
<file path=[Content_Types].xml><?xml version="1.0" encoding="utf-8"?>
<Types xmlns="http://schemas.openxmlformats.org/package/2006/content-types">
  <Default ContentType="image/jpeg" Extension="jpg"/>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out" sheetId="1" r:id="rId4"/>
    <sheet state="visible" name="instructions" sheetId="2" r:id="rId5"/>
    <sheet state="visible" name="raw" sheetId="3" r:id="rId6"/>
    <sheet state="visible" name="settings" sheetId="4" r:id="rId7"/>
    <sheet state="visible" name="calc" sheetId="5" r:id="rId8"/>
    <sheet state="visible" name="analysis" sheetId="6" r:id="rId9"/>
    <sheet state="visible" name="fixes" sheetId="7" r:id="rId10"/>
  </sheets>
  <definedNames>
    <definedName hidden="1" localSheetId="5" name="Z_026B620C_C5E7_47A8_9720_6E8927F8B72C_.wvu.FilterData">analysis!$B$3:$Y$10001</definedName>
  </definedNames>
  <calcPr/>
  <customWorkbookViews>
    <customWorkbookView activeSheetId="0" maximized="1" tabRatio="600" windowHeight="0" windowWidth="0" guid="{026B620C-C5E7-47A8-9720-6E8927F8B72C}"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C2">
      <text>
        <t xml:space="preserve">insert your Shop name as displayed in the raw sheet</t>
      </text>
    </comment>
    <comment authorId="0" ref="C3">
      <text>
        <t xml:space="preserve">Insert the competitor's shop name you want to observe as displayed in the raw sheet or insert None</t>
      </text>
    </comment>
    <comment authorId="0" ref="C4">
      <text>
        <t xml:space="preserve">Insert the competitor's shop name you want to observe as displayed in the raw sheet or insert None</t>
      </text>
    </comment>
    <comment authorId="0" ref="C5">
      <text>
        <t xml:space="preserve">Insert the competitor's shop name you want to observe as displayed in the raw sheet or insert None</t>
      </text>
    </comment>
    <comment authorId="0" ref="C7">
      <text>
        <t xml:space="preserve">Insert your shop's average profit margin</t>
      </text>
    </comment>
  </commentList>
</comments>
</file>

<file path=xl/comments2.xml><?xml version="1.0" encoding="utf-8"?>
<comments xmlns:r="http://schemas.openxmlformats.org/officeDocument/2006/relationships" xmlns="http://schemas.openxmlformats.org/spreadsheetml/2006/main">
  <authors>
    <author/>
  </authors>
  <commentList>
    <comment authorId="0" ref="D2">
      <text>
        <t xml:space="preserve">Ranks the final price per product name from cheapest shop (1) to most expensive shop (n)</t>
      </text>
    </comment>
  </commentList>
</comments>
</file>

<file path=xl/comments3.xml><?xml version="1.0" encoding="utf-8"?>
<comments xmlns:r="http://schemas.openxmlformats.org/officeDocument/2006/relationships" xmlns="http://schemas.openxmlformats.org/spreadsheetml/2006/main">
  <authors>
    <author/>
  </authors>
  <commentList>
    <comment authorId="0" ref="N2">
      <text>
        <t xml:space="preserve">Please specify the competitors you want to observe in the "Settings" sheet.
If not specified, "competitor_X" will be displayed.</t>
      </text>
    </comment>
    <comment authorId="0" ref="B3">
      <text>
        <t xml:space="preserve">the product name that we define as input (NOT scraped from Skroutz)</t>
      </text>
    </comment>
    <comment authorId="0" ref="C3">
      <text>
        <t xml:space="preserve">When searching for a product in Skroutz's search bar the valid results can be two:
original = the search query matches exactly one product and you are redirected to this product's shops result page
or
best_match = the search query matches multiple products and the python script has chosen automatically the best match based on text analysis
</t>
      </text>
    </comment>
    <comment authorId="0" ref="D3">
      <text>
        <t xml:space="preserve">This is manual input and must match the product categories imposed by Skroutz: 
https://merchants.skroutz.gr/merchants/commissions</t>
      </text>
    </comment>
    <comment authorId="0" ref="H3">
      <text>
        <t xml:space="preserve">Based on our ranking, this cell searches for the next lower final price.
If the next ranking is the same with ours (same final price) the algorithm will search up to 10 rankings higher than us. If the algorithm finds a cheaper competitor, it will display this cheaper final price, otherwise it will simply report "n/a".
"n/a" is also reported when our shop is ranked on top, since there is no competitor to outrank us.</t>
      </text>
    </comment>
    <comment authorId="0" ref="K3">
      <text>
        <t xml:space="preserve">best:        1st, winner
perfect:   upper 25% rank
good:       upper 25-50% rank
bad:          upper 50-75% rank
loser:        lower 25% rank</t>
      </text>
    </comment>
    <comment authorId="0" ref="L3">
      <text>
        <t xml:space="preserve">Ranks the final price per product name from cheapest shop (1) to most expensive shop (n)</t>
      </text>
    </comment>
    <comment authorId="0" ref="N3">
      <text>
        <t xml:space="preserve">this competitor's final price</t>
      </text>
    </comment>
    <comment authorId="0" ref="O3">
      <text>
        <t xml:space="preserve">this competitor's final price</t>
      </text>
    </comment>
    <comment authorId="0" ref="P3">
      <text>
        <t xml:space="preserve">this competitor's final price</t>
      </text>
    </comment>
    <comment authorId="0" ref="Q3">
      <text>
        <t xml:space="preserve">Cost of good sold (our cost to acquire the product)</t>
      </text>
    </comment>
    <comment authorId="0" ref="R3">
      <text>
        <t xml:space="preserve">Cost per sale (skroutz)</t>
      </text>
    </comment>
    <comment authorId="0" ref="S3">
      <text>
        <t xml:space="preserve">Cost per click (skroutz)</t>
      </text>
    </comment>
    <comment authorId="0" ref="T3">
      <text>
        <t xml:space="preserve">Marketing costs</t>
      </text>
    </comment>
    <comment authorId="0" ref="V3">
      <text>
        <t xml:space="preserve">clicks coming from Skroutz</t>
      </text>
    </comment>
    <comment authorId="0" ref="W3">
      <text>
        <t xml:space="preserve">conversions coming from Skroutz</t>
      </text>
    </comment>
    <comment authorId="0" ref="X3">
      <text>
        <t xml:space="preserve">Conversion rate (Sales / Clicks)</t>
      </text>
    </comment>
  </commentList>
</comments>
</file>

<file path=xl/sharedStrings.xml><?xml version="1.0" encoding="utf-8"?>
<sst xmlns="http://schemas.openxmlformats.org/spreadsheetml/2006/main" count="3648" uniqueCount="295">
  <si>
    <t>Skrtz_scrap_v1</t>
  </si>
  <si>
    <r>
      <t xml:space="preserve">Google sheet (front-end) created by </t>
    </r>
    <r>
      <rPr>
        <b/>
      </rPr>
      <t>Dimitrios Panourgias</t>
    </r>
  </si>
  <si>
    <r>
      <t xml:space="preserve">Python script (back-end) created by </t>
    </r>
    <r>
      <rPr>
        <b/>
      </rPr>
      <t>Dimitrios Panourgias</t>
    </r>
  </si>
  <si>
    <t>This algorithm does not by any means aim</t>
  </si>
  <si>
    <t>to cause any harm to the online source</t>
  </si>
  <si>
    <t>that uses to scrap data. For this purpose, the</t>
  </si>
  <si>
    <t>requests that are set by the algorithm are performed</t>
  </si>
  <si>
    <t>very slowly, simulating the speed of a human user.</t>
  </si>
  <si>
    <t>The current Google Sheets model can elaborate:</t>
  </si>
  <si>
    <t xml:space="preserve">- up to 10,000 rows of raw data </t>
  </si>
  <si>
    <t>- up to 3 competitors to compare performance</t>
  </si>
  <si>
    <t>Cell_color_explanation</t>
  </si>
  <si>
    <t>Comments</t>
  </si>
  <si>
    <t>raw input</t>
  </si>
  <si>
    <t>user input values</t>
  </si>
  <si>
    <t>Follow the instructions (notes) to fill</t>
  </si>
  <si>
    <t>automated calculations</t>
  </si>
  <si>
    <t>Please do not modify these cells</t>
  </si>
  <si>
    <t>to be fixed</t>
  </si>
  <si>
    <t>to be implemented</t>
  </si>
  <si>
    <t>labels/titles</t>
  </si>
  <si>
    <t>Instructions</t>
  </si>
  <si>
    <t>1) Run the python script and get the resultsList.csv</t>
  </si>
  <si>
    <t xml:space="preserve">2) Go to raw (sheet) </t>
  </si>
  <si>
    <t>3) Delete all data</t>
  </si>
  <si>
    <t>4) Go to File --&gt; Import --&gt; upload (append to current sheet, separator: comma)</t>
  </si>
  <si>
    <t xml:space="preserve">5) Hit Ctrl+H and choose the following options:      </t>
  </si>
  <si>
    <t xml:space="preserve">    "Find: ,"</t>
  </si>
  <si>
    <t xml:space="preserve">    "Replace with: ."</t>
  </si>
  <si>
    <t xml:space="preserve">    "Search: This sheet"</t>
  </si>
  <si>
    <t xml:space="preserve">    Tick "Also search within formulae"</t>
  </si>
  <si>
    <t xml:space="preserve">    and hit "Replace All"</t>
  </si>
  <si>
    <t>6) Go to settings (sheet) and input any option you wish</t>
  </si>
  <si>
    <t>7) The analysis should be ready</t>
  </si>
  <si>
    <t>product_name</t>
  </si>
  <si>
    <t>label</t>
  </si>
  <si>
    <t>shop_name</t>
  </si>
  <si>
    <t>initial_price</t>
  </si>
  <si>
    <t>ship_cost</t>
  </si>
  <si>
    <t>pay_cost</t>
  </si>
  <si>
    <t>final_price</t>
  </si>
  <si>
    <t>availability</t>
  </si>
  <si>
    <t>Solgar Lipotropic Factors Συμπλήρωμα διατροφής 100tabs</t>
  </si>
  <si>
    <t>best_match</t>
  </si>
  <si>
    <t>2happy</t>
  </si>
  <si>
    <t>Παράδοση 1 έως 3 ημέρες</t>
  </si>
  <si>
    <t>Wecare</t>
  </si>
  <si>
    <t>BoxPharmacy</t>
  </si>
  <si>
    <t>Άμεση παραλαβή / Παράδοση 1 έως 3 ημέρες</t>
  </si>
  <si>
    <t>Cure4u</t>
  </si>
  <si>
    <t>Gotohealth</t>
  </si>
  <si>
    <t>Pharmacy295</t>
  </si>
  <si>
    <t>Pharmafresh</t>
  </si>
  <si>
    <t>Greekpharm</t>
  </si>
  <si>
    <t>Med &amp; Care</t>
  </si>
  <si>
    <t>Pharma4all</t>
  </si>
  <si>
    <t>Pharmatip</t>
  </si>
  <si>
    <t>Pharmakey</t>
  </si>
  <si>
    <t>Galinos4all</t>
  </si>
  <si>
    <t>SmartPfarmacy</t>
  </si>
  <si>
    <t>Pharmahub</t>
  </si>
  <si>
    <t>PharmacyDiscount</t>
  </si>
  <si>
    <t>E-pharm</t>
  </si>
  <si>
    <t>NewGenPharmacy</t>
  </si>
  <si>
    <t>Hipharmacy</t>
  </si>
  <si>
    <t>Wefit</t>
  </si>
  <si>
    <t>VivaPharmacy</t>
  </si>
  <si>
    <t>Mypharmacy</t>
  </si>
  <si>
    <t>PharmacyMagou</t>
  </si>
  <si>
    <t>Pharmnet</t>
  </si>
  <si>
    <t>Farmakeio Express</t>
  </si>
  <si>
    <t>Pharmacy2go</t>
  </si>
  <si>
    <t>Pharmacy-care</t>
  </si>
  <si>
    <t>Acropolis Pharmacy</t>
  </si>
  <si>
    <t>HealthCorner</t>
  </si>
  <si>
    <t>Primepharmacy</t>
  </si>
  <si>
    <t>24Pharmacydeals</t>
  </si>
  <si>
    <t>Bio2go</t>
  </si>
  <si>
    <t>Arnica</t>
  </si>
  <si>
    <t>i-Cure</t>
  </si>
  <si>
    <t>Phavory</t>
  </si>
  <si>
    <t>Livy</t>
  </si>
  <si>
    <t>Toneofarmakeio</t>
  </si>
  <si>
    <t>Onpharm</t>
  </si>
  <si>
    <t>Livepharmacy</t>
  </si>
  <si>
    <t>Παράδοση έως 30 ημέρες</t>
  </si>
  <si>
    <t>Hicare</t>
  </si>
  <si>
    <t>PharmacyMegaStore</t>
  </si>
  <si>
    <t>Cool Pharmacy</t>
  </si>
  <si>
    <t>Pharmasea</t>
  </si>
  <si>
    <t>HomePharmacy</t>
  </si>
  <si>
    <t>UrbanPharmacy</t>
  </si>
  <si>
    <t>Squarepharmacy</t>
  </si>
  <si>
    <t>CentralPharmacy</t>
  </si>
  <si>
    <t>ThinkPharmacy</t>
  </si>
  <si>
    <t>Ikiapharm</t>
  </si>
  <si>
    <t>FitPharmacy</t>
  </si>
  <si>
    <t>ProteinShop</t>
  </si>
  <si>
    <t>Biotherapy</t>
  </si>
  <si>
    <t>Mariaspharmacy</t>
  </si>
  <si>
    <t>CareSpot</t>
  </si>
  <si>
    <t>AggelidisPharmacy</t>
  </si>
  <si>
    <t>Pharmilion</t>
  </si>
  <si>
    <t>2pharmacy</t>
  </si>
  <si>
    <t>RealPeach</t>
  </si>
  <si>
    <t>CareLife</t>
  </si>
  <si>
    <t>Pharmaspot</t>
  </si>
  <si>
    <t>Pharmakinisis</t>
  </si>
  <si>
    <t>Z-pharm</t>
  </si>
  <si>
    <t>ilovepharmacy</t>
  </si>
  <si>
    <t>Smile-pharmacy</t>
  </si>
  <si>
    <t>Tofarmakeiomou</t>
  </si>
  <si>
    <t>Go healthy</t>
  </si>
  <si>
    <t>Dpharmacy</t>
  </si>
  <si>
    <t>Pharmacyathome</t>
  </si>
  <si>
    <t>Your-Pharmacy</t>
  </si>
  <si>
    <t>Pharmacy128</t>
  </si>
  <si>
    <t>PharmaPlus</t>
  </si>
  <si>
    <t>PharmacyOnAir</t>
  </si>
  <si>
    <t>Pharmadvice</t>
  </si>
  <si>
    <t>Vita4you</t>
  </si>
  <si>
    <t>Healthyspot</t>
  </si>
  <si>
    <t>Pharmacylive</t>
  </si>
  <si>
    <t>Pharmaworld</t>
  </si>
  <si>
    <t>Ypharmacy</t>
  </si>
  <si>
    <t>Easy-pharmacy</t>
  </si>
  <si>
    <t>Pharm16</t>
  </si>
  <si>
    <t>YouPharmacy</t>
  </si>
  <si>
    <t>Fmf</t>
  </si>
  <si>
    <t>Upharm</t>
  </si>
  <si>
    <t>Pharmacyboutique</t>
  </si>
  <si>
    <t>Webfarmakeio</t>
  </si>
  <si>
    <t>RealPharmacy</t>
  </si>
  <si>
    <t>PharmaNatura</t>
  </si>
  <si>
    <t>Pharmacy Best Offers</t>
  </si>
  <si>
    <t>Planetcare</t>
  </si>
  <si>
    <t>AnosiaPharmacy</t>
  </si>
  <si>
    <t>PharmaStore</t>
  </si>
  <si>
    <t>Pharmellon</t>
  </si>
  <si>
    <t>Biofos</t>
  </si>
  <si>
    <t>OneCare</t>
  </si>
  <si>
    <t>PharmacyOnClick</t>
  </si>
  <si>
    <t>Pharmacity</t>
  </si>
  <si>
    <t>Ofarmakopoiosmou</t>
  </si>
  <si>
    <t>Pharmacy-Shop</t>
  </si>
  <si>
    <t>Galenic Pharmacy</t>
  </si>
  <si>
    <t>Pharmacy-greece</t>
  </si>
  <si>
    <t>PharmUp</t>
  </si>
  <si>
    <t>Farmakeio1828</t>
  </si>
  <si>
    <t>Παράδοση 4 έως 10 ημέρες</t>
  </si>
  <si>
    <t>Joy Pharmacy</t>
  </si>
  <si>
    <t>Future Pharmacy</t>
  </si>
  <si>
    <t>PentelicaPharmacy</t>
  </si>
  <si>
    <t>AntoniouPharmacy</t>
  </si>
  <si>
    <t>Topharmakeio</t>
  </si>
  <si>
    <t>Pharmacyworld</t>
  </si>
  <si>
    <t>Pharmacy-Raptis</t>
  </si>
  <si>
    <t>Green-pharm</t>
  </si>
  <si>
    <t>Box2box</t>
  </si>
  <si>
    <t>Northpharmacy</t>
  </si>
  <si>
    <t>Pharmeden</t>
  </si>
  <si>
    <t>Naturepharm</t>
  </si>
  <si>
    <t>Santorini Pharmacy</t>
  </si>
  <si>
    <t>Fzinpharmacy</t>
  </si>
  <si>
    <t>Pharmacyonlineshop</t>
  </si>
  <si>
    <t>iNatural</t>
  </si>
  <si>
    <t>Epsilon Health Arichol Συμπλήρωμα Διατροφής 30 Δισκία</t>
  </si>
  <si>
    <t>Bestpharmacy</t>
  </si>
  <si>
    <t>Pharmacyline</t>
  </si>
  <si>
    <t>Pharm4you</t>
  </si>
  <si>
    <t>A-Pharmacy</t>
  </si>
  <si>
    <t>Pharmtop</t>
  </si>
  <si>
    <t>Martha's Pharmacy</t>
  </si>
  <si>
    <t>Vichy Mineral 89 Καθημερινό Ενυδατικό Booster Ενδυνάμωσης Προσώπου 50ml</t>
  </si>
  <si>
    <t>Vichy Liftactiv Supreme dry Αντιρυτιδική Κρέμα Προσώπου Για Ξηρές επιδερμίδες 50 ml</t>
  </si>
  <si>
    <t>SiapkarasPharmacy</t>
  </si>
  <si>
    <t>Love2care</t>
  </si>
  <si>
    <t>Pharmacyclick</t>
  </si>
  <si>
    <t>LemonAid</t>
  </si>
  <si>
    <t>Pharmak</t>
  </si>
  <si>
    <t>Dna-pharmacy</t>
  </si>
  <si>
    <t>Pharmagrand</t>
  </si>
  <si>
    <t>PharmacyBay</t>
  </si>
  <si>
    <t>Bluepharmacy</t>
  </si>
  <si>
    <t>Novopharmacy</t>
  </si>
  <si>
    <t>Pharmacyexpert</t>
  </si>
  <si>
    <t>Apotheke Chania</t>
  </si>
  <si>
    <t>A2zpharm</t>
  </si>
  <si>
    <t>Geapharmacy</t>
  </si>
  <si>
    <t>Pharmacyway</t>
  </si>
  <si>
    <t>Pharm24</t>
  </si>
  <si>
    <t>CosmosPharmacy</t>
  </si>
  <si>
    <t>iFarmacy</t>
  </si>
  <si>
    <t>PharmacyNextDoor</t>
  </si>
  <si>
    <t>Inpharmacy</t>
  </si>
  <si>
    <t>Ontimedeals</t>
  </si>
  <si>
    <t>OneforCare</t>
  </si>
  <si>
    <t>PharmaC</t>
  </si>
  <si>
    <t>Pharma Choice</t>
  </si>
  <si>
    <t>Ippokratis-Pharmacy</t>
  </si>
  <si>
    <t>AegeanPharmacy</t>
  </si>
  <si>
    <t>Qpharmacy</t>
  </si>
  <si>
    <t>Pharmacy Value</t>
  </si>
  <si>
    <t>PharmaGoods</t>
  </si>
  <si>
    <t>Pharmacy4me</t>
  </si>
  <si>
    <t>Pharmacien</t>
  </si>
  <si>
    <t>Atpharmacy</t>
  </si>
  <si>
    <t>Attica Beauty</t>
  </si>
  <si>
    <t>Pharmastreet</t>
  </si>
  <si>
    <t>PharmaPhilosophy</t>
  </si>
  <si>
    <t>Parfimo</t>
  </si>
  <si>
    <t>Iq Pharmacy</t>
  </si>
  <si>
    <t>Notino</t>
  </si>
  <si>
    <t>Novira</t>
  </si>
  <si>
    <t>Vichy Liftactiv Supreme Pnm 50 ml</t>
  </si>
  <si>
    <t>KarelisPharmacy</t>
  </si>
  <si>
    <t>BletaPharm</t>
  </si>
  <si>
    <t>Omorfia mou</t>
  </si>
  <si>
    <t>It's Care Time</t>
  </si>
  <si>
    <t>Drug-store</t>
  </si>
  <si>
    <t>Emedicine</t>
  </si>
  <si>
    <t>IdeaPharm</t>
  </si>
  <si>
    <t>Pharmacythess</t>
  </si>
  <si>
    <t>La Roche-Posay Effaclar Gel Moussant Purifiant Τζελ Καθαρισμού Προσώπου 400ml</t>
  </si>
  <si>
    <t>original</t>
  </si>
  <si>
    <t>La Roche-Posay Effaclar Astringent Micro-exfoliating Lotion Λοσιόν Προσώπου 200ml</t>
  </si>
  <si>
    <t>Sqin Health &amp; Beauty</t>
  </si>
  <si>
    <t>Alfapharm</t>
  </si>
  <si>
    <t>Pharmasept Cleria Renewal Dry Oil Ξηρό Λάδι με Έλαιο Μαστίχας 100 ml</t>
  </si>
  <si>
    <t>Farmakeio</t>
  </si>
  <si>
    <t>Pharmakeio-online</t>
  </si>
  <si>
    <t>Darphin Lumiére Essentielle Illuminating Oil Gel-Cream Κρέμα Ενυδάτωσης 50ml</t>
  </si>
  <si>
    <t>PharmacyStories</t>
  </si>
  <si>
    <t>Galerie De Beaute</t>
  </si>
  <si>
    <t>La Roche-Posay Hydraphase Intense Serum Εντατικός Ορός Ενυδάτωσης και Θρέψης με Υαλουρονικο Οξύ 30ml</t>
  </si>
  <si>
    <t>Pharmacyfirst</t>
  </si>
  <si>
    <t>Pharmacosmetics</t>
  </si>
  <si>
    <t>Bioderma Hydrabio Serum Ορός εντατικής ενυδάτωσης για το πολύ αφυδατωμένο δέρμα 40ml</t>
  </si>
  <si>
    <t>DVcare</t>
  </si>
  <si>
    <t>Unimax</t>
  </si>
  <si>
    <t>our_shop</t>
  </si>
  <si>
    <t>competitor_1</t>
  </si>
  <si>
    <t>competitor_2</t>
  </si>
  <si>
    <t>None</t>
  </si>
  <si>
    <t>competitor_3</t>
  </si>
  <si>
    <t>our_profit_margin</t>
  </si>
  <si>
    <t>skroutz_cost_model</t>
  </si>
  <si>
    <t>rank_final_price</t>
  </si>
  <si>
    <t>Product_information</t>
  </si>
  <si>
    <t>Min-Max_prices</t>
  </si>
  <si>
    <t>Rankings</t>
  </si>
  <si>
    <t>Competition_analysis</t>
  </si>
  <si>
    <t>Costs</t>
  </si>
  <si>
    <t>Total_cost</t>
  </si>
  <si>
    <t>Revenue</t>
  </si>
  <si>
    <t>Total_Revenue</t>
  </si>
  <si>
    <t>product_category</t>
  </si>
  <si>
    <t>our_final_price</t>
  </si>
  <si>
    <t>reconcile</t>
  </si>
  <si>
    <t>reconcile_boolean</t>
  </si>
  <si>
    <t>next_lower_final_price</t>
  </si>
  <si>
    <t>min_final_price</t>
  </si>
  <si>
    <t>max_final_price</t>
  </si>
  <si>
    <t>quartiles</t>
  </si>
  <si>
    <t>our_rank</t>
  </si>
  <si>
    <t>shops_count</t>
  </si>
  <si>
    <t>COGS</t>
  </si>
  <si>
    <t>CPS (%)</t>
  </si>
  <si>
    <t>CPC</t>
  </si>
  <si>
    <t>Mkt</t>
  </si>
  <si>
    <t>Clicks</t>
  </si>
  <si>
    <t>Sales</t>
  </si>
  <si>
    <t>CR</t>
  </si>
  <si>
    <t>priority</t>
  </si>
  <si>
    <t>date</t>
  </si>
  <si>
    <t>version</t>
  </si>
  <si>
    <t>area</t>
  </si>
  <si>
    <t>field</t>
  </si>
  <si>
    <t>issue</t>
  </si>
  <si>
    <t>comments</t>
  </si>
  <si>
    <t>low</t>
  </si>
  <si>
    <t>excel</t>
  </si>
  <si>
    <t>create an excel file to import the analysis sheet without formulas</t>
  </si>
  <si>
    <t>medium</t>
  </si>
  <si>
    <t>analysis</t>
  </si>
  <si>
    <t>include message to inform that our shop has not his product on Skroutz</t>
  </si>
  <si>
    <t>critical</t>
  </si>
  <si>
    <t>python/analysis</t>
  </si>
  <si>
    <t>sole seller</t>
  </si>
  <si>
    <t>in case our shop is the sole seller fix the python script to give out this info and adapt the analysis</t>
  </si>
  <si>
    <t>in the first search results if product has one shop</t>
  </si>
  <si>
    <t>skroutz_scraper_v2.2_wip</t>
  </si>
  <si>
    <t>python</t>
  </si>
  <si>
    <t>skipping</t>
  </si>
  <si>
    <t>investigate why some products are skipped and script gives out empty dataframe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</si>
</sst>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m yyyy"/>
    <numFmt numFmtId="165" formatCode="[$€]#,##0.00"/>
    <numFmt numFmtId="166" formatCode="dd/MM/yyyy"/>
  </numFmts>
  <fonts count="14">
    <font>
      <sz val="10.0"/>
      <color rgb="FF000000"/>
      <name val="Arial"/>
    </font>
    <font>
      <color theme="1"/>
      <name val="Arial"/>
    </font>
    <font>
      <b/>
      <i/>
      <sz val="18.0"/>
      <color theme="1"/>
      <name val="Merriweather"/>
    </font>
    <font>
      <i/>
      <color rgb="FF0000FF"/>
      <name val="Arial"/>
    </font>
    <font>
      <i/>
      <color rgb="FF0000FF"/>
    </font>
    <font>
      <b/>
      <color theme="1"/>
      <name val="Arial"/>
    </font>
    <font>
      <b/>
      <color rgb="FFFF0000"/>
      <name val="Arial"/>
    </font>
    <font>
      <b/>
      <color rgb="FFA64D79"/>
      <name val="Arial"/>
    </font>
    <font>
      <sz val="11.0"/>
      <color rgb="FF000000"/>
      <name val="Calibri"/>
    </font>
    <font>
      <sz val="11.0"/>
      <color rgb="FF000000"/>
      <name val="Arial"/>
    </font>
    <font/>
    <font>
      <b/>
      <sz val="11.0"/>
      <color rgb="FF000000"/>
      <name val="Arial"/>
    </font>
    <font>
      <b/>
      <sz val="11.0"/>
      <color rgb="FFFF0000"/>
      <name val="Arial"/>
    </font>
    <font>
      <b/>
    </font>
  </fonts>
  <fills count="14">
    <fill>
      <patternFill patternType="none"/>
    </fill>
    <fill>
      <patternFill patternType="lightGray"/>
    </fill>
    <fill>
      <patternFill patternType="solid">
        <fgColor rgb="FFCFE2F3"/>
        <bgColor rgb="FFCFE2F3"/>
      </patternFill>
    </fill>
    <fill>
      <patternFill patternType="solid">
        <fgColor rgb="FFFFFFFF"/>
        <bgColor rgb="FFFFFFFF"/>
      </patternFill>
    </fill>
    <fill>
      <patternFill patternType="solid">
        <fgColor rgb="FFEFEFEF"/>
        <bgColor rgb="FFEFEFEF"/>
      </patternFill>
    </fill>
    <fill>
      <patternFill patternType="solid">
        <fgColor rgb="FFFFF2CC"/>
        <bgColor rgb="FFFFF2CC"/>
      </patternFill>
    </fill>
    <fill>
      <patternFill patternType="solid">
        <fgColor rgb="FFE9F1FF"/>
        <bgColor rgb="FFE9F1FF"/>
      </patternFill>
    </fill>
    <fill>
      <patternFill patternType="solid">
        <fgColor rgb="FFFFEEFE"/>
        <bgColor rgb="FFFFEEFE"/>
      </patternFill>
    </fill>
    <fill>
      <patternFill patternType="solid">
        <fgColor rgb="FF073763"/>
        <bgColor rgb="FF073763"/>
      </patternFill>
    </fill>
    <fill>
      <patternFill patternType="solid">
        <fgColor rgb="FFCCCCCC"/>
        <bgColor rgb="FFCCCCCC"/>
      </patternFill>
    </fill>
    <fill>
      <patternFill patternType="solid">
        <fgColor rgb="FFB7B7B7"/>
        <bgColor rgb="FFB7B7B7"/>
      </patternFill>
    </fill>
    <fill>
      <patternFill patternType="solid">
        <fgColor rgb="FFD9EAD3"/>
        <bgColor rgb="FFD9EAD3"/>
      </patternFill>
    </fill>
    <fill>
      <patternFill patternType="solid">
        <fgColor rgb="FFFCE5CD"/>
        <bgColor rgb="FFFCE5CD"/>
      </patternFill>
    </fill>
    <fill>
      <patternFill patternType="solid">
        <fgColor rgb="FFF4CCCC"/>
        <bgColor rgb="FFF4CCCC"/>
      </patternFill>
    </fill>
  </fills>
  <borders count="11">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top style="thin">
        <color rgb="FF000000"/>
      </top>
    </border>
    <border>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81">
    <xf borderId="0" fillId="0" fontId="0" numFmtId="0" xfId="0" applyAlignment="1" applyFont="1">
      <alignment readingOrder="0" shrinkToFit="0" vertical="bottom" wrapText="0"/>
    </xf>
    <xf borderId="0" fillId="2" fontId="1" numFmtId="0" xfId="0" applyFill="1" applyFont="1"/>
    <xf borderId="0" fillId="2" fontId="1" numFmtId="0" xfId="0" applyAlignment="1" applyFont="1">
      <alignment vertical="center"/>
    </xf>
    <xf borderId="0" fillId="3" fontId="2" numFmtId="0" xfId="0" applyAlignment="1" applyFill="1" applyFont="1">
      <alignment readingOrder="0" vertical="center"/>
    </xf>
    <xf borderId="0" fillId="3" fontId="1" numFmtId="0" xfId="0" applyAlignment="1" applyFont="1">
      <alignment vertical="center"/>
    </xf>
    <xf borderId="0" fillId="3" fontId="1" numFmtId="0" xfId="0" applyAlignment="1" applyFont="1">
      <alignment readingOrder="0"/>
    </xf>
    <xf borderId="0" fillId="3" fontId="1" numFmtId="164" xfId="0" applyAlignment="1" applyFont="1" applyNumberFormat="1">
      <alignment horizontal="left" readingOrder="0"/>
    </xf>
    <xf borderId="0" fillId="3" fontId="3" numFmtId="0" xfId="0" applyAlignment="1" applyFont="1">
      <alignment readingOrder="0"/>
    </xf>
    <xf borderId="0" fillId="3" fontId="1" numFmtId="0" xfId="0" applyFont="1"/>
    <xf borderId="0" fillId="3" fontId="4" numFmtId="0" xfId="0" applyAlignment="1" applyFont="1">
      <alignment readingOrder="0"/>
    </xf>
    <xf borderId="1" fillId="4" fontId="5" numFmtId="0" xfId="0" applyAlignment="1" applyBorder="1" applyFill="1" applyFont="1">
      <alignment readingOrder="0"/>
    </xf>
    <xf borderId="2" fillId="4" fontId="5" numFmtId="0" xfId="0" applyAlignment="1" applyBorder="1" applyFont="1">
      <alignment readingOrder="0"/>
    </xf>
    <xf borderId="3" fillId="0" fontId="1" numFmtId="0" xfId="0" applyAlignment="1" applyBorder="1" applyFont="1">
      <alignment readingOrder="0"/>
    </xf>
    <xf borderId="4" fillId="0" fontId="1" numFmtId="0" xfId="0" applyBorder="1" applyFont="1"/>
    <xf borderId="3" fillId="5" fontId="1" numFmtId="0" xfId="0" applyAlignment="1" applyBorder="1" applyFill="1" applyFont="1">
      <alignment readingOrder="0"/>
    </xf>
    <xf borderId="4" fillId="0" fontId="1" numFmtId="0" xfId="0" applyAlignment="1" applyBorder="1" applyFont="1">
      <alignment readingOrder="0"/>
    </xf>
    <xf borderId="3" fillId="6" fontId="1" numFmtId="0" xfId="0" applyAlignment="1" applyBorder="1" applyFill="1" applyFont="1">
      <alignment readingOrder="0"/>
    </xf>
    <xf borderId="3" fillId="3" fontId="6" numFmtId="0" xfId="0" applyAlignment="1" applyBorder="1" applyFont="1">
      <alignment readingOrder="0"/>
    </xf>
    <xf borderId="3" fillId="7" fontId="7" numFmtId="0" xfId="0" applyAlignment="1" applyBorder="1" applyFill="1" applyFont="1">
      <alignment readingOrder="0"/>
    </xf>
    <xf borderId="5" fillId="4" fontId="5" numFmtId="0" xfId="0" applyAlignment="1" applyBorder="1" applyFont="1">
      <alignment readingOrder="0"/>
    </xf>
    <xf borderId="6" fillId="0" fontId="1" numFmtId="0" xfId="0" applyAlignment="1" applyBorder="1" applyFont="1">
      <alignment readingOrder="0"/>
    </xf>
    <xf borderId="7" fillId="4" fontId="1" numFmtId="0" xfId="0" applyBorder="1" applyFont="1"/>
    <xf borderId="2" fillId="4" fontId="1" numFmtId="0" xfId="0" applyBorder="1" applyFont="1"/>
    <xf borderId="5" fillId="0" fontId="1" numFmtId="0" xfId="0" applyAlignment="1" applyBorder="1" applyFont="1">
      <alignment readingOrder="0"/>
    </xf>
    <xf borderId="8" fillId="0" fontId="1" numFmtId="0" xfId="0" applyBorder="1" applyFont="1"/>
    <xf borderId="6" fillId="0" fontId="1" numFmtId="0" xfId="0" applyBorder="1" applyFont="1"/>
    <xf borderId="0" fillId="0" fontId="8" numFmtId="0" xfId="0" applyAlignment="1" applyFont="1">
      <alignment shrinkToFit="0" vertical="bottom" wrapText="0"/>
    </xf>
    <xf borderId="0" fillId="0" fontId="8" numFmtId="0" xfId="0" applyAlignment="1" applyFont="1">
      <alignment readingOrder="0" shrinkToFit="0" vertical="bottom" wrapText="0"/>
    </xf>
    <xf borderId="0" fillId="0" fontId="1" numFmtId="0" xfId="0" applyAlignment="1" applyFont="1">
      <alignment readingOrder="0"/>
    </xf>
    <xf borderId="0" fillId="0" fontId="8" numFmtId="0" xfId="0" applyAlignment="1" applyFont="1">
      <alignment horizontal="right" readingOrder="0" shrinkToFit="0" vertical="bottom" wrapText="0"/>
    </xf>
    <xf borderId="0" fillId="0" fontId="9" numFmtId="0" xfId="0" applyAlignment="1" applyFont="1">
      <alignment readingOrder="0" shrinkToFit="0" vertical="bottom" wrapText="0"/>
    </xf>
    <xf borderId="0" fillId="0" fontId="1" numFmtId="4" xfId="0" applyFont="1" applyNumberFormat="1"/>
    <xf borderId="0" fillId="8" fontId="1" numFmtId="0" xfId="0" applyFill="1" applyFont="1"/>
    <xf borderId="2" fillId="5" fontId="1" numFmtId="0" xfId="0" applyAlignment="1" applyBorder="1" applyFont="1">
      <alignment readingOrder="0"/>
    </xf>
    <xf borderId="3" fillId="4" fontId="5" numFmtId="0" xfId="0" applyAlignment="1" applyBorder="1" applyFont="1">
      <alignment readingOrder="0"/>
    </xf>
    <xf borderId="4" fillId="5" fontId="1" numFmtId="0" xfId="0" applyAlignment="1" applyBorder="1" applyFont="1">
      <alignment readingOrder="0"/>
    </xf>
    <xf borderId="6" fillId="5" fontId="1" numFmtId="0" xfId="0" applyAlignment="1" applyBorder="1" applyFont="1">
      <alignment readingOrder="0"/>
    </xf>
    <xf borderId="0" fillId="4" fontId="5" numFmtId="0" xfId="0" applyAlignment="1" applyFont="1">
      <alignment readingOrder="0"/>
    </xf>
    <xf borderId="0" fillId="5" fontId="1" numFmtId="0" xfId="0" applyAlignment="1" applyFont="1">
      <alignment readingOrder="0"/>
    </xf>
    <xf borderId="0" fillId="6" fontId="1" numFmtId="0" xfId="0" applyAlignment="1" applyFont="1">
      <alignment readingOrder="0"/>
    </xf>
    <xf borderId="0" fillId="6" fontId="8" numFmtId="165" xfId="0" applyAlignment="1" applyFont="1" applyNumberFormat="1">
      <alignment horizontal="right" readingOrder="0" shrinkToFit="0" vertical="bottom" wrapText="0"/>
    </xf>
    <xf borderId="0" fillId="0" fontId="1" numFmtId="0" xfId="0" applyFont="1"/>
    <xf borderId="0" fillId="0" fontId="1" numFmtId="0" xfId="0" applyAlignment="1" applyFont="1">
      <alignment vertical="center"/>
    </xf>
    <xf borderId="1" fillId="9" fontId="5" numFmtId="0" xfId="0" applyAlignment="1" applyBorder="1" applyFill="1" applyFont="1">
      <alignment horizontal="center" readingOrder="0" vertical="center"/>
    </xf>
    <xf borderId="7" fillId="0" fontId="10" numFmtId="0" xfId="0" applyBorder="1" applyFont="1"/>
    <xf borderId="2" fillId="0" fontId="10" numFmtId="0" xfId="0" applyBorder="1" applyFont="1"/>
    <xf borderId="1" fillId="9" fontId="11" numFmtId="0" xfId="0" applyAlignment="1" applyBorder="1" applyFont="1">
      <alignment horizontal="center" readingOrder="0" shrinkToFit="0" vertical="center" wrapText="0"/>
    </xf>
    <xf borderId="7" fillId="9" fontId="11" numFmtId="0" xfId="0" applyAlignment="1" applyBorder="1" applyFont="1">
      <alignment horizontal="center" readingOrder="0" shrinkToFit="0" vertical="center" wrapText="0"/>
    </xf>
    <xf borderId="9" fillId="10" fontId="5" numFmtId="0" xfId="0" applyAlignment="1" applyBorder="1" applyFill="1" applyFont="1">
      <alignment horizontal="center" readingOrder="0" vertical="center"/>
    </xf>
    <xf borderId="5" fillId="4" fontId="1" numFmtId="0" xfId="0" applyAlignment="1" applyBorder="1" applyFont="1">
      <alignment readingOrder="0"/>
    </xf>
    <xf borderId="8" fillId="4" fontId="1" numFmtId="0" xfId="0" applyAlignment="1" applyBorder="1" applyFont="1">
      <alignment readingOrder="0"/>
    </xf>
    <xf borderId="8" fillId="4" fontId="9" numFmtId="0" xfId="0" applyAlignment="1" applyBorder="1" applyFont="1">
      <alignment horizontal="right" readingOrder="0" shrinkToFit="0" vertical="bottom" wrapText="0"/>
    </xf>
    <xf borderId="8" fillId="4" fontId="12" numFmtId="0" xfId="0" applyAlignment="1" applyBorder="1" applyFont="1">
      <alignment horizontal="right" readingOrder="0" shrinkToFit="0" vertical="bottom" wrapText="0"/>
    </xf>
    <xf borderId="5" fillId="4" fontId="9" numFmtId="0" xfId="0" applyAlignment="1" applyBorder="1" applyFont="1">
      <alignment horizontal="right" readingOrder="0" shrinkToFit="0" vertical="bottom" wrapText="0"/>
    </xf>
    <xf borderId="6" fillId="4" fontId="9" numFmtId="0" xfId="0" applyAlignment="1" applyBorder="1" applyFont="1">
      <alignment horizontal="right" readingOrder="0" shrinkToFit="0" vertical="bottom" wrapText="0"/>
    </xf>
    <xf borderId="8" fillId="4" fontId="8" numFmtId="0" xfId="0" applyAlignment="1" applyBorder="1" applyFont="1">
      <alignment horizontal="right" readingOrder="0" shrinkToFit="0" vertical="bottom" wrapText="0"/>
    </xf>
    <xf borderId="6" fillId="4" fontId="8" numFmtId="0" xfId="0" applyAlignment="1" applyBorder="1" applyFont="1">
      <alignment horizontal="right" readingOrder="0" shrinkToFit="0" vertical="bottom" wrapText="0"/>
    </xf>
    <xf borderId="5" fillId="4" fontId="1" numFmtId="0" xfId="0" applyAlignment="1" applyBorder="1" applyFont="1">
      <alignment horizontal="right" readingOrder="0"/>
    </xf>
    <xf borderId="8" fillId="4" fontId="1" numFmtId="0" xfId="0" applyAlignment="1" applyBorder="1" applyFont="1">
      <alignment horizontal="right" readingOrder="0"/>
    </xf>
    <xf borderId="6" fillId="4" fontId="1" numFmtId="0" xfId="0" applyAlignment="1" applyBorder="1" applyFont="1">
      <alignment horizontal="right" readingOrder="0"/>
    </xf>
    <xf borderId="10" fillId="0" fontId="10" numFmtId="0" xfId="0" applyBorder="1" applyFont="1"/>
    <xf borderId="0" fillId="6" fontId="1" numFmtId="0" xfId="0" applyFont="1"/>
    <xf borderId="0" fillId="5" fontId="1" numFmtId="165" xfId="0" applyAlignment="1" applyFont="1" applyNumberFormat="1">
      <alignment horizontal="right" readingOrder="0"/>
    </xf>
    <xf borderId="0" fillId="6" fontId="1" numFmtId="165" xfId="0" applyAlignment="1" applyFont="1" applyNumberFormat="1">
      <alignment horizontal="right"/>
    </xf>
    <xf borderId="0" fillId="5" fontId="5" numFmtId="165" xfId="0" applyAlignment="1" applyFont="1" applyNumberFormat="1">
      <alignment horizontal="right" readingOrder="0"/>
    </xf>
    <xf borderId="0" fillId="0" fontId="8" numFmtId="165" xfId="0" applyAlignment="1" applyFont="1" applyNumberFormat="1">
      <alignment readingOrder="0" shrinkToFit="0" vertical="bottom" wrapText="0"/>
    </xf>
    <xf borderId="0" fillId="6" fontId="8" numFmtId="165" xfId="0" applyAlignment="1" applyFont="1" applyNumberFormat="1">
      <alignment readingOrder="0" shrinkToFit="0" vertical="bottom" wrapText="0"/>
    </xf>
    <xf borderId="0" fillId="6" fontId="8" numFmtId="1" xfId="0" applyAlignment="1" applyFont="1" applyNumberFormat="1">
      <alignment horizontal="right" readingOrder="0" shrinkToFit="0" vertical="bottom" wrapText="0"/>
    </xf>
    <xf borderId="0" fillId="6" fontId="8" numFmtId="1" xfId="0" applyAlignment="1" applyFont="1" applyNumberFormat="1">
      <alignment readingOrder="0" shrinkToFit="0" vertical="bottom" wrapText="0"/>
    </xf>
    <xf borderId="0" fillId="6" fontId="8" numFmtId="165" xfId="0" applyAlignment="1" applyFont="1" applyNumberFormat="1">
      <alignment horizontal="right" readingOrder="0" shrinkToFit="0" vertical="bottom" wrapText="0"/>
    </xf>
    <xf borderId="0" fillId="7" fontId="7" numFmtId="0" xfId="0" applyAlignment="1" applyFont="1">
      <alignment readingOrder="0"/>
    </xf>
    <xf borderId="0" fillId="0" fontId="1" numFmtId="0" xfId="0" applyAlignment="1" applyFont="1">
      <alignment horizontal="left"/>
    </xf>
    <xf borderId="0" fillId="0" fontId="13" numFmtId="0" xfId="0" applyAlignment="1" applyFont="1">
      <alignment readingOrder="0"/>
    </xf>
    <xf borderId="0" fillId="0" fontId="13" numFmtId="0" xfId="0" applyAlignment="1" applyFont="1">
      <alignment horizontal="left" readingOrder="0"/>
    </xf>
    <xf borderId="0" fillId="0" fontId="5" numFmtId="0" xfId="0" applyFont="1"/>
    <xf borderId="0" fillId="11" fontId="10" numFmtId="0" xfId="0" applyAlignment="1" applyFill="1" applyFont="1">
      <alignment readingOrder="0"/>
    </xf>
    <xf borderId="0" fillId="0" fontId="10" numFmtId="0" xfId="0" applyAlignment="1" applyFont="1">
      <alignment horizontal="left" readingOrder="0"/>
    </xf>
    <xf borderId="0" fillId="0" fontId="10" numFmtId="0" xfId="0" applyAlignment="1" applyFont="1">
      <alignment readingOrder="0"/>
    </xf>
    <xf borderId="0" fillId="12" fontId="10" numFmtId="0" xfId="0" applyAlignment="1" applyFill="1" applyFont="1">
      <alignment readingOrder="0"/>
    </xf>
    <xf borderId="0" fillId="13" fontId="10" numFmtId="0" xfId="0" applyAlignment="1" applyFill="1" applyFont="1">
      <alignment readingOrder="0"/>
    </xf>
    <xf borderId="0" fillId="0" fontId="10" numFmtId="166" xfId="0" applyAlignment="1" applyFont="1" applyNumberFormat="1">
      <alignment horizontal="left" readingOrder="0"/>
    </xf>
  </cellXfs>
  <cellStyles count="1">
    <cellStyle xfId="0" name="Normal" builtinId="0"/>
  </cellStyles>
  <dxfs count="3">
    <dxf>
      <font>
        <color rgb="FF274E13"/>
      </font>
      <fill>
        <patternFill patternType="solid">
          <fgColor rgb="FFD9EAD3"/>
          <bgColor rgb="FFD9EAD3"/>
        </patternFill>
      </fill>
      <border/>
    </dxf>
    <dxf>
      <font>
        <color rgb="FF660000"/>
      </font>
      <fill>
        <patternFill patternType="solid">
          <fgColor rgb="FFF4CCCC"/>
          <bgColor rgb="FFF4CCCC"/>
        </patternFill>
      </fill>
      <border/>
    </dxf>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142875</xdr:colOff>
      <xdr:row>2</xdr:row>
      <xdr:rowOff>180975</xdr:rowOff>
    </xdr:from>
    <xdr:ext cx="533400" cy="600075"/>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5.xml"/><Relationship Id="rId3"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6.xml"/><Relationship Id="rId3"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6.86"/>
    <col customWidth="1" min="2" max="2" width="49.71"/>
    <col customWidth="1" min="3" max="3" width="10.86"/>
  </cols>
  <sheetData>
    <row r="1">
      <c r="A1" s="1"/>
      <c r="B1" s="1"/>
      <c r="C1" s="1"/>
      <c r="D1" s="1"/>
      <c r="E1" s="1"/>
      <c r="F1" s="1"/>
      <c r="G1" s="1"/>
      <c r="H1" s="1"/>
      <c r="I1" s="1"/>
      <c r="J1" s="1"/>
      <c r="K1" s="1"/>
      <c r="L1" s="1"/>
      <c r="M1" s="1"/>
      <c r="N1" s="1"/>
      <c r="O1" s="1"/>
      <c r="P1" s="1"/>
      <c r="Q1" s="1"/>
      <c r="R1" s="1"/>
      <c r="S1" s="1"/>
      <c r="T1" s="1"/>
      <c r="U1" s="1"/>
      <c r="V1" s="1"/>
      <c r="W1" s="1"/>
      <c r="X1" s="1"/>
      <c r="Y1" s="1"/>
      <c r="Z1" s="1"/>
    </row>
    <row r="2" ht="36.75" customHeight="1">
      <c r="A2" s="2"/>
      <c r="B2" s="3" t="s">
        <v>0</v>
      </c>
      <c r="C2" s="4"/>
      <c r="D2" s="2"/>
      <c r="E2" s="2"/>
      <c r="F2" s="2"/>
      <c r="G2" s="2"/>
      <c r="H2" s="2"/>
      <c r="I2" s="2"/>
      <c r="J2" s="2"/>
      <c r="K2" s="2"/>
      <c r="L2" s="2"/>
      <c r="M2" s="2"/>
      <c r="N2" s="2"/>
      <c r="O2" s="2"/>
      <c r="P2" s="2"/>
      <c r="Q2" s="2"/>
      <c r="R2" s="2"/>
      <c r="S2" s="2"/>
      <c r="T2" s="2"/>
      <c r="U2" s="2"/>
      <c r="V2" s="2"/>
      <c r="W2" s="2"/>
      <c r="X2" s="2"/>
      <c r="Y2" s="2"/>
      <c r="Z2" s="2"/>
    </row>
    <row r="3">
      <c r="A3" s="1"/>
      <c r="B3" s="1"/>
      <c r="C3" s="1"/>
      <c r="D3" s="1"/>
      <c r="E3" s="1"/>
      <c r="F3" s="1"/>
      <c r="G3" s="1"/>
      <c r="H3" s="1"/>
      <c r="I3" s="1"/>
      <c r="J3" s="1"/>
      <c r="K3" s="1"/>
      <c r="L3" s="1"/>
      <c r="M3" s="1"/>
      <c r="N3" s="1"/>
      <c r="O3" s="1"/>
      <c r="P3" s="1"/>
      <c r="Q3" s="1"/>
      <c r="R3" s="1"/>
      <c r="S3" s="1"/>
      <c r="T3" s="1"/>
      <c r="U3" s="1"/>
      <c r="V3" s="1"/>
      <c r="W3" s="1"/>
      <c r="X3" s="1"/>
      <c r="Y3" s="1"/>
      <c r="Z3" s="1"/>
    </row>
    <row r="4">
      <c r="A4" s="1"/>
      <c r="B4" s="5" t="s">
        <v>1</v>
      </c>
      <c r="C4" s="1"/>
      <c r="D4" s="1"/>
      <c r="E4" s="1"/>
      <c r="F4" s="1"/>
      <c r="G4" s="1"/>
      <c r="H4" s="1"/>
      <c r="I4" s="1"/>
      <c r="J4" s="1"/>
      <c r="K4" s="1"/>
      <c r="L4" s="1"/>
      <c r="M4" s="1"/>
      <c r="N4" s="1"/>
      <c r="O4" s="1"/>
      <c r="P4" s="1"/>
      <c r="Q4" s="1"/>
      <c r="R4" s="1"/>
      <c r="S4" s="1"/>
      <c r="T4" s="1"/>
      <c r="U4" s="1"/>
      <c r="V4" s="1"/>
      <c r="W4" s="1"/>
      <c r="X4" s="1"/>
      <c r="Y4" s="1"/>
      <c r="Z4" s="1"/>
    </row>
    <row r="5">
      <c r="A5" s="1"/>
      <c r="B5" s="5" t="s">
        <v>2</v>
      </c>
      <c r="C5" s="1"/>
      <c r="D5" s="1"/>
      <c r="E5" s="1"/>
      <c r="F5" s="1"/>
      <c r="G5" s="1"/>
      <c r="H5" s="1"/>
      <c r="I5" s="1"/>
      <c r="J5" s="1"/>
      <c r="K5" s="1"/>
      <c r="L5" s="1"/>
      <c r="M5" s="1"/>
      <c r="N5" s="1"/>
      <c r="O5" s="1"/>
      <c r="P5" s="1"/>
      <c r="Q5" s="1"/>
      <c r="R5" s="1"/>
      <c r="S5" s="1"/>
      <c r="T5" s="1"/>
      <c r="U5" s="1"/>
      <c r="V5" s="1"/>
      <c r="W5" s="1"/>
      <c r="X5" s="1"/>
      <c r="Y5" s="1"/>
      <c r="Z5" s="1"/>
    </row>
    <row r="6">
      <c r="A6" s="1"/>
      <c r="B6" s="6">
        <v>43952.0</v>
      </c>
      <c r="C6" s="1"/>
      <c r="D6" s="1"/>
      <c r="E6" s="1"/>
      <c r="F6" s="1"/>
      <c r="G6" s="1"/>
      <c r="H6" s="1"/>
      <c r="I6" s="1"/>
      <c r="J6" s="1"/>
      <c r="K6" s="1"/>
      <c r="L6" s="1"/>
      <c r="M6" s="1"/>
      <c r="N6" s="1"/>
      <c r="O6" s="1"/>
      <c r="P6" s="1"/>
      <c r="Q6" s="1"/>
      <c r="R6" s="1"/>
      <c r="S6" s="1"/>
      <c r="T6" s="1"/>
      <c r="U6" s="1"/>
      <c r="V6" s="1"/>
      <c r="W6" s="1"/>
      <c r="X6" s="1"/>
      <c r="Y6" s="1"/>
      <c r="Z6" s="1"/>
    </row>
    <row r="7">
      <c r="A7" s="1"/>
      <c r="B7" s="1"/>
      <c r="C7" s="1"/>
      <c r="D7" s="1"/>
      <c r="E7" s="1"/>
      <c r="F7" s="1"/>
      <c r="G7" s="1"/>
      <c r="H7" s="1"/>
      <c r="I7" s="1"/>
      <c r="J7" s="1"/>
      <c r="K7" s="1"/>
      <c r="L7" s="1"/>
      <c r="M7" s="1"/>
      <c r="N7" s="1"/>
      <c r="O7" s="1"/>
      <c r="P7" s="1"/>
      <c r="Q7" s="1"/>
      <c r="R7" s="1"/>
      <c r="S7" s="1"/>
      <c r="T7" s="1"/>
      <c r="U7" s="1"/>
      <c r="V7" s="1"/>
      <c r="W7" s="1"/>
      <c r="X7" s="1"/>
      <c r="Y7" s="1"/>
      <c r="Z7" s="1"/>
    </row>
    <row r="8">
      <c r="A8" s="1"/>
      <c r="B8" s="7" t="s">
        <v>3</v>
      </c>
      <c r="C8" s="8"/>
      <c r="D8" s="1"/>
      <c r="E8" s="1"/>
      <c r="F8" s="1"/>
      <c r="G8" s="1"/>
      <c r="H8" s="1"/>
      <c r="I8" s="1"/>
      <c r="J8" s="1"/>
      <c r="K8" s="1"/>
      <c r="L8" s="1"/>
      <c r="M8" s="1"/>
      <c r="N8" s="1"/>
      <c r="O8" s="1"/>
      <c r="P8" s="1"/>
      <c r="Q8" s="1"/>
      <c r="R8" s="1"/>
      <c r="S8" s="1"/>
      <c r="T8" s="1"/>
      <c r="U8" s="1"/>
      <c r="V8" s="1"/>
      <c r="W8" s="1"/>
      <c r="X8" s="1"/>
      <c r="Y8" s="1"/>
      <c r="Z8" s="1"/>
    </row>
    <row r="9">
      <c r="A9" s="1"/>
      <c r="B9" s="7" t="s">
        <v>4</v>
      </c>
      <c r="C9" s="8"/>
      <c r="D9" s="1"/>
      <c r="E9" s="1"/>
      <c r="F9" s="1"/>
      <c r="G9" s="1"/>
      <c r="H9" s="1"/>
      <c r="I9" s="1"/>
      <c r="J9" s="1"/>
      <c r="K9" s="1"/>
      <c r="L9" s="1"/>
      <c r="M9" s="1"/>
      <c r="N9" s="1"/>
      <c r="O9" s="1"/>
      <c r="P9" s="1"/>
      <c r="Q9" s="1"/>
      <c r="R9" s="1"/>
      <c r="S9" s="1"/>
      <c r="T9" s="1"/>
      <c r="U9" s="1"/>
      <c r="V9" s="1"/>
      <c r="W9" s="1"/>
      <c r="X9" s="1"/>
      <c r="Y9" s="1"/>
      <c r="Z9" s="1"/>
    </row>
    <row r="10">
      <c r="A10" s="1"/>
      <c r="B10" s="7" t="s">
        <v>5</v>
      </c>
      <c r="C10" s="8"/>
      <c r="D10" s="1"/>
      <c r="E10" s="1"/>
      <c r="F10" s="1"/>
      <c r="G10" s="1"/>
      <c r="H10" s="1"/>
      <c r="I10" s="1"/>
      <c r="J10" s="1"/>
      <c r="K10" s="1"/>
      <c r="L10" s="1"/>
      <c r="M10" s="1"/>
      <c r="N10" s="1"/>
      <c r="O10" s="1"/>
      <c r="P10" s="1"/>
      <c r="Q10" s="1"/>
      <c r="R10" s="1"/>
      <c r="S10" s="1"/>
      <c r="T10" s="1"/>
      <c r="U10" s="1"/>
      <c r="V10" s="1"/>
      <c r="W10" s="1"/>
      <c r="X10" s="1"/>
      <c r="Y10" s="1"/>
      <c r="Z10" s="1"/>
    </row>
    <row r="11">
      <c r="A11" s="1"/>
      <c r="B11" s="7" t="s">
        <v>6</v>
      </c>
      <c r="C11" s="8"/>
      <c r="D11" s="1"/>
      <c r="E11" s="1"/>
      <c r="F11" s="1"/>
      <c r="G11" s="1"/>
      <c r="H11" s="1"/>
      <c r="I11" s="1"/>
      <c r="J11" s="1"/>
      <c r="K11" s="1"/>
      <c r="L11" s="1"/>
      <c r="M11" s="1"/>
      <c r="N11" s="1"/>
      <c r="O11" s="1"/>
      <c r="P11" s="1"/>
      <c r="Q11" s="1"/>
      <c r="R11" s="1"/>
      <c r="S11" s="1"/>
      <c r="T11" s="1"/>
      <c r="U11" s="1"/>
      <c r="V11" s="1"/>
      <c r="W11" s="1"/>
      <c r="X11" s="1"/>
      <c r="Y11" s="1"/>
      <c r="Z11" s="1"/>
    </row>
    <row r="12">
      <c r="A12" s="1"/>
      <c r="B12" s="9" t="s">
        <v>7</v>
      </c>
      <c r="C12" s="8"/>
      <c r="D12" s="1"/>
      <c r="E12" s="1"/>
      <c r="F12" s="1"/>
      <c r="G12" s="1"/>
      <c r="H12" s="1"/>
      <c r="I12" s="1"/>
      <c r="J12" s="1"/>
      <c r="K12" s="1"/>
      <c r="L12" s="1"/>
      <c r="M12" s="1"/>
      <c r="N12" s="1"/>
      <c r="O12" s="1"/>
      <c r="P12" s="1"/>
      <c r="Q12" s="1"/>
      <c r="R12" s="1"/>
      <c r="S12" s="1"/>
      <c r="T12" s="1"/>
      <c r="U12" s="1"/>
      <c r="V12" s="1"/>
      <c r="W12" s="1"/>
      <c r="X12" s="1"/>
      <c r="Y12" s="1"/>
      <c r="Z12" s="1"/>
    </row>
    <row r="13">
      <c r="A13" s="1"/>
      <c r="B13" s="8"/>
      <c r="C13" s="8"/>
      <c r="D13" s="1"/>
      <c r="E13" s="1"/>
      <c r="F13" s="1"/>
      <c r="G13" s="1"/>
      <c r="H13" s="1"/>
      <c r="I13" s="1"/>
      <c r="J13" s="1"/>
      <c r="K13" s="1"/>
      <c r="L13" s="1"/>
      <c r="M13" s="1"/>
      <c r="N13" s="1"/>
      <c r="O13" s="1"/>
      <c r="P13" s="1"/>
      <c r="Q13" s="1"/>
      <c r="R13" s="1"/>
      <c r="S13" s="1"/>
      <c r="T13" s="1"/>
      <c r="U13" s="1"/>
      <c r="V13" s="1"/>
      <c r="W13" s="1"/>
      <c r="X13" s="1"/>
      <c r="Y13" s="1"/>
      <c r="Z13" s="1"/>
    </row>
    <row r="14">
      <c r="A14" s="1"/>
      <c r="B14" s="5" t="s">
        <v>8</v>
      </c>
      <c r="C14" s="8"/>
      <c r="D14" s="1"/>
      <c r="E14" s="1"/>
      <c r="F14" s="1"/>
      <c r="G14" s="1"/>
      <c r="H14" s="1"/>
      <c r="I14" s="1"/>
      <c r="J14" s="1"/>
      <c r="K14" s="1"/>
      <c r="L14" s="1"/>
      <c r="M14" s="1"/>
      <c r="N14" s="1"/>
      <c r="O14" s="1"/>
      <c r="P14" s="1"/>
      <c r="Q14" s="1"/>
      <c r="R14" s="1"/>
      <c r="S14" s="1"/>
      <c r="T14" s="1"/>
      <c r="U14" s="1"/>
      <c r="V14" s="1"/>
      <c r="W14" s="1"/>
      <c r="X14" s="1"/>
      <c r="Y14" s="1"/>
      <c r="Z14" s="1"/>
    </row>
    <row r="15">
      <c r="A15" s="1"/>
      <c r="B15" s="5" t="s">
        <v>9</v>
      </c>
      <c r="C15" s="8"/>
      <c r="D15" s="1"/>
      <c r="E15" s="1"/>
      <c r="F15" s="1"/>
      <c r="G15" s="1"/>
      <c r="H15" s="1"/>
      <c r="I15" s="1"/>
      <c r="J15" s="1"/>
      <c r="K15" s="1"/>
      <c r="L15" s="1"/>
      <c r="M15" s="1"/>
      <c r="N15" s="1"/>
      <c r="O15" s="1"/>
      <c r="P15" s="1"/>
      <c r="Q15" s="1"/>
      <c r="R15" s="1"/>
      <c r="S15" s="1"/>
      <c r="T15" s="1"/>
      <c r="U15" s="1"/>
      <c r="V15" s="1"/>
      <c r="W15" s="1"/>
      <c r="X15" s="1"/>
      <c r="Y15" s="1"/>
      <c r="Z15" s="1"/>
    </row>
    <row r="16">
      <c r="A16" s="1"/>
      <c r="B16" s="5" t="s">
        <v>10</v>
      </c>
      <c r="C16" s="8"/>
      <c r="D16" s="1"/>
      <c r="E16" s="1"/>
      <c r="F16" s="1"/>
      <c r="G16" s="1"/>
      <c r="H16" s="1"/>
      <c r="I16" s="1"/>
      <c r="J16" s="1"/>
      <c r="K16" s="1"/>
      <c r="L16" s="1"/>
      <c r="M16" s="1"/>
      <c r="N16" s="1"/>
      <c r="O16" s="1"/>
      <c r="P16" s="1"/>
      <c r="Q16" s="1"/>
      <c r="R16" s="1"/>
      <c r="S16" s="1"/>
      <c r="T16" s="1"/>
      <c r="U16" s="1"/>
      <c r="V16" s="1"/>
      <c r="W16" s="1"/>
      <c r="X16" s="1"/>
      <c r="Y16" s="1"/>
      <c r="Z16" s="1"/>
    </row>
    <row r="17">
      <c r="A17" s="1"/>
      <c r="B17" s="8"/>
      <c r="C17" s="8"/>
      <c r="D17" s="1"/>
      <c r="E17" s="1"/>
      <c r="F17" s="1"/>
      <c r="G17" s="1"/>
      <c r="H17" s="1"/>
      <c r="I17" s="1"/>
      <c r="J17" s="1"/>
      <c r="K17" s="1"/>
      <c r="L17" s="1"/>
      <c r="M17" s="1"/>
      <c r="N17" s="1"/>
      <c r="O17" s="1"/>
      <c r="P17" s="1"/>
      <c r="Q17" s="1"/>
      <c r="R17" s="1"/>
      <c r="S17" s="1"/>
      <c r="T17" s="1"/>
      <c r="U17" s="1"/>
      <c r="V17" s="1"/>
      <c r="W17" s="1"/>
      <c r="X17" s="1"/>
      <c r="Y17" s="1"/>
      <c r="Z17" s="1"/>
    </row>
    <row r="18">
      <c r="A18" s="1"/>
      <c r="B18" s="8"/>
      <c r="C18" s="8"/>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6.0"/>
    <col customWidth="1" min="2" max="2" width="23.0"/>
    <col customWidth="1" min="3" max="3" width="34.86"/>
  </cols>
  <sheetData>
    <row r="2">
      <c r="B2" s="10" t="s">
        <v>11</v>
      </c>
      <c r="C2" s="11" t="s">
        <v>12</v>
      </c>
    </row>
    <row r="3">
      <c r="B3" s="12" t="s">
        <v>13</v>
      </c>
      <c r="C3" s="13"/>
    </row>
    <row r="4">
      <c r="B4" s="14" t="s">
        <v>14</v>
      </c>
      <c r="C4" s="15" t="s">
        <v>15</v>
      </c>
    </row>
    <row r="5">
      <c r="B5" s="16" t="s">
        <v>16</v>
      </c>
      <c r="C5" s="15" t="s">
        <v>17</v>
      </c>
    </row>
    <row r="6">
      <c r="B6" s="17" t="s">
        <v>18</v>
      </c>
      <c r="C6" s="15" t="s">
        <v>17</v>
      </c>
    </row>
    <row r="7">
      <c r="B7" s="18" t="s">
        <v>19</v>
      </c>
      <c r="C7" s="15"/>
    </row>
    <row r="8">
      <c r="B8" s="19" t="s">
        <v>20</v>
      </c>
      <c r="C8" s="20" t="s">
        <v>17</v>
      </c>
    </row>
    <row r="10">
      <c r="B10" s="10" t="s">
        <v>21</v>
      </c>
      <c r="C10" s="21"/>
      <c r="D10" s="22"/>
    </row>
    <row r="11">
      <c r="B11" s="12" t="s">
        <v>22</v>
      </c>
      <c r="D11" s="13"/>
    </row>
    <row r="12">
      <c r="B12" s="12" t="s">
        <v>23</v>
      </c>
      <c r="D12" s="13"/>
    </row>
    <row r="13">
      <c r="B13" s="12" t="s">
        <v>24</v>
      </c>
      <c r="D13" s="13"/>
    </row>
    <row r="14">
      <c r="B14" s="12" t="s">
        <v>25</v>
      </c>
      <c r="D14" s="13"/>
    </row>
    <row r="15">
      <c r="B15" s="12" t="s">
        <v>26</v>
      </c>
      <c r="D15" s="13"/>
    </row>
    <row r="16">
      <c r="B16" s="12" t="s">
        <v>27</v>
      </c>
      <c r="D16" s="13"/>
    </row>
    <row r="17">
      <c r="B17" s="12" t="s">
        <v>28</v>
      </c>
      <c r="D17" s="13"/>
    </row>
    <row r="18">
      <c r="B18" s="12" t="s">
        <v>29</v>
      </c>
      <c r="D18" s="13"/>
    </row>
    <row r="19">
      <c r="B19" s="12" t="s">
        <v>30</v>
      </c>
      <c r="D19" s="13"/>
    </row>
    <row r="20">
      <c r="B20" s="12" t="s">
        <v>31</v>
      </c>
      <c r="D20" s="13"/>
    </row>
    <row r="21">
      <c r="B21" s="12" t="s">
        <v>32</v>
      </c>
      <c r="D21" s="13"/>
    </row>
    <row r="22">
      <c r="B22" s="23" t="s">
        <v>33</v>
      </c>
      <c r="C22" s="24"/>
      <c r="D22" s="2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86"/>
    <col customWidth="1" min="2" max="2" width="51.57"/>
    <col customWidth="1" min="9" max="9" width="7.71"/>
  </cols>
  <sheetData>
    <row r="1">
      <c r="A1" s="26"/>
      <c r="B1" s="27" t="s">
        <v>34</v>
      </c>
      <c r="C1" s="27" t="s">
        <v>35</v>
      </c>
      <c r="D1" s="27" t="s">
        <v>36</v>
      </c>
      <c r="E1" s="27" t="s">
        <v>37</v>
      </c>
      <c r="F1" s="27" t="s">
        <v>38</v>
      </c>
      <c r="G1" s="27" t="s">
        <v>39</v>
      </c>
      <c r="H1" s="27" t="s">
        <v>40</v>
      </c>
      <c r="I1" s="28" t="s">
        <v>41</v>
      </c>
    </row>
    <row r="2">
      <c r="A2" s="29">
        <v>0.0</v>
      </c>
      <c r="B2" s="30" t="s">
        <v>42</v>
      </c>
      <c r="C2" s="27" t="s">
        <v>43</v>
      </c>
      <c r="D2" s="27" t="s">
        <v>44</v>
      </c>
      <c r="E2" s="27">
        <v>22.97</v>
      </c>
      <c r="F2" s="27">
        <v>2.0</v>
      </c>
      <c r="G2" s="27">
        <v>1.9</v>
      </c>
      <c r="H2" s="27">
        <v>26.87</v>
      </c>
      <c r="I2" s="28" t="s">
        <v>45</v>
      </c>
    </row>
    <row r="3">
      <c r="A3" s="29">
        <v>1.0</v>
      </c>
      <c r="B3" s="27" t="s">
        <v>42</v>
      </c>
      <c r="C3" s="27" t="s">
        <v>43</v>
      </c>
      <c r="D3" s="27" t="s">
        <v>46</v>
      </c>
      <c r="E3" s="27">
        <v>22.98</v>
      </c>
      <c r="F3" s="27">
        <v>2.0</v>
      </c>
      <c r="G3" s="27">
        <v>1.5</v>
      </c>
      <c r="H3" s="27">
        <v>26.48</v>
      </c>
      <c r="I3" s="28" t="s">
        <v>45</v>
      </c>
    </row>
    <row r="4">
      <c r="A4" s="29">
        <v>2.0</v>
      </c>
      <c r="B4" s="27" t="s">
        <v>42</v>
      </c>
      <c r="C4" s="27" t="s">
        <v>43</v>
      </c>
      <c r="D4" s="27" t="s">
        <v>47</v>
      </c>
      <c r="E4" s="27">
        <v>22.98</v>
      </c>
      <c r="F4" s="27">
        <v>2.0</v>
      </c>
      <c r="G4" s="27">
        <v>1.5</v>
      </c>
      <c r="H4" s="27">
        <v>26.48</v>
      </c>
      <c r="I4" s="28" t="s">
        <v>48</v>
      </c>
    </row>
    <row r="5">
      <c r="A5" s="29">
        <v>3.0</v>
      </c>
      <c r="B5" s="27" t="s">
        <v>42</v>
      </c>
      <c r="C5" s="27" t="s">
        <v>43</v>
      </c>
      <c r="D5" s="27" t="s">
        <v>49</v>
      </c>
      <c r="E5" s="27">
        <v>23.07</v>
      </c>
      <c r="F5" s="27">
        <v>2.2</v>
      </c>
      <c r="G5" s="27">
        <v>1.4</v>
      </c>
      <c r="H5" s="27">
        <v>26.67</v>
      </c>
      <c r="I5" s="28" t="s">
        <v>48</v>
      </c>
    </row>
    <row r="6">
      <c r="A6" s="29">
        <v>4.0</v>
      </c>
      <c r="B6" s="27" t="s">
        <v>42</v>
      </c>
      <c r="C6" s="27" t="s">
        <v>43</v>
      </c>
      <c r="D6" s="27" t="s">
        <v>50</v>
      </c>
      <c r="E6" s="27">
        <v>23.07</v>
      </c>
      <c r="F6" s="27">
        <v>2.5</v>
      </c>
      <c r="G6" s="27">
        <v>1.5</v>
      </c>
      <c r="H6" s="27">
        <v>27.07</v>
      </c>
      <c r="I6" s="28" t="s">
        <v>48</v>
      </c>
    </row>
    <row r="7">
      <c r="A7" s="29">
        <v>5.0</v>
      </c>
      <c r="B7" s="27" t="s">
        <v>42</v>
      </c>
      <c r="C7" s="27" t="s">
        <v>43</v>
      </c>
      <c r="D7" s="27" t="s">
        <v>51</v>
      </c>
      <c r="E7" s="27">
        <v>23.07</v>
      </c>
      <c r="F7" s="27">
        <v>2.0</v>
      </c>
      <c r="G7" s="27">
        <v>1.9</v>
      </c>
      <c r="H7" s="27">
        <v>26.97</v>
      </c>
      <c r="I7" s="28" t="s">
        <v>48</v>
      </c>
    </row>
    <row r="8">
      <c r="A8" s="29">
        <v>6.0</v>
      </c>
      <c r="B8" s="27" t="s">
        <v>42</v>
      </c>
      <c r="C8" s="27" t="s">
        <v>43</v>
      </c>
      <c r="D8" s="27" t="s">
        <v>52</v>
      </c>
      <c r="E8" s="27">
        <v>23.3</v>
      </c>
      <c r="F8" s="27">
        <v>2.5</v>
      </c>
      <c r="G8" s="27">
        <v>1.8</v>
      </c>
      <c r="H8" s="27">
        <v>27.6</v>
      </c>
      <c r="I8" s="28" t="s">
        <v>45</v>
      </c>
    </row>
    <row r="9">
      <c r="A9" s="29">
        <v>7.0</v>
      </c>
      <c r="B9" s="27" t="s">
        <v>42</v>
      </c>
      <c r="C9" s="27" t="s">
        <v>43</v>
      </c>
      <c r="D9" s="27" t="s">
        <v>53</v>
      </c>
      <c r="E9" s="27">
        <v>23.3</v>
      </c>
      <c r="F9" s="27">
        <v>1.9</v>
      </c>
      <c r="G9" s="27">
        <v>1.9</v>
      </c>
      <c r="H9" s="27">
        <v>27.1</v>
      </c>
      <c r="I9" s="28" t="s">
        <v>45</v>
      </c>
    </row>
    <row r="10">
      <c r="A10" s="29">
        <v>8.0</v>
      </c>
      <c r="B10" s="27" t="s">
        <v>42</v>
      </c>
      <c r="C10" s="27" t="s">
        <v>43</v>
      </c>
      <c r="D10" s="27" t="s">
        <v>54</v>
      </c>
      <c r="E10" s="27">
        <v>23.37</v>
      </c>
      <c r="F10" s="27">
        <v>2.0</v>
      </c>
      <c r="G10" s="27">
        <v>2.0</v>
      </c>
      <c r="H10" s="27">
        <v>27.37</v>
      </c>
      <c r="I10" s="28" t="s">
        <v>48</v>
      </c>
    </row>
    <row r="11">
      <c r="A11" s="29">
        <v>9.0</v>
      </c>
      <c r="B11" s="27" t="s">
        <v>42</v>
      </c>
      <c r="C11" s="27" t="s">
        <v>43</v>
      </c>
      <c r="D11" s="27" t="s">
        <v>55</v>
      </c>
      <c r="E11" s="27">
        <v>23.9</v>
      </c>
      <c r="F11" s="27">
        <v>2.0</v>
      </c>
      <c r="G11" s="27">
        <v>1.5</v>
      </c>
      <c r="H11" s="27">
        <v>27.4</v>
      </c>
      <c r="I11" s="28" t="s">
        <v>48</v>
      </c>
    </row>
    <row r="12">
      <c r="A12" s="29">
        <v>10.0</v>
      </c>
      <c r="B12" s="27" t="s">
        <v>42</v>
      </c>
      <c r="C12" s="27" t="s">
        <v>43</v>
      </c>
      <c r="D12" s="27" t="s">
        <v>56</v>
      </c>
      <c r="E12" s="27">
        <v>23.99</v>
      </c>
      <c r="F12" s="27">
        <v>3.0</v>
      </c>
      <c r="G12" s="27">
        <v>2.0</v>
      </c>
      <c r="H12" s="27">
        <v>28.99</v>
      </c>
      <c r="I12" s="28" t="s">
        <v>45</v>
      </c>
    </row>
    <row r="13">
      <c r="A13" s="29">
        <v>11.0</v>
      </c>
      <c r="B13" s="27" t="s">
        <v>42</v>
      </c>
      <c r="C13" s="27" t="s">
        <v>43</v>
      </c>
      <c r="D13" s="27" t="s">
        <v>57</v>
      </c>
      <c r="E13" s="27">
        <v>24.21</v>
      </c>
      <c r="F13" s="27">
        <v>2.5</v>
      </c>
      <c r="G13" s="27">
        <v>1.5</v>
      </c>
      <c r="H13" s="27">
        <v>28.21</v>
      </c>
      <c r="I13" s="28" t="s">
        <v>45</v>
      </c>
    </row>
    <row r="14">
      <c r="A14" s="29">
        <v>12.0</v>
      </c>
      <c r="B14" s="27" t="s">
        <v>42</v>
      </c>
      <c r="C14" s="27" t="s">
        <v>43</v>
      </c>
      <c r="D14" s="27" t="s">
        <v>58</v>
      </c>
      <c r="E14" s="27">
        <v>24.22</v>
      </c>
      <c r="F14" s="27">
        <v>3.5</v>
      </c>
      <c r="G14" s="27">
        <v>0.0</v>
      </c>
      <c r="H14" s="27">
        <v>27.72</v>
      </c>
      <c r="I14" s="28" t="s">
        <v>48</v>
      </c>
    </row>
    <row r="15">
      <c r="A15" s="29">
        <v>13.0</v>
      </c>
      <c r="B15" s="27" t="s">
        <v>42</v>
      </c>
      <c r="C15" s="27" t="s">
        <v>43</v>
      </c>
      <c r="D15" s="27" t="s">
        <v>59</v>
      </c>
      <c r="E15" s="27">
        <v>24.22</v>
      </c>
      <c r="F15" s="27">
        <v>1.9</v>
      </c>
      <c r="G15" s="27">
        <v>1.5</v>
      </c>
      <c r="H15" s="27">
        <v>27.62</v>
      </c>
      <c r="I15" s="28" t="s">
        <v>48</v>
      </c>
    </row>
    <row r="16">
      <c r="A16" s="29">
        <v>14.0</v>
      </c>
      <c r="B16" s="27" t="s">
        <v>42</v>
      </c>
      <c r="C16" s="27" t="s">
        <v>43</v>
      </c>
      <c r="D16" s="27" t="s">
        <v>60</v>
      </c>
      <c r="E16" s="27">
        <v>24.3</v>
      </c>
      <c r="F16" s="27">
        <v>2.8</v>
      </c>
      <c r="G16" s="27">
        <v>1.9</v>
      </c>
      <c r="H16" s="27">
        <v>29.0</v>
      </c>
      <c r="I16" s="28" t="s">
        <v>45</v>
      </c>
    </row>
    <row r="17">
      <c r="A17" s="29">
        <v>15.0</v>
      </c>
      <c r="B17" s="27" t="s">
        <v>42</v>
      </c>
      <c r="C17" s="27" t="s">
        <v>43</v>
      </c>
      <c r="D17" s="27" t="s">
        <v>61</v>
      </c>
      <c r="E17" s="27">
        <v>24.34</v>
      </c>
      <c r="F17" s="27">
        <v>2.0</v>
      </c>
      <c r="G17" s="27">
        <v>1.9</v>
      </c>
      <c r="H17" s="27">
        <v>28.24</v>
      </c>
      <c r="I17" s="28" t="s">
        <v>45</v>
      </c>
    </row>
    <row r="18">
      <c r="A18" s="29">
        <v>16.0</v>
      </c>
      <c r="B18" s="27" t="s">
        <v>42</v>
      </c>
      <c r="C18" s="27" t="s">
        <v>43</v>
      </c>
      <c r="D18" s="27" t="s">
        <v>62</v>
      </c>
      <c r="E18" s="27">
        <v>24.34</v>
      </c>
      <c r="F18" s="27">
        <v>2.99</v>
      </c>
      <c r="G18" s="27">
        <v>1.0</v>
      </c>
      <c r="H18" s="27">
        <v>28.33</v>
      </c>
      <c r="I18" s="28" t="s">
        <v>45</v>
      </c>
    </row>
    <row r="19">
      <c r="A19" s="29">
        <v>17.0</v>
      </c>
      <c r="B19" s="27" t="s">
        <v>42</v>
      </c>
      <c r="C19" s="27" t="s">
        <v>43</v>
      </c>
      <c r="D19" s="27" t="s">
        <v>63</v>
      </c>
      <c r="E19" s="27">
        <v>24.57</v>
      </c>
      <c r="F19" s="27">
        <v>2.0</v>
      </c>
      <c r="G19" s="27">
        <v>2.0</v>
      </c>
      <c r="H19" s="27">
        <v>28.57</v>
      </c>
      <c r="I19" s="28" t="s">
        <v>45</v>
      </c>
    </row>
    <row r="20">
      <c r="A20" s="29">
        <v>18.0</v>
      </c>
      <c r="B20" s="27" t="s">
        <v>42</v>
      </c>
      <c r="C20" s="27" t="s">
        <v>43</v>
      </c>
      <c r="D20" s="27" t="s">
        <v>64</v>
      </c>
      <c r="E20" s="27">
        <v>24.61</v>
      </c>
      <c r="F20" s="27">
        <v>2.1</v>
      </c>
      <c r="G20" s="27">
        <v>1.5</v>
      </c>
      <c r="H20" s="27">
        <v>28.21</v>
      </c>
      <c r="I20" s="28" t="s">
        <v>48</v>
      </c>
    </row>
    <row r="21">
      <c r="A21" s="29">
        <v>19.0</v>
      </c>
      <c r="B21" s="27" t="s">
        <v>42</v>
      </c>
      <c r="C21" s="27" t="s">
        <v>43</v>
      </c>
      <c r="D21" s="27" t="s">
        <v>65</v>
      </c>
      <c r="E21" s="27">
        <v>24.63</v>
      </c>
      <c r="F21" s="27">
        <v>2.0</v>
      </c>
      <c r="G21" s="27">
        <v>2.0</v>
      </c>
      <c r="H21" s="27">
        <v>28.63</v>
      </c>
      <c r="I21" s="28" t="s">
        <v>48</v>
      </c>
    </row>
    <row r="22">
      <c r="A22" s="29">
        <v>20.0</v>
      </c>
      <c r="B22" s="27" t="s">
        <v>42</v>
      </c>
      <c r="C22" s="27" t="s">
        <v>43</v>
      </c>
      <c r="D22" s="27" t="s">
        <v>66</v>
      </c>
      <c r="E22" s="27">
        <v>24.73</v>
      </c>
      <c r="F22" s="27">
        <v>2.0</v>
      </c>
      <c r="G22" s="27">
        <v>1.0</v>
      </c>
      <c r="H22" s="27">
        <v>27.73</v>
      </c>
      <c r="I22" s="28" t="s">
        <v>45</v>
      </c>
    </row>
    <row r="23">
      <c r="A23" s="29">
        <v>21.0</v>
      </c>
      <c r="B23" s="27" t="s">
        <v>42</v>
      </c>
      <c r="C23" s="27" t="s">
        <v>43</v>
      </c>
      <c r="D23" s="27" t="s">
        <v>67</v>
      </c>
      <c r="E23" s="27">
        <v>24.74</v>
      </c>
      <c r="F23" s="27">
        <v>1.9</v>
      </c>
      <c r="G23" s="27">
        <v>1.5</v>
      </c>
      <c r="H23" s="27">
        <v>28.14</v>
      </c>
      <c r="I23" s="28" t="s">
        <v>45</v>
      </c>
    </row>
    <row r="24">
      <c r="A24" s="29">
        <v>22.0</v>
      </c>
      <c r="B24" s="27" t="s">
        <v>42</v>
      </c>
      <c r="C24" s="27" t="s">
        <v>43</v>
      </c>
      <c r="D24" s="27" t="s">
        <v>68</v>
      </c>
      <c r="E24" s="27">
        <v>24.9</v>
      </c>
      <c r="F24" s="27">
        <v>2.0</v>
      </c>
      <c r="G24" s="27">
        <v>1.8</v>
      </c>
      <c r="H24" s="27">
        <v>28.7</v>
      </c>
      <c r="I24" s="28" t="s">
        <v>48</v>
      </c>
    </row>
    <row r="25">
      <c r="A25" s="29">
        <v>23.0</v>
      </c>
      <c r="B25" s="27" t="s">
        <v>42</v>
      </c>
      <c r="C25" s="27" t="s">
        <v>43</v>
      </c>
      <c r="D25" s="27" t="s">
        <v>69</v>
      </c>
      <c r="E25" s="27">
        <v>24.99</v>
      </c>
      <c r="F25" s="27">
        <v>2.5</v>
      </c>
      <c r="G25" s="27">
        <v>1.4</v>
      </c>
      <c r="H25" s="27">
        <v>28.89</v>
      </c>
      <c r="I25" s="28" t="s">
        <v>48</v>
      </c>
    </row>
    <row r="26">
      <c r="A26" s="29">
        <v>24.0</v>
      </c>
      <c r="B26" s="27" t="s">
        <v>42</v>
      </c>
      <c r="C26" s="27" t="s">
        <v>43</v>
      </c>
      <c r="D26" s="27" t="s">
        <v>70</v>
      </c>
      <c r="E26" s="27">
        <v>24.99</v>
      </c>
      <c r="F26" s="27">
        <v>2.35</v>
      </c>
      <c r="G26" s="27">
        <v>1.0</v>
      </c>
      <c r="H26" s="27">
        <v>28.34</v>
      </c>
      <c r="I26" s="28" t="s">
        <v>48</v>
      </c>
    </row>
    <row r="27">
      <c r="A27" s="29">
        <v>25.0</v>
      </c>
      <c r="B27" s="27" t="s">
        <v>42</v>
      </c>
      <c r="C27" s="27" t="s">
        <v>43</v>
      </c>
      <c r="D27" s="27" t="s">
        <v>71</v>
      </c>
      <c r="E27" s="27">
        <v>24.99</v>
      </c>
      <c r="F27" s="27">
        <v>2.5</v>
      </c>
      <c r="G27" s="27">
        <v>0.7</v>
      </c>
      <c r="H27" s="27">
        <v>28.19</v>
      </c>
      <c r="I27" s="28" t="s">
        <v>48</v>
      </c>
    </row>
    <row r="28">
      <c r="A28" s="29">
        <v>26.0</v>
      </c>
      <c r="B28" s="27" t="s">
        <v>42</v>
      </c>
      <c r="C28" s="27" t="s">
        <v>43</v>
      </c>
      <c r="D28" s="27" t="s">
        <v>72</v>
      </c>
      <c r="E28" s="27">
        <v>24.99</v>
      </c>
      <c r="F28" s="27">
        <v>2.5</v>
      </c>
      <c r="G28" s="27">
        <v>1.5</v>
      </c>
      <c r="H28" s="27">
        <v>28.99</v>
      </c>
      <c r="I28" s="28" t="s">
        <v>48</v>
      </c>
    </row>
    <row r="29">
      <c r="A29" s="29">
        <v>27.0</v>
      </c>
      <c r="B29" s="27" t="s">
        <v>42</v>
      </c>
      <c r="C29" s="27" t="s">
        <v>43</v>
      </c>
      <c r="D29" s="27" t="s">
        <v>73</v>
      </c>
      <c r="E29" s="27">
        <v>24.99</v>
      </c>
      <c r="F29" s="27">
        <v>2.0</v>
      </c>
      <c r="G29" s="27">
        <v>1.0</v>
      </c>
      <c r="H29" s="27">
        <v>27.99</v>
      </c>
      <c r="I29" s="28" t="s">
        <v>48</v>
      </c>
    </row>
    <row r="30">
      <c r="A30" s="29">
        <v>28.0</v>
      </c>
      <c r="B30" s="27" t="s">
        <v>42</v>
      </c>
      <c r="C30" s="27" t="s">
        <v>43</v>
      </c>
      <c r="D30" s="27" t="s">
        <v>74</v>
      </c>
      <c r="E30" s="27">
        <v>24.99</v>
      </c>
      <c r="F30" s="27">
        <v>2.0</v>
      </c>
      <c r="G30" s="27">
        <v>1.4</v>
      </c>
      <c r="H30" s="27">
        <v>28.39</v>
      </c>
      <c r="I30" s="28" t="s">
        <v>48</v>
      </c>
    </row>
    <row r="31">
      <c r="A31" s="29">
        <v>29.0</v>
      </c>
      <c r="B31" s="27" t="s">
        <v>42</v>
      </c>
      <c r="C31" s="27" t="s">
        <v>43</v>
      </c>
      <c r="D31" s="27" t="s">
        <v>75</v>
      </c>
      <c r="E31" s="27">
        <v>24.99</v>
      </c>
      <c r="F31" s="27">
        <v>2.5</v>
      </c>
      <c r="G31" s="27">
        <v>1.5</v>
      </c>
      <c r="H31" s="27">
        <v>28.99</v>
      </c>
      <c r="I31" s="28" t="s">
        <v>48</v>
      </c>
    </row>
    <row r="32">
      <c r="A32" s="29">
        <v>30.0</v>
      </c>
      <c r="B32" s="27" t="s">
        <v>42</v>
      </c>
      <c r="C32" s="27" t="s">
        <v>43</v>
      </c>
      <c r="D32" s="27" t="s">
        <v>76</v>
      </c>
      <c r="E32" s="27">
        <v>24.99</v>
      </c>
      <c r="F32" s="27">
        <v>2.2</v>
      </c>
      <c r="G32" s="27">
        <v>1.2</v>
      </c>
      <c r="H32" s="27">
        <v>28.39</v>
      </c>
      <c r="I32" s="28" t="s">
        <v>45</v>
      </c>
    </row>
    <row r="33">
      <c r="A33" s="29">
        <v>31.0</v>
      </c>
      <c r="B33" s="27" t="s">
        <v>42</v>
      </c>
      <c r="C33" s="27" t="s">
        <v>43</v>
      </c>
      <c r="D33" s="27" t="s">
        <v>77</v>
      </c>
      <c r="E33" s="27">
        <v>24.99</v>
      </c>
      <c r="F33" s="27">
        <v>2.0</v>
      </c>
      <c r="G33" s="27">
        <v>1.0</v>
      </c>
      <c r="H33" s="27">
        <v>27.99</v>
      </c>
      <c r="I33" s="28" t="s">
        <v>45</v>
      </c>
    </row>
    <row r="34">
      <c r="A34" s="29">
        <v>32.0</v>
      </c>
      <c r="B34" s="27" t="s">
        <v>42</v>
      </c>
      <c r="C34" s="27" t="s">
        <v>43</v>
      </c>
      <c r="D34" s="27" t="s">
        <v>78</v>
      </c>
      <c r="E34" s="27">
        <v>25.0</v>
      </c>
      <c r="F34" s="27">
        <v>2.0</v>
      </c>
      <c r="G34" s="27">
        <v>1.5</v>
      </c>
      <c r="H34" s="27">
        <v>28.5</v>
      </c>
      <c r="I34" s="28" t="s">
        <v>48</v>
      </c>
    </row>
    <row r="35">
      <c r="A35" s="29">
        <v>33.0</v>
      </c>
      <c r="B35" s="27" t="s">
        <v>42</v>
      </c>
      <c r="C35" s="27" t="s">
        <v>43</v>
      </c>
      <c r="D35" s="27" t="s">
        <v>79</v>
      </c>
      <c r="E35" s="27">
        <v>25.05</v>
      </c>
      <c r="F35" s="27">
        <v>2.0</v>
      </c>
      <c r="G35" s="27">
        <v>1.0</v>
      </c>
      <c r="H35" s="27">
        <v>28.05</v>
      </c>
      <c r="I35" s="28" t="s">
        <v>48</v>
      </c>
    </row>
    <row r="36">
      <c r="A36" s="29">
        <v>34.0</v>
      </c>
      <c r="B36" s="27" t="s">
        <v>42</v>
      </c>
      <c r="C36" s="27" t="s">
        <v>43</v>
      </c>
      <c r="D36" s="27" t="s">
        <v>80</v>
      </c>
      <c r="E36" s="27">
        <v>25.06</v>
      </c>
      <c r="F36" s="27">
        <v>2.0</v>
      </c>
      <c r="G36" s="27">
        <v>1.5</v>
      </c>
      <c r="H36" s="27">
        <v>28.56</v>
      </c>
      <c r="I36" s="28" t="s">
        <v>48</v>
      </c>
    </row>
    <row r="37">
      <c r="A37" s="29">
        <v>35.0</v>
      </c>
      <c r="B37" s="27" t="s">
        <v>42</v>
      </c>
      <c r="C37" s="27" t="s">
        <v>43</v>
      </c>
      <c r="D37" s="27" t="s">
        <v>81</v>
      </c>
      <c r="E37" s="27">
        <v>25.16</v>
      </c>
      <c r="F37" s="27">
        <v>1.9</v>
      </c>
      <c r="G37" s="27">
        <v>1.0</v>
      </c>
      <c r="H37" s="27">
        <v>28.06</v>
      </c>
      <c r="I37" s="28" t="s">
        <v>48</v>
      </c>
    </row>
    <row r="38">
      <c r="A38" s="29">
        <v>36.0</v>
      </c>
      <c r="B38" s="27" t="s">
        <v>42</v>
      </c>
      <c r="C38" s="27" t="s">
        <v>43</v>
      </c>
      <c r="D38" s="27" t="s">
        <v>82</v>
      </c>
      <c r="E38" s="27">
        <v>25.17</v>
      </c>
      <c r="F38" s="27">
        <v>3.0</v>
      </c>
      <c r="G38" s="27">
        <v>2.5</v>
      </c>
      <c r="H38" s="27">
        <v>30.67</v>
      </c>
      <c r="I38" s="28" t="s">
        <v>45</v>
      </c>
    </row>
    <row r="39">
      <c r="A39" s="29">
        <v>37.0</v>
      </c>
      <c r="B39" s="27" t="s">
        <v>42</v>
      </c>
      <c r="C39" s="27" t="s">
        <v>43</v>
      </c>
      <c r="D39" s="27" t="s">
        <v>83</v>
      </c>
      <c r="E39" s="27">
        <v>25.3</v>
      </c>
      <c r="F39" s="27">
        <v>2.0</v>
      </c>
      <c r="G39" s="27">
        <v>1.5</v>
      </c>
      <c r="H39" s="27">
        <v>28.8</v>
      </c>
      <c r="I39" s="28" t="s">
        <v>45</v>
      </c>
    </row>
    <row r="40">
      <c r="A40" s="29">
        <v>38.0</v>
      </c>
      <c r="B40" s="27" t="s">
        <v>42</v>
      </c>
      <c r="C40" s="27" t="s">
        <v>43</v>
      </c>
      <c r="D40" s="27" t="s">
        <v>84</v>
      </c>
      <c r="E40" s="27">
        <v>25.38</v>
      </c>
      <c r="F40" s="27">
        <v>2.8</v>
      </c>
      <c r="G40" s="27">
        <v>1.8</v>
      </c>
      <c r="H40" s="27">
        <v>29.98</v>
      </c>
      <c r="I40" s="28" t="s">
        <v>85</v>
      </c>
    </row>
    <row r="41">
      <c r="A41" s="29">
        <v>39.0</v>
      </c>
      <c r="B41" s="27" t="s">
        <v>42</v>
      </c>
      <c r="C41" s="27" t="s">
        <v>43</v>
      </c>
      <c r="D41" s="27" t="s">
        <v>86</v>
      </c>
      <c r="E41" s="27">
        <v>25.42</v>
      </c>
      <c r="F41" s="27">
        <v>2.9</v>
      </c>
      <c r="G41" s="27">
        <v>3.5</v>
      </c>
      <c r="H41" s="27">
        <v>31.82</v>
      </c>
      <c r="I41" s="28" t="s">
        <v>85</v>
      </c>
    </row>
    <row r="42">
      <c r="A42" s="29">
        <v>40.0</v>
      </c>
      <c r="B42" s="27" t="s">
        <v>42</v>
      </c>
      <c r="C42" s="27" t="s">
        <v>43</v>
      </c>
      <c r="D42" s="27" t="s">
        <v>87</v>
      </c>
      <c r="E42" s="27">
        <v>25.5</v>
      </c>
      <c r="F42" s="27">
        <v>1.9</v>
      </c>
      <c r="G42" s="27">
        <v>0.8</v>
      </c>
      <c r="H42" s="27">
        <v>28.2</v>
      </c>
      <c r="I42" s="28" t="s">
        <v>45</v>
      </c>
    </row>
    <row r="43">
      <c r="A43" s="29">
        <v>41.0</v>
      </c>
      <c r="B43" s="27" t="s">
        <v>42</v>
      </c>
      <c r="C43" s="27" t="s">
        <v>43</v>
      </c>
      <c r="D43" s="27" t="s">
        <v>88</v>
      </c>
      <c r="E43" s="27">
        <v>25.51</v>
      </c>
      <c r="F43" s="27">
        <v>2.5</v>
      </c>
      <c r="G43" s="27">
        <v>1.5</v>
      </c>
      <c r="H43" s="27">
        <v>29.51</v>
      </c>
      <c r="I43" s="28" t="s">
        <v>45</v>
      </c>
    </row>
    <row r="44">
      <c r="A44" s="29">
        <v>42.0</v>
      </c>
      <c r="B44" s="27" t="s">
        <v>42</v>
      </c>
      <c r="C44" s="27" t="s">
        <v>43</v>
      </c>
      <c r="D44" s="27" t="s">
        <v>89</v>
      </c>
      <c r="E44" s="27">
        <v>25.55</v>
      </c>
      <c r="F44" s="27">
        <v>1.8</v>
      </c>
      <c r="G44" s="27">
        <v>1.5</v>
      </c>
      <c r="H44" s="27">
        <v>28.85</v>
      </c>
      <c r="I44" s="28" t="s">
        <v>48</v>
      </c>
    </row>
    <row r="45">
      <c r="A45" s="29">
        <v>43.0</v>
      </c>
      <c r="B45" s="27" t="s">
        <v>42</v>
      </c>
      <c r="C45" s="27" t="s">
        <v>43</v>
      </c>
      <c r="D45" s="27" t="s">
        <v>90</v>
      </c>
      <c r="E45" s="27">
        <v>25.66</v>
      </c>
      <c r="F45" s="27">
        <v>2.0</v>
      </c>
      <c r="G45" s="27">
        <v>1.5</v>
      </c>
      <c r="H45" s="27">
        <v>29.16</v>
      </c>
      <c r="I45" s="28" t="s">
        <v>48</v>
      </c>
    </row>
    <row r="46">
      <c r="A46" s="29">
        <v>44.0</v>
      </c>
      <c r="B46" s="27" t="s">
        <v>42</v>
      </c>
      <c r="C46" s="27" t="s">
        <v>43</v>
      </c>
      <c r="D46" s="27" t="s">
        <v>91</v>
      </c>
      <c r="E46" s="27">
        <v>25.76</v>
      </c>
      <c r="F46" s="27">
        <v>2.5</v>
      </c>
      <c r="G46" s="27">
        <v>1.75</v>
      </c>
      <c r="H46" s="27">
        <v>30.01</v>
      </c>
      <c r="I46" s="28" t="s">
        <v>48</v>
      </c>
    </row>
    <row r="47">
      <c r="A47" s="29">
        <v>45.0</v>
      </c>
      <c r="B47" s="27" t="s">
        <v>42</v>
      </c>
      <c r="C47" s="27" t="s">
        <v>43</v>
      </c>
      <c r="D47" s="27" t="s">
        <v>92</v>
      </c>
      <c r="E47" s="27">
        <v>25.76</v>
      </c>
      <c r="F47" s="27">
        <v>2.2</v>
      </c>
      <c r="G47" s="27">
        <v>1.5</v>
      </c>
      <c r="H47" s="27">
        <v>29.46</v>
      </c>
      <c r="I47" s="28" t="s">
        <v>48</v>
      </c>
    </row>
    <row r="48">
      <c r="A48" s="29">
        <v>46.0</v>
      </c>
      <c r="B48" s="27" t="s">
        <v>42</v>
      </c>
      <c r="C48" s="27" t="s">
        <v>43</v>
      </c>
      <c r="D48" s="27" t="s">
        <v>93</v>
      </c>
      <c r="E48" s="27">
        <v>25.76</v>
      </c>
      <c r="F48" s="27">
        <v>2.0</v>
      </c>
      <c r="G48" s="27">
        <v>1.8</v>
      </c>
      <c r="H48" s="27">
        <v>29.56</v>
      </c>
      <c r="I48" s="28" t="s">
        <v>48</v>
      </c>
    </row>
    <row r="49">
      <c r="A49" s="29">
        <v>47.0</v>
      </c>
      <c r="B49" s="27" t="s">
        <v>42</v>
      </c>
      <c r="C49" s="27" t="s">
        <v>43</v>
      </c>
      <c r="D49" s="27" t="s">
        <v>94</v>
      </c>
      <c r="E49" s="27">
        <v>25.76</v>
      </c>
      <c r="F49" s="27">
        <v>2.0</v>
      </c>
      <c r="G49" s="27">
        <v>1.9</v>
      </c>
      <c r="H49" s="27">
        <v>29.66</v>
      </c>
      <c r="I49" s="28" t="s">
        <v>48</v>
      </c>
    </row>
    <row r="50">
      <c r="A50" s="29">
        <v>48.0</v>
      </c>
      <c r="B50" s="27" t="s">
        <v>42</v>
      </c>
      <c r="C50" s="27" t="s">
        <v>43</v>
      </c>
      <c r="D50" s="27" t="s">
        <v>95</v>
      </c>
      <c r="E50" s="27">
        <v>25.84</v>
      </c>
      <c r="F50" s="27">
        <v>2.5</v>
      </c>
      <c r="G50" s="27">
        <v>1.0</v>
      </c>
      <c r="H50" s="27">
        <v>29.34</v>
      </c>
      <c r="I50" s="28" t="s">
        <v>48</v>
      </c>
    </row>
    <row r="51">
      <c r="A51" s="29">
        <v>49.0</v>
      </c>
      <c r="B51" s="27" t="s">
        <v>42</v>
      </c>
      <c r="C51" s="27" t="s">
        <v>43</v>
      </c>
      <c r="D51" s="27" t="s">
        <v>96</v>
      </c>
      <c r="E51" s="27">
        <v>25.97</v>
      </c>
      <c r="F51" s="27">
        <v>2.5</v>
      </c>
      <c r="G51" s="27">
        <v>1.9</v>
      </c>
      <c r="H51" s="27">
        <v>30.37</v>
      </c>
      <c r="I51" s="28" t="s">
        <v>48</v>
      </c>
    </row>
    <row r="52">
      <c r="A52" s="29">
        <v>50.0</v>
      </c>
      <c r="B52" s="27" t="s">
        <v>42</v>
      </c>
      <c r="C52" s="27" t="s">
        <v>43</v>
      </c>
      <c r="D52" s="27" t="s">
        <v>97</v>
      </c>
      <c r="E52" s="27">
        <v>25.99</v>
      </c>
      <c r="F52" s="27">
        <v>2.0</v>
      </c>
      <c r="G52" s="27">
        <v>0.0</v>
      </c>
      <c r="H52" s="27">
        <v>27.99</v>
      </c>
      <c r="I52" s="28" t="s">
        <v>48</v>
      </c>
    </row>
    <row r="53">
      <c r="A53" s="29">
        <v>51.0</v>
      </c>
      <c r="B53" s="27" t="s">
        <v>42</v>
      </c>
      <c r="C53" s="27" t="s">
        <v>43</v>
      </c>
      <c r="D53" s="27" t="s">
        <v>98</v>
      </c>
      <c r="E53" s="27">
        <v>26.0</v>
      </c>
      <c r="F53" s="27">
        <v>3.35</v>
      </c>
      <c r="G53" s="27">
        <v>2.5</v>
      </c>
      <c r="H53" s="27">
        <v>31.85</v>
      </c>
      <c r="I53" s="28" t="s">
        <v>48</v>
      </c>
    </row>
    <row r="54">
      <c r="A54" s="29">
        <v>52.0</v>
      </c>
      <c r="B54" s="27" t="s">
        <v>42</v>
      </c>
      <c r="C54" s="27" t="s">
        <v>43</v>
      </c>
      <c r="D54" s="27" t="s">
        <v>99</v>
      </c>
      <c r="E54" s="27">
        <v>26.15</v>
      </c>
      <c r="F54" s="27">
        <v>2.0</v>
      </c>
      <c r="G54" s="27">
        <v>1.5</v>
      </c>
      <c r="H54" s="27">
        <v>29.65</v>
      </c>
      <c r="I54" s="28" t="s">
        <v>48</v>
      </c>
    </row>
    <row r="55">
      <c r="A55" s="29">
        <v>53.0</v>
      </c>
      <c r="B55" s="27" t="s">
        <v>42</v>
      </c>
      <c r="C55" s="27" t="s">
        <v>43</v>
      </c>
      <c r="D55" s="27" t="s">
        <v>100</v>
      </c>
      <c r="E55" s="27">
        <v>26.15</v>
      </c>
      <c r="F55" s="27">
        <v>2.0</v>
      </c>
      <c r="G55" s="27">
        <v>1.5</v>
      </c>
      <c r="H55" s="27">
        <v>29.65</v>
      </c>
      <c r="I55" s="28" t="s">
        <v>48</v>
      </c>
    </row>
    <row r="56">
      <c r="A56" s="29">
        <v>54.0</v>
      </c>
      <c r="B56" s="27" t="s">
        <v>42</v>
      </c>
      <c r="C56" s="27" t="s">
        <v>43</v>
      </c>
      <c r="D56" s="27" t="s">
        <v>101</v>
      </c>
      <c r="E56" s="27">
        <v>26.21</v>
      </c>
      <c r="F56" s="27">
        <v>2.3</v>
      </c>
      <c r="G56" s="27">
        <v>1.0</v>
      </c>
      <c r="H56" s="27">
        <v>29.51</v>
      </c>
      <c r="I56" s="28" t="s">
        <v>48</v>
      </c>
    </row>
    <row r="57">
      <c r="A57" s="29">
        <v>55.0</v>
      </c>
      <c r="B57" s="27" t="s">
        <v>42</v>
      </c>
      <c r="C57" s="27" t="s">
        <v>43</v>
      </c>
      <c r="D57" s="27" t="s">
        <v>102</v>
      </c>
      <c r="E57" s="27">
        <v>26.22</v>
      </c>
      <c r="F57" s="27">
        <v>1.9</v>
      </c>
      <c r="G57" s="27">
        <v>2.5</v>
      </c>
      <c r="H57" s="27">
        <v>30.62</v>
      </c>
      <c r="I57" s="28" t="s">
        <v>45</v>
      </c>
    </row>
    <row r="58">
      <c r="A58" s="29">
        <v>56.0</v>
      </c>
      <c r="B58" s="27" t="s">
        <v>42</v>
      </c>
      <c r="C58" s="27" t="s">
        <v>43</v>
      </c>
      <c r="D58" s="27" t="s">
        <v>103</v>
      </c>
      <c r="E58" s="27">
        <v>26.22</v>
      </c>
      <c r="F58" s="27">
        <v>2.9</v>
      </c>
      <c r="G58" s="27">
        <v>2.9</v>
      </c>
      <c r="H58" s="27">
        <v>32.02</v>
      </c>
      <c r="I58" s="28" t="s">
        <v>45</v>
      </c>
    </row>
    <row r="59">
      <c r="A59" s="29">
        <v>57.0</v>
      </c>
      <c r="B59" s="27" t="s">
        <v>42</v>
      </c>
      <c r="C59" s="27" t="s">
        <v>43</v>
      </c>
      <c r="D59" s="27" t="s">
        <v>104</v>
      </c>
      <c r="E59" s="27">
        <v>26.22</v>
      </c>
      <c r="F59" s="27">
        <v>3.0</v>
      </c>
      <c r="G59" s="27">
        <v>1.0</v>
      </c>
      <c r="H59" s="27">
        <v>30.22</v>
      </c>
      <c r="I59" s="28" t="s">
        <v>45</v>
      </c>
    </row>
    <row r="60">
      <c r="A60" s="29">
        <v>58.0</v>
      </c>
      <c r="B60" s="27" t="s">
        <v>42</v>
      </c>
      <c r="C60" s="27" t="s">
        <v>43</v>
      </c>
      <c r="D60" s="27" t="s">
        <v>105</v>
      </c>
      <c r="E60" s="27">
        <v>26.22</v>
      </c>
      <c r="F60" s="27">
        <v>2.2</v>
      </c>
      <c r="G60" s="27">
        <v>1.5</v>
      </c>
      <c r="H60" s="27">
        <v>29.92</v>
      </c>
      <c r="I60" s="28" t="s">
        <v>45</v>
      </c>
    </row>
    <row r="61">
      <c r="A61" s="29">
        <v>59.0</v>
      </c>
      <c r="B61" s="27" t="s">
        <v>42</v>
      </c>
      <c r="C61" s="27" t="s">
        <v>43</v>
      </c>
      <c r="D61" s="27" t="s">
        <v>106</v>
      </c>
      <c r="E61" s="27">
        <v>26.35</v>
      </c>
      <c r="F61" s="27">
        <v>2.4</v>
      </c>
      <c r="G61" s="27">
        <v>1.4</v>
      </c>
      <c r="H61" s="27">
        <v>30.15</v>
      </c>
      <c r="I61" s="28" t="s">
        <v>45</v>
      </c>
    </row>
    <row r="62">
      <c r="A62" s="29">
        <v>60.0</v>
      </c>
      <c r="B62" s="27" t="s">
        <v>42</v>
      </c>
      <c r="C62" s="27" t="s">
        <v>43</v>
      </c>
      <c r="D62" s="27" t="s">
        <v>107</v>
      </c>
      <c r="E62" s="27">
        <v>26.46</v>
      </c>
      <c r="F62" s="27">
        <v>1.8</v>
      </c>
      <c r="G62" s="27">
        <v>0.8</v>
      </c>
      <c r="H62" s="27">
        <v>29.06</v>
      </c>
      <c r="I62" s="28" t="s">
        <v>45</v>
      </c>
    </row>
    <row r="63">
      <c r="A63" s="29">
        <v>61.0</v>
      </c>
      <c r="B63" s="27" t="s">
        <v>42</v>
      </c>
      <c r="C63" s="27" t="s">
        <v>43</v>
      </c>
      <c r="D63" s="27" t="s">
        <v>108</v>
      </c>
      <c r="E63" s="27">
        <v>26.48</v>
      </c>
      <c r="F63" s="27">
        <v>2.5</v>
      </c>
      <c r="G63" s="27">
        <v>1.5</v>
      </c>
      <c r="H63" s="27">
        <v>30.48</v>
      </c>
      <c r="I63" s="28" t="s">
        <v>48</v>
      </c>
    </row>
    <row r="64">
      <c r="A64" s="29">
        <v>62.0</v>
      </c>
      <c r="B64" s="27" t="s">
        <v>42</v>
      </c>
      <c r="C64" s="27" t="s">
        <v>43</v>
      </c>
      <c r="D64" s="27" t="s">
        <v>109</v>
      </c>
      <c r="E64" s="27">
        <v>26.53</v>
      </c>
      <c r="F64" s="27">
        <v>2.6</v>
      </c>
      <c r="G64" s="27">
        <v>0.0</v>
      </c>
      <c r="H64" s="27">
        <v>29.13</v>
      </c>
      <c r="I64" s="28" t="s">
        <v>48</v>
      </c>
    </row>
    <row r="65">
      <c r="A65" s="29">
        <v>63.0</v>
      </c>
      <c r="B65" s="27" t="s">
        <v>42</v>
      </c>
      <c r="C65" s="27" t="s">
        <v>43</v>
      </c>
      <c r="D65" s="27" t="s">
        <v>110</v>
      </c>
      <c r="E65" s="27">
        <v>26.53</v>
      </c>
      <c r="F65" s="27">
        <v>2.0</v>
      </c>
      <c r="G65" s="27">
        <v>1.9</v>
      </c>
      <c r="H65" s="27">
        <v>30.43</v>
      </c>
      <c r="I65" s="28" t="s">
        <v>48</v>
      </c>
    </row>
    <row r="66">
      <c r="A66" s="29">
        <v>64.0</v>
      </c>
      <c r="B66" s="27" t="s">
        <v>42</v>
      </c>
      <c r="C66" s="27" t="s">
        <v>43</v>
      </c>
      <c r="D66" s="27" t="s">
        <v>111</v>
      </c>
      <c r="E66" s="27">
        <v>26.53</v>
      </c>
      <c r="F66" s="27">
        <v>4.0</v>
      </c>
      <c r="G66" s="27">
        <v>1.9</v>
      </c>
      <c r="H66" s="27">
        <v>32.43</v>
      </c>
      <c r="I66" s="28" t="s">
        <v>48</v>
      </c>
    </row>
    <row r="67">
      <c r="A67" s="29">
        <v>65.0</v>
      </c>
      <c r="B67" s="27" t="s">
        <v>42</v>
      </c>
      <c r="C67" s="27" t="s">
        <v>43</v>
      </c>
      <c r="D67" s="27" t="s">
        <v>112</v>
      </c>
      <c r="E67" s="27">
        <v>26.72</v>
      </c>
      <c r="F67" s="27">
        <v>2.0</v>
      </c>
      <c r="G67" s="27">
        <v>1.5</v>
      </c>
      <c r="H67" s="27">
        <v>30.22</v>
      </c>
      <c r="I67" s="28" t="s">
        <v>45</v>
      </c>
    </row>
    <row r="68">
      <c r="A68" s="29">
        <v>66.0</v>
      </c>
      <c r="B68" s="27" t="s">
        <v>42</v>
      </c>
      <c r="C68" s="27" t="s">
        <v>43</v>
      </c>
      <c r="D68" s="27" t="s">
        <v>113</v>
      </c>
      <c r="E68" s="27">
        <v>26.73</v>
      </c>
      <c r="F68" s="27">
        <v>2.5</v>
      </c>
      <c r="G68" s="27">
        <v>1.0</v>
      </c>
      <c r="H68" s="27">
        <v>30.23</v>
      </c>
      <c r="I68" s="28" t="s">
        <v>45</v>
      </c>
    </row>
    <row r="69">
      <c r="A69" s="29">
        <v>67.0</v>
      </c>
      <c r="B69" s="27" t="s">
        <v>42</v>
      </c>
      <c r="C69" s="27" t="s">
        <v>43</v>
      </c>
      <c r="D69" s="27" t="s">
        <v>114</v>
      </c>
      <c r="E69" s="27">
        <v>26.8</v>
      </c>
      <c r="F69" s="27">
        <v>2.0</v>
      </c>
      <c r="G69" s="27">
        <v>0.9</v>
      </c>
      <c r="H69" s="27">
        <v>29.7</v>
      </c>
      <c r="I69" s="28" t="s">
        <v>45</v>
      </c>
    </row>
    <row r="70">
      <c r="A70" s="29">
        <v>68.0</v>
      </c>
      <c r="B70" s="27" t="s">
        <v>42</v>
      </c>
      <c r="C70" s="27" t="s">
        <v>43</v>
      </c>
      <c r="D70" s="27" t="s">
        <v>115</v>
      </c>
      <c r="E70" s="27">
        <v>26.9</v>
      </c>
      <c r="F70" s="27">
        <v>2.4</v>
      </c>
      <c r="G70" s="27">
        <v>1.9</v>
      </c>
      <c r="H70" s="27">
        <v>31.2</v>
      </c>
      <c r="I70" s="28" t="s">
        <v>45</v>
      </c>
    </row>
    <row r="71">
      <c r="A71" s="29">
        <v>69.0</v>
      </c>
      <c r="B71" s="27" t="s">
        <v>42</v>
      </c>
      <c r="C71" s="27" t="s">
        <v>43</v>
      </c>
      <c r="D71" s="27" t="s">
        <v>116</v>
      </c>
      <c r="E71" s="27">
        <v>26.91</v>
      </c>
      <c r="F71" s="27">
        <v>2.2</v>
      </c>
      <c r="G71" s="27">
        <v>2.5</v>
      </c>
      <c r="H71" s="27">
        <v>31.61</v>
      </c>
      <c r="I71" s="28" t="s">
        <v>45</v>
      </c>
    </row>
    <row r="72">
      <c r="A72" s="29">
        <v>70.0</v>
      </c>
      <c r="B72" s="27" t="s">
        <v>42</v>
      </c>
      <c r="C72" s="27" t="s">
        <v>43</v>
      </c>
      <c r="D72" s="27" t="s">
        <v>117</v>
      </c>
      <c r="E72" s="27">
        <v>26.91</v>
      </c>
      <c r="F72" s="27">
        <v>2.5</v>
      </c>
      <c r="G72" s="27">
        <v>1.5</v>
      </c>
      <c r="H72" s="27">
        <v>30.91</v>
      </c>
      <c r="I72" s="28" t="s">
        <v>45</v>
      </c>
    </row>
    <row r="73">
      <c r="A73" s="29">
        <v>71.0</v>
      </c>
      <c r="B73" s="27" t="s">
        <v>42</v>
      </c>
      <c r="C73" s="27" t="s">
        <v>43</v>
      </c>
      <c r="D73" s="27" t="s">
        <v>118</v>
      </c>
      <c r="E73" s="27">
        <v>26.91</v>
      </c>
      <c r="F73" s="27">
        <v>2.0</v>
      </c>
      <c r="G73" s="27">
        <v>1.0</v>
      </c>
      <c r="H73" s="27">
        <v>29.91</v>
      </c>
      <c r="I73" s="28" t="s">
        <v>48</v>
      </c>
    </row>
    <row r="74">
      <c r="A74" s="29">
        <v>72.0</v>
      </c>
      <c r="B74" s="27" t="s">
        <v>42</v>
      </c>
      <c r="C74" s="27" t="s">
        <v>43</v>
      </c>
      <c r="D74" s="27" t="s">
        <v>119</v>
      </c>
      <c r="E74" s="27">
        <v>26.92</v>
      </c>
      <c r="F74" s="27">
        <v>2.0</v>
      </c>
      <c r="G74" s="27">
        <v>1.5</v>
      </c>
      <c r="H74" s="27">
        <v>30.42</v>
      </c>
      <c r="I74" s="28" t="s">
        <v>48</v>
      </c>
    </row>
    <row r="75">
      <c r="A75" s="29">
        <v>73.0</v>
      </c>
      <c r="B75" s="27" t="s">
        <v>42</v>
      </c>
      <c r="C75" s="27" t="s">
        <v>43</v>
      </c>
      <c r="D75" s="27" t="s">
        <v>120</v>
      </c>
      <c r="E75" s="27">
        <v>26.92</v>
      </c>
      <c r="F75" s="27">
        <v>2.0</v>
      </c>
      <c r="G75" s="27">
        <v>1.9</v>
      </c>
      <c r="H75" s="27">
        <v>30.82</v>
      </c>
      <c r="I75" s="28" t="s">
        <v>48</v>
      </c>
    </row>
    <row r="76">
      <c r="A76" s="29">
        <v>74.0</v>
      </c>
      <c r="B76" s="27" t="s">
        <v>42</v>
      </c>
      <c r="C76" s="27" t="s">
        <v>43</v>
      </c>
      <c r="D76" s="27" t="s">
        <v>121</v>
      </c>
      <c r="E76" s="27">
        <v>26.92</v>
      </c>
      <c r="F76" s="27">
        <v>2.0</v>
      </c>
      <c r="G76" s="27">
        <v>1.5</v>
      </c>
      <c r="H76" s="27">
        <v>30.42</v>
      </c>
      <c r="I76" s="28" t="s">
        <v>48</v>
      </c>
    </row>
    <row r="77">
      <c r="A77" s="29">
        <v>75.0</v>
      </c>
      <c r="B77" s="27" t="s">
        <v>42</v>
      </c>
      <c r="C77" s="27" t="s">
        <v>43</v>
      </c>
      <c r="D77" s="27" t="s">
        <v>122</v>
      </c>
      <c r="E77" s="27">
        <v>26.92</v>
      </c>
      <c r="F77" s="27">
        <v>2.0</v>
      </c>
      <c r="G77" s="27">
        <v>1.0</v>
      </c>
      <c r="H77" s="27">
        <v>29.92</v>
      </c>
      <c r="I77" s="28" t="s">
        <v>45</v>
      </c>
    </row>
    <row r="78">
      <c r="A78" s="29">
        <v>76.0</v>
      </c>
      <c r="B78" s="27" t="s">
        <v>42</v>
      </c>
      <c r="C78" s="27" t="s">
        <v>43</v>
      </c>
      <c r="D78" s="27" t="s">
        <v>123</v>
      </c>
      <c r="E78" s="27">
        <v>26.92</v>
      </c>
      <c r="F78" s="27">
        <v>2.0</v>
      </c>
      <c r="G78" s="27">
        <v>1.5</v>
      </c>
      <c r="H78" s="27">
        <v>30.42</v>
      </c>
      <c r="I78" s="28" t="s">
        <v>45</v>
      </c>
    </row>
    <row r="79">
      <c r="A79" s="29">
        <v>77.0</v>
      </c>
      <c r="B79" s="27" t="s">
        <v>42</v>
      </c>
      <c r="C79" s="27" t="s">
        <v>43</v>
      </c>
      <c r="D79" s="27" t="s">
        <v>124</v>
      </c>
      <c r="E79" s="27">
        <v>26.92</v>
      </c>
      <c r="F79" s="27">
        <v>2.0</v>
      </c>
      <c r="G79" s="27">
        <v>1.5</v>
      </c>
      <c r="H79" s="27">
        <v>30.42</v>
      </c>
      <c r="I79" s="28" t="s">
        <v>45</v>
      </c>
    </row>
    <row r="80">
      <c r="A80" s="29">
        <v>78.0</v>
      </c>
      <c r="B80" s="27" t="s">
        <v>42</v>
      </c>
      <c r="C80" s="27" t="s">
        <v>43</v>
      </c>
      <c r="D80" s="27" t="s">
        <v>125</v>
      </c>
      <c r="E80" s="27">
        <v>26.92</v>
      </c>
      <c r="F80" s="27">
        <v>2.0</v>
      </c>
      <c r="G80" s="27">
        <v>1.5</v>
      </c>
      <c r="H80" s="27">
        <v>30.42</v>
      </c>
      <c r="I80" s="28" t="s">
        <v>45</v>
      </c>
    </row>
    <row r="81">
      <c r="A81" s="29">
        <v>79.0</v>
      </c>
      <c r="B81" s="27" t="s">
        <v>42</v>
      </c>
      <c r="C81" s="27" t="s">
        <v>43</v>
      </c>
      <c r="D81" s="27" t="s">
        <v>126</v>
      </c>
      <c r="E81" s="27">
        <v>26.92</v>
      </c>
      <c r="F81" s="27">
        <v>2.0</v>
      </c>
      <c r="G81" s="27">
        <v>1.5</v>
      </c>
      <c r="H81" s="27">
        <v>30.42</v>
      </c>
      <c r="I81" s="28" t="s">
        <v>48</v>
      </c>
    </row>
    <row r="82">
      <c r="A82" s="29">
        <v>80.0</v>
      </c>
      <c r="B82" s="27" t="s">
        <v>42</v>
      </c>
      <c r="C82" s="27" t="s">
        <v>43</v>
      </c>
      <c r="D82" s="27" t="s">
        <v>127</v>
      </c>
      <c r="E82" s="27">
        <v>26.92</v>
      </c>
      <c r="F82" s="27">
        <v>2.5</v>
      </c>
      <c r="G82" s="27">
        <v>1.0</v>
      </c>
      <c r="H82" s="27">
        <v>30.42</v>
      </c>
      <c r="I82" s="28" t="s">
        <v>48</v>
      </c>
    </row>
    <row r="83">
      <c r="A83" s="29">
        <v>81.0</v>
      </c>
      <c r="B83" s="27" t="s">
        <v>42</v>
      </c>
      <c r="C83" s="27" t="s">
        <v>43</v>
      </c>
      <c r="D83" s="27" t="s">
        <v>128</v>
      </c>
      <c r="E83" s="27">
        <v>26.92</v>
      </c>
      <c r="F83" s="27">
        <v>2.0</v>
      </c>
      <c r="G83" s="27">
        <v>1.5</v>
      </c>
      <c r="H83" s="27">
        <v>30.42</v>
      </c>
      <c r="I83" s="28" t="s">
        <v>45</v>
      </c>
    </row>
    <row r="84">
      <c r="A84" s="29">
        <v>82.0</v>
      </c>
      <c r="B84" s="27" t="s">
        <v>42</v>
      </c>
      <c r="C84" s="27" t="s">
        <v>43</v>
      </c>
      <c r="D84" s="27" t="s">
        <v>129</v>
      </c>
      <c r="E84" s="27">
        <v>26.95</v>
      </c>
      <c r="F84" s="27">
        <v>2.5</v>
      </c>
      <c r="G84" s="27">
        <v>1.0</v>
      </c>
      <c r="H84" s="27">
        <v>30.45</v>
      </c>
      <c r="I84" s="28" t="s">
        <v>45</v>
      </c>
    </row>
    <row r="85">
      <c r="A85" s="29">
        <v>83.0</v>
      </c>
      <c r="B85" s="27" t="s">
        <v>42</v>
      </c>
      <c r="C85" s="27" t="s">
        <v>43</v>
      </c>
      <c r="D85" s="27" t="s">
        <v>130</v>
      </c>
      <c r="E85" s="27">
        <v>27.12</v>
      </c>
      <c r="F85" s="27">
        <v>2.0</v>
      </c>
      <c r="G85" s="27">
        <v>1.5</v>
      </c>
      <c r="H85" s="27">
        <v>30.62</v>
      </c>
      <c r="I85" s="28" t="s">
        <v>48</v>
      </c>
    </row>
    <row r="86">
      <c r="A86" s="29">
        <v>84.0</v>
      </c>
      <c r="B86" s="27" t="s">
        <v>42</v>
      </c>
      <c r="C86" s="27" t="s">
        <v>43</v>
      </c>
      <c r="D86" s="27" t="s">
        <v>131</v>
      </c>
      <c r="E86" s="27">
        <v>27.2</v>
      </c>
      <c r="F86" s="27">
        <v>2.0</v>
      </c>
      <c r="G86" s="27">
        <v>1.0</v>
      </c>
      <c r="H86" s="27">
        <v>30.2</v>
      </c>
      <c r="I86" s="28" t="s">
        <v>48</v>
      </c>
    </row>
    <row r="87">
      <c r="A87" s="29">
        <v>85.0</v>
      </c>
      <c r="B87" s="27" t="s">
        <v>42</v>
      </c>
      <c r="C87" s="27" t="s">
        <v>43</v>
      </c>
      <c r="D87" s="27" t="s">
        <v>132</v>
      </c>
      <c r="E87" s="27">
        <v>27.23</v>
      </c>
      <c r="F87" s="27">
        <v>2.0</v>
      </c>
      <c r="G87" s="27">
        <v>2.0</v>
      </c>
      <c r="H87" s="27">
        <v>31.23</v>
      </c>
      <c r="I87" s="28" t="s">
        <v>48</v>
      </c>
    </row>
    <row r="88">
      <c r="A88" s="29">
        <v>86.0</v>
      </c>
      <c r="B88" s="27" t="s">
        <v>42</v>
      </c>
      <c r="C88" s="27" t="s">
        <v>43</v>
      </c>
      <c r="D88" s="27" t="s">
        <v>133</v>
      </c>
      <c r="E88" s="27">
        <v>27.34</v>
      </c>
      <c r="F88" s="27">
        <v>4.0</v>
      </c>
      <c r="G88" s="27">
        <v>0.0</v>
      </c>
      <c r="H88" s="27">
        <v>31.34</v>
      </c>
      <c r="I88" s="28" t="s">
        <v>48</v>
      </c>
    </row>
    <row r="89">
      <c r="A89" s="29">
        <v>87.0</v>
      </c>
      <c r="B89" s="27" t="s">
        <v>42</v>
      </c>
      <c r="C89" s="27" t="s">
        <v>43</v>
      </c>
      <c r="D89" s="27" t="s">
        <v>134</v>
      </c>
      <c r="E89" s="27">
        <v>27.35</v>
      </c>
      <c r="F89" s="27">
        <v>2.2</v>
      </c>
      <c r="G89" s="27">
        <v>1.4</v>
      </c>
      <c r="H89" s="27">
        <v>30.95</v>
      </c>
      <c r="I89" s="28" t="s">
        <v>48</v>
      </c>
    </row>
    <row r="90">
      <c r="A90" s="29">
        <v>88.0</v>
      </c>
      <c r="B90" s="27" t="s">
        <v>42</v>
      </c>
      <c r="C90" s="27" t="s">
        <v>43</v>
      </c>
      <c r="D90" s="27" t="s">
        <v>135</v>
      </c>
      <c r="E90" s="27">
        <v>27.5</v>
      </c>
      <c r="F90" s="27">
        <v>1.8</v>
      </c>
      <c r="G90" s="27">
        <v>1.5</v>
      </c>
      <c r="H90" s="27">
        <v>30.8</v>
      </c>
      <c r="I90" s="28" t="s">
        <v>48</v>
      </c>
    </row>
    <row r="91">
      <c r="A91" s="29">
        <v>89.0</v>
      </c>
      <c r="B91" s="27" t="s">
        <v>42</v>
      </c>
      <c r="C91" s="27" t="s">
        <v>43</v>
      </c>
      <c r="D91" s="27" t="s">
        <v>136</v>
      </c>
      <c r="E91" s="27">
        <v>27.61</v>
      </c>
      <c r="F91" s="27">
        <v>2.0</v>
      </c>
      <c r="G91" s="27">
        <v>1.5</v>
      </c>
      <c r="H91" s="27">
        <v>31.11</v>
      </c>
      <c r="I91" s="28" t="s">
        <v>45</v>
      </c>
    </row>
    <row r="92">
      <c r="A92" s="29">
        <v>90.0</v>
      </c>
      <c r="B92" s="27" t="s">
        <v>42</v>
      </c>
      <c r="C92" s="27" t="s">
        <v>43</v>
      </c>
      <c r="D92" s="27" t="s">
        <v>137</v>
      </c>
      <c r="E92" s="27">
        <v>27.69</v>
      </c>
      <c r="F92" s="27">
        <v>1.8</v>
      </c>
      <c r="G92" s="27">
        <v>0.9</v>
      </c>
      <c r="H92" s="27">
        <v>30.39</v>
      </c>
      <c r="I92" s="28" t="s">
        <v>45</v>
      </c>
    </row>
    <row r="93">
      <c r="A93" s="29">
        <v>91.0</v>
      </c>
      <c r="B93" s="27" t="s">
        <v>42</v>
      </c>
      <c r="C93" s="27" t="s">
        <v>43</v>
      </c>
      <c r="D93" s="27" t="s">
        <v>138</v>
      </c>
      <c r="E93" s="27">
        <v>27.71</v>
      </c>
      <c r="F93" s="27">
        <v>2.0</v>
      </c>
      <c r="G93" s="27">
        <v>2.0</v>
      </c>
      <c r="H93" s="27">
        <v>31.71</v>
      </c>
      <c r="I93" s="28" t="s">
        <v>45</v>
      </c>
    </row>
    <row r="94">
      <c r="A94" s="29">
        <v>92.0</v>
      </c>
      <c r="B94" s="27" t="s">
        <v>42</v>
      </c>
      <c r="C94" s="27" t="s">
        <v>43</v>
      </c>
      <c r="D94" s="27" t="s">
        <v>139</v>
      </c>
      <c r="E94" s="27">
        <v>27.75</v>
      </c>
      <c r="F94" s="27">
        <v>4.0</v>
      </c>
      <c r="G94" s="27">
        <v>0.0</v>
      </c>
      <c r="H94" s="27">
        <v>31.75</v>
      </c>
      <c r="I94" s="28" t="s">
        <v>45</v>
      </c>
    </row>
    <row r="95">
      <c r="A95" s="29">
        <v>93.0</v>
      </c>
      <c r="B95" s="27" t="s">
        <v>42</v>
      </c>
      <c r="C95" s="27" t="s">
        <v>43</v>
      </c>
      <c r="D95" s="27" t="s">
        <v>140</v>
      </c>
      <c r="E95" s="27">
        <v>27.81</v>
      </c>
      <c r="F95" s="27">
        <v>2.9</v>
      </c>
      <c r="G95" s="27">
        <v>1.8</v>
      </c>
      <c r="H95" s="27">
        <v>32.51</v>
      </c>
      <c r="I95" s="28" t="s">
        <v>48</v>
      </c>
    </row>
    <row r="96">
      <c r="A96" s="29">
        <v>94.0</v>
      </c>
      <c r="B96" s="27" t="s">
        <v>42</v>
      </c>
      <c r="C96" s="27" t="s">
        <v>43</v>
      </c>
      <c r="D96" s="27" t="s">
        <v>141</v>
      </c>
      <c r="E96" s="27">
        <v>27.93</v>
      </c>
      <c r="F96" s="27">
        <v>1.8</v>
      </c>
      <c r="G96" s="27">
        <v>1.5</v>
      </c>
      <c r="H96" s="27">
        <v>31.23</v>
      </c>
      <c r="I96" s="28" t="s">
        <v>48</v>
      </c>
    </row>
    <row r="97">
      <c r="A97" s="29">
        <v>95.0</v>
      </c>
      <c r="B97" s="27" t="s">
        <v>42</v>
      </c>
      <c r="C97" s="27" t="s">
        <v>43</v>
      </c>
      <c r="D97" s="27" t="s">
        <v>142</v>
      </c>
      <c r="E97" s="27">
        <v>28.0</v>
      </c>
      <c r="F97" s="27">
        <v>2.2</v>
      </c>
      <c r="G97" s="27">
        <v>1.4</v>
      </c>
      <c r="H97" s="27">
        <v>31.6</v>
      </c>
      <c r="I97" s="28" t="s">
        <v>45</v>
      </c>
    </row>
    <row r="98">
      <c r="A98" s="29">
        <v>96.0</v>
      </c>
      <c r="B98" s="27" t="s">
        <v>42</v>
      </c>
      <c r="C98" s="27" t="s">
        <v>43</v>
      </c>
      <c r="D98" s="27" t="s">
        <v>143</v>
      </c>
      <c r="E98" s="27">
        <v>28.08</v>
      </c>
      <c r="F98" s="27">
        <v>1.9</v>
      </c>
      <c r="G98" s="27">
        <v>1.9</v>
      </c>
      <c r="H98" s="27">
        <v>31.88</v>
      </c>
      <c r="I98" s="28" t="s">
        <v>45</v>
      </c>
    </row>
    <row r="99">
      <c r="A99" s="29">
        <v>97.0</v>
      </c>
      <c r="B99" s="27" t="s">
        <v>42</v>
      </c>
      <c r="C99" s="27" t="s">
        <v>43</v>
      </c>
      <c r="D99" s="27" t="s">
        <v>144</v>
      </c>
      <c r="E99" s="27">
        <v>28.09</v>
      </c>
      <c r="F99" s="27">
        <v>2.0</v>
      </c>
      <c r="G99" s="27">
        <v>2.0</v>
      </c>
      <c r="H99" s="27">
        <v>32.09</v>
      </c>
      <c r="I99" s="28" t="s">
        <v>48</v>
      </c>
    </row>
    <row r="100">
      <c r="A100" s="29">
        <v>98.0</v>
      </c>
      <c r="B100" s="27" t="s">
        <v>42</v>
      </c>
      <c r="C100" s="27" t="s">
        <v>43</v>
      </c>
      <c r="D100" s="27" t="s">
        <v>145</v>
      </c>
      <c r="E100" s="27">
        <v>28.4</v>
      </c>
      <c r="F100" s="27">
        <v>2.2</v>
      </c>
      <c r="G100" s="27">
        <v>1.8</v>
      </c>
      <c r="H100" s="27">
        <v>32.4</v>
      </c>
      <c r="I100" s="28" t="s">
        <v>48</v>
      </c>
    </row>
    <row r="101">
      <c r="A101" s="29">
        <v>99.0</v>
      </c>
      <c r="B101" s="27" t="s">
        <v>42</v>
      </c>
      <c r="C101" s="27" t="s">
        <v>43</v>
      </c>
      <c r="D101" s="27" t="s">
        <v>146</v>
      </c>
      <c r="E101" s="27">
        <v>28.4</v>
      </c>
      <c r="F101" s="27">
        <v>2.0</v>
      </c>
      <c r="G101" s="27">
        <v>1.5</v>
      </c>
      <c r="H101" s="27">
        <v>31.9</v>
      </c>
      <c r="I101" s="28" t="s">
        <v>48</v>
      </c>
    </row>
    <row r="102">
      <c r="A102" s="29">
        <v>100.0</v>
      </c>
      <c r="B102" s="27" t="s">
        <v>42</v>
      </c>
      <c r="C102" s="27" t="s">
        <v>43</v>
      </c>
      <c r="D102" s="27" t="s">
        <v>147</v>
      </c>
      <c r="E102" s="27">
        <v>28.48</v>
      </c>
      <c r="F102" s="27">
        <v>2.5</v>
      </c>
      <c r="G102" s="27">
        <v>1.5</v>
      </c>
      <c r="H102" s="27">
        <v>32.48</v>
      </c>
      <c r="I102" s="28" t="s">
        <v>48</v>
      </c>
    </row>
    <row r="103">
      <c r="A103" s="29">
        <v>101.0</v>
      </c>
      <c r="B103" s="27" t="s">
        <v>42</v>
      </c>
      <c r="C103" s="27" t="s">
        <v>43</v>
      </c>
      <c r="D103" s="27" t="s">
        <v>148</v>
      </c>
      <c r="E103" s="27">
        <v>28.84</v>
      </c>
      <c r="F103" s="27">
        <v>2.3</v>
      </c>
      <c r="G103" s="27">
        <v>2.0</v>
      </c>
      <c r="H103" s="27">
        <v>33.14</v>
      </c>
      <c r="I103" s="28" t="s">
        <v>149</v>
      </c>
    </row>
    <row r="104">
      <c r="A104" s="29">
        <v>102.0</v>
      </c>
      <c r="B104" s="27" t="s">
        <v>42</v>
      </c>
      <c r="C104" s="27" t="s">
        <v>43</v>
      </c>
      <c r="D104" s="27" t="s">
        <v>150</v>
      </c>
      <c r="E104" s="27">
        <v>28.84</v>
      </c>
      <c r="F104" s="27">
        <v>1.9</v>
      </c>
      <c r="G104" s="27">
        <v>1.5</v>
      </c>
      <c r="H104" s="27">
        <v>32.24</v>
      </c>
      <c r="I104" s="28" t="s">
        <v>149</v>
      </c>
    </row>
    <row r="105">
      <c r="A105" s="29">
        <v>103.0</v>
      </c>
      <c r="B105" s="27" t="s">
        <v>42</v>
      </c>
      <c r="C105" s="27" t="s">
        <v>43</v>
      </c>
      <c r="D105" s="27" t="s">
        <v>151</v>
      </c>
      <c r="E105" s="27">
        <v>28.84</v>
      </c>
      <c r="F105" s="27">
        <v>2.0</v>
      </c>
      <c r="G105" s="27">
        <v>2.0</v>
      </c>
      <c r="H105" s="27">
        <v>32.84</v>
      </c>
      <c r="I105" s="28" t="s">
        <v>45</v>
      </c>
    </row>
    <row r="106">
      <c r="A106" s="29">
        <v>104.0</v>
      </c>
      <c r="B106" s="27" t="s">
        <v>42</v>
      </c>
      <c r="C106" s="27" t="s">
        <v>43</v>
      </c>
      <c r="D106" s="27" t="s">
        <v>152</v>
      </c>
      <c r="E106" s="27">
        <v>28.84</v>
      </c>
      <c r="F106" s="27">
        <v>1.9</v>
      </c>
      <c r="G106" s="27">
        <v>1.8</v>
      </c>
      <c r="H106" s="27">
        <v>32.54</v>
      </c>
      <c r="I106" s="28" t="s">
        <v>45</v>
      </c>
    </row>
    <row r="107">
      <c r="A107" s="29">
        <v>105.0</v>
      </c>
      <c r="B107" s="27" t="s">
        <v>42</v>
      </c>
      <c r="C107" s="27" t="s">
        <v>43</v>
      </c>
      <c r="D107" s="27" t="s">
        <v>153</v>
      </c>
      <c r="E107" s="27">
        <v>29.15</v>
      </c>
      <c r="F107" s="27">
        <v>2.2</v>
      </c>
      <c r="G107" s="27">
        <v>1.6</v>
      </c>
      <c r="H107" s="27">
        <v>32.95</v>
      </c>
      <c r="I107" s="28" t="s">
        <v>48</v>
      </c>
    </row>
    <row r="108">
      <c r="A108" s="29">
        <v>106.0</v>
      </c>
      <c r="B108" s="27" t="s">
        <v>42</v>
      </c>
      <c r="C108" s="27" t="s">
        <v>43</v>
      </c>
      <c r="D108" s="27" t="s">
        <v>154</v>
      </c>
      <c r="E108" s="27">
        <v>29.19</v>
      </c>
      <c r="F108" s="27">
        <v>2.0</v>
      </c>
      <c r="G108" s="27">
        <v>1.0</v>
      </c>
      <c r="H108" s="27">
        <v>32.19</v>
      </c>
      <c r="I108" s="28" t="s">
        <v>48</v>
      </c>
    </row>
    <row r="109">
      <c r="A109" s="29">
        <v>107.0</v>
      </c>
      <c r="B109" s="27" t="s">
        <v>42</v>
      </c>
      <c r="C109" s="27" t="s">
        <v>43</v>
      </c>
      <c r="D109" s="27" t="s">
        <v>155</v>
      </c>
      <c r="E109" s="27">
        <v>29.6</v>
      </c>
      <c r="F109" s="27">
        <v>2.0</v>
      </c>
      <c r="G109" s="27">
        <v>1.0</v>
      </c>
      <c r="H109" s="27">
        <v>32.6</v>
      </c>
      <c r="I109" s="28" t="s">
        <v>48</v>
      </c>
    </row>
    <row r="110">
      <c r="A110" s="29">
        <v>108.0</v>
      </c>
      <c r="B110" s="27" t="s">
        <v>42</v>
      </c>
      <c r="C110" s="27" t="s">
        <v>43</v>
      </c>
      <c r="D110" s="27" t="s">
        <v>156</v>
      </c>
      <c r="E110" s="27">
        <v>29.9</v>
      </c>
      <c r="F110" s="27">
        <v>2.0</v>
      </c>
      <c r="G110" s="27">
        <v>2.0</v>
      </c>
      <c r="H110" s="27">
        <v>33.9</v>
      </c>
      <c r="I110" s="28" t="s">
        <v>48</v>
      </c>
    </row>
    <row r="111">
      <c r="A111" s="29">
        <v>109.0</v>
      </c>
      <c r="B111" s="27" t="s">
        <v>42</v>
      </c>
      <c r="C111" s="27" t="s">
        <v>43</v>
      </c>
      <c r="D111" s="27" t="s">
        <v>157</v>
      </c>
      <c r="E111" s="27">
        <v>29.96</v>
      </c>
      <c r="F111" s="27">
        <v>2.0</v>
      </c>
      <c r="G111" s="27">
        <v>1.0</v>
      </c>
      <c r="H111" s="27">
        <v>32.96</v>
      </c>
      <c r="I111" s="28" t="s">
        <v>48</v>
      </c>
    </row>
    <row r="112">
      <c r="A112" s="29">
        <v>110.0</v>
      </c>
      <c r="B112" s="27" t="s">
        <v>42</v>
      </c>
      <c r="C112" s="27" t="s">
        <v>43</v>
      </c>
      <c r="D112" s="27" t="s">
        <v>158</v>
      </c>
      <c r="E112" s="27">
        <v>30.32</v>
      </c>
      <c r="F112" s="27">
        <v>2.0</v>
      </c>
      <c r="G112" s="27">
        <v>2.0</v>
      </c>
      <c r="H112" s="27">
        <v>34.32</v>
      </c>
      <c r="I112" s="28" t="s">
        <v>48</v>
      </c>
    </row>
    <row r="113">
      <c r="A113" s="29">
        <v>111.0</v>
      </c>
      <c r="B113" s="27" t="s">
        <v>42</v>
      </c>
      <c r="C113" s="27" t="s">
        <v>43</v>
      </c>
      <c r="D113" s="27" t="s">
        <v>159</v>
      </c>
      <c r="E113" s="27">
        <v>30.38</v>
      </c>
      <c r="F113" s="27">
        <v>2.0</v>
      </c>
      <c r="G113" s="27">
        <v>1.5</v>
      </c>
      <c r="H113" s="27">
        <v>33.88</v>
      </c>
      <c r="I113" s="28" t="s">
        <v>48</v>
      </c>
    </row>
    <row r="114">
      <c r="A114" s="29">
        <v>112.0</v>
      </c>
      <c r="B114" s="27" t="s">
        <v>42</v>
      </c>
      <c r="C114" s="27" t="s">
        <v>43</v>
      </c>
      <c r="D114" s="27" t="s">
        <v>160</v>
      </c>
      <c r="E114" s="27">
        <v>30.76</v>
      </c>
      <c r="F114" s="27">
        <v>3.0</v>
      </c>
      <c r="G114" s="27">
        <v>2.5</v>
      </c>
      <c r="H114" s="27">
        <v>36.26</v>
      </c>
      <c r="I114" s="28" t="s">
        <v>48</v>
      </c>
    </row>
    <row r="115">
      <c r="A115" s="29">
        <v>113.0</v>
      </c>
      <c r="B115" s="27" t="s">
        <v>42</v>
      </c>
      <c r="C115" s="27" t="s">
        <v>43</v>
      </c>
      <c r="D115" s="27" t="s">
        <v>161</v>
      </c>
      <c r="E115" s="27">
        <v>30.76</v>
      </c>
      <c r="F115" s="27">
        <v>2.0</v>
      </c>
      <c r="G115" s="27">
        <v>1.9</v>
      </c>
      <c r="H115" s="27">
        <v>34.66</v>
      </c>
      <c r="I115" s="28" t="s">
        <v>48</v>
      </c>
    </row>
    <row r="116">
      <c r="A116" s="29">
        <v>114.0</v>
      </c>
      <c r="B116" s="27" t="s">
        <v>42</v>
      </c>
      <c r="C116" s="27" t="s">
        <v>43</v>
      </c>
      <c r="D116" s="27" t="s">
        <v>162</v>
      </c>
      <c r="E116" s="27">
        <v>31.5</v>
      </c>
      <c r="F116" s="27">
        <v>3.0</v>
      </c>
      <c r="G116" s="27">
        <v>2.0</v>
      </c>
      <c r="H116" s="27">
        <v>36.5</v>
      </c>
      <c r="I116" s="28" t="s">
        <v>48</v>
      </c>
    </row>
    <row r="117">
      <c r="A117" s="29">
        <v>115.0</v>
      </c>
      <c r="B117" s="27" t="s">
        <v>42</v>
      </c>
      <c r="C117" s="27" t="s">
        <v>43</v>
      </c>
      <c r="D117" s="27" t="s">
        <v>163</v>
      </c>
      <c r="E117" s="27">
        <v>32.4</v>
      </c>
      <c r="F117" s="27">
        <v>2.0</v>
      </c>
      <c r="G117" s="27">
        <v>2.3</v>
      </c>
      <c r="H117" s="27">
        <v>36.7</v>
      </c>
      <c r="I117" s="28" t="s">
        <v>45</v>
      </c>
    </row>
    <row r="118">
      <c r="A118" s="29">
        <v>116.0</v>
      </c>
      <c r="B118" s="27" t="s">
        <v>42</v>
      </c>
      <c r="C118" s="27" t="s">
        <v>43</v>
      </c>
      <c r="D118" s="27" t="s">
        <v>164</v>
      </c>
      <c r="E118" s="27">
        <v>37.25</v>
      </c>
      <c r="F118" s="27">
        <v>0.0</v>
      </c>
      <c r="G118" s="27">
        <v>0.0</v>
      </c>
      <c r="H118" s="27">
        <v>37.25</v>
      </c>
      <c r="I118" s="28" t="s">
        <v>45</v>
      </c>
    </row>
    <row r="119">
      <c r="A119" s="29">
        <v>117.0</v>
      </c>
      <c r="B119" s="27" t="s">
        <v>42</v>
      </c>
      <c r="C119" s="27" t="s">
        <v>43</v>
      </c>
      <c r="D119" s="27" t="s">
        <v>165</v>
      </c>
      <c r="E119" s="27">
        <v>38.45</v>
      </c>
      <c r="F119" s="27">
        <v>2.0</v>
      </c>
      <c r="G119" s="27">
        <v>1.5</v>
      </c>
      <c r="H119" s="27">
        <v>41.95</v>
      </c>
      <c r="I119" s="28" t="s">
        <v>48</v>
      </c>
    </row>
    <row r="120">
      <c r="A120" s="29">
        <v>118.0</v>
      </c>
      <c r="B120" s="27" t="s">
        <v>166</v>
      </c>
      <c r="C120" s="27" t="s">
        <v>43</v>
      </c>
      <c r="D120" s="27" t="s">
        <v>44</v>
      </c>
      <c r="E120" s="27">
        <v>9.49</v>
      </c>
      <c r="F120" s="27">
        <v>2.0</v>
      </c>
      <c r="G120" s="27">
        <v>1.9</v>
      </c>
      <c r="H120" s="27">
        <v>13.39</v>
      </c>
      <c r="I120" s="28" t="s">
        <v>45</v>
      </c>
    </row>
    <row r="121">
      <c r="A121" s="29">
        <v>119.0</v>
      </c>
      <c r="B121" s="27" t="s">
        <v>166</v>
      </c>
      <c r="C121" s="27" t="s">
        <v>43</v>
      </c>
      <c r="D121" s="27" t="s">
        <v>87</v>
      </c>
      <c r="E121" s="27">
        <v>9.5</v>
      </c>
      <c r="F121" s="27">
        <v>1.9</v>
      </c>
      <c r="G121" s="27">
        <v>0.8</v>
      </c>
      <c r="H121" s="27">
        <v>12.2</v>
      </c>
      <c r="I121" s="28" t="s">
        <v>45</v>
      </c>
    </row>
    <row r="122">
      <c r="A122" s="29">
        <v>120.0</v>
      </c>
      <c r="B122" s="27" t="s">
        <v>166</v>
      </c>
      <c r="C122" s="30" t="s">
        <v>43</v>
      </c>
      <c r="D122" s="27" t="s">
        <v>147</v>
      </c>
      <c r="E122" s="27">
        <v>9.64</v>
      </c>
      <c r="F122" s="27">
        <v>2.5</v>
      </c>
      <c r="G122" s="27">
        <v>1.5</v>
      </c>
      <c r="H122" s="27">
        <v>13.64</v>
      </c>
      <c r="I122" s="28" t="s">
        <v>48</v>
      </c>
    </row>
    <row r="123">
      <c r="A123" s="29">
        <v>121.0</v>
      </c>
      <c r="B123" s="27" t="s">
        <v>166</v>
      </c>
      <c r="C123" s="30" t="s">
        <v>43</v>
      </c>
      <c r="D123" s="27" t="s">
        <v>52</v>
      </c>
      <c r="E123" s="27">
        <v>9.89</v>
      </c>
      <c r="F123" s="27">
        <v>2.5</v>
      </c>
      <c r="G123" s="27">
        <v>1.8</v>
      </c>
      <c r="H123" s="27">
        <v>14.19</v>
      </c>
      <c r="I123" s="28" t="s">
        <v>48</v>
      </c>
    </row>
    <row r="124">
      <c r="A124" s="29">
        <v>122.0</v>
      </c>
      <c r="B124" s="27" t="s">
        <v>166</v>
      </c>
      <c r="C124" s="30" t="s">
        <v>43</v>
      </c>
      <c r="D124" s="27" t="s">
        <v>167</v>
      </c>
      <c r="E124" s="27">
        <v>9.9</v>
      </c>
      <c r="F124" s="27">
        <v>2.5</v>
      </c>
      <c r="G124" s="27">
        <v>0.0</v>
      </c>
      <c r="H124" s="27">
        <v>12.4</v>
      </c>
      <c r="I124" s="28" t="s">
        <v>48</v>
      </c>
    </row>
    <row r="125">
      <c r="A125" s="29">
        <v>123.0</v>
      </c>
      <c r="B125" s="27" t="s">
        <v>166</v>
      </c>
      <c r="C125" s="30" t="s">
        <v>43</v>
      </c>
      <c r="D125" s="27" t="s">
        <v>60</v>
      </c>
      <c r="E125" s="27">
        <v>9.94</v>
      </c>
      <c r="F125" s="27">
        <v>2.8</v>
      </c>
      <c r="G125" s="27">
        <v>1.9</v>
      </c>
      <c r="H125" s="27">
        <v>14.64</v>
      </c>
      <c r="I125" s="28" t="s">
        <v>48</v>
      </c>
    </row>
    <row r="126">
      <c r="A126" s="29">
        <v>124.0</v>
      </c>
      <c r="B126" s="27" t="s">
        <v>166</v>
      </c>
      <c r="C126" s="30" t="s">
        <v>43</v>
      </c>
      <c r="D126" s="27" t="s">
        <v>168</v>
      </c>
      <c r="E126" s="27">
        <v>9.95</v>
      </c>
      <c r="F126" s="27">
        <v>2.95</v>
      </c>
      <c r="G126" s="27">
        <v>2.95</v>
      </c>
      <c r="H126" s="27">
        <v>15.85</v>
      </c>
      <c r="I126" s="28" t="s">
        <v>48</v>
      </c>
    </row>
    <row r="127">
      <c r="A127" s="29">
        <v>125.0</v>
      </c>
      <c r="B127" s="27" t="s">
        <v>166</v>
      </c>
      <c r="C127" s="30" t="s">
        <v>43</v>
      </c>
      <c r="D127" s="27" t="s">
        <v>169</v>
      </c>
      <c r="E127" s="27">
        <v>10.3</v>
      </c>
      <c r="F127" s="27">
        <v>2.5</v>
      </c>
      <c r="G127" s="27">
        <v>2.5</v>
      </c>
      <c r="H127" s="27">
        <v>15.3</v>
      </c>
      <c r="I127" s="28" t="s">
        <v>48</v>
      </c>
    </row>
    <row r="128">
      <c r="A128" s="29">
        <v>126.0</v>
      </c>
      <c r="B128" s="27" t="s">
        <v>166</v>
      </c>
      <c r="C128" s="30" t="s">
        <v>43</v>
      </c>
      <c r="D128" s="27" t="s">
        <v>170</v>
      </c>
      <c r="E128" s="27">
        <v>10.4</v>
      </c>
      <c r="F128" s="27">
        <v>1.9</v>
      </c>
      <c r="G128" s="27">
        <v>2.0</v>
      </c>
      <c r="H128" s="27">
        <v>14.3</v>
      </c>
      <c r="I128" s="28" t="s">
        <v>48</v>
      </c>
    </row>
    <row r="129">
      <c r="A129" s="29">
        <v>127.0</v>
      </c>
      <c r="B129" s="27" t="s">
        <v>166</v>
      </c>
      <c r="C129" s="30" t="s">
        <v>43</v>
      </c>
      <c r="D129" s="27" t="s">
        <v>69</v>
      </c>
      <c r="E129" s="27">
        <v>10.45</v>
      </c>
      <c r="F129" s="27">
        <v>2.5</v>
      </c>
      <c r="G129" s="27">
        <v>1.4</v>
      </c>
      <c r="H129" s="27">
        <v>14.35</v>
      </c>
      <c r="I129" s="28" t="s">
        <v>48</v>
      </c>
    </row>
    <row r="130">
      <c r="A130" s="29">
        <v>128.0</v>
      </c>
      <c r="B130" s="27" t="s">
        <v>166</v>
      </c>
      <c r="C130" s="30" t="s">
        <v>43</v>
      </c>
      <c r="D130" s="27" t="s">
        <v>46</v>
      </c>
      <c r="E130" s="27">
        <v>10.48</v>
      </c>
      <c r="F130" s="27">
        <v>2.0</v>
      </c>
      <c r="G130" s="27">
        <v>1.5</v>
      </c>
      <c r="H130" s="27">
        <v>13.98</v>
      </c>
      <c r="I130" s="28" t="s">
        <v>48</v>
      </c>
    </row>
    <row r="131">
      <c r="A131" s="29">
        <v>129.0</v>
      </c>
      <c r="B131" s="27" t="s">
        <v>166</v>
      </c>
      <c r="C131" s="30" t="s">
        <v>43</v>
      </c>
      <c r="D131" s="27" t="s">
        <v>67</v>
      </c>
      <c r="E131" s="27">
        <v>10.5</v>
      </c>
      <c r="F131" s="27">
        <v>1.9</v>
      </c>
      <c r="G131" s="27">
        <v>1.5</v>
      </c>
      <c r="H131" s="27">
        <v>13.9</v>
      </c>
      <c r="I131" s="28" t="s">
        <v>48</v>
      </c>
    </row>
    <row r="132">
      <c r="A132" s="29">
        <v>130.0</v>
      </c>
      <c r="B132" s="27" t="s">
        <v>166</v>
      </c>
      <c r="C132" s="30" t="s">
        <v>43</v>
      </c>
      <c r="D132" s="27" t="s">
        <v>137</v>
      </c>
      <c r="E132" s="27">
        <v>10.71</v>
      </c>
      <c r="F132" s="27">
        <v>1.8</v>
      </c>
      <c r="G132" s="27">
        <v>0.9</v>
      </c>
      <c r="H132" s="27">
        <v>13.41</v>
      </c>
      <c r="I132" s="28" t="s">
        <v>48</v>
      </c>
    </row>
    <row r="133">
      <c r="A133" s="29">
        <v>131.0</v>
      </c>
      <c r="B133" s="27" t="s">
        <v>166</v>
      </c>
      <c r="C133" s="30" t="s">
        <v>43</v>
      </c>
      <c r="D133" s="27" t="s">
        <v>105</v>
      </c>
      <c r="E133" s="27">
        <v>10.73</v>
      </c>
      <c r="F133" s="27">
        <v>2.2</v>
      </c>
      <c r="G133" s="27">
        <v>1.5</v>
      </c>
      <c r="H133" s="27">
        <v>14.43</v>
      </c>
      <c r="I133" s="28" t="s">
        <v>48</v>
      </c>
    </row>
    <row r="134">
      <c r="A134" s="29">
        <v>132.0</v>
      </c>
      <c r="B134" s="27" t="s">
        <v>166</v>
      </c>
      <c r="C134" s="30" t="s">
        <v>43</v>
      </c>
      <c r="D134" s="27" t="s">
        <v>112</v>
      </c>
      <c r="E134" s="27">
        <v>10.82</v>
      </c>
      <c r="F134" s="27">
        <v>2.0</v>
      </c>
      <c r="G134" s="27">
        <v>1.5</v>
      </c>
      <c r="H134" s="27">
        <v>14.32</v>
      </c>
      <c r="I134" s="28" t="s">
        <v>48</v>
      </c>
    </row>
    <row r="135">
      <c r="A135" s="29">
        <v>133.0</v>
      </c>
      <c r="B135" s="27" t="s">
        <v>166</v>
      </c>
      <c r="C135" s="30" t="s">
        <v>43</v>
      </c>
      <c r="D135" s="27" t="s">
        <v>61</v>
      </c>
      <c r="E135" s="27">
        <v>10.83</v>
      </c>
      <c r="F135" s="27">
        <v>2.0</v>
      </c>
      <c r="G135" s="27">
        <v>1.9</v>
      </c>
      <c r="H135" s="27">
        <v>14.73</v>
      </c>
      <c r="I135" s="28" t="s">
        <v>48</v>
      </c>
    </row>
    <row r="136">
      <c r="A136" s="29">
        <v>134.0</v>
      </c>
      <c r="B136" s="27" t="s">
        <v>166</v>
      </c>
      <c r="C136" s="30" t="s">
        <v>43</v>
      </c>
      <c r="D136" s="27" t="s">
        <v>120</v>
      </c>
      <c r="E136" s="27">
        <v>10.84</v>
      </c>
      <c r="F136" s="27">
        <v>2.0</v>
      </c>
      <c r="G136" s="27">
        <v>1.9</v>
      </c>
      <c r="H136" s="27">
        <v>14.74</v>
      </c>
      <c r="I136" s="28" t="s">
        <v>48</v>
      </c>
    </row>
    <row r="137">
      <c r="A137" s="29">
        <v>135.0</v>
      </c>
      <c r="B137" s="27" t="s">
        <v>166</v>
      </c>
      <c r="C137" s="30" t="s">
        <v>43</v>
      </c>
      <c r="D137" s="27" t="s">
        <v>93</v>
      </c>
      <c r="E137" s="27">
        <v>10.84</v>
      </c>
      <c r="F137" s="27">
        <v>2.0</v>
      </c>
      <c r="G137" s="27">
        <v>1.8</v>
      </c>
      <c r="H137" s="27">
        <v>14.64</v>
      </c>
      <c r="I137" s="28" t="s">
        <v>48</v>
      </c>
    </row>
    <row r="138">
      <c r="A138" s="29">
        <v>136.0</v>
      </c>
      <c r="B138" s="27" t="s">
        <v>166</v>
      </c>
      <c r="C138" s="30" t="s">
        <v>43</v>
      </c>
      <c r="D138" s="27" t="s">
        <v>66</v>
      </c>
      <c r="E138" s="27">
        <v>10.84</v>
      </c>
      <c r="F138" s="27">
        <v>2.0</v>
      </c>
      <c r="G138" s="27">
        <v>1.0</v>
      </c>
      <c r="H138" s="27">
        <v>13.84</v>
      </c>
      <c r="I138" s="28" t="s">
        <v>48</v>
      </c>
    </row>
    <row r="139">
      <c r="A139" s="29">
        <v>137.0</v>
      </c>
      <c r="B139" s="27" t="s">
        <v>166</v>
      </c>
      <c r="C139" s="30" t="s">
        <v>43</v>
      </c>
      <c r="D139" s="27" t="s">
        <v>124</v>
      </c>
      <c r="E139" s="27">
        <v>11.18</v>
      </c>
      <c r="F139" s="27">
        <v>2.0</v>
      </c>
      <c r="G139" s="27">
        <v>1.5</v>
      </c>
      <c r="H139" s="27">
        <v>14.68</v>
      </c>
      <c r="I139" s="28" t="s">
        <v>48</v>
      </c>
    </row>
    <row r="140">
      <c r="A140" s="29">
        <v>138.0</v>
      </c>
      <c r="B140" s="27" t="s">
        <v>166</v>
      </c>
      <c r="C140" s="30" t="s">
        <v>43</v>
      </c>
      <c r="D140" s="27" t="s">
        <v>129</v>
      </c>
      <c r="E140" s="27">
        <v>11.2</v>
      </c>
      <c r="F140" s="27">
        <v>2.5</v>
      </c>
      <c r="G140" s="27">
        <v>1.0</v>
      </c>
      <c r="H140" s="27">
        <v>14.7</v>
      </c>
      <c r="I140" s="28" t="s">
        <v>48</v>
      </c>
    </row>
    <row r="141">
      <c r="A141" s="29">
        <v>139.0</v>
      </c>
      <c r="B141" s="27" t="s">
        <v>166</v>
      </c>
      <c r="C141" s="30" t="s">
        <v>43</v>
      </c>
      <c r="D141" s="27" t="s">
        <v>110</v>
      </c>
      <c r="E141" s="27">
        <v>11.4</v>
      </c>
      <c r="F141" s="27">
        <v>2.0</v>
      </c>
      <c r="G141" s="27">
        <v>1.9</v>
      </c>
      <c r="H141" s="27">
        <v>15.3</v>
      </c>
      <c r="I141" s="28" t="s">
        <v>48</v>
      </c>
    </row>
    <row r="142">
      <c r="A142" s="29">
        <v>140.0</v>
      </c>
      <c r="B142" s="27" t="s">
        <v>166</v>
      </c>
      <c r="C142" s="30" t="s">
        <v>43</v>
      </c>
      <c r="D142" s="27" t="s">
        <v>143</v>
      </c>
      <c r="E142" s="27">
        <v>11.48</v>
      </c>
      <c r="F142" s="27">
        <v>1.9</v>
      </c>
      <c r="G142" s="27">
        <v>1.9</v>
      </c>
      <c r="H142" s="27">
        <v>15.28</v>
      </c>
      <c r="I142" s="28" t="s">
        <v>48</v>
      </c>
    </row>
    <row r="143">
      <c r="A143" s="29">
        <v>141.0</v>
      </c>
      <c r="B143" s="27" t="s">
        <v>166</v>
      </c>
      <c r="C143" s="30" t="s">
        <v>43</v>
      </c>
      <c r="D143" s="27" t="s">
        <v>94</v>
      </c>
      <c r="E143" s="27">
        <v>11.61</v>
      </c>
      <c r="F143" s="27">
        <v>2.0</v>
      </c>
      <c r="G143" s="27">
        <v>1.9</v>
      </c>
      <c r="H143" s="27">
        <v>15.51</v>
      </c>
      <c r="I143" s="28" t="s">
        <v>48</v>
      </c>
    </row>
    <row r="144">
      <c r="A144" s="29">
        <v>142.0</v>
      </c>
      <c r="B144" s="27" t="s">
        <v>166</v>
      </c>
      <c r="C144" s="30" t="s">
        <v>43</v>
      </c>
      <c r="D144" s="27" t="s">
        <v>145</v>
      </c>
      <c r="E144" s="27">
        <v>11.9</v>
      </c>
      <c r="F144" s="27">
        <v>2.2</v>
      </c>
      <c r="G144" s="27">
        <v>1.8</v>
      </c>
      <c r="H144" s="27">
        <v>15.9</v>
      </c>
      <c r="I144" s="28" t="s">
        <v>48</v>
      </c>
    </row>
    <row r="145">
      <c r="A145" s="29">
        <v>143.0</v>
      </c>
      <c r="B145" s="27" t="s">
        <v>166</v>
      </c>
      <c r="C145" s="30" t="s">
        <v>43</v>
      </c>
      <c r="D145" s="27" t="s">
        <v>71</v>
      </c>
      <c r="E145" s="27">
        <v>12.08</v>
      </c>
      <c r="F145" s="27">
        <v>2.5</v>
      </c>
      <c r="G145" s="27">
        <v>0.7</v>
      </c>
      <c r="H145" s="27">
        <v>15.28</v>
      </c>
      <c r="I145" s="28" t="s">
        <v>48</v>
      </c>
    </row>
    <row r="146">
      <c r="A146" s="29">
        <v>144.0</v>
      </c>
      <c r="B146" s="27" t="s">
        <v>166</v>
      </c>
      <c r="C146" s="30" t="s">
        <v>43</v>
      </c>
      <c r="D146" s="27" t="s">
        <v>77</v>
      </c>
      <c r="E146" s="27">
        <v>12.08</v>
      </c>
      <c r="F146" s="27">
        <v>2.0</v>
      </c>
      <c r="G146" s="27">
        <v>1.0</v>
      </c>
      <c r="H146" s="27">
        <v>15.08</v>
      </c>
      <c r="I146" s="28" t="s">
        <v>48</v>
      </c>
    </row>
    <row r="147">
      <c r="A147" s="29">
        <v>145.0</v>
      </c>
      <c r="B147" s="27" t="s">
        <v>166</v>
      </c>
      <c r="C147" s="30" t="s">
        <v>43</v>
      </c>
      <c r="D147" s="27" t="s">
        <v>53</v>
      </c>
      <c r="E147" s="27">
        <v>12.83</v>
      </c>
      <c r="F147" s="27">
        <v>1.9</v>
      </c>
      <c r="G147" s="27">
        <v>1.9</v>
      </c>
      <c r="H147" s="27">
        <v>16.63</v>
      </c>
      <c r="I147" s="28" t="s">
        <v>48</v>
      </c>
    </row>
    <row r="148">
      <c r="A148" s="29">
        <v>146.0</v>
      </c>
      <c r="B148" s="27" t="s">
        <v>166</v>
      </c>
      <c r="C148" s="30" t="s">
        <v>43</v>
      </c>
      <c r="D148" s="27" t="s">
        <v>123</v>
      </c>
      <c r="E148" s="27">
        <v>12.86</v>
      </c>
      <c r="F148" s="27">
        <v>2.0</v>
      </c>
      <c r="G148" s="27">
        <v>1.5</v>
      </c>
      <c r="H148" s="27">
        <v>16.36</v>
      </c>
      <c r="I148" s="28" t="s">
        <v>48</v>
      </c>
    </row>
    <row r="149">
      <c r="A149" s="29">
        <v>147.0</v>
      </c>
      <c r="B149" s="27" t="s">
        <v>166</v>
      </c>
      <c r="C149" s="30" t="s">
        <v>43</v>
      </c>
      <c r="D149" s="27" t="s">
        <v>171</v>
      </c>
      <c r="E149" s="27">
        <v>13.0</v>
      </c>
      <c r="F149" s="27">
        <v>3.5</v>
      </c>
      <c r="G149" s="27">
        <v>0.0</v>
      </c>
      <c r="H149" s="27">
        <v>16.5</v>
      </c>
      <c r="I149" s="28" t="s">
        <v>48</v>
      </c>
    </row>
    <row r="150">
      <c r="A150" s="29">
        <v>148.0</v>
      </c>
      <c r="B150" s="27" t="s">
        <v>166</v>
      </c>
      <c r="C150" s="30" t="s">
        <v>43</v>
      </c>
      <c r="D150" s="27" t="s">
        <v>136</v>
      </c>
      <c r="E150" s="27">
        <v>13.38</v>
      </c>
      <c r="F150" s="27">
        <v>2.0</v>
      </c>
      <c r="G150" s="27">
        <v>1.5</v>
      </c>
      <c r="H150" s="27">
        <v>16.88</v>
      </c>
      <c r="I150" s="28" t="s">
        <v>45</v>
      </c>
    </row>
    <row r="151">
      <c r="A151" s="29">
        <v>149.0</v>
      </c>
      <c r="B151" s="27" t="s">
        <v>166</v>
      </c>
      <c r="C151" s="30" t="s">
        <v>43</v>
      </c>
      <c r="D151" s="27" t="s">
        <v>56</v>
      </c>
      <c r="E151" s="27">
        <v>13.4</v>
      </c>
      <c r="F151" s="27">
        <v>3.0</v>
      </c>
      <c r="G151" s="27">
        <v>2.0</v>
      </c>
      <c r="H151" s="27">
        <v>18.4</v>
      </c>
      <c r="I151" s="28" t="s">
        <v>45</v>
      </c>
    </row>
    <row r="152">
      <c r="A152" s="29">
        <v>150.0</v>
      </c>
      <c r="B152" s="27" t="s">
        <v>166</v>
      </c>
      <c r="C152" s="30" t="s">
        <v>43</v>
      </c>
      <c r="D152" s="27" t="s">
        <v>141</v>
      </c>
      <c r="E152" s="27">
        <v>13.47</v>
      </c>
      <c r="F152" s="27">
        <v>1.8</v>
      </c>
      <c r="G152" s="27">
        <v>1.5</v>
      </c>
      <c r="H152" s="27">
        <v>16.77</v>
      </c>
      <c r="I152" s="28" t="s">
        <v>45</v>
      </c>
    </row>
    <row r="153">
      <c r="A153" s="29">
        <v>151.0</v>
      </c>
      <c r="B153" s="27" t="s">
        <v>166</v>
      </c>
      <c r="C153" s="30" t="s">
        <v>43</v>
      </c>
      <c r="D153" s="27" t="s">
        <v>131</v>
      </c>
      <c r="E153" s="27">
        <v>13.5</v>
      </c>
      <c r="F153" s="27">
        <v>2.0</v>
      </c>
      <c r="G153" s="27">
        <v>1.0</v>
      </c>
      <c r="H153" s="27">
        <v>16.5</v>
      </c>
      <c r="I153" s="28" t="s">
        <v>45</v>
      </c>
    </row>
    <row r="154">
      <c r="A154" s="29">
        <v>152.0</v>
      </c>
      <c r="B154" s="27" t="s">
        <v>166</v>
      </c>
      <c r="C154" s="30" t="s">
        <v>43</v>
      </c>
      <c r="D154" s="27" t="s">
        <v>150</v>
      </c>
      <c r="E154" s="27">
        <v>13.59</v>
      </c>
      <c r="F154" s="27">
        <v>1.9</v>
      </c>
      <c r="G154" s="27">
        <v>1.5</v>
      </c>
      <c r="H154" s="27">
        <v>16.99</v>
      </c>
      <c r="I154" s="28" t="s">
        <v>45</v>
      </c>
    </row>
    <row r="155">
      <c r="A155" s="29">
        <v>153.0</v>
      </c>
      <c r="B155" s="27" t="s">
        <v>166</v>
      </c>
      <c r="C155" s="30" t="s">
        <v>43</v>
      </c>
      <c r="D155" s="27" t="s">
        <v>125</v>
      </c>
      <c r="E155" s="27">
        <v>13.93</v>
      </c>
      <c r="F155" s="27">
        <v>2.0</v>
      </c>
      <c r="G155" s="27">
        <v>1.5</v>
      </c>
      <c r="H155" s="27">
        <v>17.43</v>
      </c>
      <c r="I155" s="28" t="s">
        <v>45</v>
      </c>
    </row>
    <row r="156">
      <c r="A156" s="29">
        <v>154.0</v>
      </c>
      <c r="B156" s="27" t="s">
        <v>166</v>
      </c>
      <c r="C156" s="30" t="s">
        <v>43</v>
      </c>
      <c r="D156" s="27" t="s">
        <v>103</v>
      </c>
      <c r="E156" s="27">
        <v>13.94</v>
      </c>
      <c r="F156" s="27">
        <v>2.9</v>
      </c>
      <c r="G156" s="27">
        <v>2.9</v>
      </c>
      <c r="H156" s="27">
        <v>19.74</v>
      </c>
      <c r="I156" s="28" t="s">
        <v>45</v>
      </c>
    </row>
    <row r="157">
      <c r="A157" s="29">
        <v>155.0</v>
      </c>
      <c r="B157" s="27" t="s">
        <v>166</v>
      </c>
      <c r="C157" s="30" t="s">
        <v>43</v>
      </c>
      <c r="D157" s="27" t="s">
        <v>99</v>
      </c>
      <c r="E157" s="27">
        <v>13.97</v>
      </c>
      <c r="F157" s="27">
        <v>2.0</v>
      </c>
      <c r="G157" s="27">
        <v>1.5</v>
      </c>
      <c r="H157" s="27">
        <v>17.47</v>
      </c>
      <c r="I157" s="28" t="s">
        <v>45</v>
      </c>
    </row>
    <row r="158">
      <c r="A158" s="29">
        <v>156.0</v>
      </c>
      <c r="B158" s="27" t="s">
        <v>166</v>
      </c>
      <c r="C158" s="30" t="s">
        <v>43</v>
      </c>
      <c r="D158" s="27" t="s">
        <v>172</v>
      </c>
      <c r="E158" s="27">
        <v>14.21</v>
      </c>
      <c r="F158" s="27">
        <v>1.9</v>
      </c>
      <c r="G158" s="27">
        <v>1.1</v>
      </c>
      <c r="H158" s="27">
        <v>17.21</v>
      </c>
      <c r="I158" s="28" t="s">
        <v>48</v>
      </c>
    </row>
    <row r="159">
      <c r="A159" s="29">
        <v>157.0</v>
      </c>
      <c r="B159" s="27" t="s">
        <v>166</v>
      </c>
      <c r="C159" s="30" t="s">
        <v>43</v>
      </c>
      <c r="D159" s="27" t="s">
        <v>47</v>
      </c>
      <c r="E159" s="27">
        <v>15.27</v>
      </c>
      <c r="F159" s="27">
        <v>2.0</v>
      </c>
      <c r="G159" s="27">
        <v>1.5</v>
      </c>
      <c r="H159" s="27">
        <v>18.77</v>
      </c>
      <c r="I159" s="28" t="s">
        <v>48</v>
      </c>
    </row>
    <row r="160">
      <c r="A160" s="29">
        <v>158.0</v>
      </c>
      <c r="B160" s="27" t="s">
        <v>173</v>
      </c>
      <c r="C160" s="30" t="s">
        <v>43</v>
      </c>
      <c r="D160" s="27" t="s">
        <v>120</v>
      </c>
      <c r="E160" s="27">
        <v>17.0</v>
      </c>
      <c r="F160" s="27">
        <v>2.0</v>
      </c>
      <c r="G160" s="27">
        <v>1.9</v>
      </c>
      <c r="H160" s="27">
        <v>20.9</v>
      </c>
    </row>
    <row r="161">
      <c r="A161" s="29">
        <v>159.0</v>
      </c>
      <c r="B161" s="27" t="s">
        <v>173</v>
      </c>
      <c r="C161" s="30" t="s">
        <v>43</v>
      </c>
      <c r="D161" s="27" t="s">
        <v>156</v>
      </c>
      <c r="E161" s="27">
        <v>17.0</v>
      </c>
      <c r="F161" s="27">
        <v>2.0</v>
      </c>
      <c r="G161" s="27">
        <v>2.0</v>
      </c>
      <c r="H161" s="27">
        <v>21.0</v>
      </c>
    </row>
    <row r="162">
      <c r="A162" s="29">
        <v>160.0</v>
      </c>
      <c r="B162" s="27" t="s">
        <v>173</v>
      </c>
      <c r="C162" s="30" t="s">
        <v>43</v>
      </c>
      <c r="D162" s="27" t="s">
        <v>129</v>
      </c>
      <c r="E162" s="27">
        <v>17.02</v>
      </c>
      <c r="F162" s="27">
        <v>2.5</v>
      </c>
      <c r="G162" s="27">
        <v>1.0</v>
      </c>
      <c r="H162" s="27">
        <v>20.52</v>
      </c>
    </row>
    <row r="163">
      <c r="A163" s="29">
        <v>161.0</v>
      </c>
      <c r="B163" s="27" t="s">
        <v>173</v>
      </c>
      <c r="C163" s="30" t="s">
        <v>43</v>
      </c>
      <c r="D163" s="27" t="s">
        <v>121</v>
      </c>
      <c r="E163" s="27">
        <v>17.02</v>
      </c>
      <c r="F163" s="27">
        <v>2.0</v>
      </c>
      <c r="G163" s="27">
        <v>1.5</v>
      </c>
      <c r="H163" s="27">
        <v>20.52</v>
      </c>
    </row>
    <row r="164">
      <c r="A164" s="29">
        <v>162.0</v>
      </c>
      <c r="B164" s="27" t="s">
        <v>173</v>
      </c>
      <c r="C164" s="30" t="s">
        <v>43</v>
      </c>
      <c r="D164" s="27" t="s">
        <v>87</v>
      </c>
      <c r="E164" s="27">
        <v>17.15</v>
      </c>
      <c r="F164" s="27">
        <v>1.9</v>
      </c>
      <c r="G164" s="27">
        <v>0.8</v>
      </c>
      <c r="H164" s="27">
        <v>19.85</v>
      </c>
    </row>
    <row r="165">
      <c r="A165" s="29">
        <v>163.0</v>
      </c>
      <c r="B165" s="27" t="s">
        <v>173</v>
      </c>
      <c r="C165" s="30" t="s">
        <v>43</v>
      </c>
      <c r="D165" s="27" t="s">
        <v>150</v>
      </c>
      <c r="E165" s="27">
        <v>17.25</v>
      </c>
      <c r="F165" s="27">
        <v>1.9</v>
      </c>
      <c r="G165" s="27">
        <v>1.5</v>
      </c>
      <c r="H165" s="27">
        <v>20.65</v>
      </c>
    </row>
    <row r="166">
      <c r="A166" s="29">
        <v>164.0</v>
      </c>
      <c r="B166" s="27" t="s">
        <v>173</v>
      </c>
      <c r="C166" s="30" t="s">
        <v>43</v>
      </c>
      <c r="D166" s="27" t="s">
        <v>134</v>
      </c>
      <c r="E166" s="27">
        <v>18.93</v>
      </c>
      <c r="F166" s="27">
        <v>2.2</v>
      </c>
      <c r="G166" s="27">
        <v>1.4</v>
      </c>
      <c r="H166" s="27">
        <v>22.53</v>
      </c>
    </row>
    <row r="167">
      <c r="A167" s="29">
        <v>165.0</v>
      </c>
      <c r="B167" s="27" t="s">
        <v>173</v>
      </c>
      <c r="C167" s="30" t="s">
        <v>43</v>
      </c>
      <c r="D167" s="27" t="s">
        <v>96</v>
      </c>
      <c r="E167" s="27">
        <v>19.2</v>
      </c>
      <c r="F167" s="27">
        <v>2.5</v>
      </c>
      <c r="G167" s="27">
        <v>1.9</v>
      </c>
      <c r="H167" s="27">
        <v>23.6</v>
      </c>
    </row>
    <row r="168">
      <c r="A168" s="29">
        <v>166.0</v>
      </c>
      <c r="B168" s="27" t="s">
        <v>173</v>
      </c>
      <c r="C168" s="30" t="s">
        <v>43</v>
      </c>
      <c r="D168" s="27" t="s">
        <v>112</v>
      </c>
      <c r="E168" s="27">
        <v>19.4</v>
      </c>
      <c r="F168" s="27">
        <v>2.0</v>
      </c>
      <c r="G168" s="27">
        <v>1.5</v>
      </c>
      <c r="H168" s="27">
        <v>22.9</v>
      </c>
    </row>
    <row r="169">
      <c r="A169" s="29">
        <v>167.0</v>
      </c>
      <c r="B169" s="27" t="s">
        <v>174</v>
      </c>
      <c r="C169" s="30" t="s">
        <v>43</v>
      </c>
      <c r="D169" s="27" t="s">
        <v>79</v>
      </c>
      <c r="E169" s="27">
        <v>20.4</v>
      </c>
      <c r="F169" s="27">
        <v>2.0</v>
      </c>
      <c r="G169" s="27">
        <v>1.0</v>
      </c>
      <c r="H169" s="27">
        <v>23.4</v>
      </c>
      <c r="I169" s="28" t="s">
        <v>45</v>
      </c>
    </row>
    <row r="170">
      <c r="A170" s="29">
        <v>168.0</v>
      </c>
      <c r="B170" s="27" t="s">
        <v>174</v>
      </c>
      <c r="C170" s="30" t="s">
        <v>43</v>
      </c>
      <c r="D170" s="27" t="s">
        <v>53</v>
      </c>
      <c r="E170" s="27">
        <v>21.4</v>
      </c>
      <c r="F170" s="27">
        <v>1.9</v>
      </c>
      <c r="G170" s="27">
        <v>1.9</v>
      </c>
      <c r="H170" s="27">
        <v>25.2</v>
      </c>
      <c r="I170" s="28" t="s">
        <v>45</v>
      </c>
    </row>
    <row r="171">
      <c r="A171" s="29">
        <v>169.0</v>
      </c>
      <c r="B171" s="27" t="s">
        <v>174</v>
      </c>
      <c r="C171" s="30" t="s">
        <v>43</v>
      </c>
      <c r="D171" s="27" t="s">
        <v>50</v>
      </c>
      <c r="E171" s="27">
        <v>21.42</v>
      </c>
      <c r="F171" s="27">
        <v>2.5</v>
      </c>
      <c r="G171" s="27">
        <v>1.5</v>
      </c>
      <c r="H171" s="27">
        <v>25.42</v>
      </c>
      <c r="I171" s="28" t="s">
        <v>45</v>
      </c>
    </row>
    <row r="172">
      <c r="A172" s="29">
        <v>170.0</v>
      </c>
      <c r="B172" s="27" t="s">
        <v>174</v>
      </c>
      <c r="C172" s="30" t="s">
        <v>43</v>
      </c>
      <c r="D172" s="27" t="s">
        <v>175</v>
      </c>
      <c r="E172" s="27">
        <v>21.76</v>
      </c>
      <c r="F172" s="27">
        <v>2.5</v>
      </c>
      <c r="G172" s="27">
        <v>1.5</v>
      </c>
      <c r="H172" s="27">
        <v>25.76</v>
      </c>
      <c r="I172" s="28" t="s">
        <v>45</v>
      </c>
    </row>
    <row r="173">
      <c r="A173" s="29">
        <v>171.0</v>
      </c>
      <c r="B173" s="27" t="s">
        <v>174</v>
      </c>
      <c r="C173" s="30" t="s">
        <v>43</v>
      </c>
      <c r="D173" s="27" t="s">
        <v>110</v>
      </c>
      <c r="E173" s="27">
        <v>21.77</v>
      </c>
      <c r="F173" s="27">
        <v>2.0</v>
      </c>
      <c r="G173" s="27">
        <v>1.9</v>
      </c>
      <c r="H173" s="27">
        <v>25.67</v>
      </c>
      <c r="I173" s="28" t="s">
        <v>48</v>
      </c>
    </row>
    <row r="174">
      <c r="A174" s="29">
        <v>172.0</v>
      </c>
      <c r="B174" s="27" t="s">
        <v>174</v>
      </c>
      <c r="C174" s="30" t="s">
        <v>43</v>
      </c>
      <c r="D174" s="27" t="s">
        <v>176</v>
      </c>
      <c r="E174" s="27">
        <v>21.78</v>
      </c>
      <c r="F174" s="27">
        <v>2.5</v>
      </c>
      <c r="G174" s="27">
        <v>1.9</v>
      </c>
      <c r="H174" s="27">
        <v>26.18</v>
      </c>
      <c r="I174" s="28" t="s">
        <v>48</v>
      </c>
    </row>
    <row r="175">
      <c r="A175" s="29">
        <v>173.0</v>
      </c>
      <c r="B175" s="27" t="s">
        <v>174</v>
      </c>
      <c r="C175" s="30" t="s">
        <v>43</v>
      </c>
      <c r="D175" s="27" t="s">
        <v>46</v>
      </c>
      <c r="E175" s="27">
        <v>21.79</v>
      </c>
      <c r="F175" s="27">
        <v>2.0</v>
      </c>
      <c r="G175" s="27">
        <v>1.5</v>
      </c>
      <c r="H175" s="27">
        <v>25.29</v>
      </c>
      <c r="I175" s="28" t="s">
        <v>45</v>
      </c>
    </row>
    <row r="176">
      <c r="A176" s="29">
        <v>174.0</v>
      </c>
      <c r="B176" s="27" t="s">
        <v>174</v>
      </c>
      <c r="C176" s="30" t="s">
        <v>43</v>
      </c>
      <c r="D176" s="27" t="s">
        <v>177</v>
      </c>
      <c r="E176" s="27">
        <v>21.8</v>
      </c>
      <c r="F176" s="27">
        <v>2.2</v>
      </c>
      <c r="G176" s="27">
        <v>2.2</v>
      </c>
      <c r="H176" s="27">
        <v>26.2</v>
      </c>
      <c r="I176" s="28" t="s">
        <v>45</v>
      </c>
    </row>
    <row r="177">
      <c r="A177" s="29">
        <v>175.0</v>
      </c>
      <c r="B177" s="27" t="s">
        <v>174</v>
      </c>
      <c r="C177" s="30" t="s">
        <v>43</v>
      </c>
      <c r="D177" s="27" t="s">
        <v>55</v>
      </c>
      <c r="E177" s="27">
        <v>21.95</v>
      </c>
      <c r="F177" s="27">
        <v>2.0</v>
      </c>
      <c r="G177" s="27">
        <v>1.5</v>
      </c>
      <c r="H177" s="27">
        <v>25.45</v>
      </c>
      <c r="I177" s="28" t="s">
        <v>45</v>
      </c>
    </row>
    <row r="178">
      <c r="A178" s="29">
        <v>176.0</v>
      </c>
      <c r="B178" s="27" t="s">
        <v>174</v>
      </c>
      <c r="C178" s="30" t="s">
        <v>43</v>
      </c>
      <c r="D178" s="27" t="s">
        <v>169</v>
      </c>
      <c r="E178" s="27">
        <v>22.0</v>
      </c>
      <c r="F178" s="27">
        <v>2.5</v>
      </c>
      <c r="G178" s="27">
        <v>2.5</v>
      </c>
      <c r="H178" s="27">
        <v>27.0</v>
      </c>
      <c r="I178" s="28" t="s">
        <v>45</v>
      </c>
    </row>
    <row r="179">
      <c r="A179" s="29">
        <v>177.0</v>
      </c>
      <c r="B179" s="27" t="s">
        <v>174</v>
      </c>
      <c r="C179" s="30" t="s">
        <v>43</v>
      </c>
      <c r="D179" s="27" t="s">
        <v>178</v>
      </c>
      <c r="E179" s="27">
        <v>22.1</v>
      </c>
      <c r="F179" s="27">
        <v>2.5</v>
      </c>
      <c r="G179" s="27">
        <v>1.5</v>
      </c>
      <c r="H179" s="27">
        <v>26.1</v>
      </c>
      <c r="I179" s="28" t="s">
        <v>45</v>
      </c>
    </row>
    <row r="180">
      <c r="A180" s="29">
        <v>178.0</v>
      </c>
      <c r="B180" s="27" t="s">
        <v>174</v>
      </c>
      <c r="C180" s="30" t="s">
        <v>43</v>
      </c>
      <c r="D180" s="27" t="s">
        <v>93</v>
      </c>
      <c r="E180" s="27">
        <v>22.1</v>
      </c>
      <c r="F180" s="27">
        <v>2.0</v>
      </c>
      <c r="G180" s="27">
        <v>1.8</v>
      </c>
      <c r="H180" s="27">
        <v>25.9</v>
      </c>
      <c r="I180" s="28" t="s">
        <v>45</v>
      </c>
    </row>
    <row r="181">
      <c r="A181" s="29">
        <v>179.0</v>
      </c>
      <c r="B181" s="27" t="s">
        <v>174</v>
      </c>
      <c r="C181" s="30" t="s">
        <v>43</v>
      </c>
      <c r="D181" s="27" t="s">
        <v>73</v>
      </c>
      <c r="E181" s="27">
        <v>22.1</v>
      </c>
      <c r="F181" s="27">
        <v>2.0</v>
      </c>
      <c r="G181" s="27">
        <v>1.0</v>
      </c>
      <c r="H181" s="27">
        <v>25.1</v>
      </c>
      <c r="I181" s="28" t="s">
        <v>48</v>
      </c>
    </row>
    <row r="182">
      <c r="A182" s="29">
        <v>180.0</v>
      </c>
      <c r="B182" s="27" t="s">
        <v>174</v>
      </c>
      <c r="C182" s="30" t="s">
        <v>43</v>
      </c>
      <c r="D182" s="27" t="s">
        <v>81</v>
      </c>
      <c r="E182" s="27">
        <v>22.1</v>
      </c>
      <c r="F182" s="27">
        <v>1.9</v>
      </c>
      <c r="G182" s="27">
        <v>1.0</v>
      </c>
      <c r="H182" s="27">
        <v>25.0</v>
      </c>
      <c r="I182" s="28" t="s">
        <v>48</v>
      </c>
    </row>
    <row r="183">
      <c r="A183" s="29">
        <v>181.0</v>
      </c>
      <c r="B183" s="27" t="s">
        <v>174</v>
      </c>
      <c r="C183" s="30" t="s">
        <v>43</v>
      </c>
      <c r="D183" s="27" t="s">
        <v>52</v>
      </c>
      <c r="E183" s="27">
        <v>22.15</v>
      </c>
      <c r="F183" s="27">
        <v>2.5</v>
      </c>
      <c r="G183" s="27">
        <v>1.8</v>
      </c>
      <c r="H183" s="27">
        <v>26.45</v>
      </c>
      <c r="I183" s="28" t="s">
        <v>45</v>
      </c>
    </row>
    <row r="184">
      <c r="A184" s="29">
        <v>182.0</v>
      </c>
      <c r="B184" s="27" t="s">
        <v>174</v>
      </c>
      <c r="C184" s="30" t="s">
        <v>43</v>
      </c>
      <c r="D184" s="27" t="s">
        <v>121</v>
      </c>
      <c r="E184" s="27">
        <v>22.44</v>
      </c>
      <c r="F184" s="27">
        <v>2.0</v>
      </c>
      <c r="G184" s="27">
        <v>1.5</v>
      </c>
      <c r="H184" s="27">
        <v>25.94</v>
      </c>
      <c r="I184" s="28" t="s">
        <v>45</v>
      </c>
    </row>
    <row r="185">
      <c r="A185" s="29">
        <v>183.0</v>
      </c>
      <c r="B185" s="27" t="s">
        <v>174</v>
      </c>
      <c r="C185" s="30" t="s">
        <v>43</v>
      </c>
      <c r="D185" s="27" t="s">
        <v>89</v>
      </c>
      <c r="E185" s="27">
        <v>22.45</v>
      </c>
      <c r="F185" s="27">
        <v>1.8</v>
      </c>
      <c r="G185" s="27">
        <v>1.5</v>
      </c>
      <c r="H185" s="27">
        <v>25.75</v>
      </c>
      <c r="I185" s="28" t="s">
        <v>48</v>
      </c>
    </row>
    <row r="186">
      <c r="A186" s="29">
        <v>184.0</v>
      </c>
      <c r="B186" s="27" t="s">
        <v>174</v>
      </c>
      <c r="C186" s="30" t="s">
        <v>43</v>
      </c>
      <c r="D186" s="27" t="s">
        <v>135</v>
      </c>
      <c r="E186" s="27">
        <v>22.48</v>
      </c>
      <c r="F186" s="27">
        <v>1.8</v>
      </c>
      <c r="G186" s="27">
        <v>1.5</v>
      </c>
      <c r="H186" s="27">
        <v>25.78</v>
      </c>
      <c r="I186" s="28" t="s">
        <v>48</v>
      </c>
    </row>
    <row r="187">
      <c r="A187" s="29">
        <v>185.0</v>
      </c>
      <c r="B187" s="27" t="s">
        <v>174</v>
      </c>
      <c r="C187" s="30" t="s">
        <v>43</v>
      </c>
      <c r="D187" s="27" t="s">
        <v>179</v>
      </c>
      <c r="E187" s="27">
        <v>22.59</v>
      </c>
      <c r="F187" s="27">
        <v>2.9</v>
      </c>
      <c r="G187" s="27">
        <v>2.0</v>
      </c>
      <c r="H187" s="27">
        <v>27.49</v>
      </c>
      <c r="I187" s="28" t="s">
        <v>48</v>
      </c>
    </row>
    <row r="188">
      <c r="A188" s="29">
        <v>186.0</v>
      </c>
      <c r="B188" s="27" t="s">
        <v>174</v>
      </c>
      <c r="C188" s="30" t="s">
        <v>43</v>
      </c>
      <c r="D188" s="27" t="s">
        <v>60</v>
      </c>
      <c r="E188" s="27">
        <v>22.6</v>
      </c>
      <c r="F188" s="27">
        <v>2.8</v>
      </c>
      <c r="G188" s="27">
        <v>1.9</v>
      </c>
      <c r="H188" s="27">
        <v>27.3</v>
      </c>
      <c r="I188" s="28" t="s">
        <v>48</v>
      </c>
    </row>
    <row r="189">
      <c r="A189" s="29">
        <v>187.0</v>
      </c>
      <c r="B189" s="27" t="s">
        <v>174</v>
      </c>
      <c r="C189" s="30" t="s">
        <v>43</v>
      </c>
      <c r="D189" s="27" t="s">
        <v>113</v>
      </c>
      <c r="E189" s="27">
        <v>22.61</v>
      </c>
      <c r="F189" s="27">
        <v>2.5</v>
      </c>
      <c r="G189" s="27">
        <v>1.0</v>
      </c>
      <c r="H189" s="27">
        <v>26.11</v>
      </c>
      <c r="I189" s="28" t="s">
        <v>48</v>
      </c>
    </row>
    <row r="190">
      <c r="A190" s="29">
        <v>188.0</v>
      </c>
      <c r="B190" s="27" t="s">
        <v>174</v>
      </c>
      <c r="C190" s="30" t="s">
        <v>43</v>
      </c>
      <c r="D190" s="27" t="s">
        <v>114</v>
      </c>
      <c r="E190" s="27">
        <v>22.75</v>
      </c>
      <c r="F190" s="27">
        <v>2.0</v>
      </c>
      <c r="G190" s="27">
        <v>0.9</v>
      </c>
      <c r="H190" s="27">
        <v>25.65</v>
      </c>
      <c r="I190" s="28" t="s">
        <v>48</v>
      </c>
    </row>
    <row r="191">
      <c r="A191" s="29">
        <v>189.0</v>
      </c>
      <c r="B191" s="27" t="s">
        <v>174</v>
      </c>
      <c r="C191" s="30" t="s">
        <v>43</v>
      </c>
      <c r="D191" s="27" t="s">
        <v>122</v>
      </c>
      <c r="E191" s="27">
        <v>22.78</v>
      </c>
      <c r="F191" s="27">
        <v>2.0</v>
      </c>
      <c r="G191" s="27">
        <v>1.0</v>
      </c>
      <c r="H191" s="27">
        <v>25.78</v>
      </c>
      <c r="I191" s="28" t="s">
        <v>45</v>
      </c>
    </row>
    <row r="192">
      <c r="A192" s="29">
        <v>190.0</v>
      </c>
      <c r="B192" s="27" t="s">
        <v>174</v>
      </c>
      <c r="C192" s="30" t="s">
        <v>43</v>
      </c>
      <c r="D192" s="27" t="s">
        <v>61</v>
      </c>
      <c r="E192" s="27">
        <v>22.78</v>
      </c>
      <c r="F192" s="27">
        <v>2.0</v>
      </c>
      <c r="G192" s="27">
        <v>1.9</v>
      </c>
      <c r="H192" s="27">
        <v>26.68</v>
      </c>
      <c r="I192" s="28" t="s">
        <v>45</v>
      </c>
    </row>
    <row r="193">
      <c r="A193" s="29">
        <v>191.0</v>
      </c>
      <c r="B193" s="27" t="s">
        <v>174</v>
      </c>
      <c r="C193" s="30" t="s">
        <v>43</v>
      </c>
      <c r="D193" s="27" t="s">
        <v>180</v>
      </c>
      <c r="E193" s="27">
        <v>22.81</v>
      </c>
      <c r="F193" s="27">
        <v>2.5</v>
      </c>
      <c r="G193" s="27">
        <v>2.5</v>
      </c>
      <c r="H193" s="27">
        <v>27.81</v>
      </c>
      <c r="I193" s="28" t="s">
        <v>48</v>
      </c>
    </row>
    <row r="194">
      <c r="A194" s="29">
        <v>192.0</v>
      </c>
      <c r="B194" s="27" t="s">
        <v>174</v>
      </c>
      <c r="C194" s="30" t="s">
        <v>43</v>
      </c>
      <c r="D194" s="27" t="s">
        <v>67</v>
      </c>
      <c r="E194" s="27">
        <v>23.11</v>
      </c>
      <c r="F194" s="27">
        <v>1.9</v>
      </c>
      <c r="G194" s="27">
        <v>1.5</v>
      </c>
      <c r="H194" s="27">
        <v>26.51</v>
      </c>
      <c r="I194" s="28" t="s">
        <v>45</v>
      </c>
    </row>
    <row r="195">
      <c r="A195" s="29">
        <v>193.0</v>
      </c>
      <c r="B195" s="27" t="s">
        <v>174</v>
      </c>
      <c r="C195" s="30" t="s">
        <v>43</v>
      </c>
      <c r="D195" s="27" t="s">
        <v>181</v>
      </c>
      <c r="E195" s="27">
        <v>23.12</v>
      </c>
      <c r="F195" s="27">
        <v>1.9</v>
      </c>
      <c r="G195" s="27">
        <v>1.2</v>
      </c>
      <c r="H195" s="27">
        <v>26.22</v>
      </c>
      <c r="I195" s="28" t="s">
        <v>45</v>
      </c>
    </row>
    <row r="196">
      <c r="A196" s="29">
        <v>194.0</v>
      </c>
      <c r="B196" s="27" t="s">
        <v>174</v>
      </c>
      <c r="C196" s="30" t="s">
        <v>43</v>
      </c>
      <c r="D196" s="27" t="s">
        <v>117</v>
      </c>
      <c r="E196" s="27">
        <v>23.12</v>
      </c>
      <c r="F196" s="27">
        <v>2.5</v>
      </c>
      <c r="G196" s="27">
        <v>1.5</v>
      </c>
      <c r="H196" s="27">
        <v>27.12</v>
      </c>
      <c r="I196" s="28" t="s">
        <v>48</v>
      </c>
    </row>
    <row r="197">
      <c r="A197" s="29">
        <v>195.0</v>
      </c>
      <c r="B197" s="27" t="s">
        <v>174</v>
      </c>
      <c r="C197" s="30" t="s">
        <v>43</v>
      </c>
      <c r="D197" s="27" t="s">
        <v>95</v>
      </c>
      <c r="E197" s="27">
        <v>23.12</v>
      </c>
      <c r="F197" s="27">
        <v>2.5</v>
      </c>
      <c r="G197" s="27">
        <v>1.0</v>
      </c>
      <c r="H197" s="27">
        <v>26.62</v>
      </c>
      <c r="I197" s="28" t="s">
        <v>48</v>
      </c>
    </row>
    <row r="198">
      <c r="A198" s="29">
        <v>196.0</v>
      </c>
      <c r="B198" s="27" t="s">
        <v>174</v>
      </c>
      <c r="C198" s="30" t="s">
        <v>43</v>
      </c>
      <c r="D198" s="27" t="s">
        <v>108</v>
      </c>
      <c r="E198" s="27">
        <v>23.12</v>
      </c>
      <c r="F198" s="27">
        <v>2.5</v>
      </c>
      <c r="G198" s="27">
        <v>1.5</v>
      </c>
      <c r="H198" s="27">
        <v>27.12</v>
      </c>
      <c r="I198" s="28" t="s">
        <v>48</v>
      </c>
    </row>
    <row r="199">
      <c r="A199" s="29">
        <v>197.0</v>
      </c>
      <c r="B199" s="27" t="s">
        <v>174</v>
      </c>
      <c r="C199" s="30" t="s">
        <v>43</v>
      </c>
      <c r="D199" s="27" t="s">
        <v>58</v>
      </c>
      <c r="E199" s="27">
        <v>23.12</v>
      </c>
      <c r="F199" s="27">
        <v>3.5</v>
      </c>
      <c r="G199" s="27">
        <v>0.0</v>
      </c>
      <c r="H199" s="27">
        <v>26.62</v>
      </c>
      <c r="I199" s="28" t="s">
        <v>48</v>
      </c>
    </row>
    <row r="200">
      <c r="A200" s="29">
        <v>198.0</v>
      </c>
      <c r="B200" s="27" t="s">
        <v>174</v>
      </c>
      <c r="C200" s="30" t="s">
        <v>43</v>
      </c>
      <c r="D200" s="27" t="s">
        <v>111</v>
      </c>
      <c r="E200" s="27">
        <v>23.12</v>
      </c>
      <c r="F200" s="27">
        <v>4.15</v>
      </c>
      <c r="G200" s="27">
        <v>1.9</v>
      </c>
      <c r="H200" s="27">
        <v>29.17</v>
      </c>
      <c r="I200" s="28" t="s">
        <v>85</v>
      </c>
    </row>
    <row r="201">
      <c r="A201" s="29">
        <v>199.0</v>
      </c>
      <c r="B201" s="27" t="s">
        <v>174</v>
      </c>
      <c r="C201" s="30" t="s">
        <v>43</v>
      </c>
      <c r="D201" s="27" t="s">
        <v>80</v>
      </c>
      <c r="E201" s="27">
        <v>23.14</v>
      </c>
      <c r="F201" s="27">
        <v>2.0</v>
      </c>
      <c r="G201" s="27">
        <v>1.5</v>
      </c>
      <c r="H201" s="27">
        <v>26.64</v>
      </c>
      <c r="I201" s="28" t="s">
        <v>85</v>
      </c>
    </row>
    <row r="202">
      <c r="A202" s="29">
        <v>200.0</v>
      </c>
      <c r="B202" s="27" t="s">
        <v>174</v>
      </c>
      <c r="C202" s="30" t="s">
        <v>43</v>
      </c>
      <c r="D202" s="27" t="s">
        <v>72</v>
      </c>
      <c r="E202" s="27">
        <v>23.26</v>
      </c>
      <c r="F202" s="27">
        <v>2.5</v>
      </c>
      <c r="G202" s="27">
        <v>1.5</v>
      </c>
      <c r="H202" s="27">
        <v>27.26</v>
      </c>
      <c r="I202" s="28" t="s">
        <v>48</v>
      </c>
    </row>
    <row r="203">
      <c r="A203" s="29">
        <v>201.0</v>
      </c>
      <c r="B203" s="27" t="s">
        <v>174</v>
      </c>
      <c r="C203" s="30" t="s">
        <v>43</v>
      </c>
      <c r="D203" s="27" t="s">
        <v>182</v>
      </c>
      <c r="E203" s="27">
        <v>23.28</v>
      </c>
      <c r="F203" s="27">
        <v>1.9</v>
      </c>
      <c r="G203" s="27">
        <v>1.4</v>
      </c>
      <c r="H203" s="27">
        <v>26.58</v>
      </c>
      <c r="I203" s="28" t="s">
        <v>48</v>
      </c>
    </row>
    <row r="204">
      <c r="A204" s="29">
        <v>202.0</v>
      </c>
      <c r="B204" s="27" t="s">
        <v>174</v>
      </c>
      <c r="C204" s="30" t="s">
        <v>43</v>
      </c>
      <c r="D204" s="27" t="s">
        <v>63</v>
      </c>
      <c r="E204" s="27">
        <v>23.39</v>
      </c>
      <c r="F204" s="27">
        <v>2.0</v>
      </c>
      <c r="G204" s="27">
        <v>2.0</v>
      </c>
      <c r="H204" s="27">
        <v>27.39</v>
      </c>
      <c r="I204" s="28" t="s">
        <v>45</v>
      </c>
    </row>
    <row r="205">
      <c r="A205" s="29">
        <v>203.0</v>
      </c>
      <c r="B205" s="27" t="s">
        <v>174</v>
      </c>
      <c r="C205" s="30" t="s">
        <v>43</v>
      </c>
      <c r="D205" s="27" t="s">
        <v>183</v>
      </c>
      <c r="E205" s="27">
        <v>23.4</v>
      </c>
      <c r="F205" s="27">
        <v>2.0</v>
      </c>
      <c r="G205" s="27">
        <v>2.0</v>
      </c>
      <c r="H205" s="27">
        <v>27.4</v>
      </c>
      <c r="I205" s="28" t="s">
        <v>45</v>
      </c>
    </row>
    <row r="206">
      <c r="A206" s="29">
        <v>204.0</v>
      </c>
      <c r="B206" s="27" t="s">
        <v>174</v>
      </c>
      <c r="C206" s="30" t="s">
        <v>43</v>
      </c>
      <c r="D206" s="27" t="s">
        <v>70</v>
      </c>
      <c r="E206" s="27">
        <v>23.43</v>
      </c>
      <c r="F206" s="27">
        <v>2.35</v>
      </c>
      <c r="G206" s="27">
        <v>1.0</v>
      </c>
      <c r="H206" s="27">
        <v>26.78</v>
      </c>
      <c r="I206" s="28" t="s">
        <v>48</v>
      </c>
    </row>
    <row r="207">
      <c r="A207" s="29">
        <v>205.0</v>
      </c>
      <c r="B207" s="27" t="s">
        <v>174</v>
      </c>
      <c r="C207" s="30" t="s">
        <v>43</v>
      </c>
      <c r="D207" s="27" t="s">
        <v>151</v>
      </c>
      <c r="E207" s="27">
        <v>23.43</v>
      </c>
      <c r="F207" s="27">
        <v>2.0</v>
      </c>
      <c r="G207" s="27">
        <v>2.0</v>
      </c>
      <c r="H207" s="27">
        <v>27.43</v>
      </c>
      <c r="I207" s="28" t="s">
        <v>48</v>
      </c>
    </row>
    <row r="208">
      <c r="A208" s="29">
        <v>206.0</v>
      </c>
      <c r="B208" s="27" t="s">
        <v>174</v>
      </c>
      <c r="C208" s="30" t="s">
        <v>43</v>
      </c>
      <c r="D208" s="27" t="s">
        <v>62</v>
      </c>
      <c r="E208" s="27">
        <v>23.43</v>
      </c>
      <c r="F208" s="27">
        <v>2.99</v>
      </c>
      <c r="G208" s="27">
        <v>1.0</v>
      </c>
      <c r="H208" s="27">
        <v>27.42</v>
      </c>
      <c r="I208" s="28" t="s">
        <v>45</v>
      </c>
    </row>
    <row r="209">
      <c r="A209" s="29">
        <v>207.0</v>
      </c>
      <c r="B209" s="27" t="s">
        <v>174</v>
      </c>
      <c r="C209" s="30" t="s">
        <v>43</v>
      </c>
      <c r="D209" s="27" t="s">
        <v>184</v>
      </c>
      <c r="E209" s="27">
        <v>23.45</v>
      </c>
      <c r="F209" s="27">
        <v>1.9</v>
      </c>
      <c r="G209" s="27">
        <v>1.8</v>
      </c>
      <c r="H209" s="27">
        <v>27.15</v>
      </c>
      <c r="I209" s="28" t="s">
        <v>45</v>
      </c>
    </row>
    <row r="210">
      <c r="A210" s="29">
        <v>208.0</v>
      </c>
      <c r="B210" s="27" t="s">
        <v>174</v>
      </c>
      <c r="C210" s="30" t="s">
        <v>43</v>
      </c>
      <c r="D210" s="27" t="s">
        <v>101</v>
      </c>
      <c r="E210" s="27">
        <v>23.45</v>
      </c>
      <c r="F210" s="27">
        <v>2.3</v>
      </c>
      <c r="G210" s="27">
        <v>1.0</v>
      </c>
      <c r="H210" s="27">
        <v>26.75</v>
      </c>
      <c r="I210" s="28" t="s">
        <v>48</v>
      </c>
    </row>
    <row r="211">
      <c r="A211" s="29">
        <v>209.0</v>
      </c>
      <c r="B211" s="27" t="s">
        <v>174</v>
      </c>
      <c r="C211" s="30" t="s">
        <v>43</v>
      </c>
      <c r="D211" s="27" t="s">
        <v>144</v>
      </c>
      <c r="E211" s="27">
        <v>23.45</v>
      </c>
      <c r="F211" s="27">
        <v>2.0</v>
      </c>
      <c r="G211" s="27">
        <v>2.0</v>
      </c>
      <c r="H211" s="27">
        <v>27.45</v>
      </c>
      <c r="I211" s="28" t="s">
        <v>48</v>
      </c>
    </row>
    <row r="212">
      <c r="A212" s="29">
        <v>210.0</v>
      </c>
      <c r="B212" s="27" t="s">
        <v>174</v>
      </c>
      <c r="C212" s="30" t="s">
        <v>43</v>
      </c>
      <c r="D212" s="27" t="s">
        <v>82</v>
      </c>
      <c r="E212" s="27">
        <v>23.45</v>
      </c>
      <c r="F212" s="27">
        <v>3.0</v>
      </c>
      <c r="G212" s="27">
        <v>2.5</v>
      </c>
      <c r="H212" s="27">
        <v>28.95</v>
      </c>
      <c r="I212" s="28" t="s">
        <v>48</v>
      </c>
    </row>
    <row r="213">
      <c r="A213" s="29">
        <v>211.0</v>
      </c>
      <c r="B213" s="27" t="s">
        <v>174</v>
      </c>
      <c r="C213" s="30" t="s">
        <v>43</v>
      </c>
      <c r="D213" s="27" t="s">
        <v>185</v>
      </c>
      <c r="E213" s="27">
        <v>23.46</v>
      </c>
      <c r="F213" s="27">
        <v>2.0</v>
      </c>
      <c r="G213" s="27">
        <v>1.5</v>
      </c>
      <c r="H213" s="27">
        <v>26.96</v>
      </c>
      <c r="I213" s="28" t="s">
        <v>48</v>
      </c>
    </row>
    <row r="214">
      <c r="A214" s="29">
        <v>212.0</v>
      </c>
      <c r="B214" s="27" t="s">
        <v>174</v>
      </c>
      <c r="C214" s="30" t="s">
        <v>43</v>
      </c>
      <c r="D214" s="27" t="s">
        <v>54</v>
      </c>
      <c r="E214" s="27">
        <v>23.46</v>
      </c>
      <c r="F214" s="27">
        <v>2.0</v>
      </c>
      <c r="G214" s="27">
        <v>2.0</v>
      </c>
      <c r="H214" s="27">
        <v>27.46</v>
      </c>
      <c r="I214" s="28" t="s">
        <v>45</v>
      </c>
    </row>
    <row r="215">
      <c r="A215" s="29">
        <v>213.0</v>
      </c>
      <c r="B215" s="27" t="s">
        <v>174</v>
      </c>
      <c r="C215" s="30" t="s">
        <v>43</v>
      </c>
      <c r="D215" s="27" t="s">
        <v>186</v>
      </c>
      <c r="E215" s="27">
        <v>23.46</v>
      </c>
      <c r="F215" s="27">
        <v>2.5</v>
      </c>
      <c r="G215" s="27">
        <v>2.0</v>
      </c>
      <c r="H215" s="27">
        <v>27.96</v>
      </c>
      <c r="I215" s="28" t="s">
        <v>45</v>
      </c>
    </row>
    <row r="216">
      <c r="A216" s="29">
        <v>214.0</v>
      </c>
      <c r="B216" s="27" t="s">
        <v>174</v>
      </c>
      <c r="C216" s="30" t="s">
        <v>43</v>
      </c>
      <c r="D216" s="27" t="s">
        <v>187</v>
      </c>
      <c r="E216" s="27">
        <v>23.7</v>
      </c>
      <c r="F216" s="27">
        <v>2.4</v>
      </c>
      <c r="G216" s="27">
        <v>2.0</v>
      </c>
      <c r="H216" s="27">
        <v>28.1</v>
      </c>
      <c r="I216" s="28" t="s">
        <v>48</v>
      </c>
    </row>
    <row r="217">
      <c r="A217" s="29">
        <v>215.0</v>
      </c>
      <c r="B217" s="27" t="s">
        <v>174</v>
      </c>
      <c r="C217" s="30" t="s">
        <v>43</v>
      </c>
      <c r="D217" s="27" t="s">
        <v>69</v>
      </c>
      <c r="E217" s="27">
        <v>23.77</v>
      </c>
      <c r="F217" s="27">
        <v>2.5</v>
      </c>
      <c r="G217" s="27">
        <v>1.4</v>
      </c>
      <c r="H217" s="27">
        <v>27.67</v>
      </c>
      <c r="I217" s="28" t="s">
        <v>48</v>
      </c>
    </row>
    <row r="218">
      <c r="A218" s="29">
        <v>216.0</v>
      </c>
      <c r="B218" s="27" t="s">
        <v>174</v>
      </c>
      <c r="C218" s="30" t="s">
        <v>43</v>
      </c>
      <c r="D218" s="27" t="s">
        <v>74</v>
      </c>
      <c r="E218" s="27">
        <v>23.77</v>
      </c>
      <c r="F218" s="27">
        <v>2.0</v>
      </c>
      <c r="G218" s="27">
        <v>1.4</v>
      </c>
      <c r="H218" s="27">
        <v>27.17</v>
      </c>
      <c r="I218" s="28" t="s">
        <v>45</v>
      </c>
    </row>
    <row r="219">
      <c r="A219" s="29">
        <v>217.0</v>
      </c>
      <c r="B219" s="27" t="s">
        <v>174</v>
      </c>
      <c r="C219" s="30" t="s">
        <v>43</v>
      </c>
      <c r="D219" s="27" t="s">
        <v>188</v>
      </c>
      <c r="E219" s="27">
        <v>23.77</v>
      </c>
      <c r="F219" s="27">
        <v>2.0</v>
      </c>
      <c r="G219" s="27">
        <v>1.5</v>
      </c>
      <c r="H219" s="27">
        <v>27.27</v>
      </c>
      <c r="I219" s="28" t="s">
        <v>45</v>
      </c>
    </row>
    <row r="220">
      <c r="A220" s="29">
        <v>218.0</v>
      </c>
      <c r="B220" s="27" t="s">
        <v>174</v>
      </c>
      <c r="C220" s="30" t="s">
        <v>43</v>
      </c>
      <c r="D220" s="27" t="s">
        <v>189</v>
      </c>
      <c r="E220" s="27">
        <v>23.79</v>
      </c>
      <c r="F220" s="27">
        <v>2.0</v>
      </c>
      <c r="G220" s="27">
        <v>1.8</v>
      </c>
      <c r="H220" s="27">
        <v>27.59</v>
      </c>
      <c r="I220" s="28" t="s">
        <v>48</v>
      </c>
    </row>
    <row r="221">
      <c r="A221" s="29">
        <v>219.0</v>
      </c>
      <c r="B221" s="27" t="s">
        <v>174</v>
      </c>
      <c r="C221" s="30" t="s">
        <v>43</v>
      </c>
      <c r="D221" s="27" t="s">
        <v>116</v>
      </c>
      <c r="E221" s="27">
        <v>23.8</v>
      </c>
      <c r="F221" s="27">
        <v>2.2</v>
      </c>
      <c r="G221" s="27">
        <v>2.5</v>
      </c>
      <c r="H221" s="27">
        <v>28.5</v>
      </c>
      <c r="I221" s="28" t="s">
        <v>48</v>
      </c>
    </row>
    <row r="222">
      <c r="A222" s="29">
        <v>220.0</v>
      </c>
      <c r="B222" s="27" t="s">
        <v>174</v>
      </c>
      <c r="C222" s="30" t="s">
        <v>43</v>
      </c>
      <c r="D222" s="27" t="s">
        <v>83</v>
      </c>
      <c r="E222" s="27">
        <v>23.8</v>
      </c>
      <c r="F222" s="27">
        <v>2.0</v>
      </c>
      <c r="G222" s="27">
        <v>1.5</v>
      </c>
      <c r="H222" s="27">
        <v>27.3</v>
      </c>
      <c r="I222" s="28" t="s">
        <v>48</v>
      </c>
    </row>
    <row r="223">
      <c r="A223" s="29">
        <v>221.0</v>
      </c>
      <c r="B223" s="27" t="s">
        <v>174</v>
      </c>
      <c r="C223" s="30" t="s">
        <v>43</v>
      </c>
      <c r="D223" s="27" t="s">
        <v>190</v>
      </c>
      <c r="E223" s="27">
        <v>23.8</v>
      </c>
      <c r="F223" s="27">
        <v>1.99</v>
      </c>
      <c r="G223" s="27">
        <v>1.49</v>
      </c>
      <c r="H223" s="27">
        <v>27.28</v>
      </c>
      <c r="I223" s="28" t="s">
        <v>48</v>
      </c>
    </row>
    <row r="224">
      <c r="A224" s="29">
        <v>222.0</v>
      </c>
      <c r="B224" s="27" t="s">
        <v>174</v>
      </c>
      <c r="C224" s="30" t="s">
        <v>43</v>
      </c>
      <c r="D224" s="27" t="s">
        <v>191</v>
      </c>
      <c r="E224" s="27">
        <v>23.8</v>
      </c>
      <c r="F224" s="27">
        <v>2.0</v>
      </c>
      <c r="G224" s="27">
        <v>1.5</v>
      </c>
      <c r="H224" s="27">
        <v>27.3</v>
      </c>
      <c r="I224" s="28" t="s">
        <v>45</v>
      </c>
    </row>
    <row r="225">
      <c r="A225" s="29">
        <v>223.0</v>
      </c>
      <c r="B225" s="27" t="s">
        <v>174</v>
      </c>
      <c r="C225" s="30" t="s">
        <v>43</v>
      </c>
      <c r="D225" s="27" t="s">
        <v>91</v>
      </c>
      <c r="E225" s="27">
        <v>23.8</v>
      </c>
      <c r="F225" s="27">
        <v>2.5</v>
      </c>
      <c r="G225" s="27">
        <v>1.75</v>
      </c>
      <c r="H225" s="27">
        <v>28.05</v>
      </c>
      <c r="I225" s="28" t="s">
        <v>45</v>
      </c>
    </row>
    <row r="226">
      <c r="A226" s="29">
        <v>224.0</v>
      </c>
      <c r="B226" s="27" t="s">
        <v>174</v>
      </c>
      <c r="C226" s="30" t="s">
        <v>43</v>
      </c>
      <c r="D226" s="27" t="s">
        <v>47</v>
      </c>
      <c r="E226" s="27">
        <v>23.8</v>
      </c>
      <c r="F226" s="27">
        <v>2.0</v>
      </c>
      <c r="G226" s="27">
        <v>1.5</v>
      </c>
      <c r="H226" s="27">
        <v>27.3</v>
      </c>
      <c r="I226" s="28" t="s">
        <v>45</v>
      </c>
    </row>
    <row r="227">
      <c r="A227" s="29">
        <v>225.0</v>
      </c>
      <c r="B227" s="27" t="s">
        <v>174</v>
      </c>
      <c r="C227" s="30" t="s">
        <v>43</v>
      </c>
      <c r="D227" s="27" t="s">
        <v>130</v>
      </c>
      <c r="E227" s="27">
        <v>23.8</v>
      </c>
      <c r="F227" s="27">
        <v>2.0</v>
      </c>
      <c r="G227" s="27">
        <v>1.5</v>
      </c>
      <c r="H227" s="27">
        <v>27.3</v>
      </c>
      <c r="I227" s="28" t="s">
        <v>45</v>
      </c>
    </row>
    <row r="228">
      <c r="A228" s="29">
        <v>226.0</v>
      </c>
      <c r="B228" s="27" t="s">
        <v>174</v>
      </c>
      <c r="C228" s="30" t="s">
        <v>43</v>
      </c>
      <c r="D228" s="27" t="s">
        <v>71</v>
      </c>
      <c r="E228" s="27">
        <v>23.8</v>
      </c>
      <c r="F228" s="27">
        <v>2.5</v>
      </c>
      <c r="G228" s="27">
        <v>0.7</v>
      </c>
      <c r="H228" s="27">
        <v>27.0</v>
      </c>
      <c r="I228" s="28" t="s">
        <v>48</v>
      </c>
    </row>
    <row r="229">
      <c r="A229" s="29">
        <v>227.0</v>
      </c>
      <c r="B229" s="27" t="s">
        <v>174</v>
      </c>
      <c r="C229" s="30" t="s">
        <v>43</v>
      </c>
      <c r="D229" s="27" t="s">
        <v>124</v>
      </c>
      <c r="E229" s="27">
        <v>23.8</v>
      </c>
      <c r="F229" s="27">
        <v>2.0</v>
      </c>
      <c r="G229" s="27">
        <v>1.5</v>
      </c>
      <c r="H229" s="27">
        <v>27.3</v>
      </c>
      <c r="I229" s="28" t="s">
        <v>48</v>
      </c>
    </row>
    <row r="230">
      <c r="A230" s="29">
        <v>228.0</v>
      </c>
      <c r="B230" s="27" t="s">
        <v>174</v>
      </c>
      <c r="C230" s="30" t="s">
        <v>43</v>
      </c>
      <c r="D230" s="27" t="s">
        <v>125</v>
      </c>
      <c r="E230" s="27">
        <v>23.8</v>
      </c>
      <c r="F230" s="27">
        <v>2.0</v>
      </c>
      <c r="G230" s="27">
        <v>1.5</v>
      </c>
      <c r="H230" s="27">
        <v>27.3</v>
      </c>
      <c r="I230" s="28" t="s">
        <v>48</v>
      </c>
    </row>
    <row r="231">
      <c r="A231" s="29">
        <v>229.0</v>
      </c>
      <c r="B231" s="27" t="s">
        <v>174</v>
      </c>
      <c r="C231" s="30" t="s">
        <v>43</v>
      </c>
      <c r="D231" s="27" t="s">
        <v>49</v>
      </c>
      <c r="E231" s="27">
        <v>23.8</v>
      </c>
      <c r="F231" s="27">
        <v>2.2</v>
      </c>
      <c r="G231" s="27">
        <v>1.4</v>
      </c>
      <c r="H231" s="27">
        <v>27.4</v>
      </c>
      <c r="I231" s="28" t="s">
        <v>48</v>
      </c>
    </row>
    <row r="232">
      <c r="A232" s="29">
        <v>230.0</v>
      </c>
      <c r="B232" s="27" t="s">
        <v>174</v>
      </c>
      <c r="C232" s="30" t="s">
        <v>43</v>
      </c>
      <c r="D232" s="27" t="s">
        <v>192</v>
      </c>
      <c r="E232" s="27">
        <v>23.8</v>
      </c>
      <c r="F232" s="27">
        <v>2.0</v>
      </c>
      <c r="G232" s="27">
        <v>1.0</v>
      </c>
      <c r="H232" s="27">
        <v>26.8</v>
      </c>
      <c r="I232" s="28" t="s">
        <v>45</v>
      </c>
    </row>
    <row r="233">
      <c r="A233" s="29">
        <v>231.0</v>
      </c>
      <c r="B233" s="27" t="s">
        <v>174</v>
      </c>
      <c r="C233" s="30" t="s">
        <v>43</v>
      </c>
      <c r="D233" s="27" t="s">
        <v>160</v>
      </c>
      <c r="E233" s="27">
        <v>23.8</v>
      </c>
      <c r="F233" s="27">
        <v>3.0</v>
      </c>
      <c r="G233" s="27">
        <v>2.5</v>
      </c>
      <c r="H233" s="27">
        <v>29.3</v>
      </c>
      <c r="I233" s="28" t="s">
        <v>45</v>
      </c>
    </row>
    <row r="234">
      <c r="A234" s="29">
        <v>232.0</v>
      </c>
      <c r="B234" s="27" t="s">
        <v>174</v>
      </c>
      <c r="C234" s="30" t="s">
        <v>43</v>
      </c>
      <c r="D234" s="27" t="s">
        <v>118</v>
      </c>
      <c r="E234" s="27">
        <v>23.8</v>
      </c>
      <c r="F234" s="27">
        <v>2.0</v>
      </c>
      <c r="G234" s="27">
        <v>1.0</v>
      </c>
      <c r="H234" s="27">
        <v>26.8</v>
      </c>
      <c r="I234" s="28" t="s">
        <v>45</v>
      </c>
    </row>
    <row r="235">
      <c r="A235" s="29">
        <v>233.0</v>
      </c>
      <c r="B235" s="27" t="s">
        <v>174</v>
      </c>
      <c r="C235" s="30" t="s">
        <v>43</v>
      </c>
      <c r="D235" s="27" t="s">
        <v>126</v>
      </c>
      <c r="E235" s="27">
        <v>23.8</v>
      </c>
      <c r="F235" s="27">
        <v>2.0</v>
      </c>
      <c r="G235" s="27">
        <v>1.5</v>
      </c>
      <c r="H235" s="27">
        <v>27.3</v>
      </c>
      <c r="I235" s="28" t="s">
        <v>45</v>
      </c>
    </row>
    <row r="236">
      <c r="A236" s="29">
        <v>234.0</v>
      </c>
      <c r="B236" s="27" t="s">
        <v>174</v>
      </c>
      <c r="C236" s="30" t="s">
        <v>43</v>
      </c>
      <c r="D236" s="27" t="s">
        <v>90</v>
      </c>
      <c r="E236" s="27">
        <v>23.8</v>
      </c>
      <c r="F236" s="27">
        <v>2.0</v>
      </c>
      <c r="G236" s="27">
        <v>1.5</v>
      </c>
      <c r="H236" s="27">
        <v>27.3</v>
      </c>
      <c r="I236" s="28" t="s">
        <v>48</v>
      </c>
    </row>
    <row r="237">
      <c r="A237" s="29">
        <v>235.0</v>
      </c>
      <c r="B237" s="27" t="s">
        <v>174</v>
      </c>
      <c r="C237" s="30" t="s">
        <v>43</v>
      </c>
      <c r="D237" s="27" t="s">
        <v>76</v>
      </c>
      <c r="E237" s="27">
        <v>23.8</v>
      </c>
      <c r="F237" s="27">
        <v>2.2</v>
      </c>
      <c r="G237" s="27">
        <v>1.2</v>
      </c>
      <c r="H237" s="27">
        <v>27.2</v>
      </c>
      <c r="I237" s="28" t="s">
        <v>48</v>
      </c>
    </row>
    <row r="238">
      <c r="A238" s="29">
        <v>236.0</v>
      </c>
      <c r="B238" s="27" t="s">
        <v>174</v>
      </c>
      <c r="C238" s="30" t="s">
        <v>43</v>
      </c>
      <c r="D238" s="27" t="s">
        <v>94</v>
      </c>
      <c r="E238" s="27">
        <v>23.8</v>
      </c>
      <c r="F238" s="27">
        <v>2.0</v>
      </c>
      <c r="G238" s="27">
        <v>1.9</v>
      </c>
      <c r="H238" s="27">
        <v>27.7</v>
      </c>
      <c r="I238" s="28" t="s">
        <v>48</v>
      </c>
    </row>
    <row r="239">
      <c r="A239" s="29">
        <v>237.0</v>
      </c>
      <c r="B239" s="27" t="s">
        <v>174</v>
      </c>
      <c r="C239" s="30" t="s">
        <v>43</v>
      </c>
      <c r="D239" s="27" t="s">
        <v>66</v>
      </c>
      <c r="E239" s="27">
        <v>24.14</v>
      </c>
      <c r="F239" s="27">
        <v>2.0</v>
      </c>
      <c r="G239" s="27">
        <v>1.0</v>
      </c>
      <c r="H239" s="27">
        <v>27.14</v>
      </c>
      <c r="I239" s="28" t="s">
        <v>48</v>
      </c>
    </row>
    <row r="240">
      <c r="A240" s="29">
        <v>238.0</v>
      </c>
      <c r="B240" s="27" t="s">
        <v>174</v>
      </c>
      <c r="C240" s="30" t="s">
        <v>43</v>
      </c>
      <c r="D240" s="27" t="s">
        <v>104</v>
      </c>
      <c r="E240" s="27">
        <v>24.14</v>
      </c>
      <c r="F240" s="27">
        <v>3.0</v>
      </c>
      <c r="G240" s="27">
        <v>1.0</v>
      </c>
      <c r="H240" s="27">
        <v>28.14</v>
      </c>
      <c r="I240" s="28" t="s">
        <v>48</v>
      </c>
    </row>
    <row r="241">
      <c r="A241" s="29">
        <v>239.0</v>
      </c>
      <c r="B241" s="27" t="s">
        <v>174</v>
      </c>
      <c r="C241" s="30" t="s">
        <v>43</v>
      </c>
      <c r="D241" s="27" t="s">
        <v>75</v>
      </c>
      <c r="E241" s="27">
        <v>24.15</v>
      </c>
      <c r="F241" s="27">
        <v>2.5</v>
      </c>
      <c r="G241" s="27">
        <v>1.5</v>
      </c>
      <c r="H241" s="27">
        <v>28.15</v>
      </c>
      <c r="I241" s="28" t="s">
        <v>48</v>
      </c>
    </row>
    <row r="242">
      <c r="A242" s="29">
        <v>240.0</v>
      </c>
      <c r="B242" s="27" t="s">
        <v>174</v>
      </c>
      <c r="C242" s="30" t="s">
        <v>43</v>
      </c>
      <c r="D242" s="27" t="s">
        <v>138</v>
      </c>
      <c r="E242" s="27">
        <v>24.15</v>
      </c>
      <c r="F242" s="27">
        <v>2.0</v>
      </c>
      <c r="G242" s="27">
        <v>2.0</v>
      </c>
      <c r="H242" s="27">
        <v>28.15</v>
      </c>
      <c r="I242" s="28" t="s">
        <v>48</v>
      </c>
    </row>
    <row r="243">
      <c r="A243" s="29">
        <v>241.0</v>
      </c>
      <c r="B243" s="27" t="s">
        <v>174</v>
      </c>
      <c r="C243" s="30" t="s">
        <v>43</v>
      </c>
      <c r="D243" s="27" t="s">
        <v>143</v>
      </c>
      <c r="E243" s="27">
        <v>24.47</v>
      </c>
      <c r="F243" s="27">
        <v>1.9</v>
      </c>
      <c r="G243" s="27">
        <v>1.9</v>
      </c>
      <c r="H243" s="27">
        <v>28.27</v>
      </c>
      <c r="I243" s="28" t="s">
        <v>48</v>
      </c>
    </row>
    <row r="244">
      <c r="A244" s="29">
        <v>242.0</v>
      </c>
      <c r="B244" s="27" t="s">
        <v>174</v>
      </c>
      <c r="C244" s="30" t="s">
        <v>43</v>
      </c>
      <c r="D244" s="27" t="s">
        <v>140</v>
      </c>
      <c r="E244" s="27">
        <v>24.48</v>
      </c>
      <c r="F244" s="27">
        <v>2.9</v>
      </c>
      <c r="G244" s="27">
        <v>1.8</v>
      </c>
      <c r="H244" s="27">
        <v>29.18</v>
      </c>
      <c r="I244" s="28" t="s">
        <v>48</v>
      </c>
    </row>
    <row r="245">
      <c r="A245" s="29">
        <v>243.0</v>
      </c>
      <c r="B245" s="27" t="s">
        <v>174</v>
      </c>
      <c r="C245" s="30" t="s">
        <v>43</v>
      </c>
      <c r="D245" s="27" t="s">
        <v>131</v>
      </c>
      <c r="E245" s="27">
        <v>24.5</v>
      </c>
      <c r="F245" s="27">
        <v>2.0</v>
      </c>
      <c r="G245" s="27">
        <v>1.0</v>
      </c>
      <c r="H245" s="27">
        <v>27.5</v>
      </c>
      <c r="I245" s="28" t="s">
        <v>48</v>
      </c>
    </row>
    <row r="246">
      <c r="A246" s="29">
        <v>244.0</v>
      </c>
      <c r="B246" s="27" t="s">
        <v>174</v>
      </c>
      <c r="C246" s="30" t="s">
        <v>43</v>
      </c>
      <c r="D246" s="27" t="s">
        <v>193</v>
      </c>
      <c r="E246" s="27">
        <v>24.5</v>
      </c>
      <c r="F246" s="27">
        <v>2.0</v>
      </c>
      <c r="G246" s="27">
        <v>2.0</v>
      </c>
      <c r="H246" s="27">
        <v>28.5</v>
      </c>
      <c r="I246" s="28" t="s">
        <v>45</v>
      </c>
    </row>
    <row r="247">
      <c r="A247" s="29">
        <v>245.0</v>
      </c>
      <c r="B247" s="27" t="s">
        <v>174</v>
      </c>
      <c r="C247" s="30" t="s">
        <v>43</v>
      </c>
      <c r="D247" s="27" t="s">
        <v>86</v>
      </c>
      <c r="E247" s="27">
        <v>24.55</v>
      </c>
      <c r="F247" s="27">
        <v>2.9</v>
      </c>
      <c r="G247" s="27">
        <v>3.5</v>
      </c>
      <c r="H247" s="27">
        <v>30.95</v>
      </c>
      <c r="I247" s="28" t="s">
        <v>45</v>
      </c>
    </row>
    <row r="248">
      <c r="A248" s="29">
        <v>246.0</v>
      </c>
      <c r="B248" s="27" t="s">
        <v>174</v>
      </c>
      <c r="C248" s="30" t="s">
        <v>43</v>
      </c>
      <c r="D248" s="27" t="s">
        <v>87</v>
      </c>
      <c r="E248" s="27">
        <v>24.55</v>
      </c>
      <c r="F248" s="27">
        <v>1.9</v>
      </c>
      <c r="G248" s="27">
        <v>0.8</v>
      </c>
      <c r="H248" s="27">
        <v>27.25</v>
      </c>
      <c r="I248" s="28" t="s">
        <v>48</v>
      </c>
    </row>
    <row r="249">
      <c r="A249" s="29">
        <v>247.0</v>
      </c>
      <c r="B249" s="27" t="s">
        <v>174</v>
      </c>
      <c r="C249" s="30" t="s">
        <v>43</v>
      </c>
      <c r="D249" s="27" t="s">
        <v>132</v>
      </c>
      <c r="E249" s="27">
        <v>24.57</v>
      </c>
      <c r="F249" s="27">
        <v>2.0</v>
      </c>
      <c r="G249" s="27">
        <v>2.0</v>
      </c>
      <c r="H249" s="27">
        <v>28.57</v>
      </c>
      <c r="I249" s="28" t="s">
        <v>48</v>
      </c>
    </row>
    <row r="250">
      <c r="A250" s="29">
        <v>248.0</v>
      </c>
      <c r="B250" s="27" t="s">
        <v>174</v>
      </c>
      <c r="C250" s="30" t="s">
        <v>43</v>
      </c>
      <c r="D250" s="27" t="s">
        <v>172</v>
      </c>
      <c r="E250" s="27">
        <v>24.63</v>
      </c>
      <c r="F250" s="27">
        <v>1.9</v>
      </c>
      <c r="G250" s="27">
        <v>1.1</v>
      </c>
      <c r="H250" s="27">
        <v>27.63</v>
      </c>
      <c r="I250" s="28" t="s">
        <v>45</v>
      </c>
    </row>
    <row r="251">
      <c r="A251" s="29">
        <v>249.0</v>
      </c>
      <c r="B251" s="27" t="s">
        <v>174</v>
      </c>
      <c r="C251" s="30" t="s">
        <v>43</v>
      </c>
      <c r="D251" s="27" t="s">
        <v>102</v>
      </c>
      <c r="E251" s="27">
        <v>24.82</v>
      </c>
      <c r="F251" s="27">
        <v>1.9</v>
      </c>
      <c r="G251" s="27">
        <v>2.5</v>
      </c>
      <c r="H251" s="27">
        <v>29.22</v>
      </c>
      <c r="I251" s="28" t="s">
        <v>45</v>
      </c>
    </row>
    <row r="252">
      <c r="A252" s="29">
        <v>250.0</v>
      </c>
      <c r="B252" s="27" t="s">
        <v>174</v>
      </c>
      <c r="C252" s="30" t="s">
        <v>43</v>
      </c>
      <c r="D252" s="27" t="s">
        <v>119</v>
      </c>
      <c r="E252" s="27">
        <v>25.1</v>
      </c>
      <c r="F252" s="27">
        <v>2.0</v>
      </c>
      <c r="G252" s="27">
        <v>1.5</v>
      </c>
      <c r="H252" s="27">
        <v>28.6</v>
      </c>
      <c r="I252" s="28" t="s">
        <v>48</v>
      </c>
    </row>
    <row r="253">
      <c r="A253" s="29">
        <v>251.0</v>
      </c>
      <c r="B253" s="27" t="s">
        <v>174</v>
      </c>
      <c r="C253" s="30" t="s">
        <v>43</v>
      </c>
      <c r="D253" s="27" t="s">
        <v>141</v>
      </c>
      <c r="E253" s="27">
        <v>25.1</v>
      </c>
      <c r="F253" s="27">
        <v>1.8</v>
      </c>
      <c r="G253" s="27">
        <v>1.5</v>
      </c>
      <c r="H253" s="27">
        <v>28.4</v>
      </c>
      <c r="I253" s="28" t="s">
        <v>48</v>
      </c>
    </row>
    <row r="254">
      <c r="A254" s="29">
        <v>252.0</v>
      </c>
      <c r="B254" s="27" t="s">
        <v>174</v>
      </c>
      <c r="C254" s="30" t="s">
        <v>43</v>
      </c>
      <c r="D254" s="27" t="s">
        <v>194</v>
      </c>
      <c r="E254" s="27">
        <v>25.1</v>
      </c>
      <c r="F254" s="27">
        <v>2.5</v>
      </c>
      <c r="G254" s="27">
        <v>2.1</v>
      </c>
      <c r="H254" s="27">
        <v>29.7</v>
      </c>
      <c r="I254" s="28" t="s">
        <v>48</v>
      </c>
    </row>
    <row r="255">
      <c r="A255" s="29">
        <v>253.0</v>
      </c>
      <c r="B255" s="27" t="s">
        <v>174</v>
      </c>
      <c r="C255" s="30" t="s">
        <v>43</v>
      </c>
      <c r="D255" s="27" t="s">
        <v>152</v>
      </c>
      <c r="E255" s="27">
        <v>25.1</v>
      </c>
      <c r="F255" s="27">
        <v>1.9</v>
      </c>
      <c r="G255" s="27">
        <v>1.8</v>
      </c>
      <c r="H255" s="27">
        <v>28.8</v>
      </c>
      <c r="I255" s="28" t="s">
        <v>48</v>
      </c>
    </row>
    <row r="256">
      <c r="A256" s="29">
        <v>254.0</v>
      </c>
      <c r="B256" s="27" t="s">
        <v>174</v>
      </c>
      <c r="C256" s="30" t="s">
        <v>43</v>
      </c>
      <c r="D256" s="27" t="s">
        <v>120</v>
      </c>
      <c r="E256" s="27">
        <v>25.13</v>
      </c>
      <c r="F256" s="27">
        <v>2.0</v>
      </c>
      <c r="G256" s="27">
        <v>1.9</v>
      </c>
      <c r="H256" s="27">
        <v>29.03</v>
      </c>
      <c r="I256" s="28" t="s">
        <v>48</v>
      </c>
    </row>
    <row r="257">
      <c r="A257" s="29">
        <v>255.0</v>
      </c>
      <c r="B257" s="27" t="s">
        <v>174</v>
      </c>
      <c r="C257" s="30" t="s">
        <v>43</v>
      </c>
      <c r="D257" s="27" t="s">
        <v>195</v>
      </c>
      <c r="E257" s="27">
        <v>25.13</v>
      </c>
      <c r="F257" s="27">
        <v>2.2</v>
      </c>
      <c r="G257" s="27">
        <v>1.5</v>
      </c>
      <c r="H257" s="27">
        <v>28.83</v>
      </c>
      <c r="I257" s="28" t="s">
        <v>48</v>
      </c>
    </row>
    <row r="258">
      <c r="A258" s="29">
        <v>256.0</v>
      </c>
      <c r="B258" s="27" t="s">
        <v>174</v>
      </c>
      <c r="C258" s="30" t="s">
        <v>43</v>
      </c>
      <c r="D258" s="27" t="s">
        <v>103</v>
      </c>
      <c r="E258" s="27">
        <v>25.13</v>
      </c>
      <c r="F258" s="27">
        <v>2.9</v>
      </c>
      <c r="G258" s="27">
        <v>2.9</v>
      </c>
      <c r="H258" s="27">
        <v>30.93</v>
      </c>
      <c r="I258" s="28" t="s">
        <v>48</v>
      </c>
    </row>
    <row r="259">
      <c r="A259" s="29">
        <v>257.0</v>
      </c>
      <c r="B259" s="27" t="s">
        <v>174</v>
      </c>
      <c r="C259" s="30" t="s">
        <v>43</v>
      </c>
      <c r="D259" s="27" t="s">
        <v>115</v>
      </c>
      <c r="E259" s="27">
        <v>25.15</v>
      </c>
      <c r="F259" s="27">
        <v>2.4</v>
      </c>
      <c r="G259" s="27">
        <v>1.9</v>
      </c>
      <c r="H259" s="27">
        <v>29.45</v>
      </c>
      <c r="I259" s="28" t="s">
        <v>45</v>
      </c>
    </row>
    <row r="260">
      <c r="A260" s="29">
        <v>258.0</v>
      </c>
      <c r="B260" s="27" t="s">
        <v>174</v>
      </c>
      <c r="C260" s="30" t="s">
        <v>43</v>
      </c>
      <c r="D260" s="27" t="s">
        <v>68</v>
      </c>
      <c r="E260" s="27">
        <v>25.2</v>
      </c>
      <c r="F260" s="27">
        <v>2.0</v>
      </c>
      <c r="G260" s="27">
        <v>1.8</v>
      </c>
      <c r="H260" s="27">
        <v>29.0</v>
      </c>
      <c r="I260" s="28" t="s">
        <v>45</v>
      </c>
    </row>
    <row r="261">
      <c r="A261" s="29">
        <v>259.0</v>
      </c>
      <c r="B261" s="27" t="s">
        <v>174</v>
      </c>
      <c r="C261" s="30" t="s">
        <v>43</v>
      </c>
      <c r="D261" s="27" t="s">
        <v>168</v>
      </c>
      <c r="E261" s="27">
        <v>25.2</v>
      </c>
      <c r="F261" s="27">
        <v>2.95</v>
      </c>
      <c r="G261" s="27">
        <v>2.95</v>
      </c>
      <c r="H261" s="27">
        <v>31.1</v>
      </c>
      <c r="I261" s="28" t="s">
        <v>48</v>
      </c>
    </row>
    <row r="262">
      <c r="A262" s="29">
        <v>260.0</v>
      </c>
      <c r="B262" s="27" t="s">
        <v>174</v>
      </c>
      <c r="C262" s="30" t="s">
        <v>43</v>
      </c>
      <c r="D262" s="27" t="s">
        <v>134</v>
      </c>
      <c r="E262" s="27">
        <v>25.22</v>
      </c>
      <c r="F262" s="27">
        <v>2.2</v>
      </c>
      <c r="G262" s="27">
        <v>1.4</v>
      </c>
      <c r="H262" s="27">
        <v>28.82</v>
      </c>
      <c r="I262" s="28" t="s">
        <v>48</v>
      </c>
    </row>
    <row r="263">
      <c r="A263" s="29">
        <v>261.0</v>
      </c>
      <c r="B263" s="27" t="s">
        <v>174</v>
      </c>
      <c r="C263" s="30" t="s">
        <v>43</v>
      </c>
      <c r="D263" s="27" t="s">
        <v>170</v>
      </c>
      <c r="E263" s="27">
        <v>25.43</v>
      </c>
      <c r="F263" s="27">
        <v>1.9</v>
      </c>
      <c r="G263" s="27">
        <v>2.0</v>
      </c>
      <c r="H263" s="27">
        <v>29.33</v>
      </c>
      <c r="I263" s="28" t="s">
        <v>48</v>
      </c>
    </row>
    <row r="264">
      <c r="A264" s="29">
        <v>262.0</v>
      </c>
      <c r="B264" s="27" t="s">
        <v>174</v>
      </c>
      <c r="C264" s="30" t="s">
        <v>43</v>
      </c>
      <c r="D264" s="27" t="s">
        <v>196</v>
      </c>
      <c r="E264" s="27">
        <v>25.5</v>
      </c>
      <c r="F264" s="27">
        <v>2.0</v>
      </c>
      <c r="G264" s="27">
        <v>1.8</v>
      </c>
      <c r="H264" s="27">
        <v>29.3</v>
      </c>
      <c r="I264" s="28" t="s">
        <v>48</v>
      </c>
    </row>
    <row r="265">
      <c r="A265" s="29">
        <v>263.0</v>
      </c>
      <c r="B265" s="27" t="s">
        <v>174</v>
      </c>
      <c r="C265" s="30" t="s">
        <v>43</v>
      </c>
      <c r="D265" s="27" t="s">
        <v>150</v>
      </c>
      <c r="E265" s="27">
        <v>25.5</v>
      </c>
      <c r="F265" s="27">
        <v>1.9</v>
      </c>
      <c r="G265" s="27">
        <v>1.5</v>
      </c>
      <c r="H265" s="27">
        <v>28.9</v>
      </c>
      <c r="I265" s="28" t="s">
        <v>48</v>
      </c>
    </row>
    <row r="266">
      <c r="A266" s="29">
        <v>264.0</v>
      </c>
      <c r="B266" s="27" t="s">
        <v>174</v>
      </c>
      <c r="C266" s="30" t="s">
        <v>43</v>
      </c>
      <c r="D266" s="27" t="s">
        <v>123</v>
      </c>
      <c r="E266" s="27">
        <v>25.5</v>
      </c>
      <c r="F266" s="27">
        <v>2.0</v>
      </c>
      <c r="G266" s="27">
        <v>1.5</v>
      </c>
      <c r="H266" s="27">
        <v>29.0</v>
      </c>
      <c r="I266" s="28" t="s">
        <v>48</v>
      </c>
    </row>
    <row r="267">
      <c r="A267" s="29">
        <v>265.0</v>
      </c>
      <c r="B267" s="27" t="s">
        <v>174</v>
      </c>
      <c r="C267" s="30" t="s">
        <v>43</v>
      </c>
      <c r="D267" s="27" t="s">
        <v>197</v>
      </c>
      <c r="E267" s="27">
        <v>25.5</v>
      </c>
      <c r="F267" s="27">
        <v>2.0</v>
      </c>
      <c r="G267" s="27">
        <v>1.8</v>
      </c>
      <c r="H267" s="27">
        <v>29.3</v>
      </c>
      <c r="I267" s="28" t="s">
        <v>45</v>
      </c>
    </row>
    <row r="268">
      <c r="A268" s="29">
        <v>266.0</v>
      </c>
      <c r="B268" s="27" t="s">
        <v>174</v>
      </c>
      <c r="C268" s="30" t="s">
        <v>43</v>
      </c>
      <c r="D268" s="27" t="s">
        <v>156</v>
      </c>
      <c r="E268" s="27">
        <v>25.64</v>
      </c>
      <c r="F268" s="27">
        <v>2.0</v>
      </c>
      <c r="G268" s="27">
        <v>2.0</v>
      </c>
      <c r="H268" s="27">
        <v>29.64</v>
      </c>
      <c r="I268" s="28" t="s">
        <v>45</v>
      </c>
    </row>
    <row r="269">
      <c r="A269" s="29">
        <v>267.0</v>
      </c>
      <c r="B269" s="27" t="s">
        <v>174</v>
      </c>
      <c r="C269" s="30" t="s">
        <v>43</v>
      </c>
      <c r="D269" s="27" t="s">
        <v>155</v>
      </c>
      <c r="E269" s="27">
        <v>26.0</v>
      </c>
      <c r="F269" s="27">
        <v>2.0</v>
      </c>
      <c r="G269" s="27">
        <v>1.0</v>
      </c>
      <c r="H269" s="27">
        <v>29.0</v>
      </c>
      <c r="I269" s="28" t="s">
        <v>48</v>
      </c>
    </row>
    <row r="270">
      <c r="A270" s="29">
        <v>268.0</v>
      </c>
      <c r="B270" s="27" t="s">
        <v>174</v>
      </c>
      <c r="C270" s="30" t="s">
        <v>43</v>
      </c>
      <c r="D270" s="27" t="s">
        <v>163</v>
      </c>
      <c r="E270" s="27">
        <v>26.35</v>
      </c>
      <c r="F270" s="27">
        <v>2.0</v>
      </c>
      <c r="G270" s="27">
        <v>2.3</v>
      </c>
      <c r="H270" s="27">
        <v>30.65</v>
      </c>
      <c r="I270" s="28" t="s">
        <v>48</v>
      </c>
    </row>
    <row r="271">
      <c r="A271" s="29">
        <v>269.0</v>
      </c>
      <c r="B271" s="27" t="s">
        <v>174</v>
      </c>
      <c r="C271" s="30" t="s">
        <v>43</v>
      </c>
      <c r="D271" s="27" t="s">
        <v>198</v>
      </c>
      <c r="E271" s="27">
        <v>26.6</v>
      </c>
      <c r="F271" s="27">
        <v>4.15</v>
      </c>
      <c r="G271" s="27">
        <v>2.0</v>
      </c>
      <c r="H271" s="27">
        <v>32.75</v>
      </c>
      <c r="I271" s="28" t="s">
        <v>45</v>
      </c>
    </row>
    <row r="272">
      <c r="A272" s="29">
        <v>270.0</v>
      </c>
      <c r="B272" s="27" t="s">
        <v>174</v>
      </c>
      <c r="C272" s="30" t="s">
        <v>43</v>
      </c>
      <c r="D272" s="27" t="s">
        <v>88</v>
      </c>
      <c r="E272" s="27">
        <v>26.77</v>
      </c>
      <c r="F272" s="27">
        <v>2.5</v>
      </c>
      <c r="G272" s="27">
        <v>1.5</v>
      </c>
      <c r="H272" s="27">
        <v>30.77</v>
      </c>
      <c r="I272" s="28" t="s">
        <v>45</v>
      </c>
    </row>
    <row r="273">
      <c r="A273" s="29">
        <v>271.0</v>
      </c>
      <c r="B273" s="27" t="s">
        <v>174</v>
      </c>
      <c r="C273" s="30" t="s">
        <v>43</v>
      </c>
      <c r="D273" s="27" t="s">
        <v>199</v>
      </c>
      <c r="E273" s="27">
        <v>26.78</v>
      </c>
      <c r="F273" s="27">
        <v>2.5</v>
      </c>
      <c r="G273" s="27">
        <v>1.8</v>
      </c>
      <c r="H273" s="27">
        <v>31.08</v>
      </c>
      <c r="I273" s="28" t="s">
        <v>48</v>
      </c>
    </row>
    <row r="274">
      <c r="A274" s="29">
        <v>272.0</v>
      </c>
      <c r="B274" s="27" t="s">
        <v>174</v>
      </c>
      <c r="C274" s="30" t="s">
        <v>43</v>
      </c>
      <c r="D274" s="27" t="s">
        <v>147</v>
      </c>
      <c r="E274" s="27">
        <v>26.79</v>
      </c>
      <c r="F274" s="27">
        <v>2.5</v>
      </c>
      <c r="G274" s="27">
        <v>1.5</v>
      </c>
      <c r="H274" s="27">
        <v>30.79</v>
      </c>
      <c r="I274" s="28" t="s">
        <v>48</v>
      </c>
    </row>
    <row r="275">
      <c r="A275" s="29">
        <v>273.0</v>
      </c>
      <c r="B275" s="27" t="s">
        <v>174</v>
      </c>
      <c r="C275" s="30" t="s">
        <v>43</v>
      </c>
      <c r="D275" s="27" t="s">
        <v>158</v>
      </c>
      <c r="E275" s="27">
        <v>26.8</v>
      </c>
      <c r="F275" s="27">
        <v>2.0</v>
      </c>
      <c r="G275" s="27">
        <v>2.0</v>
      </c>
      <c r="H275" s="27">
        <v>30.8</v>
      </c>
      <c r="I275" s="28" t="s">
        <v>48</v>
      </c>
    </row>
    <row r="276">
      <c r="A276" s="29">
        <v>274.0</v>
      </c>
      <c r="B276" s="27" t="s">
        <v>174</v>
      </c>
      <c r="C276" s="30" t="s">
        <v>43</v>
      </c>
      <c r="D276" s="27" t="s">
        <v>200</v>
      </c>
      <c r="E276" s="27">
        <v>26.8</v>
      </c>
      <c r="F276" s="27">
        <v>2.0</v>
      </c>
      <c r="G276" s="27">
        <v>2.1</v>
      </c>
      <c r="H276" s="27">
        <v>30.9</v>
      </c>
      <c r="I276" s="28" t="s">
        <v>48</v>
      </c>
    </row>
    <row r="277">
      <c r="A277" s="29">
        <v>275.0</v>
      </c>
      <c r="B277" s="27" t="s">
        <v>174</v>
      </c>
      <c r="C277" s="30" t="s">
        <v>43</v>
      </c>
      <c r="D277" s="27" t="s">
        <v>161</v>
      </c>
      <c r="E277" s="27">
        <v>26.8</v>
      </c>
      <c r="F277" s="27">
        <v>2.0</v>
      </c>
      <c r="G277" s="27">
        <v>1.9</v>
      </c>
      <c r="H277" s="27">
        <v>30.7</v>
      </c>
      <c r="I277" s="28" t="s">
        <v>48</v>
      </c>
    </row>
    <row r="278">
      <c r="A278" s="29">
        <v>276.0</v>
      </c>
      <c r="B278" s="27" t="s">
        <v>174</v>
      </c>
      <c r="C278" s="30" t="s">
        <v>43</v>
      </c>
      <c r="D278" s="27" t="s">
        <v>201</v>
      </c>
      <c r="E278" s="27">
        <v>26.97</v>
      </c>
      <c r="F278" s="27">
        <v>2.2</v>
      </c>
      <c r="G278" s="27">
        <v>1.5</v>
      </c>
      <c r="H278" s="27">
        <v>30.67</v>
      </c>
      <c r="I278" s="28" t="s">
        <v>48</v>
      </c>
    </row>
    <row r="279">
      <c r="A279" s="29">
        <v>277.0</v>
      </c>
      <c r="B279" s="27" t="s">
        <v>174</v>
      </c>
      <c r="C279" s="30" t="s">
        <v>43</v>
      </c>
      <c r="D279" s="27" t="s">
        <v>56</v>
      </c>
      <c r="E279" s="27">
        <v>27.01</v>
      </c>
      <c r="F279" s="27">
        <v>3.0</v>
      </c>
      <c r="G279" s="27">
        <v>2.0</v>
      </c>
      <c r="H279" s="27">
        <v>32.01</v>
      </c>
      <c r="I279" s="28" t="s">
        <v>45</v>
      </c>
    </row>
    <row r="280">
      <c r="A280" s="29">
        <v>278.0</v>
      </c>
      <c r="B280" s="27" t="s">
        <v>174</v>
      </c>
      <c r="C280" s="30" t="s">
        <v>43</v>
      </c>
      <c r="D280" s="27" t="s">
        <v>202</v>
      </c>
      <c r="E280" s="27">
        <v>27.09</v>
      </c>
      <c r="F280" s="27">
        <v>2.11</v>
      </c>
      <c r="G280" s="27">
        <v>1.2</v>
      </c>
      <c r="H280" s="27">
        <v>30.4</v>
      </c>
      <c r="I280" s="28" t="s">
        <v>45</v>
      </c>
    </row>
    <row r="281">
      <c r="A281" s="29">
        <v>279.0</v>
      </c>
      <c r="B281" s="27" t="s">
        <v>174</v>
      </c>
      <c r="C281" s="30" t="s">
        <v>43</v>
      </c>
      <c r="D281" s="27" t="s">
        <v>57</v>
      </c>
      <c r="E281" s="27">
        <v>27.19</v>
      </c>
      <c r="F281" s="27">
        <v>2.5</v>
      </c>
      <c r="G281" s="27">
        <v>1.5</v>
      </c>
      <c r="H281" s="27">
        <v>31.19</v>
      </c>
      <c r="I281" s="28" t="s">
        <v>48</v>
      </c>
    </row>
    <row r="282">
      <c r="A282" s="29">
        <v>280.0</v>
      </c>
      <c r="B282" s="27" t="s">
        <v>174</v>
      </c>
      <c r="C282" s="30" t="s">
        <v>43</v>
      </c>
      <c r="D282" s="27" t="s">
        <v>148</v>
      </c>
      <c r="E282" s="27">
        <v>27.2</v>
      </c>
      <c r="F282" s="27">
        <v>2.3</v>
      </c>
      <c r="G282" s="27">
        <v>2.0</v>
      </c>
      <c r="H282" s="27">
        <v>31.5</v>
      </c>
      <c r="I282" s="28" t="s">
        <v>48</v>
      </c>
    </row>
    <row r="283">
      <c r="A283" s="29">
        <v>281.0</v>
      </c>
      <c r="B283" s="27" t="s">
        <v>174</v>
      </c>
      <c r="C283" s="30" t="s">
        <v>43</v>
      </c>
      <c r="D283" s="27" t="s">
        <v>203</v>
      </c>
      <c r="E283" s="27">
        <v>27.2</v>
      </c>
      <c r="F283" s="27">
        <v>1.7</v>
      </c>
      <c r="G283" s="27">
        <v>1.8</v>
      </c>
      <c r="H283" s="27">
        <v>30.7</v>
      </c>
      <c r="I283" s="28" t="s">
        <v>48</v>
      </c>
    </row>
    <row r="284">
      <c r="A284" s="29">
        <v>282.0</v>
      </c>
      <c r="B284" s="27" t="s">
        <v>174</v>
      </c>
      <c r="C284" s="30" t="s">
        <v>43</v>
      </c>
      <c r="D284" s="27" t="s">
        <v>204</v>
      </c>
      <c r="E284" s="27">
        <v>27.2</v>
      </c>
      <c r="F284" s="27">
        <v>1.5</v>
      </c>
      <c r="G284" s="27">
        <v>1.5</v>
      </c>
      <c r="H284" s="27">
        <v>30.2</v>
      </c>
      <c r="I284" s="28" t="s">
        <v>48</v>
      </c>
    </row>
    <row r="285">
      <c r="A285" s="29">
        <v>283.0</v>
      </c>
      <c r="B285" s="27" t="s">
        <v>174</v>
      </c>
      <c r="C285" s="30" t="s">
        <v>43</v>
      </c>
      <c r="D285" s="27" t="s">
        <v>205</v>
      </c>
      <c r="E285" s="27">
        <v>27.25</v>
      </c>
      <c r="F285" s="27">
        <v>3.0</v>
      </c>
      <c r="G285" s="27">
        <v>2.0</v>
      </c>
      <c r="H285" s="27">
        <v>32.25</v>
      </c>
      <c r="I285" s="28" t="s">
        <v>45</v>
      </c>
    </row>
    <row r="286">
      <c r="A286" s="29">
        <v>284.0</v>
      </c>
      <c r="B286" s="27" t="s">
        <v>174</v>
      </c>
      <c r="C286" s="30" t="s">
        <v>43</v>
      </c>
      <c r="D286" s="27" t="s">
        <v>206</v>
      </c>
      <c r="E286" s="27">
        <v>27.54</v>
      </c>
      <c r="F286" s="27">
        <v>0.0</v>
      </c>
      <c r="G286" s="27">
        <v>1.9</v>
      </c>
      <c r="H286" s="27">
        <v>29.44</v>
      </c>
      <c r="I286" s="28" t="s">
        <v>45</v>
      </c>
    </row>
    <row r="287">
      <c r="A287" s="29">
        <v>285.0</v>
      </c>
      <c r="B287" s="27" t="s">
        <v>174</v>
      </c>
      <c r="C287" s="30" t="s">
        <v>43</v>
      </c>
      <c r="D287" s="27" t="s">
        <v>207</v>
      </c>
      <c r="E287" s="27">
        <v>27.59</v>
      </c>
      <c r="F287" s="27">
        <v>2.5</v>
      </c>
      <c r="G287" s="27">
        <v>1.9</v>
      </c>
      <c r="H287" s="27">
        <v>31.99</v>
      </c>
      <c r="I287" s="28" t="s">
        <v>48</v>
      </c>
    </row>
    <row r="288">
      <c r="A288" s="29">
        <v>286.0</v>
      </c>
      <c r="B288" s="27" t="s">
        <v>174</v>
      </c>
      <c r="C288" s="30" t="s">
        <v>43</v>
      </c>
      <c r="D288" s="27" t="s">
        <v>208</v>
      </c>
      <c r="E288" s="27">
        <v>27.63</v>
      </c>
      <c r="F288" s="27">
        <v>2.0</v>
      </c>
      <c r="G288" s="27">
        <v>1.7</v>
      </c>
      <c r="H288" s="27">
        <v>31.33</v>
      </c>
      <c r="I288" s="28" t="s">
        <v>48</v>
      </c>
    </row>
    <row r="289">
      <c r="A289" s="28">
        <v>287.0</v>
      </c>
      <c r="B289" s="28" t="s">
        <v>174</v>
      </c>
      <c r="C289" s="28" t="s">
        <v>43</v>
      </c>
      <c r="D289" s="28" t="s">
        <v>209</v>
      </c>
      <c r="E289" s="28">
        <v>27.92</v>
      </c>
      <c r="F289" s="28">
        <v>2.4</v>
      </c>
      <c r="G289" s="28">
        <v>1.9</v>
      </c>
      <c r="H289" s="28">
        <v>32.22</v>
      </c>
      <c r="I289" s="28" t="s">
        <v>48</v>
      </c>
    </row>
    <row r="290">
      <c r="A290" s="28">
        <v>288.0</v>
      </c>
      <c r="B290" s="28" t="s">
        <v>174</v>
      </c>
      <c r="C290" s="28" t="s">
        <v>43</v>
      </c>
      <c r="D290" s="28" t="s">
        <v>106</v>
      </c>
      <c r="E290" s="28">
        <v>28.1</v>
      </c>
      <c r="F290" s="28">
        <v>2.4</v>
      </c>
      <c r="G290" s="28">
        <v>1.4</v>
      </c>
      <c r="H290" s="28">
        <v>31.9</v>
      </c>
      <c r="I290" s="28" t="s">
        <v>48</v>
      </c>
    </row>
    <row r="291">
      <c r="A291" s="28">
        <v>289.0</v>
      </c>
      <c r="B291" s="28" t="s">
        <v>174</v>
      </c>
      <c r="C291" s="28" t="s">
        <v>43</v>
      </c>
      <c r="D291" s="28" t="s">
        <v>210</v>
      </c>
      <c r="E291" s="28">
        <v>28.1</v>
      </c>
      <c r="F291" s="28">
        <v>4.15</v>
      </c>
      <c r="G291" s="28">
        <v>0.0</v>
      </c>
      <c r="H291" s="28">
        <v>32.25</v>
      </c>
      <c r="I291" s="28" t="s">
        <v>48</v>
      </c>
    </row>
    <row r="292">
      <c r="A292" s="28">
        <v>290.0</v>
      </c>
      <c r="B292" s="28" t="s">
        <v>174</v>
      </c>
      <c r="C292" s="28" t="s">
        <v>43</v>
      </c>
      <c r="D292" s="28" t="s">
        <v>211</v>
      </c>
      <c r="E292" s="28">
        <v>28.48</v>
      </c>
      <c r="F292" s="28">
        <v>2.0</v>
      </c>
      <c r="G292" s="28">
        <v>1.5</v>
      </c>
      <c r="H292" s="28">
        <v>31.98</v>
      </c>
      <c r="I292" s="28" t="s">
        <v>48</v>
      </c>
    </row>
    <row r="293">
      <c r="A293" s="28">
        <v>291.0</v>
      </c>
      <c r="B293" s="28" t="s">
        <v>174</v>
      </c>
      <c r="C293" s="28" t="s">
        <v>43</v>
      </c>
      <c r="D293" s="28" t="s">
        <v>100</v>
      </c>
      <c r="E293" s="28">
        <v>28.9</v>
      </c>
      <c r="F293" s="28">
        <v>2.0</v>
      </c>
      <c r="G293" s="28">
        <v>1.5</v>
      </c>
      <c r="H293" s="28">
        <v>32.4</v>
      </c>
      <c r="I293" s="28" t="s">
        <v>45</v>
      </c>
    </row>
    <row r="294">
      <c r="A294" s="28">
        <v>292.0</v>
      </c>
      <c r="B294" s="28" t="s">
        <v>174</v>
      </c>
      <c r="C294" s="28" t="s">
        <v>43</v>
      </c>
      <c r="D294" s="28" t="s">
        <v>164</v>
      </c>
      <c r="E294" s="28">
        <v>30.12</v>
      </c>
      <c r="F294" s="28">
        <v>4.0</v>
      </c>
      <c r="G294" s="28">
        <v>0.0</v>
      </c>
      <c r="H294" s="28">
        <v>34.12</v>
      </c>
      <c r="I294" s="28" t="s">
        <v>45</v>
      </c>
    </row>
    <row r="295">
      <c r="A295" s="28">
        <v>293.0</v>
      </c>
      <c r="B295" s="28" t="s">
        <v>174</v>
      </c>
      <c r="C295" s="28" t="s">
        <v>43</v>
      </c>
      <c r="D295" s="28" t="s">
        <v>128</v>
      </c>
      <c r="E295" s="28">
        <v>30.15</v>
      </c>
      <c r="F295" s="28">
        <v>2.0</v>
      </c>
      <c r="G295" s="28">
        <v>1.5</v>
      </c>
      <c r="H295" s="28">
        <v>33.65</v>
      </c>
      <c r="I295" s="28" t="s">
        <v>45</v>
      </c>
    </row>
    <row r="296">
      <c r="A296" s="28">
        <v>294.0</v>
      </c>
      <c r="B296" s="28" t="s">
        <v>174</v>
      </c>
      <c r="C296" s="28" t="s">
        <v>43</v>
      </c>
      <c r="D296" s="28" t="s">
        <v>212</v>
      </c>
      <c r="E296" s="28">
        <v>31.9</v>
      </c>
      <c r="F296" s="28">
        <v>3.9</v>
      </c>
      <c r="G296" s="28">
        <v>2.0</v>
      </c>
      <c r="H296" s="28">
        <v>37.8</v>
      </c>
      <c r="I296" s="28" t="s">
        <v>45</v>
      </c>
    </row>
    <row r="297">
      <c r="A297" s="28">
        <v>295.0</v>
      </c>
      <c r="B297" s="28" t="s">
        <v>174</v>
      </c>
      <c r="C297" s="28" t="s">
        <v>43</v>
      </c>
      <c r="D297" s="28" t="s">
        <v>153</v>
      </c>
      <c r="E297" s="28">
        <v>33.47</v>
      </c>
      <c r="F297" s="28">
        <v>2.2</v>
      </c>
      <c r="G297" s="28">
        <v>1.6</v>
      </c>
      <c r="H297" s="28">
        <v>37.27</v>
      </c>
      <c r="I297" s="28" t="s">
        <v>48</v>
      </c>
    </row>
    <row r="298">
      <c r="A298" s="28">
        <v>296.0</v>
      </c>
      <c r="B298" s="28" t="s">
        <v>174</v>
      </c>
      <c r="C298" s="28" t="s">
        <v>43</v>
      </c>
      <c r="D298" s="28" t="s">
        <v>165</v>
      </c>
      <c r="E298" s="28">
        <v>34.0</v>
      </c>
      <c r="F298" s="28">
        <v>2.0</v>
      </c>
      <c r="G298" s="28">
        <v>1.5</v>
      </c>
      <c r="H298" s="28">
        <v>37.5</v>
      </c>
      <c r="I298" s="28" t="s">
        <v>48</v>
      </c>
    </row>
    <row r="299">
      <c r="A299" s="28">
        <v>297.0</v>
      </c>
      <c r="B299" s="28" t="s">
        <v>174</v>
      </c>
      <c r="C299" s="28" t="s">
        <v>43</v>
      </c>
      <c r="D299" s="28" t="s">
        <v>213</v>
      </c>
      <c r="E299" s="28">
        <v>38.0</v>
      </c>
      <c r="F299" s="28">
        <v>2.5</v>
      </c>
      <c r="G299" s="28">
        <v>1.5</v>
      </c>
      <c r="H299" s="28">
        <v>42.0</v>
      </c>
      <c r="I299" s="28" t="s">
        <v>48</v>
      </c>
    </row>
    <row r="300">
      <c r="A300" s="28">
        <v>298.0</v>
      </c>
      <c r="B300" s="28" t="s">
        <v>214</v>
      </c>
      <c r="C300" s="28" t="s">
        <v>43</v>
      </c>
      <c r="D300" s="28" t="s">
        <v>47</v>
      </c>
      <c r="E300" s="28">
        <v>19.57</v>
      </c>
      <c r="F300" s="28">
        <v>2.0</v>
      </c>
      <c r="G300" s="28">
        <v>1.5</v>
      </c>
      <c r="H300" s="28">
        <v>23.07</v>
      </c>
      <c r="I300" s="28" t="s">
        <v>48</v>
      </c>
    </row>
    <row r="301">
      <c r="A301" s="28">
        <v>299.0</v>
      </c>
      <c r="B301" s="28" t="s">
        <v>214</v>
      </c>
      <c r="C301" s="28" t="s">
        <v>43</v>
      </c>
      <c r="D301" s="28" t="s">
        <v>79</v>
      </c>
      <c r="E301" s="28">
        <v>19.79</v>
      </c>
      <c r="F301" s="28">
        <v>2.0</v>
      </c>
      <c r="G301" s="28">
        <v>1.0</v>
      </c>
      <c r="H301" s="28">
        <v>22.79</v>
      </c>
      <c r="I301" s="28" t="s">
        <v>48</v>
      </c>
    </row>
    <row r="302">
      <c r="A302" s="28">
        <v>300.0</v>
      </c>
      <c r="B302" s="28" t="s">
        <v>214</v>
      </c>
      <c r="C302" s="28" t="s">
        <v>43</v>
      </c>
      <c r="D302" s="28" t="s">
        <v>132</v>
      </c>
      <c r="E302" s="28">
        <v>20.25</v>
      </c>
      <c r="F302" s="28">
        <v>2.0</v>
      </c>
      <c r="G302" s="28">
        <v>2.0</v>
      </c>
      <c r="H302" s="28">
        <v>24.25</v>
      </c>
      <c r="I302" s="28" t="s">
        <v>45</v>
      </c>
    </row>
    <row r="303">
      <c r="A303" s="28">
        <v>301.0</v>
      </c>
      <c r="B303" s="28" t="s">
        <v>214</v>
      </c>
      <c r="C303" s="28" t="s">
        <v>43</v>
      </c>
      <c r="D303" s="28" t="s">
        <v>53</v>
      </c>
      <c r="E303" s="28">
        <v>20.25</v>
      </c>
      <c r="F303" s="28">
        <v>1.9</v>
      </c>
      <c r="G303" s="28">
        <v>1.9</v>
      </c>
      <c r="H303" s="28">
        <v>24.05</v>
      </c>
      <c r="I303" s="28" t="s">
        <v>45</v>
      </c>
    </row>
    <row r="304">
      <c r="A304" s="28">
        <v>302.0</v>
      </c>
      <c r="B304" s="28" t="s">
        <v>214</v>
      </c>
      <c r="C304" s="28" t="s">
        <v>43</v>
      </c>
      <c r="D304" s="28" t="s">
        <v>176</v>
      </c>
      <c r="E304" s="28">
        <v>20.45</v>
      </c>
      <c r="F304" s="28">
        <v>2.5</v>
      </c>
      <c r="G304" s="28">
        <v>1.9</v>
      </c>
      <c r="H304" s="28">
        <v>24.85</v>
      </c>
      <c r="I304" s="28" t="s">
        <v>48</v>
      </c>
    </row>
    <row r="305">
      <c r="A305" s="28">
        <v>303.0</v>
      </c>
      <c r="B305" s="28" t="s">
        <v>214</v>
      </c>
      <c r="C305" s="28" t="s">
        <v>43</v>
      </c>
      <c r="D305" s="28" t="s">
        <v>169</v>
      </c>
      <c r="E305" s="28">
        <v>20.5</v>
      </c>
      <c r="F305" s="28">
        <v>2.5</v>
      </c>
      <c r="G305" s="28">
        <v>2.5</v>
      </c>
      <c r="H305" s="28">
        <v>25.5</v>
      </c>
      <c r="I305" s="28" t="s">
        <v>45</v>
      </c>
    </row>
    <row r="306">
      <c r="A306" s="28">
        <v>304.0</v>
      </c>
      <c r="B306" s="28" t="s">
        <v>214</v>
      </c>
      <c r="C306" s="28" t="s">
        <v>43</v>
      </c>
      <c r="D306" s="28" t="s">
        <v>50</v>
      </c>
      <c r="E306" s="28">
        <v>20.78</v>
      </c>
      <c r="F306" s="28">
        <v>2.5</v>
      </c>
      <c r="G306" s="28">
        <v>1.5</v>
      </c>
      <c r="H306" s="28">
        <v>24.78</v>
      </c>
      <c r="I306" s="28" t="s">
        <v>45</v>
      </c>
    </row>
    <row r="307">
      <c r="A307" s="28">
        <v>305.0</v>
      </c>
      <c r="B307" s="28" t="s">
        <v>214</v>
      </c>
      <c r="C307" s="28" t="s">
        <v>43</v>
      </c>
      <c r="D307" s="28" t="s">
        <v>60</v>
      </c>
      <c r="E307" s="28">
        <v>20.98</v>
      </c>
      <c r="F307" s="28">
        <v>2.8</v>
      </c>
      <c r="G307" s="28">
        <v>1.9</v>
      </c>
      <c r="H307" s="28">
        <v>25.68</v>
      </c>
      <c r="I307" s="28" t="s">
        <v>45</v>
      </c>
    </row>
    <row r="308">
      <c r="A308" s="28">
        <v>306.0</v>
      </c>
      <c r="B308" s="28" t="s">
        <v>214</v>
      </c>
      <c r="C308" s="28" t="s">
        <v>43</v>
      </c>
      <c r="D308" s="28" t="s">
        <v>78</v>
      </c>
      <c r="E308" s="28">
        <v>21.0</v>
      </c>
      <c r="F308" s="28">
        <v>2.0</v>
      </c>
      <c r="G308" s="28">
        <v>1.5</v>
      </c>
      <c r="H308" s="28">
        <v>24.5</v>
      </c>
      <c r="I308" s="28" t="s">
        <v>45</v>
      </c>
    </row>
    <row r="309">
      <c r="A309" s="28">
        <v>307.0</v>
      </c>
      <c r="B309" s="28" t="s">
        <v>214</v>
      </c>
      <c r="C309" s="28" t="s">
        <v>43</v>
      </c>
      <c r="D309" s="28" t="s">
        <v>111</v>
      </c>
      <c r="E309" s="28">
        <v>21.12</v>
      </c>
      <c r="F309" s="28">
        <v>4.15</v>
      </c>
      <c r="G309" s="28">
        <v>1.9</v>
      </c>
      <c r="H309" s="28">
        <v>27.17</v>
      </c>
      <c r="I309" s="28" t="s">
        <v>45</v>
      </c>
    </row>
    <row r="310">
      <c r="A310" s="28">
        <v>308.0</v>
      </c>
      <c r="B310" s="28" t="s">
        <v>214</v>
      </c>
      <c r="C310" s="28" t="s">
        <v>43</v>
      </c>
      <c r="D310" s="28" t="s">
        <v>177</v>
      </c>
      <c r="E310" s="28">
        <v>21.2</v>
      </c>
      <c r="F310" s="28">
        <v>2.2</v>
      </c>
      <c r="G310" s="28">
        <v>2.2</v>
      </c>
      <c r="H310" s="28">
        <v>25.6</v>
      </c>
      <c r="I310" s="28" t="s">
        <v>45</v>
      </c>
    </row>
    <row r="311">
      <c r="A311" s="28">
        <v>309.0</v>
      </c>
      <c r="B311" s="28" t="s">
        <v>214</v>
      </c>
      <c r="C311" s="28" t="s">
        <v>43</v>
      </c>
      <c r="D311" s="28" t="s">
        <v>46</v>
      </c>
      <c r="E311" s="28">
        <v>21.39</v>
      </c>
      <c r="F311" s="28">
        <v>2.0</v>
      </c>
      <c r="G311" s="28">
        <v>1.5</v>
      </c>
      <c r="H311" s="28">
        <v>24.89</v>
      </c>
      <c r="I311" s="28" t="s">
        <v>48</v>
      </c>
    </row>
    <row r="312">
      <c r="A312" s="28">
        <v>310.0</v>
      </c>
      <c r="B312" s="28" t="s">
        <v>214</v>
      </c>
      <c r="C312" s="28" t="s">
        <v>43</v>
      </c>
      <c r="D312" s="28" t="s">
        <v>104</v>
      </c>
      <c r="E312" s="28">
        <v>21.4</v>
      </c>
      <c r="F312" s="28">
        <v>3.0</v>
      </c>
      <c r="G312" s="28">
        <v>1.0</v>
      </c>
      <c r="H312" s="28">
        <v>25.4</v>
      </c>
      <c r="I312" s="28" t="s">
        <v>48</v>
      </c>
    </row>
    <row r="313">
      <c r="A313" s="28">
        <v>311.0</v>
      </c>
      <c r="B313" s="28" t="s">
        <v>214</v>
      </c>
      <c r="C313" s="28" t="s">
        <v>43</v>
      </c>
      <c r="D313" s="28" t="s">
        <v>93</v>
      </c>
      <c r="E313" s="28">
        <v>21.44</v>
      </c>
      <c r="F313" s="28">
        <v>2.0</v>
      </c>
      <c r="G313" s="28">
        <v>1.8</v>
      </c>
      <c r="H313" s="28">
        <v>25.24</v>
      </c>
      <c r="I313" s="28" t="s">
        <v>48</v>
      </c>
    </row>
    <row r="314">
      <c r="A314" s="28">
        <v>312.0</v>
      </c>
      <c r="B314" s="28" t="s">
        <v>214</v>
      </c>
      <c r="C314" s="28" t="s">
        <v>43</v>
      </c>
      <c r="D314" s="28" t="s">
        <v>73</v>
      </c>
      <c r="E314" s="28">
        <v>21.44</v>
      </c>
      <c r="F314" s="28">
        <v>2.0</v>
      </c>
      <c r="G314" s="28">
        <v>1.0</v>
      </c>
      <c r="H314" s="28">
        <v>24.44</v>
      </c>
      <c r="I314" s="28" t="s">
        <v>48</v>
      </c>
    </row>
    <row r="315">
      <c r="A315" s="28">
        <v>313.0</v>
      </c>
      <c r="B315" s="28" t="s">
        <v>214</v>
      </c>
      <c r="C315" s="28" t="s">
        <v>43</v>
      </c>
      <c r="D315" s="28" t="s">
        <v>54</v>
      </c>
      <c r="E315" s="28">
        <v>21.44</v>
      </c>
      <c r="F315" s="28">
        <v>2.0</v>
      </c>
      <c r="G315" s="28">
        <v>2.0</v>
      </c>
      <c r="H315" s="28">
        <v>25.44</v>
      </c>
      <c r="I315" s="28" t="s">
        <v>48</v>
      </c>
    </row>
    <row r="316">
      <c r="A316" s="28">
        <v>314.0</v>
      </c>
      <c r="B316" s="28" t="s">
        <v>214</v>
      </c>
      <c r="C316" s="28" t="s">
        <v>43</v>
      </c>
      <c r="D316" s="28" t="s">
        <v>81</v>
      </c>
      <c r="E316" s="28">
        <v>21.44</v>
      </c>
      <c r="F316" s="28">
        <v>1.9</v>
      </c>
      <c r="G316" s="28">
        <v>1.0</v>
      </c>
      <c r="H316" s="28">
        <v>24.34</v>
      </c>
      <c r="I316" s="28" t="s">
        <v>48</v>
      </c>
    </row>
    <row r="317">
      <c r="A317" s="28">
        <v>315.0</v>
      </c>
      <c r="B317" s="28" t="s">
        <v>214</v>
      </c>
      <c r="C317" s="28" t="s">
        <v>43</v>
      </c>
      <c r="D317" s="28" t="s">
        <v>55</v>
      </c>
      <c r="E317" s="28">
        <v>21.54</v>
      </c>
      <c r="F317" s="28">
        <v>2.0</v>
      </c>
      <c r="G317" s="28">
        <v>1.5</v>
      </c>
      <c r="H317" s="28">
        <v>25.04</v>
      </c>
      <c r="I317" s="28" t="s">
        <v>48</v>
      </c>
    </row>
    <row r="318">
      <c r="A318" s="28">
        <v>316.0</v>
      </c>
      <c r="B318" s="28" t="s">
        <v>214</v>
      </c>
      <c r="C318" s="28" t="s">
        <v>43</v>
      </c>
      <c r="D318" s="28" t="s">
        <v>89</v>
      </c>
      <c r="E318" s="28">
        <v>21.57</v>
      </c>
      <c r="F318" s="28">
        <v>1.8</v>
      </c>
      <c r="G318" s="28">
        <v>1.5</v>
      </c>
      <c r="H318" s="28">
        <v>24.87</v>
      </c>
      <c r="I318" s="28" t="s">
        <v>45</v>
      </c>
    </row>
    <row r="319">
      <c r="A319" s="28">
        <v>317.0</v>
      </c>
      <c r="B319" s="28" t="s">
        <v>214</v>
      </c>
      <c r="C319" s="28" t="s">
        <v>43</v>
      </c>
      <c r="D319" s="28" t="s">
        <v>179</v>
      </c>
      <c r="E319" s="28">
        <v>21.69</v>
      </c>
      <c r="F319" s="28">
        <v>2.9</v>
      </c>
      <c r="G319" s="28">
        <v>2.0</v>
      </c>
      <c r="H319" s="28">
        <v>26.59</v>
      </c>
      <c r="I319" s="28" t="s">
        <v>45</v>
      </c>
    </row>
    <row r="320">
      <c r="A320" s="28">
        <v>318.0</v>
      </c>
      <c r="B320" s="28" t="s">
        <v>214</v>
      </c>
      <c r="C320" s="28" t="s">
        <v>43</v>
      </c>
      <c r="D320" s="28" t="s">
        <v>215</v>
      </c>
      <c r="E320" s="28">
        <v>21.85</v>
      </c>
      <c r="F320" s="28">
        <v>2.9</v>
      </c>
      <c r="G320" s="28">
        <v>1.9</v>
      </c>
      <c r="H320" s="28">
        <v>26.65</v>
      </c>
      <c r="I320" s="28" t="s">
        <v>45</v>
      </c>
    </row>
    <row r="321">
      <c r="A321" s="28">
        <v>319.0</v>
      </c>
      <c r="B321" s="28" t="s">
        <v>214</v>
      </c>
      <c r="C321" s="28" t="s">
        <v>43</v>
      </c>
      <c r="D321" s="28" t="s">
        <v>113</v>
      </c>
      <c r="E321" s="28">
        <v>21.94</v>
      </c>
      <c r="F321" s="28">
        <v>2.5</v>
      </c>
      <c r="G321" s="28">
        <v>1.0</v>
      </c>
      <c r="H321" s="28">
        <v>25.44</v>
      </c>
      <c r="I321" s="28" t="s">
        <v>45</v>
      </c>
    </row>
    <row r="322">
      <c r="A322" s="28">
        <v>320.0</v>
      </c>
      <c r="B322" s="28" t="s">
        <v>214</v>
      </c>
      <c r="C322" s="28" t="s">
        <v>43</v>
      </c>
      <c r="D322" s="28" t="s">
        <v>52</v>
      </c>
      <c r="E322" s="28">
        <v>22.03</v>
      </c>
      <c r="F322" s="28">
        <v>2.5</v>
      </c>
      <c r="G322" s="28">
        <v>1.8</v>
      </c>
      <c r="H322" s="28">
        <v>26.33</v>
      </c>
      <c r="I322" s="28" t="s">
        <v>48</v>
      </c>
    </row>
    <row r="323">
      <c r="A323" s="28">
        <v>321.0</v>
      </c>
      <c r="B323" s="28" t="s">
        <v>214</v>
      </c>
      <c r="C323" s="28" t="s">
        <v>43</v>
      </c>
      <c r="D323" s="28" t="s">
        <v>114</v>
      </c>
      <c r="E323" s="28">
        <v>22.05</v>
      </c>
      <c r="F323" s="28">
        <v>2.0</v>
      </c>
      <c r="G323" s="28">
        <v>0.9</v>
      </c>
      <c r="H323" s="28">
        <v>24.95</v>
      </c>
      <c r="I323" s="28" t="s">
        <v>48</v>
      </c>
    </row>
    <row r="324">
      <c r="A324" s="28">
        <v>322.0</v>
      </c>
      <c r="B324" s="28" t="s">
        <v>214</v>
      </c>
      <c r="C324" s="28" t="s">
        <v>43</v>
      </c>
      <c r="D324" s="28" t="s">
        <v>135</v>
      </c>
      <c r="E324" s="28">
        <v>22.1</v>
      </c>
      <c r="F324" s="28">
        <v>1.8</v>
      </c>
      <c r="G324" s="28">
        <v>1.5</v>
      </c>
      <c r="H324" s="28">
        <v>25.4</v>
      </c>
      <c r="I324" s="28" t="s">
        <v>48</v>
      </c>
    </row>
    <row r="325">
      <c r="A325" s="28">
        <v>323.0</v>
      </c>
      <c r="B325" s="28" t="s">
        <v>214</v>
      </c>
      <c r="C325" s="28" t="s">
        <v>43</v>
      </c>
      <c r="D325" s="28" t="s">
        <v>61</v>
      </c>
      <c r="E325" s="28">
        <v>22.1</v>
      </c>
      <c r="F325" s="28">
        <v>2.0</v>
      </c>
      <c r="G325" s="28">
        <v>1.9</v>
      </c>
      <c r="H325" s="28">
        <v>26.0</v>
      </c>
      <c r="I325" s="28" t="s">
        <v>48</v>
      </c>
    </row>
    <row r="326">
      <c r="A326" s="28">
        <v>324.0</v>
      </c>
      <c r="B326" s="28" t="s">
        <v>214</v>
      </c>
      <c r="C326" s="28" t="s">
        <v>43</v>
      </c>
      <c r="D326" s="28" t="s">
        <v>180</v>
      </c>
      <c r="E326" s="28">
        <v>22.11</v>
      </c>
      <c r="F326" s="28">
        <v>2.5</v>
      </c>
      <c r="G326" s="28">
        <v>2.5</v>
      </c>
      <c r="H326" s="28">
        <v>27.11</v>
      </c>
      <c r="I326" s="28" t="s">
        <v>45</v>
      </c>
    </row>
    <row r="327">
      <c r="A327" s="28">
        <v>325.0</v>
      </c>
      <c r="B327" s="28" t="s">
        <v>214</v>
      </c>
      <c r="C327" s="28" t="s">
        <v>43</v>
      </c>
      <c r="D327" s="28" t="s">
        <v>121</v>
      </c>
      <c r="E327" s="28">
        <v>22.22</v>
      </c>
      <c r="F327" s="28">
        <v>2.0</v>
      </c>
      <c r="G327" s="28">
        <v>1.5</v>
      </c>
      <c r="H327" s="28">
        <v>25.72</v>
      </c>
      <c r="I327" s="28" t="s">
        <v>45</v>
      </c>
    </row>
    <row r="328">
      <c r="A328" s="28">
        <v>326.0</v>
      </c>
      <c r="B328" s="28" t="s">
        <v>214</v>
      </c>
      <c r="C328" s="28" t="s">
        <v>43</v>
      </c>
      <c r="D328" s="28" t="s">
        <v>216</v>
      </c>
      <c r="E328" s="28">
        <v>22.4</v>
      </c>
      <c r="F328" s="28">
        <v>3.0</v>
      </c>
      <c r="G328" s="28">
        <v>1.0</v>
      </c>
      <c r="H328" s="28">
        <v>26.4</v>
      </c>
      <c r="I328" s="28" t="s">
        <v>48</v>
      </c>
    </row>
    <row r="329">
      <c r="A329" s="28">
        <v>327.0</v>
      </c>
      <c r="B329" s="28" t="s">
        <v>214</v>
      </c>
      <c r="C329" s="28" t="s">
        <v>43</v>
      </c>
      <c r="D329" s="28" t="s">
        <v>67</v>
      </c>
      <c r="E329" s="28">
        <v>22.42</v>
      </c>
      <c r="F329" s="28">
        <v>1.9</v>
      </c>
      <c r="G329" s="28">
        <v>1.5</v>
      </c>
      <c r="H329" s="28">
        <v>25.82</v>
      </c>
      <c r="I329" s="28" t="s">
        <v>48</v>
      </c>
    </row>
    <row r="330">
      <c r="A330" s="28">
        <v>328.0</v>
      </c>
      <c r="B330" s="28" t="s">
        <v>214</v>
      </c>
      <c r="C330" s="28" t="s">
        <v>43</v>
      </c>
      <c r="D330" s="28" t="s">
        <v>117</v>
      </c>
      <c r="E330" s="28">
        <v>22.43</v>
      </c>
      <c r="F330" s="28">
        <v>2.5</v>
      </c>
      <c r="G330" s="28">
        <v>1.5</v>
      </c>
      <c r="H330" s="28">
        <v>26.43</v>
      </c>
      <c r="I330" s="28" t="s">
        <v>45</v>
      </c>
    </row>
    <row r="331">
      <c r="A331" s="28">
        <v>329.0</v>
      </c>
      <c r="B331" s="28" t="s">
        <v>214</v>
      </c>
      <c r="C331" s="28" t="s">
        <v>43</v>
      </c>
      <c r="D331" s="28" t="s">
        <v>95</v>
      </c>
      <c r="E331" s="28">
        <v>22.43</v>
      </c>
      <c r="F331" s="28">
        <v>2.5</v>
      </c>
      <c r="G331" s="28">
        <v>1.0</v>
      </c>
      <c r="H331" s="28">
        <v>25.93</v>
      </c>
      <c r="I331" s="28" t="s">
        <v>45</v>
      </c>
    </row>
    <row r="332">
      <c r="A332" s="28">
        <v>330.0</v>
      </c>
      <c r="B332" s="28" t="s">
        <v>214</v>
      </c>
      <c r="C332" s="28" t="s">
        <v>43</v>
      </c>
      <c r="D332" s="28" t="s">
        <v>70</v>
      </c>
      <c r="E332" s="28">
        <v>22.44</v>
      </c>
      <c r="F332" s="28">
        <v>2.35</v>
      </c>
      <c r="G332" s="28">
        <v>1.0</v>
      </c>
      <c r="H332" s="28">
        <v>25.79</v>
      </c>
      <c r="I332" s="28" t="s">
        <v>45</v>
      </c>
    </row>
    <row r="333">
      <c r="A333" s="28">
        <v>331.0</v>
      </c>
      <c r="B333" s="28" t="s">
        <v>214</v>
      </c>
      <c r="C333" s="28" t="s">
        <v>43</v>
      </c>
      <c r="D333" s="28" t="s">
        <v>108</v>
      </c>
      <c r="E333" s="28">
        <v>22.44</v>
      </c>
      <c r="F333" s="28">
        <v>2.5</v>
      </c>
      <c r="G333" s="28">
        <v>1.5</v>
      </c>
      <c r="H333" s="28">
        <v>26.44</v>
      </c>
      <c r="I333" s="28" t="s">
        <v>45</v>
      </c>
    </row>
    <row r="334">
      <c r="A334" s="28">
        <v>332.0</v>
      </c>
      <c r="B334" s="28" t="s">
        <v>214</v>
      </c>
      <c r="C334" s="28" t="s">
        <v>43</v>
      </c>
      <c r="D334" s="28" t="s">
        <v>80</v>
      </c>
      <c r="E334" s="28">
        <v>22.46</v>
      </c>
      <c r="F334" s="28">
        <v>2.0</v>
      </c>
      <c r="G334" s="28">
        <v>1.5</v>
      </c>
      <c r="H334" s="28">
        <v>25.96</v>
      </c>
      <c r="I334" s="28" t="s">
        <v>48</v>
      </c>
    </row>
    <row r="335">
      <c r="A335" s="28">
        <v>333.0</v>
      </c>
      <c r="B335" s="28" t="s">
        <v>214</v>
      </c>
      <c r="C335" s="28" t="s">
        <v>43</v>
      </c>
      <c r="D335" s="28" t="s">
        <v>82</v>
      </c>
      <c r="E335" s="28">
        <v>22.5</v>
      </c>
      <c r="F335" s="28">
        <v>3.0</v>
      </c>
      <c r="G335" s="28">
        <v>2.5</v>
      </c>
      <c r="H335" s="28">
        <v>28.0</v>
      </c>
      <c r="I335" s="28" t="s">
        <v>48</v>
      </c>
    </row>
    <row r="336">
      <c r="A336" s="28">
        <v>334.0</v>
      </c>
      <c r="B336" s="28" t="s">
        <v>214</v>
      </c>
      <c r="C336" s="28" t="s">
        <v>43</v>
      </c>
      <c r="D336" s="28" t="s">
        <v>211</v>
      </c>
      <c r="E336" s="28">
        <v>22.5</v>
      </c>
      <c r="F336" s="28">
        <v>2.0</v>
      </c>
      <c r="G336" s="28">
        <v>1.5</v>
      </c>
      <c r="H336" s="28">
        <v>26.0</v>
      </c>
      <c r="I336" s="28" t="s">
        <v>45</v>
      </c>
    </row>
    <row r="337">
      <c r="A337" s="28">
        <v>335.0</v>
      </c>
      <c r="B337" s="28" t="s">
        <v>214</v>
      </c>
      <c r="C337" s="28" t="s">
        <v>43</v>
      </c>
      <c r="D337" s="28" t="s">
        <v>119</v>
      </c>
      <c r="E337" s="28">
        <v>22.51</v>
      </c>
      <c r="F337" s="28">
        <v>2.0</v>
      </c>
      <c r="G337" s="28">
        <v>1.5</v>
      </c>
      <c r="H337" s="28">
        <v>26.01</v>
      </c>
      <c r="I337" s="28" t="s">
        <v>45</v>
      </c>
    </row>
    <row r="338">
      <c r="A338" s="28">
        <v>336.0</v>
      </c>
      <c r="B338" s="28" t="s">
        <v>214</v>
      </c>
      <c r="C338" s="28" t="s">
        <v>43</v>
      </c>
      <c r="D338" s="28" t="s">
        <v>151</v>
      </c>
      <c r="E338" s="28">
        <v>22.51</v>
      </c>
      <c r="F338" s="28">
        <v>2.0</v>
      </c>
      <c r="G338" s="28">
        <v>2.0</v>
      </c>
      <c r="H338" s="28">
        <v>26.51</v>
      </c>
      <c r="I338" s="28" t="s">
        <v>48</v>
      </c>
    </row>
    <row r="339">
      <c r="A339" s="28">
        <v>337.0</v>
      </c>
      <c r="B339" s="28" t="s">
        <v>214</v>
      </c>
      <c r="C339" s="28" t="s">
        <v>43</v>
      </c>
      <c r="D339" s="28" t="s">
        <v>62</v>
      </c>
      <c r="E339" s="28">
        <v>22.51</v>
      </c>
      <c r="F339" s="28">
        <v>2.99</v>
      </c>
      <c r="G339" s="28">
        <v>1.0</v>
      </c>
      <c r="H339" s="28">
        <v>26.5</v>
      </c>
      <c r="I339" s="28" t="s">
        <v>48</v>
      </c>
    </row>
    <row r="340">
      <c r="A340" s="28">
        <v>338.0</v>
      </c>
      <c r="B340" s="28" t="s">
        <v>214</v>
      </c>
      <c r="C340" s="28" t="s">
        <v>43</v>
      </c>
      <c r="D340" s="28" t="s">
        <v>185</v>
      </c>
      <c r="E340" s="28">
        <v>22.54</v>
      </c>
      <c r="F340" s="28">
        <v>2.0</v>
      </c>
      <c r="G340" s="28">
        <v>1.5</v>
      </c>
      <c r="H340" s="28">
        <v>26.04</v>
      </c>
      <c r="I340" s="28" t="s">
        <v>45</v>
      </c>
    </row>
    <row r="341">
      <c r="A341" s="28">
        <v>339.0</v>
      </c>
      <c r="B341" s="28" t="s">
        <v>214</v>
      </c>
      <c r="C341" s="28" t="s">
        <v>43</v>
      </c>
      <c r="D341" s="28" t="s">
        <v>183</v>
      </c>
      <c r="E341" s="28">
        <v>22.54</v>
      </c>
      <c r="F341" s="28">
        <v>2.0</v>
      </c>
      <c r="G341" s="28">
        <v>2.0</v>
      </c>
      <c r="H341" s="28">
        <v>26.54</v>
      </c>
      <c r="I341" s="28" t="s">
        <v>45</v>
      </c>
    </row>
    <row r="342">
      <c r="A342" s="28">
        <v>340.0</v>
      </c>
      <c r="B342" s="28" t="s">
        <v>214</v>
      </c>
      <c r="C342" s="28" t="s">
        <v>43</v>
      </c>
      <c r="D342" s="28" t="s">
        <v>101</v>
      </c>
      <c r="E342" s="28">
        <v>22.54</v>
      </c>
      <c r="F342" s="28">
        <v>2.3</v>
      </c>
      <c r="G342" s="28">
        <v>1.0</v>
      </c>
      <c r="H342" s="28">
        <v>25.84</v>
      </c>
      <c r="I342" s="28" t="s">
        <v>48</v>
      </c>
    </row>
    <row r="343">
      <c r="A343" s="28">
        <v>341.0</v>
      </c>
      <c r="B343" s="28" t="s">
        <v>214</v>
      </c>
      <c r="C343" s="28" t="s">
        <v>43</v>
      </c>
      <c r="D343" s="28" t="s">
        <v>144</v>
      </c>
      <c r="E343" s="28">
        <v>22.54</v>
      </c>
      <c r="F343" s="28">
        <v>2.0</v>
      </c>
      <c r="G343" s="28">
        <v>2.0</v>
      </c>
      <c r="H343" s="28">
        <v>26.54</v>
      </c>
      <c r="I343" s="28" t="s">
        <v>48</v>
      </c>
    </row>
    <row r="344">
      <c r="A344" s="28">
        <v>342.0</v>
      </c>
      <c r="B344" s="28" t="s">
        <v>214</v>
      </c>
      <c r="C344" s="28" t="s">
        <v>43</v>
      </c>
      <c r="D344" s="28" t="s">
        <v>138</v>
      </c>
      <c r="E344" s="28">
        <v>22.54</v>
      </c>
      <c r="F344" s="28">
        <v>2.0</v>
      </c>
      <c r="G344" s="28">
        <v>2.0</v>
      </c>
      <c r="H344" s="28">
        <v>26.54</v>
      </c>
      <c r="I344" s="28" t="s">
        <v>45</v>
      </c>
    </row>
    <row r="345">
      <c r="A345" s="28">
        <v>343.0</v>
      </c>
      <c r="B345" s="28" t="s">
        <v>214</v>
      </c>
      <c r="C345" s="28" t="s">
        <v>43</v>
      </c>
      <c r="D345" s="28" t="s">
        <v>186</v>
      </c>
      <c r="E345" s="28">
        <v>22.54</v>
      </c>
      <c r="F345" s="28">
        <v>2.5</v>
      </c>
      <c r="G345" s="28">
        <v>2.0</v>
      </c>
      <c r="H345" s="28">
        <v>27.04</v>
      </c>
      <c r="I345" s="28" t="s">
        <v>45</v>
      </c>
    </row>
    <row r="346">
      <c r="A346" s="28">
        <v>344.0</v>
      </c>
      <c r="B346" s="28" t="s">
        <v>214</v>
      </c>
      <c r="C346" s="28" t="s">
        <v>43</v>
      </c>
      <c r="D346" s="28" t="s">
        <v>184</v>
      </c>
      <c r="E346" s="28">
        <v>22.55</v>
      </c>
      <c r="F346" s="28">
        <v>1.9</v>
      </c>
      <c r="G346" s="28">
        <v>1.8</v>
      </c>
      <c r="H346" s="28">
        <v>26.25</v>
      </c>
      <c r="I346" s="28" t="s">
        <v>48</v>
      </c>
    </row>
    <row r="347">
      <c r="A347" s="28">
        <v>345.0</v>
      </c>
      <c r="B347" s="28" t="s">
        <v>214</v>
      </c>
      <c r="C347" s="28" t="s">
        <v>43</v>
      </c>
      <c r="D347" s="28" t="s">
        <v>182</v>
      </c>
      <c r="E347" s="28">
        <v>22.74</v>
      </c>
      <c r="F347" s="28">
        <v>1.9</v>
      </c>
      <c r="G347" s="28">
        <v>1.4</v>
      </c>
      <c r="H347" s="28">
        <v>26.04</v>
      </c>
      <c r="I347" s="28" t="s">
        <v>48</v>
      </c>
    </row>
    <row r="348">
      <c r="A348" s="28">
        <v>346.0</v>
      </c>
      <c r="B348" s="28" t="s">
        <v>214</v>
      </c>
      <c r="C348" s="28" t="s">
        <v>43</v>
      </c>
      <c r="D348" s="28" t="s">
        <v>163</v>
      </c>
      <c r="E348" s="28">
        <v>22.8</v>
      </c>
      <c r="F348" s="28">
        <v>2.0</v>
      </c>
      <c r="G348" s="28">
        <v>2.3</v>
      </c>
      <c r="H348" s="28">
        <v>27.1</v>
      </c>
      <c r="I348" s="28" t="s">
        <v>48</v>
      </c>
    </row>
    <row r="349">
      <c r="A349" s="28">
        <v>347.0</v>
      </c>
      <c r="B349" s="28" t="s">
        <v>214</v>
      </c>
      <c r="C349" s="28" t="s">
        <v>43</v>
      </c>
      <c r="D349" s="28" t="s">
        <v>187</v>
      </c>
      <c r="E349" s="28">
        <v>22.95</v>
      </c>
      <c r="F349" s="28">
        <v>2.4</v>
      </c>
      <c r="G349" s="28">
        <v>2.0</v>
      </c>
      <c r="H349" s="28">
        <v>27.35</v>
      </c>
      <c r="I349" s="28" t="s">
        <v>48</v>
      </c>
    </row>
    <row r="350">
      <c r="A350" s="28">
        <v>348.0</v>
      </c>
      <c r="B350" s="28" t="s">
        <v>214</v>
      </c>
      <c r="C350" s="28" t="s">
        <v>43</v>
      </c>
      <c r="D350" s="28" t="s">
        <v>194</v>
      </c>
      <c r="E350" s="28">
        <v>23.0</v>
      </c>
      <c r="F350" s="28">
        <v>2.5</v>
      </c>
      <c r="G350" s="28">
        <v>2.1</v>
      </c>
      <c r="H350" s="28">
        <v>27.6</v>
      </c>
      <c r="I350" s="28" t="s">
        <v>48</v>
      </c>
    </row>
    <row r="351">
      <c r="A351" s="28">
        <v>349.0</v>
      </c>
      <c r="B351" s="28" t="s">
        <v>214</v>
      </c>
      <c r="C351" s="28" t="s">
        <v>43</v>
      </c>
      <c r="D351" s="28" t="s">
        <v>136</v>
      </c>
      <c r="E351" s="28">
        <v>23.01</v>
      </c>
      <c r="F351" s="28">
        <v>2.0</v>
      </c>
      <c r="G351" s="28">
        <v>1.5</v>
      </c>
      <c r="H351" s="28">
        <v>26.51</v>
      </c>
      <c r="I351" s="28" t="s">
        <v>48</v>
      </c>
    </row>
    <row r="352">
      <c r="A352" s="28">
        <v>350.0</v>
      </c>
      <c r="B352" s="28" t="s">
        <v>214</v>
      </c>
      <c r="C352" s="28" t="s">
        <v>43</v>
      </c>
      <c r="D352" s="28" t="s">
        <v>188</v>
      </c>
      <c r="E352" s="28">
        <v>23.02</v>
      </c>
      <c r="F352" s="28">
        <v>2.0</v>
      </c>
      <c r="G352" s="28">
        <v>1.5</v>
      </c>
      <c r="H352" s="28">
        <v>26.52</v>
      </c>
      <c r="I352" s="28" t="s">
        <v>45</v>
      </c>
    </row>
    <row r="353">
      <c r="A353" s="28">
        <v>351.0</v>
      </c>
      <c r="B353" s="28" t="s">
        <v>214</v>
      </c>
      <c r="C353" s="28" t="s">
        <v>43</v>
      </c>
      <c r="D353" s="28" t="s">
        <v>69</v>
      </c>
      <c r="E353" s="28">
        <v>23.06</v>
      </c>
      <c r="F353" s="28">
        <v>2.5</v>
      </c>
      <c r="G353" s="28">
        <v>1.4</v>
      </c>
      <c r="H353" s="28">
        <v>26.96</v>
      </c>
      <c r="I353" s="28" t="s">
        <v>45</v>
      </c>
    </row>
    <row r="354">
      <c r="A354" s="28">
        <v>352.0</v>
      </c>
      <c r="B354" s="28" t="s">
        <v>214</v>
      </c>
      <c r="C354" s="28" t="s">
        <v>43</v>
      </c>
      <c r="D354" s="28" t="s">
        <v>44</v>
      </c>
      <c r="E354" s="28">
        <v>23.06</v>
      </c>
      <c r="F354" s="28">
        <v>2.0</v>
      </c>
      <c r="G354" s="28">
        <v>1.9</v>
      </c>
      <c r="H354" s="28">
        <v>26.96</v>
      </c>
      <c r="I354" s="28" t="s">
        <v>48</v>
      </c>
    </row>
    <row r="355">
      <c r="A355" s="28">
        <v>353.0</v>
      </c>
      <c r="B355" s="28" t="s">
        <v>214</v>
      </c>
      <c r="C355" s="28" t="s">
        <v>43</v>
      </c>
      <c r="D355" s="28" t="s">
        <v>74</v>
      </c>
      <c r="E355" s="28">
        <v>23.06</v>
      </c>
      <c r="F355" s="28">
        <v>2.0</v>
      </c>
      <c r="G355" s="28">
        <v>1.4</v>
      </c>
      <c r="H355" s="28">
        <v>26.46</v>
      </c>
      <c r="I355" s="28" t="s">
        <v>48</v>
      </c>
    </row>
    <row r="356">
      <c r="A356" s="28">
        <v>354.0</v>
      </c>
      <c r="B356" s="28" t="s">
        <v>214</v>
      </c>
      <c r="C356" s="28" t="s">
        <v>43</v>
      </c>
      <c r="D356" s="28" t="s">
        <v>116</v>
      </c>
      <c r="E356" s="28">
        <v>23.09</v>
      </c>
      <c r="F356" s="28">
        <v>2.2</v>
      </c>
      <c r="G356" s="28">
        <v>2.5</v>
      </c>
      <c r="H356" s="28">
        <v>27.79</v>
      </c>
      <c r="I356" s="28" t="s">
        <v>48</v>
      </c>
    </row>
    <row r="357">
      <c r="A357" s="28">
        <v>355.0</v>
      </c>
      <c r="B357" s="28" t="s">
        <v>214</v>
      </c>
      <c r="C357" s="28" t="s">
        <v>43</v>
      </c>
      <c r="D357" s="28" t="s">
        <v>83</v>
      </c>
      <c r="E357" s="28">
        <v>23.09</v>
      </c>
      <c r="F357" s="28">
        <v>2.0</v>
      </c>
      <c r="G357" s="28">
        <v>1.5</v>
      </c>
      <c r="H357" s="28">
        <v>26.59</v>
      </c>
      <c r="I357" s="28" t="s">
        <v>48</v>
      </c>
    </row>
    <row r="358">
      <c r="A358" s="28">
        <v>356.0</v>
      </c>
      <c r="B358" s="28" t="s">
        <v>214</v>
      </c>
      <c r="C358" s="28" t="s">
        <v>43</v>
      </c>
      <c r="D358" s="28" t="s">
        <v>190</v>
      </c>
      <c r="E358" s="28">
        <v>23.09</v>
      </c>
      <c r="F358" s="28">
        <v>1.99</v>
      </c>
      <c r="G358" s="28">
        <v>1.49</v>
      </c>
      <c r="H358" s="28">
        <v>26.57</v>
      </c>
      <c r="I358" s="28" t="s">
        <v>48</v>
      </c>
    </row>
    <row r="359">
      <c r="A359" s="28">
        <v>357.0</v>
      </c>
      <c r="B359" s="28" t="s">
        <v>214</v>
      </c>
      <c r="C359" s="28" t="s">
        <v>43</v>
      </c>
      <c r="D359" s="28" t="s">
        <v>191</v>
      </c>
      <c r="E359" s="28">
        <v>23.09</v>
      </c>
      <c r="F359" s="28">
        <v>2.0</v>
      </c>
      <c r="G359" s="28">
        <v>1.5</v>
      </c>
      <c r="H359" s="28">
        <v>26.59</v>
      </c>
      <c r="I359" s="28" t="s">
        <v>48</v>
      </c>
    </row>
    <row r="360">
      <c r="A360" s="28">
        <v>358.0</v>
      </c>
      <c r="B360" s="28" t="s">
        <v>214</v>
      </c>
      <c r="C360" s="28" t="s">
        <v>43</v>
      </c>
      <c r="D360" s="28" t="s">
        <v>91</v>
      </c>
      <c r="E360" s="28">
        <v>23.09</v>
      </c>
      <c r="F360" s="28">
        <v>2.5</v>
      </c>
      <c r="G360" s="28">
        <v>1.75</v>
      </c>
      <c r="H360" s="28">
        <v>27.34</v>
      </c>
      <c r="I360" s="28" t="s">
        <v>48</v>
      </c>
    </row>
    <row r="361">
      <c r="A361" s="28">
        <v>359.0</v>
      </c>
      <c r="B361" s="28" t="s">
        <v>214</v>
      </c>
      <c r="C361" s="28" t="s">
        <v>43</v>
      </c>
      <c r="D361" s="28" t="s">
        <v>123</v>
      </c>
      <c r="E361" s="28">
        <v>23.09</v>
      </c>
      <c r="F361" s="28">
        <v>2.0</v>
      </c>
      <c r="G361" s="28">
        <v>1.5</v>
      </c>
      <c r="H361" s="28">
        <v>26.59</v>
      </c>
      <c r="I361" s="28" t="s">
        <v>48</v>
      </c>
    </row>
    <row r="362">
      <c r="A362" s="28">
        <v>360.0</v>
      </c>
      <c r="B362" s="28" t="s">
        <v>214</v>
      </c>
      <c r="C362" s="28" t="s">
        <v>43</v>
      </c>
      <c r="D362" s="28" t="s">
        <v>130</v>
      </c>
      <c r="E362" s="28">
        <v>23.09</v>
      </c>
      <c r="F362" s="28">
        <v>2.0</v>
      </c>
      <c r="G362" s="28">
        <v>1.5</v>
      </c>
      <c r="H362" s="28">
        <v>26.59</v>
      </c>
      <c r="I362" s="28" t="s">
        <v>45</v>
      </c>
    </row>
    <row r="363">
      <c r="A363" s="28">
        <v>361.0</v>
      </c>
      <c r="B363" s="28" t="s">
        <v>214</v>
      </c>
      <c r="C363" s="28" t="s">
        <v>43</v>
      </c>
      <c r="D363" s="28" t="s">
        <v>125</v>
      </c>
      <c r="E363" s="28">
        <v>23.09</v>
      </c>
      <c r="F363" s="28">
        <v>2.0</v>
      </c>
      <c r="G363" s="28">
        <v>1.5</v>
      </c>
      <c r="H363" s="28">
        <v>26.59</v>
      </c>
      <c r="I363" s="28" t="s">
        <v>45</v>
      </c>
    </row>
    <row r="364">
      <c r="A364" s="28">
        <v>362.0</v>
      </c>
      <c r="B364" s="28" t="s">
        <v>214</v>
      </c>
      <c r="C364" s="28" t="s">
        <v>43</v>
      </c>
      <c r="D364" s="28" t="s">
        <v>192</v>
      </c>
      <c r="E364" s="28">
        <v>23.09</v>
      </c>
      <c r="F364" s="28">
        <v>2.0</v>
      </c>
      <c r="G364" s="28">
        <v>1.0</v>
      </c>
      <c r="H364" s="28">
        <v>26.09</v>
      </c>
      <c r="I364" s="28" t="s">
        <v>45</v>
      </c>
    </row>
    <row r="365">
      <c r="A365" s="28">
        <v>363.0</v>
      </c>
      <c r="B365" s="28" t="s">
        <v>214</v>
      </c>
      <c r="C365" s="28" t="s">
        <v>43</v>
      </c>
      <c r="D365" s="28" t="s">
        <v>126</v>
      </c>
      <c r="E365" s="28">
        <v>23.09</v>
      </c>
      <c r="F365" s="28">
        <v>2.0</v>
      </c>
      <c r="G365" s="28">
        <v>1.5</v>
      </c>
      <c r="H365" s="28">
        <v>26.59</v>
      </c>
      <c r="I365" s="28" t="s">
        <v>45</v>
      </c>
    </row>
    <row r="366">
      <c r="A366" s="28">
        <v>364.0</v>
      </c>
      <c r="B366" s="28" t="s">
        <v>214</v>
      </c>
      <c r="C366" s="28" t="s">
        <v>43</v>
      </c>
      <c r="D366" s="28" t="s">
        <v>110</v>
      </c>
      <c r="E366" s="28">
        <v>23.09</v>
      </c>
      <c r="F366" s="28">
        <v>2.0</v>
      </c>
      <c r="G366" s="28">
        <v>1.9</v>
      </c>
      <c r="H366" s="28">
        <v>26.99</v>
      </c>
      <c r="I366" s="28" t="s">
        <v>48</v>
      </c>
    </row>
    <row r="367">
      <c r="A367" s="28">
        <v>365.0</v>
      </c>
      <c r="B367" s="28" t="s">
        <v>214</v>
      </c>
      <c r="C367" s="28" t="s">
        <v>43</v>
      </c>
      <c r="D367" s="28" t="s">
        <v>76</v>
      </c>
      <c r="E367" s="28">
        <v>23.09</v>
      </c>
      <c r="F367" s="28">
        <v>2.2</v>
      </c>
      <c r="G367" s="28">
        <v>1.2</v>
      </c>
      <c r="H367" s="28">
        <v>26.49</v>
      </c>
      <c r="I367" s="28" t="s">
        <v>48</v>
      </c>
    </row>
    <row r="368">
      <c r="A368" s="28">
        <v>366.0</v>
      </c>
      <c r="B368" s="28" t="s">
        <v>214</v>
      </c>
      <c r="C368" s="28" t="s">
        <v>43</v>
      </c>
      <c r="D368" s="28" t="s">
        <v>94</v>
      </c>
      <c r="E368" s="28">
        <v>23.09</v>
      </c>
      <c r="F368" s="28">
        <v>2.0</v>
      </c>
      <c r="G368" s="28">
        <v>1.9</v>
      </c>
      <c r="H368" s="28">
        <v>26.99</v>
      </c>
      <c r="I368" s="28" t="s">
        <v>48</v>
      </c>
    </row>
    <row r="369">
      <c r="A369" s="28">
        <v>367.0</v>
      </c>
      <c r="B369" s="28" t="s">
        <v>214</v>
      </c>
      <c r="C369" s="28" t="s">
        <v>43</v>
      </c>
      <c r="D369" s="28" t="s">
        <v>100</v>
      </c>
      <c r="E369" s="28">
        <v>23.1</v>
      </c>
      <c r="F369" s="28">
        <v>2.0</v>
      </c>
      <c r="G369" s="28">
        <v>1.5</v>
      </c>
      <c r="H369" s="28">
        <v>26.6</v>
      </c>
      <c r="I369" s="28" t="s">
        <v>48</v>
      </c>
    </row>
    <row r="370">
      <c r="A370" s="28">
        <v>368.0</v>
      </c>
      <c r="B370" s="28" t="s">
        <v>214</v>
      </c>
      <c r="C370" s="28" t="s">
        <v>43</v>
      </c>
      <c r="D370" s="28" t="s">
        <v>122</v>
      </c>
      <c r="E370" s="28">
        <v>23.1</v>
      </c>
      <c r="F370" s="28">
        <v>2.0</v>
      </c>
      <c r="G370" s="28">
        <v>1.0</v>
      </c>
      <c r="H370" s="28">
        <v>26.1</v>
      </c>
      <c r="I370" s="28" t="s">
        <v>45</v>
      </c>
    </row>
    <row r="371">
      <c r="A371" s="28">
        <v>369.0</v>
      </c>
      <c r="B371" s="28" t="s">
        <v>214</v>
      </c>
      <c r="C371" s="28" t="s">
        <v>43</v>
      </c>
      <c r="D371" s="28" t="s">
        <v>71</v>
      </c>
      <c r="E371" s="28">
        <v>23.1</v>
      </c>
      <c r="F371" s="28">
        <v>2.5</v>
      </c>
      <c r="G371" s="28">
        <v>0.7</v>
      </c>
      <c r="H371" s="28">
        <v>26.3</v>
      </c>
      <c r="I371" s="28" t="s">
        <v>45</v>
      </c>
    </row>
    <row r="372">
      <c r="A372" s="28">
        <v>370.0</v>
      </c>
      <c r="B372" s="28" t="s">
        <v>214</v>
      </c>
      <c r="C372" s="28" t="s">
        <v>43</v>
      </c>
      <c r="D372" s="28" t="s">
        <v>124</v>
      </c>
      <c r="E372" s="28">
        <v>23.1</v>
      </c>
      <c r="F372" s="28">
        <v>2.0</v>
      </c>
      <c r="G372" s="28">
        <v>1.5</v>
      </c>
      <c r="H372" s="28">
        <v>26.6</v>
      </c>
      <c r="I372" s="28" t="s">
        <v>48</v>
      </c>
    </row>
    <row r="373">
      <c r="A373" s="28">
        <v>371.0</v>
      </c>
      <c r="B373" s="28" t="s">
        <v>214</v>
      </c>
      <c r="C373" s="28" t="s">
        <v>43</v>
      </c>
      <c r="D373" s="28" t="s">
        <v>58</v>
      </c>
      <c r="E373" s="28">
        <v>23.1</v>
      </c>
      <c r="F373" s="28">
        <v>3.5</v>
      </c>
      <c r="G373" s="28">
        <v>0.0</v>
      </c>
      <c r="H373" s="28">
        <v>26.6</v>
      </c>
      <c r="I373" s="28" t="s">
        <v>48</v>
      </c>
    </row>
    <row r="374">
      <c r="A374" s="28">
        <v>372.0</v>
      </c>
      <c r="B374" s="28" t="s">
        <v>214</v>
      </c>
      <c r="C374" s="28" t="s">
        <v>43</v>
      </c>
      <c r="D374" s="28" t="s">
        <v>90</v>
      </c>
      <c r="E374" s="28">
        <v>23.1</v>
      </c>
      <c r="F374" s="28">
        <v>2.0</v>
      </c>
      <c r="G374" s="28">
        <v>1.5</v>
      </c>
      <c r="H374" s="28">
        <v>26.6</v>
      </c>
      <c r="I374" s="28" t="s">
        <v>85</v>
      </c>
    </row>
    <row r="375">
      <c r="A375" s="28">
        <v>373.0</v>
      </c>
      <c r="B375" s="28" t="s">
        <v>214</v>
      </c>
      <c r="C375" s="28" t="s">
        <v>43</v>
      </c>
      <c r="D375" s="28" t="s">
        <v>217</v>
      </c>
      <c r="E375" s="28">
        <v>23.42</v>
      </c>
      <c r="F375" s="28">
        <v>2.2</v>
      </c>
      <c r="G375" s="28">
        <v>1.7</v>
      </c>
      <c r="H375" s="28">
        <v>27.32</v>
      </c>
      <c r="I375" s="28" t="s">
        <v>85</v>
      </c>
    </row>
    <row r="376">
      <c r="A376" s="28">
        <v>374.0</v>
      </c>
      <c r="B376" s="28" t="s">
        <v>214</v>
      </c>
      <c r="C376" s="28" t="s">
        <v>43</v>
      </c>
      <c r="D376" s="28" t="s">
        <v>66</v>
      </c>
      <c r="E376" s="28">
        <v>23.43</v>
      </c>
      <c r="F376" s="28">
        <v>2.0</v>
      </c>
      <c r="G376" s="28">
        <v>1.0</v>
      </c>
      <c r="H376" s="28">
        <v>26.43</v>
      </c>
      <c r="I376" s="28" t="s">
        <v>45</v>
      </c>
    </row>
    <row r="377">
      <c r="A377" s="28">
        <v>375.0</v>
      </c>
      <c r="B377" s="28" t="s">
        <v>214</v>
      </c>
      <c r="C377" s="28" t="s">
        <v>43</v>
      </c>
      <c r="D377" s="28" t="s">
        <v>57</v>
      </c>
      <c r="E377" s="28">
        <v>23.44</v>
      </c>
      <c r="F377" s="28">
        <v>2.5</v>
      </c>
      <c r="G377" s="28">
        <v>1.5</v>
      </c>
      <c r="H377" s="28">
        <v>27.44</v>
      </c>
      <c r="I377" s="28" t="s">
        <v>45</v>
      </c>
    </row>
    <row r="378">
      <c r="A378" s="28">
        <v>376.0</v>
      </c>
      <c r="B378" s="28" t="s">
        <v>214</v>
      </c>
      <c r="C378" s="28" t="s">
        <v>43</v>
      </c>
      <c r="D378" s="28" t="s">
        <v>195</v>
      </c>
      <c r="E378" s="28">
        <v>23.51</v>
      </c>
      <c r="F378" s="28">
        <v>2.2</v>
      </c>
      <c r="G378" s="28">
        <v>1.5</v>
      </c>
      <c r="H378" s="28">
        <v>27.21</v>
      </c>
      <c r="I378" s="28" t="s">
        <v>45</v>
      </c>
    </row>
    <row r="379">
      <c r="A379" s="28">
        <v>377.0</v>
      </c>
      <c r="B379" s="28" t="s">
        <v>214</v>
      </c>
      <c r="C379" s="28" t="s">
        <v>43</v>
      </c>
      <c r="D379" s="28" t="s">
        <v>131</v>
      </c>
      <c r="E379" s="28">
        <v>23.6</v>
      </c>
      <c r="F379" s="28">
        <v>2.0</v>
      </c>
      <c r="G379" s="28">
        <v>1.0</v>
      </c>
      <c r="H379" s="28">
        <v>26.6</v>
      </c>
      <c r="I379" s="28" t="s">
        <v>45</v>
      </c>
    </row>
    <row r="380">
      <c r="A380" s="28">
        <v>378.0</v>
      </c>
      <c r="B380" s="28" t="s">
        <v>214</v>
      </c>
      <c r="C380" s="28" t="s">
        <v>43</v>
      </c>
      <c r="D380" s="28" t="s">
        <v>146</v>
      </c>
      <c r="E380" s="28">
        <v>23.7</v>
      </c>
      <c r="F380" s="28">
        <v>2.0</v>
      </c>
      <c r="G380" s="28">
        <v>1.5</v>
      </c>
      <c r="H380" s="28">
        <v>27.2</v>
      </c>
      <c r="I380" s="28" t="s">
        <v>48</v>
      </c>
    </row>
    <row r="381">
      <c r="A381" s="28">
        <v>379.0</v>
      </c>
      <c r="B381" s="28" t="s">
        <v>214</v>
      </c>
      <c r="C381" s="28" t="s">
        <v>43</v>
      </c>
      <c r="D381" s="28" t="s">
        <v>218</v>
      </c>
      <c r="E381" s="28">
        <v>23.75</v>
      </c>
      <c r="F381" s="28">
        <v>2.2</v>
      </c>
      <c r="G381" s="28">
        <v>1.5</v>
      </c>
      <c r="H381" s="28">
        <v>27.45</v>
      </c>
      <c r="I381" s="28" t="s">
        <v>48</v>
      </c>
    </row>
    <row r="382">
      <c r="A382" s="28">
        <v>380.0</v>
      </c>
      <c r="B382" s="28" t="s">
        <v>214</v>
      </c>
      <c r="C382" s="28" t="s">
        <v>43</v>
      </c>
      <c r="D382" s="28" t="s">
        <v>143</v>
      </c>
      <c r="E382" s="28">
        <v>23.75</v>
      </c>
      <c r="F382" s="28">
        <v>1.9</v>
      </c>
      <c r="G382" s="28">
        <v>1.9</v>
      </c>
      <c r="H382" s="28">
        <v>27.55</v>
      </c>
      <c r="I382" s="28" t="s">
        <v>48</v>
      </c>
    </row>
    <row r="383">
      <c r="A383" s="28">
        <v>381.0</v>
      </c>
      <c r="B383" s="28" t="s">
        <v>214</v>
      </c>
      <c r="C383" s="28" t="s">
        <v>43</v>
      </c>
      <c r="D383" s="28" t="s">
        <v>156</v>
      </c>
      <c r="E383" s="28">
        <v>23.77</v>
      </c>
      <c r="F383" s="28">
        <v>2.0</v>
      </c>
      <c r="G383" s="28">
        <v>2.0</v>
      </c>
      <c r="H383" s="28">
        <v>27.77</v>
      </c>
      <c r="I383" s="28" t="s">
        <v>48</v>
      </c>
    </row>
    <row r="384">
      <c r="A384" s="28">
        <v>382.0</v>
      </c>
      <c r="B384" s="28" t="s">
        <v>214</v>
      </c>
      <c r="C384" s="28" t="s">
        <v>43</v>
      </c>
      <c r="D384" s="28" t="s">
        <v>129</v>
      </c>
      <c r="E384" s="28">
        <v>23.79</v>
      </c>
      <c r="F384" s="28">
        <v>2.5</v>
      </c>
      <c r="G384" s="28">
        <v>1.0</v>
      </c>
      <c r="H384" s="28">
        <v>27.29</v>
      </c>
      <c r="I384" s="28" t="s">
        <v>48</v>
      </c>
    </row>
    <row r="385">
      <c r="A385" s="28">
        <v>383.0</v>
      </c>
      <c r="B385" s="28" t="s">
        <v>214</v>
      </c>
      <c r="C385" s="28" t="s">
        <v>43</v>
      </c>
      <c r="D385" s="28" t="s">
        <v>107</v>
      </c>
      <c r="E385" s="28">
        <v>23.8</v>
      </c>
      <c r="F385" s="28">
        <v>1.8</v>
      </c>
      <c r="G385" s="28">
        <v>0.8</v>
      </c>
      <c r="H385" s="28">
        <v>26.4</v>
      </c>
      <c r="I385" s="28" t="s">
        <v>48</v>
      </c>
    </row>
    <row r="386">
      <c r="A386" s="28">
        <v>384.0</v>
      </c>
      <c r="B386" s="28" t="s">
        <v>214</v>
      </c>
      <c r="C386" s="28" t="s">
        <v>43</v>
      </c>
      <c r="D386" s="28" t="s">
        <v>172</v>
      </c>
      <c r="E386" s="28">
        <v>23.93</v>
      </c>
      <c r="F386" s="28">
        <v>1.9</v>
      </c>
      <c r="G386" s="28">
        <v>1.1</v>
      </c>
      <c r="H386" s="28">
        <v>26.93</v>
      </c>
      <c r="I386" s="28" t="s">
        <v>48</v>
      </c>
    </row>
    <row r="387">
      <c r="A387" s="28">
        <v>385.0</v>
      </c>
      <c r="B387" s="28" t="s">
        <v>214</v>
      </c>
      <c r="C387" s="28" t="s">
        <v>43</v>
      </c>
      <c r="D387" s="28" t="s">
        <v>102</v>
      </c>
      <c r="E387" s="28">
        <v>24.08</v>
      </c>
      <c r="F387" s="28">
        <v>1.9</v>
      </c>
      <c r="G387" s="28">
        <v>2.5</v>
      </c>
      <c r="H387" s="28">
        <v>28.48</v>
      </c>
      <c r="I387" s="28" t="s">
        <v>48</v>
      </c>
    </row>
    <row r="388">
      <c r="A388" s="28">
        <v>386.0</v>
      </c>
      <c r="B388" s="28" t="s">
        <v>214</v>
      </c>
      <c r="C388" s="28" t="s">
        <v>43</v>
      </c>
      <c r="D388" s="28" t="s">
        <v>141</v>
      </c>
      <c r="E388" s="28">
        <v>24.11</v>
      </c>
      <c r="F388" s="28">
        <v>1.8</v>
      </c>
      <c r="G388" s="28">
        <v>1.5</v>
      </c>
      <c r="H388" s="28">
        <v>27.41</v>
      </c>
      <c r="I388" s="28" t="s">
        <v>48</v>
      </c>
    </row>
    <row r="389">
      <c r="A389" s="28">
        <v>387.0</v>
      </c>
      <c r="B389" s="28" t="s">
        <v>214</v>
      </c>
      <c r="C389" s="28" t="s">
        <v>43</v>
      </c>
      <c r="D389" s="28" t="s">
        <v>152</v>
      </c>
      <c r="E389" s="28">
        <v>24.11</v>
      </c>
      <c r="F389" s="28">
        <v>1.9</v>
      </c>
      <c r="G389" s="28">
        <v>1.8</v>
      </c>
      <c r="H389" s="28">
        <v>27.81</v>
      </c>
      <c r="I389" s="28" t="s">
        <v>48</v>
      </c>
    </row>
    <row r="390">
      <c r="A390" s="28">
        <v>388.0</v>
      </c>
      <c r="B390" s="28" t="s">
        <v>214</v>
      </c>
      <c r="C390" s="28" t="s">
        <v>43</v>
      </c>
      <c r="D390" s="28" t="s">
        <v>92</v>
      </c>
      <c r="E390" s="28">
        <v>24.15</v>
      </c>
      <c r="F390" s="28">
        <v>2.2</v>
      </c>
      <c r="G390" s="28">
        <v>1.5</v>
      </c>
      <c r="H390" s="28">
        <v>27.85</v>
      </c>
      <c r="I390" s="28" t="s">
        <v>45</v>
      </c>
    </row>
    <row r="391">
      <c r="A391" s="28">
        <v>389.0</v>
      </c>
      <c r="B391" s="28" t="s">
        <v>214</v>
      </c>
      <c r="C391" s="28" t="s">
        <v>43</v>
      </c>
      <c r="D391" s="28" t="s">
        <v>103</v>
      </c>
      <c r="E391" s="28">
        <v>24.15</v>
      </c>
      <c r="F391" s="28">
        <v>2.9</v>
      </c>
      <c r="G391" s="28">
        <v>2.9</v>
      </c>
      <c r="H391" s="28">
        <v>29.95</v>
      </c>
      <c r="I391" s="28" t="s">
        <v>45</v>
      </c>
    </row>
    <row r="392">
      <c r="A392" s="28">
        <v>390.0</v>
      </c>
      <c r="B392" s="28" t="s">
        <v>214</v>
      </c>
      <c r="C392" s="28" t="s">
        <v>43</v>
      </c>
      <c r="D392" s="28" t="s">
        <v>209</v>
      </c>
      <c r="E392" s="28">
        <v>24.16</v>
      </c>
      <c r="F392" s="28">
        <v>2.4</v>
      </c>
      <c r="G392" s="28">
        <v>1.9</v>
      </c>
      <c r="H392" s="28">
        <v>28.46</v>
      </c>
      <c r="I392" s="28" t="s">
        <v>48</v>
      </c>
    </row>
    <row r="393">
      <c r="A393" s="28">
        <v>391.0</v>
      </c>
      <c r="B393" s="28" t="s">
        <v>214</v>
      </c>
      <c r="C393" s="28" t="s">
        <v>43</v>
      </c>
      <c r="D393" s="28" t="s">
        <v>86</v>
      </c>
      <c r="E393" s="28">
        <v>24.18</v>
      </c>
      <c r="F393" s="28">
        <v>2.9</v>
      </c>
      <c r="G393" s="28">
        <v>3.5</v>
      </c>
      <c r="H393" s="28">
        <v>30.58</v>
      </c>
      <c r="I393" s="28" t="s">
        <v>48</v>
      </c>
    </row>
    <row r="394">
      <c r="A394" s="28">
        <v>392.0</v>
      </c>
      <c r="B394" s="28" t="s">
        <v>214</v>
      </c>
      <c r="C394" s="28" t="s">
        <v>43</v>
      </c>
      <c r="D394" s="28" t="s">
        <v>120</v>
      </c>
      <c r="E394" s="28">
        <v>24.38</v>
      </c>
      <c r="F394" s="28">
        <v>2.0</v>
      </c>
      <c r="G394" s="28">
        <v>1.9</v>
      </c>
      <c r="H394" s="28">
        <v>28.28</v>
      </c>
      <c r="I394" s="28" t="s">
        <v>45</v>
      </c>
    </row>
    <row r="395">
      <c r="A395" s="28">
        <v>393.0</v>
      </c>
      <c r="B395" s="28" t="s">
        <v>214</v>
      </c>
      <c r="C395" s="28" t="s">
        <v>43</v>
      </c>
      <c r="D395" s="28" t="s">
        <v>219</v>
      </c>
      <c r="E395" s="28">
        <v>24.39</v>
      </c>
      <c r="F395" s="28">
        <v>2.0</v>
      </c>
      <c r="G395" s="28">
        <v>2.2</v>
      </c>
      <c r="H395" s="28">
        <v>28.59</v>
      </c>
      <c r="I395" s="28" t="s">
        <v>45</v>
      </c>
    </row>
    <row r="396">
      <c r="A396" s="28">
        <v>394.0</v>
      </c>
      <c r="B396" s="28" t="s">
        <v>214</v>
      </c>
      <c r="C396" s="28" t="s">
        <v>43</v>
      </c>
      <c r="D396" s="28" t="s">
        <v>84</v>
      </c>
      <c r="E396" s="28">
        <v>24.41</v>
      </c>
      <c r="F396" s="28">
        <v>2.8</v>
      </c>
      <c r="G396" s="28">
        <v>1.8</v>
      </c>
      <c r="H396" s="28">
        <v>29.01</v>
      </c>
      <c r="I396" s="28" t="s">
        <v>48</v>
      </c>
    </row>
    <row r="397">
      <c r="A397" s="28">
        <v>395.0</v>
      </c>
      <c r="B397" s="28" t="s">
        <v>214</v>
      </c>
      <c r="C397" s="28" t="s">
        <v>43</v>
      </c>
      <c r="D397" s="28" t="s">
        <v>159</v>
      </c>
      <c r="E397" s="28">
        <v>24.41</v>
      </c>
      <c r="F397" s="28">
        <v>2.0</v>
      </c>
      <c r="G397" s="28">
        <v>1.5</v>
      </c>
      <c r="H397" s="28">
        <v>27.91</v>
      </c>
      <c r="I397" s="28" t="s">
        <v>48</v>
      </c>
    </row>
    <row r="398">
      <c r="A398" s="28">
        <v>396.0</v>
      </c>
      <c r="B398" s="28" t="s">
        <v>214</v>
      </c>
      <c r="C398" s="28" t="s">
        <v>43</v>
      </c>
      <c r="D398" s="28" t="s">
        <v>56</v>
      </c>
      <c r="E398" s="28">
        <v>24.46</v>
      </c>
      <c r="F398" s="28">
        <v>3.0</v>
      </c>
      <c r="G398" s="28">
        <v>2.0</v>
      </c>
      <c r="H398" s="28">
        <v>29.46</v>
      </c>
      <c r="I398" s="28" t="s">
        <v>48</v>
      </c>
    </row>
    <row r="399">
      <c r="A399" s="28">
        <v>397.0</v>
      </c>
      <c r="B399" s="28" t="s">
        <v>214</v>
      </c>
      <c r="C399" s="28" t="s">
        <v>43</v>
      </c>
      <c r="D399" s="28" t="s">
        <v>112</v>
      </c>
      <c r="E399" s="28">
        <v>24.47</v>
      </c>
      <c r="F399" s="28">
        <v>2.0</v>
      </c>
      <c r="G399" s="28">
        <v>1.5</v>
      </c>
      <c r="H399" s="28">
        <v>27.97</v>
      </c>
      <c r="I399" s="28" t="s">
        <v>48</v>
      </c>
    </row>
    <row r="400">
      <c r="A400" s="28">
        <v>398.0</v>
      </c>
      <c r="B400" s="28" t="s">
        <v>214</v>
      </c>
      <c r="C400" s="28" t="s">
        <v>43</v>
      </c>
      <c r="D400" s="28" t="s">
        <v>134</v>
      </c>
      <c r="E400" s="28">
        <v>24.47</v>
      </c>
      <c r="F400" s="28">
        <v>2.2</v>
      </c>
      <c r="G400" s="28">
        <v>1.4</v>
      </c>
      <c r="H400" s="28">
        <v>28.07</v>
      </c>
      <c r="I400" s="28" t="s">
        <v>48</v>
      </c>
    </row>
    <row r="401">
      <c r="A401" s="28">
        <v>399.0</v>
      </c>
      <c r="B401" s="28" t="s">
        <v>214</v>
      </c>
      <c r="C401" s="28" t="s">
        <v>43</v>
      </c>
      <c r="D401" s="28" t="s">
        <v>142</v>
      </c>
      <c r="E401" s="28">
        <v>24.5</v>
      </c>
      <c r="F401" s="28">
        <v>2.2</v>
      </c>
      <c r="G401" s="28">
        <v>1.4</v>
      </c>
      <c r="H401" s="28">
        <v>28.1</v>
      </c>
      <c r="I401" s="28" t="s">
        <v>48</v>
      </c>
    </row>
    <row r="402">
      <c r="A402" s="28">
        <v>400.0</v>
      </c>
      <c r="B402" s="28" t="s">
        <v>214</v>
      </c>
      <c r="C402" s="28" t="s">
        <v>43</v>
      </c>
      <c r="D402" s="28" t="s">
        <v>170</v>
      </c>
      <c r="E402" s="28">
        <v>24.61</v>
      </c>
      <c r="F402" s="28">
        <v>1.9</v>
      </c>
      <c r="G402" s="28">
        <v>2.0</v>
      </c>
      <c r="H402" s="28">
        <v>28.51</v>
      </c>
      <c r="I402" s="28" t="s">
        <v>45</v>
      </c>
    </row>
    <row r="403">
      <c r="A403" s="28">
        <v>401.0</v>
      </c>
      <c r="B403" s="28" t="s">
        <v>214</v>
      </c>
      <c r="C403" s="28" t="s">
        <v>43</v>
      </c>
      <c r="D403" s="28" t="s">
        <v>196</v>
      </c>
      <c r="E403" s="28">
        <v>24.74</v>
      </c>
      <c r="F403" s="28">
        <v>2.0</v>
      </c>
      <c r="G403" s="28">
        <v>1.8</v>
      </c>
      <c r="H403" s="28">
        <v>28.54</v>
      </c>
      <c r="I403" s="28" t="s">
        <v>45</v>
      </c>
    </row>
    <row r="404">
      <c r="A404" s="28">
        <v>402.0</v>
      </c>
      <c r="B404" s="28" t="s">
        <v>214</v>
      </c>
      <c r="C404" s="28" t="s">
        <v>43</v>
      </c>
      <c r="D404" s="28" t="s">
        <v>150</v>
      </c>
      <c r="E404" s="28">
        <v>24.74</v>
      </c>
      <c r="F404" s="28">
        <v>1.9</v>
      </c>
      <c r="G404" s="28">
        <v>1.5</v>
      </c>
      <c r="H404" s="28">
        <v>28.14</v>
      </c>
      <c r="I404" s="28" t="s">
        <v>45</v>
      </c>
    </row>
    <row r="405">
      <c r="A405" s="28">
        <v>403.0</v>
      </c>
      <c r="B405" s="28" t="s">
        <v>214</v>
      </c>
      <c r="C405" s="28" t="s">
        <v>43</v>
      </c>
      <c r="D405" s="28" t="s">
        <v>127</v>
      </c>
      <c r="E405" s="28">
        <v>24.74</v>
      </c>
      <c r="F405" s="28">
        <v>2.5</v>
      </c>
      <c r="G405" s="28">
        <v>1.0</v>
      </c>
      <c r="H405" s="28">
        <v>28.24</v>
      </c>
      <c r="I405" s="28" t="s">
        <v>45</v>
      </c>
    </row>
    <row r="406">
      <c r="A406" s="28">
        <v>404.0</v>
      </c>
      <c r="B406" s="28" t="s">
        <v>214</v>
      </c>
      <c r="C406" s="28" t="s">
        <v>43</v>
      </c>
      <c r="D406" s="28" t="s">
        <v>68</v>
      </c>
      <c r="E406" s="28">
        <v>24.9</v>
      </c>
      <c r="F406" s="28">
        <v>2.0</v>
      </c>
      <c r="G406" s="28">
        <v>1.8</v>
      </c>
      <c r="H406" s="28">
        <v>28.7</v>
      </c>
      <c r="I406" s="28" t="s">
        <v>48</v>
      </c>
    </row>
    <row r="407">
      <c r="A407" s="28">
        <v>405.0</v>
      </c>
      <c r="B407" s="28" t="s">
        <v>214</v>
      </c>
      <c r="C407" s="28" t="s">
        <v>43</v>
      </c>
      <c r="D407" s="28" t="s">
        <v>193</v>
      </c>
      <c r="E407" s="28">
        <v>25.0</v>
      </c>
      <c r="F407" s="28">
        <v>2.0</v>
      </c>
      <c r="G407" s="28">
        <v>2.0</v>
      </c>
      <c r="H407" s="28">
        <v>29.0</v>
      </c>
      <c r="I407" s="28" t="s">
        <v>48</v>
      </c>
    </row>
    <row r="408">
      <c r="A408" s="28">
        <v>406.0</v>
      </c>
      <c r="B408" s="28" t="s">
        <v>214</v>
      </c>
      <c r="C408" s="28" t="s">
        <v>43</v>
      </c>
      <c r="D408" s="28" t="s">
        <v>220</v>
      </c>
      <c r="E408" s="28">
        <v>25.0</v>
      </c>
      <c r="F408" s="28">
        <v>2.0</v>
      </c>
      <c r="G408" s="28">
        <v>2.8</v>
      </c>
      <c r="H408" s="28">
        <v>29.8</v>
      </c>
      <c r="I408" s="28" t="s">
        <v>48</v>
      </c>
    </row>
    <row r="409">
      <c r="A409" s="28">
        <v>407.0</v>
      </c>
      <c r="B409" s="28" t="s">
        <v>214</v>
      </c>
      <c r="C409" s="28" t="s">
        <v>43</v>
      </c>
      <c r="D409" s="28" t="s">
        <v>198</v>
      </c>
      <c r="E409" s="28">
        <v>25.51</v>
      </c>
      <c r="F409" s="28">
        <v>4.15</v>
      </c>
      <c r="G409" s="28">
        <v>2.0</v>
      </c>
      <c r="H409" s="28">
        <v>31.66</v>
      </c>
      <c r="I409" s="28" t="s">
        <v>48</v>
      </c>
    </row>
    <row r="410">
      <c r="A410" s="28">
        <v>408.0</v>
      </c>
      <c r="B410" s="28" t="s">
        <v>214</v>
      </c>
      <c r="C410" s="28" t="s">
        <v>43</v>
      </c>
      <c r="D410" s="28" t="s">
        <v>221</v>
      </c>
      <c r="E410" s="28">
        <v>25.6</v>
      </c>
      <c r="F410" s="28">
        <v>3.0</v>
      </c>
      <c r="G410" s="28">
        <v>2.0</v>
      </c>
      <c r="H410" s="28">
        <v>30.6</v>
      </c>
      <c r="I410" s="28" t="s">
        <v>45</v>
      </c>
    </row>
    <row r="411">
      <c r="A411" s="28">
        <v>409.0</v>
      </c>
      <c r="B411" s="28" t="s">
        <v>214</v>
      </c>
      <c r="C411" s="28" t="s">
        <v>43</v>
      </c>
      <c r="D411" s="28" t="s">
        <v>155</v>
      </c>
      <c r="E411" s="28">
        <v>25.6</v>
      </c>
      <c r="F411" s="28">
        <v>2.0</v>
      </c>
      <c r="G411" s="28">
        <v>1.0</v>
      </c>
      <c r="H411" s="28">
        <v>28.6</v>
      </c>
      <c r="I411" s="28" t="s">
        <v>45</v>
      </c>
    </row>
    <row r="412">
      <c r="A412" s="28">
        <v>410.0</v>
      </c>
      <c r="B412" s="28" t="s">
        <v>214</v>
      </c>
      <c r="C412" s="28" t="s">
        <v>43</v>
      </c>
      <c r="D412" s="28" t="s">
        <v>72</v>
      </c>
      <c r="E412" s="28">
        <v>25.72</v>
      </c>
      <c r="F412" s="28">
        <v>2.5</v>
      </c>
      <c r="G412" s="28">
        <v>1.5</v>
      </c>
      <c r="H412" s="28">
        <v>29.72</v>
      </c>
      <c r="I412" s="28" t="s">
        <v>45</v>
      </c>
    </row>
    <row r="413">
      <c r="A413" s="28">
        <v>411.0</v>
      </c>
      <c r="B413" s="28" t="s">
        <v>214</v>
      </c>
      <c r="C413" s="28" t="s">
        <v>43</v>
      </c>
      <c r="D413" s="28" t="s">
        <v>202</v>
      </c>
      <c r="E413" s="28">
        <v>25.72</v>
      </c>
      <c r="F413" s="28">
        <v>2.11</v>
      </c>
      <c r="G413" s="28">
        <v>1.2</v>
      </c>
      <c r="H413" s="28">
        <v>29.03</v>
      </c>
      <c r="I413" s="28" t="s">
        <v>45</v>
      </c>
    </row>
    <row r="414">
      <c r="A414" s="28">
        <v>412.0</v>
      </c>
      <c r="B414" s="28" t="s">
        <v>214</v>
      </c>
      <c r="C414" s="28" t="s">
        <v>43</v>
      </c>
      <c r="D414" s="28" t="s">
        <v>205</v>
      </c>
      <c r="E414" s="28">
        <v>25.72</v>
      </c>
      <c r="F414" s="28">
        <v>3.0</v>
      </c>
      <c r="G414" s="28">
        <v>2.0</v>
      </c>
      <c r="H414" s="28">
        <v>30.72</v>
      </c>
      <c r="I414" s="28" t="s">
        <v>48</v>
      </c>
    </row>
    <row r="415">
      <c r="A415" s="28">
        <v>413.0</v>
      </c>
      <c r="B415" s="28" t="s">
        <v>214</v>
      </c>
      <c r="C415" s="28" t="s">
        <v>43</v>
      </c>
      <c r="D415" s="28" t="s">
        <v>88</v>
      </c>
      <c r="E415" s="28">
        <v>25.72</v>
      </c>
      <c r="F415" s="28">
        <v>2.5</v>
      </c>
      <c r="G415" s="28">
        <v>1.5</v>
      </c>
      <c r="H415" s="28">
        <v>29.72</v>
      </c>
      <c r="I415" s="28" t="s">
        <v>48</v>
      </c>
    </row>
    <row r="416">
      <c r="A416" s="28">
        <v>414.0</v>
      </c>
      <c r="B416" s="28" t="s">
        <v>214</v>
      </c>
      <c r="C416" s="28" t="s">
        <v>43</v>
      </c>
      <c r="D416" s="28" t="s">
        <v>203</v>
      </c>
      <c r="E416" s="28">
        <v>25.76</v>
      </c>
      <c r="F416" s="28">
        <v>1.7</v>
      </c>
      <c r="G416" s="28">
        <v>1.8</v>
      </c>
      <c r="H416" s="28">
        <v>29.26</v>
      </c>
      <c r="I416" s="28" t="s">
        <v>48</v>
      </c>
    </row>
    <row r="417">
      <c r="A417" s="28">
        <v>415.0</v>
      </c>
      <c r="B417" s="28" t="s">
        <v>214</v>
      </c>
      <c r="C417" s="28" t="s">
        <v>43</v>
      </c>
      <c r="D417" s="28" t="s">
        <v>161</v>
      </c>
      <c r="E417" s="28">
        <v>25.76</v>
      </c>
      <c r="F417" s="28">
        <v>2.0</v>
      </c>
      <c r="G417" s="28">
        <v>1.9</v>
      </c>
      <c r="H417" s="28">
        <v>29.66</v>
      </c>
      <c r="I417" s="28" t="s">
        <v>48</v>
      </c>
    </row>
    <row r="418">
      <c r="A418" s="28">
        <v>416.0</v>
      </c>
      <c r="B418" s="28" t="s">
        <v>214</v>
      </c>
      <c r="C418" s="28" t="s">
        <v>43</v>
      </c>
      <c r="D418" s="28" t="s">
        <v>222</v>
      </c>
      <c r="E418" s="28">
        <v>25.81</v>
      </c>
      <c r="F418" s="28">
        <v>2.2</v>
      </c>
      <c r="G418" s="28">
        <v>1.5</v>
      </c>
      <c r="H418" s="28">
        <v>29.51</v>
      </c>
      <c r="I418" s="28" t="s">
        <v>48</v>
      </c>
    </row>
    <row r="419">
      <c r="A419" s="28">
        <v>417.0</v>
      </c>
      <c r="B419" s="28" t="s">
        <v>214</v>
      </c>
      <c r="C419" s="28" t="s">
        <v>43</v>
      </c>
      <c r="D419" s="28" t="s">
        <v>199</v>
      </c>
      <c r="E419" s="28">
        <v>25.84</v>
      </c>
      <c r="F419" s="28">
        <v>2.5</v>
      </c>
      <c r="G419" s="28">
        <v>1.8</v>
      </c>
      <c r="H419" s="28">
        <v>30.14</v>
      </c>
      <c r="I419" s="28" t="s">
        <v>48</v>
      </c>
    </row>
    <row r="420">
      <c r="A420" s="28">
        <v>418.0</v>
      </c>
      <c r="B420" s="28" t="s">
        <v>214</v>
      </c>
      <c r="C420" s="28" t="s">
        <v>43</v>
      </c>
      <c r="D420" s="28" t="s">
        <v>147</v>
      </c>
      <c r="E420" s="28">
        <v>26.0</v>
      </c>
      <c r="F420" s="28">
        <v>2.5</v>
      </c>
      <c r="G420" s="28">
        <v>1.5</v>
      </c>
      <c r="H420" s="28">
        <v>30.0</v>
      </c>
      <c r="I420" s="28" t="s">
        <v>45</v>
      </c>
    </row>
    <row r="421">
      <c r="A421" s="28">
        <v>419.0</v>
      </c>
      <c r="B421" s="28" t="s">
        <v>214</v>
      </c>
      <c r="C421" s="28" t="s">
        <v>43</v>
      </c>
      <c r="D421" s="28" t="s">
        <v>157</v>
      </c>
      <c r="E421" s="28">
        <v>26.08</v>
      </c>
      <c r="F421" s="28">
        <v>2.0</v>
      </c>
      <c r="G421" s="28">
        <v>1.0</v>
      </c>
      <c r="H421" s="28">
        <v>29.08</v>
      </c>
      <c r="I421" s="28" t="s">
        <v>45</v>
      </c>
    </row>
    <row r="422">
      <c r="A422" s="28">
        <v>420.0</v>
      </c>
      <c r="B422" s="28" t="s">
        <v>214</v>
      </c>
      <c r="C422" s="28" t="s">
        <v>43</v>
      </c>
      <c r="D422" s="28" t="s">
        <v>178</v>
      </c>
      <c r="E422" s="28">
        <v>26.25</v>
      </c>
      <c r="F422" s="28">
        <v>2.5</v>
      </c>
      <c r="G422" s="28">
        <v>1.5</v>
      </c>
      <c r="H422" s="28">
        <v>30.25</v>
      </c>
      <c r="I422" s="28" t="s">
        <v>48</v>
      </c>
    </row>
    <row r="423">
      <c r="A423" s="28">
        <v>421.0</v>
      </c>
      <c r="B423" s="28" t="s">
        <v>214</v>
      </c>
      <c r="C423" s="28" t="s">
        <v>43</v>
      </c>
      <c r="D423" s="28" t="s">
        <v>148</v>
      </c>
      <c r="E423" s="28">
        <v>26.39</v>
      </c>
      <c r="F423" s="28">
        <v>2.3</v>
      </c>
      <c r="G423" s="28">
        <v>2.0</v>
      </c>
      <c r="H423" s="28">
        <v>30.69</v>
      </c>
      <c r="I423" s="28" t="s">
        <v>48</v>
      </c>
    </row>
    <row r="424">
      <c r="A424" s="28">
        <v>422.0</v>
      </c>
      <c r="B424" s="28" t="s">
        <v>214</v>
      </c>
      <c r="C424" s="28" t="s">
        <v>43</v>
      </c>
      <c r="D424" s="28" t="s">
        <v>158</v>
      </c>
      <c r="E424" s="28">
        <v>26.4</v>
      </c>
      <c r="F424" s="28">
        <v>2.0</v>
      </c>
      <c r="G424" s="28">
        <v>2.0</v>
      </c>
      <c r="H424" s="28">
        <v>30.4</v>
      </c>
      <c r="I424" s="28" t="s">
        <v>85</v>
      </c>
    </row>
    <row r="425">
      <c r="A425" s="28">
        <v>423.0</v>
      </c>
      <c r="B425" s="28" t="s">
        <v>214</v>
      </c>
      <c r="C425" s="28" t="s">
        <v>43</v>
      </c>
      <c r="D425" s="28" t="s">
        <v>204</v>
      </c>
      <c r="E425" s="28">
        <v>26.4</v>
      </c>
      <c r="F425" s="28">
        <v>1.5</v>
      </c>
      <c r="G425" s="28">
        <v>1.5</v>
      </c>
      <c r="H425" s="28">
        <v>29.4</v>
      </c>
      <c r="I425" s="28" t="s">
        <v>85</v>
      </c>
    </row>
    <row r="426">
      <c r="A426" s="28">
        <v>424.0</v>
      </c>
      <c r="B426" s="28" t="s">
        <v>214</v>
      </c>
      <c r="C426" s="28" t="s">
        <v>43</v>
      </c>
      <c r="D426" s="28" t="s">
        <v>201</v>
      </c>
      <c r="E426" s="28">
        <v>26.55</v>
      </c>
      <c r="F426" s="28">
        <v>2.2</v>
      </c>
      <c r="G426" s="28">
        <v>1.5</v>
      </c>
      <c r="H426" s="28">
        <v>30.25</v>
      </c>
      <c r="I426" s="28" t="s">
        <v>45</v>
      </c>
    </row>
    <row r="427">
      <c r="A427" s="28">
        <v>425.0</v>
      </c>
      <c r="B427" s="28" t="s">
        <v>214</v>
      </c>
      <c r="C427" s="28" t="s">
        <v>43</v>
      </c>
      <c r="D427" s="28" t="s">
        <v>206</v>
      </c>
      <c r="E427" s="28">
        <v>26.73</v>
      </c>
      <c r="F427" s="28">
        <v>0.0</v>
      </c>
      <c r="G427" s="28">
        <v>1.9</v>
      </c>
      <c r="H427" s="28">
        <v>28.63</v>
      </c>
      <c r="I427" s="28" t="s">
        <v>45</v>
      </c>
    </row>
    <row r="428">
      <c r="A428" s="28">
        <v>426.0</v>
      </c>
      <c r="B428" s="28" t="s">
        <v>214</v>
      </c>
      <c r="C428" s="28" t="s">
        <v>43</v>
      </c>
      <c r="D428" s="28" t="s">
        <v>207</v>
      </c>
      <c r="E428" s="28">
        <v>26.78</v>
      </c>
      <c r="F428" s="28">
        <v>2.5</v>
      </c>
      <c r="G428" s="28">
        <v>1.9</v>
      </c>
      <c r="H428" s="28">
        <v>31.18</v>
      </c>
      <c r="I428" s="28" t="s">
        <v>48</v>
      </c>
    </row>
    <row r="429">
      <c r="A429" s="28">
        <v>427.0</v>
      </c>
      <c r="B429" s="28" t="s">
        <v>214</v>
      </c>
      <c r="C429" s="28" t="s">
        <v>43</v>
      </c>
      <c r="D429" s="28" t="s">
        <v>106</v>
      </c>
      <c r="E429" s="28">
        <v>26.84</v>
      </c>
      <c r="F429" s="28">
        <v>2.4</v>
      </c>
      <c r="G429" s="28">
        <v>1.4</v>
      </c>
      <c r="H429" s="28">
        <v>30.64</v>
      </c>
      <c r="I429" s="28" t="s">
        <v>48</v>
      </c>
    </row>
    <row r="430">
      <c r="A430" s="28">
        <v>428.0</v>
      </c>
      <c r="B430" s="28" t="s">
        <v>214</v>
      </c>
      <c r="C430" s="28" t="s">
        <v>43</v>
      </c>
      <c r="D430" s="28" t="s">
        <v>115</v>
      </c>
      <c r="E430" s="28">
        <v>27.0</v>
      </c>
      <c r="F430" s="28">
        <v>2.4</v>
      </c>
      <c r="G430" s="28">
        <v>1.9</v>
      </c>
      <c r="H430" s="28">
        <v>31.3</v>
      </c>
      <c r="I430" s="28" t="s">
        <v>45</v>
      </c>
    </row>
    <row r="431">
      <c r="A431" s="28">
        <v>429.0</v>
      </c>
      <c r="B431" s="28" t="s">
        <v>214</v>
      </c>
      <c r="C431" s="28" t="s">
        <v>43</v>
      </c>
      <c r="D431" s="28" t="s">
        <v>210</v>
      </c>
      <c r="E431" s="28">
        <v>27.2</v>
      </c>
      <c r="F431" s="28">
        <v>4.15</v>
      </c>
      <c r="G431" s="28">
        <v>0.0</v>
      </c>
      <c r="H431" s="28">
        <v>31.35</v>
      </c>
      <c r="I431" s="28" t="s">
        <v>45</v>
      </c>
    </row>
    <row r="432">
      <c r="A432" s="28">
        <v>430.0</v>
      </c>
      <c r="B432" s="28" t="s">
        <v>214</v>
      </c>
      <c r="C432" s="28" t="s">
        <v>43</v>
      </c>
      <c r="D432" s="28" t="s">
        <v>164</v>
      </c>
      <c r="E432" s="28">
        <v>28.93</v>
      </c>
      <c r="F432" s="28">
        <v>4.0</v>
      </c>
      <c r="G432" s="28">
        <v>0.0</v>
      </c>
      <c r="H432" s="28">
        <v>32.93</v>
      </c>
      <c r="I432" s="28" t="s">
        <v>45</v>
      </c>
    </row>
    <row r="433">
      <c r="A433" s="28">
        <v>431.0</v>
      </c>
      <c r="B433" s="28" t="s">
        <v>214</v>
      </c>
      <c r="C433" s="28" t="s">
        <v>43</v>
      </c>
      <c r="D433" s="28" t="s">
        <v>128</v>
      </c>
      <c r="E433" s="28">
        <v>28.98</v>
      </c>
      <c r="F433" s="28">
        <v>2.0</v>
      </c>
      <c r="G433" s="28">
        <v>1.5</v>
      </c>
      <c r="H433" s="28">
        <v>32.48</v>
      </c>
      <c r="I433" s="28" t="s">
        <v>45</v>
      </c>
    </row>
    <row r="434">
      <c r="A434" s="28">
        <v>432.0</v>
      </c>
      <c r="B434" s="28" t="s">
        <v>214</v>
      </c>
      <c r="C434" s="28" t="s">
        <v>43</v>
      </c>
      <c r="D434" s="28" t="s">
        <v>212</v>
      </c>
      <c r="E434" s="28">
        <v>30.9</v>
      </c>
      <c r="F434" s="28">
        <v>3.9</v>
      </c>
      <c r="G434" s="28">
        <v>2.0</v>
      </c>
      <c r="H434" s="28">
        <v>36.8</v>
      </c>
      <c r="I434" s="28" t="s">
        <v>45</v>
      </c>
    </row>
    <row r="435">
      <c r="A435" s="28">
        <v>433.0</v>
      </c>
      <c r="B435" s="28" t="s">
        <v>214</v>
      </c>
      <c r="C435" s="28" t="s">
        <v>43</v>
      </c>
      <c r="D435" s="28" t="s">
        <v>153</v>
      </c>
      <c r="E435" s="28">
        <v>32.14</v>
      </c>
      <c r="F435" s="28">
        <v>2.2</v>
      </c>
      <c r="G435" s="28">
        <v>1.6</v>
      </c>
      <c r="H435" s="28">
        <v>35.94</v>
      </c>
      <c r="I435" s="28" t="s">
        <v>45</v>
      </c>
    </row>
    <row r="436">
      <c r="A436" s="28">
        <v>434.0</v>
      </c>
      <c r="B436" s="28" t="s">
        <v>214</v>
      </c>
      <c r="C436" s="28" t="s">
        <v>43</v>
      </c>
      <c r="D436" s="28" t="s">
        <v>165</v>
      </c>
      <c r="E436" s="28">
        <v>32.98</v>
      </c>
      <c r="F436" s="28">
        <v>2.0</v>
      </c>
      <c r="G436" s="28">
        <v>1.5</v>
      </c>
      <c r="H436" s="28">
        <v>36.48</v>
      </c>
      <c r="I436" s="28" t="s">
        <v>48</v>
      </c>
    </row>
    <row r="437">
      <c r="A437" s="28">
        <v>435.0</v>
      </c>
      <c r="B437" s="28" t="s">
        <v>223</v>
      </c>
      <c r="C437" s="28" t="s">
        <v>224</v>
      </c>
      <c r="D437" s="28" t="s">
        <v>110</v>
      </c>
      <c r="E437" s="28">
        <v>9.85</v>
      </c>
      <c r="F437" s="28">
        <v>2.0</v>
      </c>
      <c r="G437" s="28">
        <v>1.9</v>
      </c>
      <c r="H437" s="28">
        <v>13.75</v>
      </c>
      <c r="I437" s="28" t="s">
        <v>45</v>
      </c>
    </row>
    <row r="438">
      <c r="A438" s="28">
        <v>436.0</v>
      </c>
      <c r="B438" s="28" t="s">
        <v>223</v>
      </c>
      <c r="C438" s="28" t="s">
        <v>224</v>
      </c>
      <c r="D438" s="28" t="s">
        <v>218</v>
      </c>
      <c r="E438" s="28">
        <v>9.86</v>
      </c>
      <c r="F438" s="28">
        <v>2.2</v>
      </c>
      <c r="G438" s="28">
        <v>1.5</v>
      </c>
      <c r="H438" s="28">
        <v>13.56</v>
      </c>
      <c r="I438" s="28" t="s">
        <v>45</v>
      </c>
    </row>
    <row r="439">
      <c r="A439" s="28">
        <v>437.0</v>
      </c>
      <c r="B439" s="28" t="s">
        <v>223</v>
      </c>
      <c r="C439" s="28" t="s">
        <v>224</v>
      </c>
      <c r="D439" s="28" t="s">
        <v>47</v>
      </c>
      <c r="E439" s="28">
        <v>9.89</v>
      </c>
      <c r="F439" s="28">
        <v>2.0</v>
      </c>
      <c r="G439" s="28">
        <v>1.5</v>
      </c>
      <c r="H439" s="28">
        <v>13.39</v>
      </c>
      <c r="I439" s="28" t="s">
        <v>45</v>
      </c>
    </row>
    <row r="440">
      <c r="A440" s="28">
        <v>438.0</v>
      </c>
      <c r="B440" s="28" t="s">
        <v>223</v>
      </c>
      <c r="C440" s="28" t="s">
        <v>224</v>
      </c>
      <c r="D440" s="28" t="s">
        <v>176</v>
      </c>
      <c r="E440" s="28">
        <v>9.9</v>
      </c>
      <c r="F440" s="28">
        <v>2.5</v>
      </c>
      <c r="G440" s="28">
        <v>1.9</v>
      </c>
      <c r="H440" s="28">
        <v>14.3</v>
      </c>
      <c r="I440" s="28" t="s">
        <v>45</v>
      </c>
    </row>
    <row r="441">
      <c r="A441" s="28">
        <v>439.0</v>
      </c>
      <c r="B441" s="28" t="s">
        <v>223</v>
      </c>
      <c r="C441" s="28" t="s">
        <v>224</v>
      </c>
      <c r="D441" s="28" t="s">
        <v>159</v>
      </c>
      <c r="E441" s="28">
        <v>9.98</v>
      </c>
      <c r="F441" s="28">
        <v>2.0</v>
      </c>
      <c r="G441" s="28">
        <v>1.5</v>
      </c>
      <c r="H441" s="28">
        <v>13.48</v>
      </c>
      <c r="I441" s="28" t="s">
        <v>48</v>
      </c>
    </row>
    <row r="442">
      <c r="A442" s="28">
        <v>440.0</v>
      </c>
      <c r="B442" s="28" t="s">
        <v>223</v>
      </c>
      <c r="C442" s="28" t="s">
        <v>224</v>
      </c>
      <c r="D442" s="28" t="s">
        <v>56</v>
      </c>
      <c r="E442" s="28">
        <v>10.09</v>
      </c>
      <c r="F442" s="28">
        <v>3.0</v>
      </c>
      <c r="G442" s="28">
        <v>2.0</v>
      </c>
      <c r="H442" s="28">
        <v>15.09</v>
      </c>
      <c r="I442" s="28" t="s">
        <v>45</v>
      </c>
    </row>
    <row r="443">
      <c r="A443" s="28">
        <v>441.0</v>
      </c>
      <c r="B443" s="28" t="s">
        <v>223</v>
      </c>
      <c r="C443" s="28" t="s">
        <v>224</v>
      </c>
      <c r="D443" s="28" t="s">
        <v>79</v>
      </c>
      <c r="E443" s="28">
        <v>10.14</v>
      </c>
      <c r="F443" s="28">
        <v>2.0</v>
      </c>
      <c r="G443" s="28">
        <v>1.0</v>
      </c>
      <c r="H443" s="28">
        <v>13.14</v>
      </c>
      <c r="I443" s="28" t="s">
        <v>45</v>
      </c>
    </row>
    <row r="444">
      <c r="A444" s="28">
        <v>442.0</v>
      </c>
      <c r="B444" s="28" t="s">
        <v>223</v>
      </c>
      <c r="C444" s="28" t="s">
        <v>224</v>
      </c>
      <c r="D444" s="28" t="s">
        <v>91</v>
      </c>
      <c r="E444" s="28">
        <v>10.15</v>
      </c>
      <c r="F444" s="28">
        <v>2.5</v>
      </c>
      <c r="G444" s="28">
        <v>1.75</v>
      </c>
      <c r="H444" s="28">
        <v>14.4</v>
      </c>
      <c r="I444" s="28" t="s">
        <v>45</v>
      </c>
    </row>
    <row r="445">
      <c r="A445" s="28">
        <v>443.0</v>
      </c>
      <c r="B445" s="28" t="s">
        <v>223</v>
      </c>
      <c r="C445" s="28" t="s">
        <v>224</v>
      </c>
      <c r="D445" s="28" t="s">
        <v>184</v>
      </c>
      <c r="E445" s="28">
        <v>10.26</v>
      </c>
      <c r="F445" s="28">
        <v>1.9</v>
      </c>
      <c r="G445" s="28">
        <v>1.8</v>
      </c>
      <c r="H445" s="28">
        <v>13.96</v>
      </c>
      <c r="I445" s="28" t="s">
        <v>45</v>
      </c>
    </row>
    <row r="446">
      <c r="A446" s="28">
        <v>444.0</v>
      </c>
      <c r="B446" s="28" t="s">
        <v>223</v>
      </c>
      <c r="C446" s="28" t="s">
        <v>224</v>
      </c>
      <c r="D446" s="28" t="s">
        <v>132</v>
      </c>
      <c r="E446" s="28">
        <v>10.32</v>
      </c>
      <c r="F446" s="28">
        <v>2.0</v>
      </c>
      <c r="G446" s="28">
        <v>2.0</v>
      </c>
      <c r="H446" s="28">
        <v>14.32</v>
      </c>
      <c r="I446" s="28" t="s">
        <v>45</v>
      </c>
    </row>
    <row r="447">
      <c r="A447" s="28">
        <v>445.0</v>
      </c>
      <c r="B447" s="28" t="s">
        <v>223</v>
      </c>
      <c r="C447" s="28" t="s">
        <v>224</v>
      </c>
      <c r="D447" s="28" t="s">
        <v>64</v>
      </c>
      <c r="E447" s="28">
        <v>10.39</v>
      </c>
      <c r="F447" s="28">
        <v>2.1</v>
      </c>
      <c r="G447" s="28">
        <v>1.5</v>
      </c>
      <c r="H447" s="28">
        <v>13.99</v>
      </c>
      <c r="I447" s="28" t="s">
        <v>45</v>
      </c>
    </row>
    <row r="448">
      <c r="A448" s="28">
        <v>446.0</v>
      </c>
      <c r="B448" s="28" t="s">
        <v>223</v>
      </c>
      <c r="C448" s="28" t="s">
        <v>224</v>
      </c>
      <c r="D448" s="28" t="s">
        <v>185</v>
      </c>
      <c r="E448" s="28">
        <v>10.48</v>
      </c>
      <c r="F448" s="28">
        <v>2.0</v>
      </c>
      <c r="G448" s="28">
        <v>1.5</v>
      </c>
      <c r="H448" s="28">
        <v>13.98</v>
      </c>
      <c r="I448" s="28" t="s">
        <v>45</v>
      </c>
    </row>
    <row r="449">
      <c r="A449" s="28">
        <v>447.0</v>
      </c>
      <c r="B449" s="28" t="s">
        <v>223</v>
      </c>
      <c r="C449" s="28" t="s">
        <v>224</v>
      </c>
      <c r="D449" s="28" t="s">
        <v>177</v>
      </c>
      <c r="E449" s="28">
        <v>10.5</v>
      </c>
      <c r="F449" s="28">
        <v>2.2</v>
      </c>
      <c r="G449" s="28">
        <v>2.2</v>
      </c>
      <c r="H449" s="28">
        <v>14.9</v>
      </c>
      <c r="I449" s="28" t="s">
        <v>45</v>
      </c>
    </row>
    <row r="450">
      <c r="A450" s="28">
        <v>448.0</v>
      </c>
      <c r="B450" s="28" t="s">
        <v>223</v>
      </c>
      <c r="C450" s="28" t="s">
        <v>224</v>
      </c>
      <c r="D450" s="28" t="s">
        <v>52</v>
      </c>
      <c r="E450" s="28">
        <v>10.64</v>
      </c>
      <c r="F450" s="28">
        <v>2.5</v>
      </c>
      <c r="G450" s="28">
        <v>1.8</v>
      </c>
      <c r="H450" s="28">
        <v>14.94</v>
      </c>
      <c r="I450" s="28" t="s">
        <v>45</v>
      </c>
    </row>
    <row r="451">
      <c r="A451" s="28">
        <v>449.0</v>
      </c>
      <c r="B451" s="28" t="s">
        <v>223</v>
      </c>
      <c r="C451" s="28" t="s">
        <v>224</v>
      </c>
      <c r="D451" s="28" t="s">
        <v>50</v>
      </c>
      <c r="E451" s="28">
        <v>10.65</v>
      </c>
      <c r="F451" s="28">
        <v>2.5</v>
      </c>
      <c r="G451" s="28">
        <v>1.5</v>
      </c>
      <c r="H451" s="28">
        <v>14.65</v>
      </c>
      <c r="I451" s="28" t="s">
        <v>45</v>
      </c>
    </row>
    <row r="452">
      <c r="A452" s="28">
        <v>450.0</v>
      </c>
      <c r="B452" s="28" t="s">
        <v>223</v>
      </c>
      <c r="C452" s="28" t="s">
        <v>224</v>
      </c>
      <c r="D452" s="28" t="s">
        <v>62</v>
      </c>
      <c r="E452" s="28">
        <v>10.73</v>
      </c>
      <c r="F452" s="28">
        <v>2.99</v>
      </c>
      <c r="G452" s="28">
        <v>1.0</v>
      </c>
      <c r="H452" s="28">
        <v>14.72</v>
      </c>
      <c r="I452" s="28" t="s">
        <v>48</v>
      </c>
    </row>
    <row r="453">
      <c r="A453" s="28">
        <v>451.0</v>
      </c>
      <c r="B453" s="28" t="s">
        <v>223</v>
      </c>
      <c r="C453" s="28" t="s">
        <v>224</v>
      </c>
      <c r="D453" s="28" t="s">
        <v>116</v>
      </c>
      <c r="E453" s="28">
        <v>10.75</v>
      </c>
      <c r="F453" s="28">
        <v>2.2</v>
      </c>
      <c r="G453" s="28">
        <v>2.5</v>
      </c>
      <c r="H453" s="28">
        <v>15.45</v>
      </c>
      <c r="I453" s="28" t="s">
        <v>48</v>
      </c>
    </row>
    <row r="454">
      <c r="A454" s="28">
        <v>452.0</v>
      </c>
      <c r="B454" s="28" t="s">
        <v>223</v>
      </c>
      <c r="C454" s="28" t="s">
        <v>224</v>
      </c>
      <c r="D454" s="28" t="s">
        <v>70</v>
      </c>
      <c r="E454" s="28">
        <v>10.76</v>
      </c>
      <c r="F454" s="28">
        <v>2.35</v>
      </c>
      <c r="G454" s="28">
        <v>1.0</v>
      </c>
      <c r="H454" s="28">
        <v>14.11</v>
      </c>
      <c r="I454" s="28" t="s">
        <v>45</v>
      </c>
    </row>
    <row r="455">
      <c r="A455" s="28">
        <v>453.0</v>
      </c>
      <c r="B455" s="28" t="s">
        <v>223</v>
      </c>
      <c r="C455" s="28" t="s">
        <v>224</v>
      </c>
      <c r="D455" s="28" t="s">
        <v>60</v>
      </c>
      <c r="E455" s="28">
        <v>10.8</v>
      </c>
      <c r="F455" s="28">
        <v>2.8</v>
      </c>
      <c r="G455" s="28">
        <v>1.9</v>
      </c>
      <c r="H455" s="28">
        <v>15.5</v>
      </c>
      <c r="I455" s="28" t="s">
        <v>45</v>
      </c>
    </row>
    <row r="456">
      <c r="A456" s="28">
        <v>454.0</v>
      </c>
      <c r="B456" s="28" t="s">
        <v>223</v>
      </c>
      <c r="C456" s="28" t="s">
        <v>224</v>
      </c>
      <c r="D456" s="28" t="s">
        <v>111</v>
      </c>
      <c r="E456" s="28">
        <v>10.82</v>
      </c>
      <c r="F456" s="28">
        <v>4.5</v>
      </c>
      <c r="G456" s="28">
        <v>1.9</v>
      </c>
      <c r="H456" s="28">
        <v>17.22</v>
      </c>
      <c r="I456" s="28" t="s">
        <v>48</v>
      </c>
    </row>
    <row r="457">
      <c r="A457" s="28">
        <v>455.0</v>
      </c>
      <c r="B457" s="28" t="s">
        <v>225</v>
      </c>
      <c r="C457" s="28" t="s">
        <v>224</v>
      </c>
      <c r="D457" s="28" t="s">
        <v>79</v>
      </c>
      <c r="E457" s="28">
        <v>7.69</v>
      </c>
      <c r="F457" s="28">
        <v>2.0</v>
      </c>
      <c r="G457" s="28">
        <v>1.0</v>
      </c>
      <c r="H457" s="28">
        <v>10.69</v>
      </c>
      <c r="I457" s="28" t="s">
        <v>45</v>
      </c>
    </row>
    <row r="458">
      <c r="A458" s="28">
        <v>456.0</v>
      </c>
      <c r="B458" s="28" t="s">
        <v>225</v>
      </c>
      <c r="C458" s="28" t="s">
        <v>224</v>
      </c>
      <c r="D458" s="28" t="s">
        <v>50</v>
      </c>
      <c r="E458" s="28">
        <v>8.08</v>
      </c>
      <c r="F458" s="28">
        <v>2.5</v>
      </c>
      <c r="G458" s="28">
        <v>1.5</v>
      </c>
      <c r="H458" s="28">
        <v>12.08</v>
      </c>
      <c r="I458" s="28" t="s">
        <v>45</v>
      </c>
    </row>
    <row r="459">
      <c r="A459" s="28">
        <v>457.0</v>
      </c>
      <c r="B459" s="28" t="s">
        <v>225</v>
      </c>
      <c r="C459" s="28" t="s">
        <v>224</v>
      </c>
      <c r="D459" s="28" t="s">
        <v>108</v>
      </c>
      <c r="E459" s="28">
        <v>8.32</v>
      </c>
      <c r="F459" s="28">
        <v>2.5</v>
      </c>
      <c r="G459" s="28">
        <v>1.5</v>
      </c>
      <c r="H459" s="28">
        <v>12.32</v>
      </c>
      <c r="I459" s="28" t="s">
        <v>48</v>
      </c>
    </row>
    <row r="460">
      <c r="A460" s="28">
        <v>458.0</v>
      </c>
      <c r="B460" s="28" t="s">
        <v>225</v>
      </c>
      <c r="C460" s="28" t="s">
        <v>224</v>
      </c>
      <c r="D460" s="28" t="s">
        <v>134</v>
      </c>
      <c r="E460" s="28">
        <v>8.32</v>
      </c>
      <c r="F460" s="28">
        <v>2.2</v>
      </c>
      <c r="G460" s="28">
        <v>1.4</v>
      </c>
      <c r="H460" s="28">
        <v>11.92</v>
      </c>
      <c r="I460" s="28" t="s">
        <v>48</v>
      </c>
    </row>
    <row r="461">
      <c r="A461" s="28">
        <v>459.0</v>
      </c>
      <c r="B461" s="28" t="s">
        <v>225</v>
      </c>
      <c r="C461" s="28" t="s">
        <v>224</v>
      </c>
      <c r="D461" s="28" t="s">
        <v>73</v>
      </c>
      <c r="E461" s="28">
        <v>8.33</v>
      </c>
      <c r="F461" s="28">
        <v>2.0</v>
      </c>
      <c r="G461" s="28">
        <v>1.0</v>
      </c>
      <c r="H461" s="28">
        <v>11.33</v>
      </c>
      <c r="I461" s="28" t="s">
        <v>48</v>
      </c>
    </row>
    <row r="462">
      <c r="A462" s="28">
        <v>460.0</v>
      </c>
      <c r="B462" s="28" t="s">
        <v>225</v>
      </c>
      <c r="C462" s="28" t="s">
        <v>224</v>
      </c>
      <c r="D462" s="28" t="s">
        <v>176</v>
      </c>
      <c r="E462" s="28">
        <v>8.45</v>
      </c>
      <c r="F462" s="28">
        <v>2.5</v>
      </c>
      <c r="G462" s="28">
        <v>1.9</v>
      </c>
      <c r="H462" s="28">
        <v>12.85</v>
      </c>
      <c r="I462" s="28" t="s">
        <v>48</v>
      </c>
    </row>
    <row r="463">
      <c r="A463" s="28">
        <v>461.0</v>
      </c>
      <c r="B463" s="28" t="s">
        <v>225</v>
      </c>
      <c r="C463" s="28" t="s">
        <v>224</v>
      </c>
      <c r="D463" s="28" t="s">
        <v>184</v>
      </c>
      <c r="E463" s="28">
        <v>8.5</v>
      </c>
      <c r="F463" s="28">
        <v>1.9</v>
      </c>
      <c r="G463" s="28">
        <v>1.8</v>
      </c>
      <c r="H463" s="28">
        <v>12.2</v>
      </c>
      <c r="I463" s="28" t="s">
        <v>48</v>
      </c>
    </row>
    <row r="464">
      <c r="A464" s="28">
        <v>462.0</v>
      </c>
      <c r="B464" s="28" t="s">
        <v>225</v>
      </c>
      <c r="C464" s="28" t="s">
        <v>224</v>
      </c>
      <c r="D464" s="28" t="s">
        <v>95</v>
      </c>
      <c r="E464" s="28">
        <v>8.52</v>
      </c>
      <c r="F464" s="28">
        <v>2.5</v>
      </c>
      <c r="G464" s="28">
        <v>1.0</v>
      </c>
      <c r="H464" s="28">
        <v>12.02</v>
      </c>
      <c r="I464" s="28" t="s">
        <v>48</v>
      </c>
    </row>
    <row r="465">
      <c r="A465" s="28">
        <v>463.0</v>
      </c>
      <c r="B465" s="28" t="s">
        <v>225</v>
      </c>
      <c r="C465" s="28" t="s">
        <v>224</v>
      </c>
      <c r="D465" s="28" t="s">
        <v>135</v>
      </c>
      <c r="E465" s="28">
        <v>8.58</v>
      </c>
      <c r="F465" s="28">
        <v>1.8</v>
      </c>
      <c r="G465" s="28">
        <v>1.5</v>
      </c>
      <c r="H465" s="28">
        <v>11.88</v>
      </c>
      <c r="I465" s="28" t="s">
        <v>48</v>
      </c>
    </row>
    <row r="466">
      <c r="A466" s="28">
        <v>464.0</v>
      </c>
      <c r="B466" s="28" t="s">
        <v>225</v>
      </c>
      <c r="C466" s="28" t="s">
        <v>224</v>
      </c>
      <c r="D466" s="28" t="s">
        <v>61</v>
      </c>
      <c r="E466" s="28">
        <v>8.59</v>
      </c>
      <c r="F466" s="28">
        <v>2.0</v>
      </c>
      <c r="G466" s="28">
        <v>1.9</v>
      </c>
      <c r="H466" s="28">
        <v>12.49</v>
      </c>
      <c r="I466" s="28" t="s">
        <v>48</v>
      </c>
    </row>
    <row r="467">
      <c r="A467" s="28">
        <v>465.0</v>
      </c>
      <c r="B467" s="28" t="s">
        <v>225</v>
      </c>
      <c r="C467" s="28" t="s">
        <v>224</v>
      </c>
      <c r="D467" s="28" t="s">
        <v>177</v>
      </c>
      <c r="E467" s="28">
        <v>8.7</v>
      </c>
      <c r="F467" s="28">
        <v>2.2</v>
      </c>
      <c r="G467" s="28">
        <v>2.2</v>
      </c>
      <c r="H467" s="28">
        <v>13.1</v>
      </c>
      <c r="I467" s="28" t="s">
        <v>45</v>
      </c>
    </row>
    <row r="468">
      <c r="A468" s="28">
        <v>466.0</v>
      </c>
      <c r="B468" s="28" t="s">
        <v>225</v>
      </c>
      <c r="C468" s="28" t="s">
        <v>224</v>
      </c>
      <c r="D468" s="28" t="s">
        <v>186</v>
      </c>
      <c r="E468" s="28">
        <v>8.7</v>
      </c>
      <c r="F468" s="28">
        <v>2.5</v>
      </c>
      <c r="G468" s="28">
        <v>2.0</v>
      </c>
      <c r="H468" s="28">
        <v>13.2</v>
      </c>
      <c r="I468" s="28" t="s">
        <v>45</v>
      </c>
    </row>
    <row r="469">
      <c r="A469" s="28">
        <v>467.0</v>
      </c>
      <c r="B469" s="28" t="s">
        <v>225</v>
      </c>
      <c r="C469" s="28" t="s">
        <v>224</v>
      </c>
      <c r="D469" s="28" t="s">
        <v>67</v>
      </c>
      <c r="E469" s="28">
        <v>8.71</v>
      </c>
      <c r="F469" s="28">
        <v>1.9</v>
      </c>
      <c r="G469" s="28">
        <v>1.5</v>
      </c>
      <c r="H469" s="28">
        <v>12.11</v>
      </c>
      <c r="I469" s="28" t="s">
        <v>45</v>
      </c>
    </row>
    <row r="470">
      <c r="A470" s="28">
        <v>468.0</v>
      </c>
      <c r="B470" s="28" t="s">
        <v>225</v>
      </c>
      <c r="C470" s="28" t="s">
        <v>224</v>
      </c>
      <c r="D470" s="28" t="s">
        <v>59</v>
      </c>
      <c r="E470" s="28">
        <v>8.72</v>
      </c>
      <c r="F470" s="28">
        <v>1.9</v>
      </c>
      <c r="G470" s="28">
        <v>1.5</v>
      </c>
      <c r="H470" s="28">
        <v>12.12</v>
      </c>
      <c r="I470" s="28" t="s">
        <v>45</v>
      </c>
    </row>
    <row r="471">
      <c r="A471" s="28">
        <v>469.0</v>
      </c>
      <c r="B471" s="28" t="s">
        <v>225</v>
      </c>
      <c r="C471" s="28" t="s">
        <v>224</v>
      </c>
      <c r="D471" s="28" t="s">
        <v>111</v>
      </c>
      <c r="E471" s="28">
        <v>8.72</v>
      </c>
      <c r="F471" s="28">
        <v>4.5</v>
      </c>
      <c r="G471" s="28">
        <v>1.9</v>
      </c>
      <c r="H471" s="28">
        <v>15.12</v>
      </c>
      <c r="I471" s="28" t="s">
        <v>45</v>
      </c>
    </row>
    <row r="472">
      <c r="A472" s="28">
        <v>470.0</v>
      </c>
      <c r="B472" s="28" t="s">
        <v>225</v>
      </c>
      <c r="C472" s="28" t="s">
        <v>224</v>
      </c>
      <c r="D472" s="28" t="s">
        <v>80</v>
      </c>
      <c r="E472" s="28">
        <v>8.73</v>
      </c>
      <c r="F472" s="28">
        <v>2.0</v>
      </c>
      <c r="G472" s="28">
        <v>1.5</v>
      </c>
      <c r="H472" s="28">
        <v>12.23</v>
      </c>
      <c r="I472" s="28" t="s">
        <v>45</v>
      </c>
    </row>
    <row r="473">
      <c r="A473" s="28">
        <v>471.0</v>
      </c>
      <c r="B473" s="28" t="s">
        <v>225</v>
      </c>
      <c r="C473" s="28" t="s">
        <v>224</v>
      </c>
      <c r="D473" s="28" t="s">
        <v>226</v>
      </c>
      <c r="E473" s="28">
        <v>8.75</v>
      </c>
      <c r="F473" s="28">
        <v>2.3</v>
      </c>
      <c r="G473" s="28">
        <v>1.7</v>
      </c>
      <c r="H473" s="28">
        <v>12.75</v>
      </c>
      <c r="I473" s="28" t="s">
        <v>48</v>
      </c>
    </row>
    <row r="474">
      <c r="A474" s="28">
        <v>472.0</v>
      </c>
      <c r="B474" s="28" t="s">
        <v>225</v>
      </c>
      <c r="C474" s="28" t="s">
        <v>224</v>
      </c>
      <c r="D474" s="28" t="s">
        <v>101</v>
      </c>
      <c r="E474" s="28">
        <v>8.76</v>
      </c>
      <c r="F474" s="28">
        <v>2.3</v>
      </c>
      <c r="G474" s="28">
        <v>1.0</v>
      </c>
      <c r="H474" s="28">
        <v>12.06</v>
      </c>
      <c r="I474" s="28" t="s">
        <v>48</v>
      </c>
    </row>
    <row r="475">
      <c r="A475" s="28">
        <v>473.0</v>
      </c>
      <c r="B475" s="28" t="s">
        <v>225</v>
      </c>
      <c r="C475" s="28" t="s">
        <v>224</v>
      </c>
      <c r="D475" s="28" t="s">
        <v>89</v>
      </c>
      <c r="E475" s="28">
        <v>8.76</v>
      </c>
      <c r="F475" s="28">
        <v>1.8</v>
      </c>
      <c r="G475" s="28">
        <v>1.5</v>
      </c>
      <c r="H475" s="28">
        <v>12.06</v>
      </c>
      <c r="I475" s="28" t="s">
        <v>45</v>
      </c>
    </row>
    <row r="476">
      <c r="A476" s="28">
        <v>474.0</v>
      </c>
      <c r="B476" s="28" t="s">
        <v>225</v>
      </c>
      <c r="C476" s="28" t="s">
        <v>224</v>
      </c>
      <c r="D476" s="28" t="s">
        <v>126</v>
      </c>
      <c r="E476" s="28">
        <v>8.77</v>
      </c>
      <c r="F476" s="28">
        <v>2.0</v>
      </c>
      <c r="G476" s="28">
        <v>1.5</v>
      </c>
      <c r="H476" s="28">
        <v>12.27</v>
      </c>
      <c r="I476" s="28" t="s">
        <v>45</v>
      </c>
    </row>
    <row r="477">
      <c r="A477" s="28">
        <v>475.0</v>
      </c>
      <c r="B477" s="28" t="s">
        <v>225</v>
      </c>
      <c r="C477" s="28" t="s">
        <v>224</v>
      </c>
      <c r="D477" s="28" t="s">
        <v>63</v>
      </c>
      <c r="E477" s="28">
        <v>8.83</v>
      </c>
      <c r="F477" s="28">
        <v>2.0</v>
      </c>
      <c r="G477" s="28">
        <v>2.0</v>
      </c>
      <c r="H477" s="28">
        <v>12.83</v>
      </c>
      <c r="I477" s="28" t="s">
        <v>45</v>
      </c>
    </row>
    <row r="478">
      <c r="A478" s="28">
        <v>476.0</v>
      </c>
      <c r="B478" s="28" t="s">
        <v>225</v>
      </c>
      <c r="C478" s="28" t="s">
        <v>224</v>
      </c>
      <c r="D478" s="28" t="s">
        <v>191</v>
      </c>
      <c r="E478" s="28">
        <v>8.85</v>
      </c>
      <c r="F478" s="28">
        <v>2.0</v>
      </c>
      <c r="G478" s="28">
        <v>1.5</v>
      </c>
      <c r="H478" s="28">
        <v>12.35</v>
      </c>
      <c r="I478" s="28" t="s">
        <v>48</v>
      </c>
    </row>
    <row r="479">
      <c r="A479" s="28">
        <v>477.0</v>
      </c>
      <c r="B479" s="28" t="s">
        <v>225</v>
      </c>
      <c r="C479" s="28" t="s">
        <v>224</v>
      </c>
      <c r="D479" s="28" t="s">
        <v>94</v>
      </c>
      <c r="E479" s="28">
        <v>8.85</v>
      </c>
      <c r="F479" s="28">
        <v>2.0</v>
      </c>
      <c r="G479" s="28">
        <v>1.9</v>
      </c>
      <c r="H479" s="28">
        <v>12.75</v>
      </c>
      <c r="I479" s="28" t="s">
        <v>48</v>
      </c>
    </row>
    <row r="480">
      <c r="A480" s="28">
        <v>478.0</v>
      </c>
      <c r="B480" s="28" t="s">
        <v>225</v>
      </c>
      <c r="C480" s="28" t="s">
        <v>224</v>
      </c>
      <c r="D480" s="28" t="s">
        <v>188</v>
      </c>
      <c r="E480" s="28">
        <v>8.95</v>
      </c>
      <c r="F480" s="28">
        <v>2.0</v>
      </c>
      <c r="G480" s="28">
        <v>1.5</v>
      </c>
      <c r="H480" s="28">
        <v>12.45</v>
      </c>
      <c r="I480" s="28" t="s">
        <v>48</v>
      </c>
    </row>
    <row r="481">
      <c r="A481" s="28">
        <v>479.0</v>
      </c>
      <c r="B481" s="28" t="s">
        <v>225</v>
      </c>
      <c r="C481" s="28" t="s">
        <v>224</v>
      </c>
      <c r="D481" s="28" t="s">
        <v>70</v>
      </c>
      <c r="E481" s="28">
        <v>8.96</v>
      </c>
      <c r="F481" s="28">
        <v>2.35</v>
      </c>
      <c r="G481" s="28">
        <v>1.0</v>
      </c>
      <c r="H481" s="28">
        <v>12.31</v>
      </c>
      <c r="I481" s="28" t="s">
        <v>48</v>
      </c>
    </row>
    <row r="482">
      <c r="A482" s="28">
        <v>480.0</v>
      </c>
      <c r="B482" s="28" t="s">
        <v>225</v>
      </c>
      <c r="C482" s="28" t="s">
        <v>224</v>
      </c>
      <c r="D482" s="28" t="s">
        <v>122</v>
      </c>
      <c r="E482" s="28">
        <v>8.96</v>
      </c>
      <c r="F482" s="28">
        <v>2.0</v>
      </c>
      <c r="G482" s="28">
        <v>1.0</v>
      </c>
      <c r="H482" s="28">
        <v>11.96</v>
      </c>
      <c r="I482" s="28" t="s">
        <v>48</v>
      </c>
    </row>
    <row r="483">
      <c r="A483" s="28">
        <v>481.0</v>
      </c>
      <c r="B483" s="28" t="s">
        <v>225</v>
      </c>
      <c r="C483" s="28" t="s">
        <v>224</v>
      </c>
      <c r="D483" s="28" t="s">
        <v>44</v>
      </c>
      <c r="E483" s="28">
        <v>8.96</v>
      </c>
      <c r="F483" s="28">
        <v>2.0</v>
      </c>
      <c r="G483" s="28">
        <v>1.9</v>
      </c>
      <c r="H483" s="28">
        <v>12.86</v>
      </c>
      <c r="I483" s="28" t="s">
        <v>48</v>
      </c>
    </row>
    <row r="484">
      <c r="A484" s="28">
        <v>482.0</v>
      </c>
      <c r="B484" s="28" t="s">
        <v>225</v>
      </c>
      <c r="C484" s="28" t="s">
        <v>224</v>
      </c>
      <c r="D484" s="28" t="s">
        <v>71</v>
      </c>
      <c r="E484" s="28">
        <v>8.96</v>
      </c>
      <c r="F484" s="28">
        <v>2.5</v>
      </c>
      <c r="G484" s="28">
        <v>0.7</v>
      </c>
      <c r="H484" s="28">
        <v>12.16</v>
      </c>
      <c r="I484" s="28" t="s">
        <v>45</v>
      </c>
    </row>
    <row r="485">
      <c r="A485" s="28">
        <v>483.0</v>
      </c>
      <c r="B485" s="28" t="s">
        <v>225</v>
      </c>
      <c r="C485" s="28" t="s">
        <v>224</v>
      </c>
      <c r="D485" s="28" t="s">
        <v>74</v>
      </c>
      <c r="E485" s="28">
        <v>8.96</v>
      </c>
      <c r="F485" s="28">
        <v>2.0</v>
      </c>
      <c r="G485" s="28">
        <v>1.4</v>
      </c>
      <c r="H485" s="28">
        <v>12.36</v>
      </c>
      <c r="I485" s="28" t="s">
        <v>45</v>
      </c>
    </row>
    <row r="486">
      <c r="A486" s="28">
        <v>484.0</v>
      </c>
      <c r="B486" s="28" t="s">
        <v>225</v>
      </c>
      <c r="C486" s="28" t="s">
        <v>224</v>
      </c>
      <c r="D486" s="28" t="s">
        <v>116</v>
      </c>
      <c r="E486" s="28">
        <v>8.97</v>
      </c>
      <c r="F486" s="28">
        <v>2.2</v>
      </c>
      <c r="G486" s="28">
        <v>2.5</v>
      </c>
      <c r="H486" s="28">
        <v>13.67</v>
      </c>
      <c r="I486" s="28" t="s">
        <v>45</v>
      </c>
    </row>
    <row r="487">
      <c r="A487" s="28">
        <v>485.0</v>
      </c>
      <c r="B487" s="28" t="s">
        <v>225</v>
      </c>
      <c r="C487" s="28" t="s">
        <v>224</v>
      </c>
      <c r="D487" s="28" t="s">
        <v>69</v>
      </c>
      <c r="E487" s="28">
        <v>8.97</v>
      </c>
      <c r="F487" s="28">
        <v>2.5</v>
      </c>
      <c r="G487" s="28">
        <v>1.4</v>
      </c>
      <c r="H487" s="28">
        <v>12.87</v>
      </c>
      <c r="I487" s="28" t="s">
        <v>45</v>
      </c>
    </row>
    <row r="488">
      <c r="A488" s="28">
        <v>486.0</v>
      </c>
      <c r="B488" s="28" t="s">
        <v>225</v>
      </c>
      <c r="C488" s="28" t="s">
        <v>224</v>
      </c>
      <c r="D488" s="28" t="s">
        <v>83</v>
      </c>
      <c r="E488" s="28">
        <v>8.97</v>
      </c>
      <c r="F488" s="28">
        <v>2.0</v>
      </c>
      <c r="G488" s="28">
        <v>1.5</v>
      </c>
      <c r="H488" s="28">
        <v>12.47</v>
      </c>
      <c r="I488" s="28" t="s">
        <v>45</v>
      </c>
    </row>
    <row r="489">
      <c r="A489" s="28">
        <v>487.0</v>
      </c>
      <c r="B489" s="28" t="s">
        <v>225</v>
      </c>
      <c r="C489" s="28" t="s">
        <v>224</v>
      </c>
      <c r="D489" s="28" t="s">
        <v>190</v>
      </c>
      <c r="E489" s="28">
        <v>8.97</v>
      </c>
      <c r="F489" s="28">
        <v>1.99</v>
      </c>
      <c r="G489" s="28">
        <v>1.49</v>
      </c>
      <c r="H489" s="28">
        <v>12.45</v>
      </c>
      <c r="I489" s="28" t="s">
        <v>45</v>
      </c>
    </row>
    <row r="490">
      <c r="A490" s="28">
        <v>488.0</v>
      </c>
      <c r="B490" s="28" t="s">
        <v>225</v>
      </c>
      <c r="C490" s="28" t="s">
        <v>224</v>
      </c>
      <c r="D490" s="28" t="s">
        <v>196</v>
      </c>
      <c r="E490" s="28">
        <v>8.97</v>
      </c>
      <c r="F490" s="28">
        <v>2.0</v>
      </c>
      <c r="G490" s="28">
        <v>1.8</v>
      </c>
      <c r="H490" s="28">
        <v>12.77</v>
      </c>
      <c r="I490" s="28" t="s">
        <v>48</v>
      </c>
    </row>
    <row r="491">
      <c r="A491" s="28">
        <v>489.0</v>
      </c>
      <c r="B491" s="28" t="s">
        <v>225</v>
      </c>
      <c r="C491" s="28" t="s">
        <v>224</v>
      </c>
      <c r="D491" s="28" t="s">
        <v>91</v>
      </c>
      <c r="E491" s="28">
        <v>8.97</v>
      </c>
      <c r="F491" s="28">
        <v>2.5</v>
      </c>
      <c r="G491" s="28">
        <v>1.75</v>
      </c>
      <c r="H491" s="28">
        <v>13.22</v>
      </c>
      <c r="I491" s="28" t="s">
        <v>48</v>
      </c>
    </row>
    <row r="492">
      <c r="A492" s="28">
        <v>490.0</v>
      </c>
      <c r="B492" s="28" t="s">
        <v>225</v>
      </c>
      <c r="C492" s="28" t="s">
        <v>224</v>
      </c>
      <c r="D492" s="28" t="s">
        <v>47</v>
      </c>
      <c r="E492" s="28">
        <v>8.97</v>
      </c>
      <c r="F492" s="28">
        <v>2.0</v>
      </c>
      <c r="G492" s="28">
        <v>1.5</v>
      </c>
      <c r="H492" s="28">
        <v>12.47</v>
      </c>
      <c r="I492" s="28" t="s">
        <v>48</v>
      </c>
    </row>
    <row r="493">
      <c r="A493" s="28">
        <v>491.0</v>
      </c>
      <c r="B493" s="28" t="s">
        <v>225</v>
      </c>
      <c r="C493" s="28" t="s">
        <v>224</v>
      </c>
      <c r="D493" s="28" t="s">
        <v>130</v>
      </c>
      <c r="E493" s="28">
        <v>8.97</v>
      </c>
      <c r="F493" s="28">
        <v>2.0</v>
      </c>
      <c r="G493" s="28">
        <v>1.5</v>
      </c>
      <c r="H493" s="28">
        <v>12.47</v>
      </c>
      <c r="I493" s="28" t="s">
        <v>48</v>
      </c>
    </row>
    <row r="494">
      <c r="A494" s="28">
        <v>492.0</v>
      </c>
      <c r="B494" s="28" t="s">
        <v>225</v>
      </c>
      <c r="C494" s="28" t="s">
        <v>224</v>
      </c>
      <c r="D494" s="28" t="s">
        <v>124</v>
      </c>
      <c r="E494" s="28">
        <v>8.97</v>
      </c>
      <c r="F494" s="28">
        <v>2.0</v>
      </c>
      <c r="G494" s="28">
        <v>1.5</v>
      </c>
      <c r="H494" s="28">
        <v>12.47</v>
      </c>
      <c r="I494" s="28" t="s">
        <v>48</v>
      </c>
    </row>
    <row r="495">
      <c r="A495" s="28">
        <v>493.0</v>
      </c>
      <c r="B495" s="28" t="s">
        <v>225</v>
      </c>
      <c r="C495" s="28" t="s">
        <v>224</v>
      </c>
      <c r="D495" s="28" t="s">
        <v>93</v>
      </c>
      <c r="E495" s="28">
        <v>8.97</v>
      </c>
      <c r="F495" s="28">
        <v>2.0</v>
      </c>
      <c r="G495" s="28">
        <v>1.8</v>
      </c>
      <c r="H495" s="28">
        <v>12.77</v>
      </c>
      <c r="I495" s="28" t="s">
        <v>48</v>
      </c>
    </row>
    <row r="496">
      <c r="A496" s="28">
        <v>494.0</v>
      </c>
      <c r="B496" s="28" t="s">
        <v>225</v>
      </c>
      <c r="C496" s="28" t="s">
        <v>224</v>
      </c>
      <c r="D496" s="28" t="s">
        <v>49</v>
      </c>
      <c r="E496" s="28">
        <v>8.97</v>
      </c>
      <c r="F496" s="28">
        <v>2.2</v>
      </c>
      <c r="G496" s="28">
        <v>1.4</v>
      </c>
      <c r="H496" s="28">
        <v>12.57</v>
      </c>
      <c r="I496" s="28" t="s">
        <v>48</v>
      </c>
    </row>
    <row r="497">
      <c r="A497" s="28">
        <v>495.0</v>
      </c>
      <c r="B497" s="28" t="s">
        <v>225</v>
      </c>
      <c r="C497" s="28" t="s">
        <v>224</v>
      </c>
      <c r="D497" s="28" t="s">
        <v>189</v>
      </c>
      <c r="E497" s="28">
        <v>8.97</v>
      </c>
      <c r="F497" s="28">
        <v>2.0</v>
      </c>
      <c r="G497" s="28">
        <v>1.8</v>
      </c>
      <c r="H497" s="28">
        <v>12.77</v>
      </c>
      <c r="I497" s="28" t="s">
        <v>48</v>
      </c>
    </row>
    <row r="498">
      <c r="A498" s="28">
        <v>496.0</v>
      </c>
      <c r="B498" s="28" t="s">
        <v>225</v>
      </c>
      <c r="C498" s="28" t="s">
        <v>224</v>
      </c>
      <c r="D498" s="28" t="s">
        <v>160</v>
      </c>
      <c r="E498" s="28">
        <v>8.97</v>
      </c>
      <c r="F498" s="28">
        <v>3.0</v>
      </c>
      <c r="G498" s="28">
        <v>2.5</v>
      </c>
      <c r="H498" s="28">
        <v>14.47</v>
      </c>
      <c r="I498" s="28" t="s">
        <v>48</v>
      </c>
    </row>
    <row r="499">
      <c r="A499" s="28">
        <v>497.0</v>
      </c>
      <c r="B499" s="28" t="s">
        <v>225</v>
      </c>
      <c r="C499" s="28" t="s">
        <v>224</v>
      </c>
      <c r="D499" s="28" t="s">
        <v>118</v>
      </c>
      <c r="E499" s="28">
        <v>8.97</v>
      </c>
      <c r="F499" s="28">
        <v>2.0</v>
      </c>
      <c r="G499" s="28">
        <v>1.0</v>
      </c>
      <c r="H499" s="28">
        <v>11.97</v>
      </c>
      <c r="I499" s="28" t="s">
        <v>48</v>
      </c>
    </row>
    <row r="500">
      <c r="A500" s="28">
        <v>498.0</v>
      </c>
      <c r="B500" s="28" t="s">
        <v>225</v>
      </c>
      <c r="C500" s="28" t="s">
        <v>224</v>
      </c>
      <c r="D500" s="28" t="s">
        <v>76</v>
      </c>
      <c r="E500" s="28">
        <v>8.97</v>
      </c>
      <c r="F500" s="28">
        <v>2.2</v>
      </c>
      <c r="G500" s="28">
        <v>1.2</v>
      </c>
      <c r="H500" s="28">
        <v>12.37</v>
      </c>
      <c r="I500" s="28" t="s">
        <v>45</v>
      </c>
    </row>
    <row r="501">
      <c r="A501" s="28">
        <v>499.0</v>
      </c>
      <c r="B501" s="28" t="s">
        <v>225</v>
      </c>
      <c r="C501" s="28" t="s">
        <v>224</v>
      </c>
      <c r="D501" s="28" t="s">
        <v>82</v>
      </c>
      <c r="E501" s="28">
        <v>8.97</v>
      </c>
      <c r="F501" s="28">
        <v>3.0</v>
      </c>
      <c r="G501" s="28">
        <v>2.5</v>
      </c>
      <c r="H501" s="28">
        <v>14.47</v>
      </c>
      <c r="I501" s="28" t="s">
        <v>45</v>
      </c>
    </row>
    <row r="502">
      <c r="A502" s="28">
        <v>500.0</v>
      </c>
      <c r="B502" s="28" t="s">
        <v>225</v>
      </c>
      <c r="C502" s="28" t="s">
        <v>224</v>
      </c>
      <c r="D502" s="28" t="s">
        <v>125</v>
      </c>
      <c r="E502" s="28">
        <v>8.98</v>
      </c>
      <c r="F502" s="28">
        <v>2.0</v>
      </c>
      <c r="G502" s="28">
        <v>1.5</v>
      </c>
      <c r="H502" s="28">
        <v>12.48</v>
      </c>
      <c r="I502" s="28" t="s">
        <v>48</v>
      </c>
    </row>
    <row r="503">
      <c r="A503" s="28">
        <v>501.0</v>
      </c>
      <c r="B503" s="28" t="s">
        <v>225</v>
      </c>
      <c r="C503" s="28" t="s">
        <v>224</v>
      </c>
      <c r="D503" s="28" t="s">
        <v>110</v>
      </c>
      <c r="E503" s="28">
        <v>8.98</v>
      </c>
      <c r="F503" s="28">
        <v>2.0</v>
      </c>
      <c r="G503" s="28">
        <v>1.9</v>
      </c>
      <c r="H503" s="28">
        <v>12.88</v>
      </c>
      <c r="I503" s="28" t="s">
        <v>48</v>
      </c>
    </row>
    <row r="504">
      <c r="A504" s="28">
        <v>502.0</v>
      </c>
      <c r="B504" s="28" t="s">
        <v>225</v>
      </c>
      <c r="C504" s="28" t="s">
        <v>224</v>
      </c>
      <c r="D504" s="28" t="s">
        <v>75</v>
      </c>
      <c r="E504" s="28">
        <v>9.08</v>
      </c>
      <c r="F504" s="28">
        <v>2.5</v>
      </c>
      <c r="G504" s="28">
        <v>1.5</v>
      </c>
      <c r="H504" s="28">
        <v>13.08</v>
      </c>
      <c r="I504" s="28" t="s">
        <v>48</v>
      </c>
    </row>
    <row r="505">
      <c r="A505" s="28">
        <v>503.0</v>
      </c>
      <c r="B505" s="28" t="s">
        <v>225</v>
      </c>
      <c r="C505" s="28" t="s">
        <v>224</v>
      </c>
      <c r="D505" s="28" t="s">
        <v>217</v>
      </c>
      <c r="E505" s="28">
        <v>9.1</v>
      </c>
      <c r="F505" s="28">
        <v>2.2</v>
      </c>
      <c r="G505" s="28">
        <v>1.7</v>
      </c>
      <c r="H505" s="28">
        <v>13.0</v>
      </c>
      <c r="I505" s="28" t="s">
        <v>48</v>
      </c>
    </row>
    <row r="506">
      <c r="A506" s="28">
        <v>504.0</v>
      </c>
      <c r="B506" s="28" t="s">
        <v>225</v>
      </c>
      <c r="C506" s="28" t="s">
        <v>224</v>
      </c>
      <c r="D506" s="28" t="s">
        <v>66</v>
      </c>
      <c r="E506" s="28">
        <v>9.1</v>
      </c>
      <c r="F506" s="28">
        <v>2.0</v>
      </c>
      <c r="G506" s="28">
        <v>1.0</v>
      </c>
      <c r="H506" s="28">
        <v>12.1</v>
      </c>
      <c r="I506" s="28" t="s">
        <v>48</v>
      </c>
    </row>
    <row r="507">
      <c r="A507" s="28">
        <v>505.0</v>
      </c>
      <c r="B507" s="28" t="s">
        <v>225</v>
      </c>
      <c r="C507" s="28" t="s">
        <v>224</v>
      </c>
      <c r="D507" s="28" t="s">
        <v>140</v>
      </c>
      <c r="E507" s="28">
        <v>9.15</v>
      </c>
      <c r="F507" s="28">
        <v>2.9</v>
      </c>
      <c r="G507" s="28">
        <v>1.8</v>
      </c>
      <c r="H507" s="28">
        <v>13.85</v>
      </c>
      <c r="I507" s="28" t="s">
        <v>48</v>
      </c>
    </row>
    <row r="508">
      <c r="A508" s="28">
        <v>506.0</v>
      </c>
      <c r="B508" s="28" t="s">
        <v>225</v>
      </c>
      <c r="C508" s="28" t="s">
        <v>224</v>
      </c>
      <c r="D508" s="28" t="s">
        <v>113</v>
      </c>
      <c r="E508" s="28">
        <v>9.17</v>
      </c>
      <c r="F508" s="28">
        <v>2.5</v>
      </c>
      <c r="G508" s="28">
        <v>1.0</v>
      </c>
      <c r="H508" s="28">
        <v>12.67</v>
      </c>
      <c r="I508" s="28" t="s">
        <v>48</v>
      </c>
    </row>
    <row r="509">
      <c r="A509" s="28">
        <v>507.0</v>
      </c>
      <c r="B509" s="28" t="s">
        <v>225</v>
      </c>
      <c r="C509" s="28" t="s">
        <v>224</v>
      </c>
      <c r="D509" s="28" t="s">
        <v>218</v>
      </c>
      <c r="E509" s="28">
        <v>9.23</v>
      </c>
      <c r="F509" s="28">
        <v>2.2</v>
      </c>
      <c r="G509" s="28">
        <v>1.5</v>
      </c>
      <c r="H509" s="28">
        <v>12.93</v>
      </c>
      <c r="I509" s="28" t="s">
        <v>48</v>
      </c>
    </row>
    <row r="510">
      <c r="A510" s="28">
        <v>508.0</v>
      </c>
      <c r="B510" s="28" t="s">
        <v>225</v>
      </c>
      <c r="C510" s="28" t="s">
        <v>224</v>
      </c>
      <c r="D510" s="28" t="s">
        <v>143</v>
      </c>
      <c r="E510" s="28">
        <v>9.23</v>
      </c>
      <c r="F510" s="28">
        <v>1.9</v>
      </c>
      <c r="G510" s="28">
        <v>1.9</v>
      </c>
      <c r="H510" s="28">
        <v>13.03</v>
      </c>
      <c r="I510" s="28" t="s">
        <v>45</v>
      </c>
    </row>
    <row r="511">
      <c r="A511" s="28">
        <v>509.0</v>
      </c>
      <c r="B511" s="28" t="s">
        <v>225</v>
      </c>
      <c r="C511" s="28" t="s">
        <v>224</v>
      </c>
      <c r="D511" s="28" t="s">
        <v>219</v>
      </c>
      <c r="E511" s="28">
        <v>9.25</v>
      </c>
      <c r="F511" s="28">
        <v>2.0</v>
      </c>
      <c r="G511" s="28">
        <v>2.2</v>
      </c>
      <c r="H511" s="28">
        <v>13.45</v>
      </c>
      <c r="I511" s="28" t="s">
        <v>45</v>
      </c>
    </row>
    <row r="512">
      <c r="A512" s="28">
        <v>510.0</v>
      </c>
      <c r="B512" s="28" t="s">
        <v>225</v>
      </c>
      <c r="C512" s="28" t="s">
        <v>224</v>
      </c>
      <c r="D512" s="28" t="s">
        <v>129</v>
      </c>
      <c r="E512" s="28">
        <v>9.3</v>
      </c>
      <c r="F512" s="28">
        <v>2.5</v>
      </c>
      <c r="G512" s="28">
        <v>1.0</v>
      </c>
      <c r="H512" s="28">
        <v>12.8</v>
      </c>
      <c r="I512" s="28" t="s">
        <v>48</v>
      </c>
    </row>
    <row r="513">
      <c r="A513" s="28">
        <v>511.0</v>
      </c>
      <c r="B513" s="28" t="s">
        <v>225</v>
      </c>
      <c r="C513" s="28" t="s">
        <v>224</v>
      </c>
      <c r="D513" s="28" t="s">
        <v>172</v>
      </c>
      <c r="E513" s="28">
        <v>9.3</v>
      </c>
      <c r="F513" s="28">
        <v>1.9</v>
      </c>
      <c r="G513" s="28">
        <v>1.1</v>
      </c>
      <c r="H513" s="28">
        <v>12.3</v>
      </c>
      <c r="I513" s="28" t="s">
        <v>48</v>
      </c>
    </row>
    <row r="514">
      <c r="A514" s="28">
        <v>512.0</v>
      </c>
      <c r="B514" s="28" t="s">
        <v>225</v>
      </c>
      <c r="C514" s="28" t="s">
        <v>224</v>
      </c>
      <c r="D514" s="28" t="s">
        <v>102</v>
      </c>
      <c r="E514" s="28">
        <v>9.36</v>
      </c>
      <c r="F514" s="28">
        <v>1.9</v>
      </c>
      <c r="G514" s="28">
        <v>2.5</v>
      </c>
      <c r="H514" s="28">
        <v>13.76</v>
      </c>
      <c r="I514" s="28" t="s">
        <v>45</v>
      </c>
    </row>
    <row r="515">
      <c r="A515" s="28">
        <v>513.0</v>
      </c>
      <c r="B515" s="28" t="s">
        <v>225</v>
      </c>
      <c r="C515" s="28" t="s">
        <v>224</v>
      </c>
      <c r="D515" s="28" t="s">
        <v>123</v>
      </c>
      <c r="E515" s="28">
        <v>9.38</v>
      </c>
      <c r="F515" s="28">
        <v>2.0</v>
      </c>
      <c r="G515" s="28">
        <v>1.5</v>
      </c>
      <c r="H515" s="28">
        <v>12.88</v>
      </c>
      <c r="I515" s="28" t="s">
        <v>45</v>
      </c>
    </row>
    <row r="516">
      <c r="A516" s="28">
        <v>514.0</v>
      </c>
      <c r="B516" s="28" t="s">
        <v>225</v>
      </c>
      <c r="C516" s="28" t="s">
        <v>224</v>
      </c>
      <c r="D516" s="28" t="s">
        <v>114</v>
      </c>
      <c r="E516" s="28">
        <v>9.38</v>
      </c>
      <c r="F516" s="28">
        <v>2.0</v>
      </c>
      <c r="G516" s="28">
        <v>0.9</v>
      </c>
      <c r="H516" s="28">
        <v>12.28</v>
      </c>
      <c r="I516" s="28" t="s">
        <v>48</v>
      </c>
    </row>
    <row r="517">
      <c r="A517" s="28">
        <v>515.0</v>
      </c>
      <c r="B517" s="28" t="s">
        <v>225</v>
      </c>
      <c r="C517" s="28" t="s">
        <v>224</v>
      </c>
      <c r="D517" s="28" t="s">
        <v>103</v>
      </c>
      <c r="E517" s="28">
        <v>9.39</v>
      </c>
      <c r="F517" s="28">
        <v>2.9</v>
      </c>
      <c r="G517" s="28">
        <v>2.9</v>
      </c>
      <c r="H517" s="28">
        <v>15.19</v>
      </c>
      <c r="I517" s="28" t="s">
        <v>48</v>
      </c>
    </row>
    <row r="518">
      <c r="A518" s="28">
        <v>516.0</v>
      </c>
      <c r="B518" s="28" t="s">
        <v>225</v>
      </c>
      <c r="C518" s="28" t="s">
        <v>224</v>
      </c>
      <c r="D518" s="28" t="s">
        <v>144</v>
      </c>
      <c r="E518" s="28">
        <v>9.39</v>
      </c>
      <c r="F518" s="28">
        <v>2.0</v>
      </c>
      <c r="G518" s="28">
        <v>2.0</v>
      </c>
      <c r="H518" s="28">
        <v>13.39</v>
      </c>
      <c r="I518" s="28" t="s">
        <v>48</v>
      </c>
    </row>
    <row r="519">
      <c r="A519" s="28">
        <v>517.0</v>
      </c>
      <c r="B519" s="28" t="s">
        <v>225</v>
      </c>
      <c r="C519" s="28" t="s">
        <v>224</v>
      </c>
      <c r="D519" s="28" t="s">
        <v>109</v>
      </c>
      <c r="E519" s="28">
        <v>9.4</v>
      </c>
      <c r="F519" s="28">
        <v>2.6</v>
      </c>
      <c r="G519" s="28">
        <v>0.0</v>
      </c>
      <c r="H519" s="28">
        <v>12.0</v>
      </c>
      <c r="I519" s="28" t="s">
        <v>48</v>
      </c>
    </row>
    <row r="520">
      <c r="A520" s="28">
        <v>518.0</v>
      </c>
      <c r="B520" s="28" t="s">
        <v>225</v>
      </c>
      <c r="C520" s="28" t="s">
        <v>224</v>
      </c>
      <c r="D520" s="28" t="s">
        <v>86</v>
      </c>
      <c r="E520" s="28">
        <v>9.47</v>
      </c>
      <c r="F520" s="28">
        <v>2.9</v>
      </c>
      <c r="G520" s="28">
        <v>3.5</v>
      </c>
      <c r="H520" s="28">
        <v>15.87</v>
      </c>
      <c r="I520" s="28" t="s">
        <v>48</v>
      </c>
    </row>
    <row r="521">
      <c r="A521" s="28">
        <v>519.0</v>
      </c>
      <c r="B521" s="28" t="s">
        <v>225</v>
      </c>
      <c r="C521" s="28" t="s">
        <v>224</v>
      </c>
      <c r="D521" s="28" t="s">
        <v>120</v>
      </c>
      <c r="E521" s="28">
        <v>9.47</v>
      </c>
      <c r="F521" s="28">
        <v>2.0</v>
      </c>
      <c r="G521" s="28">
        <v>1.9</v>
      </c>
      <c r="H521" s="28">
        <v>13.37</v>
      </c>
      <c r="I521" s="28" t="s">
        <v>48</v>
      </c>
    </row>
    <row r="522">
      <c r="A522" s="28">
        <v>520.0</v>
      </c>
      <c r="B522" s="28" t="s">
        <v>225</v>
      </c>
      <c r="C522" s="28" t="s">
        <v>224</v>
      </c>
      <c r="D522" s="28" t="s">
        <v>159</v>
      </c>
      <c r="E522" s="28">
        <v>9.49</v>
      </c>
      <c r="F522" s="28">
        <v>2.0</v>
      </c>
      <c r="G522" s="28">
        <v>1.5</v>
      </c>
      <c r="H522" s="28">
        <v>12.99</v>
      </c>
      <c r="I522" s="28" t="s">
        <v>48</v>
      </c>
    </row>
    <row r="523">
      <c r="A523" s="28">
        <v>521.0</v>
      </c>
      <c r="B523" s="28" t="s">
        <v>225</v>
      </c>
      <c r="C523" s="28" t="s">
        <v>224</v>
      </c>
      <c r="D523" s="28" t="s">
        <v>68</v>
      </c>
      <c r="E523" s="28">
        <v>9.5</v>
      </c>
      <c r="F523" s="28">
        <v>2.0</v>
      </c>
      <c r="G523" s="28">
        <v>1.8</v>
      </c>
      <c r="H523" s="28">
        <v>13.3</v>
      </c>
      <c r="I523" s="28" t="s">
        <v>48</v>
      </c>
    </row>
    <row r="524">
      <c r="A524" s="28">
        <v>522.0</v>
      </c>
      <c r="B524" s="28" t="s">
        <v>225</v>
      </c>
      <c r="C524" s="28" t="s">
        <v>224</v>
      </c>
      <c r="D524" s="28" t="s">
        <v>57</v>
      </c>
      <c r="E524" s="28">
        <v>9.52</v>
      </c>
      <c r="F524" s="28">
        <v>2.5</v>
      </c>
      <c r="G524" s="28">
        <v>1.5</v>
      </c>
      <c r="H524" s="28">
        <v>13.52</v>
      </c>
      <c r="I524" s="28" t="s">
        <v>48</v>
      </c>
    </row>
    <row r="525">
      <c r="A525" s="28">
        <v>523.0</v>
      </c>
      <c r="B525" s="28" t="s">
        <v>225</v>
      </c>
      <c r="C525" s="28" t="s">
        <v>224</v>
      </c>
      <c r="D525" s="28" t="s">
        <v>62</v>
      </c>
      <c r="E525" s="28">
        <v>9.52</v>
      </c>
      <c r="F525" s="28">
        <v>2.99</v>
      </c>
      <c r="G525" s="28">
        <v>1.0</v>
      </c>
      <c r="H525" s="28">
        <v>13.51</v>
      </c>
      <c r="I525" s="28" t="s">
        <v>48</v>
      </c>
    </row>
    <row r="526">
      <c r="A526" s="28">
        <v>524.0</v>
      </c>
      <c r="B526" s="28" t="s">
        <v>225</v>
      </c>
      <c r="C526" s="28" t="s">
        <v>224</v>
      </c>
      <c r="D526" s="28" t="s">
        <v>87</v>
      </c>
      <c r="E526" s="28">
        <v>9.55</v>
      </c>
      <c r="F526" s="28">
        <v>1.9</v>
      </c>
      <c r="G526" s="28">
        <v>0.8</v>
      </c>
      <c r="H526" s="28">
        <v>12.25</v>
      </c>
      <c r="I526" s="28" t="s">
        <v>48</v>
      </c>
    </row>
    <row r="527">
      <c r="A527" s="28">
        <v>525.0</v>
      </c>
      <c r="B527" s="28" t="s">
        <v>225</v>
      </c>
      <c r="C527" s="28" t="s">
        <v>224</v>
      </c>
      <c r="D527" s="28" t="s">
        <v>119</v>
      </c>
      <c r="E527" s="28">
        <v>9.61</v>
      </c>
      <c r="F527" s="28">
        <v>2.0</v>
      </c>
      <c r="G527" s="28">
        <v>1.5</v>
      </c>
      <c r="H527" s="28">
        <v>13.11</v>
      </c>
      <c r="I527" s="28" t="s">
        <v>48</v>
      </c>
    </row>
    <row r="528">
      <c r="A528" s="28">
        <v>526.0</v>
      </c>
      <c r="B528" s="28" t="s">
        <v>225</v>
      </c>
      <c r="C528" s="28" t="s">
        <v>224</v>
      </c>
      <c r="D528" s="28" t="s">
        <v>150</v>
      </c>
      <c r="E528" s="28">
        <v>9.62</v>
      </c>
      <c r="F528" s="28">
        <v>1.9</v>
      </c>
      <c r="G528" s="28">
        <v>1.5</v>
      </c>
      <c r="H528" s="28">
        <v>13.02</v>
      </c>
      <c r="I528" s="28" t="s">
        <v>48</v>
      </c>
    </row>
    <row r="529">
      <c r="A529" s="28">
        <v>527.0</v>
      </c>
      <c r="B529" s="28" t="s">
        <v>225</v>
      </c>
      <c r="C529" s="28" t="s">
        <v>224</v>
      </c>
      <c r="D529" s="28" t="s">
        <v>127</v>
      </c>
      <c r="E529" s="28">
        <v>9.62</v>
      </c>
      <c r="F529" s="28">
        <v>2.5</v>
      </c>
      <c r="G529" s="28">
        <v>1.0</v>
      </c>
      <c r="H529" s="28">
        <v>13.12</v>
      </c>
      <c r="I529" s="28" t="s">
        <v>48</v>
      </c>
    </row>
    <row r="530">
      <c r="A530" s="28">
        <v>528.0</v>
      </c>
      <c r="B530" s="28" t="s">
        <v>225</v>
      </c>
      <c r="C530" s="28" t="s">
        <v>224</v>
      </c>
      <c r="D530" s="28" t="s">
        <v>163</v>
      </c>
      <c r="E530" s="28">
        <v>9.8</v>
      </c>
      <c r="F530" s="28">
        <v>2.0</v>
      </c>
      <c r="G530" s="28">
        <v>2.3</v>
      </c>
      <c r="H530" s="28">
        <v>14.1</v>
      </c>
      <c r="I530" s="28" t="s">
        <v>45</v>
      </c>
    </row>
    <row r="531">
      <c r="A531" s="28">
        <v>529.0</v>
      </c>
      <c r="B531" s="28" t="s">
        <v>225</v>
      </c>
      <c r="C531" s="28" t="s">
        <v>224</v>
      </c>
      <c r="D531" s="28" t="s">
        <v>72</v>
      </c>
      <c r="E531" s="28">
        <v>9.99</v>
      </c>
      <c r="F531" s="28">
        <v>2.5</v>
      </c>
      <c r="G531" s="28">
        <v>1.5</v>
      </c>
      <c r="H531" s="28">
        <v>13.99</v>
      </c>
      <c r="I531" s="28" t="s">
        <v>48</v>
      </c>
    </row>
    <row r="532">
      <c r="A532" s="28">
        <v>530.0</v>
      </c>
      <c r="B532" s="28" t="s">
        <v>225</v>
      </c>
      <c r="C532" s="28" t="s">
        <v>224</v>
      </c>
      <c r="D532" s="28" t="s">
        <v>157</v>
      </c>
      <c r="E532" s="28">
        <v>10.01</v>
      </c>
      <c r="F532" s="28">
        <v>2.0</v>
      </c>
      <c r="G532" s="28">
        <v>1.0</v>
      </c>
      <c r="H532" s="28">
        <v>13.01</v>
      </c>
      <c r="I532" s="28" t="s">
        <v>48</v>
      </c>
    </row>
    <row r="533">
      <c r="A533" s="28">
        <v>531.0</v>
      </c>
      <c r="B533" s="28" t="s">
        <v>225</v>
      </c>
      <c r="C533" s="28" t="s">
        <v>224</v>
      </c>
      <c r="D533" s="28" t="s">
        <v>170</v>
      </c>
      <c r="E533" s="28">
        <v>10.1</v>
      </c>
      <c r="F533" s="28">
        <v>1.9</v>
      </c>
      <c r="G533" s="28">
        <v>2.0</v>
      </c>
      <c r="H533" s="28">
        <v>14.0</v>
      </c>
      <c r="I533" s="28" t="s">
        <v>45</v>
      </c>
    </row>
    <row r="534">
      <c r="A534" s="28">
        <v>532.0</v>
      </c>
      <c r="B534" s="28" t="s">
        <v>225</v>
      </c>
      <c r="C534" s="28" t="s">
        <v>224</v>
      </c>
      <c r="D534" s="28" t="s">
        <v>147</v>
      </c>
      <c r="E534" s="28">
        <v>10.1</v>
      </c>
      <c r="F534" s="28">
        <v>2.5</v>
      </c>
      <c r="G534" s="28">
        <v>1.5</v>
      </c>
      <c r="H534" s="28">
        <v>14.1</v>
      </c>
      <c r="I534" s="28" t="s">
        <v>45</v>
      </c>
    </row>
    <row r="535">
      <c r="A535" s="28">
        <v>533.0</v>
      </c>
      <c r="B535" s="28" t="s">
        <v>225</v>
      </c>
      <c r="C535" s="28" t="s">
        <v>224</v>
      </c>
      <c r="D535" s="28" t="s">
        <v>137</v>
      </c>
      <c r="E535" s="28">
        <v>10.2</v>
      </c>
      <c r="F535" s="28">
        <v>1.8</v>
      </c>
      <c r="G535" s="28">
        <v>0.9</v>
      </c>
      <c r="H535" s="28">
        <v>12.9</v>
      </c>
      <c r="I535" s="28" t="s">
        <v>45</v>
      </c>
    </row>
    <row r="536">
      <c r="A536" s="28">
        <v>534.0</v>
      </c>
      <c r="B536" s="28" t="s">
        <v>225</v>
      </c>
      <c r="C536" s="28" t="s">
        <v>224</v>
      </c>
      <c r="D536" s="28" t="s">
        <v>141</v>
      </c>
      <c r="E536" s="28">
        <v>10.2</v>
      </c>
      <c r="F536" s="28">
        <v>1.8</v>
      </c>
      <c r="G536" s="28">
        <v>1.5</v>
      </c>
      <c r="H536" s="28">
        <v>13.5</v>
      </c>
      <c r="I536" s="28" t="s">
        <v>45</v>
      </c>
    </row>
    <row r="537">
      <c r="A537" s="28">
        <v>535.0</v>
      </c>
      <c r="B537" s="28" t="s">
        <v>225</v>
      </c>
      <c r="C537" s="28" t="s">
        <v>224</v>
      </c>
      <c r="D537" s="28" t="s">
        <v>152</v>
      </c>
      <c r="E537" s="28">
        <v>10.2</v>
      </c>
      <c r="F537" s="28">
        <v>1.9</v>
      </c>
      <c r="G537" s="28">
        <v>1.8</v>
      </c>
      <c r="H537" s="28">
        <v>13.9</v>
      </c>
      <c r="I537" s="28" t="s">
        <v>45</v>
      </c>
    </row>
    <row r="538">
      <c r="A538" s="28">
        <v>536.0</v>
      </c>
      <c r="B538" s="28" t="s">
        <v>225</v>
      </c>
      <c r="C538" s="28" t="s">
        <v>224</v>
      </c>
      <c r="D538" s="28" t="s">
        <v>156</v>
      </c>
      <c r="E538" s="28">
        <v>10.21</v>
      </c>
      <c r="F538" s="28">
        <v>4.5</v>
      </c>
      <c r="G538" s="28">
        <v>2.0</v>
      </c>
      <c r="H538" s="28">
        <v>16.71</v>
      </c>
      <c r="I538" s="28" t="s">
        <v>45</v>
      </c>
    </row>
    <row r="539">
      <c r="A539" s="28">
        <v>537.0</v>
      </c>
      <c r="B539" s="28" t="s">
        <v>225</v>
      </c>
      <c r="C539" s="28" t="s">
        <v>224</v>
      </c>
      <c r="D539" s="28" t="s">
        <v>99</v>
      </c>
      <c r="E539" s="28">
        <v>10.24</v>
      </c>
      <c r="F539" s="28">
        <v>2.0</v>
      </c>
      <c r="G539" s="28">
        <v>1.5</v>
      </c>
      <c r="H539" s="28">
        <v>13.74</v>
      </c>
      <c r="I539" s="28" t="s">
        <v>48</v>
      </c>
    </row>
    <row r="540">
      <c r="A540" s="28">
        <v>538.0</v>
      </c>
      <c r="B540" s="28" t="s">
        <v>225</v>
      </c>
      <c r="C540" s="28" t="s">
        <v>224</v>
      </c>
      <c r="D540" s="28" t="s">
        <v>158</v>
      </c>
      <c r="E540" s="28">
        <v>10.24</v>
      </c>
      <c r="F540" s="28">
        <v>2.0</v>
      </c>
      <c r="G540" s="28">
        <v>2.0</v>
      </c>
      <c r="H540" s="28">
        <v>14.24</v>
      </c>
      <c r="I540" s="28" t="s">
        <v>48</v>
      </c>
    </row>
    <row r="541">
      <c r="A541" s="28">
        <v>539.0</v>
      </c>
      <c r="B541" s="28" t="s">
        <v>225</v>
      </c>
      <c r="C541" s="28" t="s">
        <v>224</v>
      </c>
      <c r="D541" s="28" t="s">
        <v>148</v>
      </c>
      <c r="E541" s="28">
        <v>10.25</v>
      </c>
      <c r="F541" s="28">
        <v>2.3</v>
      </c>
      <c r="G541" s="28">
        <v>2.0</v>
      </c>
      <c r="H541" s="28">
        <v>14.55</v>
      </c>
      <c r="I541" s="28" t="s">
        <v>48</v>
      </c>
    </row>
    <row r="542">
      <c r="A542" s="28">
        <v>540.0</v>
      </c>
      <c r="B542" s="28" t="s">
        <v>225</v>
      </c>
      <c r="C542" s="28" t="s">
        <v>224</v>
      </c>
      <c r="D542" s="28" t="s">
        <v>203</v>
      </c>
      <c r="E542" s="28">
        <v>10.28</v>
      </c>
      <c r="F542" s="28">
        <v>1.7</v>
      </c>
      <c r="G542" s="28">
        <v>1.8</v>
      </c>
      <c r="H542" s="28">
        <v>13.78</v>
      </c>
      <c r="I542" s="28" t="s">
        <v>48</v>
      </c>
    </row>
    <row r="543">
      <c r="A543" s="28">
        <v>541.0</v>
      </c>
      <c r="B543" s="28" t="s">
        <v>225</v>
      </c>
      <c r="C543" s="28" t="s">
        <v>224</v>
      </c>
      <c r="D543" s="28" t="s">
        <v>133</v>
      </c>
      <c r="E543" s="28">
        <v>10.28</v>
      </c>
      <c r="F543" s="28">
        <v>4.0</v>
      </c>
      <c r="G543" s="28">
        <v>0.0</v>
      </c>
      <c r="H543" s="28">
        <v>14.28</v>
      </c>
      <c r="I543" s="28" t="s">
        <v>45</v>
      </c>
    </row>
    <row r="544">
      <c r="A544" s="28">
        <v>542.0</v>
      </c>
      <c r="B544" s="28" t="s">
        <v>225</v>
      </c>
      <c r="C544" s="28" t="s">
        <v>224</v>
      </c>
      <c r="D544" s="28" t="s">
        <v>136</v>
      </c>
      <c r="E544" s="28">
        <v>10.32</v>
      </c>
      <c r="F544" s="28">
        <v>2.0</v>
      </c>
      <c r="G544" s="28">
        <v>1.5</v>
      </c>
      <c r="H544" s="28">
        <v>13.82</v>
      </c>
      <c r="I544" s="28" t="s">
        <v>45</v>
      </c>
    </row>
    <row r="545">
      <c r="A545" s="28">
        <v>543.0</v>
      </c>
      <c r="B545" s="28" t="s">
        <v>225</v>
      </c>
      <c r="C545" s="28" t="s">
        <v>224</v>
      </c>
      <c r="D545" s="28" t="s">
        <v>131</v>
      </c>
      <c r="E545" s="28">
        <v>10.33</v>
      </c>
      <c r="F545" s="28">
        <v>2.0</v>
      </c>
      <c r="G545" s="28">
        <v>1.0</v>
      </c>
      <c r="H545" s="28">
        <v>13.33</v>
      </c>
      <c r="I545" s="28" t="s">
        <v>48</v>
      </c>
    </row>
    <row r="546">
      <c r="A546" s="28">
        <v>544.0</v>
      </c>
      <c r="B546" s="28" t="s">
        <v>225</v>
      </c>
      <c r="C546" s="28" t="s">
        <v>224</v>
      </c>
      <c r="D546" s="28" t="s">
        <v>168</v>
      </c>
      <c r="E546" s="28">
        <v>10.35</v>
      </c>
      <c r="F546" s="28">
        <v>2.95</v>
      </c>
      <c r="G546" s="28">
        <v>2.95</v>
      </c>
      <c r="H546" s="28">
        <v>16.25</v>
      </c>
      <c r="I546" s="28" t="s">
        <v>48</v>
      </c>
    </row>
    <row r="547">
      <c r="A547" s="28">
        <v>545.0</v>
      </c>
      <c r="B547" s="28" t="s">
        <v>225</v>
      </c>
      <c r="C547" s="28" t="s">
        <v>224</v>
      </c>
      <c r="D547" s="28" t="s">
        <v>207</v>
      </c>
      <c r="E547" s="28">
        <v>10.4</v>
      </c>
      <c r="F547" s="28">
        <v>2.5</v>
      </c>
      <c r="G547" s="28">
        <v>1.9</v>
      </c>
      <c r="H547" s="28">
        <v>14.8</v>
      </c>
      <c r="I547" s="28" t="s">
        <v>48</v>
      </c>
    </row>
    <row r="548">
      <c r="A548" s="28">
        <v>546.0</v>
      </c>
      <c r="B548" s="28" t="s">
        <v>225</v>
      </c>
      <c r="C548" s="28" t="s">
        <v>224</v>
      </c>
      <c r="D548" s="28" t="s">
        <v>227</v>
      </c>
      <c r="E548" s="28">
        <v>10.48</v>
      </c>
      <c r="F548" s="28">
        <v>3.0</v>
      </c>
      <c r="G548" s="28">
        <v>2.0</v>
      </c>
      <c r="H548" s="28">
        <v>15.48</v>
      </c>
      <c r="I548" s="28" t="s">
        <v>48</v>
      </c>
    </row>
    <row r="549">
      <c r="A549" s="28">
        <v>547.0</v>
      </c>
      <c r="B549" s="28" t="s">
        <v>225</v>
      </c>
      <c r="C549" s="28" t="s">
        <v>224</v>
      </c>
      <c r="D549" s="28" t="s">
        <v>161</v>
      </c>
      <c r="E549" s="28">
        <v>10.63</v>
      </c>
      <c r="F549" s="28">
        <v>2.0</v>
      </c>
      <c r="G549" s="28">
        <v>1.9</v>
      </c>
      <c r="H549" s="28">
        <v>14.53</v>
      </c>
      <c r="I549" s="28" t="s">
        <v>45</v>
      </c>
    </row>
    <row r="550">
      <c r="A550" s="28">
        <v>548.0</v>
      </c>
      <c r="B550" s="28" t="s">
        <v>225</v>
      </c>
      <c r="C550" s="28" t="s">
        <v>224</v>
      </c>
      <c r="D550" s="28" t="s">
        <v>142</v>
      </c>
      <c r="E550" s="28">
        <v>10.8</v>
      </c>
      <c r="F550" s="28">
        <v>2.2</v>
      </c>
      <c r="G550" s="28">
        <v>1.4</v>
      </c>
      <c r="H550" s="28">
        <v>14.4</v>
      </c>
      <c r="I550" s="28" t="s">
        <v>45</v>
      </c>
    </row>
    <row r="551">
      <c r="A551" s="28">
        <v>549.0</v>
      </c>
      <c r="B551" s="28" t="s">
        <v>225</v>
      </c>
      <c r="C551" s="28" t="s">
        <v>224</v>
      </c>
      <c r="D551" s="28" t="s">
        <v>138</v>
      </c>
      <c r="E551" s="28">
        <v>10.9</v>
      </c>
      <c r="F551" s="28">
        <v>2.0</v>
      </c>
      <c r="G551" s="28">
        <v>2.0</v>
      </c>
      <c r="H551" s="28">
        <v>14.9</v>
      </c>
      <c r="I551" s="28" t="s">
        <v>45</v>
      </c>
    </row>
    <row r="552">
      <c r="A552" s="28">
        <v>550.0</v>
      </c>
      <c r="B552" s="28" t="s">
        <v>225</v>
      </c>
      <c r="C552" s="28" t="s">
        <v>224</v>
      </c>
      <c r="D552" s="28" t="s">
        <v>53</v>
      </c>
      <c r="E552" s="28">
        <v>11.98</v>
      </c>
      <c r="F552" s="28">
        <v>1.9</v>
      </c>
      <c r="G552" s="28">
        <v>1.9</v>
      </c>
      <c r="H552" s="28">
        <v>15.78</v>
      </c>
      <c r="I552" s="28" t="s">
        <v>48</v>
      </c>
    </row>
    <row r="553">
      <c r="A553" s="28">
        <v>551.0</v>
      </c>
      <c r="B553" s="28" t="s">
        <v>225</v>
      </c>
      <c r="C553" s="28" t="s">
        <v>224</v>
      </c>
      <c r="D553" s="28" t="s">
        <v>164</v>
      </c>
      <c r="E553" s="28">
        <v>12.24</v>
      </c>
      <c r="F553" s="28">
        <v>4.0</v>
      </c>
      <c r="G553" s="28">
        <v>0.0</v>
      </c>
      <c r="H553" s="28">
        <v>16.24</v>
      </c>
      <c r="I553" s="28" t="s">
        <v>45</v>
      </c>
    </row>
    <row r="554">
      <c r="A554" s="28">
        <v>552.0</v>
      </c>
      <c r="B554" s="28" t="s">
        <v>225</v>
      </c>
      <c r="C554" s="28" t="s">
        <v>224</v>
      </c>
      <c r="D554" s="28" t="s">
        <v>128</v>
      </c>
      <c r="E554" s="28">
        <v>12.24</v>
      </c>
      <c r="F554" s="28">
        <v>2.0</v>
      </c>
      <c r="G554" s="28">
        <v>1.5</v>
      </c>
      <c r="H554" s="28">
        <v>15.74</v>
      </c>
      <c r="I554" s="28" t="s">
        <v>45</v>
      </c>
    </row>
    <row r="555">
      <c r="A555" s="28">
        <v>553.0</v>
      </c>
      <c r="B555" s="28" t="s">
        <v>225</v>
      </c>
      <c r="C555" s="28" t="s">
        <v>224</v>
      </c>
      <c r="D555" s="28" t="s">
        <v>208</v>
      </c>
      <c r="E555" s="28">
        <v>12.25</v>
      </c>
      <c r="F555" s="28">
        <v>2.0</v>
      </c>
      <c r="G555" s="28">
        <v>1.7</v>
      </c>
      <c r="H555" s="28">
        <v>15.95</v>
      </c>
      <c r="I555" s="28" t="s">
        <v>48</v>
      </c>
    </row>
    <row r="556">
      <c r="A556" s="28">
        <v>554.0</v>
      </c>
      <c r="B556" s="28" t="s">
        <v>225</v>
      </c>
      <c r="C556" s="28" t="s">
        <v>224</v>
      </c>
      <c r="D556" s="28" t="s">
        <v>210</v>
      </c>
      <c r="E556" s="28">
        <v>12.4</v>
      </c>
      <c r="F556" s="28">
        <v>4.15</v>
      </c>
      <c r="G556" s="28">
        <v>0.0</v>
      </c>
      <c r="H556" s="28">
        <v>16.55</v>
      </c>
      <c r="I556" s="28" t="s">
        <v>48</v>
      </c>
    </row>
    <row r="557">
      <c r="A557" s="28">
        <v>555.0</v>
      </c>
      <c r="B557" s="28" t="s">
        <v>225</v>
      </c>
      <c r="C557" s="28" t="s">
        <v>224</v>
      </c>
      <c r="D557" s="28" t="s">
        <v>165</v>
      </c>
      <c r="E557" s="28">
        <v>12.52</v>
      </c>
      <c r="F557" s="28">
        <v>2.0</v>
      </c>
      <c r="G557" s="28">
        <v>1.5</v>
      </c>
      <c r="H557" s="28">
        <v>16.02</v>
      </c>
      <c r="I557" s="28" t="s">
        <v>45</v>
      </c>
    </row>
    <row r="558">
      <c r="A558" s="28">
        <v>556.0</v>
      </c>
      <c r="B558" s="28" t="s">
        <v>225</v>
      </c>
      <c r="C558" s="28" t="s">
        <v>224</v>
      </c>
      <c r="D558" s="28" t="s">
        <v>132</v>
      </c>
      <c r="E558" s="28">
        <v>12.53</v>
      </c>
      <c r="F558" s="28">
        <v>2.0</v>
      </c>
      <c r="G558" s="28">
        <v>2.0</v>
      </c>
      <c r="H558" s="28">
        <v>16.53</v>
      </c>
      <c r="I558" s="28" t="s">
        <v>45</v>
      </c>
    </row>
    <row r="559">
      <c r="A559" s="28">
        <v>557.0</v>
      </c>
      <c r="B559" s="28" t="s">
        <v>225</v>
      </c>
      <c r="C559" s="28" t="s">
        <v>224</v>
      </c>
      <c r="D559" s="28" t="s">
        <v>153</v>
      </c>
      <c r="E559" s="28">
        <v>13.59</v>
      </c>
      <c r="F559" s="28">
        <v>2.2</v>
      </c>
      <c r="G559" s="28">
        <v>1.6</v>
      </c>
      <c r="H559" s="28">
        <v>17.39</v>
      </c>
      <c r="I559" s="28" t="s">
        <v>45</v>
      </c>
    </row>
    <row r="560">
      <c r="A560" s="28">
        <v>558.0</v>
      </c>
      <c r="B560" s="28" t="s">
        <v>225</v>
      </c>
      <c r="C560" s="28" t="s">
        <v>224</v>
      </c>
      <c r="D560" s="28" t="s">
        <v>185</v>
      </c>
      <c r="E560" s="28">
        <v>13.6</v>
      </c>
      <c r="F560" s="28">
        <v>2.0</v>
      </c>
      <c r="G560" s="28">
        <v>1.5</v>
      </c>
      <c r="H560" s="28">
        <v>17.1</v>
      </c>
      <c r="I560" s="28" t="s">
        <v>45</v>
      </c>
    </row>
    <row r="561">
      <c r="A561" s="28">
        <v>559.0</v>
      </c>
      <c r="B561" s="28" t="s">
        <v>225</v>
      </c>
      <c r="C561" s="28" t="s">
        <v>224</v>
      </c>
      <c r="D561" s="28" t="s">
        <v>212</v>
      </c>
      <c r="E561" s="28">
        <v>14.9</v>
      </c>
      <c r="F561" s="28">
        <v>3.9</v>
      </c>
      <c r="G561" s="28">
        <v>2.0</v>
      </c>
      <c r="H561" s="28">
        <v>20.8</v>
      </c>
      <c r="I561" s="28" t="s">
        <v>48</v>
      </c>
    </row>
    <row r="562">
      <c r="A562" s="28">
        <v>560.0</v>
      </c>
      <c r="B562" s="28" t="s">
        <v>228</v>
      </c>
      <c r="C562" s="28" t="s">
        <v>224</v>
      </c>
      <c r="D562" s="28" t="s">
        <v>83</v>
      </c>
      <c r="E562" s="28">
        <v>11.0</v>
      </c>
      <c r="F562" s="28">
        <v>2.0</v>
      </c>
      <c r="G562" s="28">
        <v>1.5</v>
      </c>
      <c r="H562" s="28">
        <v>14.5</v>
      </c>
      <c r="I562" s="28" t="s">
        <v>48</v>
      </c>
    </row>
    <row r="563">
      <c r="A563" s="28">
        <v>561.0</v>
      </c>
      <c r="B563" s="28" t="s">
        <v>228</v>
      </c>
      <c r="C563" s="28" t="s">
        <v>224</v>
      </c>
      <c r="D563" s="28" t="s">
        <v>158</v>
      </c>
      <c r="E563" s="28">
        <v>11.0</v>
      </c>
      <c r="F563" s="28">
        <v>2.0</v>
      </c>
      <c r="G563" s="28">
        <v>2.0</v>
      </c>
      <c r="H563" s="28">
        <v>15.0</v>
      </c>
      <c r="I563" s="28" t="s">
        <v>48</v>
      </c>
    </row>
    <row r="564">
      <c r="A564" s="28">
        <v>562.0</v>
      </c>
      <c r="B564" s="28" t="s">
        <v>228</v>
      </c>
      <c r="C564" s="28" t="s">
        <v>224</v>
      </c>
      <c r="D564" s="28" t="s">
        <v>217</v>
      </c>
      <c r="E564" s="28">
        <v>11.0</v>
      </c>
      <c r="F564" s="28">
        <v>2.2</v>
      </c>
      <c r="G564" s="28">
        <v>1.7</v>
      </c>
      <c r="H564" s="28">
        <v>14.9</v>
      </c>
      <c r="I564" s="28" t="s">
        <v>45</v>
      </c>
    </row>
    <row r="565">
      <c r="A565" s="28">
        <v>563.0</v>
      </c>
      <c r="B565" s="28" t="s">
        <v>228</v>
      </c>
      <c r="C565" s="28" t="s">
        <v>224</v>
      </c>
      <c r="D565" s="28" t="s">
        <v>116</v>
      </c>
      <c r="E565" s="28">
        <v>12.1</v>
      </c>
      <c r="F565" s="28">
        <v>2.2</v>
      </c>
      <c r="G565" s="28">
        <v>2.5</v>
      </c>
      <c r="H565" s="28">
        <v>16.8</v>
      </c>
      <c r="I565" s="28" t="s">
        <v>45</v>
      </c>
    </row>
    <row r="566">
      <c r="A566" s="28">
        <v>564.0</v>
      </c>
      <c r="B566" s="28" t="s">
        <v>228</v>
      </c>
      <c r="C566" s="28" t="s">
        <v>224</v>
      </c>
      <c r="D566" s="28" t="s">
        <v>68</v>
      </c>
      <c r="E566" s="28">
        <v>12.1</v>
      </c>
      <c r="F566" s="28">
        <v>2.0</v>
      </c>
      <c r="G566" s="28">
        <v>1.8</v>
      </c>
      <c r="H566" s="28">
        <v>15.9</v>
      </c>
      <c r="I566" s="28" t="s">
        <v>48</v>
      </c>
    </row>
    <row r="567">
      <c r="A567" s="28">
        <v>565.0</v>
      </c>
      <c r="B567" s="28" t="s">
        <v>228</v>
      </c>
      <c r="C567" s="28" t="s">
        <v>224</v>
      </c>
      <c r="D567" s="28" t="s">
        <v>218</v>
      </c>
      <c r="E567" s="28">
        <v>12.1</v>
      </c>
      <c r="F567" s="28">
        <v>2.2</v>
      </c>
      <c r="G567" s="28">
        <v>1.5</v>
      </c>
      <c r="H567" s="28">
        <v>15.8</v>
      </c>
      <c r="I567" s="28" t="s">
        <v>48</v>
      </c>
    </row>
    <row r="568">
      <c r="A568" s="28">
        <v>566.0</v>
      </c>
      <c r="B568" s="28" t="s">
        <v>228</v>
      </c>
      <c r="C568" s="28" t="s">
        <v>224</v>
      </c>
      <c r="D568" s="28" t="s">
        <v>101</v>
      </c>
      <c r="E568" s="28">
        <v>12.54</v>
      </c>
      <c r="F568" s="28">
        <v>2.3</v>
      </c>
      <c r="G568" s="28">
        <v>1.0</v>
      </c>
      <c r="H568" s="28">
        <v>15.84</v>
      </c>
      <c r="I568" s="28" t="s">
        <v>48</v>
      </c>
    </row>
    <row r="569">
      <c r="A569" s="28">
        <v>567.0</v>
      </c>
      <c r="B569" s="28" t="s">
        <v>228</v>
      </c>
      <c r="C569" s="28" t="s">
        <v>224</v>
      </c>
      <c r="D569" s="28" t="s">
        <v>52</v>
      </c>
      <c r="E569" s="28">
        <v>12.6</v>
      </c>
      <c r="F569" s="28">
        <v>2.5</v>
      </c>
      <c r="G569" s="28">
        <v>1.8</v>
      </c>
      <c r="H569" s="28">
        <v>16.9</v>
      </c>
      <c r="I569" s="28" t="s">
        <v>48</v>
      </c>
    </row>
    <row r="570">
      <c r="A570" s="28">
        <v>568.0</v>
      </c>
      <c r="B570" s="28" t="s">
        <v>228</v>
      </c>
      <c r="C570" s="28" t="s">
        <v>224</v>
      </c>
      <c r="D570" s="28" t="s">
        <v>64</v>
      </c>
      <c r="E570" s="28">
        <v>12.76</v>
      </c>
      <c r="F570" s="28">
        <v>2.1</v>
      </c>
      <c r="G570" s="28">
        <v>1.5</v>
      </c>
      <c r="H570" s="28">
        <v>16.36</v>
      </c>
      <c r="I570" s="28" t="s">
        <v>48</v>
      </c>
    </row>
    <row r="571">
      <c r="A571" s="28">
        <v>569.0</v>
      </c>
      <c r="B571" s="28" t="s">
        <v>228</v>
      </c>
      <c r="C571" s="28" t="s">
        <v>224</v>
      </c>
      <c r="D571" s="28" t="s">
        <v>100</v>
      </c>
      <c r="E571" s="28">
        <v>12.82</v>
      </c>
      <c r="F571" s="28">
        <v>2.0</v>
      </c>
      <c r="G571" s="28">
        <v>1.5</v>
      </c>
      <c r="H571" s="28">
        <v>16.32</v>
      </c>
      <c r="I571" s="28" t="s">
        <v>48</v>
      </c>
    </row>
    <row r="572">
      <c r="A572" s="28">
        <v>570.0</v>
      </c>
      <c r="B572" s="28" t="s">
        <v>228</v>
      </c>
      <c r="C572" s="28" t="s">
        <v>224</v>
      </c>
      <c r="D572" s="28" t="s">
        <v>107</v>
      </c>
      <c r="E572" s="28">
        <v>12.9</v>
      </c>
      <c r="F572" s="28">
        <v>1.8</v>
      </c>
      <c r="G572" s="28">
        <v>0.8</v>
      </c>
      <c r="H572" s="28">
        <v>15.5</v>
      </c>
      <c r="I572" s="28" t="s">
        <v>45</v>
      </c>
    </row>
    <row r="573">
      <c r="A573" s="28">
        <v>571.0</v>
      </c>
      <c r="B573" s="28" t="s">
        <v>228</v>
      </c>
      <c r="C573" s="28" t="s">
        <v>224</v>
      </c>
      <c r="D573" s="28" t="s">
        <v>121</v>
      </c>
      <c r="E573" s="28">
        <v>12.98</v>
      </c>
      <c r="F573" s="28">
        <v>2.0</v>
      </c>
      <c r="G573" s="28">
        <v>1.5</v>
      </c>
      <c r="H573" s="28">
        <v>16.48</v>
      </c>
      <c r="I573" s="28" t="s">
        <v>45</v>
      </c>
    </row>
    <row r="574">
      <c r="A574" s="28">
        <v>572.0</v>
      </c>
      <c r="B574" s="28" t="s">
        <v>228</v>
      </c>
      <c r="C574" s="28" t="s">
        <v>224</v>
      </c>
      <c r="D574" s="28" t="s">
        <v>229</v>
      </c>
      <c r="E574" s="28">
        <v>13.0</v>
      </c>
      <c r="F574" s="28">
        <v>2.5</v>
      </c>
      <c r="G574" s="28">
        <v>1.6</v>
      </c>
      <c r="H574" s="28">
        <v>17.1</v>
      </c>
      <c r="I574" s="28" t="s">
        <v>48</v>
      </c>
    </row>
    <row r="575">
      <c r="A575" s="28">
        <v>573.0</v>
      </c>
      <c r="B575" s="28" t="s">
        <v>228</v>
      </c>
      <c r="C575" s="28" t="s">
        <v>224</v>
      </c>
      <c r="D575" s="28" t="s">
        <v>63</v>
      </c>
      <c r="E575" s="28">
        <v>13.18</v>
      </c>
      <c r="F575" s="28">
        <v>2.0</v>
      </c>
      <c r="G575" s="28">
        <v>2.0</v>
      </c>
      <c r="H575" s="28">
        <v>17.18</v>
      </c>
      <c r="I575" s="28" t="s">
        <v>48</v>
      </c>
    </row>
    <row r="576">
      <c r="A576" s="28">
        <v>574.0</v>
      </c>
      <c r="B576" s="28" t="s">
        <v>228</v>
      </c>
      <c r="C576" s="28" t="s">
        <v>224</v>
      </c>
      <c r="D576" s="28" t="s">
        <v>119</v>
      </c>
      <c r="E576" s="28">
        <v>13.2</v>
      </c>
      <c r="F576" s="28">
        <v>2.0</v>
      </c>
      <c r="G576" s="28">
        <v>1.5</v>
      </c>
      <c r="H576" s="28">
        <v>16.7</v>
      </c>
      <c r="I576" s="28" t="s">
        <v>48</v>
      </c>
    </row>
    <row r="577">
      <c r="A577" s="28">
        <v>575.0</v>
      </c>
      <c r="B577" s="28" t="s">
        <v>228</v>
      </c>
      <c r="C577" s="28" t="s">
        <v>224</v>
      </c>
      <c r="D577" s="28" t="s">
        <v>184</v>
      </c>
      <c r="E577" s="28">
        <v>13.2</v>
      </c>
      <c r="F577" s="28">
        <v>1.9</v>
      </c>
      <c r="G577" s="28">
        <v>1.8</v>
      </c>
      <c r="H577" s="28">
        <v>16.9</v>
      </c>
      <c r="I577" s="28" t="s">
        <v>48</v>
      </c>
    </row>
    <row r="578">
      <c r="A578" s="28">
        <v>576.0</v>
      </c>
      <c r="B578" s="28" t="s">
        <v>228</v>
      </c>
      <c r="C578" s="28" t="s">
        <v>224</v>
      </c>
      <c r="D578" s="28" t="s">
        <v>84</v>
      </c>
      <c r="E578" s="28">
        <v>13.2</v>
      </c>
      <c r="F578" s="28">
        <v>2.8</v>
      </c>
      <c r="G578" s="28">
        <v>1.8</v>
      </c>
      <c r="H578" s="28">
        <v>17.8</v>
      </c>
      <c r="I578" s="28" t="s">
        <v>45</v>
      </c>
    </row>
    <row r="579">
      <c r="A579" s="28">
        <v>577.0</v>
      </c>
      <c r="B579" s="28" t="s">
        <v>228</v>
      </c>
      <c r="C579" s="28" t="s">
        <v>224</v>
      </c>
      <c r="D579" s="28" t="s">
        <v>197</v>
      </c>
      <c r="E579" s="28">
        <v>13.2</v>
      </c>
      <c r="F579" s="28">
        <v>2.0</v>
      </c>
      <c r="G579" s="28">
        <v>1.8</v>
      </c>
      <c r="H579" s="28">
        <v>17.0</v>
      </c>
      <c r="I579" s="28" t="s">
        <v>45</v>
      </c>
    </row>
    <row r="580">
      <c r="A580" s="28">
        <v>578.0</v>
      </c>
      <c r="B580" s="28" t="s">
        <v>228</v>
      </c>
      <c r="C580" s="28" t="s">
        <v>224</v>
      </c>
      <c r="D580" s="28" t="s">
        <v>59</v>
      </c>
      <c r="E580" s="28">
        <v>13.2</v>
      </c>
      <c r="F580" s="28">
        <v>1.9</v>
      </c>
      <c r="G580" s="28">
        <v>1.5</v>
      </c>
      <c r="H580" s="28">
        <v>16.6</v>
      </c>
      <c r="I580" s="28" t="s">
        <v>48</v>
      </c>
    </row>
    <row r="581">
      <c r="A581" s="28">
        <v>579.0</v>
      </c>
      <c r="B581" s="28" t="s">
        <v>228</v>
      </c>
      <c r="C581" s="28" t="s">
        <v>224</v>
      </c>
      <c r="D581" s="28" t="s">
        <v>76</v>
      </c>
      <c r="E581" s="28">
        <v>13.2</v>
      </c>
      <c r="F581" s="28">
        <v>2.2</v>
      </c>
      <c r="G581" s="28">
        <v>1.2</v>
      </c>
      <c r="H581" s="28">
        <v>16.6</v>
      </c>
      <c r="I581" s="28" t="s">
        <v>48</v>
      </c>
    </row>
    <row r="582">
      <c r="A582" s="28">
        <v>580.0</v>
      </c>
      <c r="B582" s="28" t="s">
        <v>228</v>
      </c>
      <c r="C582" s="28" t="s">
        <v>224</v>
      </c>
      <c r="D582" s="28" t="s">
        <v>130</v>
      </c>
      <c r="E582" s="28">
        <v>13.26</v>
      </c>
      <c r="F582" s="28">
        <v>2.0</v>
      </c>
      <c r="G582" s="28">
        <v>1.5</v>
      </c>
      <c r="H582" s="28">
        <v>16.76</v>
      </c>
      <c r="I582" s="28" t="s">
        <v>48</v>
      </c>
    </row>
    <row r="583">
      <c r="A583" s="28">
        <v>581.0</v>
      </c>
      <c r="B583" s="28" t="s">
        <v>228</v>
      </c>
      <c r="C583" s="28" t="s">
        <v>224</v>
      </c>
      <c r="D583" s="28" t="s">
        <v>49</v>
      </c>
      <c r="E583" s="28">
        <v>13.26</v>
      </c>
      <c r="F583" s="28">
        <v>2.2</v>
      </c>
      <c r="G583" s="28">
        <v>1.4</v>
      </c>
      <c r="H583" s="28">
        <v>16.86</v>
      </c>
      <c r="I583" s="28" t="s">
        <v>48</v>
      </c>
    </row>
    <row r="584">
      <c r="A584" s="28">
        <v>582.0</v>
      </c>
      <c r="B584" s="28" t="s">
        <v>228</v>
      </c>
      <c r="C584" s="28" t="s">
        <v>224</v>
      </c>
      <c r="D584" s="28" t="s">
        <v>61</v>
      </c>
      <c r="E584" s="28">
        <v>13.26</v>
      </c>
      <c r="F584" s="28">
        <v>2.0</v>
      </c>
      <c r="G584" s="28">
        <v>1.9</v>
      </c>
      <c r="H584" s="28">
        <v>17.16</v>
      </c>
      <c r="I584" s="28" t="s">
        <v>48</v>
      </c>
    </row>
    <row r="585">
      <c r="A585" s="28">
        <v>583.0</v>
      </c>
      <c r="B585" s="28" t="s">
        <v>228</v>
      </c>
      <c r="C585" s="28" t="s">
        <v>224</v>
      </c>
      <c r="D585" s="28" t="s">
        <v>198</v>
      </c>
      <c r="E585" s="28">
        <v>13.29</v>
      </c>
      <c r="F585" s="28">
        <v>2.0</v>
      </c>
      <c r="G585" s="28">
        <v>2.0</v>
      </c>
      <c r="H585" s="28">
        <v>17.29</v>
      </c>
      <c r="I585" s="28" t="s">
        <v>48</v>
      </c>
    </row>
    <row r="586">
      <c r="A586" s="28">
        <v>584.0</v>
      </c>
      <c r="B586" s="28" t="s">
        <v>228</v>
      </c>
      <c r="C586" s="28" t="s">
        <v>224</v>
      </c>
      <c r="D586" s="28" t="s">
        <v>154</v>
      </c>
      <c r="E586" s="28">
        <v>13.4</v>
      </c>
      <c r="F586" s="28">
        <v>2.0</v>
      </c>
      <c r="G586" s="28">
        <v>1.0</v>
      </c>
      <c r="H586" s="28">
        <v>16.4</v>
      </c>
      <c r="I586" s="28" t="s">
        <v>45</v>
      </c>
    </row>
    <row r="587">
      <c r="A587" s="28">
        <v>585.0</v>
      </c>
      <c r="B587" s="28" t="s">
        <v>228</v>
      </c>
      <c r="C587" s="28" t="s">
        <v>224</v>
      </c>
      <c r="D587" s="28" t="s">
        <v>143</v>
      </c>
      <c r="E587" s="28">
        <v>13.41</v>
      </c>
      <c r="F587" s="28">
        <v>1.9</v>
      </c>
      <c r="G587" s="28">
        <v>1.9</v>
      </c>
      <c r="H587" s="28">
        <v>17.21</v>
      </c>
      <c r="I587" s="28" t="s">
        <v>45</v>
      </c>
    </row>
    <row r="588">
      <c r="A588" s="28">
        <v>586.0</v>
      </c>
      <c r="B588" s="28" t="s">
        <v>228</v>
      </c>
      <c r="C588" s="28" t="s">
        <v>224</v>
      </c>
      <c r="D588" s="28" t="s">
        <v>191</v>
      </c>
      <c r="E588" s="28">
        <v>13.55</v>
      </c>
      <c r="F588" s="28">
        <v>2.0</v>
      </c>
      <c r="G588" s="28">
        <v>1.5</v>
      </c>
      <c r="H588" s="28">
        <v>17.05</v>
      </c>
      <c r="I588" s="28" t="s">
        <v>48</v>
      </c>
    </row>
    <row r="589">
      <c r="A589" s="28">
        <v>587.0</v>
      </c>
      <c r="B589" s="28" t="s">
        <v>228</v>
      </c>
      <c r="C589" s="28" t="s">
        <v>224</v>
      </c>
      <c r="D589" s="28" t="s">
        <v>75</v>
      </c>
      <c r="E589" s="28">
        <v>13.64</v>
      </c>
      <c r="F589" s="28">
        <v>2.5</v>
      </c>
      <c r="G589" s="28">
        <v>1.5</v>
      </c>
      <c r="H589" s="28">
        <v>17.64</v>
      </c>
      <c r="I589" s="28" t="s">
        <v>48</v>
      </c>
    </row>
    <row r="590">
      <c r="A590" s="28">
        <v>588.0</v>
      </c>
      <c r="B590" s="28" t="s">
        <v>228</v>
      </c>
      <c r="C590" s="28" t="s">
        <v>224</v>
      </c>
      <c r="D590" s="28" t="s">
        <v>66</v>
      </c>
      <c r="E590" s="28">
        <v>13.75</v>
      </c>
      <c r="F590" s="28">
        <v>2.0</v>
      </c>
      <c r="G590" s="28">
        <v>1.0</v>
      </c>
      <c r="H590" s="28">
        <v>16.75</v>
      </c>
      <c r="I590" s="28" t="s">
        <v>45</v>
      </c>
    </row>
    <row r="591">
      <c r="A591" s="28">
        <v>589.0</v>
      </c>
      <c r="B591" s="28" t="s">
        <v>228</v>
      </c>
      <c r="C591" s="28" t="s">
        <v>224</v>
      </c>
      <c r="D591" s="28" t="s">
        <v>131</v>
      </c>
      <c r="E591" s="28">
        <v>13.8</v>
      </c>
      <c r="F591" s="28">
        <v>2.0</v>
      </c>
      <c r="G591" s="28">
        <v>1.0</v>
      </c>
      <c r="H591" s="28">
        <v>16.8</v>
      </c>
      <c r="I591" s="28" t="s">
        <v>45</v>
      </c>
    </row>
    <row r="592">
      <c r="A592" s="28">
        <v>590.0</v>
      </c>
      <c r="B592" s="28" t="s">
        <v>228</v>
      </c>
      <c r="C592" s="28" t="s">
        <v>224</v>
      </c>
      <c r="D592" s="28" t="s">
        <v>71</v>
      </c>
      <c r="E592" s="28">
        <v>13.8</v>
      </c>
      <c r="F592" s="28">
        <v>2.5</v>
      </c>
      <c r="G592" s="28">
        <v>0.7</v>
      </c>
      <c r="H592" s="28">
        <v>17.0</v>
      </c>
      <c r="I592" s="28" t="s">
        <v>45</v>
      </c>
    </row>
    <row r="593">
      <c r="A593" s="28">
        <v>591.0</v>
      </c>
      <c r="B593" s="28" t="s">
        <v>228</v>
      </c>
      <c r="C593" s="28" t="s">
        <v>224</v>
      </c>
      <c r="D593" s="28" t="s">
        <v>53</v>
      </c>
      <c r="E593" s="28">
        <v>13.97</v>
      </c>
      <c r="F593" s="28">
        <v>1.9</v>
      </c>
      <c r="G593" s="28">
        <v>1.9</v>
      </c>
      <c r="H593" s="28">
        <v>17.77</v>
      </c>
      <c r="I593" s="28" t="s">
        <v>45</v>
      </c>
    </row>
    <row r="594">
      <c r="A594" s="28">
        <v>592.0</v>
      </c>
      <c r="B594" s="28" t="s">
        <v>228</v>
      </c>
      <c r="C594" s="28" t="s">
        <v>224</v>
      </c>
      <c r="D594" s="28" t="s">
        <v>129</v>
      </c>
      <c r="E594" s="28">
        <v>14.0</v>
      </c>
      <c r="F594" s="28">
        <v>2.5</v>
      </c>
      <c r="G594" s="28">
        <v>1.0</v>
      </c>
      <c r="H594" s="28">
        <v>17.5</v>
      </c>
      <c r="I594" s="28" t="s">
        <v>45</v>
      </c>
    </row>
    <row r="595">
      <c r="A595" s="28">
        <v>593.0</v>
      </c>
      <c r="B595" s="28" t="s">
        <v>228</v>
      </c>
      <c r="C595" s="28" t="s">
        <v>224</v>
      </c>
      <c r="D595" s="28" t="s">
        <v>185</v>
      </c>
      <c r="E595" s="28">
        <v>14.01</v>
      </c>
      <c r="F595" s="28">
        <v>2.0</v>
      </c>
      <c r="G595" s="28">
        <v>1.5</v>
      </c>
      <c r="H595" s="28">
        <v>17.51</v>
      </c>
      <c r="I595" s="28" t="s">
        <v>48</v>
      </c>
    </row>
    <row r="596">
      <c r="A596" s="28">
        <v>594.0</v>
      </c>
      <c r="B596" s="28" t="s">
        <v>228</v>
      </c>
      <c r="C596" s="28" t="s">
        <v>224</v>
      </c>
      <c r="D596" s="28" t="s">
        <v>163</v>
      </c>
      <c r="E596" s="28">
        <v>14.05</v>
      </c>
      <c r="F596" s="28">
        <v>2.0</v>
      </c>
      <c r="G596" s="28">
        <v>2.3</v>
      </c>
      <c r="H596" s="28">
        <v>18.35</v>
      </c>
      <c r="I596" s="28" t="s">
        <v>48</v>
      </c>
    </row>
    <row r="597">
      <c r="A597" s="28">
        <v>595.0</v>
      </c>
      <c r="B597" s="28" t="s">
        <v>228</v>
      </c>
      <c r="C597" s="28" t="s">
        <v>224</v>
      </c>
      <c r="D597" s="28" t="s">
        <v>187</v>
      </c>
      <c r="E597" s="28">
        <v>14.05</v>
      </c>
      <c r="F597" s="28">
        <v>2.4</v>
      </c>
      <c r="G597" s="28">
        <v>2.0</v>
      </c>
      <c r="H597" s="28">
        <v>18.45</v>
      </c>
      <c r="I597" s="28" t="s">
        <v>48</v>
      </c>
    </row>
    <row r="598">
      <c r="A598" s="28">
        <v>596.0</v>
      </c>
      <c r="B598" s="28" t="s">
        <v>228</v>
      </c>
      <c r="C598" s="28" t="s">
        <v>224</v>
      </c>
      <c r="D598" s="28" t="s">
        <v>72</v>
      </c>
      <c r="E598" s="28">
        <v>14.12</v>
      </c>
      <c r="F598" s="28">
        <v>2.5</v>
      </c>
      <c r="G598" s="28">
        <v>1.5</v>
      </c>
      <c r="H598" s="28">
        <v>18.12</v>
      </c>
      <c r="I598" s="28" t="s">
        <v>48</v>
      </c>
    </row>
    <row r="599">
      <c r="A599" s="28">
        <v>597.0</v>
      </c>
      <c r="B599" s="28" t="s">
        <v>228</v>
      </c>
      <c r="C599" s="28" t="s">
        <v>224</v>
      </c>
      <c r="D599" s="28" t="s">
        <v>219</v>
      </c>
      <c r="E599" s="28">
        <v>14.14</v>
      </c>
      <c r="F599" s="28">
        <v>2.0</v>
      </c>
      <c r="G599" s="28">
        <v>2.2</v>
      </c>
      <c r="H599" s="28">
        <v>18.34</v>
      </c>
      <c r="I599" s="28" t="s">
        <v>45</v>
      </c>
    </row>
    <row r="600">
      <c r="A600" s="28">
        <v>598.0</v>
      </c>
      <c r="B600" s="28" t="s">
        <v>228</v>
      </c>
      <c r="C600" s="28" t="s">
        <v>224</v>
      </c>
      <c r="D600" s="28" t="s">
        <v>181</v>
      </c>
      <c r="E600" s="28">
        <v>14.15</v>
      </c>
      <c r="F600" s="28">
        <v>1.9</v>
      </c>
      <c r="G600" s="28">
        <v>1.2</v>
      </c>
      <c r="H600" s="28">
        <v>17.25</v>
      </c>
      <c r="I600" s="28" t="s">
        <v>45</v>
      </c>
    </row>
    <row r="601">
      <c r="A601" s="28">
        <v>599.0</v>
      </c>
      <c r="B601" s="28" t="s">
        <v>228</v>
      </c>
      <c r="C601" s="28" t="s">
        <v>224</v>
      </c>
      <c r="D601" s="28" t="s">
        <v>140</v>
      </c>
      <c r="E601" s="28">
        <v>14.15</v>
      </c>
      <c r="F601" s="28">
        <v>2.9</v>
      </c>
      <c r="G601" s="28">
        <v>1.8</v>
      </c>
      <c r="H601" s="28">
        <v>18.85</v>
      </c>
      <c r="I601" s="28" t="s">
        <v>45</v>
      </c>
    </row>
    <row r="602">
      <c r="A602" s="28">
        <v>600.0</v>
      </c>
      <c r="B602" s="28" t="s">
        <v>228</v>
      </c>
      <c r="C602" s="28" t="s">
        <v>224</v>
      </c>
      <c r="D602" s="28" t="s">
        <v>44</v>
      </c>
      <c r="E602" s="28">
        <v>14.19</v>
      </c>
      <c r="F602" s="28">
        <v>2.0</v>
      </c>
      <c r="G602" s="28">
        <v>1.9</v>
      </c>
      <c r="H602" s="28">
        <v>18.09</v>
      </c>
      <c r="I602" s="28" t="s">
        <v>45</v>
      </c>
    </row>
    <row r="603">
      <c r="A603" s="28">
        <v>601.0</v>
      </c>
      <c r="B603" s="28" t="s">
        <v>228</v>
      </c>
      <c r="C603" s="28" t="s">
        <v>224</v>
      </c>
      <c r="D603" s="28" t="s">
        <v>196</v>
      </c>
      <c r="E603" s="28">
        <v>14.23</v>
      </c>
      <c r="F603" s="28">
        <v>2.0</v>
      </c>
      <c r="G603" s="28">
        <v>1.8</v>
      </c>
      <c r="H603" s="28">
        <v>18.03</v>
      </c>
      <c r="I603" s="28" t="s">
        <v>45</v>
      </c>
    </row>
    <row r="604">
      <c r="A604" s="28">
        <v>602.0</v>
      </c>
      <c r="B604" s="28" t="s">
        <v>228</v>
      </c>
      <c r="C604" s="28" t="s">
        <v>224</v>
      </c>
      <c r="D604" s="28" t="s">
        <v>103</v>
      </c>
      <c r="E604" s="28">
        <v>14.24</v>
      </c>
      <c r="F604" s="28">
        <v>2.9</v>
      </c>
      <c r="G604" s="28">
        <v>2.9</v>
      </c>
      <c r="H604" s="28">
        <v>20.04</v>
      </c>
      <c r="I604" s="28" t="s">
        <v>45</v>
      </c>
    </row>
    <row r="605">
      <c r="A605" s="28">
        <v>603.0</v>
      </c>
      <c r="B605" s="28" t="s">
        <v>228</v>
      </c>
      <c r="C605" s="28" t="s">
        <v>224</v>
      </c>
      <c r="D605" s="28" t="s">
        <v>46</v>
      </c>
      <c r="E605" s="28">
        <v>14.25</v>
      </c>
      <c r="F605" s="28">
        <v>2.0</v>
      </c>
      <c r="G605" s="28">
        <v>1.5</v>
      </c>
      <c r="H605" s="28">
        <v>17.75</v>
      </c>
      <c r="I605" s="28" t="s">
        <v>45</v>
      </c>
    </row>
    <row r="606">
      <c r="A606" s="28">
        <v>604.0</v>
      </c>
      <c r="B606" s="28" t="s">
        <v>228</v>
      </c>
      <c r="C606" s="28" t="s">
        <v>224</v>
      </c>
      <c r="D606" s="28" t="s">
        <v>102</v>
      </c>
      <c r="E606" s="28">
        <v>14.3</v>
      </c>
      <c r="F606" s="28">
        <v>1.9</v>
      </c>
      <c r="G606" s="28">
        <v>2.5</v>
      </c>
      <c r="H606" s="28">
        <v>18.7</v>
      </c>
      <c r="I606" s="28" t="s">
        <v>45</v>
      </c>
    </row>
    <row r="607">
      <c r="A607" s="28">
        <v>605.0</v>
      </c>
      <c r="B607" s="28" t="s">
        <v>228</v>
      </c>
      <c r="C607" s="28" t="s">
        <v>224</v>
      </c>
      <c r="D607" s="28" t="s">
        <v>222</v>
      </c>
      <c r="E607" s="28">
        <v>14.3</v>
      </c>
      <c r="F607" s="28">
        <v>2.2</v>
      </c>
      <c r="G607" s="28">
        <v>1.5</v>
      </c>
      <c r="H607" s="28">
        <v>18.0</v>
      </c>
      <c r="I607" s="28" t="s">
        <v>48</v>
      </c>
    </row>
    <row r="608">
      <c r="A608" s="28">
        <v>606.0</v>
      </c>
      <c r="B608" s="28" t="s">
        <v>228</v>
      </c>
      <c r="C608" s="28" t="s">
        <v>224</v>
      </c>
      <c r="D608" s="28" t="s">
        <v>120</v>
      </c>
      <c r="E608" s="28">
        <v>14.3</v>
      </c>
      <c r="F608" s="28">
        <v>2.0</v>
      </c>
      <c r="G608" s="28">
        <v>1.9</v>
      </c>
      <c r="H608" s="28">
        <v>18.2</v>
      </c>
      <c r="I608" s="28" t="s">
        <v>48</v>
      </c>
    </row>
    <row r="609">
      <c r="A609" s="28">
        <v>607.0</v>
      </c>
      <c r="B609" s="28" t="s">
        <v>228</v>
      </c>
      <c r="C609" s="28" t="s">
        <v>224</v>
      </c>
      <c r="D609" s="28" t="s">
        <v>70</v>
      </c>
      <c r="E609" s="28">
        <v>14.3</v>
      </c>
      <c r="F609" s="28">
        <v>2.35</v>
      </c>
      <c r="G609" s="28">
        <v>1.0</v>
      </c>
      <c r="H609" s="28">
        <v>17.65</v>
      </c>
      <c r="I609" s="28" t="s">
        <v>48</v>
      </c>
    </row>
    <row r="610">
      <c r="A610" s="28">
        <v>608.0</v>
      </c>
      <c r="B610" s="28" t="s">
        <v>228</v>
      </c>
      <c r="C610" s="28" t="s">
        <v>224</v>
      </c>
      <c r="D610" s="28" t="s">
        <v>47</v>
      </c>
      <c r="E610" s="28">
        <v>14.3</v>
      </c>
      <c r="F610" s="28">
        <v>2.0</v>
      </c>
      <c r="G610" s="28">
        <v>1.5</v>
      </c>
      <c r="H610" s="28">
        <v>17.8</v>
      </c>
      <c r="I610" s="28" t="s">
        <v>48</v>
      </c>
    </row>
    <row r="611">
      <c r="A611" s="28">
        <v>609.0</v>
      </c>
      <c r="B611" s="28" t="s">
        <v>228</v>
      </c>
      <c r="C611" s="28" t="s">
        <v>224</v>
      </c>
      <c r="D611" s="28" t="s">
        <v>112</v>
      </c>
      <c r="E611" s="28">
        <v>14.3</v>
      </c>
      <c r="F611" s="28">
        <v>2.0</v>
      </c>
      <c r="G611" s="28">
        <v>1.5</v>
      </c>
      <c r="H611" s="28">
        <v>17.8</v>
      </c>
      <c r="I611" s="28" t="s">
        <v>48</v>
      </c>
    </row>
    <row r="612">
      <c r="A612" s="28">
        <v>610.0</v>
      </c>
      <c r="B612" s="28" t="s">
        <v>228</v>
      </c>
      <c r="C612" s="28" t="s">
        <v>224</v>
      </c>
      <c r="D612" s="28" t="s">
        <v>155</v>
      </c>
      <c r="E612" s="28">
        <v>14.3</v>
      </c>
      <c r="F612" s="28">
        <v>2.0</v>
      </c>
      <c r="G612" s="28">
        <v>1.0</v>
      </c>
      <c r="H612" s="28">
        <v>17.3</v>
      </c>
      <c r="I612" s="28" t="s">
        <v>48</v>
      </c>
    </row>
    <row r="613">
      <c r="A613" s="28">
        <v>611.0</v>
      </c>
      <c r="B613" s="28" t="s">
        <v>228</v>
      </c>
      <c r="C613" s="28" t="s">
        <v>224</v>
      </c>
      <c r="D613" s="28" t="s">
        <v>118</v>
      </c>
      <c r="E613" s="28">
        <v>14.3</v>
      </c>
      <c r="F613" s="28">
        <v>2.0</v>
      </c>
      <c r="G613" s="28">
        <v>1.0</v>
      </c>
      <c r="H613" s="28">
        <v>17.3</v>
      </c>
      <c r="I613" s="28" t="s">
        <v>45</v>
      </c>
    </row>
    <row r="614">
      <c r="A614" s="28">
        <v>612.0</v>
      </c>
      <c r="B614" s="28" t="s">
        <v>228</v>
      </c>
      <c r="C614" s="28" t="s">
        <v>224</v>
      </c>
      <c r="D614" s="28" t="s">
        <v>126</v>
      </c>
      <c r="E614" s="28">
        <v>14.3</v>
      </c>
      <c r="F614" s="28">
        <v>2.0</v>
      </c>
      <c r="G614" s="28">
        <v>1.5</v>
      </c>
      <c r="H614" s="28">
        <v>17.8</v>
      </c>
      <c r="I614" s="28" t="s">
        <v>45</v>
      </c>
    </row>
    <row r="615">
      <c r="A615" s="28">
        <v>613.0</v>
      </c>
      <c r="B615" s="28" t="s">
        <v>228</v>
      </c>
      <c r="C615" s="28" t="s">
        <v>224</v>
      </c>
      <c r="D615" s="28" t="s">
        <v>89</v>
      </c>
      <c r="E615" s="28">
        <v>14.3</v>
      </c>
      <c r="F615" s="28">
        <v>1.8</v>
      </c>
      <c r="G615" s="28">
        <v>1.5</v>
      </c>
      <c r="H615" s="28">
        <v>17.6</v>
      </c>
      <c r="I615" s="28" t="s">
        <v>45</v>
      </c>
    </row>
    <row r="616">
      <c r="A616" s="28">
        <v>614.0</v>
      </c>
      <c r="B616" s="28" t="s">
        <v>228</v>
      </c>
      <c r="C616" s="28" t="s">
        <v>224</v>
      </c>
      <c r="D616" s="28" t="s">
        <v>188</v>
      </c>
      <c r="E616" s="28">
        <v>14.32</v>
      </c>
      <c r="F616" s="28">
        <v>2.0</v>
      </c>
      <c r="G616" s="28">
        <v>1.5</v>
      </c>
      <c r="H616" s="28">
        <v>17.82</v>
      </c>
      <c r="I616" s="28" t="s">
        <v>45</v>
      </c>
    </row>
    <row r="617">
      <c r="A617" s="28">
        <v>615.0</v>
      </c>
      <c r="B617" s="28" t="s">
        <v>228</v>
      </c>
      <c r="C617" s="28" t="s">
        <v>224</v>
      </c>
      <c r="D617" s="28" t="s">
        <v>95</v>
      </c>
      <c r="E617" s="28">
        <v>14.35</v>
      </c>
      <c r="F617" s="28">
        <v>2.5</v>
      </c>
      <c r="G617" s="28">
        <v>1.0</v>
      </c>
      <c r="H617" s="28">
        <v>17.85</v>
      </c>
      <c r="I617" s="28" t="s">
        <v>45</v>
      </c>
    </row>
    <row r="618">
      <c r="A618" s="28">
        <v>616.0</v>
      </c>
      <c r="B618" s="28" t="s">
        <v>228</v>
      </c>
      <c r="C618" s="28" t="s">
        <v>224</v>
      </c>
      <c r="D618" s="28" t="s">
        <v>108</v>
      </c>
      <c r="E618" s="28">
        <v>14.36</v>
      </c>
      <c r="F618" s="28">
        <v>2.5</v>
      </c>
      <c r="G618" s="28">
        <v>1.5</v>
      </c>
      <c r="H618" s="28">
        <v>18.36</v>
      </c>
      <c r="I618" s="28" t="s">
        <v>45</v>
      </c>
    </row>
    <row r="619">
      <c r="A619" s="28">
        <v>617.0</v>
      </c>
      <c r="B619" s="28" t="s">
        <v>228</v>
      </c>
      <c r="C619" s="28" t="s">
        <v>224</v>
      </c>
      <c r="D619" s="28" t="s">
        <v>69</v>
      </c>
      <c r="E619" s="28">
        <v>14.37</v>
      </c>
      <c r="F619" s="28">
        <v>2.5</v>
      </c>
      <c r="G619" s="28">
        <v>1.4</v>
      </c>
      <c r="H619" s="28">
        <v>18.27</v>
      </c>
      <c r="I619" s="28" t="s">
        <v>48</v>
      </c>
    </row>
    <row r="620">
      <c r="A620" s="28">
        <v>618.0</v>
      </c>
      <c r="B620" s="28" t="s">
        <v>228</v>
      </c>
      <c r="C620" s="28" t="s">
        <v>224</v>
      </c>
      <c r="D620" s="28" t="s">
        <v>141</v>
      </c>
      <c r="E620" s="28">
        <v>14.37</v>
      </c>
      <c r="F620" s="28">
        <v>1.8</v>
      </c>
      <c r="G620" s="28">
        <v>1.5</v>
      </c>
      <c r="H620" s="28">
        <v>17.67</v>
      </c>
      <c r="I620" s="28" t="s">
        <v>48</v>
      </c>
    </row>
    <row r="621">
      <c r="A621" s="28">
        <v>619.0</v>
      </c>
      <c r="B621" s="28" t="s">
        <v>228</v>
      </c>
      <c r="C621" s="28" t="s">
        <v>224</v>
      </c>
      <c r="D621" s="28" t="s">
        <v>111</v>
      </c>
      <c r="E621" s="28">
        <v>14.37</v>
      </c>
      <c r="F621" s="28">
        <v>4.5</v>
      </c>
      <c r="G621" s="28">
        <v>1.9</v>
      </c>
      <c r="H621" s="28">
        <v>20.77</v>
      </c>
      <c r="I621" s="28" t="s">
        <v>48</v>
      </c>
    </row>
    <row r="622">
      <c r="A622" s="28">
        <v>620.0</v>
      </c>
      <c r="B622" s="28" t="s">
        <v>228</v>
      </c>
      <c r="C622" s="28" t="s">
        <v>224</v>
      </c>
      <c r="D622" s="28" t="s">
        <v>87</v>
      </c>
      <c r="E622" s="28">
        <v>14.5</v>
      </c>
      <c r="F622" s="28">
        <v>1.9</v>
      </c>
      <c r="G622" s="28">
        <v>0.8</v>
      </c>
      <c r="H622" s="28">
        <v>17.2</v>
      </c>
      <c r="I622" s="28" t="s">
        <v>48</v>
      </c>
    </row>
    <row r="623">
      <c r="A623" s="28">
        <v>621.0</v>
      </c>
      <c r="B623" s="28" t="s">
        <v>228</v>
      </c>
      <c r="C623" s="28" t="s">
        <v>224</v>
      </c>
      <c r="D623" s="28" t="s">
        <v>147</v>
      </c>
      <c r="E623" s="28">
        <v>14.53</v>
      </c>
      <c r="F623" s="28">
        <v>2.5</v>
      </c>
      <c r="G623" s="28">
        <v>1.5</v>
      </c>
      <c r="H623" s="28">
        <v>18.53</v>
      </c>
      <c r="I623" s="28" t="s">
        <v>45</v>
      </c>
    </row>
    <row r="624">
      <c r="A624" s="28">
        <v>622.0</v>
      </c>
      <c r="B624" s="28" t="s">
        <v>228</v>
      </c>
      <c r="C624" s="28" t="s">
        <v>224</v>
      </c>
      <c r="D624" s="28" t="s">
        <v>86</v>
      </c>
      <c r="E624" s="28">
        <v>14.73</v>
      </c>
      <c r="F624" s="28">
        <v>2.9</v>
      </c>
      <c r="G624" s="28">
        <v>3.5</v>
      </c>
      <c r="H624" s="28">
        <v>21.13</v>
      </c>
      <c r="I624" s="28" t="s">
        <v>45</v>
      </c>
    </row>
    <row r="625">
      <c r="A625" s="28">
        <v>623.0</v>
      </c>
      <c r="B625" s="28" t="s">
        <v>228</v>
      </c>
      <c r="C625" s="28" t="s">
        <v>224</v>
      </c>
      <c r="D625" s="28" t="s">
        <v>156</v>
      </c>
      <c r="E625" s="28">
        <v>14.73</v>
      </c>
      <c r="F625" s="28">
        <v>4.5</v>
      </c>
      <c r="G625" s="28">
        <v>2.0</v>
      </c>
      <c r="H625" s="28">
        <v>21.23</v>
      </c>
      <c r="I625" s="28" t="s">
        <v>48</v>
      </c>
    </row>
    <row r="626">
      <c r="A626" s="28">
        <v>624.0</v>
      </c>
      <c r="B626" s="28" t="s">
        <v>228</v>
      </c>
      <c r="C626" s="28" t="s">
        <v>224</v>
      </c>
      <c r="D626" s="28" t="s">
        <v>50</v>
      </c>
      <c r="E626" s="28">
        <v>14.74</v>
      </c>
      <c r="F626" s="28">
        <v>2.5</v>
      </c>
      <c r="G626" s="28">
        <v>1.5</v>
      </c>
      <c r="H626" s="28">
        <v>18.74</v>
      </c>
      <c r="I626" s="28" t="s">
        <v>48</v>
      </c>
    </row>
    <row r="627">
      <c r="A627" s="28">
        <v>625.0</v>
      </c>
      <c r="B627" s="28" t="s">
        <v>228</v>
      </c>
      <c r="C627" s="28" t="s">
        <v>224</v>
      </c>
      <c r="D627" s="28" t="s">
        <v>215</v>
      </c>
      <c r="E627" s="28">
        <v>15.08</v>
      </c>
      <c r="F627" s="28">
        <v>2.9</v>
      </c>
      <c r="G627" s="28">
        <v>1.9</v>
      </c>
      <c r="H627" s="28">
        <v>19.88</v>
      </c>
      <c r="I627" s="28" t="s">
        <v>48</v>
      </c>
    </row>
    <row r="628">
      <c r="A628" s="28">
        <v>626.0</v>
      </c>
      <c r="B628" s="28" t="s">
        <v>228</v>
      </c>
      <c r="C628" s="28" t="s">
        <v>224</v>
      </c>
      <c r="D628" s="28" t="s">
        <v>148</v>
      </c>
      <c r="E628" s="28">
        <v>15.33</v>
      </c>
      <c r="F628" s="28">
        <v>2.3</v>
      </c>
      <c r="G628" s="28">
        <v>2.0</v>
      </c>
      <c r="H628" s="28">
        <v>19.63</v>
      </c>
      <c r="I628" s="28" t="s">
        <v>48</v>
      </c>
    </row>
    <row r="629">
      <c r="A629" s="28">
        <v>627.0</v>
      </c>
      <c r="B629" s="28" t="s">
        <v>228</v>
      </c>
      <c r="C629" s="28" t="s">
        <v>224</v>
      </c>
      <c r="D629" s="28" t="s">
        <v>132</v>
      </c>
      <c r="E629" s="28">
        <v>15.33</v>
      </c>
      <c r="F629" s="28">
        <v>2.0</v>
      </c>
      <c r="G629" s="28">
        <v>2.0</v>
      </c>
      <c r="H629" s="28">
        <v>19.33</v>
      </c>
      <c r="I629" s="28" t="s">
        <v>48</v>
      </c>
    </row>
    <row r="630">
      <c r="A630" s="28">
        <v>628.0</v>
      </c>
      <c r="B630" s="28" t="s">
        <v>228</v>
      </c>
      <c r="C630" s="28" t="s">
        <v>224</v>
      </c>
      <c r="D630" s="28" t="s">
        <v>168</v>
      </c>
      <c r="E630" s="28">
        <v>15.33</v>
      </c>
      <c r="F630" s="28">
        <v>2.95</v>
      </c>
      <c r="G630" s="28">
        <v>2.95</v>
      </c>
      <c r="H630" s="28">
        <v>21.23</v>
      </c>
      <c r="I630" s="28" t="s">
        <v>48</v>
      </c>
    </row>
    <row r="631">
      <c r="A631" s="28">
        <v>629.0</v>
      </c>
      <c r="B631" s="28" t="s">
        <v>228</v>
      </c>
      <c r="C631" s="28" t="s">
        <v>224</v>
      </c>
      <c r="D631" s="28" t="s">
        <v>62</v>
      </c>
      <c r="E631" s="28">
        <v>15.33</v>
      </c>
      <c r="F631" s="28">
        <v>2.99</v>
      </c>
      <c r="G631" s="28">
        <v>1.0</v>
      </c>
      <c r="H631" s="28">
        <v>19.32</v>
      </c>
      <c r="I631" s="28" t="s">
        <v>48</v>
      </c>
    </row>
    <row r="632">
      <c r="A632" s="28">
        <v>630.0</v>
      </c>
      <c r="B632" s="28" t="s">
        <v>228</v>
      </c>
      <c r="C632" s="28" t="s">
        <v>224</v>
      </c>
      <c r="D632" s="28" t="s">
        <v>125</v>
      </c>
      <c r="E632" s="28">
        <v>15.4</v>
      </c>
      <c r="F632" s="28">
        <v>2.0</v>
      </c>
      <c r="G632" s="28">
        <v>1.5</v>
      </c>
      <c r="H632" s="28">
        <v>18.9</v>
      </c>
      <c r="I632" s="28" t="s">
        <v>48</v>
      </c>
    </row>
    <row r="633">
      <c r="A633" s="28">
        <v>631.0</v>
      </c>
      <c r="B633" s="28" t="s">
        <v>228</v>
      </c>
      <c r="C633" s="28" t="s">
        <v>224</v>
      </c>
      <c r="D633" s="28" t="s">
        <v>117</v>
      </c>
      <c r="E633" s="28">
        <v>15.4</v>
      </c>
      <c r="F633" s="28">
        <v>2.5</v>
      </c>
      <c r="G633" s="28">
        <v>1.5</v>
      </c>
      <c r="H633" s="28">
        <v>19.4</v>
      </c>
      <c r="I633" s="28" t="s">
        <v>48</v>
      </c>
    </row>
    <row r="634">
      <c r="A634" s="28">
        <v>632.0</v>
      </c>
      <c r="B634" s="28" t="s">
        <v>228</v>
      </c>
      <c r="C634" s="28" t="s">
        <v>224</v>
      </c>
      <c r="D634" s="28" t="s">
        <v>144</v>
      </c>
      <c r="E634" s="28">
        <v>15.4</v>
      </c>
      <c r="F634" s="28">
        <v>2.0</v>
      </c>
      <c r="G634" s="28">
        <v>2.0</v>
      </c>
      <c r="H634" s="28">
        <v>19.4</v>
      </c>
      <c r="I634" s="28" t="s">
        <v>48</v>
      </c>
    </row>
    <row r="635">
      <c r="A635" s="28">
        <v>633.0</v>
      </c>
      <c r="B635" s="28" t="s">
        <v>228</v>
      </c>
      <c r="C635" s="28" t="s">
        <v>224</v>
      </c>
      <c r="D635" s="28" t="s">
        <v>82</v>
      </c>
      <c r="E635" s="28">
        <v>15.4</v>
      </c>
      <c r="F635" s="28">
        <v>3.0</v>
      </c>
      <c r="G635" s="28">
        <v>2.5</v>
      </c>
      <c r="H635" s="28">
        <v>20.9</v>
      </c>
      <c r="I635" s="28" t="s">
        <v>48</v>
      </c>
    </row>
    <row r="636">
      <c r="A636" s="28">
        <v>634.0</v>
      </c>
      <c r="B636" s="28" t="s">
        <v>228</v>
      </c>
      <c r="C636" s="28" t="s">
        <v>224</v>
      </c>
      <c r="D636" s="28" t="s">
        <v>105</v>
      </c>
      <c r="E636" s="28">
        <v>15.46</v>
      </c>
      <c r="F636" s="28">
        <v>2.2</v>
      </c>
      <c r="G636" s="28">
        <v>1.5</v>
      </c>
      <c r="H636" s="28">
        <v>19.16</v>
      </c>
      <c r="I636" s="28" t="s">
        <v>48</v>
      </c>
    </row>
    <row r="637">
      <c r="A637" s="28">
        <v>635.0</v>
      </c>
      <c r="B637" s="28" t="s">
        <v>228</v>
      </c>
      <c r="C637" s="28" t="s">
        <v>224</v>
      </c>
      <c r="D637" s="28" t="s">
        <v>205</v>
      </c>
      <c r="E637" s="28">
        <v>15.47</v>
      </c>
      <c r="F637" s="28">
        <v>3.0</v>
      </c>
      <c r="G637" s="28">
        <v>2.0</v>
      </c>
      <c r="H637" s="28">
        <v>20.47</v>
      </c>
      <c r="I637" s="28" t="s">
        <v>48</v>
      </c>
    </row>
    <row r="638">
      <c r="A638" s="28">
        <v>636.0</v>
      </c>
      <c r="B638" s="28" t="s">
        <v>228</v>
      </c>
      <c r="C638" s="28" t="s">
        <v>224</v>
      </c>
      <c r="D638" s="28" t="s">
        <v>201</v>
      </c>
      <c r="E638" s="28">
        <v>15.58</v>
      </c>
      <c r="F638" s="28">
        <v>2.2</v>
      </c>
      <c r="G638" s="28">
        <v>1.5</v>
      </c>
      <c r="H638" s="28">
        <v>19.28</v>
      </c>
      <c r="I638" s="28" t="s">
        <v>48</v>
      </c>
    </row>
    <row r="639">
      <c r="A639" s="28">
        <v>637.0</v>
      </c>
      <c r="B639" s="28" t="s">
        <v>228</v>
      </c>
      <c r="C639" s="28" t="s">
        <v>224</v>
      </c>
      <c r="D639" s="28" t="s">
        <v>134</v>
      </c>
      <c r="E639" s="28">
        <v>15.71</v>
      </c>
      <c r="F639" s="28">
        <v>2.2</v>
      </c>
      <c r="G639" s="28">
        <v>1.4</v>
      </c>
      <c r="H639" s="28">
        <v>19.31</v>
      </c>
      <c r="I639" s="28" t="s">
        <v>48</v>
      </c>
    </row>
    <row r="640">
      <c r="A640" s="28">
        <v>638.0</v>
      </c>
      <c r="B640" s="28" t="s">
        <v>228</v>
      </c>
      <c r="C640" s="28" t="s">
        <v>224</v>
      </c>
      <c r="D640" s="28" t="s">
        <v>114</v>
      </c>
      <c r="E640" s="28">
        <v>15.75</v>
      </c>
      <c r="F640" s="28">
        <v>2.0</v>
      </c>
      <c r="G640" s="28">
        <v>0.9</v>
      </c>
      <c r="H640" s="28">
        <v>18.65</v>
      </c>
      <c r="I640" s="28" t="s">
        <v>45</v>
      </c>
    </row>
    <row r="641">
      <c r="A641" s="28">
        <v>639.0</v>
      </c>
      <c r="B641" s="28" t="s">
        <v>228</v>
      </c>
      <c r="C641" s="28" t="s">
        <v>224</v>
      </c>
      <c r="D641" s="28" t="s">
        <v>57</v>
      </c>
      <c r="E641" s="28">
        <v>16.04</v>
      </c>
      <c r="F641" s="28">
        <v>2.5</v>
      </c>
      <c r="G641" s="28">
        <v>1.5</v>
      </c>
      <c r="H641" s="28">
        <v>20.04</v>
      </c>
      <c r="I641" s="28" t="s">
        <v>45</v>
      </c>
    </row>
    <row r="642">
      <c r="A642" s="28">
        <v>640.0</v>
      </c>
      <c r="B642" s="28" t="s">
        <v>228</v>
      </c>
      <c r="C642" s="28" t="s">
        <v>224</v>
      </c>
      <c r="D642" s="28" t="s">
        <v>135</v>
      </c>
      <c r="E642" s="28">
        <v>16.37</v>
      </c>
      <c r="F642" s="28">
        <v>1.8</v>
      </c>
      <c r="G642" s="28">
        <v>1.5</v>
      </c>
      <c r="H642" s="28">
        <v>19.67</v>
      </c>
      <c r="I642" s="28" t="s">
        <v>48</v>
      </c>
    </row>
    <row r="643">
      <c r="A643" s="28">
        <v>641.0</v>
      </c>
      <c r="B643" s="28" t="s">
        <v>228</v>
      </c>
      <c r="C643" s="28" t="s">
        <v>224</v>
      </c>
      <c r="D643" s="28" t="s">
        <v>164</v>
      </c>
      <c r="E643" s="28">
        <v>16.94</v>
      </c>
      <c r="F643" s="28">
        <v>4.0</v>
      </c>
      <c r="G643" s="28">
        <v>0.0</v>
      </c>
      <c r="H643" s="28">
        <v>20.94</v>
      </c>
      <c r="I643" s="28" t="s">
        <v>48</v>
      </c>
    </row>
    <row r="644">
      <c r="A644" s="28">
        <v>642.0</v>
      </c>
      <c r="B644" s="28" t="s">
        <v>228</v>
      </c>
      <c r="C644" s="28" t="s">
        <v>224</v>
      </c>
      <c r="D644" s="28" t="s">
        <v>230</v>
      </c>
      <c r="E644" s="28">
        <v>17.5</v>
      </c>
      <c r="F644" s="28">
        <v>2.2</v>
      </c>
      <c r="G644" s="28">
        <v>1.3</v>
      </c>
      <c r="H644" s="28">
        <v>21.0</v>
      </c>
      <c r="I644" s="28" t="s">
        <v>48</v>
      </c>
    </row>
    <row r="645">
      <c r="A645" s="28">
        <v>643.0</v>
      </c>
      <c r="B645" s="28" t="s">
        <v>228</v>
      </c>
      <c r="C645" s="28" t="s">
        <v>224</v>
      </c>
      <c r="D645" s="28" t="s">
        <v>199</v>
      </c>
      <c r="E645" s="28">
        <v>17.52</v>
      </c>
      <c r="F645" s="28">
        <v>2.5</v>
      </c>
      <c r="G645" s="28">
        <v>1.8</v>
      </c>
      <c r="H645" s="28">
        <v>21.82</v>
      </c>
      <c r="I645" s="28" t="s">
        <v>48</v>
      </c>
    </row>
    <row r="646">
      <c r="A646" s="28">
        <v>644.0</v>
      </c>
      <c r="B646" s="28" t="s">
        <v>228</v>
      </c>
      <c r="C646" s="28" t="s">
        <v>224</v>
      </c>
      <c r="D646" s="28" t="s">
        <v>160</v>
      </c>
      <c r="E646" s="28">
        <v>17.6</v>
      </c>
      <c r="F646" s="28">
        <v>3.0</v>
      </c>
      <c r="G646" s="28">
        <v>2.5</v>
      </c>
      <c r="H646" s="28">
        <v>23.1</v>
      </c>
      <c r="I646" s="28" t="s">
        <v>48</v>
      </c>
    </row>
    <row r="647">
      <c r="A647" s="28">
        <v>645.0</v>
      </c>
      <c r="B647" s="28" t="s">
        <v>228</v>
      </c>
      <c r="C647" s="28" t="s">
        <v>224</v>
      </c>
      <c r="D647" s="28" t="s">
        <v>208</v>
      </c>
      <c r="E647" s="28">
        <v>17.6</v>
      </c>
      <c r="F647" s="28">
        <v>2.0</v>
      </c>
      <c r="G647" s="28">
        <v>1.7</v>
      </c>
      <c r="H647" s="28">
        <v>21.3</v>
      </c>
      <c r="I647" s="28" t="s">
        <v>48</v>
      </c>
    </row>
    <row r="648">
      <c r="A648" s="28">
        <v>646.0</v>
      </c>
      <c r="B648" s="28" t="s">
        <v>231</v>
      </c>
      <c r="C648" s="28" t="s">
        <v>224</v>
      </c>
      <c r="D648" s="28" t="s">
        <v>49</v>
      </c>
      <c r="E648" s="28">
        <v>23.4</v>
      </c>
      <c r="F648" s="28">
        <v>2.2</v>
      </c>
      <c r="G648" s="28">
        <v>1.4</v>
      </c>
      <c r="H648" s="28">
        <v>27.0</v>
      </c>
      <c r="I648" s="28" t="s">
        <v>45</v>
      </c>
    </row>
    <row r="649">
      <c r="A649" s="28">
        <v>647.0</v>
      </c>
      <c r="B649" s="28" t="s">
        <v>231</v>
      </c>
      <c r="C649" s="28" t="s">
        <v>224</v>
      </c>
      <c r="D649" s="28" t="s">
        <v>204</v>
      </c>
      <c r="E649" s="28">
        <v>25.22</v>
      </c>
      <c r="F649" s="28">
        <v>1.5</v>
      </c>
      <c r="G649" s="28">
        <v>1.5</v>
      </c>
      <c r="H649" s="28">
        <v>28.22</v>
      </c>
      <c r="I649" s="28" t="s">
        <v>45</v>
      </c>
    </row>
    <row r="650">
      <c r="A650" s="28">
        <v>648.0</v>
      </c>
      <c r="B650" s="28" t="s">
        <v>231</v>
      </c>
      <c r="C650" s="28" t="s">
        <v>224</v>
      </c>
      <c r="D650" s="28" t="s">
        <v>56</v>
      </c>
      <c r="E650" s="28">
        <v>25.75</v>
      </c>
      <c r="F650" s="28">
        <v>3.0</v>
      </c>
      <c r="G650" s="28">
        <v>2.0</v>
      </c>
      <c r="H650" s="28">
        <v>30.75</v>
      </c>
      <c r="I650" s="28" t="s">
        <v>45</v>
      </c>
    </row>
    <row r="651">
      <c r="A651" s="28">
        <v>649.0</v>
      </c>
      <c r="B651" s="28" t="s">
        <v>231</v>
      </c>
      <c r="C651" s="28" t="s">
        <v>224</v>
      </c>
      <c r="D651" s="28" t="s">
        <v>176</v>
      </c>
      <c r="E651" s="28">
        <v>25.9</v>
      </c>
      <c r="F651" s="28">
        <v>2.5</v>
      </c>
      <c r="G651" s="28">
        <v>1.9</v>
      </c>
      <c r="H651" s="28">
        <v>30.3</v>
      </c>
      <c r="I651" s="28" t="s">
        <v>45</v>
      </c>
    </row>
    <row r="652">
      <c r="A652" s="28">
        <v>650.0</v>
      </c>
      <c r="B652" s="28" t="s">
        <v>231</v>
      </c>
      <c r="C652" s="28" t="s">
        <v>224</v>
      </c>
      <c r="D652" s="28" t="s">
        <v>158</v>
      </c>
      <c r="E652" s="28">
        <v>26.0</v>
      </c>
      <c r="F652" s="28">
        <v>2.0</v>
      </c>
      <c r="G652" s="28">
        <v>2.0</v>
      </c>
      <c r="H652" s="28">
        <v>30.0</v>
      </c>
      <c r="I652" s="28" t="s">
        <v>45</v>
      </c>
    </row>
    <row r="653">
      <c r="A653" s="28">
        <v>651.0</v>
      </c>
      <c r="B653" s="28" t="s">
        <v>231</v>
      </c>
      <c r="C653" s="28" t="s">
        <v>224</v>
      </c>
      <c r="D653" s="28" t="s">
        <v>47</v>
      </c>
      <c r="E653" s="28">
        <v>26.0</v>
      </c>
      <c r="F653" s="28">
        <v>2.0</v>
      </c>
      <c r="G653" s="28">
        <v>1.5</v>
      </c>
      <c r="H653" s="28">
        <v>29.5</v>
      </c>
      <c r="I653" s="28" t="s">
        <v>45</v>
      </c>
    </row>
    <row r="654">
      <c r="A654" s="28">
        <v>652.0</v>
      </c>
      <c r="B654" s="28" t="s">
        <v>231</v>
      </c>
      <c r="C654" s="28" t="s">
        <v>224</v>
      </c>
      <c r="D654" s="28" t="s">
        <v>58</v>
      </c>
      <c r="E654" s="28">
        <v>26.0</v>
      </c>
      <c r="F654" s="28">
        <v>3.5</v>
      </c>
      <c r="G654" s="28">
        <v>0.0</v>
      </c>
      <c r="H654" s="28">
        <v>29.5</v>
      </c>
      <c r="I654" s="28" t="s">
        <v>45</v>
      </c>
    </row>
    <row r="655">
      <c r="A655" s="28">
        <v>653.0</v>
      </c>
      <c r="B655" s="28" t="s">
        <v>231</v>
      </c>
      <c r="C655" s="28" t="s">
        <v>224</v>
      </c>
      <c r="D655" s="28" t="s">
        <v>61</v>
      </c>
      <c r="E655" s="28">
        <v>26.0</v>
      </c>
      <c r="F655" s="28">
        <v>2.0</v>
      </c>
      <c r="G655" s="28">
        <v>1.9</v>
      </c>
      <c r="H655" s="28">
        <v>29.9</v>
      </c>
      <c r="I655" s="28" t="s">
        <v>45</v>
      </c>
    </row>
    <row r="656">
      <c r="A656" s="28">
        <v>654.0</v>
      </c>
      <c r="B656" s="28" t="s">
        <v>231</v>
      </c>
      <c r="C656" s="28" t="s">
        <v>224</v>
      </c>
      <c r="D656" s="28" t="s">
        <v>87</v>
      </c>
      <c r="E656" s="28">
        <v>26.0</v>
      </c>
      <c r="F656" s="28">
        <v>1.9</v>
      </c>
      <c r="G656" s="28">
        <v>0.8</v>
      </c>
      <c r="H656" s="28">
        <v>28.7</v>
      </c>
      <c r="I656" s="28" t="s">
        <v>45</v>
      </c>
    </row>
    <row r="657">
      <c r="A657" s="28">
        <v>655.0</v>
      </c>
      <c r="B657" s="28" t="s">
        <v>231</v>
      </c>
      <c r="C657" s="28" t="s">
        <v>224</v>
      </c>
      <c r="D657" s="28" t="s">
        <v>189</v>
      </c>
      <c r="E657" s="28">
        <v>26.95</v>
      </c>
      <c r="F657" s="28">
        <v>2.0</v>
      </c>
      <c r="G657" s="28">
        <v>1.8</v>
      </c>
      <c r="H657" s="28">
        <v>30.75</v>
      </c>
      <c r="I657" s="28" t="s">
        <v>45</v>
      </c>
    </row>
    <row r="658">
      <c r="A658" s="28">
        <v>656.0</v>
      </c>
      <c r="B658" s="28" t="s">
        <v>231</v>
      </c>
      <c r="C658" s="28" t="s">
        <v>224</v>
      </c>
      <c r="D658" s="28" t="s">
        <v>184</v>
      </c>
      <c r="E658" s="28">
        <v>27.05</v>
      </c>
      <c r="F658" s="28">
        <v>1.9</v>
      </c>
      <c r="G658" s="28">
        <v>1.8</v>
      </c>
      <c r="H658" s="28">
        <v>30.75</v>
      </c>
      <c r="I658" s="28" t="s">
        <v>48</v>
      </c>
    </row>
    <row r="659">
      <c r="A659" s="28">
        <v>657.0</v>
      </c>
      <c r="B659" s="28" t="s">
        <v>231</v>
      </c>
      <c r="C659" s="28" t="s">
        <v>224</v>
      </c>
      <c r="D659" s="28" t="s">
        <v>188</v>
      </c>
      <c r="E659" s="28">
        <v>27.65</v>
      </c>
      <c r="F659" s="28">
        <v>2.0</v>
      </c>
      <c r="G659" s="28">
        <v>1.5</v>
      </c>
      <c r="H659" s="28">
        <v>31.15</v>
      </c>
      <c r="I659" s="28" t="s">
        <v>48</v>
      </c>
    </row>
    <row r="660">
      <c r="A660" s="28">
        <v>658.0</v>
      </c>
      <c r="B660" s="28" t="s">
        <v>231</v>
      </c>
      <c r="C660" s="28" t="s">
        <v>224</v>
      </c>
      <c r="D660" s="28" t="s">
        <v>171</v>
      </c>
      <c r="E660" s="28">
        <v>28.3</v>
      </c>
      <c r="F660" s="28">
        <v>3.5</v>
      </c>
      <c r="G660" s="28">
        <v>0.0</v>
      </c>
      <c r="H660" s="28">
        <v>31.8</v>
      </c>
      <c r="I660" s="28" t="s">
        <v>48</v>
      </c>
    </row>
    <row r="661">
      <c r="A661" s="28">
        <v>659.0</v>
      </c>
      <c r="B661" s="28" t="s">
        <v>231</v>
      </c>
      <c r="C661" s="28" t="s">
        <v>224</v>
      </c>
      <c r="D661" s="28" t="s">
        <v>44</v>
      </c>
      <c r="E661" s="28">
        <v>28.55</v>
      </c>
      <c r="F661" s="28">
        <v>2.0</v>
      </c>
      <c r="G661" s="28">
        <v>1.9</v>
      </c>
      <c r="H661" s="28">
        <v>32.45</v>
      </c>
      <c r="I661" s="28" t="s">
        <v>48</v>
      </c>
    </row>
    <row r="662">
      <c r="A662" s="28">
        <v>660.0</v>
      </c>
      <c r="B662" s="28" t="s">
        <v>231</v>
      </c>
      <c r="C662" s="28" t="s">
        <v>224</v>
      </c>
      <c r="D662" s="28" t="s">
        <v>46</v>
      </c>
      <c r="E662" s="28">
        <v>28.58</v>
      </c>
      <c r="F662" s="28">
        <v>2.0</v>
      </c>
      <c r="G662" s="28">
        <v>1.5</v>
      </c>
      <c r="H662" s="28">
        <v>32.08</v>
      </c>
      <c r="I662" s="28" t="s">
        <v>45</v>
      </c>
    </row>
    <row r="663">
      <c r="A663" s="28">
        <v>661.0</v>
      </c>
      <c r="B663" s="28" t="s">
        <v>231</v>
      </c>
      <c r="C663" s="28" t="s">
        <v>224</v>
      </c>
      <c r="D663" s="28" t="s">
        <v>232</v>
      </c>
      <c r="E663" s="28">
        <v>28.6</v>
      </c>
      <c r="F663" s="28">
        <v>1.8</v>
      </c>
      <c r="G663" s="28">
        <v>0.8</v>
      </c>
      <c r="H663" s="28">
        <v>31.2</v>
      </c>
      <c r="I663" s="28" t="s">
        <v>45</v>
      </c>
    </row>
    <row r="664">
      <c r="A664" s="28">
        <v>662.0</v>
      </c>
      <c r="B664" s="28" t="s">
        <v>231</v>
      </c>
      <c r="C664" s="28" t="s">
        <v>224</v>
      </c>
      <c r="D664" s="28" t="s">
        <v>123</v>
      </c>
      <c r="E664" s="28">
        <v>28.6</v>
      </c>
      <c r="F664" s="28">
        <v>2.0</v>
      </c>
      <c r="G664" s="28">
        <v>1.5</v>
      </c>
      <c r="H664" s="28">
        <v>32.1</v>
      </c>
      <c r="I664" s="28" t="s">
        <v>48</v>
      </c>
    </row>
    <row r="665">
      <c r="A665" s="28">
        <v>663.0</v>
      </c>
      <c r="B665" s="28" t="s">
        <v>231</v>
      </c>
      <c r="C665" s="28" t="s">
        <v>224</v>
      </c>
      <c r="D665" s="28" t="s">
        <v>130</v>
      </c>
      <c r="E665" s="28">
        <v>28.6</v>
      </c>
      <c r="F665" s="28">
        <v>2.0</v>
      </c>
      <c r="G665" s="28">
        <v>1.5</v>
      </c>
      <c r="H665" s="28">
        <v>32.1</v>
      </c>
      <c r="I665" s="28" t="s">
        <v>48</v>
      </c>
    </row>
    <row r="666">
      <c r="A666" s="28">
        <v>664.0</v>
      </c>
      <c r="B666" s="28" t="s">
        <v>231</v>
      </c>
      <c r="C666" s="28" t="s">
        <v>224</v>
      </c>
      <c r="D666" s="28" t="s">
        <v>101</v>
      </c>
      <c r="E666" s="28">
        <v>28.6</v>
      </c>
      <c r="F666" s="28">
        <v>2.3</v>
      </c>
      <c r="G666" s="28">
        <v>1.0</v>
      </c>
      <c r="H666" s="28">
        <v>31.9</v>
      </c>
      <c r="I666" s="28" t="s">
        <v>45</v>
      </c>
    </row>
    <row r="667">
      <c r="A667" s="28">
        <v>665.0</v>
      </c>
      <c r="B667" s="28" t="s">
        <v>231</v>
      </c>
      <c r="C667" s="28" t="s">
        <v>224</v>
      </c>
      <c r="D667" s="28" t="s">
        <v>110</v>
      </c>
      <c r="E667" s="28">
        <v>28.6</v>
      </c>
      <c r="F667" s="28">
        <v>2.0</v>
      </c>
      <c r="G667" s="28">
        <v>1.9</v>
      </c>
      <c r="H667" s="28">
        <v>32.5</v>
      </c>
      <c r="I667" s="28" t="s">
        <v>45</v>
      </c>
    </row>
    <row r="668">
      <c r="A668" s="28">
        <v>666.0</v>
      </c>
      <c r="B668" s="28" t="s">
        <v>231</v>
      </c>
      <c r="C668" s="28" t="s">
        <v>224</v>
      </c>
      <c r="D668" s="28" t="s">
        <v>63</v>
      </c>
      <c r="E668" s="28">
        <v>28.81</v>
      </c>
      <c r="F668" s="28">
        <v>2.0</v>
      </c>
      <c r="G668" s="28">
        <v>2.0</v>
      </c>
      <c r="H668" s="28">
        <v>32.81</v>
      </c>
      <c r="I668" s="28" t="s">
        <v>45</v>
      </c>
    </row>
    <row r="669">
      <c r="A669" s="28">
        <v>667.0</v>
      </c>
      <c r="B669" s="28" t="s">
        <v>231</v>
      </c>
      <c r="C669" s="28" t="s">
        <v>224</v>
      </c>
      <c r="D669" s="28" t="s">
        <v>191</v>
      </c>
      <c r="E669" s="28">
        <v>29.64</v>
      </c>
      <c r="F669" s="28">
        <v>2.0</v>
      </c>
      <c r="G669" s="28">
        <v>1.5</v>
      </c>
      <c r="H669" s="28">
        <v>33.14</v>
      </c>
      <c r="I669" s="28" t="s">
        <v>45</v>
      </c>
    </row>
    <row r="670">
      <c r="A670" s="28">
        <v>668.0</v>
      </c>
      <c r="B670" s="28" t="s">
        <v>231</v>
      </c>
      <c r="C670" s="28" t="s">
        <v>224</v>
      </c>
      <c r="D670" s="28" t="s">
        <v>143</v>
      </c>
      <c r="E670" s="28">
        <v>30.05</v>
      </c>
      <c r="F670" s="28">
        <v>1.9</v>
      </c>
      <c r="G670" s="28">
        <v>1.9</v>
      </c>
      <c r="H670" s="28">
        <v>33.85</v>
      </c>
      <c r="I670" s="28" t="s">
        <v>48</v>
      </c>
    </row>
    <row r="671">
      <c r="A671" s="28">
        <v>669.0</v>
      </c>
      <c r="B671" s="28" t="s">
        <v>231</v>
      </c>
      <c r="C671" s="28" t="s">
        <v>224</v>
      </c>
      <c r="D671" s="28" t="s">
        <v>75</v>
      </c>
      <c r="E671" s="28">
        <v>30.16</v>
      </c>
      <c r="F671" s="28">
        <v>2.5</v>
      </c>
      <c r="G671" s="28">
        <v>1.5</v>
      </c>
      <c r="H671" s="28">
        <v>34.16</v>
      </c>
      <c r="I671" s="28" t="s">
        <v>48</v>
      </c>
    </row>
    <row r="672">
      <c r="A672" s="28">
        <v>670.0</v>
      </c>
      <c r="B672" s="28" t="s">
        <v>231</v>
      </c>
      <c r="C672" s="28" t="s">
        <v>224</v>
      </c>
      <c r="D672" s="28" t="s">
        <v>72</v>
      </c>
      <c r="E672" s="28">
        <v>30.74</v>
      </c>
      <c r="F672" s="28">
        <v>2.5</v>
      </c>
      <c r="G672" s="28">
        <v>1.5</v>
      </c>
      <c r="H672" s="28">
        <v>34.74</v>
      </c>
      <c r="I672" s="28" t="s">
        <v>48</v>
      </c>
    </row>
    <row r="673">
      <c r="A673" s="28">
        <v>671.0</v>
      </c>
      <c r="B673" s="28" t="s">
        <v>231</v>
      </c>
      <c r="C673" s="28" t="s">
        <v>224</v>
      </c>
      <c r="D673" s="28" t="s">
        <v>135</v>
      </c>
      <c r="E673" s="28">
        <v>31.01</v>
      </c>
      <c r="F673" s="28">
        <v>1.8</v>
      </c>
      <c r="G673" s="28">
        <v>1.5</v>
      </c>
      <c r="H673" s="28">
        <v>34.31</v>
      </c>
      <c r="I673" s="28" t="s">
        <v>48</v>
      </c>
    </row>
    <row r="674">
      <c r="A674" s="28">
        <v>672.0</v>
      </c>
      <c r="B674" s="28" t="s">
        <v>231</v>
      </c>
      <c r="C674" s="28" t="s">
        <v>224</v>
      </c>
      <c r="D674" s="28" t="s">
        <v>197</v>
      </c>
      <c r="E674" s="28">
        <v>31.1</v>
      </c>
      <c r="F674" s="28">
        <v>2.0</v>
      </c>
      <c r="G674" s="28">
        <v>1.8</v>
      </c>
      <c r="H674" s="28">
        <v>34.9</v>
      </c>
      <c r="I674" s="28" t="s">
        <v>45</v>
      </c>
    </row>
    <row r="675">
      <c r="A675" s="28">
        <v>673.0</v>
      </c>
      <c r="B675" s="28" t="s">
        <v>231</v>
      </c>
      <c r="C675" s="28" t="s">
        <v>224</v>
      </c>
      <c r="D675" s="28" t="s">
        <v>136</v>
      </c>
      <c r="E675" s="28">
        <v>31.11</v>
      </c>
      <c r="F675" s="28">
        <v>2.0</v>
      </c>
      <c r="G675" s="28">
        <v>1.5</v>
      </c>
      <c r="H675" s="28">
        <v>34.61</v>
      </c>
      <c r="I675" s="28" t="s">
        <v>45</v>
      </c>
    </row>
    <row r="676">
      <c r="A676" s="28">
        <v>674.0</v>
      </c>
      <c r="B676" s="28" t="s">
        <v>231</v>
      </c>
      <c r="C676" s="28" t="s">
        <v>224</v>
      </c>
      <c r="D676" s="28" t="s">
        <v>74</v>
      </c>
      <c r="E676" s="28">
        <v>31.15</v>
      </c>
      <c r="F676" s="28">
        <v>2.0</v>
      </c>
      <c r="G676" s="28">
        <v>1.4</v>
      </c>
      <c r="H676" s="28">
        <v>34.55</v>
      </c>
      <c r="I676" s="28" t="s">
        <v>48</v>
      </c>
    </row>
    <row r="677">
      <c r="A677" s="28">
        <v>675.0</v>
      </c>
      <c r="B677" s="28" t="s">
        <v>231</v>
      </c>
      <c r="C677" s="28" t="s">
        <v>224</v>
      </c>
      <c r="D677" s="28" t="s">
        <v>102</v>
      </c>
      <c r="E677" s="28">
        <v>31.2</v>
      </c>
      <c r="F677" s="28">
        <v>1.9</v>
      </c>
      <c r="G677" s="28">
        <v>2.5</v>
      </c>
      <c r="H677" s="28">
        <v>35.6</v>
      </c>
      <c r="I677" s="28" t="s">
        <v>48</v>
      </c>
    </row>
    <row r="678">
      <c r="A678" s="28">
        <v>676.0</v>
      </c>
      <c r="B678" s="28" t="s">
        <v>231</v>
      </c>
      <c r="C678" s="28" t="s">
        <v>224</v>
      </c>
      <c r="D678" s="28" t="s">
        <v>69</v>
      </c>
      <c r="E678" s="28">
        <v>31.2</v>
      </c>
      <c r="F678" s="28">
        <v>2.5</v>
      </c>
      <c r="G678" s="28">
        <v>1.4</v>
      </c>
      <c r="H678" s="28">
        <v>35.1</v>
      </c>
      <c r="I678" s="28" t="s">
        <v>48</v>
      </c>
    </row>
    <row r="679">
      <c r="A679" s="28">
        <v>677.0</v>
      </c>
      <c r="B679" s="28" t="s">
        <v>231</v>
      </c>
      <c r="C679" s="28" t="s">
        <v>224</v>
      </c>
      <c r="D679" s="28" t="s">
        <v>218</v>
      </c>
      <c r="E679" s="28">
        <v>31.2</v>
      </c>
      <c r="F679" s="28">
        <v>2.2</v>
      </c>
      <c r="G679" s="28">
        <v>1.5</v>
      </c>
      <c r="H679" s="28">
        <v>34.9</v>
      </c>
      <c r="I679" s="28" t="s">
        <v>48</v>
      </c>
    </row>
    <row r="680">
      <c r="A680" s="28">
        <v>678.0</v>
      </c>
      <c r="B680" s="28" t="s">
        <v>231</v>
      </c>
      <c r="C680" s="28" t="s">
        <v>224</v>
      </c>
      <c r="D680" s="28" t="s">
        <v>117</v>
      </c>
      <c r="E680" s="28">
        <v>31.2</v>
      </c>
      <c r="F680" s="28">
        <v>2.5</v>
      </c>
      <c r="G680" s="28">
        <v>1.5</v>
      </c>
      <c r="H680" s="28">
        <v>35.2</v>
      </c>
      <c r="I680" s="28" t="s">
        <v>48</v>
      </c>
    </row>
    <row r="681">
      <c r="A681" s="28">
        <v>679.0</v>
      </c>
      <c r="B681" s="28" t="s">
        <v>231</v>
      </c>
      <c r="C681" s="28" t="s">
        <v>224</v>
      </c>
      <c r="D681" s="28" t="s">
        <v>73</v>
      </c>
      <c r="E681" s="28">
        <v>31.2</v>
      </c>
      <c r="F681" s="28">
        <v>2.0</v>
      </c>
      <c r="G681" s="28">
        <v>1.0</v>
      </c>
      <c r="H681" s="28">
        <v>34.2</v>
      </c>
      <c r="I681" s="28" t="s">
        <v>48</v>
      </c>
    </row>
    <row r="682">
      <c r="A682" s="28">
        <v>680.0</v>
      </c>
      <c r="B682" s="28" t="s">
        <v>231</v>
      </c>
      <c r="C682" s="28" t="s">
        <v>224</v>
      </c>
      <c r="D682" s="28" t="s">
        <v>153</v>
      </c>
      <c r="E682" s="28">
        <v>31.2</v>
      </c>
      <c r="F682" s="28">
        <v>2.2</v>
      </c>
      <c r="G682" s="28">
        <v>1.6</v>
      </c>
      <c r="H682" s="28">
        <v>35.0</v>
      </c>
      <c r="I682" s="28" t="s">
        <v>45</v>
      </c>
    </row>
    <row r="683">
      <c r="A683" s="28">
        <v>681.0</v>
      </c>
      <c r="B683" s="28" t="s">
        <v>231</v>
      </c>
      <c r="C683" s="28" t="s">
        <v>224</v>
      </c>
      <c r="D683" s="28" t="s">
        <v>156</v>
      </c>
      <c r="E683" s="28">
        <v>31.79</v>
      </c>
      <c r="F683" s="28">
        <v>2.0</v>
      </c>
      <c r="G683" s="28">
        <v>2.0</v>
      </c>
      <c r="H683" s="28">
        <v>35.79</v>
      </c>
      <c r="I683" s="28" t="s">
        <v>45</v>
      </c>
    </row>
    <row r="684">
      <c r="A684" s="28">
        <v>682.0</v>
      </c>
      <c r="B684" s="28" t="s">
        <v>231</v>
      </c>
      <c r="C684" s="28" t="s">
        <v>224</v>
      </c>
      <c r="D684" s="28" t="s">
        <v>210</v>
      </c>
      <c r="E684" s="28">
        <v>31.9</v>
      </c>
      <c r="F684" s="28">
        <v>4.15</v>
      </c>
      <c r="G684" s="28">
        <v>0.0</v>
      </c>
      <c r="H684" s="28">
        <v>36.05</v>
      </c>
      <c r="I684" s="28" t="s">
        <v>48</v>
      </c>
    </row>
    <row r="685">
      <c r="A685" s="28">
        <v>683.0</v>
      </c>
      <c r="B685" s="28" t="s">
        <v>231</v>
      </c>
      <c r="C685" s="28" t="s">
        <v>224</v>
      </c>
      <c r="D685" s="28" t="s">
        <v>226</v>
      </c>
      <c r="E685" s="28">
        <v>32.2</v>
      </c>
      <c r="F685" s="28">
        <v>2.3</v>
      </c>
      <c r="G685" s="28">
        <v>1.7</v>
      </c>
      <c r="H685" s="28">
        <v>36.2</v>
      </c>
      <c r="I685" s="28" t="s">
        <v>48</v>
      </c>
    </row>
    <row r="686">
      <c r="A686" s="28">
        <v>684.0</v>
      </c>
      <c r="B686" s="28" t="s">
        <v>231</v>
      </c>
      <c r="C686" s="28" t="s">
        <v>224</v>
      </c>
      <c r="D686" s="28" t="s">
        <v>211</v>
      </c>
      <c r="E686" s="28">
        <v>32.24</v>
      </c>
      <c r="F686" s="28">
        <v>2.0</v>
      </c>
      <c r="G686" s="28">
        <v>1.5</v>
      </c>
      <c r="H686" s="28">
        <v>35.74</v>
      </c>
      <c r="I686" s="28" t="s">
        <v>45</v>
      </c>
    </row>
    <row r="687">
      <c r="A687" s="28">
        <v>685.0</v>
      </c>
      <c r="B687" s="28" t="s">
        <v>231</v>
      </c>
      <c r="C687" s="28" t="s">
        <v>224</v>
      </c>
      <c r="D687" s="28" t="s">
        <v>67</v>
      </c>
      <c r="E687" s="28">
        <v>32.71</v>
      </c>
      <c r="F687" s="28">
        <v>1.9</v>
      </c>
      <c r="G687" s="28">
        <v>1.5</v>
      </c>
      <c r="H687" s="28">
        <v>36.11</v>
      </c>
      <c r="I687" s="28" t="s">
        <v>45</v>
      </c>
    </row>
    <row r="688">
      <c r="A688" s="28">
        <v>686.0</v>
      </c>
      <c r="B688" s="28" t="s">
        <v>231</v>
      </c>
      <c r="C688" s="28" t="s">
        <v>224</v>
      </c>
      <c r="D688" s="28" t="s">
        <v>170</v>
      </c>
      <c r="E688" s="28">
        <v>32.9</v>
      </c>
      <c r="F688" s="28">
        <v>1.9</v>
      </c>
      <c r="G688" s="28">
        <v>2.0</v>
      </c>
      <c r="H688" s="28">
        <v>36.8</v>
      </c>
      <c r="I688" s="28" t="s">
        <v>48</v>
      </c>
    </row>
    <row r="689">
      <c r="A689" s="28">
        <v>687.0</v>
      </c>
      <c r="B689" s="28" t="s">
        <v>231</v>
      </c>
      <c r="C689" s="28" t="s">
        <v>224</v>
      </c>
      <c r="D689" s="28" t="s">
        <v>159</v>
      </c>
      <c r="E689" s="28">
        <v>33.29</v>
      </c>
      <c r="F689" s="28">
        <v>2.0</v>
      </c>
      <c r="G689" s="28">
        <v>1.5</v>
      </c>
      <c r="H689" s="28">
        <v>36.79</v>
      </c>
      <c r="I689" s="28" t="s">
        <v>48</v>
      </c>
    </row>
    <row r="690">
      <c r="A690" s="28">
        <v>688.0</v>
      </c>
      <c r="B690" s="28" t="s">
        <v>231</v>
      </c>
      <c r="C690" s="28" t="s">
        <v>224</v>
      </c>
      <c r="D690" s="28" t="s">
        <v>190</v>
      </c>
      <c r="E690" s="28">
        <v>33.8</v>
      </c>
      <c r="F690" s="28">
        <v>1.99</v>
      </c>
      <c r="G690" s="28">
        <v>1.49</v>
      </c>
      <c r="H690" s="28">
        <v>37.28</v>
      </c>
      <c r="I690" s="28" t="s">
        <v>45</v>
      </c>
    </row>
    <row r="691">
      <c r="A691" s="28">
        <v>689.0</v>
      </c>
      <c r="B691" s="28" t="s">
        <v>231</v>
      </c>
      <c r="C691" s="28" t="s">
        <v>224</v>
      </c>
      <c r="D691" s="28" t="s">
        <v>150</v>
      </c>
      <c r="E691" s="28">
        <v>33.8</v>
      </c>
      <c r="F691" s="28">
        <v>1.9</v>
      </c>
      <c r="G691" s="28">
        <v>1.5</v>
      </c>
      <c r="H691" s="28">
        <v>37.2</v>
      </c>
      <c r="I691" s="28" t="s">
        <v>45</v>
      </c>
    </row>
    <row r="692">
      <c r="A692" s="28">
        <v>690.0</v>
      </c>
      <c r="B692" s="28" t="s">
        <v>231</v>
      </c>
      <c r="C692" s="28" t="s">
        <v>224</v>
      </c>
      <c r="D692" s="28" t="s">
        <v>124</v>
      </c>
      <c r="E692" s="28">
        <v>33.8</v>
      </c>
      <c r="F692" s="28">
        <v>2.0</v>
      </c>
      <c r="G692" s="28">
        <v>1.5</v>
      </c>
      <c r="H692" s="28">
        <v>37.3</v>
      </c>
      <c r="I692" s="28" t="s">
        <v>48</v>
      </c>
    </row>
    <row r="693">
      <c r="A693" s="28">
        <v>691.0</v>
      </c>
      <c r="B693" s="28" t="s">
        <v>231</v>
      </c>
      <c r="C693" s="28" t="s">
        <v>224</v>
      </c>
      <c r="D693" s="28" t="s">
        <v>93</v>
      </c>
      <c r="E693" s="28">
        <v>33.8</v>
      </c>
      <c r="F693" s="28">
        <v>2.0</v>
      </c>
      <c r="G693" s="28">
        <v>1.8</v>
      </c>
      <c r="H693" s="28">
        <v>37.6</v>
      </c>
      <c r="I693" s="28" t="s">
        <v>48</v>
      </c>
    </row>
    <row r="694">
      <c r="A694" s="28">
        <v>692.0</v>
      </c>
      <c r="B694" s="28" t="s">
        <v>231</v>
      </c>
      <c r="C694" s="28" t="s">
        <v>224</v>
      </c>
      <c r="D694" s="28" t="s">
        <v>125</v>
      </c>
      <c r="E694" s="28">
        <v>33.8</v>
      </c>
      <c r="F694" s="28">
        <v>2.0</v>
      </c>
      <c r="G694" s="28">
        <v>1.5</v>
      </c>
      <c r="H694" s="28">
        <v>37.3</v>
      </c>
      <c r="I694" s="28" t="s">
        <v>45</v>
      </c>
    </row>
    <row r="695">
      <c r="A695" s="28">
        <v>693.0</v>
      </c>
      <c r="B695" s="28" t="s">
        <v>231</v>
      </c>
      <c r="C695" s="28" t="s">
        <v>224</v>
      </c>
      <c r="D695" s="28" t="s">
        <v>80</v>
      </c>
      <c r="E695" s="28">
        <v>33.8</v>
      </c>
      <c r="F695" s="28">
        <v>2.0</v>
      </c>
      <c r="G695" s="28">
        <v>1.5</v>
      </c>
      <c r="H695" s="28">
        <v>37.3</v>
      </c>
      <c r="I695" s="28" t="s">
        <v>45</v>
      </c>
    </row>
    <row r="696">
      <c r="A696" s="28">
        <v>694.0</v>
      </c>
      <c r="B696" s="28" t="s">
        <v>231</v>
      </c>
      <c r="C696" s="28" t="s">
        <v>224</v>
      </c>
      <c r="D696" s="28" t="s">
        <v>144</v>
      </c>
      <c r="E696" s="28">
        <v>33.8</v>
      </c>
      <c r="F696" s="28">
        <v>2.0</v>
      </c>
      <c r="G696" s="28">
        <v>2.0</v>
      </c>
      <c r="H696" s="28">
        <v>37.8</v>
      </c>
      <c r="I696" s="28" t="s">
        <v>48</v>
      </c>
    </row>
    <row r="697">
      <c r="A697" s="28">
        <v>695.0</v>
      </c>
      <c r="B697" s="28" t="s">
        <v>231</v>
      </c>
      <c r="C697" s="28" t="s">
        <v>224</v>
      </c>
      <c r="D697" s="28" t="s">
        <v>82</v>
      </c>
      <c r="E697" s="28">
        <v>33.8</v>
      </c>
      <c r="F697" s="28">
        <v>3.0</v>
      </c>
      <c r="G697" s="28">
        <v>2.5</v>
      </c>
      <c r="H697" s="28">
        <v>39.3</v>
      </c>
      <c r="I697" s="28" t="s">
        <v>48</v>
      </c>
    </row>
    <row r="698">
      <c r="A698" s="28">
        <v>696.0</v>
      </c>
      <c r="B698" s="28" t="s">
        <v>231</v>
      </c>
      <c r="C698" s="28" t="s">
        <v>224</v>
      </c>
      <c r="D698" s="28" t="s">
        <v>161</v>
      </c>
      <c r="E698" s="28">
        <v>33.8</v>
      </c>
      <c r="F698" s="28">
        <v>2.0</v>
      </c>
      <c r="G698" s="28">
        <v>1.9</v>
      </c>
      <c r="H698" s="28">
        <v>37.7</v>
      </c>
      <c r="I698" s="28" t="s">
        <v>48</v>
      </c>
    </row>
    <row r="699">
      <c r="A699" s="28">
        <v>697.0</v>
      </c>
      <c r="B699" s="28" t="s">
        <v>231</v>
      </c>
      <c r="C699" s="28" t="s">
        <v>224</v>
      </c>
      <c r="D699" s="28" t="s">
        <v>172</v>
      </c>
      <c r="E699" s="28">
        <v>33.91</v>
      </c>
      <c r="F699" s="28">
        <v>1.9</v>
      </c>
      <c r="G699" s="28">
        <v>1.1</v>
      </c>
      <c r="H699" s="28">
        <v>36.91</v>
      </c>
      <c r="I699" s="28" t="s">
        <v>48</v>
      </c>
    </row>
    <row r="700">
      <c r="A700" s="28">
        <v>698.0</v>
      </c>
      <c r="B700" s="28" t="s">
        <v>231</v>
      </c>
      <c r="C700" s="28" t="s">
        <v>224</v>
      </c>
      <c r="D700" s="28" t="s">
        <v>213</v>
      </c>
      <c r="E700" s="28">
        <v>38.1</v>
      </c>
      <c r="F700" s="28">
        <v>2.5</v>
      </c>
      <c r="G700" s="28">
        <v>1.5</v>
      </c>
      <c r="H700" s="28">
        <v>42.1</v>
      </c>
      <c r="I700" s="28" t="s">
        <v>48</v>
      </c>
    </row>
    <row r="701">
      <c r="A701" s="28">
        <v>699.0</v>
      </c>
      <c r="B701" s="28" t="s">
        <v>231</v>
      </c>
      <c r="C701" s="28" t="s">
        <v>224</v>
      </c>
      <c r="D701" s="28" t="s">
        <v>201</v>
      </c>
      <c r="E701" s="28">
        <v>38.4</v>
      </c>
      <c r="F701" s="28">
        <v>2.2</v>
      </c>
      <c r="G701" s="28">
        <v>1.5</v>
      </c>
      <c r="H701" s="28">
        <v>42.1</v>
      </c>
      <c r="I701" s="28" t="s">
        <v>48</v>
      </c>
    </row>
    <row r="702">
      <c r="A702" s="28">
        <v>700.0</v>
      </c>
      <c r="B702" s="28" t="s">
        <v>231</v>
      </c>
      <c r="C702" s="28" t="s">
        <v>224</v>
      </c>
      <c r="D702" s="28" t="s">
        <v>233</v>
      </c>
      <c r="E702" s="28">
        <v>41.64</v>
      </c>
      <c r="F702" s="28">
        <v>3.0</v>
      </c>
      <c r="G702" s="28">
        <v>1.9</v>
      </c>
      <c r="H702" s="28">
        <v>46.54</v>
      </c>
      <c r="I702" s="28" t="s">
        <v>48</v>
      </c>
    </row>
    <row r="703">
      <c r="A703" s="28">
        <v>701.0</v>
      </c>
      <c r="B703" s="28" t="s">
        <v>234</v>
      </c>
      <c r="C703" s="28" t="s">
        <v>224</v>
      </c>
      <c r="D703" s="28" t="s">
        <v>79</v>
      </c>
      <c r="E703" s="28">
        <v>15.34</v>
      </c>
      <c r="F703" s="28">
        <v>2.0</v>
      </c>
      <c r="G703" s="28">
        <v>1.0</v>
      </c>
      <c r="H703" s="28">
        <v>18.34</v>
      </c>
      <c r="I703" s="28" t="s">
        <v>45</v>
      </c>
    </row>
    <row r="704">
      <c r="A704" s="28">
        <v>702.0</v>
      </c>
      <c r="B704" s="28" t="s">
        <v>234</v>
      </c>
      <c r="C704" s="28" t="s">
        <v>224</v>
      </c>
      <c r="D704" s="28" t="s">
        <v>176</v>
      </c>
      <c r="E704" s="28">
        <v>16.49</v>
      </c>
      <c r="F704" s="28">
        <v>2.5</v>
      </c>
      <c r="G704" s="28">
        <v>1.9</v>
      </c>
      <c r="H704" s="28">
        <v>20.89</v>
      </c>
      <c r="I704" s="28" t="s">
        <v>45</v>
      </c>
    </row>
    <row r="705">
      <c r="A705" s="28">
        <v>703.0</v>
      </c>
      <c r="B705" s="28" t="s">
        <v>234</v>
      </c>
      <c r="C705" s="28" t="s">
        <v>224</v>
      </c>
      <c r="D705" s="28" t="s">
        <v>132</v>
      </c>
      <c r="E705" s="28">
        <v>16.57</v>
      </c>
      <c r="F705" s="28">
        <v>2.0</v>
      </c>
      <c r="G705" s="28">
        <v>2.0</v>
      </c>
      <c r="H705" s="28">
        <v>20.57</v>
      </c>
      <c r="I705" s="28" t="s">
        <v>45</v>
      </c>
    </row>
    <row r="706">
      <c r="A706" s="28">
        <v>704.0</v>
      </c>
      <c r="B706" s="28" t="s">
        <v>234</v>
      </c>
      <c r="C706" s="28" t="s">
        <v>224</v>
      </c>
      <c r="D706" s="28" t="s">
        <v>235</v>
      </c>
      <c r="E706" s="28">
        <v>16.57</v>
      </c>
      <c r="F706" s="28">
        <v>3.5</v>
      </c>
      <c r="G706" s="28">
        <v>1.8</v>
      </c>
      <c r="H706" s="28">
        <v>21.87</v>
      </c>
      <c r="I706" s="28" t="s">
        <v>45</v>
      </c>
    </row>
    <row r="707">
      <c r="A707" s="28">
        <v>705.0</v>
      </c>
      <c r="B707" s="28" t="s">
        <v>234</v>
      </c>
      <c r="C707" s="28" t="s">
        <v>224</v>
      </c>
      <c r="D707" s="28" t="s">
        <v>168</v>
      </c>
      <c r="E707" s="28">
        <v>16.62</v>
      </c>
      <c r="F707" s="28">
        <v>2.95</v>
      </c>
      <c r="G707" s="28">
        <v>2.95</v>
      </c>
      <c r="H707" s="28">
        <v>22.52</v>
      </c>
      <c r="I707" s="28" t="s">
        <v>48</v>
      </c>
    </row>
    <row r="708">
      <c r="A708" s="28">
        <v>706.0</v>
      </c>
      <c r="B708" s="28" t="s">
        <v>234</v>
      </c>
      <c r="C708" s="28" t="s">
        <v>224</v>
      </c>
      <c r="D708" s="28" t="s">
        <v>175</v>
      </c>
      <c r="E708" s="28">
        <v>16.74</v>
      </c>
      <c r="F708" s="28">
        <v>2.5</v>
      </c>
      <c r="G708" s="28">
        <v>1.5</v>
      </c>
      <c r="H708" s="28">
        <v>20.74</v>
      </c>
      <c r="I708" s="28" t="s">
        <v>48</v>
      </c>
    </row>
    <row r="709">
      <c r="A709" s="28">
        <v>707.0</v>
      </c>
      <c r="B709" s="28" t="s">
        <v>234</v>
      </c>
      <c r="C709" s="28" t="s">
        <v>224</v>
      </c>
      <c r="D709" s="28" t="s">
        <v>46</v>
      </c>
      <c r="E709" s="28">
        <v>16.77</v>
      </c>
      <c r="F709" s="28">
        <v>2.0</v>
      </c>
      <c r="G709" s="28">
        <v>1.5</v>
      </c>
      <c r="H709" s="28">
        <v>20.27</v>
      </c>
      <c r="I709" s="28" t="s">
        <v>45</v>
      </c>
    </row>
    <row r="710">
      <c r="A710" s="28">
        <v>708.0</v>
      </c>
      <c r="B710" s="28" t="s">
        <v>234</v>
      </c>
      <c r="C710" s="28" t="s">
        <v>224</v>
      </c>
      <c r="D710" s="28" t="s">
        <v>188</v>
      </c>
      <c r="E710" s="28">
        <v>16.95</v>
      </c>
      <c r="F710" s="28">
        <v>2.0</v>
      </c>
      <c r="G710" s="28">
        <v>1.5</v>
      </c>
      <c r="H710" s="28">
        <v>20.45</v>
      </c>
      <c r="I710" s="28" t="s">
        <v>45</v>
      </c>
    </row>
    <row r="711">
      <c r="A711" s="28">
        <v>709.0</v>
      </c>
      <c r="B711" s="28" t="s">
        <v>234</v>
      </c>
      <c r="C711" s="28" t="s">
        <v>224</v>
      </c>
      <c r="D711" s="28" t="s">
        <v>134</v>
      </c>
      <c r="E711" s="28">
        <v>16.98</v>
      </c>
      <c r="F711" s="28">
        <v>2.2</v>
      </c>
      <c r="G711" s="28">
        <v>1.4</v>
      </c>
      <c r="H711" s="28">
        <v>20.58</v>
      </c>
      <c r="I711" s="28" t="s">
        <v>48</v>
      </c>
    </row>
    <row r="712">
      <c r="A712" s="28">
        <v>710.0</v>
      </c>
      <c r="B712" s="28" t="s">
        <v>234</v>
      </c>
      <c r="C712" s="28" t="s">
        <v>224</v>
      </c>
      <c r="D712" s="28" t="s">
        <v>73</v>
      </c>
      <c r="E712" s="28">
        <v>17.01</v>
      </c>
      <c r="F712" s="28">
        <v>2.0</v>
      </c>
      <c r="G712" s="28">
        <v>1.0</v>
      </c>
      <c r="H712" s="28">
        <v>20.01</v>
      </c>
      <c r="I712" s="28" t="s">
        <v>48</v>
      </c>
    </row>
    <row r="713">
      <c r="A713" s="28">
        <v>711.0</v>
      </c>
      <c r="B713" s="28" t="s">
        <v>234</v>
      </c>
      <c r="C713" s="28" t="s">
        <v>224</v>
      </c>
      <c r="D713" s="28" t="s">
        <v>81</v>
      </c>
      <c r="E713" s="28">
        <v>17.01</v>
      </c>
      <c r="F713" s="28">
        <v>1.9</v>
      </c>
      <c r="G713" s="28">
        <v>1.0</v>
      </c>
      <c r="H713" s="28">
        <v>19.91</v>
      </c>
      <c r="I713" s="28" t="s">
        <v>45</v>
      </c>
    </row>
    <row r="714">
      <c r="A714" s="28">
        <v>712.0</v>
      </c>
      <c r="B714" s="28" t="s">
        <v>234</v>
      </c>
      <c r="C714" s="28" t="s">
        <v>224</v>
      </c>
      <c r="D714" s="28" t="s">
        <v>52</v>
      </c>
      <c r="E714" s="28">
        <v>17.19</v>
      </c>
      <c r="F714" s="28">
        <v>2.5</v>
      </c>
      <c r="G714" s="28">
        <v>1.8</v>
      </c>
      <c r="H714" s="28">
        <v>21.49</v>
      </c>
      <c r="I714" s="28" t="s">
        <v>45</v>
      </c>
    </row>
    <row r="715">
      <c r="A715" s="28">
        <v>713.0</v>
      </c>
      <c r="B715" s="28" t="s">
        <v>234</v>
      </c>
      <c r="C715" s="28" t="s">
        <v>224</v>
      </c>
      <c r="D715" s="28" t="s">
        <v>186</v>
      </c>
      <c r="E715" s="28">
        <v>17.33</v>
      </c>
      <c r="F715" s="28">
        <v>2.5</v>
      </c>
      <c r="G715" s="28">
        <v>2.0</v>
      </c>
      <c r="H715" s="28">
        <v>21.83</v>
      </c>
      <c r="I715" s="28" t="s">
        <v>48</v>
      </c>
    </row>
    <row r="716">
      <c r="A716" s="28">
        <v>714.0</v>
      </c>
      <c r="B716" s="28" t="s">
        <v>234</v>
      </c>
      <c r="C716" s="28" t="s">
        <v>224</v>
      </c>
      <c r="D716" s="28" t="s">
        <v>95</v>
      </c>
      <c r="E716" s="28">
        <v>17.38</v>
      </c>
      <c r="F716" s="28">
        <v>2.5</v>
      </c>
      <c r="G716" s="28">
        <v>1.0</v>
      </c>
      <c r="H716" s="28">
        <v>20.88</v>
      </c>
      <c r="I716" s="28" t="s">
        <v>48</v>
      </c>
    </row>
    <row r="717">
      <c r="A717" s="28">
        <v>715.0</v>
      </c>
      <c r="B717" s="28" t="s">
        <v>234</v>
      </c>
      <c r="C717" s="28" t="s">
        <v>224</v>
      </c>
      <c r="D717" s="28" t="s">
        <v>184</v>
      </c>
      <c r="E717" s="28">
        <v>17.4</v>
      </c>
      <c r="F717" s="28">
        <v>1.9</v>
      </c>
      <c r="G717" s="28">
        <v>1.8</v>
      </c>
      <c r="H717" s="28">
        <v>21.1</v>
      </c>
      <c r="I717" s="28" t="s">
        <v>48</v>
      </c>
    </row>
    <row r="718">
      <c r="A718" s="28">
        <v>716.0</v>
      </c>
      <c r="B718" s="28" t="s">
        <v>234</v>
      </c>
      <c r="C718" s="28" t="s">
        <v>224</v>
      </c>
      <c r="D718" s="28" t="s">
        <v>122</v>
      </c>
      <c r="E718" s="28">
        <v>17.44</v>
      </c>
      <c r="F718" s="28">
        <v>2.0</v>
      </c>
      <c r="G718" s="28">
        <v>1.0</v>
      </c>
      <c r="H718" s="28">
        <v>20.44</v>
      </c>
      <c r="I718" s="28" t="s">
        <v>48</v>
      </c>
    </row>
    <row r="719">
      <c r="A719" s="28">
        <v>717.0</v>
      </c>
      <c r="B719" s="28" t="s">
        <v>234</v>
      </c>
      <c r="C719" s="28" t="s">
        <v>224</v>
      </c>
      <c r="D719" s="28" t="s">
        <v>55</v>
      </c>
      <c r="E719" s="28">
        <v>17.49</v>
      </c>
      <c r="F719" s="28">
        <v>2.0</v>
      </c>
      <c r="G719" s="28">
        <v>1.5</v>
      </c>
      <c r="H719" s="28">
        <v>20.99</v>
      </c>
      <c r="I719" s="28" t="s">
        <v>48</v>
      </c>
    </row>
    <row r="720">
      <c r="A720" s="28">
        <v>718.0</v>
      </c>
      <c r="B720" s="28" t="s">
        <v>234</v>
      </c>
      <c r="C720" s="28" t="s">
        <v>224</v>
      </c>
      <c r="D720" s="28" t="s">
        <v>182</v>
      </c>
      <c r="E720" s="28">
        <v>17.5</v>
      </c>
      <c r="F720" s="28">
        <v>1.9</v>
      </c>
      <c r="G720" s="28">
        <v>1.4</v>
      </c>
      <c r="H720" s="28">
        <v>20.8</v>
      </c>
      <c r="I720" s="28" t="s">
        <v>48</v>
      </c>
    </row>
    <row r="721">
      <c r="A721" s="28">
        <v>719.0</v>
      </c>
      <c r="B721" s="28" t="s">
        <v>234</v>
      </c>
      <c r="C721" s="28" t="s">
        <v>224</v>
      </c>
      <c r="D721" s="28" t="s">
        <v>135</v>
      </c>
      <c r="E721" s="28">
        <v>17.52</v>
      </c>
      <c r="F721" s="28">
        <v>1.8</v>
      </c>
      <c r="G721" s="28">
        <v>1.5</v>
      </c>
      <c r="H721" s="28">
        <v>20.82</v>
      </c>
      <c r="I721" s="28" t="s">
        <v>48</v>
      </c>
    </row>
    <row r="722">
      <c r="A722" s="28">
        <v>720.0</v>
      </c>
      <c r="B722" s="28" t="s">
        <v>234</v>
      </c>
      <c r="C722" s="28" t="s">
        <v>224</v>
      </c>
      <c r="D722" s="28" t="s">
        <v>61</v>
      </c>
      <c r="E722" s="28">
        <v>17.53</v>
      </c>
      <c r="F722" s="28">
        <v>2.0</v>
      </c>
      <c r="G722" s="28">
        <v>1.9</v>
      </c>
      <c r="H722" s="28">
        <v>21.43</v>
      </c>
      <c r="I722" s="28" t="s">
        <v>45</v>
      </c>
    </row>
    <row r="723">
      <c r="A723" s="28">
        <v>721.0</v>
      </c>
      <c r="B723" s="28" t="s">
        <v>234</v>
      </c>
      <c r="C723" s="28" t="s">
        <v>224</v>
      </c>
      <c r="D723" s="28" t="s">
        <v>177</v>
      </c>
      <c r="E723" s="28">
        <v>17.6</v>
      </c>
      <c r="F723" s="28">
        <v>2.2</v>
      </c>
      <c r="G723" s="28">
        <v>2.2</v>
      </c>
      <c r="H723" s="28">
        <v>22.0</v>
      </c>
      <c r="I723" s="28" t="s">
        <v>45</v>
      </c>
    </row>
    <row r="724">
      <c r="A724" s="28">
        <v>722.0</v>
      </c>
      <c r="B724" s="28" t="s">
        <v>234</v>
      </c>
      <c r="C724" s="28" t="s">
        <v>224</v>
      </c>
      <c r="D724" s="28" t="s">
        <v>183</v>
      </c>
      <c r="E724" s="28">
        <v>17.6</v>
      </c>
      <c r="F724" s="28">
        <v>2.0</v>
      </c>
      <c r="G724" s="28">
        <v>2.0</v>
      </c>
      <c r="H724" s="28">
        <v>21.6</v>
      </c>
      <c r="I724" s="28" t="s">
        <v>48</v>
      </c>
    </row>
    <row r="725">
      <c r="A725" s="28">
        <v>723.0</v>
      </c>
      <c r="B725" s="28" t="s">
        <v>234</v>
      </c>
      <c r="C725" s="28" t="s">
        <v>224</v>
      </c>
      <c r="D725" s="28" t="s">
        <v>70</v>
      </c>
      <c r="E725" s="28">
        <v>17.64</v>
      </c>
      <c r="F725" s="28">
        <v>2.35</v>
      </c>
      <c r="G725" s="28">
        <v>1.0</v>
      </c>
      <c r="H725" s="28">
        <v>20.99</v>
      </c>
      <c r="I725" s="28" t="s">
        <v>48</v>
      </c>
    </row>
    <row r="726">
      <c r="A726" s="28">
        <v>724.0</v>
      </c>
      <c r="B726" s="28" t="s">
        <v>234</v>
      </c>
      <c r="C726" s="28" t="s">
        <v>224</v>
      </c>
      <c r="D726" s="28" t="s">
        <v>62</v>
      </c>
      <c r="E726" s="28">
        <v>17.64</v>
      </c>
      <c r="F726" s="28">
        <v>2.99</v>
      </c>
      <c r="G726" s="28">
        <v>1.0</v>
      </c>
      <c r="H726" s="28">
        <v>21.63</v>
      </c>
      <c r="I726" s="28" t="s">
        <v>48</v>
      </c>
    </row>
    <row r="727">
      <c r="A727" s="28">
        <v>725.0</v>
      </c>
      <c r="B727" s="28" t="s">
        <v>234</v>
      </c>
      <c r="C727" s="28" t="s">
        <v>224</v>
      </c>
      <c r="D727" s="28" t="s">
        <v>72</v>
      </c>
      <c r="E727" s="28">
        <v>17.65</v>
      </c>
      <c r="F727" s="28">
        <v>2.5</v>
      </c>
      <c r="G727" s="28">
        <v>1.5</v>
      </c>
      <c r="H727" s="28">
        <v>21.65</v>
      </c>
      <c r="I727" s="28" t="s">
        <v>48</v>
      </c>
    </row>
    <row r="728">
      <c r="A728" s="28">
        <v>726.0</v>
      </c>
      <c r="B728" s="28" t="s">
        <v>234</v>
      </c>
      <c r="C728" s="28" t="s">
        <v>224</v>
      </c>
      <c r="D728" s="28" t="s">
        <v>117</v>
      </c>
      <c r="E728" s="28">
        <v>17.79</v>
      </c>
      <c r="F728" s="28">
        <v>2.5</v>
      </c>
      <c r="G728" s="28">
        <v>1.5</v>
      </c>
      <c r="H728" s="28">
        <v>21.79</v>
      </c>
      <c r="I728" s="28" t="s">
        <v>45</v>
      </c>
    </row>
    <row r="729">
      <c r="A729" s="28">
        <v>727.0</v>
      </c>
      <c r="B729" s="28" t="s">
        <v>234</v>
      </c>
      <c r="C729" s="28" t="s">
        <v>224</v>
      </c>
      <c r="D729" s="28" t="s">
        <v>59</v>
      </c>
      <c r="E729" s="28">
        <v>17.79</v>
      </c>
      <c r="F729" s="28">
        <v>1.9</v>
      </c>
      <c r="G729" s="28">
        <v>1.5</v>
      </c>
      <c r="H729" s="28">
        <v>21.19</v>
      </c>
      <c r="I729" s="28" t="s">
        <v>45</v>
      </c>
    </row>
    <row r="730">
      <c r="A730" s="28">
        <v>728.0</v>
      </c>
      <c r="B730" s="28" t="s">
        <v>234</v>
      </c>
      <c r="C730" s="28" t="s">
        <v>224</v>
      </c>
      <c r="D730" s="28" t="s">
        <v>67</v>
      </c>
      <c r="E730" s="28">
        <v>17.79</v>
      </c>
      <c r="F730" s="28">
        <v>1.9</v>
      </c>
      <c r="G730" s="28">
        <v>1.5</v>
      </c>
      <c r="H730" s="28">
        <v>21.19</v>
      </c>
      <c r="I730" s="28" t="s">
        <v>45</v>
      </c>
    </row>
    <row r="731">
      <c r="A731" s="28">
        <v>729.0</v>
      </c>
      <c r="B731" s="28" t="s">
        <v>234</v>
      </c>
      <c r="C731" s="28" t="s">
        <v>224</v>
      </c>
      <c r="D731" s="28" t="s">
        <v>111</v>
      </c>
      <c r="E731" s="28">
        <v>17.79</v>
      </c>
      <c r="F731" s="28">
        <v>4.0</v>
      </c>
      <c r="G731" s="28">
        <v>1.9</v>
      </c>
      <c r="H731" s="28">
        <v>23.69</v>
      </c>
      <c r="I731" s="28" t="s">
        <v>45</v>
      </c>
    </row>
    <row r="732">
      <c r="A732" s="28">
        <v>730.0</v>
      </c>
      <c r="B732" s="28" t="s">
        <v>234</v>
      </c>
      <c r="C732" s="28" t="s">
        <v>224</v>
      </c>
      <c r="D732" s="28" t="s">
        <v>80</v>
      </c>
      <c r="E732" s="28">
        <v>17.82</v>
      </c>
      <c r="F732" s="28">
        <v>2.0</v>
      </c>
      <c r="G732" s="28">
        <v>1.5</v>
      </c>
      <c r="H732" s="28">
        <v>21.32</v>
      </c>
      <c r="I732" s="28" t="s">
        <v>48</v>
      </c>
    </row>
    <row r="733">
      <c r="A733" s="28">
        <v>731.0</v>
      </c>
      <c r="B733" s="28" t="s">
        <v>234</v>
      </c>
      <c r="C733" s="28" t="s">
        <v>224</v>
      </c>
      <c r="D733" s="28" t="s">
        <v>121</v>
      </c>
      <c r="E733" s="28">
        <v>17.83</v>
      </c>
      <c r="F733" s="28">
        <v>2.0</v>
      </c>
      <c r="G733" s="28">
        <v>1.5</v>
      </c>
      <c r="H733" s="28">
        <v>21.33</v>
      </c>
      <c r="I733" s="28" t="s">
        <v>48</v>
      </c>
    </row>
    <row r="734">
      <c r="A734" s="28">
        <v>732.0</v>
      </c>
      <c r="B734" s="28" t="s">
        <v>234</v>
      </c>
      <c r="C734" s="28" t="s">
        <v>224</v>
      </c>
      <c r="D734" s="28" t="s">
        <v>49</v>
      </c>
      <c r="E734" s="28">
        <v>17.85</v>
      </c>
      <c r="F734" s="28">
        <v>2.2</v>
      </c>
      <c r="G734" s="28">
        <v>1.4</v>
      </c>
      <c r="H734" s="28">
        <v>21.45</v>
      </c>
      <c r="I734" s="28" t="s">
        <v>48</v>
      </c>
    </row>
    <row r="735">
      <c r="A735" s="28">
        <v>733.0</v>
      </c>
      <c r="B735" s="28" t="s">
        <v>234</v>
      </c>
      <c r="C735" s="28" t="s">
        <v>224</v>
      </c>
      <c r="D735" s="28" t="s">
        <v>64</v>
      </c>
      <c r="E735" s="28">
        <v>17.85</v>
      </c>
      <c r="F735" s="28">
        <v>2.1</v>
      </c>
      <c r="G735" s="28">
        <v>1.5</v>
      </c>
      <c r="H735" s="28">
        <v>21.45</v>
      </c>
      <c r="I735" s="28" t="s">
        <v>48</v>
      </c>
    </row>
    <row r="736">
      <c r="A736" s="28">
        <v>734.0</v>
      </c>
      <c r="B736" s="28" t="s">
        <v>234</v>
      </c>
      <c r="C736" s="28" t="s">
        <v>224</v>
      </c>
      <c r="D736" s="28" t="s">
        <v>44</v>
      </c>
      <c r="E736" s="28">
        <v>17.87</v>
      </c>
      <c r="F736" s="28">
        <v>2.0</v>
      </c>
      <c r="G736" s="28">
        <v>1.9</v>
      </c>
      <c r="H736" s="28">
        <v>21.77</v>
      </c>
      <c r="I736" s="28" t="s">
        <v>48</v>
      </c>
    </row>
    <row r="737">
      <c r="A737" s="28">
        <v>735.0</v>
      </c>
      <c r="B737" s="28" t="s">
        <v>234</v>
      </c>
      <c r="C737" s="28" t="s">
        <v>224</v>
      </c>
      <c r="D737" s="28" t="s">
        <v>101</v>
      </c>
      <c r="E737" s="28">
        <v>17.89</v>
      </c>
      <c r="F737" s="28">
        <v>2.3</v>
      </c>
      <c r="G737" s="28">
        <v>1.0</v>
      </c>
      <c r="H737" s="28">
        <v>21.19</v>
      </c>
      <c r="I737" s="28" t="s">
        <v>48</v>
      </c>
    </row>
    <row r="738">
      <c r="A738" s="28">
        <v>736.0</v>
      </c>
      <c r="B738" s="28" t="s">
        <v>234</v>
      </c>
      <c r="C738" s="28" t="s">
        <v>224</v>
      </c>
      <c r="D738" s="28" t="s">
        <v>89</v>
      </c>
      <c r="E738" s="28">
        <v>17.89</v>
      </c>
      <c r="F738" s="28">
        <v>1.8</v>
      </c>
      <c r="G738" s="28">
        <v>1.5</v>
      </c>
      <c r="H738" s="28">
        <v>21.19</v>
      </c>
      <c r="I738" s="28" t="s">
        <v>45</v>
      </c>
    </row>
    <row r="739">
      <c r="A739" s="28">
        <v>737.0</v>
      </c>
      <c r="B739" s="28" t="s">
        <v>234</v>
      </c>
      <c r="C739" s="28" t="s">
        <v>224</v>
      </c>
      <c r="D739" s="28" t="s">
        <v>131</v>
      </c>
      <c r="E739" s="28">
        <v>17.9</v>
      </c>
      <c r="F739" s="28">
        <v>2.0</v>
      </c>
      <c r="G739" s="28">
        <v>1.0</v>
      </c>
      <c r="H739" s="28">
        <v>20.9</v>
      </c>
      <c r="I739" s="28" t="s">
        <v>45</v>
      </c>
    </row>
    <row r="740">
      <c r="A740" s="28">
        <v>738.0</v>
      </c>
      <c r="B740" s="28" t="s">
        <v>234</v>
      </c>
      <c r="C740" s="28" t="s">
        <v>224</v>
      </c>
      <c r="D740" s="28" t="s">
        <v>189</v>
      </c>
      <c r="E740" s="28">
        <v>17.9</v>
      </c>
      <c r="F740" s="28">
        <v>2.0</v>
      </c>
      <c r="G740" s="28">
        <v>1.8</v>
      </c>
      <c r="H740" s="28">
        <v>21.7</v>
      </c>
      <c r="I740" s="28" t="s">
        <v>48</v>
      </c>
    </row>
    <row r="741">
      <c r="A741" s="28">
        <v>739.0</v>
      </c>
      <c r="B741" s="28" t="s">
        <v>234</v>
      </c>
      <c r="C741" s="28" t="s">
        <v>224</v>
      </c>
      <c r="D741" s="28" t="s">
        <v>192</v>
      </c>
      <c r="E741" s="28">
        <v>17.9</v>
      </c>
      <c r="F741" s="28">
        <v>2.0</v>
      </c>
      <c r="G741" s="28">
        <v>1.0</v>
      </c>
      <c r="H741" s="28">
        <v>20.9</v>
      </c>
      <c r="I741" s="28" t="s">
        <v>48</v>
      </c>
    </row>
    <row r="742">
      <c r="A742" s="28">
        <v>740.0</v>
      </c>
      <c r="B742" s="28" t="s">
        <v>234</v>
      </c>
      <c r="C742" s="28" t="s">
        <v>224</v>
      </c>
      <c r="D742" s="28" t="s">
        <v>180</v>
      </c>
      <c r="E742" s="28">
        <v>17.92</v>
      </c>
      <c r="F742" s="28">
        <v>2.5</v>
      </c>
      <c r="G742" s="28">
        <v>2.5</v>
      </c>
      <c r="H742" s="28">
        <v>22.92</v>
      </c>
      <c r="I742" s="28" t="s">
        <v>45</v>
      </c>
    </row>
    <row r="743">
      <c r="A743" s="28">
        <v>741.0</v>
      </c>
      <c r="B743" s="28" t="s">
        <v>234</v>
      </c>
      <c r="C743" s="28" t="s">
        <v>224</v>
      </c>
      <c r="D743" s="28" t="s">
        <v>136</v>
      </c>
      <c r="E743" s="28">
        <v>18.0</v>
      </c>
      <c r="F743" s="28">
        <v>2.0</v>
      </c>
      <c r="G743" s="28">
        <v>1.5</v>
      </c>
      <c r="H743" s="28">
        <v>21.5</v>
      </c>
      <c r="I743" s="28" t="s">
        <v>45</v>
      </c>
    </row>
    <row r="744">
      <c r="A744" s="28">
        <v>742.0</v>
      </c>
      <c r="B744" s="28" t="s">
        <v>234</v>
      </c>
      <c r="C744" s="28" t="s">
        <v>224</v>
      </c>
      <c r="D744" s="28" t="s">
        <v>63</v>
      </c>
      <c r="E744" s="28">
        <v>18.02</v>
      </c>
      <c r="F744" s="28">
        <v>2.0</v>
      </c>
      <c r="G744" s="28">
        <v>2.0</v>
      </c>
      <c r="H744" s="28">
        <v>22.02</v>
      </c>
      <c r="I744" s="28" t="s">
        <v>45</v>
      </c>
    </row>
    <row r="745">
      <c r="A745" s="28">
        <v>743.0</v>
      </c>
      <c r="B745" s="28" t="s">
        <v>234</v>
      </c>
      <c r="C745" s="28" t="s">
        <v>224</v>
      </c>
      <c r="D745" s="28" t="s">
        <v>191</v>
      </c>
      <c r="E745" s="28">
        <v>18.05</v>
      </c>
      <c r="F745" s="28">
        <v>2.0</v>
      </c>
      <c r="G745" s="28">
        <v>1.5</v>
      </c>
      <c r="H745" s="28">
        <v>21.55</v>
      </c>
      <c r="I745" s="28" t="s">
        <v>45</v>
      </c>
    </row>
    <row r="746">
      <c r="A746" s="28">
        <v>744.0</v>
      </c>
      <c r="B746" s="28" t="s">
        <v>234</v>
      </c>
      <c r="C746" s="28" t="s">
        <v>224</v>
      </c>
      <c r="D746" s="28" t="s">
        <v>54</v>
      </c>
      <c r="E746" s="28">
        <v>18.05</v>
      </c>
      <c r="F746" s="28">
        <v>2.0</v>
      </c>
      <c r="G746" s="28">
        <v>2.0</v>
      </c>
      <c r="H746" s="28">
        <v>22.05</v>
      </c>
      <c r="I746" s="28" t="s">
        <v>48</v>
      </c>
    </row>
    <row r="747">
      <c r="A747" s="28">
        <v>745.0</v>
      </c>
      <c r="B747" s="28" t="s">
        <v>234</v>
      </c>
      <c r="C747" s="28" t="s">
        <v>224</v>
      </c>
      <c r="D747" s="28" t="s">
        <v>206</v>
      </c>
      <c r="E747" s="28">
        <v>18.08</v>
      </c>
      <c r="F747" s="28">
        <v>2.0</v>
      </c>
      <c r="G747" s="28">
        <v>1.9</v>
      </c>
      <c r="H747" s="28">
        <v>21.98</v>
      </c>
      <c r="I747" s="28" t="s">
        <v>48</v>
      </c>
    </row>
    <row r="748">
      <c r="A748" s="28">
        <v>746.0</v>
      </c>
      <c r="B748" s="28" t="s">
        <v>234</v>
      </c>
      <c r="C748" s="28" t="s">
        <v>224</v>
      </c>
      <c r="D748" s="28" t="s">
        <v>170</v>
      </c>
      <c r="E748" s="28">
        <v>18.2</v>
      </c>
      <c r="F748" s="28">
        <v>1.9</v>
      </c>
      <c r="G748" s="28">
        <v>2.0</v>
      </c>
      <c r="H748" s="28">
        <v>22.1</v>
      </c>
      <c r="I748" s="28" t="s">
        <v>48</v>
      </c>
    </row>
    <row r="749">
      <c r="A749" s="28">
        <v>747.0</v>
      </c>
      <c r="B749" s="28" t="s">
        <v>234</v>
      </c>
      <c r="C749" s="28" t="s">
        <v>224</v>
      </c>
      <c r="D749" s="28" t="s">
        <v>86</v>
      </c>
      <c r="E749" s="28">
        <v>18.23</v>
      </c>
      <c r="F749" s="28">
        <v>2.9</v>
      </c>
      <c r="G749" s="28">
        <v>3.5</v>
      </c>
      <c r="H749" s="28">
        <v>24.63</v>
      </c>
      <c r="I749" s="28" t="s">
        <v>48</v>
      </c>
    </row>
    <row r="750">
      <c r="A750" s="28">
        <v>748.0</v>
      </c>
      <c r="B750" s="28" t="s">
        <v>234</v>
      </c>
      <c r="C750" s="28" t="s">
        <v>224</v>
      </c>
      <c r="D750" s="28" t="s">
        <v>74</v>
      </c>
      <c r="E750" s="28">
        <v>18.29</v>
      </c>
      <c r="F750" s="28">
        <v>2.0</v>
      </c>
      <c r="G750" s="28">
        <v>1.4</v>
      </c>
      <c r="H750" s="28">
        <v>21.69</v>
      </c>
      <c r="I750" s="28" t="s">
        <v>48</v>
      </c>
    </row>
    <row r="751">
      <c r="A751" s="28">
        <v>749.0</v>
      </c>
      <c r="B751" s="28" t="s">
        <v>234</v>
      </c>
      <c r="C751" s="28" t="s">
        <v>224</v>
      </c>
      <c r="D751" s="28" t="s">
        <v>83</v>
      </c>
      <c r="E751" s="28">
        <v>18.3</v>
      </c>
      <c r="F751" s="28">
        <v>2.0</v>
      </c>
      <c r="G751" s="28">
        <v>1.5</v>
      </c>
      <c r="H751" s="28">
        <v>21.8</v>
      </c>
      <c r="I751" s="28" t="s">
        <v>48</v>
      </c>
    </row>
    <row r="752">
      <c r="A752" s="28">
        <v>750.0</v>
      </c>
      <c r="B752" s="28" t="s">
        <v>234</v>
      </c>
      <c r="C752" s="28" t="s">
        <v>224</v>
      </c>
      <c r="D752" s="28" t="s">
        <v>116</v>
      </c>
      <c r="E752" s="28">
        <v>18.31</v>
      </c>
      <c r="F752" s="28">
        <v>2.2</v>
      </c>
      <c r="G752" s="28">
        <v>2.5</v>
      </c>
      <c r="H752" s="28">
        <v>23.01</v>
      </c>
      <c r="I752" s="28" t="s">
        <v>48</v>
      </c>
    </row>
    <row r="753">
      <c r="A753" s="28">
        <v>751.0</v>
      </c>
      <c r="B753" s="28" t="s">
        <v>234</v>
      </c>
      <c r="C753" s="28" t="s">
        <v>224</v>
      </c>
      <c r="D753" s="28" t="s">
        <v>69</v>
      </c>
      <c r="E753" s="28">
        <v>18.31</v>
      </c>
      <c r="F753" s="28">
        <v>2.5</v>
      </c>
      <c r="G753" s="28">
        <v>1.4</v>
      </c>
      <c r="H753" s="28">
        <v>22.21</v>
      </c>
      <c r="I753" s="28" t="s">
        <v>48</v>
      </c>
    </row>
    <row r="754">
      <c r="A754" s="28">
        <v>752.0</v>
      </c>
      <c r="B754" s="28" t="s">
        <v>234</v>
      </c>
      <c r="C754" s="28" t="s">
        <v>224</v>
      </c>
      <c r="D754" s="28" t="s">
        <v>181</v>
      </c>
      <c r="E754" s="28">
        <v>18.31</v>
      </c>
      <c r="F754" s="28">
        <v>1.9</v>
      </c>
      <c r="G754" s="28">
        <v>1.2</v>
      </c>
      <c r="H754" s="28">
        <v>21.41</v>
      </c>
      <c r="I754" s="28" t="s">
        <v>45</v>
      </c>
    </row>
    <row r="755">
      <c r="A755" s="28">
        <v>753.0</v>
      </c>
      <c r="B755" s="28" t="s">
        <v>234</v>
      </c>
      <c r="C755" s="28" t="s">
        <v>224</v>
      </c>
      <c r="D755" s="28" t="s">
        <v>190</v>
      </c>
      <c r="E755" s="28">
        <v>18.31</v>
      </c>
      <c r="F755" s="28">
        <v>1.99</v>
      </c>
      <c r="G755" s="28">
        <v>1.49</v>
      </c>
      <c r="H755" s="28">
        <v>21.79</v>
      </c>
      <c r="I755" s="28" t="s">
        <v>45</v>
      </c>
    </row>
    <row r="756">
      <c r="A756" s="28">
        <v>754.0</v>
      </c>
      <c r="B756" s="28" t="s">
        <v>234</v>
      </c>
      <c r="C756" s="28" t="s">
        <v>224</v>
      </c>
      <c r="D756" s="28" t="s">
        <v>196</v>
      </c>
      <c r="E756" s="28">
        <v>18.31</v>
      </c>
      <c r="F756" s="28">
        <v>2.0</v>
      </c>
      <c r="G756" s="28">
        <v>1.8</v>
      </c>
      <c r="H756" s="28">
        <v>22.11</v>
      </c>
      <c r="I756" s="28" t="s">
        <v>48</v>
      </c>
    </row>
    <row r="757">
      <c r="A757" s="28">
        <v>755.0</v>
      </c>
      <c r="B757" s="28" t="s">
        <v>234</v>
      </c>
      <c r="C757" s="28" t="s">
        <v>224</v>
      </c>
      <c r="D757" s="28" t="s">
        <v>226</v>
      </c>
      <c r="E757" s="28">
        <v>18.31</v>
      </c>
      <c r="F757" s="28">
        <v>2.3</v>
      </c>
      <c r="G757" s="28">
        <v>1.7</v>
      </c>
      <c r="H757" s="28">
        <v>22.31</v>
      </c>
      <c r="I757" s="28" t="s">
        <v>48</v>
      </c>
    </row>
    <row r="758">
      <c r="A758" s="28">
        <v>756.0</v>
      </c>
      <c r="B758" s="28" t="s">
        <v>234</v>
      </c>
      <c r="C758" s="28" t="s">
        <v>224</v>
      </c>
      <c r="D758" s="28" t="s">
        <v>91</v>
      </c>
      <c r="E758" s="28">
        <v>18.31</v>
      </c>
      <c r="F758" s="28">
        <v>2.5</v>
      </c>
      <c r="G758" s="28">
        <v>1.75</v>
      </c>
      <c r="H758" s="28">
        <v>22.56</v>
      </c>
      <c r="I758" s="28" t="s">
        <v>48</v>
      </c>
    </row>
    <row r="759">
      <c r="A759" s="28">
        <v>757.0</v>
      </c>
      <c r="B759" s="28" t="s">
        <v>234</v>
      </c>
      <c r="C759" s="28" t="s">
        <v>224</v>
      </c>
      <c r="D759" s="28" t="s">
        <v>92</v>
      </c>
      <c r="E759" s="28">
        <v>18.31</v>
      </c>
      <c r="F759" s="28">
        <v>2.2</v>
      </c>
      <c r="G759" s="28">
        <v>1.5</v>
      </c>
      <c r="H759" s="28">
        <v>22.01</v>
      </c>
      <c r="I759" s="28" t="s">
        <v>48</v>
      </c>
    </row>
    <row r="760">
      <c r="A760" s="28">
        <v>758.0</v>
      </c>
      <c r="B760" s="28" t="s">
        <v>234</v>
      </c>
      <c r="C760" s="28" t="s">
        <v>224</v>
      </c>
      <c r="D760" s="28" t="s">
        <v>47</v>
      </c>
      <c r="E760" s="28">
        <v>18.31</v>
      </c>
      <c r="F760" s="28">
        <v>2.0</v>
      </c>
      <c r="G760" s="28">
        <v>1.5</v>
      </c>
      <c r="H760" s="28">
        <v>21.81</v>
      </c>
      <c r="I760" s="28" t="s">
        <v>45</v>
      </c>
    </row>
    <row r="761">
      <c r="A761" s="28">
        <v>759.0</v>
      </c>
      <c r="B761" s="28" t="s">
        <v>234</v>
      </c>
      <c r="C761" s="28" t="s">
        <v>224</v>
      </c>
      <c r="D761" s="28" t="s">
        <v>130</v>
      </c>
      <c r="E761" s="28">
        <v>18.31</v>
      </c>
      <c r="F761" s="28">
        <v>2.0</v>
      </c>
      <c r="G761" s="28">
        <v>1.5</v>
      </c>
      <c r="H761" s="28">
        <v>21.81</v>
      </c>
      <c r="I761" s="28" t="s">
        <v>45</v>
      </c>
    </row>
    <row r="762">
      <c r="A762" s="28">
        <v>760.0</v>
      </c>
      <c r="B762" s="28" t="s">
        <v>234</v>
      </c>
      <c r="C762" s="28" t="s">
        <v>224</v>
      </c>
      <c r="D762" s="28" t="s">
        <v>197</v>
      </c>
      <c r="E762" s="28">
        <v>18.31</v>
      </c>
      <c r="F762" s="28">
        <v>2.0</v>
      </c>
      <c r="G762" s="28">
        <v>1.8</v>
      </c>
      <c r="H762" s="28">
        <v>22.11</v>
      </c>
      <c r="I762" s="28" t="s">
        <v>45</v>
      </c>
    </row>
    <row r="763">
      <c r="A763" s="28">
        <v>761.0</v>
      </c>
      <c r="B763" s="28" t="s">
        <v>234</v>
      </c>
      <c r="C763" s="28" t="s">
        <v>224</v>
      </c>
      <c r="D763" s="28" t="s">
        <v>124</v>
      </c>
      <c r="E763" s="28">
        <v>18.31</v>
      </c>
      <c r="F763" s="28">
        <v>2.0</v>
      </c>
      <c r="G763" s="28">
        <v>1.5</v>
      </c>
      <c r="H763" s="28">
        <v>21.81</v>
      </c>
      <c r="I763" s="28" t="s">
        <v>45</v>
      </c>
    </row>
    <row r="764">
      <c r="A764" s="28">
        <v>762.0</v>
      </c>
      <c r="B764" s="28" t="s">
        <v>234</v>
      </c>
      <c r="C764" s="28" t="s">
        <v>224</v>
      </c>
      <c r="D764" s="28" t="s">
        <v>93</v>
      </c>
      <c r="E764" s="28">
        <v>18.31</v>
      </c>
      <c r="F764" s="28">
        <v>2.0</v>
      </c>
      <c r="G764" s="28">
        <v>1.8</v>
      </c>
      <c r="H764" s="28">
        <v>22.11</v>
      </c>
      <c r="I764" s="28" t="s">
        <v>48</v>
      </c>
    </row>
    <row r="765">
      <c r="A765" s="28">
        <v>763.0</v>
      </c>
      <c r="B765" s="28" t="s">
        <v>234</v>
      </c>
      <c r="C765" s="28" t="s">
        <v>224</v>
      </c>
      <c r="D765" s="28" t="s">
        <v>125</v>
      </c>
      <c r="E765" s="28">
        <v>18.31</v>
      </c>
      <c r="F765" s="28">
        <v>2.0</v>
      </c>
      <c r="G765" s="28">
        <v>1.5</v>
      </c>
      <c r="H765" s="28">
        <v>21.81</v>
      </c>
      <c r="I765" s="28" t="s">
        <v>48</v>
      </c>
    </row>
    <row r="766">
      <c r="A766" s="28">
        <v>764.0</v>
      </c>
      <c r="B766" s="28" t="s">
        <v>234</v>
      </c>
      <c r="C766" s="28" t="s">
        <v>224</v>
      </c>
      <c r="D766" s="28" t="s">
        <v>195</v>
      </c>
      <c r="E766" s="28">
        <v>18.31</v>
      </c>
      <c r="F766" s="28">
        <v>2.2</v>
      </c>
      <c r="G766" s="28">
        <v>1.5</v>
      </c>
      <c r="H766" s="28">
        <v>22.01</v>
      </c>
      <c r="I766" s="28" t="s">
        <v>45</v>
      </c>
    </row>
    <row r="767">
      <c r="A767" s="28">
        <v>765.0</v>
      </c>
      <c r="B767" s="28" t="s">
        <v>234</v>
      </c>
      <c r="C767" s="28" t="s">
        <v>224</v>
      </c>
      <c r="D767" s="28" t="s">
        <v>160</v>
      </c>
      <c r="E767" s="28">
        <v>18.31</v>
      </c>
      <c r="F767" s="28">
        <v>3.0</v>
      </c>
      <c r="G767" s="28">
        <v>2.5</v>
      </c>
      <c r="H767" s="28">
        <v>23.81</v>
      </c>
      <c r="I767" s="28" t="s">
        <v>45</v>
      </c>
    </row>
    <row r="768">
      <c r="A768" s="28">
        <v>766.0</v>
      </c>
      <c r="B768" s="28" t="s">
        <v>234</v>
      </c>
      <c r="C768" s="28" t="s">
        <v>224</v>
      </c>
      <c r="D768" s="28" t="s">
        <v>118</v>
      </c>
      <c r="E768" s="28">
        <v>18.31</v>
      </c>
      <c r="F768" s="28">
        <v>2.0</v>
      </c>
      <c r="G768" s="28">
        <v>1.0</v>
      </c>
      <c r="H768" s="28">
        <v>21.31</v>
      </c>
      <c r="I768" s="28" t="s">
        <v>45</v>
      </c>
    </row>
    <row r="769">
      <c r="A769" s="28">
        <v>767.0</v>
      </c>
      <c r="B769" s="28" t="s">
        <v>234</v>
      </c>
      <c r="C769" s="28" t="s">
        <v>224</v>
      </c>
      <c r="D769" s="28" t="s">
        <v>108</v>
      </c>
      <c r="E769" s="28">
        <v>18.31</v>
      </c>
      <c r="F769" s="28">
        <v>2.5</v>
      </c>
      <c r="G769" s="28">
        <v>1.5</v>
      </c>
      <c r="H769" s="28">
        <v>22.31</v>
      </c>
      <c r="I769" s="28" t="s">
        <v>45</v>
      </c>
    </row>
    <row r="770">
      <c r="A770" s="28">
        <v>768.0</v>
      </c>
      <c r="B770" s="28" t="s">
        <v>234</v>
      </c>
      <c r="C770" s="28" t="s">
        <v>224</v>
      </c>
      <c r="D770" s="28" t="s">
        <v>126</v>
      </c>
      <c r="E770" s="28">
        <v>18.31</v>
      </c>
      <c r="F770" s="28">
        <v>2.0</v>
      </c>
      <c r="G770" s="28">
        <v>1.5</v>
      </c>
      <c r="H770" s="28">
        <v>21.81</v>
      </c>
      <c r="I770" s="28" t="s">
        <v>45</v>
      </c>
    </row>
    <row r="771">
      <c r="A771" s="28">
        <v>769.0</v>
      </c>
      <c r="B771" s="28" t="s">
        <v>234</v>
      </c>
      <c r="C771" s="28" t="s">
        <v>224</v>
      </c>
      <c r="D771" s="28" t="s">
        <v>110</v>
      </c>
      <c r="E771" s="28">
        <v>18.31</v>
      </c>
      <c r="F771" s="28">
        <v>2.0</v>
      </c>
      <c r="G771" s="28">
        <v>1.9</v>
      </c>
      <c r="H771" s="28">
        <v>22.21</v>
      </c>
      <c r="I771" s="28" t="s">
        <v>48</v>
      </c>
    </row>
    <row r="772">
      <c r="A772" s="28">
        <v>770.0</v>
      </c>
      <c r="B772" s="28" t="s">
        <v>234</v>
      </c>
      <c r="C772" s="28" t="s">
        <v>224</v>
      </c>
      <c r="D772" s="28" t="s">
        <v>76</v>
      </c>
      <c r="E772" s="28">
        <v>18.31</v>
      </c>
      <c r="F772" s="28">
        <v>2.2</v>
      </c>
      <c r="G772" s="28">
        <v>1.2</v>
      </c>
      <c r="H772" s="28">
        <v>21.71</v>
      </c>
      <c r="I772" s="28" t="s">
        <v>48</v>
      </c>
    </row>
    <row r="773">
      <c r="A773" s="28">
        <v>771.0</v>
      </c>
      <c r="B773" s="28" t="s">
        <v>234</v>
      </c>
      <c r="C773" s="28" t="s">
        <v>224</v>
      </c>
      <c r="D773" s="28" t="s">
        <v>94</v>
      </c>
      <c r="E773" s="28">
        <v>18.31</v>
      </c>
      <c r="F773" s="28">
        <v>2.0</v>
      </c>
      <c r="G773" s="28">
        <v>1.9</v>
      </c>
      <c r="H773" s="28">
        <v>22.21</v>
      </c>
      <c r="I773" s="28" t="s">
        <v>48</v>
      </c>
    </row>
    <row r="774">
      <c r="A774" s="28">
        <v>772.0</v>
      </c>
      <c r="B774" s="28" t="s">
        <v>234</v>
      </c>
      <c r="C774" s="28" t="s">
        <v>224</v>
      </c>
      <c r="D774" s="28" t="s">
        <v>82</v>
      </c>
      <c r="E774" s="28">
        <v>18.31</v>
      </c>
      <c r="F774" s="28">
        <v>3.0</v>
      </c>
      <c r="G774" s="28">
        <v>2.5</v>
      </c>
      <c r="H774" s="28">
        <v>23.81</v>
      </c>
      <c r="I774" s="28" t="s">
        <v>48</v>
      </c>
    </row>
    <row r="775">
      <c r="A775" s="28">
        <v>773.0</v>
      </c>
      <c r="B775" s="28" t="s">
        <v>234</v>
      </c>
      <c r="C775" s="28" t="s">
        <v>224</v>
      </c>
      <c r="D775" s="28" t="s">
        <v>71</v>
      </c>
      <c r="E775" s="28">
        <v>18.34</v>
      </c>
      <c r="F775" s="28">
        <v>2.5</v>
      </c>
      <c r="G775" s="28">
        <v>0.7</v>
      </c>
      <c r="H775" s="28">
        <v>21.54</v>
      </c>
      <c r="I775" s="28" t="s">
        <v>48</v>
      </c>
    </row>
    <row r="776">
      <c r="A776" s="28">
        <v>774.0</v>
      </c>
      <c r="B776" s="28" t="s">
        <v>234</v>
      </c>
      <c r="C776" s="28" t="s">
        <v>224</v>
      </c>
      <c r="D776" s="28" t="s">
        <v>147</v>
      </c>
      <c r="E776" s="28">
        <v>18.48</v>
      </c>
      <c r="F776" s="28">
        <v>2.5</v>
      </c>
      <c r="G776" s="28">
        <v>1.5</v>
      </c>
      <c r="H776" s="28">
        <v>22.48</v>
      </c>
      <c r="I776" s="28" t="s">
        <v>48</v>
      </c>
    </row>
    <row r="777">
      <c r="A777" s="28">
        <v>775.0</v>
      </c>
      <c r="B777" s="28" t="s">
        <v>234</v>
      </c>
      <c r="C777" s="28" t="s">
        <v>224</v>
      </c>
      <c r="D777" s="28" t="s">
        <v>53</v>
      </c>
      <c r="E777" s="28">
        <v>18.49</v>
      </c>
      <c r="F777" s="28">
        <v>1.9</v>
      </c>
      <c r="G777" s="28">
        <v>1.9</v>
      </c>
      <c r="H777" s="28">
        <v>22.29</v>
      </c>
      <c r="I777" s="28" t="s">
        <v>45</v>
      </c>
    </row>
    <row r="778">
      <c r="A778" s="28">
        <v>776.0</v>
      </c>
      <c r="B778" s="28" t="s">
        <v>234</v>
      </c>
      <c r="C778" s="28" t="s">
        <v>224</v>
      </c>
      <c r="D778" s="28" t="s">
        <v>217</v>
      </c>
      <c r="E778" s="28">
        <v>18.57</v>
      </c>
      <c r="F778" s="28">
        <v>2.2</v>
      </c>
      <c r="G778" s="28">
        <v>1.7</v>
      </c>
      <c r="H778" s="28">
        <v>22.47</v>
      </c>
      <c r="I778" s="28" t="s">
        <v>45</v>
      </c>
    </row>
    <row r="779">
      <c r="A779" s="28">
        <v>777.0</v>
      </c>
      <c r="B779" s="28" t="s">
        <v>234</v>
      </c>
      <c r="C779" s="28" t="s">
        <v>224</v>
      </c>
      <c r="D779" s="28" t="s">
        <v>104</v>
      </c>
      <c r="E779" s="28">
        <v>18.57</v>
      </c>
      <c r="F779" s="28">
        <v>3.0</v>
      </c>
      <c r="G779" s="28">
        <v>1.0</v>
      </c>
      <c r="H779" s="28">
        <v>22.57</v>
      </c>
      <c r="I779" s="28" t="s">
        <v>45</v>
      </c>
    </row>
    <row r="780">
      <c r="A780" s="28">
        <v>778.0</v>
      </c>
      <c r="B780" s="28" t="s">
        <v>234</v>
      </c>
      <c r="C780" s="28" t="s">
        <v>224</v>
      </c>
      <c r="D780" s="28" t="s">
        <v>66</v>
      </c>
      <c r="E780" s="28">
        <v>18.58</v>
      </c>
      <c r="F780" s="28">
        <v>2.0</v>
      </c>
      <c r="G780" s="28">
        <v>1.0</v>
      </c>
      <c r="H780" s="28">
        <v>21.58</v>
      </c>
      <c r="I780" s="28" t="s">
        <v>45</v>
      </c>
    </row>
    <row r="781">
      <c r="A781" s="28">
        <v>779.0</v>
      </c>
      <c r="B781" s="28" t="s">
        <v>234</v>
      </c>
      <c r="C781" s="28" t="s">
        <v>224</v>
      </c>
      <c r="D781" s="28" t="s">
        <v>75</v>
      </c>
      <c r="E781" s="28">
        <v>18.6</v>
      </c>
      <c r="F781" s="28">
        <v>2.5</v>
      </c>
      <c r="G781" s="28">
        <v>1.5</v>
      </c>
      <c r="H781" s="28">
        <v>22.6</v>
      </c>
      <c r="I781" s="28" t="s">
        <v>48</v>
      </c>
    </row>
    <row r="782">
      <c r="A782" s="28">
        <v>780.0</v>
      </c>
      <c r="B782" s="28" t="s">
        <v>234</v>
      </c>
      <c r="C782" s="28" t="s">
        <v>224</v>
      </c>
      <c r="D782" s="28" t="s">
        <v>113</v>
      </c>
      <c r="E782" s="28">
        <v>18.71</v>
      </c>
      <c r="F782" s="28">
        <v>2.5</v>
      </c>
      <c r="G782" s="28">
        <v>1.0</v>
      </c>
      <c r="H782" s="28">
        <v>22.21</v>
      </c>
      <c r="I782" s="28" t="s">
        <v>48</v>
      </c>
    </row>
    <row r="783">
      <c r="A783" s="28">
        <v>781.0</v>
      </c>
      <c r="B783" s="28" t="s">
        <v>234</v>
      </c>
      <c r="C783" s="28" t="s">
        <v>224</v>
      </c>
      <c r="D783" s="28" t="s">
        <v>114</v>
      </c>
      <c r="E783" s="28">
        <v>18.75</v>
      </c>
      <c r="F783" s="28">
        <v>2.0</v>
      </c>
      <c r="G783" s="28">
        <v>0.9</v>
      </c>
      <c r="H783" s="28">
        <v>21.65</v>
      </c>
      <c r="I783" s="28" t="s">
        <v>48</v>
      </c>
    </row>
    <row r="784">
      <c r="A784" s="28">
        <v>782.0</v>
      </c>
      <c r="B784" s="28" t="s">
        <v>234</v>
      </c>
      <c r="C784" s="28" t="s">
        <v>224</v>
      </c>
      <c r="D784" s="28" t="s">
        <v>140</v>
      </c>
      <c r="E784" s="28">
        <v>18.79</v>
      </c>
      <c r="F784" s="28">
        <v>2.9</v>
      </c>
      <c r="G784" s="28">
        <v>1.8</v>
      </c>
      <c r="H784" s="28">
        <v>23.49</v>
      </c>
      <c r="I784" s="28" t="s">
        <v>48</v>
      </c>
    </row>
    <row r="785">
      <c r="A785" s="28">
        <v>783.0</v>
      </c>
      <c r="B785" s="28" t="s">
        <v>234</v>
      </c>
      <c r="C785" s="28" t="s">
        <v>224</v>
      </c>
      <c r="D785" s="28" t="s">
        <v>143</v>
      </c>
      <c r="E785" s="28">
        <v>18.83</v>
      </c>
      <c r="F785" s="28">
        <v>1.9</v>
      </c>
      <c r="G785" s="28">
        <v>1.9</v>
      </c>
      <c r="H785" s="28">
        <v>22.63</v>
      </c>
      <c r="I785" s="28" t="s">
        <v>48</v>
      </c>
    </row>
    <row r="786">
      <c r="A786" s="28">
        <v>784.0</v>
      </c>
      <c r="B786" s="28" t="s">
        <v>234</v>
      </c>
      <c r="C786" s="28" t="s">
        <v>224</v>
      </c>
      <c r="D786" s="28" t="s">
        <v>218</v>
      </c>
      <c r="E786" s="28">
        <v>18.84</v>
      </c>
      <c r="F786" s="28">
        <v>2.2</v>
      </c>
      <c r="G786" s="28">
        <v>1.5</v>
      </c>
      <c r="H786" s="28">
        <v>22.54</v>
      </c>
      <c r="I786" s="28" t="s">
        <v>48</v>
      </c>
    </row>
    <row r="787">
      <c r="A787" s="28">
        <v>785.0</v>
      </c>
      <c r="B787" s="28" t="s">
        <v>234</v>
      </c>
      <c r="C787" s="28" t="s">
        <v>224</v>
      </c>
      <c r="D787" s="28" t="s">
        <v>60</v>
      </c>
      <c r="E787" s="28">
        <v>18.9</v>
      </c>
      <c r="F787" s="28">
        <v>2.8</v>
      </c>
      <c r="G787" s="28">
        <v>1.9</v>
      </c>
      <c r="H787" s="28">
        <v>23.6</v>
      </c>
      <c r="I787" s="28" t="s">
        <v>45</v>
      </c>
    </row>
    <row r="788">
      <c r="A788" s="28">
        <v>786.0</v>
      </c>
      <c r="B788" s="28" t="s">
        <v>234</v>
      </c>
      <c r="C788" s="28" t="s">
        <v>224</v>
      </c>
      <c r="D788" s="28" t="s">
        <v>152</v>
      </c>
      <c r="E788" s="28">
        <v>18.9</v>
      </c>
      <c r="F788" s="28">
        <v>1.9</v>
      </c>
      <c r="G788" s="28">
        <v>1.8</v>
      </c>
      <c r="H788" s="28">
        <v>22.6</v>
      </c>
      <c r="I788" s="28" t="s">
        <v>45</v>
      </c>
    </row>
    <row r="789">
      <c r="A789" s="28">
        <v>787.0</v>
      </c>
      <c r="B789" s="28" t="s">
        <v>234</v>
      </c>
      <c r="C789" s="28" t="s">
        <v>224</v>
      </c>
      <c r="D789" s="28" t="s">
        <v>109</v>
      </c>
      <c r="E789" s="28">
        <v>18.91</v>
      </c>
      <c r="F789" s="28">
        <v>2.6</v>
      </c>
      <c r="G789" s="28">
        <v>0.0</v>
      </c>
      <c r="H789" s="28">
        <v>21.51</v>
      </c>
      <c r="I789" s="28" t="s">
        <v>45</v>
      </c>
    </row>
    <row r="790">
      <c r="A790" s="28">
        <v>788.0</v>
      </c>
      <c r="B790" s="28" t="s">
        <v>234</v>
      </c>
      <c r="C790" s="28" t="s">
        <v>224</v>
      </c>
      <c r="D790" s="28" t="s">
        <v>141</v>
      </c>
      <c r="E790" s="28">
        <v>18.91</v>
      </c>
      <c r="F790" s="28">
        <v>1.8</v>
      </c>
      <c r="G790" s="28">
        <v>1.5</v>
      </c>
      <c r="H790" s="28">
        <v>22.21</v>
      </c>
      <c r="I790" s="28" t="s">
        <v>45</v>
      </c>
    </row>
    <row r="791">
      <c r="A791" s="28">
        <v>789.0</v>
      </c>
      <c r="B791" s="28" t="s">
        <v>234</v>
      </c>
      <c r="C791" s="28" t="s">
        <v>224</v>
      </c>
      <c r="D791" s="28" t="s">
        <v>123</v>
      </c>
      <c r="E791" s="28">
        <v>18.93</v>
      </c>
      <c r="F791" s="28">
        <v>2.0</v>
      </c>
      <c r="G791" s="28">
        <v>1.5</v>
      </c>
      <c r="H791" s="28">
        <v>22.43</v>
      </c>
      <c r="I791" s="28" t="s">
        <v>45</v>
      </c>
    </row>
    <row r="792">
      <c r="A792" s="28">
        <v>790.0</v>
      </c>
      <c r="B792" s="28" t="s">
        <v>234</v>
      </c>
      <c r="C792" s="28" t="s">
        <v>224</v>
      </c>
      <c r="D792" s="28" t="s">
        <v>102</v>
      </c>
      <c r="E792" s="28">
        <v>19.1</v>
      </c>
      <c r="F792" s="28">
        <v>1.9</v>
      </c>
      <c r="G792" s="28">
        <v>2.5</v>
      </c>
      <c r="H792" s="28">
        <v>23.5</v>
      </c>
      <c r="I792" s="28" t="s">
        <v>45</v>
      </c>
    </row>
    <row r="793">
      <c r="A793" s="28">
        <v>791.0</v>
      </c>
      <c r="B793" s="28" t="s">
        <v>234</v>
      </c>
      <c r="C793" s="28" t="s">
        <v>224</v>
      </c>
      <c r="D793" s="28" t="s">
        <v>144</v>
      </c>
      <c r="E793" s="28">
        <v>19.16</v>
      </c>
      <c r="F793" s="28">
        <v>2.0</v>
      </c>
      <c r="G793" s="28">
        <v>2.0</v>
      </c>
      <c r="H793" s="28">
        <v>23.16</v>
      </c>
      <c r="I793" s="28" t="s">
        <v>48</v>
      </c>
    </row>
    <row r="794">
      <c r="A794" s="28">
        <v>792.0</v>
      </c>
      <c r="B794" s="28" t="s">
        <v>234</v>
      </c>
      <c r="C794" s="28" t="s">
        <v>224</v>
      </c>
      <c r="D794" s="28" t="s">
        <v>103</v>
      </c>
      <c r="E794" s="28">
        <v>19.17</v>
      </c>
      <c r="F794" s="28">
        <v>2.9</v>
      </c>
      <c r="G794" s="28">
        <v>2.9</v>
      </c>
      <c r="H794" s="28">
        <v>24.97</v>
      </c>
      <c r="I794" s="28" t="s">
        <v>48</v>
      </c>
    </row>
    <row r="795">
      <c r="A795" s="28">
        <v>793.0</v>
      </c>
      <c r="B795" s="28" t="s">
        <v>234</v>
      </c>
      <c r="C795" s="28" t="s">
        <v>224</v>
      </c>
      <c r="D795" s="28" t="s">
        <v>185</v>
      </c>
      <c r="E795" s="28">
        <v>19.18</v>
      </c>
      <c r="F795" s="28">
        <v>2.0</v>
      </c>
      <c r="G795" s="28">
        <v>1.5</v>
      </c>
      <c r="H795" s="28">
        <v>22.68</v>
      </c>
      <c r="I795" s="28" t="s">
        <v>45</v>
      </c>
    </row>
    <row r="796">
      <c r="A796" s="28">
        <v>794.0</v>
      </c>
      <c r="B796" s="28" t="s">
        <v>234</v>
      </c>
      <c r="C796" s="28" t="s">
        <v>224</v>
      </c>
      <c r="D796" s="28" t="s">
        <v>201</v>
      </c>
      <c r="E796" s="28">
        <v>19.3</v>
      </c>
      <c r="F796" s="28">
        <v>2.2</v>
      </c>
      <c r="G796" s="28">
        <v>1.5</v>
      </c>
      <c r="H796" s="28">
        <v>23.0</v>
      </c>
      <c r="I796" s="28" t="s">
        <v>45</v>
      </c>
    </row>
    <row r="797">
      <c r="A797" s="28">
        <v>795.0</v>
      </c>
      <c r="B797" s="28" t="s">
        <v>234</v>
      </c>
      <c r="C797" s="28" t="s">
        <v>224</v>
      </c>
      <c r="D797" s="28" t="s">
        <v>120</v>
      </c>
      <c r="E797" s="28">
        <v>19.34</v>
      </c>
      <c r="F797" s="28">
        <v>2.0</v>
      </c>
      <c r="G797" s="28">
        <v>1.9</v>
      </c>
      <c r="H797" s="28">
        <v>23.24</v>
      </c>
      <c r="I797" s="28" t="s">
        <v>45</v>
      </c>
    </row>
    <row r="798">
      <c r="A798" s="28">
        <v>796.0</v>
      </c>
      <c r="B798" s="28" t="s">
        <v>234</v>
      </c>
      <c r="C798" s="28" t="s">
        <v>224</v>
      </c>
      <c r="D798" s="28" t="s">
        <v>159</v>
      </c>
      <c r="E798" s="28">
        <v>19.36</v>
      </c>
      <c r="F798" s="28">
        <v>2.0</v>
      </c>
      <c r="G798" s="28">
        <v>1.5</v>
      </c>
      <c r="H798" s="28">
        <v>22.86</v>
      </c>
      <c r="I798" s="28" t="s">
        <v>45</v>
      </c>
    </row>
    <row r="799">
      <c r="A799" s="28">
        <v>797.0</v>
      </c>
      <c r="B799" s="28" t="s">
        <v>234</v>
      </c>
      <c r="C799" s="28" t="s">
        <v>224</v>
      </c>
      <c r="D799" s="28" t="s">
        <v>68</v>
      </c>
      <c r="E799" s="28">
        <v>19.4</v>
      </c>
      <c r="F799" s="28">
        <v>2.0</v>
      </c>
      <c r="G799" s="28">
        <v>1.8</v>
      </c>
      <c r="H799" s="28">
        <v>23.2</v>
      </c>
      <c r="I799" s="28" t="s">
        <v>48</v>
      </c>
    </row>
    <row r="800">
      <c r="A800" s="28">
        <v>798.0</v>
      </c>
      <c r="B800" s="28" t="s">
        <v>234</v>
      </c>
      <c r="C800" s="28" t="s">
        <v>224</v>
      </c>
      <c r="D800" s="28" t="s">
        <v>119</v>
      </c>
      <c r="E800" s="28">
        <v>19.62</v>
      </c>
      <c r="F800" s="28">
        <v>2.0</v>
      </c>
      <c r="G800" s="28">
        <v>1.5</v>
      </c>
      <c r="H800" s="28">
        <v>23.12</v>
      </c>
      <c r="I800" s="28" t="s">
        <v>48</v>
      </c>
    </row>
    <row r="801">
      <c r="A801" s="28">
        <v>799.0</v>
      </c>
      <c r="B801" s="28" t="s">
        <v>234</v>
      </c>
      <c r="C801" s="28" t="s">
        <v>224</v>
      </c>
      <c r="D801" s="28" t="s">
        <v>150</v>
      </c>
      <c r="E801" s="28">
        <v>19.62</v>
      </c>
      <c r="F801" s="28">
        <v>1.9</v>
      </c>
      <c r="G801" s="28">
        <v>1.5</v>
      </c>
      <c r="H801" s="28">
        <v>23.02</v>
      </c>
      <c r="I801" s="28" t="s">
        <v>48</v>
      </c>
    </row>
    <row r="802">
      <c r="A802" s="28">
        <v>800.0</v>
      </c>
      <c r="B802" s="28" t="s">
        <v>234</v>
      </c>
      <c r="C802" s="28" t="s">
        <v>224</v>
      </c>
      <c r="D802" s="28" t="s">
        <v>127</v>
      </c>
      <c r="E802" s="28">
        <v>19.62</v>
      </c>
      <c r="F802" s="28">
        <v>2.5</v>
      </c>
      <c r="G802" s="28">
        <v>1.0</v>
      </c>
      <c r="H802" s="28">
        <v>23.12</v>
      </c>
      <c r="I802" s="28" t="s">
        <v>48</v>
      </c>
    </row>
    <row r="803">
      <c r="A803" s="28">
        <v>801.0</v>
      </c>
      <c r="B803" s="28" t="s">
        <v>234</v>
      </c>
      <c r="C803" s="28" t="s">
        <v>224</v>
      </c>
      <c r="D803" s="28" t="s">
        <v>112</v>
      </c>
      <c r="E803" s="28">
        <v>19.9</v>
      </c>
      <c r="F803" s="28">
        <v>2.0</v>
      </c>
      <c r="G803" s="28">
        <v>1.5</v>
      </c>
      <c r="H803" s="28">
        <v>23.4</v>
      </c>
      <c r="I803" s="28" t="s">
        <v>48</v>
      </c>
    </row>
    <row r="804">
      <c r="A804" s="28">
        <v>802.0</v>
      </c>
      <c r="B804" s="28" t="s">
        <v>234</v>
      </c>
      <c r="C804" s="28" t="s">
        <v>224</v>
      </c>
      <c r="D804" s="28" t="s">
        <v>87</v>
      </c>
      <c r="E804" s="28">
        <v>19.9</v>
      </c>
      <c r="F804" s="28">
        <v>1.9</v>
      </c>
      <c r="G804" s="28">
        <v>0.8</v>
      </c>
      <c r="H804" s="28">
        <v>22.6</v>
      </c>
      <c r="I804" s="28" t="s">
        <v>48</v>
      </c>
    </row>
    <row r="805">
      <c r="A805" s="28">
        <v>803.0</v>
      </c>
      <c r="B805" s="28" t="s">
        <v>234</v>
      </c>
      <c r="C805" s="28" t="s">
        <v>224</v>
      </c>
      <c r="D805" s="28" t="s">
        <v>221</v>
      </c>
      <c r="E805" s="28">
        <v>20.0</v>
      </c>
      <c r="F805" s="28">
        <v>3.0</v>
      </c>
      <c r="G805" s="28">
        <v>2.0</v>
      </c>
      <c r="H805" s="28">
        <v>25.0</v>
      </c>
      <c r="I805" s="28" t="s">
        <v>48</v>
      </c>
    </row>
    <row r="806">
      <c r="A806" s="28">
        <v>804.0</v>
      </c>
      <c r="B806" s="28" t="s">
        <v>234</v>
      </c>
      <c r="C806" s="28" t="s">
        <v>224</v>
      </c>
      <c r="D806" s="28" t="s">
        <v>146</v>
      </c>
      <c r="E806" s="28">
        <v>20.0</v>
      </c>
      <c r="F806" s="28">
        <v>2.0</v>
      </c>
      <c r="G806" s="28">
        <v>1.5</v>
      </c>
      <c r="H806" s="28">
        <v>23.5</v>
      </c>
      <c r="I806" s="28" t="s">
        <v>48</v>
      </c>
    </row>
    <row r="807">
      <c r="A807" s="28">
        <v>805.0</v>
      </c>
      <c r="B807" s="28" t="s">
        <v>234</v>
      </c>
      <c r="C807" s="28" t="s">
        <v>224</v>
      </c>
      <c r="D807" s="28" t="s">
        <v>163</v>
      </c>
      <c r="E807" s="28">
        <v>20.0</v>
      </c>
      <c r="F807" s="28">
        <v>2.0</v>
      </c>
      <c r="G807" s="28">
        <v>2.3</v>
      </c>
      <c r="H807" s="28">
        <v>24.3</v>
      </c>
      <c r="I807" s="28" t="s">
        <v>48</v>
      </c>
    </row>
    <row r="808">
      <c r="A808" s="28">
        <v>806.0</v>
      </c>
      <c r="B808" s="28" t="s">
        <v>234</v>
      </c>
      <c r="C808" s="28" t="s">
        <v>224</v>
      </c>
      <c r="D808" s="28" t="s">
        <v>198</v>
      </c>
      <c r="E808" s="28">
        <v>20.0</v>
      </c>
      <c r="F808" s="28">
        <v>4.0</v>
      </c>
      <c r="G808" s="28">
        <v>2.0</v>
      </c>
      <c r="H808" s="28">
        <v>26.0</v>
      </c>
      <c r="I808" s="28" t="s">
        <v>48</v>
      </c>
    </row>
    <row r="809">
      <c r="A809" s="28">
        <v>807.0</v>
      </c>
      <c r="B809" s="28" t="s">
        <v>234</v>
      </c>
      <c r="C809" s="28" t="s">
        <v>224</v>
      </c>
      <c r="D809" s="28" t="s">
        <v>151</v>
      </c>
      <c r="E809" s="28">
        <v>20.17</v>
      </c>
      <c r="F809" s="28">
        <v>2.0</v>
      </c>
      <c r="G809" s="28">
        <v>2.0</v>
      </c>
      <c r="H809" s="28">
        <v>24.17</v>
      </c>
      <c r="I809" s="28" t="s">
        <v>48</v>
      </c>
    </row>
    <row r="810">
      <c r="A810" s="28">
        <v>808.0</v>
      </c>
      <c r="B810" s="28" t="s">
        <v>234</v>
      </c>
      <c r="C810" s="28" t="s">
        <v>224</v>
      </c>
      <c r="D810" s="28" t="s">
        <v>172</v>
      </c>
      <c r="E810" s="28">
        <v>20.28</v>
      </c>
      <c r="F810" s="28">
        <v>1.9</v>
      </c>
      <c r="G810" s="28">
        <v>1.1</v>
      </c>
      <c r="H810" s="28">
        <v>23.28</v>
      </c>
      <c r="I810" s="28" t="s">
        <v>48</v>
      </c>
    </row>
    <row r="811">
      <c r="A811" s="28">
        <v>809.0</v>
      </c>
      <c r="B811" s="28" t="s">
        <v>234</v>
      </c>
      <c r="C811" s="28" t="s">
        <v>224</v>
      </c>
      <c r="D811" s="28" t="s">
        <v>199</v>
      </c>
      <c r="E811" s="28">
        <v>20.32</v>
      </c>
      <c r="F811" s="28">
        <v>2.5</v>
      </c>
      <c r="G811" s="28">
        <v>1.8</v>
      </c>
      <c r="H811" s="28">
        <v>24.62</v>
      </c>
      <c r="I811" s="28" t="s">
        <v>45</v>
      </c>
    </row>
    <row r="812">
      <c r="A812" s="28">
        <v>810.0</v>
      </c>
      <c r="B812" s="28" t="s">
        <v>234</v>
      </c>
      <c r="C812" s="28" t="s">
        <v>224</v>
      </c>
      <c r="D812" s="28" t="s">
        <v>200</v>
      </c>
      <c r="E812" s="28">
        <v>20.4</v>
      </c>
      <c r="F812" s="28">
        <v>2.0</v>
      </c>
      <c r="G812" s="28">
        <v>2.1</v>
      </c>
      <c r="H812" s="28">
        <v>24.5</v>
      </c>
      <c r="I812" s="28" t="s">
        <v>45</v>
      </c>
    </row>
    <row r="813">
      <c r="A813" s="28">
        <v>811.0</v>
      </c>
      <c r="B813" s="28" t="s">
        <v>234</v>
      </c>
      <c r="C813" s="28" t="s">
        <v>224</v>
      </c>
      <c r="D813" s="28" t="s">
        <v>133</v>
      </c>
      <c r="E813" s="28">
        <v>20.4</v>
      </c>
      <c r="F813" s="28">
        <v>4.0</v>
      </c>
      <c r="G813" s="28">
        <v>0.0</v>
      </c>
      <c r="H813" s="28">
        <v>24.4</v>
      </c>
      <c r="I813" s="28" t="s">
        <v>48</v>
      </c>
    </row>
    <row r="814">
      <c r="A814" s="28">
        <v>812.0</v>
      </c>
      <c r="B814" s="28" t="s">
        <v>234</v>
      </c>
      <c r="C814" s="28" t="s">
        <v>224</v>
      </c>
      <c r="D814" s="28" t="s">
        <v>211</v>
      </c>
      <c r="E814" s="28">
        <v>20.4</v>
      </c>
      <c r="F814" s="28">
        <v>2.0</v>
      </c>
      <c r="G814" s="28">
        <v>1.5</v>
      </c>
      <c r="H814" s="28">
        <v>23.9</v>
      </c>
      <c r="I814" s="28" t="s">
        <v>48</v>
      </c>
    </row>
    <row r="815">
      <c r="A815" s="28">
        <v>813.0</v>
      </c>
      <c r="B815" s="28" t="s">
        <v>234</v>
      </c>
      <c r="C815" s="28" t="s">
        <v>224</v>
      </c>
      <c r="D815" s="28" t="s">
        <v>157</v>
      </c>
      <c r="E815" s="28">
        <v>20.45</v>
      </c>
      <c r="F815" s="28">
        <v>2.0</v>
      </c>
      <c r="G815" s="28">
        <v>1.0</v>
      </c>
      <c r="H815" s="28">
        <v>23.45</v>
      </c>
      <c r="I815" s="28" t="s">
        <v>45</v>
      </c>
    </row>
    <row r="816">
      <c r="A816" s="28">
        <v>814.0</v>
      </c>
      <c r="B816" s="28" t="s">
        <v>234</v>
      </c>
      <c r="C816" s="28" t="s">
        <v>224</v>
      </c>
      <c r="D816" s="28" t="s">
        <v>205</v>
      </c>
      <c r="E816" s="28">
        <v>20.48</v>
      </c>
      <c r="F816" s="28">
        <v>3.0</v>
      </c>
      <c r="G816" s="28">
        <v>2.0</v>
      </c>
      <c r="H816" s="28">
        <v>25.48</v>
      </c>
      <c r="I816" s="28" t="s">
        <v>45</v>
      </c>
    </row>
    <row r="817">
      <c r="A817" s="28">
        <v>815.0</v>
      </c>
      <c r="B817" s="28" t="s">
        <v>234</v>
      </c>
      <c r="C817" s="28" t="s">
        <v>224</v>
      </c>
      <c r="D817" s="28" t="s">
        <v>57</v>
      </c>
      <c r="E817" s="28">
        <v>20.75</v>
      </c>
      <c r="F817" s="28">
        <v>2.5</v>
      </c>
      <c r="G817" s="28">
        <v>1.5</v>
      </c>
      <c r="H817" s="28">
        <v>24.75</v>
      </c>
      <c r="I817" s="28" t="s">
        <v>48</v>
      </c>
    </row>
    <row r="818">
      <c r="A818" s="28">
        <v>816.0</v>
      </c>
      <c r="B818" s="28" t="s">
        <v>234</v>
      </c>
      <c r="C818" s="28" t="s">
        <v>224</v>
      </c>
      <c r="D818" s="28" t="s">
        <v>156</v>
      </c>
      <c r="E818" s="28">
        <v>20.86</v>
      </c>
      <c r="F818" s="28">
        <v>2.0</v>
      </c>
      <c r="G818" s="28">
        <v>2.0</v>
      </c>
      <c r="H818" s="28">
        <v>24.86</v>
      </c>
      <c r="I818" s="28" t="s">
        <v>48</v>
      </c>
    </row>
    <row r="819">
      <c r="A819" s="28">
        <v>817.0</v>
      </c>
      <c r="B819" s="28" t="s">
        <v>234</v>
      </c>
      <c r="C819" s="28" t="s">
        <v>224</v>
      </c>
      <c r="D819" s="28" t="s">
        <v>99</v>
      </c>
      <c r="E819" s="28">
        <v>20.92</v>
      </c>
      <c r="F819" s="28">
        <v>2.0</v>
      </c>
      <c r="G819" s="28">
        <v>1.5</v>
      </c>
      <c r="H819" s="28">
        <v>24.42</v>
      </c>
      <c r="I819" s="28" t="s">
        <v>45</v>
      </c>
    </row>
    <row r="820">
      <c r="A820" s="28">
        <v>818.0</v>
      </c>
      <c r="B820" s="28" t="s">
        <v>234</v>
      </c>
      <c r="C820" s="28" t="s">
        <v>224</v>
      </c>
      <c r="D820" s="28" t="s">
        <v>148</v>
      </c>
      <c r="E820" s="28">
        <v>20.93</v>
      </c>
      <c r="F820" s="28">
        <v>2.3</v>
      </c>
      <c r="G820" s="28">
        <v>2.0</v>
      </c>
      <c r="H820" s="28">
        <v>25.23</v>
      </c>
      <c r="I820" s="28" t="s">
        <v>45</v>
      </c>
    </row>
    <row r="821">
      <c r="A821" s="28">
        <v>819.0</v>
      </c>
      <c r="B821" s="28" t="s">
        <v>234</v>
      </c>
      <c r="C821" s="28" t="s">
        <v>224</v>
      </c>
      <c r="D821" s="28" t="s">
        <v>203</v>
      </c>
      <c r="E821" s="28">
        <v>20.93</v>
      </c>
      <c r="F821" s="28">
        <v>1.7</v>
      </c>
      <c r="G821" s="28">
        <v>1.8</v>
      </c>
      <c r="H821" s="28">
        <v>24.43</v>
      </c>
      <c r="I821" s="28" t="s">
        <v>48</v>
      </c>
    </row>
    <row r="822">
      <c r="A822" s="28">
        <v>820.0</v>
      </c>
      <c r="B822" s="28" t="s">
        <v>234</v>
      </c>
      <c r="C822" s="28" t="s">
        <v>224</v>
      </c>
      <c r="D822" s="28" t="s">
        <v>158</v>
      </c>
      <c r="E822" s="28">
        <v>20.96</v>
      </c>
      <c r="F822" s="28">
        <v>2.0</v>
      </c>
      <c r="G822" s="28">
        <v>2.0</v>
      </c>
      <c r="H822" s="28">
        <v>24.96</v>
      </c>
      <c r="I822" s="28" t="s">
        <v>48</v>
      </c>
    </row>
    <row r="823">
      <c r="A823" s="28">
        <v>821.0</v>
      </c>
      <c r="B823" s="28" t="s">
        <v>234</v>
      </c>
      <c r="C823" s="28" t="s">
        <v>224</v>
      </c>
      <c r="D823" s="28" t="s">
        <v>204</v>
      </c>
      <c r="E823" s="28">
        <v>20.96</v>
      </c>
      <c r="F823" s="28">
        <v>1.5</v>
      </c>
      <c r="G823" s="28">
        <v>1.5</v>
      </c>
      <c r="H823" s="28">
        <v>23.96</v>
      </c>
      <c r="I823" s="28" t="s">
        <v>48</v>
      </c>
    </row>
    <row r="824">
      <c r="A824" s="28">
        <v>822.0</v>
      </c>
      <c r="B824" s="28" t="s">
        <v>234</v>
      </c>
      <c r="C824" s="28" t="s">
        <v>224</v>
      </c>
      <c r="D824" s="28" t="s">
        <v>207</v>
      </c>
      <c r="E824" s="28">
        <v>21.23</v>
      </c>
      <c r="F824" s="28">
        <v>2.5</v>
      </c>
      <c r="G824" s="28">
        <v>1.9</v>
      </c>
      <c r="H824" s="28">
        <v>25.63</v>
      </c>
      <c r="I824" s="28" t="s">
        <v>48</v>
      </c>
    </row>
    <row r="825">
      <c r="A825" s="28">
        <v>823.0</v>
      </c>
      <c r="B825" s="28" t="s">
        <v>234</v>
      </c>
      <c r="C825" s="28" t="s">
        <v>224</v>
      </c>
      <c r="D825" s="28" t="s">
        <v>161</v>
      </c>
      <c r="E825" s="28">
        <v>21.25</v>
      </c>
      <c r="F825" s="28">
        <v>2.0</v>
      </c>
      <c r="G825" s="28">
        <v>1.9</v>
      </c>
      <c r="H825" s="28">
        <v>25.15</v>
      </c>
      <c r="I825" s="28" t="s">
        <v>45</v>
      </c>
    </row>
    <row r="826">
      <c r="A826" s="28">
        <v>824.0</v>
      </c>
      <c r="B826" s="28" t="s">
        <v>234</v>
      </c>
      <c r="C826" s="28" t="s">
        <v>224</v>
      </c>
      <c r="D826" s="28" t="s">
        <v>138</v>
      </c>
      <c r="E826" s="28">
        <v>21.29</v>
      </c>
      <c r="F826" s="28">
        <v>2.0</v>
      </c>
      <c r="G826" s="28">
        <v>2.0</v>
      </c>
      <c r="H826" s="28">
        <v>25.29</v>
      </c>
      <c r="I826" s="28" t="s">
        <v>45</v>
      </c>
    </row>
    <row r="827">
      <c r="A827" s="28">
        <v>825.0</v>
      </c>
      <c r="B827" s="28" t="s">
        <v>234</v>
      </c>
      <c r="C827" s="28" t="s">
        <v>224</v>
      </c>
      <c r="D827" s="28" t="s">
        <v>208</v>
      </c>
      <c r="E827" s="28">
        <v>22.5</v>
      </c>
      <c r="F827" s="28">
        <v>2.0</v>
      </c>
      <c r="G827" s="28">
        <v>1.7</v>
      </c>
      <c r="H827" s="28">
        <v>26.2</v>
      </c>
      <c r="I827" s="28" t="s">
        <v>48</v>
      </c>
    </row>
    <row r="828">
      <c r="A828" s="28">
        <v>826.0</v>
      </c>
      <c r="B828" s="28" t="s">
        <v>234</v>
      </c>
      <c r="C828" s="28" t="s">
        <v>224</v>
      </c>
      <c r="D828" s="28" t="s">
        <v>236</v>
      </c>
      <c r="E828" s="28">
        <v>22.5</v>
      </c>
      <c r="F828" s="28">
        <v>3.0</v>
      </c>
      <c r="G828" s="28">
        <v>3.0</v>
      </c>
      <c r="H828" s="28">
        <v>28.5</v>
      </c>
      <c r="I828" s="28" t="s">
        <v>48</v>
      </c>
    </row>
    <row r="829">
      <c r="A829" s="28">
        <v>827.0</v>
      </c>
      <c r="B829" s="28" t="s">
        <v>234</v>
      </c>
      <c r="C829" s="28" t="s">
        <v>224</v>
      </c>
      <c r="D829" s="28" t="s">
        <v>164</v>
      </c>
      <c r="E829" s="28">
        <v>22.69</v>
      </c>
      <c r="F829" s="28">
        <v>4.0</v>
      </c>
      <c r="G829" s="28">
        <v>0.0</v>
      </c>
      <c r="H829" s="28">
        <v>26.69</v>
      </c>
      <c r="I829" s="28" t="s">
        <v>48</v>
      </c>
    </row>
    <row r="830">
      <c r="A830" s="28">
        <v>828.0</v>
      </c>
      <c r="B830" s="28" t="s">
        <v>234</v>
      </c>
      <c r="C830" s="28" t="s">
        <v>224</v>
      </c>
      <c r="D830" s="28" t="s">
        <v>128</v>
      </c>
      <c r="E830" s="28">
        <v>22.95</v>
      </c>
      <c r="F830" s="28">
        <v>2.0</v>
      </c>
      <c r="G830" s="28">
        <v>1.5</v>
      </c>
      <c r="H830" s="28">
        <v>26.45</v>
      </c>
      <c r="I830" s="28" t="s">
        <v>48</v>
      </c>
    </row>
    <row r="831">
      <c r="A831" s="28">
        <v>829.0</v>
      </c>
      <c r="B831" s="28" t="s">
        <v>234</v>
      </c>
      <c r="C831" s="28" t="s">
        <v>224</v>
      </c>
      <c r="D831" s="28" t="s">
        <v>153</v>
      </c>
      <c r="E831" s="28">
        <v>25.19</v>
      </c>
      <c r="F831" s="28">
        <v>2.2</v>
      </c>
      <c r="G831" s="28">
        <v>1.6</v>
      </c>
      <c r="H831" s="28">
        <v>28.99</v>
      </c>
      <c r="I831" s="28" t="s">
        <v>48</v>
      </c>
    </row>
    <row r="832">
      <c r="A832" s="28">
        <v>830.0</v>
      </c>
      <c r="B832" s="28" t="s">
        <v>234</v>
      </c>
      <c r="C832" s="28" t="s">
        <v>224</v>
      </c>
      <c r="D832" s="28" t="s">
        <v>212</v>
      </c>
      <c r="E832" s="28">
        <v>25.9</v>
      </c>
      <c r="F832" s="28">
        <v>3.9</v>
      </c>
      <c r="G832" s="28">
        <v>2.0</v>
      </c>
      <c r="H832" s="28">
        <v>31.8</v>
      </c>
      <c r="I832" s="28" t="s">
        <v>48</v>
      </c>
    </row>
    <row r="833">
      <c r="A833" s="28">
        <v>831.0</v>
      </c>
      <c r="B833" s="28" t="s">
        <v>234</v>
      </c>
      <c r="C833" s="28" t="s">
        <v>224</v>
      </c>
      <c r="D833" s="28" t="s">
        <v>165</v>
      </c>
      <c r="E833" s="28">
        <v>26.16</v>
      </c>
      <c r="F833" s="28">
        <v>2.0</v>
      </c>
      <c r="G833" s="28">
        <v>1.5</v>
      </c>
      <c r="H833" s="28">
        <v>29.66</v>
      </c>
      <c r="I833" s="28" t="s">
        <v>48</v>
      </c>
    </row>
    <row r="834">
      <c r="A834" s="28">
        <v>832.0</v>
      </c>
      <c r="B834" s="28" t="s">
        <v>237</v>
      </c>
      <c r="C834" s="28" t="s">
        <v>224</v>
      </c>
      <c r="D834" s="28" t="s">
        <v>184</v>
      </c>
      <c r="E834" s="28">
        <v>11.65</v>
      </c>
      <c r="F834" s="28">
        <v>1.9</v>
      </c>
      <c r="G834" s="28">
        <v>1.8</v>
      </c>
      <c r="H834" s="28">
        <v>15.35</v>
      </c>
      <c r="I834" s="28" t="s">
        <v>85</v>
      </c>
    </row>
    <row r="835">
      <c r="A835" s="28">
        <v>833.0</v>
      </c>
      <c r="B835" s="28" t="s">
        <v>237</v>
      </c>
      <c r="C835" s="28" t="s">
        <v>224</v>
      </c>
      <c r="D835" s="28" t="s">
        <v>83</v>
      </c>
      <c r="E835" s="28">
        <v>12.5</v>
      </c>
      <c r="F835" s="28">
        <v>2.0</v>
      </c>
      <c r="G835" s="28">
        <v>1.5</v>
      </c>
      <c r="H835" s="28">
        <v>16.0</v>
      </c>
      <c r="I835" s="28" t="s">
        <v>85</v>
      </c>
    </row>
    <row r="836">
      <c r="A836" s="28">
        <v>834.0</v>
      </c>
      <c r="B836" s="28" t="s">
        <v>237</v>
      </c>
      <c r="C836" s="28" t="s">
        <v>224</v>
      </c>
      <c r="D836" s="28" t="s">
        <v>101</v>
      </c>
      <c r="E836" s="28">
        <v>12.53</v>
      </c>
      <c r="F836" s="28">
        <v>2.3</v>
      </c>
      <c r="G836" s="28">
        <v>1.0</v>
      </c>
      <c r="H836" s="28">
        <v>15.83</v>
      </c>
      <c r="I836" s="28" t="s">
        <v>48</v>
      </c>
    </row>
    <row r="837">
      <c r="A837" s="28">
        <v>835.0</v>
      </c>
      <c r="B837" s="28" t="s">
        <v>237</v>
      </c>
      <c r="C837" s="28" t="s">
        <v>224</v>
      </c>
      <c r="D837" s="28" t="s">
        <v>111</v>
      </c>
      <c r="E837" s="28">
        <v>12.54</v>
      </c>
      <c r="F837" s="28">
        <v>4.5</v>
      </c>
      <c r="G837" s="28">
        <v>1.9</v>
      </c>
      <c r="H837" s="28">
        <v>18.94</v>
      </c>
      <c r="I837" s="28" t="s">
        <v>48</v>
      </c>
    </row>
    <row r="838">
      <c r="A838" s="28">
        <v>836.0</v>
      </c>
      <c r="B838" s="28" t="s">
        <v>237</v>
      </c>
      <c r="C838" s="28" t="s">
        <v>224</v>
      </c>
      <c r="D838" s="28" t="s">
        <v>87</v>
      </c>
      <c r="E838" s="28">
        <v>12.8</v>
      </c>
      <c r="F838" s="28">
        <v>1.9</v>
      </c>
      <c r="G838" s="28">
        <v>0.8</v>
      </c>
      <c r="H838" s="28">
        <v>15.5</v>
      </c>
      <c r="I838" s="28" t="s">
        <v>48</v>
      </c>
    </row>
    <row r="839">
      <c r="A839" s="28">
        <v>837.0</v>
      </c>
      <c r="B839" s="28" t="s">
        <v>237</v>
      </c>
      <c r="C839" s="28" t="s">
        <v>224</v>
      </c>
      <c r="D839" s="28" t="s">
        <v>62</v>
      </c>
      <c r="E839" s="28">
        <v>13.58</v>
      </c>
      <c r="F839" s="28">
        <v>2.99</v>
      </c>
      <c r="G839" s="28">
        <v>1.0</v>
      </c>
      <c r="H839" s="28">
        <v>17.57</v>
      </c>
      <c r="I839" s="28" t="s">
        <v>48</v>
      </c>
    </row>
    <row r="840">
      <c r="A840" s="28">
        <v>838.0</v>
      </c>
      <c r="B840" s="28" t="s">
        <v>237</v>
      </c>
      <c r="C840" s="28" t="s">
        <v>224</v>
      </c>
      <c r="D840" s="28" t="s">
        <v>143</v>
      </c>
      <c r="E840" s="28">
        <v>13.59</v>
      </c>
      <c r="F840" s="28">
        <v>1.9</v>
      </c>
      <c r="G840" s="28">
        <v>1.9</v>
      </c>
      <c r="H840" s="28">
        <v>17.39</v>
      </c>
      <c r="I840" s="28" t="s">
        <v>45</v>
      </c>
    </row>
    <row r="841">
      <c r="A841" s="28">
        <v>839.0</v>
      </c>
      <c r="B841" s="28" t="s">
        <v>237</v>
      </c>
      <c r="C841" s="28" t="s">
        <v>224</v>
      </c>
      <c r="D841" s="28" t="s">
        <v>61</v>
      </c>
      <c r="E841" s="28">
        <v>13.59</v>
      </c>
      <c r="F841" s="28">
        <v>2.0</v>
      </c>
      <c r="G841" s="28">
        <v>1.9</v>
      </c>
      <c r="H841" s="28">
        <v>17.49</v>
      </c>
      <c r="I841" s="28" t="s">
        <v>45</v>
      </c>
    </row>
    <row r="842">
      <c r="A842" s="28">
        <v>840.0</v>
      </c>
      <c r="B842" s="28" t="s">
        <v>237</v>
      </c>
      <c r="C842" s="28" t="s">
        <v>224</v>
      </c>
      <c r="D842" s="28" t="s">
        <v>80</v>
      </c>
      <c r="E842" s="28">
        <v>13.62</v>
      </c>
      <c r="F842" s="28">
        <v>2.0</v>
      </c>
      <c r="G842" s="28">
        <v>1.5</v>
      </c>
      <c r="H842" s="28">
        <v>17.12</v>
      </c>
      <c r="I842" s="28" t="s">
        <v>48</v>
      </c>
    </row>
    <row r="843">
      <c r="A843" s="28">
        <v>841.0</v>
      </c>
      <c r="B843" s="28" t="s">
        <v>237</v>
      </c>
      <c r="C843" s="28" t="s">
        <v>224</v>
      </c>
      <c r="D843" s="28" t="s">
        <v>94</v>
      </c>
      <c r="E843" s="28">
        <v>14.0</v>
      </c>
      <c r="F843" s="28">
        <v>2.0</v>
      </c>
      <c r="G843" s="28">
        <v>1.9</v>
      </c>
      <c r="H843" s="28">
        <v>17.9</v>
      </c>
      <c r="I843" s="28" t="s">
        <v>48</v>
      </c>
    </row>
    <row r="844">
      <c r="A844" s="28">
        <v>842.0</v>
      </c>
      <c r="B844" s="28" t="s">
        <v>237</v>
      </c>
      <c r="C844" s="28" t="s">
        <v>224</v>
      </c>
      <c r="D844" s="28" t="s">
        <v>210</v>
      </c>
      <c r="E844" s="28">
        <v>14.15</v>
      </c>
      <c r="F844" s="28">
        <v>4.15</v>
      </c>
      <c r="G844" s="28">
        <v>0.0</v>
      </c>
      <c r="H844" s="28">
        <v>18.3</v>
      </c>
      <c r="I844" s="28" t="s">
        <v>48</v>
      </c>
    </row>
    <row r="845">
      <c r="A845" s="28">
        <v>843.0</v>
      </c>
      <c r="B845" s="28" t="s">
        <v>237</v>
      </c>
      <c r="C845" s="28" t="s">
        <v>224</v>
      </c>
      <c r="D845" s="28" t="s">
        <v>68</v>
      </c>
      <c r="E845" s="28">
        <v>14.4</v>
      </c>
      <c r="F845" s="28">
        <v>2.0</v>
      </c>
      <c r="G845" s="28">
        <v>1.8</v>
      </c>
      <c r="H845" s="28">
        <v>18.2</v>
      </c>
      <c r="I845" s="28" t="s">
        <v>48</v>
      </c>
    </row>
    <row r="846">
      <c r="A846" s="28">
        <v>844.0</v>
      </c>
      <c r="B846" s="28" t="s">
        <v>237</v>
      </c>
      <c r="C846" s="28" t="s">
        <v>224</v>
      </c>
      <c r="D846" s="28" t="s">
        <v>152</v>
      </c>
      <c r="E846" s="28">
        <v>14.5</v>
      </c>
      <c r="F846" s="28">
        <v>1.9</v>
      </c>
      <c r="G846" s="28">
        <v>1.8</v>
      </c>
      <c r="H846" s="28">
        <v>18.2</v>
      </c>
      <c r="I846" s="28" t="s">
        <v>48</v>
      </c>
    </row>
    <row r="847">
      <c r="A847" s="28">
        <v>845.0</v>
      </c>
      <c r="B847" s="28" t="s">
        <v>237</v>
      </c>
      <c r="C847" s="28" t="s">
        <v>224</v>
      </c>
      <c r="D847" s="28" t="s">
        <v>72</v>
      </c>
      <c r="E847" s="28">
        <v>14.52</v>
      </c>
      <c r="F847" s="28">
        <v>2.5</v>
      </c>
      <c r="G847" s="28">
        <v>1.5</v>
      </c>
      <c r="H847" s="28">
        <v>18.52</v>
      </c>
      <c r="I847" s="28" t="s">
        <v>45</v>
      </c>
    </row>
    <row r="848">
      <c r="A848" s="28">
        <v>846.0</v>
      </c>
      <c r="B848" s="28" t="s">
        <v>237</v>
      </c>
      <c r="C848" s="28" t="s">
        <v>224</v>
      </c>
      <c r="D848" s="28" t="s">
        <v>67</v>
      </c>
      <c r="E848" s="28">
        <v>14.54</v>
      </c>
      <c r="F848" s="28">
        <v>1.9</v>
      </c>
      <c r="G848" s="28">
        <v>1.5</v>
      </c>
      <c r="H848" s="28">
        <v>17.94</v>
      </c>
      <c r="I848" s="28" t="s">
        <v>45</v>
      </c>
    </row>
    <row r="849">
      <c r="A849" s="28">
        <v>847.0</v>
      </c>
      <c r="B849" s="28" t="s">
        <v>237</v>
      </c>
      <c r="C849" s="28" t="s">
        <v>224</v>
      </c>
      <c r="D849" s="28" t="s">
        <v>63</v>
      </c>
      <c r="E849" s="28">
        <v>14.61</v>
      </c>
      <c r="F849" s="28">
        <v>2.0</v>
      </c>
      <c r="G849" s="28">
        <v>2.0</v>
      </c>
      <c r="H849" s="28">
        <v>18.61</v>
      </c>
      <c r="I849" s="28" t="s">
        <v>45</v>
      </c>
    </row>
    <row r="850">
      <c r="A850" s="28">
        <v>848.0</v>
      </c>
      <c r="B850" s="28" t="s">
        <v>237</v>
      </c>
      <c r="C850" s="28" t="s">
        <v>224</v>
      </c>
      <c r="D850" s="28" t="s">
        <v>116</v>
      </c>
      <c r="E850" s="28">
        <v>14.63</v>
      </c>
      <c r="F850" s="28">
        <v>2.2</v>
      </c>
      <c r="G850" s="28">
        <v>2.5</v>
      </c>
      <c r="H850" s="28">
        <v>19.33</v>
      </c>
      <c r="I850" s="28" t="s">
        <v>45</v>
      </c>
    </row>
    <row r="851">
      <c r="A851" s="28">
        <v>849.0</v>
      </c>
      <c r="B851" s="28" t="s">
        <v>237</v>
      </c>
      <c r="C851" s="28" t="s">
        <v>224</v>
      </c>
      <c r="D851" s="28" t="s">
        <v>190</v>
      </c>
      <c r="E851" s="28">
        <v>14.63</v>
      </c>
      <c r="F851" s="28">
        <v>1.99</v>
      </c>
      <c r="G851" s="28">
        <v>1.49</v>
      </c>
      <c r="H851" s="28">
        <v>18.11</v>
      </c>
      <c r="I851" s="28" t="s">
        <v>45</v>
      </c>
    </row>
    <row r="852">
      <c r="A852" s="28">
        <v>850.0</v>
      </c>
      <c r="B852" s="28" t="s">
        <v>237</v>
      </c>
      <c r="C852" s="28" t="s">
        <v>224</v>
      </c>
      <c r="D852" s="28" t="s">
        <v>120</v>
      </c>
      <c r="E852" s="28">
        <v>14.63</v>
      </c>
      <c r="F852" s="28">
        <v>2.0</v>
      </c>
      <c r="G852" s="28">
        <v>1.9</v>
      </c>
      <c r="H852" s="28">
        <v>18.53</v>
      </c>
      <c r="I852" s="28" t="s">
        <v>45</v>
      </c>
    </row>
    <row r="853">
      <c r="A853" s="28">
        <v>851.0</v>
      </c>
      <c r="B853" s="28" t="s">
        <v>237</v>
      </c>
      <c r="C853" s="28" t="s">
        <v>224</v>
      </c>
      <c r="D853" s="28" t="s">
        <v>91</v>
      </c>
      <c r="E853" s="28">
        <v>14.63</v>
      </c>
      <c r="F853" s="28">
        <v>2.5</v>
      </c>
      <c r="G853" s="28">
        <v>1.75</v>
      </c>
      <c r="H853" s="28">
        <v>18.88</v>
      </c>
      <c r="I853" s="28" t="s">
        <v>48</v>
      </c>
    </row>
    <row r="854">
      <c r="A854" s="28">
        <v>852.0</v>
      </c>
      <c r="B854" s="28" t="s">
        <v>237</v>
      </c>
      <c r="C854" s="28" t="s">
        <v>224</v>
      </c>
      <c r="D854" s="28" t="s">
        <v>47</v>
      </c>
      <c r="E854" s="28">
        <v>14.63</v>
      </c>
      <c r="F854" s="28">
        <v>2.0</v>
      </c>
      <c r="G854" s="28">
        <v>1.5</v>
      </c>
      <c r="H854" s="28">
        <v>18.13</v>
      </c>
      <c r="I854" s="28" t="s">
        <v>48</v>
      </c>
    </row>
    <row r="855">
      <c r="A855" s="28">
        <v>853.0</v>
      </c>
      <c r="B855" s="28" t="s">
        <v>237</v>
      </c>
      <c r="C855" s="28" t="s">
        <v>224</v>
      </c>
      <c r="D855" s="28" t="s">
        <v>93</v>
      </c>
      <c r="E855" s="28">
        <v>14.63</v>
      </c>
      <c r="F855" s="28">
        <v>2.0</v>
      </c>
      <c r="G855" s="28">
        <v>1.8</v>
      </c>
      <c r="H855" s="28">
        <v>18.43</v>
      </c>
      <c r="I855" s="28" t="s">
        <v>149</v>
      </c>
    </row>
    <row r="856">
      <c r="A856" s="28">
        <v>854.0</v>
      </c>
      <c r="B856" s="28" t="s">
        <v>237</v>
      </c>
      <c r="C856" s="28" t="s">
        <v>224</v>
      </c>
      <c r="D856" s="28" t="s">
        <v>125</v>
      </c>
      <c r="E856" s="28">
        <v>14.63</v>
      </c>
      <c r="F856" s="28">
        <v>2.0</v>
      </c>
      <c r="G856" s="28">
        <v>1.5</v>
      </c>
      <c r="H856" s="28">
        <v>18.13</v>
      </c>
      <c r="I856" s="28" t="s">
        <v>149</v>
      </c>
    </row>
    <row r="857">
      <c r="A857" s="28">
        <v>855.0</v>
      </c>
      <c r="B857" s="28" t="s">
        <v>237</v>
      </c>
      <c r="C857" s="28" t="s">
        <v>224</v>
      </c>
      <c r="D857" s="28" t="s">
        <v>126</v>
      </c>
      <c r="E857" s="28">
        <v>14.63</v>
      </c>
      <c r="F857" s="28">
        <v>2.0</v>
      </c>
      <c r="G857" s="28">
        <v>1.5</v>
      </c>
      <c r="H857" s="28">
        <v>18.13</v>
      </c>
      <c r="I857" s="28" t="s">
        <v>48</v>
      </c>
    </row>
    <row r="858">
      <c r="A858" s="28">
        <v>856.0</v>
      </c>
      <c r="B858" s="28" t="s">
        <v>237</v>
      </c>
      <c r="C858" s="28" t="s">
        <v>224</v>
      </c>
      <c r="D858" s="28" t="s">
        <v>102</v>
      </c>
      <c r="E858" s="28">
        <v>14.64</v>
      </c>
      <c r="F858" s="28">
        <v>1.9</v>
      </c>
      <c r="G858" s="28">
        <v>2.5</v>
      </c>
      <c r="H858" s="28">
        <v>19.04</v>
      </c>
      <c r="I858" s="28" t="s">
        <v>48</v>
      </c>
    </row>
    <row r="859">
      <c r="A859" s="28">
        <v>857.0</v>
      </c>
      <c r="B859" s="28" t="s">
        <v>237</v>
      </c>
      <c r="C859" s="28" t="s">
        <v>224</v>
      </c>
      <c r="D859" s="28" t="s">
        <v>69</v>
      </c>
      <c r="E859" s="28">
        <v>14.65</v>
      </c>
      <c r="F859" s="28">
        <v>2.5</v>
      </c>
      <c r="G859" s="28">
        <v>1.4</v>
      </c>
      <c r="H859" s="28">
        <v>18.55</v>
      </c>
      <c r="I859" s="28" t="s">
        <v>45</v>
      </c>
    </row>
    <row r="860">
      <c r="A860" s="28">
        <v>858.0</v>
      </c>
      <c r="B860" s="28" t="s">
        <v>237</v>
      </c>
      <c r="C860" s="28" t="s">
        <v>224</v>
      </c>
      <c r="D860" s="28" t="s">
        <v>130</v>
      </c>
      <c r="E860" s="28">
        <v>14.65</v>
      </c>
      <c r="F860" s="28">
        <v>2.0</v>
      </c>
      <c r="G860" s="28">
        <v>1.5</v>
      </c>
      <c r="H860" s="28">
        <v>18.15</v>
      </c>
      <c r="I860" s="28" t="s">
        <v>45</v>
      </c>
    </row>
    <row r="861">
      <c r="A861" s="28">
        <v>859.0</v>
      </c>
      <c r="B861" s="28" t="s">
        <v>237</v>
      </c>
      <c r="C861" s="28" t="s">
        <v>224</v>
      </c>
      <c r="D861" s="28" t="s">
        <v>70</v>
      </c>
      <c r="E861" s="28">
        <v>14.67</v>
      </c>
      <c r="F861" s="28">
        <v>2.35</v>
      </c>
      <c r="G861" s="28">
        <v>1.0</v>
      </c>
      <c r="H861" s="28">
        <v>18.02</v>
      </c>
      <c r="I861" s="28" t="s">
        <v>48</v>
      </c>
    </row>
    <row r="862">
      <c r="A862" s="28">
        <v>860.0</v>
      </c>
      <c r="B862" s="28" t="s">
        <v>237</v>
      </c>
      <c r="C862" s="28" t="s">
        <v>224</v>
      </c>
      <c r="D862" s="28" t="s">
        <v>156</v>
      </c>
      <c r="E862" s="28">
        <v>14.8</v>
      </c>
      <c r="F862" s="28">
        <v>4.5</v>
      </c>
      <c r="G862" s="28">
        <v>2.0</v>
      </c>
      <c r="H862" s="28">
        <v>21.3</v>
      </c>
      <c r="I862" s="28" t="s">
        <v>48</v>
      </c>
    </row>
    <row r="863">
      <c r="A863" s="28">
        <v>861.0</v>
      </c>
      <c r="B863" s="28" t="s">
        <v>237</v>
      </c>
      <c r="C863" s="28" t="s">
        <v>224</v>
      </c>
      <c r="D863" s="28" t="s">
        <v>129</v>
      </c>
      <c r="E863" s="28">
        <v>14.9</v>
      </c>
      <c r="F863" s="28">
        <v>2.5</v>
      </c>
      <c r="G863" s="28">
        <v>1.0</v>
      </c>
      <c r="H863" s="28">
        <v>18.4</v>
      </c>
      <c r="I863" s="28" t="s">
        <v>48</v>
      </c>
    </row>
    <row r="864">
      <c r="A864" s="28">
        <v>862.0</v>
      </c>
      <c r="B864" s="28" t="s">
        <v>237</v>
      </c>
      <c r="C864" s="28" t="s">
        <v>224</v>
      </c>
      <c r="D864" s="28" t="s">
        <v>238</v>
      </c>
      <c r="E864" s="28">
        <v>14.96</v>
      </c>
      <c r="F864" s="28">
        <v>2.5</v>
      </c>
      <c r="G864" s="28">
        <v>1.5</v>
      </c>
      <c r="H864" s="28">
        <v>18.96</v>
      </c>
      <c r="I864" s="28" t="s">
        <v>48</v>
      </c>
    </row>
    <row r="865">
      <c r="A865" s="28">
        <v>863.0</v>
      </c>
      <c r="B865" s="28" t="s">
        <v>237</v>
      </c>
      <c r="C865" s="28" t="s">
        <v>224</v>
      </c>
      <c r="D865" s="28" t="s">
        <v>103</v>
      </c>
      <c r="E865" s="28">
        <v>14.98</v>
      </c>
      <c r="F865" s="28">
        <v>2.9</v>
      </c>
      <c r="G865" s="28">
        <v>2.9</v>
      </c>
      <c r="H865" s="28">
        <v>20.78</v>
      </c>
      <c r="I865" s="28" t="s">
        <v>48</v>
      </c>
    </row>
    <row r="866">
      <c r="A866" s="28">
        <v>864.0</v>
      </c>
      <c r="B866" s="28" t="s">
        <v>237</v>
      </c>
      <c r="C866" s="28" t="s">
        <v>224</v>
      </c>
      <c r="D866" s="28" t="s">
        <v>168</v>
      </c>
      <c r="E866" s="28">
        <v>15.02</v>
      </c>
      <c r="F866" s="28">
        <v>2.95</v>
      </c>
      <c r="G866" s="28">
        <v>2.95</v>
      </c>
      <c r="H866" s="28">
        <v>20.92</v>
      </c>
      <c r="I866" s="28" t="s">
        <v>48</v>
      </c>
    </row>
    <row r="867">
      <c r="A867" s="28">
        <v>865.0</v>
      </c>
      <c r="B867" s="28" t="s">
        <v>237</v>
      </c>
      <c r="C867" s="28" t="s">
        <v>224</v>
      </c>
      <c r="D867" s="28" t="s">
        <v>205</v>
      </c>
      <c r="E867" s="28">
        <v>15.22</v>
      </c>
      <c r="F867" s="28">
        <v>3.0</v>
      </c>
      <c r="G867" s="28">
        <v>2.0</v>
      </c>
      <c r="H867" s="28">
        <v>20.22</v>
      </c>
      <c r="I867" s="28" t="s">
        <v>48</v>
      </c>
    </row>
    <row r="868">
      <c r="A868" s="28">
        <v>866.0</v>
      </c>
      <c r="B868" s="28" t="s">
        <v>237</v>
      </c>
      <c r="C868" s="28" t="s">
        <v>224</v>
      </c>
      <c r="D868" s="28" t="s">
        <v>133</v>
      </c>
      <c r="E868" s="28">
        <v>15.34</v>
      </c>
      <c r="F868" s="28">
        <v>4.0</v>
      </c>
      <c r="G868" s="28">
        <v>0.0</v>
      </c>
      <c r="H868" s="28">
        <v>19.34</v>
      </c>
      <c r="I868" s="28" t="s">
        <v>48</v>
      </c>
    </row>
    <row r="869">
      <c r="A869" s="28">
        <v>867.0</v>
      </c>
      <c r="B869" s="28" t="s">
        <v>237</v>
      </c>
      <c r="C869" s="28" t="s">
        <v>224</v>
      </c>
      <c r="D869" s="28" t="s">
        <v>44</v>
      </c>
      <c r="E869" s="28">
        <v>15.54</v>
      </c>
      <c r="F869" s="28">
        <v>2.0</v>
      </c>
      <c r="G869" s="28">
        <v>1.9</v>
      </c>
      <c r="H869" s="28">
        <v>19.44</v>
      </c>
      <c r="I869" s="28" t="s">
        <v>48</v>
      </c>
    </row>
    <row r="870">
      <c r="A870" s="28">
        <v>868.0</v>
      </c>
      <c r="B870" s="28" t="s">
        <v>237</v>
      </c>
      <c r="C870" s="28" t="s">
        <v>224</v>
      </c>
      <c r="D870" s="28" t="s">
        <v>74</v>
      </c>
      <c r="E870" s="28">
        <v>15.65</v>
      </c>
      <c r="F870" s="28">
        <v>2.0</v>
      </c>
      <c r="G870" s="28">
        <v>1.4</v>
      </c>
      <c r="H870" s="28">
        <v>19.05</v>
      </c>
      <c r="I870" s="28" t="s">
        <v>48</v>
      </c>
    </row>
    <row r="871">
      <c r="A871" s="28">
        <v>869.0</v>
      </c>
      <c r="B871" s="28" t="s">
        <v>237</v>
      </c>
      <c r="C871" s="28" t="s">
        <v>224</v>
      </c>
      <c r="D871" s="28" t="s">
        <v>150</v>
      </c>
      <c r="E871" s="28">
        <v>15.67</v>
      </c>
      <c r="F871" s="28">
        <v>1.9</v>
      </c>
      <c r="G871" s="28">
        <v>1.5</v>
      </c>
      <c r="H871" s="28">
        <v>19.07</v>
      </c>
      <c r="I871" s="28" t="s">
        <v>45</v>
      </c>
    </row>
    <row r="872">
      <c r="A872" s="28">
        <v>870.0</v>
      </c>
      <c r="B872" s="28" t="s">
        <v>237</v>
      </c>
      <c r="C872" s="28" t="s">
        <v>224</v>
      </c>
      <c r="D872" s="28" t="s">
        <v>79</v>
      </c>
      <c r="E872" s="28">
        <v>15.67</v>
      </c>
      <c r="F872" s="28">
        <v>2.0</v>
      </c>
      <c r="G872" s="28">
        <v>1.0</v>
      </c>
      <c r="H872" s="28">
        <v>18.67</v>
      </c>
      <c r="I872" s="28" t="s">
        <v>45</v>
      </c>
    </row>
    <row r="873">
      <c r="A873" s="28">
        <v>871.0</v>
      </c>
      <c r="B873" s="28" t="s">
        <v>237</v>
      </c>
      <c r="C873" s="28" t="s">
        <v>224</v>
      </c>
      <c r="D873" s="28" t="s">
        <v>110</v>
      </c>
      <c r="E873" s="28">
        <v>15.67</v>
      </c>
      <c r="F873" s="28">
        <v>2.0</v>
      </c>
      <c r="G873" s="28">
        <v>1.9</v>
      </c>
      <c r="H873" s="28">
        <v>19.57</v>
      </c>
      <c r="I873" s="28" t="s">
        <v>48</v>
      </c>
    </row>
    <row r="874">
      <c r="A874" s="28">
        <v>872.0</v>
      </c>
      <c r="B874" s="28" t="s">
        <v>237</v>
      </c>
      <c r="C874" s="28" t="s">
        <v>224</v>
      </c>
      <c r="D874" s="28" t="s">
        <v>71</v>
      </c>
      <c r="E874" s="28">
        <v>15.68</v>
      </c>
      <c r="F874" s="28">
        <v>2.5</v>
      </c>
      <c r="G874" s="28">
        <v>0.7</v>
      </c>
      <c r="H874" s="28">
        <v>18.88</v>
      </c>
      <c r="I874" s="28" t="s">
        <v>48</v>
      </c>
    </row>
    <row r="875">
      <c r="A875" s="28">
        <v>873.0</v>
      </c>
      <c r="B875" s="28" t="s">
        <v>237</v>
      </c>
      <c r="C875" s="28" t="s">
        <v>224</v>
      </c>
      <c r="D875" s="28" t="s">
        <v>124</v>
      </c>
      <c r="E875" s="28">
        <v>15.68</v>
      </c>
      <c r="F875" s="28">
        <v>2.0</v>
      </c>
      <c r="G875" s="28">
        <v>1.5</v>
      </c>
      <c r="H875" s="28">
        <v>19.18</v>
      </c>
      <c r="I875" s="28" t="s">
        <v>48</v>
      </c>
    </row>
    <row r="876">
      <c r="A876" s="28">
        <v>874.0</v>
      </c>
      <c r="B876" s="28" t="s">
        <v>237</v>
      </c>
      <c r="C876" s="28" t="s">
        <v>224</v>
      </c>
      <c r="D876" s="28" t="s">
        <v>50</v>
      </c>
      <c r="E876" s="28">
        <v>15.68</v>
      </c>
      <c r="F876" s="28">
        <v>2.5</v>
      </c>
      <c r="G876" s="28">
        <v>1.5</v>
      </c>
      <c r="H876" s="28">
        <v>19.68</v>
      </c>
      <c r="I876" s="28" t="s">
        <v>48</v>
      </c>
    </row>
    <row r="877">
      <c r="A877" s="28">
        <v>875.0</v>
      </c>
      <c r="B877" s="28" t="s">
        <v>237</v>
      </c>
      <c r="C877" s="28" t="s">
        <v>224</v>
      </c>
      <c r="D877" s="28" t="s">
        <v>127</v>
      </c>
      <c r="E877" s="28">
        <v>15.68</v>
      </c>
      <c r="F877" s="28">
        <v>2.5</v>
      </c>
      <c r="G877" s="28">
        <v>1.0</v>
      </c>
      <c r="H877" s="28">
        <v>19.18</v>
      </c>
      <c r="I877" s="28" t="s">
        <v>45</v>
      </c>
    </row>
    <row r="878">
      <c r="A878" s="28">
        <v>876.0</v>
      </c>
      <c r="B878" s="28" t="s">
        <v>237</v>
      </c>
      <c r="C878" s="28" t="s">
        <v>224</v>
      </c>
      <c r="D878" s="28" t="s">
        <v>159</v>
      </c>
      <c r="E878" s="28">
        <v>16.51</v>
      </c>
      <c r="F878" s="28">
        <v>2.0</v>
      </c>
      <c r="G878" s="28">
        <v>1.5</v>
      </c>
      <c r="H878" s="28">
        <v>20.01</v>
      </c>
      <c r="I878" s="28" t="s">
        <v>45</v>
      </c>
    </row>
    <row r="879">
      <c r="A879" s="28">
        <v>877.0</v>
      </c>
      <c r="B879" s="28" t="s">
        <v>237</v>
      </c>
      <c r="C879" s="28" t="s">
        <v>224</v>
      </c>
      <c r="D879" s="28" t="s">
        <v>160</v>
      </c>
      <c r="E879" s="28">
        <v>16.72</v>
      </c>
      <c r="F879" s="28">
        <v>3.0</v>
      </c>
      <c r="G879" s="28">
        <v>2.5</v>
      </c>
      <c r="H879" s="28">
        <v>22.22</v>
      </c>
      <c r="I879" s="28" t="s">
        <v>48</v>
      </c>
    </row>
    <row r="880">
      <c r="A880" s="28">
        <v>878.0</v>
      </c>
      <c r="B880" s="28" t="s">
        <v>237</v>
      </c>
      <c r="C880" s="28" t="s">
        <v>224</v>
      </c>
      <c r="D880" s="28" t="s">
        <v>73</v>
      </c>
      <c r="E880" s="28">
        <v>16.72</v>
      </c>
      <c r="F880" s="28">
        <v>2.0</v>
      </c>
      <c r="G880" s="28">
        <v>1.0</v>
      </c>
      <c r="H880" s="28">
        <v>19.72</v>
      </c>
      <c r="I880" s="28" t="s">
        <v>48</v>
      </c>
    </row>
    <row r="881">
      <c r="A881" s="28">
        <v>879.0</v>
      </c>
      <c r="B881" s="28" t="s">
        <v>237</v>
      </c>
      <c r="C881" s="28" t="s">
        <v>224</v>
      </c>
      <c r="D881" s="28" t="s">
        <v>201</v>
      </c>
      <c r="E881" s="28">
        <v>16.84</v>
      </c>
      <c r="F881" s="28">
        <v>2.2</v>
      </c>
      <c r="G881" s="28">
        <v>1.5</v>
      </c>
      <c r="H881" s="28">
        <v>20.54</v>
      </c>
      <c r="I881" s="28" t="s">
        <v>48</v>
      </c>
    </row>
    <row r="882">
      <c r="A882" s="28">
        <v>880.0</v>
      </c>
      <c r="B882" s="28" t="s">
        <v>237</v>
      </c>
      <c r="C882" s="28" t="s">
        <v>224</v>
      </c>
      <c r="D882" s="28" t="s">
        <v>57</v>
      </c>
      <c r="E882" s="28">
        <v>17.74</v>
      </c>
      <c r="F882" s="28">
        <v>2.5</v>
      </c>
      <c r="G882" s="28">
        <v>1.5</v>
      </c>
      <c r="H882" s="28">
        <v>21.74</v>
      </c>
      <c r="I882" s="28" t="s">
        <v>48</v>
      </c>
    </row>
    <row r="883">
      <c r="A883" s="28">
        <v>881.0</v>
      </c>
      <c r="B883" s="28" t="s">
        <v>237</v>
      </c>
      <c r="C883" s="28" t="s">
        <v>224</v>
      </c>
      <c r="D883" s="28" t="s">
        <v>109</v>
      </c>
      <c r="E883" s="28">
        <v>17.9</v>
      </c>
      <c r="F883" s="28">
        <v>2.6</v>
      </c>
      <c r="G883" s="28">
        <v>0.0</v>
      </c>
      <c r="H883" s="28">
        <v>20.5</v>
      </c>
      <c r="I883" s="28" t="s">
        <v>48</v>
      </c>
    </row>
    <row r="884">
      <c r="A884" s="28">
        <v>882.0</v>
      </c>
      <c r="B884" s="28" t="s">
        <v>237</v>
      </c>
      <c r="C884" s="28" t="s">
        <v>224</v>
      </c>
      <c r="D884" s="28" t="s">
        <v>239</v>
      </c>
      <c r="E884" s="28">
        <v>18.4</v>
      </c>
      <c r="F884" s="28">
        <v>4.0</v>
      </c>
      <c r="G884" s="28">
        <v>0.0</v>
      </c>
      <c r="H884" s="28">
        <v>22.4</v>
      </c>
      <c r="I884" s="28" t="s">
        <v>48</v>
      </c>
    </row>
    <row r="885">
      <c r="A885" s="28">
        <v>883.0</v>
      </c>
      <c r="B885" s="28" t="s">
        <v>237</v>
      </c>
      <c r="C885" s="28" t="s">
        <v>224</v>
      </c>
      <c r="D885" s="28" t="s">
        <v>157</v>
      </c>
      <c r="E885" s="28">
        <v>20.74</v>
      </c>
      <c r="F885" s="28">
        <v>2.0</v>
      </c>
      <c r="G885" s="28">
        <v>1.0</v>
      </c>
      <c r="H885" s="28">
        <v>23.74</v>
      </c>
      <c r="I885" s="28" t="s">
        <v>45</v>
      </c>
    </row>
    <row r="886">
      <c r="A886" s="28">
        <v>884.0</v>
      </c>
      <c r="B886" s="28" t="s">
        <v>237</v>
      </c>
      <c r="C886" s="28" t="s">
        <v>224</v>
      </c>
      <c r="D886" s="28" t="s">
        <v>165</v>
      </c>
      <c r="E886" s="28">
        <v>20.89</v>
      </c>
      <c r="F886" s="28">
        <v>2.0</v>
      </c>
      <c r="G886" s="28">
        <v>1.5</v>
      </c>
      <c r="H886" s="28">
        <v>24.39</v>
      </c>
      <c r="I886" s="28" t="s">
        <v>45</v>
      </c>
    </row>
    <row r="887">
      <c r="A887" s="28">
        <v>885.0</v>
      </c>
      <c r="B887" s="28" t="s">
        <v>237</v>
      </c>
      <c r="C887" s="28" t="s">
        <v>224</v>
      </c>
      <c r="D887" s="28" t="s">
        <v>208</v>
      </c>
      <c r="E887" s="28">
        <v>22.0</v>
      </c>
      <c r="F887" s="28">
        <v>2.0</v>
      </c>
      <c r="G887" s="28">
        <v>1.7</v>
      </c>
      <c r="H887" s="28">
        <v>25.7</v>
      </c>
      <c r="I887" s="28" t="s">
        <v>149</v>
      </c>
    </row>
    <row r="888">
      <c r="A888" s="28">
        <v>886.0</v>
      </c>
      <c r="B888" s="28" t="s">
        <v>237</v>
      </c>
      <c r="C888" s="28" t="s">
        <v>224</v>
      </c>
      <c r="D888" s="28" t="s">
        <v>212</v>
      </c>
      <c r="E888" s="28">
        <v>23.4</v>
      </c>
      <c r="F888" s="28">
        <v>3.9</v>
      </c>
      <c r="G888" s="28">
        <v>2.0</v>
      </c>
      <c r="H888" s="28">
        <v>29.3</v>
      </c>
      <c r="I888" s="28" t="s">
        <v>48</v>
      </c>
    </row>
    <row r="889">
      <c r="E889" s="31"/>
      <c r="F889" s="31"/>
      <c r="G889" s="31"/>
      <c r="H889" s="31"/>
    </row>
    <row r="890">
      <c r="E890" s="31"/>
      <c r="F890" s="31"/>
      <c r="G890" s="31"/>
      <c r="H890" s="31"/>
    </row>
    <row r="891">
      <c r="E891" s="31"/>
      <c r="F891" s="31"/>
      <c r="G891" s="31"/>
      <c r="H891" s="31"/>
    </row>
    <row r="892">
      <c r="E892" s="31"/>
      <c r="F892" s="31"/>
      <c r="G892" s="31"/>
      <c r="H892" s="31"/>
    </row>
    <row r="893">
      <c r="E893" s="31"/>
      <c r="F893" s="31"/>
      <c r="G893" s="31"/>
      <c r="H893" s="31"/>
    </row>
    <row r="894">
      <c r="E894" s="31"/>
      <c r="F894" s="31"/>
      <c r="G894" s="31"/>
      <c r="H894" s="31"/>
    </row>
    <row r="895">
      <c r="E895" s="31"/>
      <c r="F895" s="31"/>
      <c r="G895" s="31"/>
      <c r="H895" s="31"/>
    </row>
    <row r="896">
      <c r="E896" s="31"/>
      <c r="F896" s="31"/>
      <c r="G896" s="31"/>
      <c r="H896" s="31"/>
    </row>
    <row r="897">
      <c r="E897" s="31"/>
      <c r="F897" s="31"/>
      <c r="G897" s="31"/>
      <c r="H897" s="31"/>
    </row>
    <row r="898">
      <c r="E898" s="31"/>
      <c r="F898" s="31"/>
      <c r="G898" s="31"/>
      <c r="H898" s="31"/>
    </row>
    <row r="899">
      <c r="E899" s="31"/>
      <c r="F899" s="31"/>
      <c r="G899" s="31"/>
      <c r="H899" s="31"/>
    </row>
    <row r="900">
      <c r="E900" s="31"/>
      <c r="F900" s="31"/>
      <c r="G900" s="31"/>
      <c r="H900" s="31"/>
    </row>
    <row r="901">
      <c r="E901" s="31"/>
      <c r="F901" s="31"/>
      <c r="G901" s="31"/>
      <c r="H901" s="31"/>
    </row>
    <row r="902">
      <c r="E902" s="31"/>
      <c r="F902" s="31"/>
      <c r="G902" s="31"/>
      <c r="H902" s="31"/>
    </row>
    <row r="903">
      <c r="E903" s="31"/>
      <c r="F903" s="31"/>
      <c r="G903" s="31"/>
      <c r="H903" s="31"/>
    </row>
    <row r="904">
      <c r="E904" s="31"/>
      <c r="F904" s="31"/>
      <c r="G904" s="31"/>
      <c r="H904" s="31"/>
    </row>
    <row r="905">
      <c r="E905" s="31"/>
      <c r="F905" s="31"/>
      <c r="G905" s="31"/>
      <c r="H905" s="31"/>
    </row>
    <row r="906">
      <c r="E906" s="31"/>
      <c r="F906" s="31"/>
      <c r="G906" s="31"/>
      <c r="H906" s="31"/>
    </row>
    <row r="907">
      <c r="E907" s="31"/>
      <c r="F907" s="31"/>
      <c r="G907" s="31"/>
      <c r="H907" s="31"/>
    </row>
    <row r="908">
      <c r="E908" s="31"/>
      <c r="F908" s="31"/>
      <c r="G908" s="31"/>
      <c r="H908" s="31"/>
    </row>
    <row r="909">
      <c r="E909" s="31"/>
      <c r="F909" s="31"/>
      <c r="G909" s="31"/>
      <c r="H909" s="31"/>
    </row>
    <row r="910">
      <c r="E910" s="31"/>
      <c r="F910" s="31"/>
      <c r="G910" s="31"/>
      <c r="H910" s="31"/>
    </row>
    <row r="911">
      <c r="E911" s="31"/>
      <c r="F911" s="31"/>
      <c r="G911" s="31"/>
      <c r="H911" s="31"/>
    </row>
    <row r="912">
      <c r="E912" s="31"/>
      <c r="F912" s="31"/>
      <c r="G912" s="31"/>
      <c r="H912" s="31"/>
    </row>
    <row r="913">
      <c r="E913" s="31"/>
      <c r="F913" s="31"/>
      <c r="G913" s="31"/>
      <c r="H913" s="31"/>
    </row>
    <row r="914">
      <c r="E914" s="31"/>
      <c r="F914" s="31"/>
      <c r="G914" s="31"/>
      <c r="H914" s="31"/>
    </row>
    <row r="915">
      <c r="E915" s="31"/>
      <c r="F915" s="31"/>
      <c r="G915" s="31"/>
      <c r="H915" s="31"/>
    </row>
    <row r="916">
      <c r="E916" s="31"/>
      <c r="F916" s="31"/>
      <c r="G916" s="31"/>
      <c r="H916" s="31"/>
    </row>
    <row r="917">
      <c r="E917" s="31"/>
      <c r="F917" s="31"/>
      <c r="G917" s="31"/>
      <c r="H917" s="31"/>
    </row>
    <row r="918">
      <c r="E918" s="31"/>
      <c r="F918" s="31"/>
      <c r="G918" s="31"/>
      <c r="H918" s="31"/>
    </row>
    <row r="919">
      <c r="E919" s="31"/>
      <c r="F919" s="31"/>
      <c r="G919" s="31"/>
      <c r="H919" s="31"/>
    </row>
    <row r="920">
      <c r="E920" s="31"/>
      <c r="F920" s="31"/>
      <c r="G920" s="31"/>
      <c r="H920" s="31"/>
    </row>
    <row r="921">
      <c r="E921" s="31"/>
      <c r="F921" s="31"/>
      <c r="G921" s="31"/>
      <c r="H921" s="31"/>
    </row>
    <row r="922">
      <c r="E922" s="31"/>
      <c r="F922" s="31"/>
      <c r="G922" s="31"/>
      <c r="H922" s="31"/>
    </row>
    <row r="923">
      <c r="E923" s="31"/>
      <c r="F923" s="31"/>
      <c r="G923" s="31"/>
      <c r="H923" s="31"/>
    </row>
    <row r="924">
      <c r="E924" s="31"/>
      <c r="F924" s="31"/>
      <c r="G924" s="31"/>
      <c r="H924" s="31"/>
    </row>
    <row r="925">
      <c r="E925" s="31"/>
      <c r="F925" s="31"/>
      <c r="G925" s="31"/>
      <c r="H925" s="31"/>
    </row>
    <row r="926">
      <c r="E926" s="31"/>
      <c r="F926" s="31"/>
      <c r="G926" s="31"/>
      <c r="H926" s="31"/>
    </row>
    <row r="927">
      <c r="E927" s="31"/>
      <c r="F927" s="31"/>
      <c r="G927" s="31"/>
      <c r="H927" s="31"/>
    </row>
    <row r="928">
      <c r="E928" s="31"/>
      <c r="F928" s="31"/>
      <c r="G928" s="31"/>
      <c r="H928" s="31"/>
    </row>
    <row r="929">
      <c r="E929" s="31"/>
      <c r="F929" s="31"/>
      <c r="G929" s="31"/>
      <c r="H929" s="31"/>
    </row>
    <row r="930">
      <c r="E930" s="31"/>
      <c r="F930" s="31"/>
      <c r="G930" s="31"/>
      <c r="H930" s="31"/>
    </row>
    <row r="931">
      <c r="E931" s="31"/>
      <c r="F931" s="31"/>
      <c r="G931" s="31"/>
      <c r="H931" s="31"/>
    </row>
    <row r="932">
      <c r="E932" s="31"/>
      <c r="F932" s="31"/>
      <c r="G932" s="31"/>
      <c r="H932" s="31"/>
    </row>
    <row r="933">
      <c r="E933" s="31"/>
      <c r="F933" s="31"/>
      <c r="G933" s="31"/>
      <c r="H933" s="31"/>
    </row>
    <row r="934">
      <c r="E934" s="31"/>
      <c r="F934" s="31"/>
      <c r="G934" s="31"/>
      <c r="H934" s="31"/>
    </row>
    <row r="935">
      <c r="E935" s="31"/>
      <c r="F935" s="31"/>
      <c r="G935" s="31"/>
      <c r="H935" s="31"/>
    </row>
    <row r="936">
      <c r="E936" s="31"/>
      <c r="F936" s="31"/>
      <c r="G936" s="31"/>
      <c r="H936" s="31"/>
    </row>
    <row r="937">
      <c r="E937" s="31"/>
      <c r="F937" s="31"/>
      <c r="G937" s="31"/>
      <c r="H937" s="31"/>
    </row>
    <row r="938">
      <c r="E938" s="31"/>
      <c r="F938" s="31"/>
      <c r="G938" s="31"/>
      <c r="H938" s="31"/>
    </row>
    <row r="939">
      <c r="E939" s="31"/>
      <c r="F939" s="31"/>
      <c r="G939" s="31"/>
      <c r="H939" s="31"/>
    </row>
    <row r="940">
      <c r="E940" s="31"/>
      <c r="F940" s="31"/>
      <c r="G940" s="31"/>
      <c r="H940" s="31"/>
    </row>
    <row r="941">
      <c r="E941" s="31"/>
      <c r="F941" s="31"/>
      <c r="G941" s="31"/>
      <c r="H941" s="31"/>
    </row>
    <row r="942">
      <c r="E942" s="31"/>
      <c r="F942" s="31"/>
      <c r="G942" s="31"/>
      <c r="H942" s="31"/>
    </row>
    <row r="943">
      <c r="E943" s="31"/>
      <c r="F943" s="31"/>
      <c r="G943" s="31"/>
      <c r="H943" s="31"/>
    </row>
    <row r="944">
      <c r="E944" s="31"/>
      <c r="F944" s="31"/>
      <c r="G944" s="31"/>
      <c r="H944" s="31"/>
    </row>
    <row r="945">
      <c r="E945" s="31"/>
      <c r="F945" s="31"/>
      <c r="G945" s="31"/>
      <c r="H945" s="31"/>
    </row>
    <row r="946">
      <c r="E946" s="31"/>
      <c r="F946" s="31"/>
      <c r="G946" s="31"/>
      <c r="H946" s="31"/>
    </row>
    <row r="947">
      <c r="E947" s="31"/>
      <c r="F947" s="31"/>
      <c r="G947" s="31"/>
      <c r="H947" s="31"/>
    </row>
    <row r="948">
      <c r="E948" s="31"/>
      <c r="F948" s="31"/>
      <c r="G948" s="31"/>
      <c r="H948" s="31"/>
    </row>
    <row r="949">
      <c r="E949" s="31"/>
      <c r="F949" s="31"/>
      <c r="G949" s="31"/>
      <c r="H949" s="31"/>
    </row>
    <row r="950">
      <c r="E950" s="31"/>
      <c r="F950" s="31"/>
      <c r="G950" s="31"/>
      <c r="H950" s="31"/>
    </row>
    <row r="951">
      <c r="E951" s="31"/>
      <c r="F951" s="31"/>
      <c r="G951" s="31"/>
      <c r="H951" s="31"/>
    </row>
    <row r="952">
      <c r="E952" s="31"/>
      <c r="F952" s="31"/>
      <c r="G952" s="31"/>
      <c r="H952" s="31"/>
    </row>
    <row r="953">
      <c r="E953" s="31"/>
      <c r="F953" s="31"/>
      <c r="G953" s="31"/>
      <c r="H953" s="31"/>
    </row>
    <row r="954">
      <c r="E954" s="31"/>
      <c r="F954" s="31"/>
      <c r="G954" s="31"/>
      <c r="H954" s="31"/>
    </row>
    <row r="955">
      <c r="E955" s="31"/>
      <c r="F955" s="31"/>
      <c r="G955" s="31"/>
      <c r="H955" s="31"/>
    </row>
    <row r="956">
      <c r="E956" s="31"/>
      <c r="F956" s="31"/>
      <c r="G956" s="31"/>
      <c r="H956" s="31"/>
    </row>
    <row r="957">
      <c r="E957" s="31"/>
      <c r="F957" s="31"/>
      <c r="G957" s="31"/>
      <c r="H957" s="31"/>
    </row>
    <row r="958">
      <c r="E958" s="31"/>
      <c r="F958" s="31"/>
      <c r="G958" s="31"/>
      <c r="H958" s="31"/>
    </row>
    <row r="959">
      <c r="E959" s="31"/>
      <c r="F959" s="31"/>
      <c r="G959" s="31"/>
      <c r="H959" s="31"/>
    </row>
    <row r="960">
      <c r="E960" s="31"/>
      <c r="F960" s="31"/>
      <c r="G960" s="31"/>
      <c r="H960" s="31"/>
    </row>
    <row r="961">
      <c r="E961" s="31"/>
      <c r="F961" s="31"/>
      <c r="G961" s="31"/>
      <c r="H961" s="31"/>
    </row>
    <row r="962">
      <c r="E962" s="31"/>
      <c r="F962" s="31"/>
      <c r="G962" s="31"/>
      <c r="H962" s="31"/>
    </row>
    <row r="963">
      <c r="E963" s="31"/>
      <c r="F963" s="31"/>
      <c r="G963" s="31"/>
      <c r="H963" s="31"/>
    </row>
    <row r="964">
      <c r="E964" s="31"/>
      <c r="F964" s="31"/>
      <c r="G964" s="31"/>
      <c r="H964" s="31"/>
    </row>
    <row r="965">
      <c r="E965" s="31"/>
      <c r="F965" s="31"/>
      <c r="G965" s="31"/>
      <c r="H965" s="31"/>
    </row>
    <row r="966">
      <c r="E966" s="31"/>
      <c r="F966" s="31"/>
      <c r="G966" s="31"/>
      <c r="H966" s="31"/>
    </row>
    <row r="967">
      <c r="E967" s="31"/>
      <c r="F967" s="31"/>
      <c r="G967" s="31"/>
      <c r="H967" s="31"/>
    </row>
    <row r="968">
      <c r="E968" s="31"/>
      <c r="F968" s="31"/>
      <c r="G968" s="31"/>
      <c r="H968" s="31"/>
    </row>
    <row r="969">
      <c r="E969" s="31"/>
      <c r="F969" s="31"/>
      <c r="G969" s="31"/>
      <c r="H969" s="31"/>
    </row>
    <row r="970">
      <c r="E970" s="31"/>
      <c r="F970" s="31"/>
      <c r="G970" s="31"/>
      <c r="H970" s="31"/>
    </row>
    <row r="971">
      <c r="E971" s="31"/>
      <c r="F971" s="31"/>
      <c r="G971" s="31"/>
      <c r="H971" s="31"/>
    </row>
    <row r="972">
      <c r="E972" s="31"/>
      <c r="F972" s="31"/>
      <c r="G972" s="31"/>
      <c r="H972" s="31"/>
    </row>
    <row r="973">
      <c r="E973" s="31"/>
      <c r="F973" s="31"/>
      <c r="G973" s="31"/>
      <c r="H973" s="31"/>
    </row>
    <row r="974">
      <c r="E974" s="31"/>
      <c r="F974" s="31"/>
      <c r="G974" s="31"/>
      <c r="H974" s="31"/>
    </row>
    <row r="975">
      <c r="E975" s="31"/>
      <c r="F975" s="31"/>
      <c r="G975" s="31"/>
      <c r="H975" s="31"/>
    </row>
    <row r="976">
      <c r="E976" s="31"/>
      <c r="F976" s="31"/>
      <c r="G976" s="31"/>
      <c r="H976" s="31"/>
    </row>
    <row r="977">
      <c r="E977" s="31"/>
      <c r="F977" s="31"/>
      <c r="G977" s="31"/>
      <c r="H977" s="31"/>
    </row>
    <row r="978">
      <c r="E978" s="31"/>
      <c r="F978" s="31"/>
      <c r="G978" s="31"/>
      <c r="H978" s="31"/>
    </row>
    <row r="979">
      <c r="E979" s="31"/>
      <c r="F979" s="31"/>
      <c r="G979" s="31"/>
      <c r="H979" s="31"/>
    </row>
    <row r="980">
      <c r="E980" s="31"/>
      <c r="F980" s="31"/>
      <c r="G980" s="31"/>
      <c r="H980" s="31"/>
    </row>
    <row r="981">
      <c r="E981" s="31"/>
      <c r="F981" s="31"/>
      <c r="G981" s="31"/>
      <c r="H981" s="31"/>
    </row>
    <row r="982">
      <c r="E982" s="31"/>
      <c r="F982" s="31"/>
      <c r="G982" s="31"/>
      <c r="H982" s="31"/>
    </row>
    <row r="983">
      <c r="E983" s="31"/>
      <c r="F983" s="31"/>
      <c r="G983" s="31"/>
      <c r="H983" s="31"/>
    </row>
    <row r="984">
      <c r="E984" s="31"/>
      <c r="F984" s="31"/>
      <c r="G984" s="31"/>
      <c r="H984" s="31"/>
    </row>
    <row r="985">
      <c r="E985" s="31"/>
      <c r="F985" s="31"/>
      <c r="G985" s="31"/>
      <c r="H985" s="31"/>
    </row>
    <row r="986">
      <c r="E986" s="31"/>
      <c r="F986" s="31"/>
      <c r="G986" s="31"/>
      <c r="H986" s="31"/>
    </row>
    <row r="987">
      <c r="E987" s="31"/>
      <c r="F987" s="31"/>
      <c r="G987" s="31"/>
      <c r="H987" s="31"/>
    </row>
    <row r="988">
      <c r="E988" s="31"/>
      <c r="F988" s="31"/>
      <c r="G988" s="31"/>
      <c r="H988" s="31"/>
    </row>
    <row r="989">
      <c r="E989" s="31"/>
      <c r="F989" s="31"/>
      <c r="G989" s="31"/>
      <c r="H989" s="31"/>
    </row>
    <row r="990">
      <c r="E990" s="31"/>
      <c r="F990" s="31"/>
      <c r="G990" s="31"/>
      <c r="H990" s="31"/>
    </row>
    <row r="991">
      <c r="E991" s="31"/>
      <c r="F991" s="31"/>
      <c r="G991" s="31"/>
      <c r="H991" s="31"/>
    </row>
    <row r="992">
      <c r="E992" s="31"/>
      <c r="F992" s="31"/>
      <c r="G992" s="31"/>
      <c r="H992" s="31"/>
    </row>
    <row r="993">
      <c r="E993" s="31"/>
      <c r="F993" s="31"/>
      <c r="G993" s="31"/>
      <c r="H993" s="31"/>
    </row>
    <row r="994">
      <c r="E994" s="31"/>
      <c r="F994" s="31"/>
      <c r="G994" s="31"/>
      <c r="H994" s="31"/>
    </row>
    <row r="995">
      <c r="E995" s="31"/>
      <c r="F995" s="31"/>
      <c r="G995" s="31"/>
      <c r="H995" s="31"/>
    </row>
    <row r="996">
      <c r="E996" s="31"/>
      <c r="F996" s="31"/>
      <c r="G996" s="31"/>
      <c r="H996" s="31"/>
    </row>
    <row r="997">
      <c r="E997" s="31"/>
      <c r="F997" s="31"/>
      <c r="G997" s="31"/>
      <c r="H997" s="31"/>
    </row>
    <row r="998">
      <c r="E998" s="31"/>
      <c r="F998" s="31"/>
      <c r="G998" s="31"/>
      <c r="H998" s="31"/>
    </row>
    <row r="999">
      <c r="E999" s="31"/>
      <c r="F999" s="31"/>
      <c r="G999" s="31"/>
      <c r="H999" s="31"/>
    </row>
    <row r="1000">
      <c r="E1000" s="31"/>
      <c r="F1000" s="31"/>
      <c r="G1000" s="31"/>
      <c r="H1000" s="31"/>
    </row>
    <row r="1001">
      <c r="E1001" s="31"/>
      <c r="F1001" s="31"/>
      <c r="G1001" s="31"/>
      <c r="H1001" s="31"/>
    </row>
    <row r="1002">
      <c r="E1002" s="31"/>
      <c r="F1002" s="31"/>
      <c r="G1002" s="31"/>
      <c r="H1002" s="31"/>
    </row>
    <row r="1003">
      <c r="E1003" s="31"/>
      <c r="F1003" s="31"/>
      <c r="G1003" s="31"/>
      <c r="H1003" s="31"/>
    </row>
    <row r="1004">
      <c r="E1004" s="31"/>
      <c r="F1004" s="31"/>
      <c r="G1004" s="31"/>
      <c r="H1004" s="31"/>
    </row>
    <row r="1005">
      <c r="E1005" s="31"/>
      <c r="F1005" s="31"/>
      <c r="G1005" s="31"/>
      <c r="H1005" s="31"/>
    </row>
    <row r="1006">
      <c r="E1006" s="31"/>
      <c r="F1006" s="31"/>
      <c r="G1006" s="31"/>
      <c r="H1006" s="31"/>
    </row>
    <row r="1007">
      <c r="E1007" s="31"/>
      <c r="F1007" s="31"/>
      <c r="G1007" s="31"/>
      <c r="H1007" s="31"/>
    </row>
    <row r="1008">
      <c r="E1008" s="31"/>
      <c r="F1008" s="31"/>
      <c r="G1008" s="31"/>
      <c r="H1008" s="31"/>
    </row>
    <row r="1009">
      <c r="E1009" s="31"/>
      <c r="F1009" s="31"/>
      <c r="G1009" s="31"/>
      <c r="H1009" s="31"/>
    </row>
    <row r="1010">
      <c r="E1010" s="31"/>
      <c r="F1010" s="31"/>
      <c r="G1010" s="31"/>
      <c r="H1010" s="31"/>
    </row>
    <row r="1011">
      <c r="E1011" s="31"/>
      <c r="F1011" s="31"/>
      <c r="G1011" s="31"/>
      <c r="H1011" s="31"/>
    </row>
    <row r="1012">
      <c r="E1012" s="31"/>
      <c r="F1012" s="31"/>
      <c r="G1012" s="31"/>
      <c r="H1012" s="31"/>
    </row>
    <row r="1013">
      <c r="E1013" s="31"/>
      <c r="F1013" s="31"/>
      <c r="G1013" s="31"/>
      <c r="H1013" s="31"/>
    </row>
    <row r="1014">
      <c r="E1014" s="31"/>
      <c r="F1014" s="31"/>
      <c r="G1014" s="31"/>
      <c r="H1014" s="31"/>
    </row>
    <row r="1015">
      <c r="E1015" s="31"/>
      <c r="F1015" s="31"/>
      <c r="G1015" s="31"/>
      <c r="H1015" s="31"/>
    </row>
    <row r="1016">
      <c r="E1016" s="31"/>
      <c r="F1016" s="31"/>
      <c r="G1016" s="31"/>
      <c r="H1016" s="31"/>
    </row>
    <row r="1017">
      <c r="E1017" s="31"/>
      <c r="F1017" s="31"/>
      <c r="G1017" s="31"/>
      <c r="H1017" s="31"/>
    </row>
    <row r="1018">
      <c r="E1018" s="31"/>
      <c r="F1018" s="31"/>
      <c r="G1018" s="31"/>
      <c r="H1018" s="31"/>
    </row>
    <row r="1019">
      <c r="E1019" s="31"/>
      <c r="F1019" s="31"/>
      <c r="G1019" s="31"/>
      <c r="H1019" s="31"/>
    </row>
    <row r="1020">
      <c r="E1020" s="31"/>
      <c r="F1020" s="31"/>
      <c r="G1020" s="31"/>
      <c r="H1020" s="31"/>
    </row>
    <row r="1021">
      <c r="E1021" s="31"/>
      <c r="F1021" s="31"/>
      <c r="G1021" s="31"/>
      <c r="H1021" s="31"/>
    </row>
    <row r="1022">
      <c r="E1022" s="31"/>
      <c r="F1022" s="31"/>
      <c r="G1022" s="31"/>
      <c r="H1022" s="31"/>
    </row>
    <row r="1023">
      <c r="E1023" s="31"/>
      <c r="F1023" s="31"/>
      <c r="G1023" s="31"/>
      <c r="H1023" s="31"/>
    </row>
    <row r="1024">
      <c r="E1024" s="31"/>
      <c r="F1024" s="31"/>
      <c r="G1024" s="31"/>
      <c r="H1024" s="31"/>
    </row>
    <row r="1025">
      <c r="E1025" s="31"/>
      <c r="F1025" s="31"/>
      <c r="G1025" s="31"/>
      <c r="H1025" s="31"/>
    </row>
    <row r="1026">
      <c r="E1026" s="31"/>
      <c r="F1026" s="31"/>
      <c r="G1026" s="31"/>
      <c r="H1026" s="31"/>
    </row>
    <row r="1027">
      <c r="E1027" s="31"/>
      <c r="F1027" s="31"/>
      <c r="G1027" s="31"/>
      <c r="H1027" s="31"/>
    </row>
    <row r="1028">
      <c r="E1028" s="31"/>
      <c r="F1028" s="31"/>
      <c r="G1028" s="31"/>
      <c r="H1028" s="31"/>
    </row>
    <row r="1029">
      <c r="E1029" s="31"/>
      <c r="F1029" s="31"/>
      <c r="G1029" s="31"/>
      <c r="H1029" s="31"/>
    </row>
    <row r="1030">
      <c r="E1030" s="31"/>
      <c r="F1030" s="31"/>
      <c r="G1030" s="31"/>
      <c r="H1030" s="31"/>
    </row>
    <row r="1031">
      <c r="E1031" s="31"/>
      <c r="F1031" s="31"/>
      <c r="G1031" s="31"/>
      <c r="H1031" s="31"/>
    </row>
    <row r="1032">
      <c r="E1032" s="31"/>
      <c r="F1032" s="31"/>
      <c r="G1032" s="31"/>
      <c r="H1032" s="31"/>
    </row>
    <row r="1033">
      <c r="E1033" s="31"/>
      <c r="F1033" s="31"/>
      <c r="G1033" s="31"/>
      <c r="H1033" s="31"/>
    </row>
    <row r="1034">
      <c r="E1034" s="31"/>
      <c r="F1034" s="31"/>
      <c r="G1034" s="31"/>
      <c r="H1034" s="31"/>
    </row>
    <row r="1035">
      <c r="E1035" s="31"/>
      <c r="F1035" s="31"/>
      <c r="G1035" s="31"/>
      <c r="H1035" s="31"/>
    </row>
    <row r="1036">
      <c r="E1036" s="31"/>
      <c r="F1036" s="31"/>
      <c r="G1036" s="31"/>
      <c r="H1036" s="31"/>
    </row>
    <row r="1037">
      <c r="E1037" s="31"/>
      <c r="F1037" s="31"/>
      <c r="G1037" s="31"/>
      <c r="H1037" s="31"/>
    </row>
    <row r="1038">
      <c r="E1038" s="31"/>
      <c r="F1038" s="31"/>
      <c r="G1038" s="31"/>
      <c r="H1038" s="31"/>
    </row>
    <row r="1039">
      <c r="E1039" s="31"/>
      <c r="F1039" s="31"/>
      <c r="G1039" s="31"/>
      <c r="H1039" s="31"/>
    </row>
    <row r="1040">
      <c r="E1040" s="31"/>
      <c r="F1040" s="31"/>
      <c r="G1040" s="31"/>
      <c r="H1040" s="31"/>
    </row>
    <row r="1041">
      <c r="E1041" s="31"/>
      <c r="F1041" s="31"/>
      <c r="G1041" s="31"/>
      <c r="H1041" s="31"/>
    </row>
    <row r="1042">
      <c r="E1042" s="31"/>
      <c r="F1042" s="31"/>
      <c r="G1042" s="31"/>
      <c r="H1042" s="31"/>
    </row>
    <row r="1043">
      <c r="E1043" s="31"/>
      <c r="F1043" s="31"/>
      <c r="G1043" s="31"/>
      <c r="H1043" s="31"/>
    </row>
    <row r="1044">
      <c r="E1044" s="31"/>
      <c r="F1044" s="31"/>
      <c r="G1044" s="31"/>
      <c r="H1044" s="31"/>
    </row>
    <row r="1045">
      <c r="E1045" s="31"/>
      <c r="F1045" s="31"/>
      <c r="G1045" s="31"/>
      <c r="H1045" s="31"/>
    </row>
    <row r="1046">
      <c r="E1046" s="31"/>
      <c r="F1046" s="31"/>
      <c r="G1046" s="31"/>
      <c r="H1046" s="31"/>
    </row>
    <row r="1047">
      <c r="E1047" s="31"/>
      <c r="F1047" s="31"/>
      <c r="G1047" s="31"/>
      <c r="H1047" s="31"/>
    </row>
    <row r="1048">
      <c r="E1048" s="31"/>
      <c r="F1048" s="31"/>
      <c r="G1048" s="31"/>
      <c r="H1048" s="31"/>
    </row>
    <row r="1049">
      <c r="E1049" s="31"/>
      <c r="F1049" s="31"/>
      <c r="G1049" s="31"/>
      <c r="H1049" s="31"/>
    </row>
    <row r="1050">
      <c r="E1050" s="31"/>
      <c r="F1050" s="31"/>
      <c r="G1050" s="31"/>
      <c r="H1050" s="31"/>
    </row>
    <row r="1051">
      <c r="E1051" s="31"/>
      <c r="F1051" s="31"/>
      <c r="G1051" s="31"/>
      <c r="H1051" s="31"/>
    </row>
    <row r="1052">
      <c r="E1052" s="31"/>
      <c r="F1052" s="31"/>
      <c r="G1052" s="31"/>
      <c r="H1052" s="31"/>
    </row>
    <row r="1053">
      <c r="E1053" s="31"/>
      <c r="F1053" s="31"/>
      <c r="G1053" s="31"/>
      <c r="H1053" s="31"/>
    </row>
    <row r="1054">
      <c r="E1054" s="31"/>
      <c r="F1054" s="31"/>
      <c r="G1054" s="31"/>
      <c r="H1054" s="31"/>
    </row>
    <row r="1055">
      <c r="E1055" s="31"/>
      <c r="F1055" s="31"/>
      <c r="G1055" s="31"/>
      <c r="H1055" s="31"/>
    </row>
    <row r="1056">
      <c r="E1056" s="31"/>
      <c r="F1056" s="31"/>
      <c r="G1056" s="31"/>
      <c r="H1056" s="31"/>
    </row>
    <row r="1057">
      <c r="E1057" s="31"/>
      <c r="F1057" s="31"/>
      <c r="G1057" s="31"/>
      <c r="H1057" s="31"/>
    </row>
    <row r="1058">
      <c r="E1058" s="31"/>
      <c r="F1058" s="31"/>
      <c r="G1058" s="31"/>
      <c r="H1058" s="31"/>
    </row>
    <row r="1059">
      <c r="E1059" s="31"/>
      <c r="F1059" s="31"/>
      <c r="G1059" s="31"/>
      <c r="H1059" s="31"/>
    </row>
    <row r="1060">
      <c r="E1060" s="31"/>
      <c r="F1060" s="31"/>
      <c r="G1060" s="31"/>
      <c r="H1060" s="31"/>
    </row>
    <row r="1061">
      <c r="E1061" s="31"/>
      <c r="F1061" s="31"/>
      <c r="G1061" s="31"/>
      <c r="H1061" s="31"/>
    </row>
    <row r="1062">
      <c r="E1062" s="31"/>
      <c r="F1062" s="31"/>
      <c r="G1062" s="31"/>
      <c r="H1062" s="31"/>
    </row>
    <row r="1063">
      <c r="E1063" s="31"/>
      <c r="F1063" s="31"/>
      <c r="G1063" s="31"/>
      <c r="H1063" s="31"/>
    </row>
    <row r="1064">
      <c r="E1064" s="31"/>
      <c r="F1064" s="31"/>
      <c r="G1064" s="31"/>
      <c r="H1064" s="31"/>
    </row>
    <row r="1065">
      <c r="E1065" s="31"/>
      <c r="F1065" s="31"/>
      <c r="G1065" s="31"/>
      <c r="H1065" s="31"/>
    </row>
    <row r="1066">
      <c r="E1066" s="31"/>
      <c r="F1066" s="31"/>
      <c r="G1066" s="31"/>
      <c r="H1066" s="31"/>
    </row>
    <row r="1067">
      <c r="E1067" s="31"/>
      <c r="F1067" s="31"/>
      <c r="G1067" s="31"/>
      <c r="H1067" s="31"/>
    </row>
    <row r="1068">
      <c r="E1068" s="31"/>
      <c r="F1068" s="31"/>
      <c r="G1068" s="31"/>
      <c r="H1068" s="31"/>
    </row>
    <row r="1069">
      <c r="E1069" s="31"/>
      <c r="F1069" s="31"/>
      <c r="G1069" s="31"/>
      <c r="H1069" s="31"/>
    </row>
    <row r="1070">
      <c r="E1070" s="31"/>
      <c r="F1070" s="31"/>
      <c r="G1070" s="31"/>
      <c r="H1070" s="31"/>
    </row>
    <row r="1071">
      <c r="E1071" s="31"/>
      <c r="F1071" s="31"/>
      <c r="G1071" s="31"/>
      <c r="H1071" s="31"/>
    </row>
    <row r="1072">
      <c r="E1072" s="31"/>
      <c r="F1072" s="31"/>
      <c r="G1072" s="31"/>
      <c r="H1072" s="31"/>
    </row>
    <row r="1073">
      <c r="E1073" s="31"/>
      <c r="F1073" s="31"/>
      <c r="G1073" s="31"/>
      <c r="H1073" s="31"/>
    </row>
    <row r="1074">
      <c r="E1074" s="31"/>
      <c r="F1074" s="31"/>
      <c r="G1074" s="31"/>
      <c r="H1074" s="31"/>
    </row>
    <row r="1075">
      <c r="E1075" s="31"/>
      <c r="F1075" s="31"/>
      <c r="G1075" s="31"/>
      <c r="H1075" s="31"/>
    </row>
    <row r="1076">
      <c r="E1076" s="31"/>
      <c r="F1076" s="31"/>
      <c r="G1076" s="31"/>
      <c r="H1076" s="31"/>
    </row>
    <row r="1077">
      <c r="E1077" s="31"/>
      <c r="F1077" s="31"/>
      <c r="G1077" s="31"/>
      <c r="H1077" s="31"/>
    </row>
    <row r="1078">
      <c r="E1078" s="31"/>
      <c r="F1078" s="31"/>
      <c r="G1078" s="31"/>
      <c r="H1078" s="31"/>
    </row>
    <row r="1079">
      <c r="E1079" s="31"/>
      <c r="F1079" s="31"/>
      <c r="G1079" s="31"/>
      <c r="H1079" s="31"/>
    </row>
    <row r="1080">
      <c r="E1080" s="31"/>
      <c r="F1080" s="31"/>
      <c r="G1080" s="31"/>
      <c r="H1080" s="31"/>
    </row>
    <row r="1081">
      <c r="E1081" s="31"/>
      <c r="F1081" s="31"/>
      <c r="G1081" s="31"/>
      <c r="H1081" s="31"/>
    </row>
    <row r="1082">
      <c r="E1082" s="31"/>
      <c r="F1082" s="31"/>
      <c r="G1082" s="31"/>
      <c r="H1082" s="31"/>
    </row>
    <row r="1083">
      <c r="E1083" s="31"/>
      <c r="F1083" s="31"/>
      <c r="G1083" s="31"/>
      <c r="H1083" s="31"/>
    </row>
    <row r="1084">
      <c r="E1084" s="31"/>
      <c r="F1084" s="31"/>
      <c r="G1084" s="31"/>
      <c r="H1084" s="31"/>
    </row>
    <row r="1085">
      <c r="E1085" s="31"/>
      <c r="F1085" s="31"/>
      <c r="G1085" s="31"/>
      <c r="H1085" s="31"/>
    </row>
    <row r="1086">
      <c r="E1086" s="31"/>
      <c r="F1086" s="31"/>
      <c r="G1086" s="31"/>
      <c r="H1086" s="31"/>
    </row>
    <row r="1087">
      <c r="E1087" s="31"/>
      <c r="F1087" s="31"/>
      <c r="G1087" s="31"/>
      <c r="H1087" s="31"/>
    </row>
    <row r="1088">
      <c r="E1088" s="31"/>
      <c r="F1088" s="31"/>
      <c r="G1088" s="31"/>
      <c r="H1088" s="31"/>
    </row>
    <row r="1089">
      <c r="E1089" s="31"/>
      <c r="F1089" s="31"/>
      <c r="G1089" s="31"/>
      <c r="H1089" s="31"/>
    </row>
    <row r="1090">
      <c r="E1090" s="31"/>
      <c r="F1090" s="31"/>
      <c r="G1090" s="31"/>
      <c r="H1090" s="31"/>
    </row>
    <row r="1091">
      <c r="E1091" s="31"/>
      <c r="F1091" s="31"/>
      <c r="G1091" s="31"/>
      <c r="H1091" s="31"/>
    </row>
    <row r="1092">
      <c r="E1092" s="31"/>
      <c r="F1092" s="31"/>
      <c r="G1092" s="31"/>
      <c r="H1092" s="31"/>
    </row>
    <row r="1093">
      <c r="E1093" s="31"/>
      <c r="F1093" s="31"/>
      <c r="G1093" s="31"/>
      <c r="H1093" s="31"/>
    </row>
    <row r="1094">
      <c r="E1094" s="31"/>
      <c r="F1094" s="31"/>
      <c r="G1094" s="31"/>
      <c r="H1094" s="31"/>
    </row>
    <row r="1095">
      <c r="E1095" s="31"/>
      <c r="F1095" s="31"/>
      <c r="G1095" s="31"/>
      <c r="H1095" s="31"/>
    </row>
    <row r="1096">
      <c r="E1096" s="31"/>
      <c r="F1096" s="31"/>
      <c r="G1096" s="31"/>
      <c r="H1096" s="31"/>
    </row>
    <row r="1097">
      <c r="E1097" s="31"/>
      <c r="F1097" s="31"/>
      <c r="G1097" s="31"/>
      <c r="H1097" s="31"/>
    </row>
    <row r="1098">
      <c r="E1098" s="31"/>
      <c r="F1098" s="31"/>
      <c r="G1098" s="31"/>
      <c r="H1098" s="31"/>
    </row>
    <row r="1099">
      <c r="E1099" s="31"/>
      <c r="F1099" s="31"/>
      <c r="G1099" s="31"/>
      <c r="H1099" s="31"/>
    </row>
    <row r="1100">
      <c r="E1100" s="31"/>
      <c r="F1100" s="31"/>
      <c r="G1100" s="31"/>
      <c r="H1100" s="31"/>
    </row>
    <row r="1101">
      <c r="E1101" s="31"/>
      <c r="F1101" s="31"/>
      <c r="G1101" s="31"/>
      <c r="H1101" s="31"/>
    </row>
    <row r="1102">
      <c r="E1102" s="31"/>
      <c r="F1102" s="31"/>
      <c r="G1102" s="31"/>
      <c r="H1102" s="31"/>
    </row>
    <row r="1103">
      <c r="E1103" s="31"/>
      <c r="F1103" s="31"/>
      <c r="G1103" s="31"/>
      <c r="H1103" s="31"/>
    </row>
    <row r="1104">
      <c r="E1104" s="31"/>
      <c r="F1104" s="31"/>
      <c r="G1104" s="31"/>
      <c r="H1104" s="31"/>
    </row>
    <row r="1105">
      <c r="E1105" s="31"/>
      <c r="F1105" s="31"/>
      <c r="G1105" s="31"/>
      <c r="H1105" s="31"/>
    </row>
    <row r="1106">
      <c r="E1106" s="31"/>
      <c r="F1106" s="31"/>
      <c r="G1106" s="31"/>
      <c r="H1106" s="31"/>
    </row>
    <row r="1107">
      <c r="E1107" s="31"/>
      <c r="F1107" s="31"/>
      <c r="G1107" s="31"/>
      <c r="H1107" s="31"/>
    </row>
    <row r="1108">
      <c r="E1108" s="31"/>
      <c r="F1108" s="31"/>
      <c r="G1108" s="31"/>
      <c r="H1108" s="31"/>
    </row>
    <row r="1109">
      <c r="E1109" s="31"/>
      <c r="F1109" s="31"/>
      <c r="G1109" s="31"/>
      <c r="H1109" s="31"/>
    </row>
    <row r="1110">
      <c r="E1110" s="31"/>
      <c r="F1110" s="31"/>
      <c r="G1110" s="31"/>
      <c r="H1110" s="31"/>
    </row>
    <row r="1111">
      <c r="E1111" s="31"/>
      <c r="F1111" s="31"/>
      <c r="G1111" s="31"/>
      <c r="H1111" s="31"/>
    </row>
    <row r="1112">
      <c r="E1112" s="31"/>
      <c r="F1112" s="31"/>
      <c r="G1112" s="31"/>
      <c r="H1112" s="31"/>
    </row>
    <row r="1113">
      <c r="E1113" s="31"/>
      <c r="F1113" s="31"/>
      <c r="G1113" s="31"/>
      <c r="H1113" s="31"/>
    </row>
    <row r="1114">
      <c r="E1114" s="31"/>
      <c r="F1114" s="31"/>
      <c r="G1114" s="31"/>
      <c r="H1114" s="31"/>
    </row>
    <row r="1115">
      <c r="E1115" s="31"/>
      <c r="F1115" s="31"/>
      <c r="G1115" s="31"/>
      <c r="H1115" s="31"/>
    </row>
    <row r="1116">
      <c r="E1116" s="31"/>
      <c r="F1116" s="31"/>
      <c r="G1116" s="31"/>
      <c r="H1116" s="31"/>
    </row>
    <row r="1117">
      <c r="E1117" s="31"/>
      <c r="F1117" s="31"/>
      <c r="G1117" s="31"/>
      <c r="H1117" s="31"/>
    </row>
    <row r="1118">
      <c r="E1118" s="31"/>
      <c r="F1118" s="31"/>
      <c r="G1118" s="31"/>
      <c r="H1118" s="31"/>
    </row>
    <row r="1119">
      <c r="E1119" s="31"/>
      <c r="F1119" s="31"/>
      <c r="G1119" s="31"/>
      <c r="H1119" s="31"/>
    </row>
    <row r="1120">
      <c r="E1120" s="31"/>
      <c r="F1120" s="31"/>
      <c r="G1120" s="31"/>
      <c r="H1120" s="31"/>
    </row>
    <row r="1121">
      <c r="E1121" s="31"/>
      <c r="F1121" s="31"/>
      <c r="G1121" s="31"/>
      <c r="H1121" s="31"/>
    </row>
    <row r="1122">
      <c r="E1122" s="31"/>
      <c r="F1122" s="31"/>
      <c r="G1122" s="31"/>
      <c r="H1122" s="31"/>
    </row>
    <row r="1123">
      <c r="E1123" s="31"/>
      <c r="F1123" s="31"/>
      <c r="G1123" s="31"/>
      <c r="H1123" s="31"/>
    </row>
    <row r="1124">
      <c r="E1124" s="31"/>
      <c r="F1124" s="31"/>
      <c r="G1124" s="31"/>
      <c r="H1124" s="31"/>
    </row>
    <row r="1125">
      <c r="E1125" s="31"/>
      <c r="F1125" s="31"/>
      <c r="G1125" s="31"/>
      <c r="H1125" s="31"/>
    </row>
    <row r="1126">
      <c r="E1126" s="31"/>
      <c r="F1126" s="31"/>
      <c r="G1126" s="31"/>
      <c r="H1126" s="31"/>
    </row>
    <row r="1127">
      <c r="E1127" s="31"/>
      <c r="F1127" s="31"/>
      <c r="G1127" s="31"/>
      <c r="H1127" s="31"/>
    </row>
    <row r="1128">
      <c r="E1128" s="31"/>
      <c r="F1128" s="31"/>
      <c r="G1128" s="31"/>
      <c r="H1128" s="31"/>
    </row>
    <row r="1129">
      <c r="E1129" s="31"/>
      <c r="F1129" s="31"/>
      <c r="G1129" s="31"/>
      <c r="H1129" s="31"/>
    </row>
    <row r="1130">
      <c r="E1130" s="31"/>
      <c r="F1130" s="31"/>
      <c r="G1130" s="31"/>
      <c r="H1130" s="31"/>
    </row>
    <row r="1131">
      <c r="E1131" s="31"/>
      <c r="F1131" s="31"/>
      <c r="G1131" s="31"/>
      <c r="H1131" s="31"/>
    </row>
    <row r="1132">
      <c r="E1132" s="31"/>
      <c r="F1132" s="31"/>
      <c r="G1132" s="31"/>
      <c r="H1132" s="31"/>
    </row>
    <row r="1133">
      <c r="E1133" s="31"/>
      <c r="F1133" s="31"/>
      <c r="G1133" s="31"/>
      <c r="H1133" s="31"/>
    </row>
    <row r="1134">
      <c r="E1134" s="31"/>
      <c r="F1134" s="31"/>
      <c r="G1134" s="31"/>
      <c r="H1134" s="31"/>
    </row>
    <row r="1135">
      <c r="E1135" s="31"/>
      <c r="F1135" s="31"/>
      <c r="G1135" s="31"/>
      <c r="H1135" s="31"/>
    </row>
    <row r="1136">
      <c r="E1136" s="31"/>
      <c r="F1136" s="31"/>
      <c r="G1136" s="31"/>
      <c r="H1136" s="31"/>
    </row>
    <row r="1137">
      <c r="E1137" s="31"/>
      <c r="F1137" s="31"/>
      <c r="G1137" s="31"/>
      <c r="H1137" s="31"/>
    </row>
    <row r="1138">
      <c r="E1138" s="31"/>
      <c r="F1138" s="31"/>
      <c r="G1138" s="31"/>
      <c r="H1138" s="31"/>
    </row>
    <row r="1139">
      <c r="E1139" s="31"/>
      <c r="F1139" s="31"/>
      <c r="G1139" s="31"/>
      <c r="H1139" s="31"/>
    </row>
    <row r="1140">
      <c r="E1140" s="31"/>
      <c r="F1140" s="31"/>
      <c r="G1140" s="31"/>
      <c r="H1140" s="31"/>
    </row>
    <row r="1141">
      <c r="E1141" s="31"/>
      <c r="F1141" s="31"/>
      <c r="G1141" s="31"/>
      <c r="H1141" s="31"/>
    </row>
    <row r="1142">
      <c r="E1142" s="31"/>
      <c r="F1142" s="31"/>
      <c r="G1142" s="31"/>
      <c r="H1142" s="31"/>
    </row>
    <row r="1143">
      <c r="E1143" s="31"/>
      <c r="F1143" s="31"/>
      <c r="G1143" s="31"/>
      <c r="H1143" s="31"/>
    </row>
    <row r="1144">
      <c r="E1144" s="31"/>
      <c r="F1144" s="31"/>
      <c r="G1144" s="31"/>
      <c r="H1144" s="31"/>
    </row>
    <row r="1145">
      <c r="E1145" s="31"/>
      <c r="F1145" s="31"/>
      <c r="G1145" s="31"/>
      <c r="H1145" s="31"/>
    </row>
    <row r="1146">
      <c r="E1146" s="31"/>
      <c r="F1146" s="31"/>
      <c r="G1146" s="31"/>
      <c r="H1146" s="31"/>
    </row>
    <row r="1147">
      <c r="E1147" s="31"/>
      <c r="F1147" s="31"/>
      <c r="G1147" s="31"/>
      <c r="H1147" s="31"/>
    </row>
    <row r="1148">
      <c r="E1148" s="31"/>
      <c r="F1148" s="31"/>
      <c r="G1148" s="31"/>
      <c r="H1148" s="31"/>
    </row>
    <row r="1149">
      <c r="E1149" s="31"/>
      <c r="F1149" s="31"/>
      <c r="G1149" s="31"/>
      <c r="H1149" s="31"/>
    </row>
    <row r="1150">
      <c r="E1150" s="31"/>
      <c r="F1150" s="31"/>
      <c r="G1150" s="31"/>
      <c r="H1150" s="31"/>
    </row>
    <row r="1151">
      <c r="E1151" s="31"/>
      <c r="F1151" s="31"/>
      <c r="G1151" s="31"/>
      <c r="H1151" s="31"/>
    </row>
    <row r="1152">
      <c r="E1152" s="31"/>
      <c r="F1152" s="31"/>
      <c r="G1152" s="31"/>
      <c r="H1152" s="31"/>
    </row>
    <row r="1153">
      <c r="E1153" s="31"/>
      <c r="F1153" s="31"/>
      <c r="G1153" s="31"/>
      <c r="H1153" s="31"/>
    </row>
    <row r="1154">
      <c r="E1154" s="31"/>
      <c r="F1154" s="31"/>
      <c r="G1154" s="31"/>
      <c r="H1154" s="31"/>
    </row>
    <row r="1155">
      <c r="E1155" s="31"/>
      <c r="F1155" s="31"/>
      <c r="G1155" s="31"/>
      <c r="H1155" s="31"/>
    </row>
    <row r="1156">
      <c r="E1156" s="31"/>
      <c r="F1156" s="31"/>
      <c r="G1156" s="31"/>
      <c r="H1156" s="31"/>
    </row>
    <row r="1157">
      <c r="E1157" s="31"/>
      <c r="F1157" s="31"/>
      <c r="G1157" s="31"/>
      <c r="H1157" s="31"/>
    </row>
    <row r="1158">
      <c r="E1158" s="31"/>
      <c r="F1158" s="31"/>
      <c r="G1158" s="31"/>
      <c r="H1158" s="31"/>
    </row>
    <row r="1159">
      <c r="E1159" s="31"/>
      <c r="F1159" s="31"/>
      <c r="G1159" s="31"/>
      <c r="H1159" s="31"/>
    </row>
    <row r="1160">
      <c r="E1160" s="31"/>
      <c r="F1160" s="31"/>
      <c r="G1160" s="31"/>
      <c r="H1160" s="31"/>
    </row>
    <row r="1161">
      <c r="E1161" s="31"/>
      <c r="F1161" s="31"/>
      <c r="G1161" s="31"/>
      <c r="H1161" s="31"/>
    </row>
    <row r="1162">
      <c r="E1162" s="31"/>
      <c r="F1162" s="31"/>
      <c r="G1162" s="31"/>
      <c r="H1162" s="31"/>
    </row>
    <row r="1163">
      <c r="E1163" s="31"/>
      <c r="F1163" s="31"/>
      <c r="G1163" s="31"/>
      <c r="H1163" s="31"/>
    </row>
    <row r="1164">
      <c r="E1164" s="31"/>
      <c r="F1164" s="31"/>
      <c r="G1164" s="31"/>
      <c r="H1164" s="31"/>
    </row>
    <row r="1165">
      <c r="E1165" s="31"/>
      <c r="F1165" s="31"/>
      <c r="G1165" s="31"/>
      <c r="H1165" s="31"/>
    </row>
    <row r="1166">
      <c r="E1166" s="31"/>
      <c r="F1166" s="31"/>
      <c r="G1166" s="31"/>
      <c r="H1166" s="31"/>
    </row>
    <row r="1167">
      <c r="E1167" s="31"/>
      <c r="F1167" s="31"/>
      <c r="G1167" s="31"/>
      <c r="H1167" s="31"/>
    </row>
    <row r="1168">
      <c r="E1168" s="31"/>
      <c r="F1168" s="31"/>
      <c r="G1168" s="31"/>
      <c r="H1168" s="31"/>
    </row>
    <row r="1169">
      <c r="E1169" s="31"/>
      <c r="F1169" s="31"/>
      <c r="G1169" s="31"/>
      <c r="H1169" s="31"/>
    </row>
    <row r="1170">
      <c r="E1170" s="31"/>
      <c r="F1170" s="31"/>
      <c r="G1170" s="31"/>
      <c r="H1170" s="31"/>
    </row>
    <row r="1171">
      <c r="E1171" s="31"/>
      <c r="F1171" s="31"/>
      <c r="G1171" s="31"/>
      <c r="H1171" s="31"/>
    </row>
    <row r="1172">
      <c r="E1172" s="31"/>
      <c r="F1172" s="31"/>
      <c r="G1172" s="31"/>
      <c r="H1172" s="31"/>
    </row>
    <row r="1173">
      <c r="E1173" s="31"/>
      <c r="F1173" s="31"/>
      <c r="G1173" s="31"/>
      <c r="H1173" s="31"/>
    </row>
    <row r="1174">
      <c r="E1174" s="31"/>
      <c r="F1174" s="31"/>
      <c r="G1174" s="31"/>
      <c r="H1174" s="31"/>
    </row>
    <row r="1175">
      <c r="E1175" s="31"/>
      <c r="F1175" s="31"/>
      <c r="G1175" s="31"/>
      <c r="H1175" s="31"/>
    </row>
    <row r="1176">
      <c r="E1176" s="31"/>
      <c r="F1176" s="31"/>
      <c r="G1176" s="31"/>
      <c r="H1176" s="31"/>
    </row>
    <row r="1177">
      <c r="E1177" s="31"/>
      <c r="F1177" s="31"/>
      <c r="G1177" s="31"/>
      <c r="H1177" s="31"/>
    </row>
    <row r="1178">
      <c r="E1178" s="31"/>
      <c r="F1178" s="31"/>
      <c r="G1178" s="31"/>
      <c r="H1178" s="31"/>
    </row>
    <row r="1179">
      <c r="E1179" s="31"/>
      <c r="F1179" s="31"/>
      <c r="G1179" s="31"/>
      <c r="H1179" s="31"/>
    </row>
    <row r="1180">
      <c r="E1180" s="31"/>
      <c r="F1180" s="31"/>
      <c r="G1180" s="31"/>
      <c r="H1180" s="31"/>
    </row>
    <row r="1181">
      <c r="E1181" s="31"/>
      <c r="F1181" s="31"/>
      <c r="G1181" s="31"/>
      <c r="H1181" s="31"/>
    </row>
    <row r="1182">
      <c r="E1182" s="31"/>
      <c r="F1182" s="31"/>
      <c r="G1182" s="31"/>
      <c r="H1182" s="31"/>
    </row>
    <row r="1183">
      <c r="E1183" s="31"/>
      <c r="F1183" s="31"/>
      <c r="G1183" s="31"/>
      <c r="H1183" s="31"/>
    </row>
    <row r="1184">
      <c r="E1184" s="31"/>
      <c r="F1184" s="31"/>
      <c r="G1184" s="31"/>
      <c r="H1184" s="31"/>
    </row>
    <row r="1185">
      <c r="E1185" s="31"/>
      <c r="F1185" s="31"/>
      <c r="G1185" s="31"/>
      <c r="H1185" s="31"/>
    </row>
    <row r="1186">
      <c r="E1186" s="31"/>
      <c r="F1186" s="31"/>
      <c r="G1186" s="31"/>
      <c r="H1186" s="31"/>
    </row>
    <row r="1187">
      <c r="E1187" s="31"/>
      <c r="F1187" s="31"/>
      <c r="G1187" s="31"/>
      <c r="H1187" s="31"/>
    </row>
    <row r="1188">
      <c r="E1188" s="31"/>
      <c r="F1188" s="31"/>
      <c r="G1188" s="31"/>
      <c r="H1188" s="31"/>
    </row>
    <row r="1189">
      <c r="E1189" s="31"/>
      <c r="F1189" s="31"/>
      <c r="G1189" s="31"/>
      <c r="H1189" s="31"/>
    </row>
    <row r="1190">
      <c r="E1190" s="31"/>
      <c r="F1190" s="31"/>
      <c r="G1190" s="31"/>
      <c r="H1190" s="31"/>
    </row>
    <row r="1191">
      <c r="E1191" s="31"/>
      <c r="F1191" s="31"/>
      <c r="G1191" s="31"/>
      <c r="H1191" s="31"/>
    </row>
    <row r="1192">
      <c r="E1192" s="31"/>
      <c r="F1192" s="31"/>
      <c r="G1192" s="31"/>
      <c r="H1192" s="31"/>
    </row>
    <row r="1193">
      <c r="E1193" s="31"/>
      <c r="F1193" s="31"/>
      <c r="G1193" s="31"/>
      <c r="H1193" s="31"/>
    </row>
    <row r="1194">
      <c r="E1194" s="31"/>
      <c r="F1194" s="31"/>
      <c r="G1194" s="31"/>
      <c r="H1194" s="31"/>
    </row>
    <row r="1195">
      <c r="E1195" s="31"/>
      <c r="F1195" s="31"/>
      <c r="G1195" s="31"/>
      <c r="H1195" s="31"/>
    </row>
    <row r="1196">
      <c r="E1196" s="31"/>
      <c r="F1196" s="31"/>
      <c r="G1196" s="31"/>
      <c r="H1196" s="31"/>
    </row>
    <row r="1197">
      <c r="E1197" s="31"/>
      <c r="F1197" s="31"/>
      <c r="G1197" s="31"/>
      <c r="H1197" s="31"/>
    </row>
    <row r="1198">
      <c r="E1198" s="31"/>
      <c r="F1198" s="31"/>
      <c r="G1198" s="31"/>
      <c r="H1198" s="31"/>
    </row>
    <row r="1199">
      <c r="E1199" s="31"/>
      <c r="F1199" s="31"/>
      <c r="G1199" s="31"/>
      <c r="H1199" s="31"/>
    </row>
    <row r="1200">
      <c r="E1200" s="31"/>
      <c r="F1200" s="31"/>
      <c r="G1200" s="31"/>
      <c r="H1200" s="31"/>
    </row>
    <row r="1201">
      <c r="E1201" s="31"/>
      <c r="F1201" s="31"/>
      <c r="G1201" s="31"/>
      <c r="H1201" s="31"/>
    </row>
    <row r="1202">
      <c r="E1202" s="31"/>
      <c r="F1202" s="31"/>
      <c r="G1202" s="31"/>
      <c r="H1202" s="31"/>
    </row>
    <row r="1203">
      <c r="E1203" s="31"/>
      <c r="F1203" s="31"/>
      <c r="G1203" s="31"/>
      <c r="H1203" s="31"/>
    </row>
    <row r="1204">
      <c r="E1204" s="31"/>
      <c r="F1204" s="31"/>
      <c r="G1204" s="31"/>
      <c r="H1204" s="31"/>
    </row>
    <row r="1205">
      <c r="E1205" s="31"/>
      <c r="F1205" s="31"/>
      <c r="G1205" s="31"/>
      <c r="H1205" s="31"/>
    </row>
    <row r="1206">
      <c r="E1206" s="31"/>
      <c r="F1206" s="31"/>
      <c r="G1206" s="31"/>
      <c r="H1206" s="31"/>
    </row>
    <row r="1207">
      <c r="E1207" s="31"/>
      <c r="F1207" s="31"/>
      <c r="G1207" s="31"/>
      <c r="H1207" s="31"/>
    </row>
    <row r="1208">
      <c r="E1208" s="31"/>
      <c r="F1208" s="31"/>
      <c r="G1208" s="31"/>
      <c r="H1208" s="31"/>
    </row>
    <row r="1209">
      <c r="E1209" s="31"/>
      <c r="F1209" s="31"/>
      <c r="G1209" s="31"/>
      <c r="H1209" s="31"/>
    </row>
    <row r="1210">
      <c r="E1210" s="31"/>
      <c r="F1210" s="31"/>
      <c r="G1210" s="31"/>
      <c r="H1210" s="31"/>
    </row>
    <row r="1211">
      <c r="E1211" s="31"/>
      <c r="F1211" s="31"/>
      <c r="G1211" s="31"/>
      <c r="H1211" s="31"/>
    </row>
    <row r="1212">
      <c r="E1212" s="31"/>
      <c r="F1212" s="31"/>
      <c r="G1212" s="31"/>
      <c r="H1212" s="31"/>
    </row>
    <row r="1213">
      <c r="E1213" s="31"/>
      <c r="F1213" s="31"/>
      <c r="G1213" s="31"/>
      <c r="H1213" s="31"/>
    </row>
    <row r="1214">
      <c r="E1214" s="31"/>
      <c r="F1214" s="31"/>
      <c r="G1214" s="31"/>
      <c r="H1214" s="31"/>
    </row>
    <row r="1215">
      <c r="E1215" s="31"/>
      <c r="F1215" s="31"/>
      <c r="G1215" s="31"/>
      <c r="H1215" s="31"/>
    </row>
    <row r="1216">
      <c r="E1216" s="31"/>
      <c r="F1216" s="31"/>
      <c r="G1216" s="31"/>
      <c r="H1216" s="31"/>
    </row>
    <row r="1217">
      <c r="E1217" s="31"/>
      <c r="F1217" s="31"/>
      <c r="G1217" s="31"/>
      <c r="H1217" s="31"/>
    </row>
    <row r="1218">
      <c r="E1218" s="31"/>
      <c r="F1218" s="31"/>
      <c r="G1218" s="31"/>
      <c r="H1218" s="31"/>
    </row>
    <row r="1219">
      <c r="E1219" s="31"/>
      <c r="F1219" s="31"/>
      <c r="G1219" s="31"/>
      <c r="H1219" s="31"/>
    </row>
    <row r="1220">
      <c r="E1220" s="31"/>
      <c r="F1220" s="31"/>
      <c r="G1220" s="31"/>
      <c r="H1220" s="31"/>
    </row>
    <row r="1221">
      <c r="E1221" s="31"/>
      <c r="F1221" s="31"/>
      <c r="G1221" s="31"/>
      <c r="H1221" s="31"/>
    </row>
    <row r="1222">
      <c r="E1222" s="31"/>
      <c r="F1222" s="31"/>
      <c r="G1222" s="31"/>
      <c r="H1222" s="31"/>
    </row>
    <row r="1223">
      <c r="E1223" s="31"/>
      <c r="F1223" s="31"/>
      <c r="G1223" s="31"/>
      <c r="H1223" s="31"/>
    </row>
    <row r="1224">
      <c r="E1224" s="31"/>
      <c r="F1224" s="31"/>
      <c r="G1224" s="31"/>
      <c r="H1224" s="31"/>
    </row>
    <row r="1225">
      <c r="E1225" s="31"/>
      <c r="F1225" s="31"/>
      <c r="G1225" s="31"/>
      <c r="H1225" s="31"/>
    </row>
    <row r="1226">
      <c r="E1226" s="31"/>
      <c r="F1226" s="31"/>
      <c r="G1226" s="31"/>
      <c r="H1226" s="31"/>
    </row>
    <row r="1227">
      <c r="E1227" s="31"/>
      <c r="F1227" s="31"/>
      <c r="G1227" s="31"/>
      <c r="H1227" s="31"/>
    </row>
    <row r="1228">
      <c r="E1228" s="31"/>
      <c r="F1228" s="31"/>
      <c r="G1228" s="31"/>
      <c r="H1228" s="31"/>
    </row>
    <row r="1229">
      <c r="E1229" s="31"/>
      <c r="F1229" s="31"/>
      <c r="G1229" s="31"/>
      <c r="H1229" s="31"/>
    </row>
    <row r="1230">
      <c r="E1230" s="31"/>
      <c r="F1230" s="31"/>
      <c r="G1230" s="31"/>
      <c r="H1230" s="31"/>
    </row>
    <row r="1231">
      <c r="E1231" s="31"/>
      <c r="F1231" s="31"/>
      <c r="G1231" s="31"/>
      <c r="H1231" s="31"/>
    </row>
    <row r="1232">
      <c r="E1232" s="31"/>
      <c r="F1232" s="31"/>
      <c r="G1232" s="31"/>
      <c r="H1232" s="31"/>
    </row>
    <row r="1233">
      <c r="E1233" s="31"/>
      <c r="F1233" s="31"/>
      <c r="G1233" s="31"/>
      <c r="H1233" s="31"/>
    </row>
    <row r="1234">
      <c r="E1234" s="31"/>
      <c r="F1234" s="31"/>
      <c r="G1234" s="31"/>
      <c r="H1234" s="31"/>
    </row>
    <row r="1235">
      <c r="E1235" s="31"/>
      <c r="F1235" s="31"/>
      <c r="G1235" s="31"/>
      <c r="H1235" s="31"/>
    </row>
    <row r="1236">
      <c r="E1236" s="31"/>
      <c r="F1236" s="31"/>
      <c r="G1236" s="31"/>
      <c r="H1236" s="31"/>
    </row>
    <row r="1237">
      <c r="E1237" s="31"/>
      <c r="F1237" s="31"/>
      <c r="G1237" s="31"/>
      <c r="H1237" s="31"/>
    </row>
    <row r="1238">
      <c r="E1238" s="31"/>
      <c r="F1238" s="31"/>
      <c r="G1238" s="31"/>
      <c r="H1238" s="31"/>
    </row>
    <row r="1239">
      <c r="E1239" s="31"/>
      <c r="F1239" s="31"/>
      <c r="G1239" s="31"/>
      <c r="H1239" s="31"/>
    </row>
    <row r="1240">
      <c r="E1240" s="31"/>
      <c r="F1240" s="31"/>
      <c r="G1240" s="31"/>
      <c r="H1240" s="31"/>
    </row>
    <row r="1241">
      <c r="E1241" s="31"/>
      <c r="F1241" s="31"/>
      <c r="G1241" s="31"/>
      <c r="H1241" s="31"/>
    </row>
    <row r="1242">
      <c r="E1242" s="31"/>
      <c r="F1242" s="31"/>
      <c r="G1242" s="31"/>
      <c r="H1242" s="31"/>
    </row>
    <row r="1243">
      <c r="E1243" s="31"/>
      <c r="F1243" s="31"/>
      <c r="G1243" s="31"/>
      <c r="H1243" s="31"/>
    </row>
    <row r="1244">
      <c r="E1244" s="31"/>
      <c r="F1244" s="31"/>
      <c r="G1244" s="31"/>
      <c r="H1244" s="31"/>
    </row>
    <row r="1245">
      <c r="E1245" s="31"/>
      <c r="F1245" s="31"/>
      <c r="G1245" s="31"/>
      <c r="H1245" s="31"/>
    </row>
    <row r="1246">
      <c r="E1246" s="31"/>
      <c r="F1246" s="31"/>
      <c r="G1246" s="31"/>
      <c r="H1246" s="31"/>
    </row>
    <row r="1247">
      <c r="E1247" s="31"/>
      <c r="F1247" s="31"/>
      <c r="G1247" s="31"/>
      <c r="H1247" s="31"/>
    </row>
    <row r="1248">
      <c r="E1248" s="31"/>
      <c r="F1248" s="31"/>
      <c r="G1248" s="31"/>
      <c r="H1248" s="31"/>
    </row>
    <row r="1249">
      <c r="E1249" s="31"/>
      <c r="F1249" s="31"/>
      <c r="G1249" s="31"/>
      <c r="H1249" s="31"/>
    </row>
    <row r="1250">
      <c r="E1250" s="31"/>
      <c r="F1250" s="31"/>
      <c r="G1250" s="31"/>
      <c r="H1250" s="31"/>
    </row>
    <row r="1251">
      <c r="E1251" s="31"/>
      <c r="F1251" s="31"/>
      <c r="G1251" s="31"/>
      <c r="H1251" s="31"/>
    </row>
    <row r="1252">
      <c r="E1252" s="31"/>
      <c r="F1252" s="31"/>
      <c r="G1252" s="31"/>
      <c r="H1252" s="31"/>
    </row>
    <row r="1253">
      <c r="E1253" s="31"/>
      <c r="F1253" s="31"/>
      <c r="G1253" s="31"/>
      <c r="H1253" s="31"/>
    </row>
    <row r="1254">
      <c r="E1254" s="31"/>
      <c r="F1254" s="31"/>
      <c r="G1254" s="31"/>
      <c r="H1254" s="31"/>
    </row>
    <row r="1255">
      <c r="E1255" s="31"/>
      <c r="F1255" s="31"/>
      <c r="G1255" s="31"/>
      <c r="H1255" s="31"/>
    </row>
    <row r="1256">
      <c r="E1256" s="31"/>
      <c r="F1256" s="31"/>
      <c r="G1256" s="31"/>
      <c r="H1256" s="31"/>
    </row>
    <row r="1257">
      <c r="E1257" s="31"/>
      <c r="F1257" s="31"/>
      <c r="G1257" s="31"/>
      <c r="H1257" s="31"/>
    </row>
    <row r="1258">
      <c r="E1258" s="31"/>
      <c r="F1258" s="31"/>
      <c r="G1258" s="31"/>
      <c r="H1258" s="31"/>
    </row>
    <row r="1259">
      <c r="E1259" s="31"/>
      <c r="F1259" s="31"/>
      <c r="G1259" s="31"/>
      <c r="H1259" s="31"/>
    </row>
    <row r="1260">
      <c r="E1260" s="31"/>
      <c r="F1260" s="31"/>
      <c r="G1260" s="31"/>
      <c r="H1260" s="31"/>
    </row>
    <row r="1261">
      <c r="E1261" s="31"/>
      <c r="F1261" s="31"/>
      <c r="G1261" s="31"/>
      <c r="H1261" s="31"/>
    </row>
    <row r="1262">
      <c r="E1262" s="31"/>
      <c r="F1262" s="31"/>
      <c r="G1262" s="31"/>
      <c r="H1262" s="31"/>
    </row>
    <row r="1263">
      <c r="E1263" s="31"/>
      <c r="F1263" s="31"/>
      <c r="G1263" s="31"/>
      <c r="H1263" s="31"/>
    </row>
    <row r="1264">
      <c r="E1264" s="31"/>
      <c r="F1264" s="31"/>
      <c r="G1264" s="31"/>
      <c r="H1264" s="31"/>
    </row>
    <row r="1265">
      <c r="E1265" s="31"/>
      <c r="F1265" s="31"/>
      <c r="G1265" s="31"/>
      <c r="H1265" s="31"/>
    </row>
    <row r="1266">
      <c r="E1266" s="31"/>
      <c r="F1266" s="31"/>
      <c r="G1266" s="31"/>
      <c r="H1266" s="31"/>
    </row>
    <row r="1267">
      <c r="E1267" s="31"/>
      <c r="F1267" s="31"/>
      <c r="G1267" s="31"/>
      <c r="H1267" s="31"/>
    </row>
    <row r="1268">
      <c r="E1268" s="31"/>
      <c r="F1268" s="31"/>
      <c r="G1268" s="31"/>
      <c r="H1268" s="31"/>
    </row>
    <row r="1269">
      <c r="E1269" s="31"/>
      <c r="F1269" s="31"/>
      <c r="G1269" s="31"/>
      <c r="H1269" s="31"/>
    </row>
    <row r="1270">
      <c r="E1270" s="31"/>
      <c r="F1270" s="31"/>
      <c r="G1270" s="31"/>
      <c r="H1270" s="31"/>
    </row>
    <row r="1271">
      <c r="E1271" s="31"/>
      <c r="F1271" s="31"/>
      <c r="G1271" s="31"/>
      <c r="H1271" s="31"/>
    </row>
    <row r="1272">
      <c r="E1272" s="31"/>
      <c r="F1272" s="31"/>
      <c r="G1272" s="31"/>
      <c r="H1272" s="31"/>
    </row>
    <row r="1273">
      <c r="E1273" s="31"/>
      <c r="F1273" s="31"/>
      <c r="G1273" s="31"/>
      <c r="H1273" s="31"/>
    </row>
    <row r="1274">
      <c r="E1274" s="31"/>
      <c r="F1274" s="31"/>
      <c r="G1274" s="31"/>
      <c r="H1274" s="31"/>
    </row>
    <row r="1275">
      <c r="E1275" s="31"/>
      <c r="F1275" s="31"/>
      <c r="G1275" s="31"/>
      <c r="H1275" s="31"/>
    </row>
    <row r="1276">
      <c r="E1276" s="31"/>
      <c r="F1276" s="31"/>
      <c r="G1276" s="31"/>
      <c r="H1276" s="31"/>
    </row>
    <row r="1277">
      <c r="E1277" s="31"/>
      <c r="F1277" s="31"/>
      <c r="G1277" s="31"/>
      <c r="H1277" s="31"/>
    </row>
    <row r="1278">
      <c r="E1278" s="31"/>
      <c r="F1278" s="31"/>
      <c r="G1278" s="31"/>
      <c r="H1278" s="31"/>
    </row>
    <row r="1279">
      <c r="E1279" s="31"/>
      <c r="F1279" s="31"/>
      <c r="G1279" s="31"/>
      <c r="H1279" s="31"/>
    </row>
    <row r="1280">
      <c r="E1280" s="31"/>
      <c r="F1280" s="31"/>
      <c r="G1280" s="31"/>
      <c r="H1280" s="31"/>
    </row>
    <row r="1281">
      <c r="E1281" s="31"/>
      <c r="F1281" s="31"/>
      <c r="G1281" s="31"/>
      <c r="H1281" s="31"/>
    </row>
    <row r="1282">
      <c r="E1282" s="31"/>
      <c r="F1282" s="31"/>
      <c r="G1282" s="31"/>
      <c r="H1282" s="31"/>
    </row>
    <row r="1283">
      <c r="E1283" s="31"/>
      <c r="F1283" s="31"/>
      <c r="G1283" s="31"/>
      <c r="H1283" s="31"/>
    </row>
    <row r="1284">
      <c r="E1284" s="31"/>
      <c r="F1284" s="31"/>
      <c r="G1284" s="31"/>
      <c r="H1284" s="31"/>
    </row>
    <row r="1285">
      <c r="E1285" s="31"/>
      <c r="F1285" s="31"/>
      <c r="G1285" s="31"/>
      <c r="H1285" s="31"/>
    </row>
    <row r="1286">
      <c r="E1286" s="31"/>
      <c r="F1286" s="31"/>
      <c r="G1286" s="31"/>
      <c r="H1286" s="31"/>
    </row>
    <row r="1287">
      <c r="E1287" s="31"/>
      <c r="F1287" s="31"/>
      <c r="G1287" s="31"/>
      <c r="H1287" s="31"/>
    </row>
    <row r="1288">
      <c r="E1288" s="31"/>
      <c r="F1288" s="31"/>
      <c r="G1288" s="31"/>
      <c r="H1288" s="31"/>
    </row>
    <row r="1289">
      <c r="E1289" s="31"/>
      <c r="F1289" s="31"/>
      <c r="G1289" s="31"/>
      <c r="H1289" s="31"/>
    </row>
    <row r="1290">
      <c r="E1290" s="31"/>
      <c r="F1290" s="31"/>
      <c r="G1290" s="31"/>
      <c r="H1290" s="31"/>
    </row>
    <row r="1291">
      <c r="E1291" s="31"/>
      <c r="F1291" s="31"/>
      <c r="G1291" s="31"/>
      <c r="H1291" s="31"/>
    </row>
    <row r="1292">
      <c r="E1292" s="31"/>
      <c r="F1292" s="31"/>
      <c r="G1292" s="31"/>
      <c r="H1292" s="31"/>
    </row>
    <row r="1293">
      <c r="E1293" s="31"/>
      <c r="F1293" s="31"/>
      <c r="G1293" s="31"/>
      <c r="H1293" s="31"/>
    </row>
    <row r="1294">
      <c r="E1294" s="31"/>
      <c r="F1294" s="31"/>
      <c r="G1294" s="31"/>
      <c r="H1294" s="31"/>
    </row>
    <row r="1295">
      <c r="E1295" s="31"/>
      <c r="F1295" s="31"/>
      <c r="G1295" s="31"/>
      <c r="H1295" s="31"/>
    </row>
    <row r="1296">
      <c r="E1296" s="31"/>
      <c r="F1296" s="31"/>
      <c r="G1296" s="31"/>
      <c r="H1296" s="31"/>
    </row>
    <row r="1297">
      <c r="E1297" s="31"/>
      <c r="F1297" s="31"/>
      <c r="G1297" s="31"/>
      <c r="H1297" s="31"/>
    </row>
    <row r="1298">
      <c r="E1298" s="31"/>
      <c r="F1298" s="31"/>
      <c r="G1298" s="31"/>
      <c r="H1298" s="31"/>
    </row>
    <row r="1299">
      <c r="E1299" s="31"/>
      <c r="F1299" s="31"/>
      <c r="G1299" s="31"/>
      <c r="H1299" s="31"/>
    </row>
    <row r="1300">
      <c r="E1300" s="31"/>
      <c r="F1300" s="31"/>
      <c r="G1300" s="31"/>
      <c r="H1300" s="31"/>
    </row>
    <row r="1301">
      <c r="E1301" s="31"/>
      <c r="F1301" s="31"/>
      <c r="G1301" s="31"/>
      <c r="H1301" s="31"/>
    </row>
    <row r="1302">
      <c r="E1302" s="31"/>
      <c r="F1302" s="31"/>
      <c r="G1302" s="31"/>
      <c r="H1302" s="31"/>
    </row>
    <row r="1303">
      <c r="E1303" s="31"/>
      <c r="F1303" s="31"/>
      <c r="G1303" s="31"/>
      <c r="H1303" s="31"/>
    </row>
    <row r="1304">
      <c r="E1304" s="31"/>
      <c r="F1304" s="31"/>
      <c r="G1304" s="31"/>
      <c r="H1304" s="31"/>
    </row>
    <row r="1305">
      <c r="E1305" s="31"/>
      <c r="F1305" s="31"/>
      <c r="G1305" s="31"/>
      <c r="H1305" s="31"/>
    </row>
    <row r="1306">
      <c r="E1306" s="31"/>
      <c r="F1306" s="31"/>
      <c r="G1306" s="31"/>
      <c r="H1306" s="31"/>
    </row>
    <row r="1307">
      <c r="E1307" s="31"/>
      <c r="F1307" s="31"/>
      <c r="G1307" s="31"/>
      <c r="H1307" s="31"/>
    </row>
    <row r="1308">
      <c r="E1308" s="31"/>
      <c r="F1308" s="31"/>
      <c r="G1308" s="31"/>
      <c r="H1308" s="31"/>
    </row>
    <row r="1309">
      <c r="E1309" s="31"/>
      <c r="F1309" s="31"/>
      <c r="G1309" s="31"/>
      <c r="H1309" s="31"/>
    </row>
    <row r="1310">
      <c r="E1310" s="31"/>
      <c r="F1310" s="31"/>
      <c r="G1310" s="31"/>
      <c r="H1310" s="31"/>
    </row>
    <row r="1311">
      <c r="E1311" s="31"/>
      <c r="F1311" s="31"/>
      <c r="G1311" s="31"/>
      <c r="H1311" s="31"/>
    </row>
    <row r="1312">
      <c r="E1312" s="31"/>
      <c r="F1312" s="31"/>
      <c r="G1312" s="31"/>
      <c r="H1312" s="31"/>
    </row>
    <row r="1313">
      <c r="E1313" s="31"/>
      <c r="F1313" s="31"/>
      <c r="G1313" s="31"/>
      <c r="H1313" s="31"/>
    </row>
    <row r="1314">
      <c r="E1314" s="31"/>
      <c r="F1314" s="31"/>
      <c r="G1314" s="31"/>
      <c r="H1314" s="31"/>
    </row>
    <row r="1315">
      <c r="E1315" s="31"/>
      <c r="F1315" s="31"/>
      <c r="G1315" s="31"/>
      <c r="H1315" s="31"/>
    </row>
    <row r="1316">
      <c r="E1316" s="31"/>
      <c r="F1316" s="31"/>
      <c r="G1316" s="31"/>
      <c r="H1316" s="31"/>
    </row>
    <row r="1317">
      <c r="E1317" s="31"/>
      <c r="F1317" s="31"/>
      <c r="G1317" s="31"/>
      <c r="H1317" s="31"/>
    </row>
    <row r="1318">
      <c r="E1318" s="31"/>
      <c r="F1318" s="31"/>
      <c r="G1318" s="31"/>
      <c r="H1318" s="31"/>
    </row>
    <row r="1319">
      <c r="E1319" s="31"/>
      <c r="F1319" s="31"/>
      <c r="G1319" s="31"/>
      <c r="H1319" s="31"/>
    </row>
    <row r="1320">
      <c r="E1320" s="31"/>
      <c r="F1320" s="31"/>
      <c r="G1320" s="31"/>
      <c r="H1320" s="31"/>
    </row>
    <row r="1321">
      <c r="E1321" s="31"/>
      <c r="F1321" s="31"/>
      <c r="G1321" s="31"/>
      <c r="H1321" s="31"/>
    </row>
    <row r="1322">
      <c r="E1322" s="31"/>
      <c r="F1322" s="31"/>
      <c r="G1322" s="31"/>
      <c r="H1322" s="31"/>
    </row>
    <row r="1323">
      <c r="E1323" s="31"/>
      <c r="F1323" s="31"/>
      <c r="G1323" s="31"/>
      <c r="H1323" s="31"/>
    </row>
    <row r="1324">
      <c r="E1324" s="31"/>
      <c r="F1324" s="31"/>
      <c r="G1324" s="31"/>
      <c r="H1324" s="31"/>
    </row>
    <row r="1325">
      <c r="E1325" s="31"/>
      <c r="F1325" s="31"/>
      <c r="G1325" s="31"/>
      <c r="H1325" s="31"/>
    </row>
    <row r="1326">
      <c r="E1326" s="31"/>
      <c r="F1326" s="31"/>
      <c r="G1326" s="31"/>
      <c r="H1326" s="31"/>
    </row>
    <row r="1327">
      <c r="E1327" s="31"/>
      <c r="F1327" s="31"/>
      <c r="G1327" s="31"/>
      <c r="H1327" s="31"/>
    </row>
    <row r="1328">
      <c r="E1328" s="31"/>
      <c r="F1328" s="31"/>
      <c r="G1328" s="31"/>
      <c r="H1328" s="31"/>
    </row>
    <row r="1329">
      <c r="E1329" s="31"/>
      <c r="F1329" s="31"/>
      <c r="G1329" s="31"/>
      <c r="H1329" s="31"/>
    </row>
    <row r="1330">
      <c r="E1330" s="31"/>
      <c r="F1330" s="31"/>
      <c r="G1330" s="31"/>
      <c r="H1330" s="31"/>
    </row>
    <row r="1331">
      <c r="E1331" s="31"/>
      <c r="F1331" s="31"/>
      <c r="G1331" s="31"/>
      <c r="H1331" s="31"/>
    </row>
    <row r="1332">
      <c r="E1332" s="31"/>
      <c r="F1332" s="31"/>
      <c r="G1332" s="31"/>
      <c r="H1332" s="31"/>
    </row>
    <row r="1333">
      <c r="E1333" s="31"/>
      <c r="F1333" s="31"/>
      <c r="G1333" s="31"/>
      <c r="H1333" s="31"/>
    </row>
    <row r="1334">
      <c r="E1334" s="31"/>
      <c r="F1334" s="31"/>
      <c r="G1334" s="31"/>
      <c r="H1334" s="31"/>
    </row>
    <row r="1335">
      <c r="E1335" s="31"/>
      <c r="F1335" s="31"/>
      <c r="G1335" s="31"/>
      <c r="H1335" s="31"/>
    </row>
    <row r="1336">
      <c r="E1336" s="31"/>
      <c r="F1336" s="31"/>
      <c r="G1336" s="31"/>
      <c r="H1336" s="31"/>
    </row>
    <row r="1337">
      <c r="E1337" s="31"/>
      <c r="F1337" s="31"/>
      <c r="G1337" s="31"/>
      <c r="H1337" s="31"/>
    </row>
    <row r="1338">
      <c r="E1338" s="31"/>
      <c r="F1338" s="31"/>
      <c r="G1338" s="31"/>
      <c r="H1338" s="31"/>
    </row>
    <row r="1339">
      <c r="E1339" s="31"/>
      <c r="F1339" s="31"/>
      <c r="G1339" s="31"/>
      <c r="H1339" s="31"/>
    </row>
    <row r="1340">
      <c r="E1340" s="31"/>
      <c r="F1340" s="31"/>
      <c r="G1340" s="31"/>
      <c r="H1340" s="31"/>
    </row>
    <row r="1341">
      <c r="E1341" s="31"/>
      <c r="F1341" s="31"/>
      <c r="G1341" s="31"/>
      <c r="H1341" s="31"/>
    </row>
    <row r="1342">
      <c r="E1342" s="31"/>
      <c r="F1342" s="31"/>
      <c r="G1342" s="31"/>
      <c r="H1342" s="31"/>
    </row>
    <row r="1343">
      <c r="E1343" s="31"/>
      <c r="F1343" s="31"/>
      <c r="G1343" s="31"/>
      <c r="H1343" s="31"/>
    </row>
    <row r="1344">
      <c r="E1344" s="31"/>
      <c r="F1344" s="31"/>
      <c r="G1344" s="31"/>
      <c r="H1344" s="31"/>
    </row>
    <row r="1345">
      <c r="E1345" s="31"/>
      <c r="F1345" s="31"/>
      <c r="G1345" s="31"/>
      <c r="H1345" s="31"/>
    </row>
    <row r="1346">
      <c r="E1346" s="31"/>
      <c r="F1346" s="31"/>
      <c r="G1346" s="31"/>
      <c r="H1346" s="31"/>
    </row>
    <row r="1347">
      <c r="E1347" s="31"/>
      <c r="F1347" s="31"/>
      <c r="G1347" s="31"/>
      <c r="H1347" s="31"/>
    </row>
    <row r="1348">
      <c r="E1348" s="31"/>
      <c r="F1348" s="31"/>
      <c r="G1348" s="31"/>
      <c r="H1348" s="31"/>
    </row>
    <row r="1349">
      <c r="E1349" s="31"/>
      <c r="F1349" s="31"/>
      <c r="G1349" s="31"/>
      <c r="H1349" s="31"/>
    </row>
    <row r="1350">
      <c r="E1350" s="31"/>
      <c r="F1350" s="31"/>
      <c r="G1350" s="31"/>
      <c r="H1350" s="31"/>
    </row>
    <row r="1351">
      <c r="E1351" s="31"/>
      <c r="F1351" s="31"/>
      <c r="G1351" s="31"/>
      <c r="H1351" s="31"/>
    </row>
    <row r="1352">
      <c r="E1352" s="31"/>
      <c r="F1352" s="31"/>
      <c r="G1352" s="31"/>
      <c r="H1352" s="31"/>
    </row>
    <row r="1353">
      <c r="E1353" s="31"/>
      <c r="F1353" s="31"/>
      <c r="G1353" s="31"/>
      <c r="H1353" s="31"/>
    </row>
    <row r="1354">
      <c r="E1354" s="31"/>
      <c r="F1354" s="31"/>
      <c r="G1354" s="31"/>
      <c r="H1354" s="31"/>
    </row>
    <row r="1355">
      <c r="E1355" s="31"/>
      <c r="F1355" s="31"/>
      <c r="G1355" s="31"/>
      <c r="H1355" s="31"/>
    </row>
    <row r="1356">
      <c r="E1356" s="31"/>
      <c r="F1356" s="31"/>
      <c r="G1356" s="31"/>
      <c r="H1356" s="31"/>
    </row>
    <row r="1357">
      <c r="E1357" s="31"/>
      <c r="F1357" s="31"/>
      <c r="G1357" s="31"/>
      <c r="H1357" s="31"/>
    </row>
    <row r="1358">
      <c r="E1358" s="31"/>
      <c r="F1358" s="31"/>
      <c r="G1358" s="31"/>
      <c r="H1358" s="31"/>
    </row>
    <row r="1359">
      <c r="E1359" s="31"/>
      <c r="F1359" s="31"/>
      <c r="G1359" s="31"/>
      <c r="H1359" s="31"/>
    </row>
    <row r="1360">
      <c r="E1360" s="31"/>
      <c r="F1360" s="31"/>
      <c r="G1360" s="31"/>
      <c r="H1360" s="31"/>
    </row>
    <row r="1361">
      <c r="E1361" s="31"/>
      <c r="F1361" s="31"/>
      <c r="G1361" s="31"/>
      <c r="H1361" s="31"/>
    </row>
    <row r="1362">
      <c r="E1362" s="31"/>
      <c r="F1362" s="31"/>
      <c r="G1362" s="31"/>
      <c r="H1362" s="31"/>
    </row>
    <row r="1363">
      <c r="E1363" s="31"/>
      <c r="F1363" s="31"/>
      <c r="G1363" s="31"/>
      <c r="H1363" s="31"/>
    </row>
    <row r="1364">
      <c r="E1364" s="31"/>
      <c r="F1364" s="31"/>
      <c r="G1364" s="31"/>
      <c r="H1364" s="31"/>
    </row>
    <row r="1365">
      <c r="E1365" s="31"/>
      <c r="F1365" s="31"/>
      <c r="G1365" s="31"/>
      <c r="H1365" s="31"/>
    </row>
    <row r="1366">
      <c r="E1366" s="31"/>
      <c r="F1366" s="31"/>
      <c r="G1366" s="31"/>
      <c r="H1366" s="31"/>
    </row>
    <row r="1367">
      <c r="E1367" s="31"/>
      <c r="F1367" s="31"/>
      <c r="G1367" s="31"/>
      <c r="H1367" s="31"/>
    </row>
    <row r="1368">
      <c r="E1368" s="31"/>
      <c r="F1368" s="31"/>
      <c r="G1368" s="31"/>
      <c r="H1368" s="31"/>
    </row>
    <row r="1369">
      <c r="E1369" s="31"/>
      <c r="F1369" s="31"/>
      <c r="G1369" s="31"/>
      <c r="H1369" s="31"/>
    </row>
    <row r="1370">
      <c r="E1370" s="31"/>
      <c r="F1370" s="31"/>
      <c r="G1370" s="31"/>
      <c r="H1370" s="31"/>
    </row>
    <row r="1371">
      <c r="E1371" s="31"/>
      <c r="F1371" s="31"/>
      <c r="G1371" s="31"/>
      <c r="H1371" s="31"/>
    </row>
    <row r="1372">
      <c r="E1372" s="31"/>
      <c r="F1372" s="31"/>
      <c r="G1372" s="31"/>
      <c r="H1372" s="31"/>
    </row>
    <row r="1373">
      <c r="E1373" s="31"/>
      <c r="F1373" s="31"/>
      <c r="G1373" s="31"/>
      <c r="H1373" s="31"/>
    </row>
    <row r="1374">
      <c r="E1374" s="31"/>
      <c r="F1374" s="31"/>
      <c r="G1374" s="31"/>
      <c r="H1374" s="31"/>
    </row>
    <row r="1375">
      <c r="E1375" s="31"/>
      <c r="F1375" s="31"/>
      <c r="G1375" s="31"/>
      <c r="H1375" s="31"/>
    </row>
    <row r="1376">
      <c r="E1376" s="31"/>
      <c r="F1376" s="31"/>
      <c r="G1376" s="31"/>
      <c r="H1376" s="31"/>
    </row>
    <row r="1377">
      <c r="E1377" s="31"/>
      <c r="F1377" s="31"/>
      <c r="G1377" s="31"/>
      <c r="H1377" s="31"/>
    </row>
    <row r="1378">
      <c r="E1378" s="31"/>
      <c r="F1378" s="31"/>
      <c r="G1378" s="31"/>
      <c r="H1378" s="31"/>
    </row>
    <row r="1379">
      <c r="E1379" s="31"/>
      <c r="F1379" s="31"/>
      <c r="G1379" s="31"/>
      <c r="H1379" s="31"/>
    </row>
    <row r="1380">
      <c r="E1380" s="31"/>
      <c r="F1380" s="31"/>
      <c r="G1380" s="31"/>
      <c r="H1380" s="31"/>
    </row>
    <row r="1381">
      <c r="E1381" s="31"/>
      <c r="F1381" s="31"/>
      <c r="G1381" s="31"/>
      <c r="H1381" s="31"/>
    </row>
    <row r="1382">
      <c r="E1382" s="31"/>
      <c r="F1382" s="31"/>
      <c r="G1382" s="31"/>
      <c r="H1382" s="31"/>
    </row>
    <row r="1383">
      <c r="E1383" s="31"/>
      <c r="F1383" s="31"/>
      <c r="G1383" s="31"/>
      <c r="H1383" s="31"/>
    </row>
    <row r="1384">
      <c r="E1384" s="31"/>
      <c r="F1384" s="31"/>
      <c r="G1384" s="31"/>
      <c r="H1384" s="31"/>
    </row>
    <row r="1385">
      <c r="E1385" s="31"/>
      <c r="F1385" s="31"/>
      <c r="G1385" s="31"/>
      <c r="H1385" s="31"/>
    </row>
    <row r="1386">
      <c r="E1386" s="31"/>
      <c r="F1386" s="31"/>
      <c r="G1386" s="31"/>
      <c r="H1386" s="31"/>
    </row>
    <row r="1387">
      <c r="E1387" s="31"/>
      <c r="F1387" s="31"/>
      <c r="G1387" s="31"/>
      <c r="H1387" s="31"/>
    </row>
    <row r="1388">
      <c r="E1388" s="31"/>
      <c r="F1388" s="31"/>
      <c r="G1388" s="31"/>
      <c r="H1388" s="31"/>
    </row>
    <row r="1389">
      <c r="E1389" s="31"/>
      <c r="F1389" s="31"/>
      <c r="G1389" s="31"/>
      <c r="H1389" s="31"/>
    </row>
    <row r="1390">
      <c r="E1390" s="31"/>
      <c r="F1390" s="31"/>
      <c r="G1390" s="31"/>
      <c r="H1390" s="31"/>
    </row>
    <row r="1391">
      <c r="E1391" s="31"/>
      <c r="F1391" s="31"/>
      <c r="G1391" s="31"/>
      <c r="H1391" s="31"/>
    </row>
    <row r="1392">
      <c r="E1392" s="31"/>
      <c r="F1392" s="31"/>
      <c r="G1392" s="31"/>
      <c r="H1392" s="31"/>
    </row>
    <row r="1393">
      <c r="E1393" s="31"/>
      <c r="F1393" s="31"/>
      <c r="G1393" s="31"/>
      <c r="H1393" s="31"/>
    </row>
    <row r="1394">
      <c r="E1394" s="31"/>
      <c r="F1394" s="31"/>
      <c r="G1394" s="31"/>
      <c r="H1394" s="31"/>
    </row>
    <row r="1395">
      <c r="E1395" s="31"/>
      <c r="F1395" s="31"/>
      <c r="G1395" s="31"/>
      <c r="H1395" s="31"/>
    </row>
    <row r="1396">
      <c r="E1396" s="31"/>
      <c r="F1396" s="31"/>
      <c r="G1396" s="31"/>
      <c r="H1396" s="31"/>
    </row>
    <row r="1397">
      <c r="E1397" s="31"/>
      <c r="F1397" s="31"/>
      <c r="G1397" s="31"/>
      <c r="H1397" s="31"/>
    </row>
    <row r="1398">
      <c r="E1398" s="31"/>
      <c r="F1398" s="31"/>
      <c r="G1398" s="31"/>
      <c r="H1398" s="31"/>
    </row>
    <row r="1399">
      <c r="E1399" s="31"/>
      <c r="F1399" s="31"/>
      <c r="G1399" s="31"/>
      <c r="H1399" s="31"/>
    </row>
    <row r="1400">
      <c r="E1400" s="31"/>
      <c r="F1400" s="31"/>
      <c r="G1400" s="31"/>
      <c r="H1400" s="31"/>
    </row>
    <row r="1401">
      <c r="E1401" s="31"/>
      <c r="F1401" s="31"/>
      <c r="G1401" s="31"/>
      <c r="H1401" s="31"/>
    </row>
    <row r="1402">
      <c r="E1402" s="31"/>
      <c r="F1402" s="31"/>
      <c r="G1402" s="31"/>
      <c r="H1402" s="31"/>
    </row>
    <row r="1403">
      <c r="E1403" s="31"/>
      <c r="F1403" s="31"/>
      <c r="G1403" s="31"/>
      <c r="H1403" s="31"/>
    </row>
    <row r="1404">
      <c r="E1404" s="31"/>
      <c r="F1404" s="31"/>
      <c r="G1404" s="31"/>
      <c r="H1404" s="31"/>
    </row>
    <row r="1405">
      <c r="E1405" s="31"/>
      <c r="F1405" s="31"/>
      <c r="G1405" s="31"/>
      <c r="H1405" s="31"/>
    </row>
    <row r="1406">
      <c r="E1406" s="31"/>
      <c r="F1406" s="31"/>
      <c r="G1406" s="31"/>
      <c r="H1406" s="31"/>
    </row>
    <row r="1407">
      <c r="E1407" s="31"/>
      <c r="F1407" s="31"/>
      <c r="G1407" s="31"/>
      <c r="H1407" s="31"/>
    </row>
    <row r="1408">
      <c r="E1408" s="31"/>
      <c r="F1408" s="31"/>
      <c r="G1408" s="31"/>
      <c r="H1408" s="31"/>
    </row>
    <row r="1409">
      <c r="E1409" s="31"/>
      <c r="F1409" s="31"/>
      <c r="G1409" s="31"/>
      <c r="H1409" s="31"/>
    </row>
    <row r="1410">
      <c r="E1410" s="31"/>
      <c r="F1410" s="31"/>
      <c r="G1410" s="31"/>
      <c r="H1410" s="31"/>
    </row>
    <row r="1411">
      <c r="E1411" s="31"/>
      <c r="F1411" s="31"/>
      <c r="G1411" s="31"/>
      <c r="H1411" s="31"/>
    </row>
    <row r="1412">
      <c r="E1412" s="31"/>
      <c r="F1412" s="31"/>
      <c r="G1412" s="31"/>
      <c r="H1412" s="31"/>
    </row>
    <row r="1413">
      <c r="E1413" s="31"/>
      <c r="F1413" s="31"/>
      <c r="G1413" s="31"/>
      <c r="H1413" s="31"/>
    </row>
    <row r="1414">
      <c r="E1414" s="31"/>
      <c r="F1414" s="31"/>
      <c r="G1414" s="31"/>
      <c r="H1414" s="31"/>
    </row>
    <row r="1415">
      <c r="E1415" s="31"/>
      <c r="F1415" s="31"/>
      <c r="G1415" s="31"/>
      <c r="H1415" s="31"/>
    </row>
    <row r="1416">
      <c r="E1416" s="31"/>
      <c r="F1416" s="31"/>
      <c r="G1416" s="31"/>
      <c r="H1416" s="31"/>
    </row>
    <row r="1417">
      <c r="E1417" s="31"/>
      <c r="F1417" s="31"/>
      <c r="G1417" s="31"/>
      <c r="H1417" s="31"/>
    </row>
    <row r="1418">
      <c r="E1418" s="31"/>
      <c r="F1418" s="31"/>
      <c r="G1418" s="31"/>
      <c r="H1418" s="31"/>
    </row>
    <row r="1419">
      <c r="E1419" s="31"/>
      <c r="F1419" s="31"/>
      <c r="G1419" s="31"/>
      <c r="H1419" s="31"/>
    </row>
    <row r="1420">
      <c r="E1420" s="31"/>
      <c r="F1420" s="31"/>
      <c r="G1420" s="31"/>
      <c r="H1420" s="31"/>
    </row>
    <row r="1421">
      <c r="E1421" s="31"/>
      <c r="F1421" s="31"/>
      <c r="G1421" s="31"/>
      <c r="H1421" s="31"/>
    </row>
    <row r="1422">
      <c r="E1422" s="31"/>
      <c r="F1422" s="31"/>
      <c r="G1422" s="31"/>
      <c r="H1422" s="31"/>
    </row>
    <row r="1423">
      <c r="E1423" s="31"/>
      <c r="F1423" s="31"/>
      <c r="G1423" s="31"/>
      <c r="H1423" s="31"/>
    </row>
    <row r="1424">
      <c r="E1424" s="31"/>
      <c r="F1424" s="31"/>
      <c r="G1424" s="31"/>
      <c r="H1424" s="31"/>
    </row>
    <row r="1425">
      <c r="E1425" s="31"/>
      <c r="F1425" s="31"/>
      <c r="G1425" s="31"/>
      <c r="H1425" s="31"/>
    </row>
    <row r="1426">
      <c r="E1426" s="31"/>
      <c r="F1426" s="31"/>
      <c r="G1426" s="31"/>
      <c r="H1426" s="31"/>
    </row>
    <row r="1427">
      <c r="E1427" s="31"/>
      <c r="F1427" s="31"/>
      <c r="G1427" s="31"/>
      <c r="H1427" s="31"/>
    </row>
    <row r="1428">
      <c r="E1428" s="31"/>
      <c r="F1428" s="31"/>
      <c r="G1428" s="31"/>
      <c r="H1428" s="31"/>
    </row>
    <row r="1429">
      <c r="E1429" s="31"/>
      <c r="F1429" s="31"/>
      <c r="G1429" s="31"/>
      <c r="H1429" s="31"/>
    </row>
    <row r="1430">
      <c r="E1430" s="31"/>
      <c r="F1430" s="31"/>
      <c r="G1430" s="31"/>
      <c r="H1430" s="31"/>
    </row>
    <row r="1431">
      <c r="E1431" s="31"/>
      <c r="F1431" s="31"/>
      <c r="G1431" s="31"/>
      <c r="H1431" s="31"/>
    </row>
    <row r="1432">
      <c r="E1432" s="31"/>
      <c r="F1432" s="31"/>
      <c r="G1432" s="31"/>
      <c r="H1432" s="31"/>
    </row>
    <row r="1433">
      <c r="E1433" s="31"/>
      <c r="F1433" s="31"/>
      <c r="G1433" s="31"/>
      <c r="H1433" s="31"/>
    </row>
    <row r="1434">
      <c r="E1434" s="31"/>
      <c r="F1434" s="31"/>
      <c r="G1434" s="31"/>
      <c r="H1434" s="31"/>
    </row>
    <row r="1435">
      <c r="E1435" s="31"/>
      <c r="F1435" s="31"/>
      <c r="G1435" s="31"/>
      <c r="H1435" s="31"/>
    </row>
    <row r="1436">
      <c r="E1436" s="31"/>
      <c r="F1436" s="31"/>
      <c r="G1436" s="31"/>
      <c r="H1436" s="31"/>
    </row>
    <row r="1437">
      <c r="E1437" s="31"/>
      <c r="F1437" s="31"/>
      <c r="G1437" s="31"/>
      <c r="H1437" s="31"/>
    </row>
    <row r="1438">
      <c r="E1438" s="31"/>
      <c r="F1438" s="31"/>
      <c r="G1438" s="31"/>
      <c r="H1438" s="31"/>
    </row>
    <row r="1439">
      <c r="E1439" s="31"/>
      <c r="F1439" s="31"/>
      <c r="G1439" s="31"/>
      <c r="H1439" s="31"/>
    </row>
    <row r="1440">
      <c r="E1440" s="31"/>
      <c r="F1440" s="31"/>
      <c r="G1440" s="31"/>
      <c r="H1440" s="31"/>
    </row>
    <row r="1441">
      <c r="E1441" s="31"/>
      <c r="F1441" s="31"/>
      <c r="G1441" s="31"/>
      <c r="H1441" s="31"/>
    </row>
    <row r="1442">
      <c r="E1442" s="31"/>
      <c r="F1442" s="31"/>
      <c r="G1442" s="31"/>
      <c r="H1442" s="31"/>
    </row>
    <row r="1443">
      <c r="E1443" s="31"/>
      <c r="F1443" s="31"/>
      <c r="G1443" s="31"/>
      <c r="H1443" s="31"/>
    </row>
    <row r="1444">
      <c r="E1444" s="31"/>
      <c r="F1444" s="31"/>
      <c r="G1444" s="31"/>
      <c r="H1444" s="31"/>
    </row>
    <row r="1445">
      <c r="E1445" s="31"/>
      <c r="F1445" s="31"/>
      <c r="G1445" s="31"/>
      <c r="H1445" s="31"/>
    </row>
    <row r="1446">
      <c r="E1446" s="31"/>
      <c r="F1446" s="31"/>
      <c r="G1446" s="31"/>
      <c r="H1446" s="31"/>
    </row>
    <row r="1447">
      <c r="E1447" s="31"/>
      <c r="F1447" s="31"/>
      <c r="G1447" s="31"/>
      <c r="H1447" s="31"/>
    </row>
    <row r="1448">
      <c r="E1448" s="31"/>
      <c r="F1448" s="31"/>
      <c r="G1448" s="31"/>
      <c r="H1448" s="31"/>
    </row>
    <row r="1449">
      <c r="E1449" s="31"/>
      <c r="F1449" s="31"/>
      <c r="G1449" s="31"/>
      <c r="H1449" s="31"/>
    </row>
    <row r="1450">
      <c r="E1450" s="31"/>
      <c r="F1450" s="31"/>
      <c r="G1450" s="31"/>
      <c r="H1450" s="31"/>
    </row>
    <row r="1451">
      <c r="E1451" s="31"/>
      <c r="F1451" s="31"/>
      <c r="G1451" s="31"/>
      <c r="H1451" s="31"/>
    </row>
    <row r="1452">
      <c r="E1452" s="31"/>
      <c r="F1452" s="31"/>
      <c r="G1452" s="31"/>
      <c r="H1452" s="31"/>
    </row>
    <row r="1453">
      <c r="E1453" s="31"/>
      <c r="F1453" s="31"/>
      <c r="G1453" s="31"/>
      <c r="H1453" s="31"/>
    </row>
    <row r="1454">
      <c r="E1454" s="31"/>
      <c r="F1454" s="31"/>
      <c r="G1454" s="31"/>
      <c r="H1454" s="31"/>
    </row>
    <row r="1455">
      <c r="E1455" s="31"/>
      <c r="F1455" s="31"/>
      <c r="G1455" s="31"/>
      <c r="H1455" s="31"/>
    </row>
    <row r="1456">
      <c r="E1456" s="31"/>
      <c r="F1456" s="31"/>
      <c r="G1456" s="31"/>
      <c r="H1456" s="31"/>
    </row>
    <row r="1457">
      <c r="E1457" s="31"/>
      <c r="F1457" s="31"/>
      <c r="G1457" s="31"/>
      <c r="H1457" s="31"/>
    </row>
    <row r="1458">
      <c r="E1458" s="31"/>
      <c r="F1458" s="31"/>
      <c r="G1458" s="31"/>
      <c r="H1458" s="31"/>
    </row>
    <row r="1459">
      <c r="E1459" s="31"/>
      <c r="F1459" s="31"/>
      <c r="G1459" s="31"/>
      <c r="H1459" s="31"/>
    </row>
    <row r="1460">
      <c r="E1460" s="31"/>
      <c r="F1460" s="31"/>
      <c r="G1460" s="31"/>
      <c r="H1460" s="31"/>
    </row>
    <row r="1461">
      <c r="E1461" s="31"/>
      <c r="F1461" s="31"/>
      <c r="G1461" s="31"/>
      <c r="H1461" s="31"/>
    </row>
    <row r="1462">
      <c r="E1462" s="31"/>
      <c r="F1462" s="31"/>
      <c r="G1462" s="31"/>
      <c r="H1462" s="31"/>
    </row>
    <row r="1463">
      <c r="E1463" s="31"/>
      <c r="F1463" s="31"/>
      <c r="G1463" s="31"/>
      <c r="H1463" s="31"/>
    </row>
    <row r="1464">
      <c r="E1464" s="31"/>
      <c r="F1464" s="31"/>
      <c r="G1464" s="31"/>
      <c r="H1464" s="31"/>
    </row>
    <row r="1465">
      <c r="E1465" s="31"/>
      <c r="F1465" s="31"/>
      <c r="G1465" s="31"/>
      <c r="H1465" s="31"/>
    </row>
    <row r="1466">
      <c r="E1466" s="31"/>
      <c r="F1466" s="31"/>
      <c r="G1466" s="31"/>
      <c r="H1466" s="31"/>
    </row>
    <row r="1467">
      <c r="E1467" s="31"/>
      <c r="F1467" s="31"/>
      <c r="G1467" s="31"/>
      <c r="H1467" s="31"/>
    </row>
    <row r="1468">
      <c r="E1468" s="31"/>
      <c r="F1468" s="31"/>
      <c r="G1468" s="31"/>
      <c r="H1468" s="31"/>
    </row>
    <row r="1469">
      <c r="E1469" s="31"/>
      <c r="F1469" s="31"/>
      <c r="G1469" s="31"/>
      <c r="H1469" s="31"/>
    </row>
    <row r="1470">
      <c r="E1470" s="31"/>
      <c r="F1470" s="31"/>
      <c r="G1470" s="31"/>
      <c r="H1470" s="31"/>
    </row>
    <row r="1471">
      <c r="E1471" s="31"/>
      <c r="F1471" s="31"/>
      <c r="G1471" s="31"/>
      <c r="H1471" s="31"/>
    </row>
    <row r="1472">
      <c r="E1472" s="31"/>
      <c r="F1472" s="31"/>
      <c r="G1472" s="31"/>
      <c r="H1472" s="31"/>
    </row>
    <row r="1473">
      <c r="E1473" s="31"/>
      <c r="F1473" s="31"/>
      <c r="G1473" s="31"/>
      <c r="H1473" s="31"/>
    </row>
    <row r="1474">
      <c r="E1474" s="31"/>
      <c r="F1474" s="31"/>
      <c r="G1474" s="31"/>
      <c r="H1474" s="31"/>
    </row>
    <row r="1475">
      <c r="E1475" s="31"/>
      <c r="F1475" s="31"/>
      <c r="G1475" s="31"/>
      <c r="H1475" s="31"/>
    </row>
    <row r="1476">
      <c r="E1476" s="31"/>
      <c r="F1476" s="31"/>
      <c r="G1476" s="31"/>
      <c r="H1476" s="31"/>
    </row>
    <row r="1477">
      <c r="E1477" s="31"/>
      <c r="F1477" s="31"/>
      <c r="G1477" s="31"/>
      <c r="H1477" s="31"/>
    </row>
    <row r="1478">
      <c r="E1478" s="31"/>
      <c r="F1478" s="31"/>
      <c r="G1478" s="31"/>
      <c r="H1478" s="31"/>
    </row>
    <row r="1479">
      <c r="E1479" s="31"/>
      <c r="F1479" s="31"/>
      <c r="G1479" s="31"/>
      <c r="H1479" s="31"/>
    </row>
    <row r="1480">
      <c r="E1480" s="31"/>
      <c r="F1480" s="31"/>
      <c r="G1480" s="31"/>
      <c r="H1480" s="31"/>
    </row>
    <row r="1481">
      <c r="E1481" s="31"/>
      <c r="F1481" s="31"/>
      <c r="G1481" s="31"/>
      <c r="H1481" s="31"/>
    </row>
    <row r="1482">
      <c r="E1482" s="31"/>
      <c r="F1482" s="31"/>
      <c r="G1482" s="31"/>
      <c r="H1482" s="31"/>
    </row>
    <row r="1483">
      <c r="E1483" s="31"/>
      <c r="F1483" s="31"/>
      <c r="G1483" s="31"/>
      <c r="H1483" s="31"/>
    </row>
    <row r="1484">
      <c r="E1484" s="31"/>
      <c r="F1484" s="31"/>
      <c r="G1484" s="31"/>
      <c r="H1484" s="31"/>
    </row>
    <row r="1485">
      <c r="E1485" s="31"/>
      <c r="F1485" s="31"/>
      <c r="G1485" s="31"/>
      <c r="H1485" s="31"/>
    </row>
    <row r="1486">
      <c r="E1486" s="31"/>
      <c r="F1486" s="31"/>
      <c r="G1486" s="31"/>
      <c r="H1486" s="31"/>
    </row>
    <row r="1487">
      <c r="E1487" s="31"/>
      <c r="F1487" s="31"/>
      <c r="G1487" s="31"/>
      <c r="H1487" s="31"/>
    </row>
    <row r="1488">
      <c r="E1488" s="31"/>
      <c r="F1488" s="31"/>
      <c r="G1488" s="31"/>
      <c r="H1488" s="31"/>
    </row>
    <row r="1489">
      <c r="E1489" s="31"/>
      <c r="F1489" s="31"/>
      <c r="G1489" s="31"/>
      <c r="H1489" s="31"/>
    </row>
    <row r="1490">
      <c r="E1490" s="31"/>
      <c r="F1490" s="31"/>
      <c r="G1490" s="31"/>
      <c r="H1490" s="31"/>
    </row>
    <row r="1491">
      <c r="E1491" s="31"/>
      <c r="F1491" s="31"/>
      <c r="G1491" s="31"/>
      <c r="H1491" s="31"/>
    </row>
    <row r="1492">
      <c r="E1492" s="31"/>
      <c r="F1492" s="31"/>
      <c r="G1492" s="31"/>
      <c r="H1492" s="31"/>
    </row>
    <row r="1493">
      <c r="E1493" s="31"/>
      <c r="F1493" s="31"/>
      <c r="G1493" s="31"/>
      <c r="H1493" s="31"/>
    </row>
    <row r="1494">
      <c r="E1494" s="31"/>
      <c r="F1494" s="31"/>
      <c r="G1494" s="31"/>
      <c r="H1494" s="31"/>
    </row>
    <row r="1495">
      <c r="E1495" s="31"/>
      <c r="F1495" s="31"/>
      <c r="G1495" s="31"/>
      <c r="H1495" s="31"/>
    </row>
    <row r="1496">
      <c r="E1496" s="31"/>
      <c r="F1496" s="31"/>
      <c r="G1496" s="31"/>
      <c r="H1496" s="31"/>
    </row>
    <row r="1497">
      <c r="E1497" s="31"/>
      <c r="F1497" s="31"/>
      <c r="G1497" s="31"/>
      <c r="H1497" s="31"/>
    </row>
    <row r="1498">
      <c r="E1498" s="31"/>
      <c r="F1498" s="31"/>
      <c r="G1498" s="31"/>
      <c r="H1498" s="31"/>
    </row>
    <row r="1499">
      <c r="E1499" s="31"/>
      <c r="F1499" s="31"/>
      <c r="G1499" s="31"/>
      <c r="H1499" s="31"/>
    </row>
    <row r="1500">
      <c r="E1500" s="31"/>
      <c r="F1500" s="31"/>
      <c r="G1500" s="31"/>
      <c r="H1500" s="31"/>
    </row>
    <row r="1501">
      <c r="E1501" s="31"/>
      <c r="F1501" s="31"/>
      <c r="G1501" s="31"/>
      <c r="H1501" s="31"/>
    </row>
    <row r="1502">
      <c r="E1502" s="31"/>
      <c r="F1502" s="31"/>
      <c r="G1502" s="31"/>
      <c r="H1502" s="31"/>
    </row>
    <row r="1503">
      <c r="E1503" s="31"/>
      <c r="F1503" s="31"/>
      <c r="G1503" s="31"/>
      <c r="H1503" s="31"/>
    </row>
    <row r="1504">
      <c r="E1504" s="31"/>
      <c r="F1504" s="31"/>
      <c r="G1504" s="31"/>
      <c r="H1504" s="31"/>
    </row>
    <row r="1505">
      <c r="E1505" s="31"/>
      <c r="F1505" s="31"/>
      <c r="G1505" s="31"/>
      <c r="H1505" s="31"/>
    </row>
    <row r="1506">
      <c r="E1506" s="31"/>
      <c r="F1506" s="31"/>
      <c r="G1506" s="31"/>
      <c r="H1506" s="31"/>
    </row>
    <row r="1507">
      <c r="E1507" s="31"/>
      <c r="F1507" s="31"/>
      <c r="G1507" s="31"/>
      <c r="H1507" s="31"/>
    </row>
    <row r="1508">
      <c r="E1508" s="31"/>
      <c r="F1508" s="31"/>
      <c r="G1508" s="31"/>
      <c r="H1508" s="31"/>
    </row>
    <row r="1509">
      <c r="E1509" s="31"/>
      <c r="F1509" s="31"/>
      <c r="G1509" s="31"/>
      <c r="H1509" s="31"/>
    </row>
    <row r="1510">
      <c r="E1510" s="31"/>
      <c r="F1510" s="31"/>
      <c r="G1510" s="31"/>
      <c r="H1510" s="31"/>
    </row>
    <row r="1511">
      <c r="E1511" s="31"/>
      <c r="F1511" s="31"/>
      <c r="G1511" s="31"/>
      <c r="H1511" s="31"/>
    </row>
    <row r="1512">
      <c r="E1512" s="31"/>
      <c r="F1512" s="31"/>
      <c r="G1512" s="31"/>
      <c r="H1512" s="31"/>
    </row>
    <row r="1513">
      <c r="E1513" s="31"/>
      <c r="F1513" s="31"/>
      <c r="G1513" s="31"/>
      <c r="H1513" s="31"/>
    </row>
    <row r="1514">
      <c r="E1514" s="31"/>
      <c r="F1514" s="31"/>
      <c r="G1514" s="31"/>
      <c r="H1514" s="31"/>
    </row>
    <row r="1515">
      <c r="E1515" s="31"/>
      <c r="F1515" s="31"/>
      <c r="G1515" s="31"/>
      <c r="H1515" s="31"/>
    </row>
    <row r="1516">
      <c r="E1516" s="31"/>
      <c r="F1516" s="31"/>
      <c r="G1516" s="31"/>
      <c r="H1516" s="31"/>
    </row>
    <row r="1517">
      <c r="E1517" s="31"/>
      <c r="F1517" s="31"/>
      <c r="G1517" s="31"/>
      <c r="H1517" s="31"/>
    </row>
    <row r="1518">
      <c r="E1518" s="31"/>
      <c r="F1518" s="31"/>
      <c r="G1518" s="31"/>
      <c r="H1518" s="31"/>
    </row>
    <row r="1519">
      <c r="E1519" s="31"/>
      <c r="F1519" s="31"/>
      <c r="G1519" s="31"/>
      <c r="H1519" s="31"/>
    </row>
    <row r="1520">
      <c r="E1520" s="31"/>
      <c r="F1520" s="31"/>
      <c r="G1520" s="31"/>
      <c r="H1520" s="31"/>
    </row>
    <row r="1521">
      <c r="E1521" s="31"/>
      <c r="F1521" s="31"/>
      <c r="G1521" s="31"/>
      <c r="H1521" s="31"/>
    </row>
    <row r="1522">
      <c r="E1522" s="31"/>
      <c r="F1522" s="31"/>
      <c r="G1522" s="31"/>
      <c r="H1522" s="31"/>
    </row>
    <row r="1523">
      <c r="E1523" s="31"/>
      <c r="F1523" s="31"/>
      <c r="G1523" s="31"/>
      <c r="H1523" s="31"/>
    </row>
    <row r="1524">
      <c r="E1524" s="31"/>
      <c r="F1524" s="31"/>
      <c r="G1524" s="31"/>
      <c r="H1524" s="31"/>
    </row>
    <row r="1525">
      <c r="E1525" s="31"/>
      <c r="F1525" s="31"/>
      <c r="G1525" s="31"/>
      <c r="H1525" s="31"/>
    </row>
    <row r="1526">
      <c r="E1526" s="31"/>
      <c r="F1526" s="31"/>
      <c r="G1526" s="31"/>
      <c r="H1526" s="31"/>
    </row>
    <row r="1527">
      <c r="E1527" s="31"/>
      <c r="F1527" s="31"/>
      <c r="G1527" s="31"/>
      <c r="H1527" s="31"/>
    </row>
    <row r="1528">
      <c r="E1528" s="31"/>
      <c r="F1528" s="31"/>
      <c r="G1528" s="31"/>
      <c r="H1528" s="31"/>
    </row>
    <row r="1529">
      <c r="E1529" s="31"/>
      <c r="F1529" s="31"/>
      <c r="G1529" s="31"/>
      <c r="H1529" s="31"/>
    </row>
    <row r="1530">
      <c r="E1530" s="31"/>
      <c r="F1530" s="31"/>
      <c r="G1530" s="31"/>
      <c r="H1530" s="31"/>
    </row>
    <row r="1531">
      <c r="E1531" s="31"/>
      <c r="F1531" s="31"/>
      <c r="G1531" s="31"/>
      <c r="H1531" s="31"/>
    </row>
    <row r="1532">
      <c r="E1532" s="31"/>
      <c r="F1532" s="31"/>
      <c r="G1532" s="31"/>
      <c r="H1532" s="31"/>
    </row>
    <row r="1533">
      <c r="E1533" s="31"/>
      <c r="F1533" s="31"/>
      <c r="G1533" s="31"/>
      <c r="H1533" s="31"/>
    </row>
    <row r="1534">
      <c r="E1534" s="31"/>
      <c r="F1534" s="31"/>
      <c r="G1534" s="31"/>
      <c r="H1534" s="31"/>
    </row>
    <row r="1535">
      <c r="E1535" s="31"/>
      <c r="F1535" s="31"/>
      <c r="G1535" s="31"/>
      <c r="H1535" s="31"/>
    </row>
    <row r="1536">
      <c r="E1536" s="31"/>
      <c r="F1536" s="31"/>
      <c r="G1536" s="31"/>
      <c r="H1536" s="31"/>
    </row>
    <row r="1537">
      <c r="E1537" s="31"/>
      <c r="F1537" s="31"/>
      <c r="G1537" s="31"/>
      <c r="H1537" s="31"/>
    </row>
    <row r="1538">
      <c r="E1538" s="31"/>
      <c r="F1538" s="31"/>
      <c r="G1538" s="31"/>
      <c r="H1538" s="31"/>
    </row>
    <row r="1539">
      <c r="E1539" s="31"/>
      <c r="F1539" s="31"/>
      <c r="G1539" s="31"/>
      <c r="H1539" s="31"/>
    </row>
    <row r="1540">
      <c r="E1540" s="31"/>
      <c r="F1540" s="31"/>
      <c r="G1540" s="31"/>
      <c r="H1540" s="31"/>
    </row>
    <row r="1541">
      <c r="E1541" s="31"/>
      <c r="F1541" s="31"/>
      <c r="G1541" s="31"/>
      <c r="H1541" s="31"/>
    </row>
    <row r="1542">
      <c r="E1542" s="31"/>
      <c r="F1542" s="31"/>
      <c r="G1542" s="31"/>
      <c r="H1542" s="31"/>
    </row>
    <row r="1543">
      <c r="E1543" s="31"/>
      <c r="F1543" s="31"/>
      <c r="G1543" s="31"/>
      <c r="H1543" s="31"/>
    </row>
    <row r="1544">
      <c r="E1544" s="31"/>
      <c r="F1544" s="31"/>
      <c r="G1544" s="31"/>
      <c r="H1544" s="31"/>
    </row>
    <row r="1545">
      <c r="E1545" s="31"/>
      <c r="F1545" s="31"/>
      <c r="G1545" s="31"/>
      <c r="H1545" s="31"/>
    </row>
    <row r="1546">
      <c r="E1546" s="31"/>
      <c r="F1546" s="31"/>
      <c r="G1546" s="31"/>
      <c r="H1546" s="31"/>
    </row>
    <row r="1547">
      <c r="E1547" s="31"/>
      <c r="F1547" s="31"/>
      <c r="G1547" s="31"/>
      <c r="H1547" s="31"/>
    </row>
    <row r="1548">
      <c r="E1548" s="31"/>
      <c r="F1548" s="31"/>
      <c r="G1548" s="31"/>
      <c r="H1548" s="31"/>
    </row>
    <row r="1549">
      <c r="E1549" s="31"/>
      <c r="F1549" s="31"/>
      <c r="G1549" s="31"/>
      <c r="H1549" s="31"/>
    </row>
    <row r="1550">
      <c r="E1550" s="31"/>
      <c r="F1550" s="31"/>
      <c r="G1550" s="31"/>
      <c r="H1550" s="31"/>
    </row>
    <row r="1551">
      <c r="E1551" s="31"/>
      <c r="F1551" s="31"/>
      <c r="G1551" s="31"/>
      <c r="H1551" s="31"/>
    </row>
    <row r="1552">
      <c r="E1552" s="31"/>
      <c r="F1552" s="31"/>
      <c r="G1552" s="31"/>
      <c r="H1552" s="31"/>
    </row>
    <row r="1553">
      <c r="E1553" s="31"/>
      <c r="F1553" s="31"/>
      <c r="G1553" s="31"/>
      <c r="H1553" s="31"/>
    </row>
    <row r="1554">
      <c r="E1554" s="31"/>
      <c r="F1554" s="31"/>
      <c r="G1554" s="31"/>
      <c r="H1554" s="31"/>
    </row>
    <row r="1555">
      <c r="E1555" s="31"/>
      <c r="F1555" s="31"/>
      <c r="G1555" s="31"/>
      <c r="H1555" s="31"/>
    </row>
    <row r="1556">
      <c r="E1556" s="31"/>
      <c r="F1556" s="31"/>
      <c r="G1556" s="31"/>
      <c r="H1556" s="31"/>
    </row>
    <row r="1557">
      <c r="E1557" s="31"/>
      <c r="F1557" s="31"/>
      <c r="G1557" s="31"/>
      <c r="H1557" s="31"/>
    </row>
    <row r="1558">
      <c r="E1558" s="31"/>
      <c r="F1558" s="31"/>
      <c r="G1558" s="31"/>
      <c r="H1558" s="31"/>
    </row>
    <row r="1559">
      <c r="E1559" s="31"/>
      <c r="F1559" s="31"/>
      <c r="G1559" s="31"/>
      <c r="H1559" s="31"/>
    </row>
    <row r="1560">
      <c r="E1560" s="31"/>
      <c r="F1560" s="31"/>
      <c r="G1560" s="31"/>
      <c r="H1560" s="31"/>
    </row>
    <row r="1561">
      <c r="E1561" s="31"/>
      <c r="F1561" s="31"/>
      <c r="G1561" s="31"/>
      <c r="H1561" s="31"/>
    </row>
    <row r="1562">
      <c r="E1562" s="31"/>
      <c r="F1562" s="31"/>
      <c r="G1562" s="31"/>
      <c r="H1562" s="31"/>
    </row>
    <row r="1563">
      <c r="E1563" s="31"/>
      <c r="F1563" s="31"/>
      <c r="G1563" s="31"/>
      <c r="H1563" s="31"/>
    </row>
    <row r="1564">
      <c r="E1564" s="31"/>
      <c r="F1564" s="31"/>
      <c r="G1564" s="31"/>
      <c r="H1564" s="31"/>
    </row>
    <row r="1565">
      <c r="E1565" s="31"/>
      <c r="F1565" s="31"/>
      <c r="G1565" s="31"/>
      <c r="H1565" s="31"/>
    </row>
    <row r="1566">
      <c r="E1566" s="31"/>
      <c r="F1566" s="31"/>
      <c r="G1566" s="31"/>
      <c r="H1566" s="31"/>
    </row>
    <row r="1567">
      <c r="E1567" s="31"/>
      <c r="F1567" s="31"/>
      <c r="G1567" s="31"/>
      <c r="H1567" s="31"/>
    </row>
    <row r="1568">
      <c r="E1568" s="31"/>
      <c r="F1568" s="31"/>
      <c r="G1568" s="31"/>
      <c r="H1568" s="31"/>
    </row>
    <row r="1569">
      <c r="E1569" s="31"/>
      <c r="F1569" s="31"/>
      <c r="G1569" s="31"/>
      <c r="H1569" s="31"/>
    </row>
    <row r="1570">
      <c r="E1570" s="31"/>
      <c r="F1570" s="31"/>
      <c r="G1570" s="31"/>
      <c r="H1570" s="31"/>
    </row>
    <row r="1571">
      <c r="E1571" s="31"/>
      <c r="F1571" s="31"/>
      <c r="G1571" s="31"/>
      <c r="H1571" s="31"/>
    </row>
    <row r="1572">
      <c r="E1572" s="31"/>
      <c r="F1572" s="31"/>
      <c r="G1572" s="31"/>
      <c r="H1572" s="31"/>
    </row>
    <row r="1573">
      <c r="E1573" s="31"/>
      <c r="F1573" s="31"/>
      <c r="G1573" s="31"/>
      <c r="H1573" s="31"/>
    </row>
    <row r="1574">
      <c r="E1574" s="31"/>
      <c r="F1574" s="31"/>
      <c r="G1574" s="31"/>
      <c r="H1574" s="31"/>
    </row>
    <row r="1575">
      <c r="E1575" s="31"/>
      <c r="F1575" s="31"/>
      <c r="G1575" s="31"/>
      <c r="H1575" s="31"/>
    </row>
    <row r="1576">
      <c r="E1576" s="31"/>
      <c r="F1576" s="31"/>
      <c r="G1576" s="31"/>
      <c r="H1576" s="31"/>
    </row>
    <row r="1577">
      <c r="E1577" s="31"/>
      <c r="F1577" s="31"/>
      <c r="G1577" s="31"/>
      <c r="H1577" s="31"/>
    </row>
    <row r="1578">
      <c r="E1578" s="31"/>
      <c r="F1578" s="31"/>
      <c r="G1578" s="31"/>
      <c r="H1578" s="31"/>
    </row>
    <row r="1579">
      <c r="E1579" s="31"/>
      <c r="F1579" s="31"/>
      <c r="G1579" s="31"/>
      <c r="H1579" s="31"/>
    </row>
    <row r="1580">
      <c r="E1580" s="31"/>
      <c r="F1580" s="31"/>
      <c r="G1580" s="31"/>
      <c r="H1580" s="31"/>
    </row>
    <row r="1581">
      <c r="E1581" s="31"/>
      <c r="F1581" s="31"/>
      <c r="G1581" s="31"/>
      <c r="H1581" s="31"/>
    </row>
    <row r="1582">
      <c r="E1582" s="31"/>
      <c r="F1582" s="31"/>
      <c r="G1582" s="31"/>
      <c r="H1582" s="31"/>
    </row>
    <row r="1583">
      <c r="E1583" s="31"/>
      <c r="F1583" s="31"/>
      <c r="G1583" s="31"/>
      <c r="H1583" s="31"/>
    </row>
    <row r="1584">
      <c r="E1584" s="31"/>
      <c r="F1584" s="31"/>
      <c r="G1584" s="31"/>
      <c r="H1584" s="31"/>
    </row>
    <row r="1585">
      <c r="E1585" s="31"/>
      <c r="F1585" s="31"/>
      <c r="G1585" s="31"/>
      <c r="H1585" s="31"/>
    </row>
    <row r="1586">
      <c r="E1586" s="31"/>
      <c r="F1586" s="31"/>
      <c r="G1586" s="31"/>
      <c r="H1586" s="31"/>
    </row>
    <row r="1587">
      <c r="E1587" s="31"/>
      <c r="F1587" s="31"/>
      <c r="G1587" s="31"/>
      <c r="H1587" s="31"/>
    </row>
    <row r="1588">
      <c r="E1588" s="31"/>
      <c r="F1588" s="31"/>
      <c r="G1588" s="31"/>
      <c r="H1588" s="31"/>
    </row>
    <row r="1589">
      <c r="E1589" s="31"/>
      <c r="F1589" s="31"/>
      <c r="G1589" s="31"/>
      <c r="H1589" s="31"/>
    </row>
    <row r="1590">
      <c r="E1590" s="31"/>
      <c r="F1590" s="31"/>
      <c r="G1590" s="31"/>
      <c r="H1590" s="31"/>
    </row>
    <row r="1591">
      <c r="E1591" s="31"/>
      <c r="F1591" s="31"/>
      <c r="G1591" s="31"/>
      <c r="H1591" s="31"/>
    </row>
    <row r="1592">
      <c r="E1592" s="31"/>
      <c r="F1592" s="31"/>
      <c r="G1592" s="31"/>
      <c r="H1592" s="31"/>
    </row>
    <row r="1593">
      <c r="E1593" s="31"/>
      <c r="F1593" s="31"/>
      <c r="G1593" s="31"/>
      <c r="H1593" s="31"/>
    </row>
    <row r="1594">
      <c r="E1594" s="31"/>
      <c r="F1594" s="31"/>
      <c r="G1594" s="31"/>
      <c r="H1594" s="31"/>
    </row>
    <row r="1595">
      <c r="E1595" s="31"/>
      <c r="F1595" s="31"/>
      <c r="G1595" s="31"/>
      <c r="H1595" s="31"/>
    </row>
    <row r="1596">
      <c r="E1596" s="31"/>
      <c r="F1596" s="31"/>
      <c r="G1596" s="31"/>
      <c r="H1596" s="31"/>
    </row>
    <row r="1597">
      <c r="E1597" s="31"/>
      <c r="F1597" s="31"/>
      <c r="G1597" s="31"/>
      <c r="H1597" s="31"/>
    </row>
    <row r="1598">
      <c r="E1598" s="31"/>
      <c r="F1598" s="31"/>
      <c r="G1598" s="31"/>
      <c r="H1598" s="31"/>
    </row>
    <row r="1599">
      <c r="E1599" s="31"/>
      <c r="F1599" s="31"/>
      <c r="G1599" s="31"/>
      <c r="H1599" s="31"/>
    </row>
    <row r="1600">
      <c r="E1600" s="31"/>
      <c r="F1600" s="31"/>
      <c r="G1600" s="31"/>
      <c r="H1600" s="31"/>
    </row>
    <row r="1601">
      <c r="E1601" s="31"/>
      <c r="F1601" s="31"/>
      <c r="G1601" s="31"/>
      <c r="H1601" s="31"/>
    </row>
    <row r="1602">
      <c r="E1602" s="31"/>
      <c r="F1602" s="31"/>
      <c r="G1602" s="31"/>
      <c r="H1602" s="31"/>
    </row>
    <row r="1603">
      <c r="E1603" s="31"/>
      <c r="F1603" s="31"/>
      <c r="G1603" s="31"/>
      <c r="H1603" s="31"/>
    </row>
    <row r="1604">
      <c r="E1604" s="31"/>
      <c r="F1604" s="31"/>
      <c r="G1604" s="31"/>
      <c r="H1604" s="31"/>
    </row>
    <row r="1605">
      <c r="E1605" s="31"/>
      <c r="F1605" s="31"/>
      <c r="G1605" s="31"/>
      <c r="H1605" s="31"/>
    </row>
    <row r="1606">
      <c r="E1606" s="31"/>
      <c r="F1606" s="31"/>
      <c r="G1606" s="31"/>
      <c r="H1606" s="31"/>
    </row>
    <row r="1607">
      <c r="E1607" s="31"/>
      <c r="F1607" s="31"/>
      <c r="G1607" s="31"/>
      <c r="H1607" s="31"/>
    </row>
    <row r="1608">
      <c r="E1608" s="31"/>
      <c r="F1608" s="31"/>
      <c r="G1608" s="31"/>
      <c r="H1608" s="31"/>
    </row>
    <row r="1609">
      <c r="E1609" s="31"/>
      <c r="F1609" s="31"/>
      <c r="G1609" s="31"/>
      <c r="H1609" s="31"/>
    </row>
    <row r="1610">
      <c r="E1610" s="31"/>
      <c r="F1610" s="31"/>
      <c r="G1610" s="31"/>
      <c r="H1610" s="31"/>
    </row>
    <row r="1611">
      <c r="E1611" s="31"/>
      <c r="F1611" s="31"/>
      <c r="G1611" s="31"/>
      <c r="H1611" s="31"/>
    </row>
    <row r="1612">
      <c r="E1612" s="31"/>
      <c r="F1612" s="31"/>
      <c r="G1612" s="31"/>
      <c r="H1612" s="31"/>
    </row>
    <row r="1613">
      <c r="E1613" s="31"/>
      <c r="F1613" s="31"/>
      <c r="G1613" s="31"/>
      <c r="H1613" s="31"/>
    </row>
    <row r="1614">
      <c r="E1614" s="31"/>
      <c r="F1614" s="31"/>
      <c r="G1614" s="31"/>
      <c r="H1614" s="31"/>
    </row>
    <row r="1615">
      <c r="E1615" s="31"/>
      <c r="F1615" s="31"/>
      <c r="G1615" s="31"/>
      <c r="H1615" s="31"/>
    </row>
    <row r="1616">
      <c r="E1616" s="31"/>
      <c r="F1616" s="31"/>
      <c r="G1616" s="31"/>
      <c r="H1616" s="31"/>
    </row>
    <row r="1617">
      <c r="E1617" s="31"/>
      <c r="F1617" s="31"/>
      <c r="G1617" s="31"/>
      <c r="H1617" s="31"/>
    </row>
    <row r="1618">
      <c r="E1618" s="31"/>
      <c r="F1618" s="31"/>
      <c r="G1618" s="31"/>
      <c r="H1618" s="31"/>
    </row>
    <row r="1619">
      <c r="E1619" s="31"/>
      <c r="F1619" s="31"/>
      <c r="G1619" s="31"/>
      <c r="H1619" s="31"/>
    </row>
    <row r="1620">
      <c r="E1620" s="31"/>
      <c r="F1620" s="31"/>
      <c r="G1620" s="31"/>
      <c r="H1620" s="31"/>
    </row>
    <row r="1621">
      <c r="E1621" s="31"/>
      <c r="F1621" s="31"/>
      <c r="G1621" s="31"/>
      <c r="H1621" s="31"/>
    </row>
    <row r="1622">
      <c r="E1622" s="31"/>
      <c r="F1622" s="31"/>
      <c r="G1622" s="31"/>
      <c r="H1622" s="31"/>
    </row>
    <row r="1623">
      <c r="E1623" s="31"/>
      <c r="F1623" s="31"/>
      <c r="G1623" s="31"/>
      <c r="H1623" s="31"/>
    </row>
    <row r="1624">
      <c r="E1624" s="31"/>
      <c r="F1624" s="31"/>
      <c r="G1624" s="31"/>
      <c r="H1624" s="31"/>
    </row>
    <row r="1625">
      <c r="E1625" s="31"/>
      <c r="F1625" s="31"/>
      <c r="G1625" s="31"/>
      <c r="H1625" s="31"/>
    </row>
    <row r="1626">
      <c r="E1626" s="31"/>
      <c r="F1626" s="31"/>
      <c r="G1626" s="31"/>
      <c r="H1626" s="31"/>
    </row>
    <row r="1627">
      <c r="E1627" s="31"/>
      <c r="F1627" s="31"/>
      <c r="G1627" s="31"/>
      <c r="H1627" s="31"/>
    </row>
    <row r="1628">
      <c r="E1628" s="31"/>
      <c r="F1628" s="31"/>
      <c r="G1628" s="31"/>
      <c r="H1628" s="31"/>
    </row>
    <row r="1629">
      <c r="E1629" s="31"/>
      <c r="F1629" s="31"/>
      <c r="G1629" s="31"/>
      <c r="H1629" s="31"/>
    </row>
    <row r="1630">
      <c r="E1630" s="31"/>
      <c r="F1630" s="31"/>
      <c r="G1630" s="31"/>
      <c r="H1630" s="31"/>
    </row>
    <row r="1631">
      <c r="E1631" s="31"/>
      <c r="F1631" s="31"/>
      <c r="G1631" s="31"/>
      <c r="H1631" s="31"/>
    </row>
    <row r="1632">
      <c r="E1632" s="31"/>
      <c r="F1632" s="31"/>
      <c r="G1632" s="31"/>
      <c r="H1632" s="31"/>
    </row>
    <row r="1633">
      <c r="E1633" s="31"/>
      <c r="F1633" s="31"/>
      <c r="G1633" s="31"/>
      <c r="H1633" s="31"/>
    </row>
    <row r="1634">
      <c r="E1634" s="31"/>
      <c r="F1634" s="31"/>
      <c r="G1634" s="31"/>
      <c r="H1634" s="31"/>
    </row>
    <row r="1635">
      <c r="E1635" s="31"/>
      <c r="F1635" s="31"/>
      <c r="G1635" s="31"/>
      <c r="H1635" s="31"/>
    </row>
    <row r="1636">
      <c r="E1636" s="31"/>
      <c r="F1636" s="31"/>
      <c r="G1636" s="31"/>
      <c r="H1636" s="31"/>
    </row>
    <row r="1637">
      <c r="E1637" s="31"/>
      <c r="F1637" s="31"/>
      <c r="G1637" s="31"/>
      <c r="H1637" s="31"/>
    </row>
    <row r="1638">
      <c r="E1638" s="31"/>
      <c r="F1638" s="31"/>
      <c r="G1638" s="31"/>
      <c r="H1638" s="31"/>
    </row>
    <row r="1639">
      <c r="E1639" s="31"/>
      <c r="F1639" s="31"/>
      <c r="G1639" s="31"/>
      <c r="H1639" s="31"/>
    </row>
    <row r="1640">
      <c r="E1640" s="31"/>
      <c r="F1640" s="31"/>
      <c r="G1640" s="31"/>
      <c r="H1640" s="31"/>
    </row>
    <row r="1641">
      <c r="E1641" s="31"/>
      <c r="F1641" s="31"/>
      <c r="G1641" s="31"/>
      <c r="H1641" s="31"/>
    </row>
    <row r="1642">
      <c r="E1642" s="31"/>
      <c r="F1642" s="31"/>
      <c r="G1642" s="31"/>
      <c r="H1642" s="31"/>
    </row>
    <row r="1643">
      <c r="E1643" s="31"/>
      <c r="F1643" s="31"/>
      <c r="G1643" s="31"/>
      <c r="H1643" s="31"/>
    </row>
    <row r="1644">
      <c r="E1644" s="31"/>
      <c r="F1644" s="31"/>
      <c r="G1644" s="31"/>
      <c r="H1644" s="31"/>
    </row>
    <row r="1645">
      <c r="E1645" s="31"/>
      <c r="F1645" s="31"/>
      <c r="G1645" s="31"/>
      <c r="H1645" s="31"/>
    </row>
    <row r="1646">
      <c r="E1646" s="31"/>
      <c r="F1646" s="31"/>
      <c r="G1646" s="31"/>
      <c r="H1646" s="31"/>
    </row>
    <row r="1647">
      <c r="E1647" s="31"/>
      <c r="F1647" s="31"/>
      <c r="G1647" s="31"/>
      <c r="H1647" s="31"/>
    </row>
    <row r="1648">
      <c r="E1648" s="31"/>
      <c r="F1648" s="31"/>
      <c r="G1648" s="31"/>
      <c r="H1648" s="31"/>
    </row>
    <row r="1649">
      <c r="E1649" s="31"/>
      <c r="F1649" s="31"/>
      <c r="G1649" s="31"/>
      <c r="H1649" s="31"/>
    </row>
    <row r="1650">
      <c r="E1650" s="31"/>
      <c r="F1650" s="31"/>
      <c r="G1650" s="31"/>
      <c r="H1650" s="31"/>
    </row>
    <row r="1651">
      <c r="E1651" s="31"/>
      <c r="F1651" s="31"/>
      <c r="G1651" s="31"/>
      <c r="H1651" s="31"/>
    </row>
    <row r="1652">
      <c r="E1652" s="31"/>
      <c r="F1652" s="31"/>
      <c r="G1652" s="31"/>
      <c r="H1652" s="31"/>
    </row>
    <row r="1653">
      <c r="E1653" s="31"/>
      <c r="F1653" s="31"/>
      <c r="G1653" s="31"/>
      <c r="H1653" s="31"/>
    </row>
    <row r="1654">
      <c r="E1654" s="31"/>
      <c r="F1654" s="31"/>
      <c r="G1654" s="31"/>
      <c r="H1654" s="31"/>
    </row>
    <row r="1655">
      <c r="E1655" s="31"/>
      <c r="F1655" s="31"/>
      <c r="G1655" s="31"/>
      <c r="H1655" s="31"/>
    </row>
    <row r="1656">
      <c r="E1656" s="31"/>
      <c r="F1656" s="31"/>
      <c r="G1656" s="31"/>
      <c r="H1656" s="31"/>
    </row>
    <row r="1657">
      <c r="E1657" s="31"/>
      <c r="F1657" s="31"/>
      <c r="G1657" s="31"/>
      <c r="H1657" s="31"/>
    </row>
    <row r="1658">
      <c r="E1658" s="31"/>
      <c r="F1658" s="31"/>
      <c r="G1658" s="31"/>
      <c r="H1658" s="31"/>
    </row>
    <row r="1659">
      <c r="E1659" s="31"/>
      <c r="F1659" s="31"/>
      <c r="G1659" s="31"/>
      <c r="H1659" s="31"/>
    </row>
    <row r="1660">
      <c r="E1660" s="31"/>
      <c r="F1660" s="31"/>
      <c r="G1660" s="31"/>
      <c r="H1660" s="31"/>
    </row>
    <row r="1661">
      <c r="E1661" s="31"/>
      <c r="F1661" s="31"/>
      <c r="G1661" s="31"/>
      <c r="H1661" s="31"/>
    </row>
    <row r="1662">
      <c r="E1662" s="31"/>
      <c r="F1662" s="31"/>
      <c r="G1662" s="31"/>
      <c r="H1662" s="31"/>
    </row>
    <row r="1663">
      <c r="E1663" s="31"/>
      <c r="F1663" s="31"/>
      <c r="G1663" s="31"/>
      <c r="H1663" s="31"/>
    </row>
    <row r="1664">
      <c r="E1664" s="31"/>
      <c r="F1664" s="31"/>
      <c r="G1664" s="31"/>
      <c r="H1664" s="31"/>
    </row>
    <row r="1665">
      <c r="E1665" s="31"/>
      <c r="F1665" s="31"/>
      <c r="G1665" s="31"/>
      <c r="H1665" s="31"/>
    </row>
    <row r="1666">
      <c r="E1666" s="31"/>
      <c r="F1666" s="31"/>
      <c r="G1666" s="31"/>
      <c r="H1666" s="31"/>
    </row>
    <row r="1667">
      <c r="E1667" s="31"/>
      <c r="F1667" s="31"/>
      <c r="G1667" s="31"/>
      <c r="H1667" s="31"/>
    </row>
    <row r="1668">
      <c r="E1668" s="31"/>
      <c r="F1668" s="31"/>
      <c r="G1668" s="31"/>
      <c r="H1668" s="31"/>
    </row>
    <row r="1669">
      <c r="E1669" s="31"/>
      <c r="F1669" s="31"/>
      <c r="G1669" s="31"/>
      <c r="H1669" s="31"/>
    </row>
    <row r="1670">
      <c r="E1670" s="31"/>
      <c r="F1670" s="31"/>
      <c r="G1670" s="31"/>
      <c r="H1670" s="31"/>
    </row>
    <row r="1671">
      <c r="E1671" s="31"/>
      <c r="F1671" s="31"/>
      <c r="G1671" s="31"/>
      <c r="H1671" s="31"/>
    </row>
    <row r="1672">
      <c r="E1672" s="31"/>
      <c r="F1672" s="31"/>
      <c r="G1672" s="31"/>
      <c r="H1672" s="31"/>
    </row>
    <row r="1673">
      <c r="E1673" s="31"/>
      <c r="F1673" s="31"/>
      <c r="G1673" s="31"/>
      <c r="H1673" s="31"/>
    </row>
    <row r="1674">
      <c r="E1674" s="31"/>
      <c r="F1674" s="31"/>
      <c r="G1674" s="31"/>
      <c r="H1674" s="31"/>
    </row>
    <row r="1675">
      <c r="E1675" s="31"/>
      <c r="F1675" s="31"/>
      <c r="G1675" s="31"/>
      <c r="H1675" s="31"/>
    </row>
    <row r="1676">
      <c r="E1676" s="31"/>
      <c r="F1676" s="31"/>
      <c r="G1676" s="31"/>
      <c r="H1676" s="31"/>
    </row>
    <row r="1677">
      <c r="E1677" s="31"/>
      <c r="F1677" s="31"/>
      <c r="G1677" s="31"/>
      <c r="H1677" s="31"/>
    </row>
    <row r="1678">
      <c r="E1678" s="31"/>
      <c r="F1678" s="31"/>
      <c r="G1678" s="31"/>
      <c r="H1678" s="31"/>
    </row>
    <row r="1679">
      <c r="E1679" s="31"/>
      <c r="F1679" s="31"/>
      <c r="G1679" s="31"/>
      <c r="H1679" s="31"/>
    </row>
    <row r="1680">
      <c r="E1680" s="31"/>
      <c r="F1680" s="31"/>
      <c r="G1680" s="31"/>
      <c r="H1680" s="31"/>
    </row>
    <row r="1681">
      <c r="E1681" s="31"/>
      <c r="F1681" s="31"/>
      <c r="G1681" s="31"/>
      <c r="H1681" s="31"/>
    </row>
    <row r="1682">
      <c r="E1682" s="31"/>
      <c r="F1682" s="31"/>
      <c r="G1682" s="31"/>
      <c r="H1682" s="31"/>
    </row>
    <row r="1683">
      <c r="E1683" s="31"/>
      <c r="F1683" s="31"/>
      <c r="G1683" s="31"/>
      <c r="H1683" s="31"/>
    </row>
    <row r="1684">
      <c r="E1684" s="31"/>
      <c r="F1684" s="31"/>
      <c r="G1684" s="31"/>
      <c r="H1684" s="31"/>
    </row>
    <row r="1685">
      <c r="E1685" s="31"/>
      <c r="F1685" s="31"/>
      <c r="G1685" s="31"/>
      <c r="H1685" s="31"/>
    </row>
    <row r="1686">
      <c r="E1686" s="31"/>
      <c r="F1686" s="31"/>
      <c r="G1686" s="31"/>
      <c r="H1686" s="31"/>
    </row>
    <row r="1687">
      <c r="E1687" s="31"/>
      <c r="F1687" s="31"/>
      <c r="G1687" s="31"/>
      <c r="H1687" s="31"/>
    </row>
    <row r="1688">
      <c r="E1688" s="31"/>
      <c r="F1688" s="31"/>
      <c r="G1688" s="31"/>
      <c r="H1688" s="31"/>
    </row>
    <row r="1689">
      <c r="E1689" s="31"/>
      <c r="F1689" s="31"/>
      <c r="G1689" s="31"/>
      <c r="H1689" s="31"/>
    </row>
    <row r="1690">
      <c r="E1690" s="31"/>
      <c r="F1690" s="31"/>
      <c r="G1690" s="31"/>
      <c r="H1690" s="31"/>
    </row>
    <row r="1691">
      <c r="E1691" s="31"/>
      <c r="F1691" s="31"/>
      <c r="G1691" s="31"/>
      <c r="H1691" s="31"/>
    </row>
    <row r="1692">
      <c r="E1692" s="31"/>
      <c r="F1692" s="31"/>
      <c r="G1692" s="31"/>
      <c r="H1692" s="31"/>
    </row>
    <row r="1693">
      <c r="E1693" s="31"/>
      <c r="F1693" s="31"/>
      <c r="G1693" s="31"/>
      <c r="H1693" s="31"/>
    </row>
    <row r="1694">
      <c r="E1694" s="31"/>
      <c r="F1694" s="31"/>
      <c r="G1694" s="31"/>
      <c r="H1694" s="31"/>
    </row>
    <row r="1695">
      <c r="E1695" s="31"/>
      <c r="F1695" s="31"/>
      <c r="G1695" s="31"/>
      <c r="H1695" s="31"/>
    </row>
    <row r="1696">
      <c r="E1696" s="31"/>
      <c r="F1696" s="31"/>
      <c r="G1696" s="31"/>
      <c r="H1696" s="31"/>
    </row>
    <row r="1697">
      <c r="E1697" s="31"/>
      <c r="F1697" s="31"/>
      <c r="G1697" s="31"/>
      <c r="H1697" s="31"/>
    </row>
    <row r="1698">
      <c r="E1698" s="31"/>
      <c r="F1698" s="31"/>
      <c r="G1698" s="31"/>
      <c r="H1698" s="31"/>
    </row>
    <row r="1699">
      <c r="E1699" s="31"/>
      <c r="F1699" s="31"/>
      <c r="G1699" s="31"/>
      <c r="H1699" s="31"/>
    </row>
    <row r="1700">
      <c r="E1700" s="31"/>
      <c r="F1700" s="31"/>
      <c r="G1700" s="31"/>
      <c r="H1700" s="31"/>
    </row>
    <row r="1701">
      <c r="E1701" s="31"/>
      <c r="F1701" s="31"/>
      <c r="G1701" s="31"/>
      <c r="H1701" s="31"/>
    </row>
    <row r="1702">
      <c r="E1702" s="31"/>
      <c r="F1702" s="31"/>
      <c r="G1702" s="31"/>
      <c r="H1702" s="31"/>
    </row>
    <row r="1703">
      <c r="E1703" s="31"/>
      <c r="F1703" s="31"/>
      <c r="G1703" s="31"/>
      <c r="H1703" s="31"/>
    </row>
    <row r="1704">
      <c r="E1704" s="31"/>
      <c r="F1704" s="31"/>
      <c r="G1704" s="31"/>
      <c r="H1704" s="31"/>
    </row>
    <row r="1705">
      <c r="E1705" s="31"/>
      <c r="F1705" s="31"/>
      <c r="G1705" s="31"/>
      <c r="H1705" s="31"/>
    </row>
    <row r="1706">
      <c r="E1706" s="31"/>
      <c r="F1706" s="31"/>
      <c r="G1706" s="31"/>
      <c r="H1706" s="31"/>
    </row>
    <row r="1707">
      <c r="E1707" s="31"/>
      <c r="F1707" s="31"/>
      <c r="G1707" s="31"/>
      <c r="H1707" s="31"/>
    </row>
    <row r="1708">
      <c r="E1708" s="31"/>
      <c r="F1708" s="31"/>
      <c r="G1708" s="31"/>
      <c r="H1708" s="31"/>
    </row>
    <row r="1709">
      <c r="E1709" s="31"/>
      <c r="F1709" s="31"/>
      <c r="G1709" s="31"/>
      <c r="H1709" s="31"/>
    </row>
    <row r="1710">
      <c r="E1710" s="31"/>
      <c r="F1710" s="31"/>
      <c r="G1710" s="31"/>
      <c r="H1710" s="31"/>
    </row>
    <row r="1711">
      <c r="E1711" s="31"/>
      <c r="F1711" s="31"/>
      <c r="G1711" s="31"/>
      <c r="H1711" s="31"/>
    </row>
    <row r="1712">
      <c r="E1712" s="31"/>
      <c r="F1712" s="31"/>
      <c r="G1712" s="31"/>
      <c r="H1712" s="31"/>
    </row>
    <row r="1713">
      <c r="E1713" s="31"/>
      <c r="F1713" s="31"/>
      <c r="G1713" s="31"/>
      <c r="H1713" s="31"/>
    </row>
    <row r="1714">
      <c r="E1714" s="31"/>
      <c r="F1714" s="31"/>
      <c r="G1714" s="31"/>
      <c r="H1714" s="31"/>
    </row>
    <row r="1715">
      <c r="E1715" s="31"/>
      <c r="F1715" s="31"/>
      <c r="G1715" s="31"/>
      <c r="H1715" s="31"/>
    </row>
    <row r="1716">
      <c r="E1716" s="31"/>
      <c r="F1716" s="31"/>
      <c r="G1716" s="31"/>
      <c r="H1716" s="31"/>
    </row>
    <row r="1717">
      <c r="E1717" s="31"/>
      <c r="F1717" s="31"/>
      <c r="G1717" s="31"/>
      <c r="H1717" s="31"/>
    </row>
    <row r="1718">
      <c r="E1718" s="31"/>
      <c r="F1718" s="31"/>
      <c r="G1718" s="31"/>
      <c r="H1718" s="31"/>
    </row>
    <row r="1719">
      <c r="E1719" s="31"/>
      <c r="F1719" s="31"/>
      <c r="G1719" s="31"/>
      <c r="H1719" s="31"/>
    </row>
    <row r="1720">
      <c r="E1720" s="31"/>
      <c r="F1720" s="31"/>
      <c r="G1720" s="31"/>
      <c r="H1720" s="31"/>
    </row>
    <row r="1721">
      <c r="E1721" s="31"/>
      <c r="F1721" s="31"/>
      <c r="G1721" s="31"/>
      <c r="H1721" s="31"/>
    </row>
    <row r="1722">
      <c r="E1722" s="31"/>
      <c r="F1722" s="31"/>
      <c r="G1722" s="31"/>
      <c r="H1722" s="31"/>
    </row>
    <row r="1723">
      <c r="E1723" s="31"/>
      <c r="F1723" s="31"/>
      <c r="G1723" s="31"/>
      <c r="H1723" s="31"/>
    </row>
    <row r="1724">
      <c r="E1724" s="31"/>
      <c r="F1724" s="31"/>
      <c r="G1724" s="31"/>
      <c r="H1724" s="31"/>
    </row>
    <row r="1725">
      <c r="E1725" s="31"/>
      <c r="F1725" s="31"/>
      <c r="G1725" s="31"/>
      <c r="H1725" s="31"/>
    </row>
    <row r="1726">
      <c r="E1726" s="31"/>
      <c r="F1726" s="31"/>
      <c r="G1726" s="31"/>
      <c r="H1726" s="31"/>
    </row>
    <row r="1727">
      <c r="E1727" s="31"/>
      <c r="F1727" s="31"/>
      <c r="G1727" s="31"/>
      <c r="H1727" s="31"/>
    </row>
    <row r="1728">
      <c r="E1728" s="31"/>
      <c r="F1728" s="31"/>
      <c r="G1728" s="31"/>
      <c r="H1728" s="31"/>
    </row>
    <row r="1729">
      <c r="E1729" s="31"/>
      <c r="F1729" s="31"/>
      <c r="G1729" s="31"/>
      <c r="H1729" s="31"/>
    </row>
    <row r="1730">
      <c r="E1730" s="31"/>
      <c r="F1730" s="31"/>
      <c r="G1730" s="31"/>
      <c r="H1730" s="31"/>
    </row>
    <row r="1731">
      <c r="E1731" s="31"/>
      <c r="F1731" s="31"/>
      <c r="G1731" s="31"/>
      <c r="H1731" s="31"/>
    </row>
    <row r="1732">
      <c r="E1732" s="31"/>
      <c r="F1732" s="31"/>
      <c r="G1732" s="31"/>
      <c r="H1732" s="31"/>
    </row>
    <row r="1733">
      <c r="E1733" s="31"/>
      <c r="F1733" s="31"/>
      <c r="G1733" s="31"/>
      <c r="H1733" s="31"/>
    </row>
    <row r="1734">
      <c r="E1734" s="31"/>
      <c r="F1734" s="31"/>
      <c r="G1734" s="31"/>
      <c r="H1734" s="31"/>
    </row>
    <row r="1735">
      <c r="E1735" s="31"/>
      <c r="F1735" s="31"/>
      <c r="G1735" s="31"/>
      <c r="H1735" s="31"/>
    </row>
    <row r="1736">
      <c r="E1736" s="31"/>
      <c r="F1736" s="31"/>
      <c r="G1736" s="31"/>
      <c r="H1736" s="31"/>
    </row>
    <row r="1737">
      <c r="E1737" s="31"/>
      <c r="F1737" s="31"/>
      <c r="G1737" s="31"/>
      <c r="H1737" s="31"/>
    </row>
    <row r="1738">
      <c r="E1738" s="31"/>
      <c r="F1738" s="31"/>
      <c r="G1738" s="31"/>
      <c r="H1738" s="31"/>
    </row>
    <row r="1739">
      <c r="E1739" s="31"/>
      <c r="F1739" s="31"/>
      <c r="G1739" s="31"/>
      <c r="H1739" s="31"/>
    </row>
    <row r="1740">
      <c r="E1740" s="31"/>
      <c r="F1740" s="31"/>
      <c r="G1740" s="31"/>
      <c r="H1740" s="31"/>
    </row>
    <row r="1741">
      <c r="E1741" s="31"/>
      <c r="F1741" s="31"/>
      <c r="G1741" s="31"/>
      <c r="H1741" s="31"/>
    </row>
    <row r="1742">
      <c r="E1742" s="31"/>
      <c r="F1742" s="31"/>
      <c r="G1742" s="31"/>
      <c r="H1742" s="31"/>
    </row>
    <row r="1743">
      <c r="E1743" s="31"/>
      <c r="F1743" s="31"/>
      <c r="G1743" s="31"/>
      <c r="H1743" s="31"/>
    </row>
    <row r="1744">
      <c r="E1744" s="31"/>
      <c r="F1744" s="31"/>
      <c r="G1744" s="31"/>
      <c r="H1744" s="31"/>
    </row>
    <row r="1745">
      <c r="E1745" s="31"/>
      <c r="F1745" s="31"/>
      <c r="G1745" s="31"/>
      <c r="H1745" s="31"/>
    </row>
    <row r="1746">
      <c r="E1746" s="31"/>
      <c r="F1746" s="31"/>
      <c r="G1746" s="31"/>
      <c r="H1746" s="31"/>
    </row>
    <row r="1747">
      <c r="E1747" s="31"/>
      <c r="F1747" s="31"/>
      <c r="G1747" s="31"/>
      <c r="H1747" s="31"/>
    </row>
    <row r="1748">
      <c r="E1748" s="31"/>
      <c r="F1748" s="31"/>
      <c r="G1748" s="31"/>
      <c r="H1748" s="31"/>
    </row>
    <row r="1749">
      <c r="E1749" s="31"/>
      <c r="F1749" s="31"/>
      <c r="G1749" s="31"/>
      <c r="H1749" s="31"/>
    </row>
    <row r="1750">
      <c r="E1750" s="31"/>
      <c r="F1750" s="31"/>
      <c r="G1750" s="31"/>
      <c r="H1750" s="31"/>
    </row>
    <row r="1751">
      <c r="E1751" s="31"/>
      <c r="F1751" s="31"/>
      <c r="G1751" s="31"/>
      <c r="H1751" s="31"/>
    </row>
    <row r="1752">
      <c r="E1752" s="31"/>
      <c r="F1752" s="31"/>
      <c r="G1752" s="31"/>
      <c r="H1752" s="31"/>
    </row>
    <row r="1753">
      <c r="E1753" s="31"/>
      <c r="F1753" s="31"/>
      <c r="G1753" s="31"/>
      <c r="H1753" s="31"/>
    </row>
    <row r="1754">
      <c r="E1754" s="31"/>
      <c r="F1754" s="31"/>
      <c r="G1754" s="31"/>
      <c r="H1754" s="31"/>
    </row>
    <row r="1755">
      <c r="E1755" s="31"/>
      <c r="F1755" s="31"/>
      <c r="G1755" s="31"/>
      <c r="H1755" s="31"/>
    </row>
    <row r="1756">
      <c r="E1756" s="31"/>
      <c r="F1756" s="31"/>
      <c r="G1756" s="31"/>
      <c r="H1756" s="31"/>
    </row>
    <row r="1757">
      <c r="E1757" s="31"/>
      <c r="F1757" s="31"/>
      <c r="G1757" s="31"/>
      <c r="H1757" s="31"/>
    </row>
    <row r="1758">
      <c r="E1758" s="31"/>
      <c r="F1758" s="31"/>
      <c r="G1758" s="31"/>
      <c r="H1758" s="31"/>
    </row>
    <row r="1759">
      <c r="E1759" s="31"/>
      <c r="F1759" s="31"/>
      <c r="G1759" s="31"/>
      <c r="H1759" s="31"/>
    </row>
    <row r="1760">
      <c r="E1760" s="31"/>
      <c r="F1760" s="31"/>
      <c r="G1760" s="31"/>
      <c r="H1760" s="31"/>
    </row>
    <row r="1761">
      <c r="E1761" s="31"/>
      <c r="F1761" s="31"/>
      <c r="G1761" s="31"/>
      <c r="H1761" s="31"/>
    </row>
    <row r="1762">
      <c r="E1762" s="31"/>
      <c r="F1762" s="31"/>
      <c r="G1762" s="31"/>
      <c r="H1762" s="31"/>
    </row>
    <row r="1763">
      <c r="E1763" s="31"/>
      <c r="F1763" s="31"/>
      <c r="G1763" s="31"/>
      <c r="H1763" s="31"/>
    </row>
    <row r="1764">
      <c r="E1764" s="31"/>
      <c r="F1764" s="31"/>
      <c r="G1764" s="31"/>
      <c r="H1764" s="31"/>
    </row>
    <row r="1765">
      <c r="E1765" s="31"/>
      <c r="F1765" s="31"/>
      <c r="G1765" s="31"/>
      <c r="H1765" s="31"/>
    </row>
    <row r="1766">
      <c r="E1766" s="31"/>
      <c r="F1766" s="31"/>
      <c r="G1766" s="31"/>
      <c r="H1766" s="31"/>
    </row>
    <row r="1767">
      <c r="E1767" s="31"/>
      <c r="F1767" s="31"/>
      <c r="G1767" s="31"/>
      <c r="H1767" s="31"/>
    </row>
    <row r="1768">
      <c r="E1768" s="31"/>
      <c r="F1768" s="31"/>
      <c r="G1768" s="31"/>
      <c r="H1768" s="31"/>
    </row>
    <row r="1769">
      <c r="E1769" s="31"/>
      <c r="F1769" s="31"/>
      <c r="G1769" s="31"/>
      <c r="H1769" s="31"/>
    </row>
    <row r="1770">
      <c r="E1770" s="31"/>
      <c r="F1770" s="31"/>
      <c r="G1770" s="31"/>
      <c r="H1770" s="31"/>
    </row>
    <row r="1771">
      <c r="E1771" s="31"/>
      <c r="F1771" s="31"/>
      <c r="G1771" s="31"/>
      <c r="H1771" s="31"/>
    </row>
    <row r="1772">
      <c r="E1772" s="31"/>
      <c r="F1772" s="31"/>
      <c r="G1772" s="31"/>
      <c r="H1772" s="31"/>
    </row>
    <row r="1773">
      <c r="E1773" s="31"/>
      <c r="F1773" s="31"/>
      <c r="G1773" s="31"/>
      <c r="H1773" s="31"/>
    </row>
    <row r="1774">
      <c r="E1774" s="31"/>
      <c r="F1774" s="31"/>
      <c r="G1774" s="31"/>
      <c r="H1774" s="31"/>
    </row>
    <row r="1775">
      <c r="E1775" s="31"/>
      <c r="F1775" s="31"/>
      <c r="G1775" s="31"/>
      <c r="H1775" s="31"/>
    </row>
    <row r="1776">
      <c r="E1776" s="31"/>
      <c r="F1776" s="31"/>
      <c r="G1776" s="31"/>
      <c r="H1776" s="31"/>
    </row>
    <row r="1777">
      <c r="E1777" s="31"/>
      <c r="F1777" s="31"/>
      <c r="G1777" s="31"/>
      <c r="H1777" s="31"/>
    </row>
    <row r="1778">
      <c r="E1778" s="31"/>
      <c r="F1778" s="31"/>
      <c r="G1778" s="31"/>
      <c r="H1778" s="31"/>
    </row>
    <row r="1779">
      <c r="E1779" s="31"/>
      <c r="F1779" s="31"/>
      <c r="G1779" s="31"/>
      <c r="H1779" s="31"/>
    </row>
    <row r="1780">
      <c r="E1780" s="31"/>
      <c r="F1780" s="31"/>
      <c r="G1780" s="31"/>
      <c r="H1780" s="31"/>
    </row>
    <row r="1781">
      <c r="E1781" s="31"/>
      <c r="F1781" s="31"/>
      <c r="G1781" s="31"/>
      <c r="H1781" s="31"/>
    </row>
    <row r="1782">
      <c r="E1782" s="31"/>
      <c r="F1782" s="31"/>
      <c r="G1782" s="31"/>
      <c r="H1782" s="31"/>
    </row>
    <row r="1783">
      <c r="E1783" s="31"/>
      <c r="F1783" s="31"/>
      <c r="G1783" s="31"/>
      <c r="H1783" s="31"/>
    </row>
    <row r="1784">
      <c r="E1784" s="31"/>
      <c r="F1784" s="31"/>
      <c r="G1784" s="31"/>
      <c r="H1784" s="31"/>
    </row>
    <row r="1785">
      <c r="E1785" s="31"/>
      <c r="F1785" s="31"/>
      <c r="G1785" s="31"/>
      <c r="H1785" s="31"/>
    </row>
    <row r="1786">
      <c r="E1786" s="31"/>
      <c r="F1786" s="31"/>
      <c r="G1786" s="31"/>
      <c r="H1786" s="31"/>
    </row>
    <row r="1787">
      <c r="E1787" s="31"/>
      <c r="F1787" s="31"/>
      <c r="G1787" s="31"/>
      <c r="H1787" s="31"/>
    </row>
    <row r="1788">
      <c r="E1788" s="31"/>
      <c r="F1788" s="31"/>
      <c r="G1788" s="31"/>
      <c r="H1788" s="31"/>
    </row>
    <row r="1789">
      <c r="E1789" s="31"/>
      <c r="F1789" s="31"/>
      <c r="G1789" s="31"/>
      <c r="H1789" s="31"/>
    </row>
    <row r="1790">
      <c r="E1790" s="31"/>
      <c r="F1790" s="31"/>
      <c r="G1790" s="31"/>
      <c r="H1790" s="31"/>
    </row>
    <row r="1791">
      <c r="E1791" s="31"/>
      <c r="F1791" s="31"/>
      <c r="G1791" s="31"/>
      <c r="H1791" s="31"/>
    </row>
    <row r="1792">
      <c r="E1792" s="31"/>
      <c r="F1792" s="31"/>
      <c r="G1792" s="31"/>
      <c r="H1792" s="31"/>
    </row>
    <row r="1793">
      <c r="E1793" s="31"/>
      <c r="F1793" s="31"/>
      <c r="G1793" s="31"/>
      <c r="H1793" s="31"/>
    </row>
    <row r="1794">
      <c r="E1794" s="31"/>
      <c r="F1794" s="31"/>
      <c r="G1794" s="31"/>
      <c r="H1794" s="31"/>
    </row>
    <row r="1795">
      <c r="E1795" s="31"/>
      <c r="F1795" s="31"/>
      <c r="G1795" s="31"/>
      <c r="H1795" s="31"/>
    </row>
    <row r="1796">
      <c r="E1796" s="31"/>
      <c r="F1796" s="31"/>
      <c r="G1796" s="31"/>
      <c r="H1796" s="31"/>
    </row>
    <row r="1797">
      <c r="E1797" s="31"/>
      <c r="F1797" s="31"/>
      <c r="G1797" s="31"/>
      <c r="H1797" s="31"/>
    </row>
    <row r="1798">
      <c r="E1798" s="31"/>
      <c r="F1798" s="31"/>
      <c r="G1798" s="31"/>
      <c r="H1798" s="31"/>
    </row>
    <row r="1799">
      <c r="E1799" s="31"/>
      <c r="F1799" s="31"/>
      <c r="G1799" s="31"/>
      <c r="H1799" s="31"/>
    </row>
    <row r="1800">
      <c r="E1800" s="31"/>
      <c r="F1800" s="31"/>
      <c r="G1800" s="31"/>
      <c r="H1800" s="31"/>
    </row>
    <row r="1801">
      <c r="E1801" s="31"/>
      <c r="F1801" s="31"/>
      <c r="G1801" s="31"/>
      <c r="H1801" s="31"/>
    </row>
    <row r="1802">
      <c r="E1802" s="31"/>
      <c r="F1802" s="31"/>
      <c r="G1802" s="31"/>
      <c r="H1802" s="31"/>
    </row>
    <row r="1803">
      <c r="E1803" s="31"/>
      <c r="F1803" s="31"/>
      <c r="G1803" s="31"/>
      <c r="H1803" s="31"/>
    </row>
    <row r="1804">
      <c r="E1804" s="31"/>
      <c r="F1804" s="31"/>
      <c r="G1804" s="31"/>
      <c r="H1804" s="31"/>
    </row>
    <row r="1805">
      <c r="E1805" s="31"/>
      <c r="F1805" s="31"/>
      <c r="G1805" s="31"/>
      <c r="H1805" s="31"/>
    </row>
    <row r="1806">
      <c r="E1806" s="31"/>
      <c r="F1806" s="31"/>
      <c r="G1806" s="31"/>
      <c r="H1806" s="31"/>
    </row>
    <row r="1807">
      <c r="E1807" s="31"/>
      <c r="F1807" s="31"/>
      <c r="G1807" s="31"/>
      <c r="H1807" s="31"/>
    </row>
    <row r="1808">
      <c r="E1808" s="31"/>
      <c r="F1808" s="31"/>
      <c r="G1808" s="31"/>
      <c r="H1808" s="31"/>
    </row>
    <row r="1809">
      <c r="E1809" s="31"/>
      <c r="F1809" s="31"/>
      <c r="G1809" s="31"/>
      <c r="H1809" s="31"/>
    </row>
    <row r="1810">
      <c r="E1810" s="31"/>
      <c r="F1810" s="31"/>
      <c r="G1810" s="31"/>
      <c r="H1810" s="31"/>
    </row>
    <row r="1811">
      <c r="E1811" s="31"/>
      <c r="F1811" s="31"/>
      <c r="G1811" s="31"/>
      <c r="H1811" s="31"/>
    </row>
    <row r="1812">
      <c r="E1812" s="31"/>
      <c r="F1812" s="31"/>
      <c r="G1812" s="31"/>
      <c r="H1812" s="31"/>
    </row>
    <row r="1813">
      <c r="E1813" s="31"/>
      <c r="F1813" s="31"/>
      <c r="G1813" s="31"/>
      <c r="H1813" s="31"/>
    </row>
    <row r="1814">
      <c r="E1814" s="31"/>
      <c r="F1814" s="31"/>
      <c r="G1814" s="31"/>
      <c r="H1814" s="31"/>
    </row>
    <row r="1815">
      <c r="E1815" s="31"/>
      <c r="F1815" s="31"/>
      <c r="G1815" s="31"/>
      <c r="H1815" s="31"/>
    </row>
    <row r="1816">
      <c r="E1816" s="31"/>
      <c r="F1816" s="31"/>
      <c r="G1816" s="31"/>
      <c r="H1816" s="31"/>
    </row>
    <row r="1817">
      <c r="E1817" s="31"/>
      <c r="F1817" s="31"/>
      <c r="G1817" s="31"/>
      <c r="H1817" s="31"/>
    </row>
    <row r="1818">
      <c r="E1818" s="31"/>
      <c r="F1818" s="31"/>
      <c r="G1818" s="31"/>
      <c r="H1818" s="31"/>
    </row>
    <row r="1819">
      <c r="E1819" s="31"/>
      <c r="F1819" s="31"/>
      <c r="G1819" s="31"/>
      <c r="H1819" s="31"/>
    </row>
    <row r="1820">
      <c r="E1820" s="31"/>
      <c r="F1820" s="31"/>
      <c r="G1820" s="31"/>
      <c r="H1820" s="31"/>
    </row>
    <row r="1821">
      <c r="E1821" s="31"/>
      <c r="F1821" s="31"/>
      <c r="G1821" s="31"/>
      <c r="H1821" s="31"/>
    </row>
    <row r="1822">
      <c r="E1822" s="31"/>
      <c r="F1822" s="31"/>
      <c r="G1822" s="31"/>
      <c r="H1822" s="31"/>
    </row>
    <row r="1823">
      <c r="E1823" s="31"/>
      <c r="F1823" s="31"/>
      <c r="G1823" s="31"/>
      <c r="H1823" s="31"/>
    </row>
    <row r="1824">
      <c r="E1824" s="31"/>
      <c r="F1824" s="31"/>
      <c r="G1824" s="31"/>
      <c r="H1824" s="31"/>
    </row>
    <row r="1825">
      <c r="E1825" s="31"/>
      <c r="F1825" s="31"/>
      <c r="G1825" s="31"/>
      <c r="H1825" s="31"/>
    </row>
    <row r="1826">
      <c r="E1826" s="31"/>
      <c r="F1826" s="31"/>
      <c r="G1826" s="31"/>
      <c r="H1826" s="31"/>
    </row>
    <row r="1827">
      <c r="E1827" s="31"/>
      <c r="F1827" s="31"/>
      <c r="G1827" s="31"/>
      <c r="H1827" s="31"/>
    </row>
    <row r="1828">
      <c r="E1828" s="31"/>
      <c r="F1828" s="31"/>
      <c r="G1828" s="31"/>
      <c r="H1828" s="31"/>
    </row>
    <row r="1829">
      <c r="E1829" s="31"/>
      <c r="F1829" s="31"/>
      <c r="G1829" s="31"/>
      <c r="H1829" s="31"/>
    </row>
    <row r="1830">
      <c r="E1830" s="31"/>
      <c r="F1830" s="31"/>
      <c r="G1830" s="31"/>
      <c r="H1830" s="31"/>
    </row>
    <row r="1831">
      <c r="E1831" s="31"/>
      <c r="F1831" s="31"/>
      <c r="G1831" s="31"/>
      <c r="H1831" s="31"/>
    </row>
    <row r="1832">
      <c r="E1832" s="31"/>
      <c r="F1832" s="31"/>
      <c r="G1832" s="31"/>
      <c r="H1832" s="31"/>
    </row>
    <row r="1833">
      <c r="E1833" s="31"/>
      <c r="F1833" s="31"/>
      <c r="G1833" s="31"/>
      <c r="H1833" s="31"/>
    </row>
    <row r="1834">
      <c r="E1834" s="31"/>
      <c r="F1834" s="31"/>
      <c r="G1834" s="31"/>
      <c r="H1834" s="31"/>
    </row>
    <row r="1835">
      <c r="E1835" s="31"/>
      <c r="F1835" s="31"/>
      <c r="G1835" s="31"/>
      <c r="H1835" s="31"/>
    </row>
    <row r="1836">
      <c r="E1836" s="31"/>
      <c r="F1836" s="31"/>
      <c r="G1836" s="31"/>
      <c r="H1836" s="31"/>
    </row>
    <row r="1837">
      <c r="E1837" s="31"/>
      <c r="F1837" s="31"/>
      <c r="G1837" s="31"/>
      <c r="H1837" s="31"/>
    </row>
    <row r="1838">
      <c r="E1838" s="31"/>
      <c r="F1838" s="31"/>
      <c r="G1838" s="31"/>
      <c r="H1838" s="31"/>
    </row>
    <row r="1839">
      <c r="E1839" s="31"/>
      <c r="F1839" s="31"/>
      <c r="G1839" s="31"/>
      <c r="H1839" s="31"/>
    </row>
    <row r="1840">
      <c r="E1840" s="31"/>
      <c r="F1840" s="31"/>
      <c r="G1840" s="31"/>
      <c r="H1840" s="31"/>
    </row>
    <row r="1841">
      <c r="E1841" s="31"/>
      <c r="F1841" s="31"/>
      <c r="G1841" s="31"/>
      <c r="H1841" s="31"/>
    </row>
    <row r="1842">
      <c r="E1842" s="31"/>
      <c r="F1842" s="31"/>
      <c r="G1842" s="31"/>
      <c r="H1842" s="31"/>
    </row>
    <row r="1843">
      <c r="E1843" s="31"/>
      <c r="F1843" s="31"/>
      <c r="G1843" s="31"/>
      <c r="H1843" s="31"/>
    </row>
    <row r="1844">
      <c r="E1844" s="31"/>
      <c r="F1844" s="31"/>
      <c r="G1844" s="31"/>
      <c r="H1844" s="31"/>
    </row>
    <row r="1845">
      <c r="E1845" s="31"/>
      <c r="F1845" s="31"/>
      <c r="G1845" s="31"/>
      <c r="H1845" s="31"/>
    </row>
    <row r="1846">
      <c r="E1846" s="31"/>
      <c r="F1846" s="31"/>
      <c r="G1846" s="31"/>
      <c r="H1846" s="31"/>
    </row>
    <row r="1847">
      <c r="E1847" s="31"/>
      <c r="F1847" s="31"/>
      <c r="G1847" s="31"/>
      <c r="H1847" s="31"/>
    </row>
    <row r="1848">
      <c r="E1848" s="31"/>
      <c r="F1848" s="31"/>
      <c r="G1848" s="31"/>
      <c r="H1848" s="31"/>
    </row>
    <row r="1849">
      <c r="E1849" s="31"/>
      <c r="F1849" s="31"/>
      <c r="G1849" s="31"/>
      <c r="H1849" s="31"/>
    </row>
    <row r="1850">
      <c r="E1850" s="31"/>
      <c r="F1850" s="31"/>
      <c r="G1850" s="31"/>
      <c r="H1850" s="31"/>
    </row>
    <row r="1851">
      <c r="E1851" s="31"/>
      <c r="F1851" s="31"/>
      <c r="G1851" s="31"/>
      <c r="H1851" s="31"/>
    </row>
    <row r="1852">
      <c r="E1852" s="31"/>
      <c r="F1852" s="31"/>
      <c r="G1852" s="31"/>
      <c r="H1852" s="31"/>
    </row>
    <row r="1853">
      <c r="E1853" s="31"/>
      <c r="F1853" s="31"/>
      <c r="G1853" s="31"/>
      <c r="H1853" s="31"/>
    </row>
    <row r="1854">
      <c r="E1854" s="31"/>
      <c r="F1854" s="31"/>
      <c r="G1854" s="31"/>
      <c r="H1854" s="31"/>
    </row>
    <row r="1855">
      <c r="E1855" s="31"/>
      <c r="F1855" s="31"/>
      <c r="G1855" s="31"/>
      <c r="H1855" s="31"/>
    </row>
    <row r="1856">
      <c r="E1856" s="31"/>
      <c r="F1856" s="31"/>
      <c r="G1856" s="31"/>
      <c r="H1856" s="31"/>
    </row>
    <row r="1857">
      <c r="E1857" s="31"/>
      <c r="F1857" s="31"/>
      <c r="G1857" s="31"/>
      <c r="H1857" s="31"/>
    </row>
    <row r="1858">
      <c r="E1858" s="31"/>
      <c r="F1858" s="31"/>
      <c r="G1858" s="31"/>
      <c r="H1858" s="31"/>
    </row>
    <row r="1859">
      <c r="E1859" s="31"/>
      <c r="F1859" s="31"/>
      <c r="G1859" s="31"/>
      <c r="H1859" s="31"/>
    </row>
    <row r="1860">
      <c r="E1860" s="31"/>
      <c r="F1860" s="31"/>
      <c r="G1860" s="31"/>
      <c r="H1860" s="31"/>
    </row>
    <row r="1861">
      <c r="E1861" s="31"/>
      <c r="F1861" s="31"/>
      <c r="G1861" s="31"/>
      <c r="H1861" s="31"/>
    </row>
    <row r="1862">
      <c r="E1862" s="31"/>
      <c r="F1862" s="31"/>
      <c r="G1862" s="31"/>
      <c r="H1862" s="31"/>
    </row>
    <row r="1863">
      <c r="E1863" s="31"/>
      <c r="F1863" s="31"/>
      <c r="G1863" s="31"/>
      <c r="H1863" s="31"/>
    </row>
    <row r="1864">
      <c r="E1864" s="31"/>
      <c r="F1864" s="31"/>
      <c r="G1864" s="31"/>
      <c r="H1864" s="31"/>
    </row>
    <row r="1865">
      <c r="E1865" s="31"/>
      <c r="F1865" s="31"/>
      <c r="G1865" s="31"/>
      <c r="H1865" s="31"/>
    </row>
    <row r="1866">
      <c r="E1866" s="31"/>
      <c r="F1866" s="31"/>
      <c r="G1866" s="31"/>
      <c r="H1866" s="31"/>
    </row>
    <row r="1867">
      <c r="E1867" s="31"/>
      <c r="F1867" s="31"/>
      <c r="G1867" s="31"/>
      <c r="H1867" s="31"/>
    </row>
    <row r="1868">
      <c r="E1868" s="31"/>
      <c r="F1868" s="31"/>
      <c r="G1868" s="31"/>
      <c r="H1868" s="31"/>
    </row>
    <row r="1869">
      <c r="E1869" s="31"/>
      <c r="F1869" s="31"/>
      <c r="G1869" s="31"/>
      <c r="H1869" s="31"/>
    </row>
    <row r="1870">
      <c r="E1870" s="31"/>
      <c r="F1870" s="31"/>
      <c r="G1870" s="31"/>
      <c r="H1870" s="31"/>
    </row>
    <row r="1871">
      <c r="E1871" s="31"/>
      <c r="F1871" s="31"/>
      <c r="G1871" s="31"/>
      <c r="H1871" s="31"/>
    </row>
    <row r="1872">
      <c r="E1872" s="31"/>
      <c r="F1872" s="31"/>
      <c r="G1872" s="31"/>
      <c r="H1872" s="31"/>
    </row>
    <row r="1873">
      <c r="E1873" s="31"/>
      <c r="F1873" s="31"/>
      <c r="G1873" s="31"/>
      <c r="H1873" s="31"/>
    </row>
    <row r="1874">
      <c r="E1874" s="31"/>
      <c r="F1874" s="31"/>
      <c r="G1874" s="31"/>
      <c r="H1874" s="31"/>
    </row>
    <row r="1875">
      <c r="E1875" s="31"/>
      <c r="F1875" s="31"/>
      <c r="G1875" s="31"/>
      <c r="H1875" s="31"/>
    </row>
    <row r="1876">
      <c r="E1876" s="31"/>
      <c r="F1876" s="31"/>
      <c r="G1876" s="31"/>
      <c r="H1876" s="31"/>
    </row>
    <row r="1877">
      <c r="E1877" s="31"/>
      <c r="F1877" s="31"/>
      <c r="G1877" s="31"/>
      <c r="H1877" s="31"/>
    </row>
    <row r="1878">
      <c r="E1878" s="31"/>
      <c r="F1878" s="31"/>
      <c r="G1878" s="31"/>
      <c r="H1878" s="31"/>
    </row>
    <row r="1879">
      <c r="E1879" s="31"/>
      <c r="F1879" s="31"/>
      <c r="G1879" s="31"/>
      <c r="H1879" s="31"/>
    </row>
    <row r="1880">
      <c r="E1880" s="31"/>
      <c r="F1880" s="31"/>
      <c r="G1880" s="31"/>
      <c r="H1880" s="31"/>
    </row>
    <row r="1881">
      <c r="E1881" s="31"/>
      <c r="F1881" s="31"/>
      <c r="G1881" s="31"/>
      <c r="H1881" s="31"/>
    </row>
    <row r="1882">
      <c r="E1882" s="31"/>
      <c r="F1882" s="31"/>
      <c r="G1882" s="31"/>
      <c r="H1882" s="31"/>
    </row>
    <row r="1883">
      <c r="E1883" s="31"/>
      <c r="F1883" s="31"/>
      <c r="G1883" s="31"/>
      <c r="H1883" s="31"/>
    </row>
    <row r="1884">
      <c r="E1884" s="31"/>
      <c r="F1884" s="31"/>
      <c r="G1884" s="31"/>
      <c r="H1884" s="31"/>
    </row>
    <row r="1885">
      <c r="E1885" s="31"/>
      <c r="F1885" s="31"/>
      <c r="G1885" s="31"/>
      <c r="H1885" s="31"/>
    </row>
    <row r="1886">
      <c r="E1886" s="31"/>
      <c r="F1886" s="31"/>
      <c r="G1886" s="31"/>
      <c r="H1886" s="31"/>
    </row>
    <row r="1887">
      <c r="E1887" s="31"/>
      <c r="F1887" s="31"/>
      <c r="G1887" s="31"/>
      <c r="H1887" s="31"/>
    </row>
    <row r="1888">
      <c r="E1888" s="31"/>
      <c r="F1888" s="31"/>
      <c r="G1888" s="31"/>
      <c r="H1888" s="31"/>
    </row>
    <row r="1889">
      <c r="E1889" s="31"/>
      <c r="F1889" s="31"/>
      <c r="G1889" s="31"/>
      <c r="H1889" s="31"/>
    </row>
    <row r="1890">
      <c r="E1890" s="31"/>
      <c r="F1890" s="31"/>
      <c r="G1890" s="31"/>
      <c r="H1890" s="31"/>
    </row>
    <row r="1891">
      <c r="E1891" s="31"/>
      <c r="F1891" s="31"/>
      <c r="G1891" s="31"/>
      <c r="H1891" s="31"/>
    </row>
    <row r="1892">
      <c r="E1892" s="31"/>
      <c r="F1892" s="31"/>
      <c r="G1892" s="31"/>
      <c r="H1892" s="31"/>
    </row>
    <row r="1893">
      <c r="E1893" s="31"/>
      <c r="F1893" s="31"/>
      <c r="G1893" s="31"/>
      <c r="H1893" s="31"/>
    </row>
    <row r="1894">
      <c r="E1894" s="31"/>
      <c r="F1894" s="31"/>
      <c r="G1894" s="31"/>
      <c r="H1894" s="31"/>
    </row>
    <row r="1895">
      <c r="E1895" s="31"/>
      <c r="F1895" s="31"/>
      <c r="G1895" s="31"/>
      <c r="H1895" s="31"/>
    </row>
    <row r="1896">
      <c r="E1896" s="31"/>
      <c r="F1896" s="31"/>
      <c r="G1896" s="31"/>
      <c r="H1896" s="31"/>
    </row>
    <row r="1897">
      <c r="E1897" s="31"/>
      <c r="F1897" s="31"/>
      <c r="G1897" s="31"/>
      <c r="H1897" s="31"/>
    </row>
    <row r="1898">
      <c r="E1898" s="31"/>
      <c r="F1898" s="31"/>
      <c r="G1898" s="31"/>
      <c r="H1898" s="31"/>
    </row>
    <row r="1899">
      <c r="E1899" s="31"/>
      <c r="F1899" s="31"/>
      <c r="G1899" s="31"/>
      <c r="H1899" s="31"/>
    </row>
    <row r="1900">
      <c r="E1900" s="31"/>
      <c r="F1900" s="31"/>
      <c r="G1900" s="31"/>
      <c r="H1900" s="31"/>
    </row>
    <row r="1901">
      <c r="E1901" s="31"/>
      <c r="F1901" s="31"/>
      <c r="G1901" s="31"/>
      <c r="H1901" s="31"/>
    </row>
    <row r="1902">
      <c r="E1902" s="31"/>
      <c r="F1902" s="31"/>
      <c r="G1902" s="31"/>
      <c r="H1902" s="31"/>
    </row>
    <row r="1903">
      <c r="E1903" s="31"/>
      <c r="F1903" s="31"/>
      <c r="G1903" s="31"/>
      <c r="H1903" s="31"/>
    </row>
    <row r="1904">
      <c r="E1904" s="31"/>
      <c r="F1904" s="31"/>
      <c r="G1904" s="31"/>
      <c r="H1904" s="31"/>
    </row>
    <row r="1905">
      <c r="E1905" s="31"/>
      <c r="F1905" s="31"/>
      <c r="G1905" s="31"/>
      <c r="H1905" s="31"/>
    </row>
    <row r="1906">
      <c r="E1906" s="31"/>
      <c r="F1906" s="31"/>
      <c r="G1906" s="31"/>
      <c r="H1906" s="31"/>
    </row>
    <row r="1907">
      <c r="E1907" s="31"/>
      <c r="F1907" s="31"/>
      <c r="G1907" s="31"/>
      <c r="H1907" s="31"/>
    </row>
    <row r="1908">
      <c r="E1908" s="31"/>
      <c r="F1908" s="31"/>
      <c r="G1908" s="31"/>
      <c r="H1908" s="31"/>
    </row>
    <row r="1909">
      <c r="E1909" s="31"/>
      <c r="F1909" s="31"/>
      <c r="G1909" s="31"/>
      <c r="H1909" s="31"/>
    </row>
    <row r="1910">
      <c r="E1910" s="31"/>
      <c r="F1910" s="31"/>
      <c r="G1910" s="31"/>
      <c r="H1910" s="31"/>
    </row>
    <row r="1911">
      <c r="E1911" s="31"/>
      <c r="F1911" s="31"/>
      <c r="G1911" s="31"/>
      <c r="H1911" s="31"/>
    </row>
    <row r="1912">
      <c r="E1912" s="31"/>
      <c r="F1912" s="31"/>
      <c r="G1912" s="31"/>
      <c r="H1912" s="31"/>
    </row>
    <row r="1913">
      <c r="E1913" s="31"/>
      <c r="F1913" s="31"/>
      <c r="G1913" s="31"/>
      <c r="H1913" s="31"/>
    </row>
    <row r="1914">
      <c r="E1914" s="31"/>
      <c r="F1914" s="31"/>
      <c r="G1914" s="31"/>
      <c r="H1914" s="31"/>
    </row>
    <row r="1915">
      <c r="E1915" s="31"/>
      <c r="F1915" s="31"/>
      <c r="G1915" s="31"/>
      <c r="H1915" s="31"/>
    </row>
    <row r="1916">
      <c r="E1916" s="31"/>
      <c r="F1916" s="31"/>
      <c r="G1916" s="31"/>
      <c r="H1916" s="31"/>
    </row>
    <row r="1917">
      <c r="E1917" s="31"/>
      <c r="F1917" s="31"/>
      <c r="G1917" s="31"/>
      <c r="H1917" s="31"/>
    </row>
    <row r="1918">
      <c r="E1918" s="31"/>
      <c r="F1918" s="31"/>
      <c r="G1918" s="31"/>
      <c r="H1918" s="31"/>
    </row>
    <row r="1919">
      <c r="E1919" s="31"/>
      <c r="F1919" s="31"/>
      <c r="G1919" s="31"/>
      <c r="H1919" s="31"/>
    </row>
    <row r="1920">
      <c r="E1920" s="31"/>
      <c r="F1920" s="31"/>
      <c r="G1920" s="31"/>
      <c r="H1920" s="31"/>
    </row>
    <row r="1921">
      <c r="E1921" s="31"/>
      <c r="F1921" s="31"/>
      <c r="G1921" s="31"/>
      <c r="H1921" s="31"/>
    </row>
    <row r="1922">
      <c r="E1922" s="31"/>
      <c r="F1922" s="31"/>
      <c r="G1922" s="31"/>
      <c r="H1922" s="31"/>
    </row>
    <row r="1923">
      <c r="E1923" s="31"/>
      <c r="F1923" s="31"/>
      <c r="G1923" s="31"/>
      <c r="H1923" s="31"/>
    </row>
    <row r="1924">
      <c r="E1924" s="31"/>
      <c r="F1924" s="31"/>
      <c r="G1924" s="31"/>
      <c r="H1924" s="31"/>
    </row>
    <row r="1925">
      <c r="E1925" s="31"/>
      <c r="F1925" s="31"/>
      <c r="G1925" s="31"/>
      <c r="H1925" s="31"/>
    </row>
    <row r="1926">
      <c r="E1926" s="31"/>
      <c r="F1926" s="31"/>
      <c r="G1926" s="31"/>
      <c r="H1926" s="31"/>
    </row>
    <row r="1927">
      <c r="E1927" s="31"/>
      <c r="F1927" s="31"/>
      <c r="G1927" s="31"/>
      <c r="H1927" s="31"/>
    </row>
    <row r="1928">
      <c r="E1928" s="31"/>
      <c r="F1928" s="31"/>
      <c r="G1928" s="31"/>
      <c r="H1928" s="31"/>
    </row>
    <row r="1929">
      <c r="E1929" s="31"/>
      <c r="F1929" s="31"/>
      <c r="G1929" s="31"/>
      <c r="H1929" s="31"/>
    </row>
    <row r="1930">
      <c r="E1930" s="31"/>
      <c r="F1930" s="31"/>
      <c r="G1930" s="31"/>
      <c r="H1930" s="31"/>
    </row>
    <row r="1931">
      <c r="E1931" s="31"/>
      <c r="F1931" s="31"/>
      <c r="G1931" s="31"/>
      <c r="H1931" s="31"/>
    </row>
    <row r="1932">
      <c r="E1932" s="31"/>
      <c r="F1932" s="31"/>
      <c r="G1932" s="31"/>
      <c r="H1932" s="31"/>
    </row>
    <row r="1933">
      <c r="E1933" s="31"/>
      <c r="F1933" s="31"/>
      <c r="G1933" s="31"/>
      <c r="H1933" s="31"/>
    </row>
    <row r="1934">
      <c r="E1934" s="31"/>
      <c r="F1934" s="31"/>
      <c r="G1934" s="31"/>
      <c r="H1934" s="31"/>
    </row>
    <row r="1935">
      <c r="E1935" s="31"/>
      <c r="F1935" s="31"/>
      <c r="G1935" s="31"/>
      <c r="H1935" s="31"/>
    </row>
    <row r="1936">
      <c r="E1936" s="31"/>
      <c r="F1936" s="31"/>
      <c r="G1936" s="31"/>
      <c r="H1936" s="31"/>
    </row>
    <row r="1937">
      <c r="E1937" s="31"/>
      <c r="F1937" s="31"/>
      <c r="G1937" s="31"/>
      <c r="H1937" s="31"/>
    </row>
    <row r="1938">
      <c r="E1938" s="31"/>
      <c r="F1938" s="31"/>
      <c r="G1938" s="31"/>
      <c r="H1938" s="31"/>
    </row>
    <row r="1939">
      <c r="E1939" s="31"/>
      <c r="F1939" s="31"/>
      <c r="G1939" s="31"/>
      <c r="H1939" s="31"/>
    </row>
    <row r="1940">
      <c r="E1940" s="31"/>
      <c r="F1940" s="31"/>
      <c r="G1940" s="31"/>
      <c r="H1940" s="31"/>
    </row>
    <row r="1941">
      <c r="E1941" s="31"/>
      <c r="F1941" s="31"/>
      <c r="G1941" s="31"/>
      <c r="H1941" s="31"/>
    </row>
    <row r="1942">
      <c r="E1942" s="31"/>
      <c r="F1942" s="31"/>
      <c r="G1942" s="31"/>
      <c r="H1942" s="31"/>
    </row>
    <row r="1943">
      <c r="E1943" s="31"/>
      <c r="F1943" s="31"/>
      <c r="G1943" s="31"/>
      <c r="H1943" s="31"/>
    </row>
    <row r="1944">
      <c r="E1944" s="31"/>
      <c r="F1944" s="31"/>
      <c r="G1944" s="31"/>
      <c r="H1944" s="31"/>
    </row>
    <row r="1945">
      <c r="E1945" s="31"/>
      <c r="F1945" s="31"/>
      <c r="G1945" s="31"/>
      <c r="H1945" s="31"/>
    </row>
    <row r="1946">
      <c r="E1946" s="31"/>
      <c r="F1946" s="31"/>
      <c r="G1946" s="31"/>
      <c r="H1946" s="31"/>
    </row>
    <row r="1947">
      <c r="E1947" s="31"/>
      <c r="F1947" s="31"/>
      <c r="G1947" s="31"/>
      <c r="H1947" s="31"/>
    </row>
    <row r="1948">
      <c r="E1948" s="31"/>
      <c r="F1948" s="31"/>
      <c r="G1948" s="31"/>
      <c r="H1948" s="31"/>
    </row>
    <row r="1949">
      <c r="E1949" s="31"/>
      <c r="F1949" s="31"/>
      <c r="G1949" s="31"/>
      <c r="H1949" s="31"/>
    </row>
    <row r="1950">
      <c r="E1950" s="31"/>
      <c r="F1950" s="31"/>
      <c r="G1950" s="31"/>
      <c r="H1950" s="31"/>
    </row>
    <row r="1951">
      <c r="E1951" s="31"/>
      <c r="F1951" s="31"/>
      <c r="G1951" s="31"/>
      <c r="H1951" s="31"/>
    </row>
    <row r="1952">
      <c r="E1952" s="31"/>
      <c r="F1952" s="31"/>
      <c r="G1952" s="31"/>
      <c r="H1952" s="31"/>
    </row>
    <row r="1953">
      <c r="E1953" s="31"/>
      <c r="F1953" s="31"/>
      <c r="G1953" s="31"/>
      <c r="H1953" s="31"/>
    </row>
    <row r="1954">
      <c r="E1954" s="31"/>
      <c r="F1954" s="31"/>
      <c r="G1954" s="31"/>
      <c r="H1954" s="31"/>
    </row>
    <row r="1955">
      <c r="E1955" s="31"/>
      <c r="F1955" s="31"/>
      <c r="G1955" s="31"/>
      <c r="H1955" s="31"/>
    </row>
    <row r="1956">
      <c r="E1956" s="31"/>
      <c r="F1956" s="31"/>
      <c r="G1956" s="31"/>
      <c r="H1956" s="31"/>
    </row>
    <row r="1957">
      <c r="E1957" s="31"/>
      <c r="F1957" s="31"/>
      <c r="G1957" s="31"/>
      <c r="H1957" s="31"/>
    </row>
    <row r="1958">
      <c r="E1958" s="31"/>
      <c r="F1958" s="31"/>
      <c r="G1958" s="31"/>
      <c r="H1958" s="31"/>
    </row>
    <row r="1959">
      <c r="E1959" s="31"/>
      <c r="F1959" s="31"/>
      <c r="G1959" s="31"/>
      <c r="H1959" s="31"/>
    </row>
    <row r="1960">
      <c r="E1960" s="31"/>
      <c r="F1960" s="31"/>
      <c r="G1960" s="31"/>
      <c r="H1960" s="31"/>
    </row>
    <row r="1961">
      <c r="E1961" s="31"/>
      <c r="F1961" s="31"/>
      <c r="G1961" s="31"/>
      <c r="H1961" s="31"/>
    </row>
    <row r="1962">
      <c r="E1962" s="31"/>
      <c r="F1962" s="31"/>
      <c r="G1962" s="31"/>
      <c r="H1962" s="31"/>
    </row>
    <row r="1963">
      <c r="E1963" s="31"/>
      <c r="F1963" s="31"/>
      <c r="G1963" s="31"/>
      <c r="H1963" s="31"/>
    </row>
    <row r="1964">
      <c r="E1964" s="31"/>
      <c r="F1964" s="31"/>
      <c r="G1964" s="31"/>
      <c r="H1964" s="31"/>
    </row>
    <row r="1965">
      <c r="E1965" s="31"/>
      <c r="F1965" s="31"/>
      <c r="G1965" s="31"/>
      <c r="H1965" s="31"/>
    </row>
    <row r="1966">
      <c r="E1966" s="31"/>
      <c r="F1966" s="31"/>
      <c r="G1966" s="31"/>
      <c r="H1966" s="31"/>
    </row>
    <row r="1967">
      <c r="E1967" s="31"/>
      <c r="F1967" s="31"/>
      <c r="G1967" s="31"/>
      <c r="H1967" s="31"/>
    </row>
    <row r="1968">
      <c r="E1968" s="31"/>
      <c r="F1968" s="31"/>
      <c r="G1968" s="31"/>
      <c r="H1968" s="31"/>
    </row>
    <row r="1969">
      <c r="E1969" s="31"/>
      <c r="F1969" s="31"/>
      <c r="G1969" s="31"/>
      <c r="H1969" s="31"/>
    </row>
    <row r="1970">
      <c r="E1970" s="31"/>
      <c r="F1970" s="31"/>
      <c r="G1970" s="31"/>
      <c r="H1970" s="31"/>
    </row>
    <row r="1971">
      <c r="E1971" s="31"/>
      <c r="F1971" s="31"/>
      <c r="G1971" s="31"/>
      <c r="H1971" s="31"/>
    </row>
    <row r="1972">
      <c r="E1972" s="31"/>
      <c r="F1972" s="31"/>
      <c r="G1972" s="31"/>
      <c r="H1972" s="31"/>
    </row>
    <row r="1973">
      <c r="E1973" s="31"/>
      <c r="F1973" s="31"/>
      <c r="G1973" s="31"/>
      <c r="H1973" s="31"/>
    </row>
    <row r="1974">
      <c r="E1974" s="31"/>
      <c r="F1974" s="31"/>
      <c r="G1974" s="31"/>
      <c r="H1974" s="31"/>
    </row>
    <row r="1975">
      <c r="E1975" s="31"/>
      <c r="F1975" s="31"/>
      <c r="G1975" s="31"/>
      <c r="H1975" s="31"/>
    </row>
    <row r="1976">
      <c r="E1976" s="31"/>
      <c r="F1976" s="31"/>
      <c r="G1976" s="31"/>
      <c r="H1976" s="31"/>
    </row>
    <row r="1977">
      <c r="E1977" s="31"/>
      <c r="F1977" s="31"/>
      <c r="G1977" s="31"/>
      <c r="H1977" s="31"/>
    </row>
    <row r="1978">
      <c r="E1978" s="31"/>
      <c r="F1978" s="31"/>
      <c r="G1978" s="31"/>
      <c r="H1978" s="31"/>
    </row>
    <row r="1979">
      <c r="E1979" s="31"/>
      <c r="F1979" s="31"/>
      <c r="G1979" s="31"/>
      <c r="H1979" s="31"/>
    </row>
    <row r="1980">
      <c r="E1980" s="31"/>
      <c r="F1980" s="31"/>
      <c r="G1980" s="31"/>
      <c r="H1980" s="31"/>
    </row>
    <row r="1981">
      <c r="E1981" s="31"/>
      <c r="F1981" s="31"/>
      <c r="G1981" s="31"/>
      <c r="H1981" s="31"/>
    </row>
    <row r="1982">
      <c r="E1982" s="31"/>
      <c r="F1982" s="31"/>
      <c r="G1982" s="31"/>
      <c r="H1982" s="31"/>
    </row>
    <row r="1983">
      <c r="E1983" s="31"/>
      <c r="F1983" s="31"/>
      <c r="G1983" s="31"/>
      <c r="H1983" s="31"/>
    </row>
    <row r="1984">
      <c r="E1984" s="31"/>
      <c r="F1984" s="31"/>
      <c r="G1984" s="31"/>
      <c r="H1984" s="31"/>
    </row>
    <row r="1985">
      <c r="E1985" s="31"/>
      <c r="F1985" s="31"/>
      <c r="G1985" s="31"/>
      <c r="H1985" s="31"/>
    </row>
    <row r="1986">
      <c r="E1986" s="31"/>
      <c r="F1986" s="31"/>
      <c r="G1986" s="31"/>
      <c r="H1986" s="31"/>
    </row>
    <row r="1987">
      <c r="E1987" s="31"/>
      <c r="F1987" s="31"/>
      <c r="G1987" s="31"/>
      <c r="H1987" s="31"/>
    </row>
    <row r="1988">
      <c r="E1988" s="31"/>
      <c r="F1988" s="31"/>
      <c r="G1988" s="31"/>
      <c r="H1988" s="31"/>
    </row>
    <row r="1989">
      <c r="E1989" s="31"/>
      <c r="F1989" s="31"/>
      <c r="G1989" s="31"/>
      <c r="H1989" s="31"/>
    </row>
    <row r="1990">
      <c r="E1990" s="31"/>
      <c r="F1990" s="31"/>
      <c r="G1990" s="31"/>
      <c r="H1990" s="31"/>
    </row>
    <row r="1991">
      <c r="E1991" s="31"/>
      <c r="F1991" s="31"/>
      <c r="G1991" s="31"/>
      <c r="H1991" s="31"/>
    </row>
    <row r="1992">
      <c r="E1992" s="31"/>
      <c r="F1992" s="31"/>
      <c r="G1992" s="31"/>
      <c r="H1992" s="31"/>
    </row>
    <row r="1993">
      <c r="E1993" s="31"/>
      <c r="F1993" s="31"/>
      <c r="G1993" s="31"/>
      <c r="H1993" s="31"/>
    </row>
    <row r="1994">
      <c r="E1994" s="31"/>
      <c r="F1994" s="31"/>
      <c r="G1994" s="31"/>
      <c r="H1994" s="31"/>
    </row>
    <row r="1995">
      <c r="E1995" s="31"/>
      <c r="F1995" s="31"/>
      <c r="G1995" s="31"/>
      <c r="H1995" s="31"/>
    </row>
    <row r="1996">
      <c r="E1996" s="31"/>
      <c r="F1996" s="31"/>
      <c r="G1996" s="31"/>
      <c r="H1996" s="31"/>
    </row>
    <row r="1997">
      <c r="E1997" s="31"/>
      <c r="F1997" s="31"/>
      <c r="G1997" s="31"/>
      <c r="H1997" s="31"/>
    </row>
    <row r="1998">
      <c r="E1998" s="31"/>
      <c r="F1998" s="31"/>
      <c r="G1998" s="31"/>
      <c r="H1998" s="31"/>
    </row>
    <row r="1999">
      <c r="E1999" s="31"/>
      <c r="F1999" s="31"/>
      <c r="G1999" s="31"/>
      <c r="H1999" s="31"/>
    </row>
    <row r="2000">
      <c r="E2000" s="31"/>
      <c r="F2000" s="31"/>
      <c r="G2000" s="31"/>
      <c r="H2000" s="31"/>
    </row>
    <row r="2001">
      <c r="E2001" s="31"/>
      <c r="F2001" s="31"/>
      <c r="G2001" s="31"/>
      <c r="H2001" s="31"/>
    </row>
    <row r="2002">
      <c r="E2002" s="31"/>
      <c r="F2002" s="31"/>
      <c r="G2002" s="31"/>
      <c r="H2002" s="31"/>
    </row>
    <row r="2003">
      <c r="E2003" s="31"/>
      <c r="F2003" s="31"/>
      <c r="G2003" s="31"/>
      <c r="H2003" s="31"/>
    </row>
    <row r="2004">
      <c r="E2004" s="31"/>
      <c r="F2004" s="31"/>
      <c r="G2004" s="31"/>
      <c r="H2004" s="31"/>
    </row>
    <row r="2005">
      <c r="E2005" s="31"/>
      <c r="F2005" s="31"/>
      <c r="G2005" s="31"/>
      <c r="H2005" s="31"/>
    </row>
    <row r="2006">
      <c r="E2006" s="31"/>
      <c r="F2006" s="31"/>
      <c r="G2006" s="31"/>
      <c r="H2006" s="31"/>
    </row>
    <row r="2007">
      <c r="E2007" s="31"/>
      <c r="F2007" s="31"/>
      <c r="G2007" s="31"/>
      <c r="H2007" s="31"/>
    </row>
    <row r="2008">
      <c r="E2008" s="31"/>
      <c r="F2008" s="31"/>
      <c r="G2008" s="31"/>
      <c r="H2008" s="31"/>
    </row>
    <row r="2009">
      <c r="E2009" s="31"/>
      <c r="F2009" s="31"/>
      <c r="G2009" s="31"/>
      <c r="H2009" s="31"/>
    </row>
    <row r="2010">
      <c r="E2010" s="31"/>
      <c r="F2010" s="31"/>
      <c r="G2010" s="31"/>
      <c r="H2010" s="31"/>
    </row>
    <row r="2011">
      <c r="E2011" s="31"/>
      <c r="F2011" s="31"/>
      <c r="G2011" s="31"/>
      <c r="H2011" s="31"/>
    </row>
    <row r="2012">
      <c r="E2012" s="31"/>
      <c r="F2012" s="31"/>
      <c r="G2012" s="31"/>
      <c r="H2012" s="31"/>
    </row>
    <row r="2013">
      <c r="E2013" s="31"/>
      <c r="F2013" s="31"/>
      <c r="G2013" s="31"/>
      <c r="H2013" s="31"/>
    </row>
    <row r="2014">
      <c r="E2014" s="31"/>
      <c r="F2014" s="31"/>
      <c r="G2014" s="31"/>
      <c r="H2014" s="31"/>
    </row>
    <row r="2015">
      <c r="E2015" s="31"/>
      <c r="F2015" s="31"/>
      <c r="G2015" s="31"/>
      <c r="H2015" s="31"/>
    </row>
    <row r="2016">
      <c r="E2016" s="31"/>
      <c r="F2016" s="31"/>
      <c r="G2016" s="31"/>
      <c r="H2016" s="31"/>
    </row>
    <row r="2017">
      <c r="E2017" s="31"/>
      <c r="F2017" s="31"/>
      <c r="G2017" s="31"/>
      <c r="H2017" s="31"/>
    </row>
    <row r="2018">
      <c r="E2018" s="31"/>
      <c r="F2018" s="31"/>
      <c r="G2018" s="31"/>
      <c r="H2018" s="31"/>
    </row>
    <row r="2019">
      <c r="E2019" s="31"/>
      <c r="F2019" s="31"/>
      <c r="G2019" s="31"/>
      <c r="H2019" s="31"/>
    </row>
    <row r="2020">
      <c r="E2020" s="31"/>
      <c r="F2020" s="31"/>
      <c r="G2020" s="31"/>
      <c r="H2020" s="31"/>
    </row>
    <row r="2021">
      <c r="E2021" s="31"/>
      <c r="F2021" s="31"/>
      <c r="G2021" s="31"/>
      <c r="H2021" s="31"/>
    </row>
    <row r="2022">
      <c r="E2022" s="31"/>
      <c r="F2022" s="31"/>
      <c r="G2022" s="31"/>
      <c r="H2022" s="31"/>
    </row>
    <row r="2023">
      <c r="E2023" s="31"/>
      <c r="F2023" s="31"/>
      <c r="G2023" s="31"/>
      <c r="H2023" s="31"/>
    </row>
    <row r="2024">
      <c r="E2024" s="31"/>
      <c r="F2024" s="31"/>
      <c r="G2024" s="31"/>
      <c r="H2024" s="31"/>
    </row>
    <row r="2025">
      <c r="E2025" s="31"/>
      <c r="F2025" s="31"/>
      <c r="G2025" s="31"/>
      <c r="H2025" s="31"/>
    </row>
    <row r="2026">
      <c r="E2026" s="31"/>
      <c r="F2026" s="31"/>
      <c r="G2026" s="31"/>
      <c r="H2026" s="31"/>
    </row>
    <row r="2027">
      <c r="E2027" s="31"/>
      <c r="F2027" s="31"/>
      <c r="G2027" s="31"/>
      <c r="H2027" s="31"/>
    </row>
    <row r="2028">
      <c r="E2028" s="31"/>
      <c r="F2028" s="31"/>
      <c r="G2028" s="31"/>
      <c r="H2028" s="31"/>
    </row>
    <row r="2029">
      <c r="E2029" s="31"/>
      <c r="F2029" s="31"/>
      <c r="G2029" s="31"/>
      <c r="H2029" s="31"/>
    </row>
    <row r="2030">
      <c r="E2030" s="31"/>
      <c r="F2030" s="31"/>
      <c r="G2030" s="31"/>
      <c r="H2030" s="31"/>
    </row>
    <row r="2031">
      <c r="E2031" s="31"/>
      <c r="F2031" s="31"/>
      <c r="G2031" s="31"/>
      <c r="H2031" s="31"/>
    </row>
    <row r="2032">
      <c r="E2032" s="31"/>
      <c r="F2032" s="31"/>
      <c r="G2032" s="31"/>
      <c r="H2032" s="31"/>
    </row>
    <row r="2033">
      <c r="E2033" s="31"/>
      <c r="F2033" s="31"/>
      <c r="G2033" s="31"/>
      <c r="H2033" s="31"/>
    </row>
    <row r="2034">
      <c r="E2034" s="31"/>
      <c r="F2034" s="31"/>
      <c r="G2034" s="31"/>
      <c r="H2034" s="31"/>
    </row>
    <row r="2035">
      <c r="E2035" s="31"/>
      <c r="F2035" s="31"/>
      <c r="G2035" s="31"/>
      <c r="H2035" s="31"/>
    </row>
    <row r="2036">
      <c r="E2036" s="31"/>
      <c r="F2036" s="31"/>
      <c r="G2036" s="31"/>
      <c r="H2036" s="31"/>
    </row>
    <row r="2037">
      <c r="E2037" s="31"/>
      <c r="F2037" s="31"/>
      <c r="G2037" s="31"/>
      <c r="H2037" s="31"/>
    </row>
    <row r="2038">
      <c r="E2038" s="31"/>
      <c r="F2038" s="31"/>
      <c r="G2038" s="31"/>
      <c r="H2038" s="31"/>
    </row>
    <row r="2039">
      <c r="E2039" s="31"/>
      <c r="F2039" s="31"/>
      <c r="G2039" s="31"/>
      <c r="H2039" s="31"/>
    </row>
    <row r="2040">
      <c r="E2040" s="31"/>
      <c r="F2040" s="31"/>
      <c r="G2040" s="31"/>
      <c r="H2040" s="31"/>
    </row>
    <row r="2041">
      <c r="E2041" s="31"/>
      <c r="F2041" s="31"/>
      <c r="G2041" s="31"/>
      <c r="H2041" s="31"/>
    </row>
    <row r="2042">
      <c r="E2042" s="31"/>
      <c r="F2042" s="31"/>
      <c r="G2042" s="31"/>
      <c r="H2042" s="31"/>
    </row>
    <row r="2043">
      <c r="E2043" s="31"/>
      <c r="F2043" s="31"/>
      <c r="G2043" s="31"/>
      <c r="H2043" s="31"/>
    </row>
    <row r="2044">
      <c r="E2044" s="31"/>
      <c r="F2044" s="31"/>
      <c r="G2044" s="31"/>
      <c r="H2044" s="31"/>
    </row>
    <row r="2045">
      <c r="E2045" s="31"/>
      <c r="F2045" s="31"/>
      <c r="G2045" s="31"/>
      <c r="H2045" s="31"/>
    </row>
    <row r="2046">
      <c r="E2046" s="31"/>
      <c r="F2046" s="31"/>
      <c r="G2046" s="31"/>
      <c r="H2046" s="31"/>
    </row>
    <row r="2047">
      <c r="E2047" s="31"/>
      <c r="F2047" s="31"/>
      <c r="G2047" s="31"/>
      <c r="H2047" s="31"/>
    </row>
    <row r="2048">
      <c r="E2048" s="31"/>
      <c r="F2048" s="31"/>
      <c r="G2048" s="31"/>
      <c r="H2048" s="31"/>
    </row>
    <row r="2049">
      <c r="E2049" s="31"/>
      <c r="F2049" s="31"/>
      <c r="G2049" s="31"/>
      <c r="H2049" s="31"/>
    </row>
    <row r="2050">
      <c r="E2050" s="31"/>
      <c r="F2050" s="31"/>
      <c r="G2050" s="31"/>
      <c r="H2050" s="31"/>
    </row>
    <row r="2051">
      <c r="E2051" s="31"/>
      <c r="F2051" s="31"/>
      <c r="G2051" s="31"/>
      <c r="H2051" s="31"/>
    </row>
    <row r="2052">
      <c r="E2052" s="31"/>
      <c r="F2052" s="31"/>
      <c r="G2052" s="31"/>
      <c r="H2052" s="31"/>
    </row>
    <row r="2053">
      <c r="E2053" s="31"/>
      <c r="F2053" s="31"/>
      <c r="G2053" s="31"/>
      <c r="H2053" s="31"/>
    </row>
    <row r="2054">
      <c r="E2054" s="31"/>
      <c r="F2054" s="31"/>
      <c r="G2054" s="31"/>
      <c r="H2054" s="31"/>
    </row>
    <row r="2055">
      <c r="E2055" s="31"/>
      <c r="F2055" s="31"/>
      <c r="G2055" s="31"/>
      <c r="H2055" s="31"/>
    </row>
    <row r="2056">
      <c r="E2056" s="31"/>
      <c r="F2056" s="31"/>
      <c r="G2056" s="31"/>
      <c r="H2056" s="31"/>
    </row>
    <row r="2057">
      <c r="E2057" s="31"/>
      <c r="F2057" s="31"/>
      <c r="G2057" s="31"/>
      <c r="H2057" s="31"/>
    </row>
    <row r="2058">
      <c r="E2058" s="31"/>
      <c r="F2058" s="31"/>
      <c r="G2058" s="31"/>
      <c r="H2058" s="31"/>
    </row>
    <row r="2059">
      <c r="E2059" s="31"/>
      <c r="F2059" s="31"/>
      <c r="G2059" s="31"/>
      <c r="H2059" s="31"/>
    </row>
    <row r="2060">
      <c r="E2060" s="31"/>
      <c r="F2060" s="31"/>
      <c r="G2060" s="31"/>
      <c r="H2060" s="31"/>
    </row>
    <row r="2061">
      <c r="E2061" s="31"/>
      <c r="F2061" s="31"/>
      <c r="G2061" s="31"/>
      <c r="H2061" s="31"/>
    </row>
    <row r="2062">
      <c r="E2062" s="31"/>
      <c r="F2062" s="31"/>
      <c r="G2062" s="31"/>
      <c r="H2062" s="31"/>
    </row>
    <row r="2063">
      <c r="E2063" s="31"/>
      <c r="F2063" s="31"/>
      <c r="G2063" s="31"/>
      <c r="H2063" s="31"/>
    </row>
    <row r="2064">
      <c r="E2064" s="31"/>
      <c r="F2064" s="31"/>
      <c r="G2064" s="31"/>
      <c r="H2064" s="31"/>
    </row>
    <row r="2065">
      <c r="E2065" s="31"/>
      <c r="F2065" s="31"/>
      <c r="G2065" s="31"/>
      <c r="H2065" s="31"/>
    </row>
    <row r="2066">
      <c r="E2066" s="31"/>
      <c r="F2066" s="31"/>
      <c r="G2066" s="31"/>
      <c r="H2066" s="31"/>
    </row>
    <row r="2067">
      <c r="E2067" s="31"/>
      <c r="F2067" s="31"/>
      <c r="G2067" s="31"/>
      <c r="H2067" s="31"/>
    </row>
    <row r="2068">
      <c r="E2068" s="31"/>
      <c r="F2068" s="31"/>
      <c r="G2068" s="31"/>
      <c r="H2068" s="31"/>
    </row>
    <row r="2069">
      <c r="E2069" s="31"/>
      <c r="F2069" s="31"/>
      <c r="G2069" s="31"/>
      <c r="H2069" s="31"/>
    </row>
    <row r="2070">
      <c r="E2070" s="31"/>
      <c r="F2070" s="31"/>
      <c r="G2070" s="31"/>
      <c r="H2070" s="31"/>
    </row>
    <row r="2071">
      <c r="E2071" s="31"/>
      <c r="F2071" s="31"/>
      <c r="G2071" s="31"/>
      <c r="H2071" s="31"/>
    </row>
    <row r="2072">
      <c r="E2072" s="31"/>
      <c r="F2072" s="31"/>
      <c r="G2072" s="31"/>
      <c r="H2072" s="31"/>
    </row>
    <row r="2073">
      <c r="E2073" s="31"/>
      <c r="F2073" s="31"/>
      <c r="G2073" s="31"/>
      <c r="H2073" s="31"/>
    </row>
    <row r="2074">
      <c r="E2074" s="31"/>
      <c r="F2074" s="31"/>
      <c r="G2074" s="31"/>
      <c r="H2074" s="31"/>
    </row>
    <row r="2075">
      <c r="E2075" s="31"/>
      <c r="F2075" s="31"/>
      <c r="G2075" s="31"/>
      <c r="H2075" s="31"/>
    </row>
    <row r="2076">
      <c r="E2076" s="31"/>
      <c r="F2076" s="31"/>
      <c r="G2076" s="31"/>
      <c r="H2076" s="31"/>
    </row>
    <row r="2077">
      <c r="E2077" s="31"/>
      <c r="F2077" s="31"/>
      <c r="G2077" s="31"/>
      <c r="H2077" s="31"/>
    </row>
    <row r="2078">
      <c r="E2078" s="31"/>
      <c r="F2078" s="31"/>
      <c r="G2078" s="31"/>
      <c r="H2078" s="31"/>
    </row>
    <row r="2079">
      <c r="E2079" s="31"/>
      <c r="F2079" s="31"/>
      <c r="G2079" s="31"/>
      <c r="H2079" s="31"/>
    </row>
    <row r="2080">
      <c r="E2080" s="31"/>
      <c r="F2080" s="31"/>
      <c r="G2080" s="31"/>
      <c r="H2080" s="31"/>
    </row>
    <row r="2081">
      <c r="E2081" s="31"/>
      <c r="F2081" s="31"/>
      <c r="G2081" s="31"/>
      <c r="H2081" s="31"/>
    </row>
    <row r="2082">
      <c r="E2082" s="31"/>
      <c r="F2082" s="31"/>
      <c r="G2082" s="31"/>
      <c r="H2082" s="31"/>
    </row>
    <row r="2083">
      <c r="E2083" s="31"/>
      <c r="F2083" s="31"/>
      <c r="G2083" s="31"/>
      <c r="H2083" s="31"/>
    </row>
    <row r="2084">
      <c r="E2084" s="31"/>
      <c r="F2084" s="31"/>
      <c r="G2084" s="31"/>
      <c r="H2084" s="31"/>
    </row>
    <row r="2085">
      <c r="E2085" s="31"/>
      <c r="F2085" s="31"/>
      <c r="G2085" s="31"/>
      <c r="H2085" s="31"/>
    </row>
    <row r="2086">
      <c r="E2086" s="31"/>
      <c r="F2086" s="31"/>
      <c r="G2086" s="31"/>
      <c r="H2086" s="31"/>
    </row>
    <row r="2087">
      <c r="E2087" s="31"/>
      <c r="F2087" s="31"/>
      <c r="G2087" s="31"/>
      <c r="H2087" s="31"/>
    </row>
    <row r="2088">
      <c r="E2088" s="31"/>
      <c r="F2088" s="31"/>
      <c r="G2088" s="31"/>
      <c r="H2088" s="31"/>
    </row>
    <row r="2089">
      <c r="E2089" s="31"/>
      <c r="F2089" s="31"/>
      <c r="G2089" s="31"/>
      <c r="H2089" s="31"/>
    </row>
    <row r="2090">
      <c r="E2090" s="31"/>
      <c r="F2090" s="31"/>
      <c r="G2090" s="31"/>
      <c r="H2090" s="31"/>
    </row>
    <row r="2091">
      <c r="E2091" s="31"/>
      <c r="F2091" s="31"/>
      <c r="G2091" s="31"/>
      <c r="H2091" s="31"/>
    </row>
    <row r="2092">
      <c r="E2092" s="31"/>
      <c r="F2092" s="31"/>
      <c r="G2092" s="31"/>
      <c r="H2092" s="31"/>
    </row>
    <row r="2093">
      <c r="E2093" s="31"/>
      <c r="F2093" s="31"/>
      <c r="G2093" s="31"/>
      <c r="H2093" s="31"/>
    </row>
    <row r="2094">
      <c r="E2094" s="31"/>
      <c r="F2094" s="31"/>
      <c r="G2094" s="31"/>
      <c r="H2094" s="31"/>
    </row>
    <row r="2095">
      <c r="E2095" s="31"/>
      <c r="F2095" s="31"/>
      <c r="G2095" s="31"/>
      <c r="H2095" s="31"/>
    </row>
    <row r="2096">
      <c r="E2096" s="31"/>
      <c r="F2096" s="31"/>
      <c r="G2096" s="31"/>
      <c r="H2096" s="31"/>
    </row>
    <row r="2097">
      <c r="E2097" s="31"/>
      <c r="F2097" s="31"/>
      <c r="G2097" s="31"/>
      <c r="H2097" s="31"/>
    </row>
    <row r="2098">
      <c r="E2098" s="31"/>
      <c r="F2098" s="31"/>
      <c r="G2098" s="31"/>
      <c r="H2098" s="31"/>
    </row>
    <row r="2099">
      <c r="E2099" s="31"/>
      <c r="F2099" s="31"/>
      <c r="G2099" s="31"/>
      <c r="H2099" s="31"/>
    </row>
    <row r="2100">
      <c r="E2100" s="31"/>
      <c r="F2100" s="31"/>
      <c r="G2100" s="31"/>
      <c r="H2100" s="31"/>
    </row>
    <row r="2101">
      <c r="E2101" s="31"/>
      <c r="F2101" s="31"/>
      <c r="G2101" s="31"/>
      <c r="H2101" s="31"/>
    </row>
    <row r="2102">
      <c r="E2102" s="31"/>
      <c r="F2102" s="31"/>
      <c r="G2102" s="31"/>
      <c r="H2102" s="31"/>
    </row>
    <row r="2103">
      <c r="E2103" s="31"/>
      <c r="F2103" s="31"/>
      <c r="G2103" s="31"/>
      <c r="H2103" s="31"/>
    </row>
    <row r="2104">
      <c r="E2104" s="31"/>
      <c r="F2104" s="31"/>
      <c r="G2104" s="31"/>
      <c r="H2104" s="31"/>
    </row>
    <row r="2105">
      <c r="E2105" s="31"/>
      <c r="F2105" s="31"/>
      <c r="G2105" s="31"/>
      <c r="H2105" s="31"/>
    </row>
    <row r="2106">
      <c r="E2106" s="31"/>
      <c r="F2106" s="31"/>
      <c r="G2106" s="31"/>
      <c r="H2106" s="31"/>
    </row>
    <row r="2107">
      <c r="E2107" s="31"/>
      <c r="F2107" s="31"/>
      <c r="G2107" s="31"/>
      <c r="H2107" s="31"/>
    </row>
    <row r="2108">
      <c r="E2108" s="31"/>
      <c r="F2108" s="31"/>
      <c r="G2108" s="31"/>
      <c r="H2108" s="31"/>
    </row>
    <row r="2109">
      <c r="E2109" s="31"/>
      <c r="F2109" s="31"/>
      <c r="G2109" s="31"/>
      <c r="H2109" s="31"/>
    </row>
    <row r="2110">
      <c r="E2110" s="31"/>
      <c r="F2110" s="31"/>
      <c r="G2110" s="31"/>
      <c r="H2110" s="31"/>
    </row>
    <row r="2111">
      <c r="E2111" s="31"/>
      <c r="F2111" s="31"/>
      <c r="G2111" s="31"/>
      <c r="H2111" s="31"/>
    </row>
    <row r="2112">
      <c r="E2112" s="31"/>
      <c r="F2112" s="31"/>
      <c r="G2112" s="31"/>
      <c r="H2112" s="31"/>
    </row>
    <row r="2113">
      <c r="E2113" s="31"/>
      <c r="F2113" s="31"/>
      <c r="G2113" s="31"/>
      <c r="H2113" s="31"/>
    </row>
    <row r="2114">
      <c r="E2114" s="31"/>
      <c r="F2114" s="31"/>
      <c r="G2114" s="31"/>
      <c r="H2114" s="31"/>
    </row>
    <row r="2115">
      <c r="E2115" s="31"/>
      <c r="F2115" s="31"/>
      <c r="G2115" s="31"/>
      <c r="H2115" s="31"/>
    </row>
    <row r="2116">
      <c r="E2116" s="31"/>
      <c r="F2116" s="31"/>
      <c r="G2116" s="31"/>
      <c r="H2116" s="31"/>
    </row>
    <row r="2117">
      <c r="E2117" s="31"/>
      <c r="F2117" s="31"/>
      <c r="G2117" s="31"/>
      <c r="H2117" s="31"/>
    </row>
    <row r="2118">
      <c r="E2118" s="31"/>
      <c r="F2118" s="31"/>
      <c r="G2118" s="31"/>
      <c r="H2118" s="31"/>
    </row>
    <row r="2119">
      <c r="E2119" s="31"/>
      <c r="F2119" s="31"/>
      <c r="G2119" s="31"/>
      <c r="H2119" s="31"/>
    </row>
    <row r="2120">
      <c r="E2120" s="31"/>
      <c r="F2120" s="31"/>
      <c r="G2120" s="31"/>
      <c r="H2120" s="31"/>
    </row>
    <row r="2121">
      <c r="E2121" s="31"/>
      <c r="F2121" s="31"/>
      <c r="G2121" s="31"/>
      <c r="H2121" s="31"/>
    </row>
    <row r="2122">
      <c r="E2122" s="31"/>
      <c r="F2122" s="31"/>
      <c r="G2122" s="31"/>
      <c r="H2122" s="31"/>
    </row>
    <row r="2123">
      <c r="E2123" s="31"/>
      <c r="F2123" s="31"/>
      <c r="G2123" s="31"/>
      <c r="H2123" s="31"/>
    </row>
    <row r="2124">
      <c r="E2124" s="31"/>
      <c r="F2124" s="31"/>
      <c r="G2124" s="31"/>
      <c r="H2124" s="31"/>
    </row>
    <row r="2125">
      <c r="E2125" s="31"/>
      <c r="F2125" s="31"/>
      <c r="G2125" s="31"/>
      <c r="H2125" s="31"/>
    </row>
    <row r="2126">
      <c r="E2126" s="31"/>
      <c r="F2126" s="31"/>
      <c r="G2126" s="31"/>
      <c r="H2126" s="31"/>
    </row>
    <row r="2127">
      <c r="E2127" s="31"/>
      <c r="F2127" s="31"/>
      <c r="G2127" s="31"/>
      <c r="H2127" s="31"/>
    </row>
    <row r="2128">
      <c r="E2128" s="31"/>
      <c r="F2128" s="31"/>
      <c r="G2128" s="31"/>
      <c r="H2128" s="31"/>
    </row>
    <row r="2129">
      <c r="E2129" s="31"/>
      <c r="F2129" s="31"/>
      <c r="G2129" s="31"/>
      <c r="H2129" s="31"/>
    </row>
    <row r="2130">
      <c r="E2130" s="31"/>
      <c r="F2130" s="31"/>
      <c r="G2130" s="31"/>
      <c r="H2130" s="31"/>
    </row>
    <row r="2131">
      <c r="E2131" s="31"/>
      <c r="F2131" s="31"/>
      <c r="G2131" s="31"/>
      <c r="H2131" s="31"/>
    </row>
    <row r="2132">
      <c r="E2132" s="31"/>
      <c r="F2132" s="31"/>
      <c r="G2132" s="31"/>
      <c r="H2132" s="31"/>
    </row>
    <row r="2133">
      <c r="E2133" s="31"/>
      <c r="F2133" s="31"/>
      <c r="G2133" s="31"/>
      <c r="H2133" s="31"/>
    </row>
    <row r="2134">
      <c r="E2134" s="31"/>
      <c r="F2134" s="31"/>
      <c r="G2134" s="31"/>
      <c r="H2134" s="31"/>
    </row>
    <row r="2135">
      <c r="E2135" s="31"/>
      <c r="F2135" s="31"/>
      <c r="G2135" s="31"/>
      <c r="H2135" s="31"/>
    </row>
    <row r="2136">
      <c r="E2136" s="31"/>
      <c r="F2136" s="31"/>
      <c r="G2136" s="31"/>
      <c r="H2136" s="31"/>
    </row>
    <row r="2137">
      <c r="E2137" s="31"/>
      <c r="F2137" s="31"/>
      <c r="G2137" s="31"/>
      <c r="H2137" s="31"/>
    </row>
    <row r="2138">
      <c r="E2138" s="31"/>
      <c r="F2138" s="31"/>
      <c r="G2138" s="31"/>
      <c r="H2138" s="31"/>
    </row>
    <row r="2139">
      <c r="E2139" s="31"/>
      <c r="F2139" s="31"/>
      <c r="G2139" s="31"/>
      <c r="H2139" s="31"/>
    </row>
    <row r="2140">
      <c r="E2140" s="31"/>
      <c r="F2140" s="31"/>
      <c r="G2140" s="31"/>
      <c r="H2140" s="31"/>
    </row>
    <row r="2141">
      <c r="E2141" s="31"/>
      <c r="F2141" s="31"/>
      <c r="G2141" s="31"/>
      <c r="H2141" s="31"/>
    </row>
    <row r="2142">
      <c r="E2142" s="31"/>
      <c r="F2142" s="31"/>
      <c r="G2142" s="31"/>
      <c r="H2142" s="31"/>
    </row>
    <row r="2143">
      <c r="E2143" s="31"/>
      <c r="F2143" s="31"/>
      <c r="G2143" s="31"/>
      <c r="H2143" s="31"/>
    </row>
    <row r="2144">
      <c r="E2144" s="31"/>
      <c r="F2144" s="31"/>
      <c r="G2144" s="31"/>
      <c r="H2144" s="31"/>
    </row>
    <row r="2145">
      <c r="E2145" s="31"/>
      <c r="F2145" s="31"/>
      <c r="G2145" s="31"/>
      <c r="H2145" s="31"/>
    </row>
    <row r="2146">
      <c r="E2146" s="31"/>
      <c r="F2146" s="31"/>
      <c r="G2146" s="31"/>
      <c r="H2146" s="31"/>
    </row>
    <row r="2147">
      <c r="E2147" s="31"/>
      <c r="F2147" s="31"/>
      <c r="G2147" s="31"/>
      <c r="H2147" s="31"/>
    </row>
    <row r="2148">
      <c r="E2148" s="31"/>
      <c r="F2148" s="31"/>
      <c r="G2148" s="31"/>
      <c r="H2148" s="31"/>
    </row>
    <row r="2149">
      <c r="E2149" s="31"/>
      <c r="F2149" s="31"/>
      <c r="G2149" s="31"/>
      <c r="H2149" s="31"/>
    </row>
    <row r="2150">
      <c r="E2150" s="31"/>
      <c r="F2150" s="31"/>
      <c r="G2150" s="31"/>
      <c r="H2150" s="31"/>
    </row>
    <row r="2151">
      <c r="E2151" s="31"/>
      <c r="F2151" s="31"/>
      <c r="G2151" s="31"/>
      <c r="H2151" s="31"/>
    </row>
    <row r="2152">
      <c r="E2152" s="31"/>
      <c r="F2152" s="31"/>
      <c r="G2152" s="31"/>
      <c r="H2152" s="31"/>
    </row>
    <row r="2153">
      <c r="E2153" s="31"/>
      <c r="F2153" s="31"/>
      <c r="G2153" s="31"/>
      <c r="H2153" s="31"/>
    </row>
    <row r="2154">
      <c r="E2154" s="31"/>
      <c r="F2154" s="31"/>
      <c r="G2154" s="31"/>
      <c r="H2154" s="31"/>
    </row>
    <row r="2155">
      <c r="E2155" s="31"/>
      <c r="F2155" s="31"/>
      <c r="G2155" s="31"/>
      <c r="H2155" s="31"/>
    </row>
    <row r="2156">
      <c r="E2156" s="31"/>
      <c r="F2156" s="31"/>
      <c r="G2156" s="31"/>
      <c r="H2156" s="31"/>
    </row>
    <row r="2157">
      <c r="E2157" s="31"/>
      <c r="F2157" s="31"/>
      <c r="G2157" s="31"/>
      <c r="H2157" s="31"/>
    </row>
    <row r="2158">
      <c r="E2158" s="31"/>
      <c r="F2158" s="31"/>
      <c r="G2158" s="31"/>
      <c r="H2158" s="31"/>
    </row>
    <row r="2159">
      <c r="E2159" s="31"/>
      <c r="F2159" s="31"/>
      <c r="G2159" s="31"/>
      <c r="H2159" s="31"/>
    </row>
    <row r="2160">
      <c r="E2160" s="31"/>
      <c r="F2160" s="31"/>
      <c r="G2160" s="31"/>
      <c r="H2160" s="31"/>
    </row>
    <row r="2161">
      <c r="E2161" s="31"/>
      <c r="F2161" s="31"/>
      <c r="G2161" s="31"/>
      <c r="H2161" s="31"/>
    </row>
    <row r="2162">
      <c r="E2162" s="31"/>
      <c r="F2162" s="31"/>
      <c r="G2162" s="31"/>
      <c r="H2162" s="31"/>
    </row>
    <row r="2163">
      <c r="E2163" s="31"/>
      <c r="F2163" s="31"/>
      <c r="G2163" s="31"/>
      <c r="H2163" s="31"/>
    </row>
    <row r="2164">
      <c r="E2164" s="31"/>
      <c r="F2164" s="31"/>
      <c r="G2164" s="31"/>
      <c r="H2164" s="31"/>
    </row>
    <row r="2165">
      <c r="E2165" s="31"/>
      <c r="F2165" s="31"/>
      <c r="G2165" s="31"/>
      <c r="H2165" s="31"/>
    </row>
    <row r="2166">
      <c r="E2166" s="31"/>
      <c r="F2166" s="31"/>
      <c r="G2166" s="31"/>
      <c r="H2166" s="31"/>
    </row>
    <row r="2167">
      <c r="E2167" s="31"/>
      <c r="F2167" s="31"/>
      <c r="G2167" s="31"/>
      <c r="H2167" s="31"/>
    </row>
    <row r="2168">
      <c r="E2168" s="31"/>
      <c r="F2168" s="31"/>
      <c r="G2168" s="31"/>
      <c r="H2168" s="31"/>
    </row>
    <row r="2169">
      <c r="E2169" s="31"/>
      <c r="F2169" s="31"/>
      <c r="G2169" s="31"/>
      <c r="H2169" s="31"/>
    </row>
    <row r="2170">
      <c r="E2170" s="31"/>
      <c r="F2170" s="31"/>
      <c r="G2170" s="31"/>
      <c r="H2170" s="31"/>
    </row>
    <row r="2171">
      <c r="E2171" s="31"/>
      <c r="F2171" s="31"/>
      <c r="G2171" s="31"/>
      <c r="H2171" s="31"/>
    </row>
    <row r="2172">
      <c r="E2172" s="31"/>
      <c r="F2172" s="31"/>
      <c r="G2172" s="31"/>
      <c r="H2172" s="31"/>
    </row>
    <row r="2173">
      <c r="E2173" s="31"/>
      <c r="F2173" s="31"/>
      <c r="G2173" s="31"/>
      <c r="H2173" s="31"/>
    </row>
    <row r="2174">
      <c r="E2174" s="31"/>
      <c r="F2174" s="31"/>
      <c r="G2174" s="31"/>
      <c r="H2174" s="31"/>
    </row>
    <row r="2175">
      <c r="E2175" s="31"/>
      <c r="F2175" s="31"/>
      <c r="G2175" s="31"/>
      <c r="H2175" s="31"/>
    </row>
    <row r="2176">
      <c r="E2176" s="31"/>
      <c r="F2176" s="31"/>
      <c r="G2176" s="31"/>
      <c r="H2176" s="31"/>
    </row>
    <row r="2177">
      <c r="E2177" s="31"/>
      <c r="F2177" s="31"/>
      <c r="G2177" s="31"/>
      <c r="H2177" s="31"/>
    </row>
    <row r="2178">
      <c r="E2178" s="31"/>
      <c r="F2178" s="31"/>
      <c r="G2178" s="31"/>
      <c r="H2178" s="31"/>
    </row>
    <row r="2179">
      <c r="E2179" s="31"/>
      <c r="F2179" s="31"/>
      <c r="G2179" s="31"/>
      <c r="H2179" s="31"/>
    </row>
    <row r="2180">
      <c r="E2180" s="31"/>
      <c r="F2180" s="31"/>
      <c r="G2180" s="31"/>
      <c r="H2180" s="31"/>
    </row>
    <row r="2181">
      <c r="E2181" s="31"/>
      <c r="F2181" s="31"/>
      <c r="G2181" s="31"/>
      <c r="H2181" s="31"/>
    </row>
    <row r="2182">
      <c r="E2182" s="31"/>
      <c r="F2182" s="31"/>
      <c r="G2182" s="31"/>
      <c r="H2182" s="31"/>
    </row>
    <row r="2183">
      <c r="E2183" s="31"/>
      <c r="F2183" s="31"/>
      <c r="G2183" s="31"/>
      <c r="H2183" s="31"/>
    </row>
    <row r="2184">
      <c r="E2184" s="31"/>
      <c r="F2184" s="31"/>
      <c r="G2184" s="31"/>
      <c r="H2184" s="31"/>
    </row>
    <row r="2185">
      <c r="E2185" s="31"/>
      <c r="F2185" s="31"/>
      <c r="G2185" s="31"/>
      <c r="H2185" s="31"/>
    </row>
    <row r="2186">
      <c r="E2186" s="31"/>
      <c r="F2186" s="31"/>
      <c r="G2186" s="31"/>
      <c r="H2186" s="31"/>
    </row>
    <row r="2187">
      <c r="E2187" s="31"/>
      <c r="F2187" s="31"/>
      <c r="G2187" s="31"/>
      <c r="H2187" s="31"/>
    </row>
    <row r="2188">
      <c r="E2188" s="31"/>
      <c r="F2188" s="31"/>
      <c r="G2188" s="31"/>
      <c r="H2188" s="31"/>
    </row>
    <row r="2189">
      <c r="E2189" s="31"/>
      <c r="F2189" s="31"/>
      <c r="G2189" s="31"/>
      <c r="H2189" s="31"/>
    </row>
    <row r="2190">
      <c r="E2190" s="31"/>
      <c r="F2190" s="31"/>
      <c r="G2190" s="31"/>
      <c r="H2190" s="31"/>
    </row>
    <row r="2191">
      <c r="E2191" s="31"/>
      <c r="F2191" s="31"/>
      <c r="G2191" s="31"/>
      <c r="H2191" s="31"/>
    </row>
    <row r="2192">
      <c r="E2192" s="31"/>
      <c r="F2192" s="31"/>
      <c r="G2192" s="31"/>
      <c r="H2192" s="31"/>
    </row>
    <row r="2193">
      <c r="E2193" s="31"/>
      <c r="F2193" s="31"/>
      <c r="G2193" s="31"/>
      <c r="H2193" s="31"/>
    </row>
    <row r="2194">
      <c r="E2194" s="31"/>
      <c r="F2194" s="31"/>
      <c r="G2194" s="31"/>
      <c r="H2194" s="31"/>
    </row>
    <row r="2195">
      <c r="E2195" s="31"/>
      <c r="F2195" s="31"/>
      <c r="G2195" s="31"/>
      <c r="H2195" s="31"/>
    </row>
    <row r="2196">
      <c r="E2196" s="31"/>
      <c r="F2196" s="31"/>
      <c r="G2196" s="31"/>
      <c r="H2196" s="31"/>
    </row>
    <row r="2197">
      <c r="E2197" s="31"/>
      <c r="F2197" s="31"/>
      <c r="G2197" s="31"/>
      <c r="H2197" s="31"/>
    </row>
    <row r="2198">
      <c r="E2198" s="31"/>
      <c r="F2198" s="31"/>
      <c r="G2198" s="31"/>
      <c r="H2198" s="31"/>
    </row>
    <row r="2199">
      <c r="E2199" s="31"/>
      <c r="F2199" s="31"/>
      <c r="G2199" s="31"/>
      <c r="H2199" s="31"/>
    </row>
    <row r="2200">
      <c r="E2200" s="31"/>
      <c r="F2200" s="31"/>
      <c r="G2200" s="31"/>
      <c r="H2200" s="31"/>
    </row>
    <row r="2201">
      <c r="E2201" s="31"/>
      <c r="F2201" s="31"/>
      <c r="G2201" s="31"/>
      <c r="H2201" s="31"/>
    </row>
    <row r="2202">
      <c r="E2202" s="31"/>
      <c r="F2202" s="31"/>
      <c r="G2202" s="31"/>
      <c r="H2202" s="31"/>
    </row>
    <row r="2203">
      <c r="E2203" s="31"/>
      <c r="F2203" s="31"/>
      <c r="G2203" s="31"/>
      <c r="H2203" s="31"/>
    </row>
    <row r="2204">
      <c r="E2204" s="31"/>
      <c r="F2204" s="31"/>
      <c r="G2204" s="31"/>
      <c r="H2204" s="31"/>
    </row>
    <row r="2205">
      <c r="E2205" s="31"/>
      <c r="F2205" s="31"/>
      <c r="G2205" s="31"/>
      <c r="H2205" s="31"/>
    </row>
    <row r="2206">
      <c r="E2206" s="31"/>
      <c r="F2206" s="31"/>
      <c r="G2206" s="31"/>
      <c r="H2206" s="31"/>
    </row>
    <row r="2207">
      <c r="E2207" s="31"/>
      <c r="F2207" s="31"/>
      <c r="G2207" s="31"/>
      <c r="H2207" s="31"/>
    </row>
    <row r="2208">
      <c r="E2208" s="31"/>
      <c r="F2208" s="31"/>
      <c r="G2208" s="31"/>
      <c r="H2208" s="31"/>
    </row>
    <row r="2209">
      <c r="E2209" s="31"/>
      <c r="F2209" s="31"/>
      <c r="G2209" s="31"/>
      <c r="H2209" s="31"/>
    </row>
    <row r="2210">
      <c r="E2210" s="31"/>
      <c r="F2210" s="31"/>
      <c r="G2210" s="31"/>
      <c r="H2210" s="31"/>
    </row>
    <row r="2211">
      <c r="E2211" s="31"/>
      <c r="F2211" s="31"/>
      <c r="G2211" s="31"/>
      <c r="H2211" s="31"/>
    </row>
    <row r="2212">
      <c r="E2212" s="31"/>
      <c r="F2212" s="31"/>
      <c r="G2212" s="31"/>
      <c r="H2212" s="31"/>
    </row>
    <row r="2213">
      <c r="E2213" s="31"/>
      <c r="F2213" s="31"/>
      <c r="G2213" s="31"/>
      <c r="H2213" s="31"/>
    </row>
    <row r="2214">
      <c r="E2214" s="31"/>
      <c r="F2214" s="31"/>
      <c r="G2214" s="31"/>
      <c r="H2214" s="31"/>
    </row>
    <row r="2215">
      <c r="E2215" s="31"/>
      <c r="F2215" s="31"/>
      <c r="G2215" s="31"/>
      <c r="H2215" s="31"/>
    </row>
    <row r="2216">
      <c r="E2216" s="31"/>
      <c r="F2216" s="31"/>
      <c r="G2216" s="31"/>
      <c r="H2216" s="31"/>
    </row>
    <row r="2217">
      <c r="E2217" s="31"/>
      <c r="F2217" s="31"/>
      <c r="G2217" s="31"/>
      <c r="H2217" s="31"/>
    </row>
    <row r="2218">
      <c r="E2218" s="31"/>
      <c r="F2218" s="31"/>
      <c r="G2218" s="31"/>
      <c r="H2218" s="31"/>
    </row>
    <row r="2219">
      <c r="E2219" s="31"/>
      <c r="F2219" s="31"/>
      <c r="G2219" s="31"/>
      <c r="H2219" s="31"/>
    </row>
    <row r="2220">
      <c r="E2220" s="31"/>
      <c r="F2220" s="31"/>
      <c r="G2220" s="31"/>
      <c r="H2220" s="31"/>
    </row>
    <row r="2221">
      <c r="E2221" s="31"/>
      <c r="F2221" s="31"/>
      <c r="G2221" s="31"/>
      <c r="H2221" s="31"/>
    </row>
    <row r="2222">
      <c r="E2222" s="31"/>
      <c r="F2222" s="31"/>
      <c r="G2222" s="31"/>
      <c r="H2222" s="31"/>
    </row>
    <row r="2223">
      <c r="E2223" s="31"/>
      <c r="F2223" s="31"/>
      <c r="G2223" s="31"/>
      <c r="H2223" s="31"/>
    </row>
    <row r="2224">
      <c r="E2224" s="31"/>
      <c r="F2224" s="31"/>
      <c r="G2224" s="31"/>
      <c r="H2224" s="31"/>
    </row>
    <row r="2225">
      <c r="E2225" s="31"/>
      <c r="F2225" s="31"/>
      <c r="G2225" s="31"/>
      <c r="H2225" s="31"/>
    </row>
    <row r="2226">
      <c r="E2226" s="31"/>
      <c r="F2226" s="31"/>
      <c r="G2226" s="31"/>
      <c r="H2226" s="31"/>
    </row>
    <row r="2227">
      <c r="E2227" s="31"/>
      <c r="F2227" s="31"/>
      <c r="G2227" s="31"/>
      <c r="H2227" s="31"/>
    </row>
    <row r="2228">
      <c r="E2228" s="31"/>
      <c r="F2228" s="31"/>
      <c r="G2228" s="31"/>
      <c r="H2228" s="31"/>
    </row>
    <row r="2229">
      <c r="E2229" s="31"/>
      <c r="F2229" s="31"/>
      <c r="G2229" s="31"/>
      <c r="H2229" s="31"/>
    </row>
    <row r="2230">
      <c r="E2230" s="31"/>
      <c r="F2230" s="31"/>
      <c r="G2230" s="31"/>
      <c r="H2230" s="31"/>
    </row>
    <row r="2231">
      <c r="E2231" s="31"/>
      <c r="F2231" s="31"/>
      <c r="G2231" s="31"/>
      <c r="H2231" s="31"/>
    </row>
    <row r="2232">
      <c r="E2232" s="31"/>
      <c r="F2232" s="31"/>
      <c r="G2232" s="31"/>
      <c r="H2232" s="31"/>
    </row>
    <row r="2233">
      <c r="E2233" s="31"/>
      <c r="F2233" s="31"/>
      <c r="G2233" s="31"/>
      <c r="H2233" s="31"/>
    </row>
    <row r="2234">
      <c r="E2234" s="31"/>
      <c r="F2234" s="31"/>
      <c r="G2234" s="31"/>
      <c r="H2234" s="31"/>
    </row>
    <row r="2235">
      <c r="E2235" s="31"/>
      <c r="F2235" s="31"/>
      <c r="G2235" s="31"/>
      <c r="H2235" s="31"/>
    </row>
    <row r="2236">
      <c r="E2236" s="31"/>
      <c r="F2236" s="31"/>
      <c r="G2236" s="31"/>
      <c r="H2236" s="31"/>
    </row>
    <row r="2237">
      <c r="E2237" s="31"/>
      <c r="F2237" s="31"/>
      <c r="G2237" s="31"/>
      <c r="H2237" s="31"/>
    </row>
    <row r="2238">
      <c r="E2238" s="31"/>
      <c r="F2238" s="31"/>
      <c r="G2238" s="31"/>
      <c r="H2238" s="31"/>
    </row>
    <row r="2239">
      <c r="E2239" s="31"/>
      <c r="F2239" s="31"/>
      <c r="G2239" s="31"/>
      <c r="H2239" s="31"/>
    </row>
    <row r="2240">
      <c r="E2240" s="31"/>
      <c r="F2240" s="31"/>
      <c r="G2240" s="31"/>
      <c r="H2240" s="31"/>
    </row>
    <row r="2241">
      <c r="E2241" s="31"/>
      <c r="F2241" s="31"/>
      <c r="G2241" s="31"/>
      <c r="H2241" s="31"/>
    </row>
    <row r="2242">
      <c r="E2242" s="31"/>
      <c r="F2242" s="31"/>
      <c r="G2242" s="31"/>
      <c r="H2242" s="31"/>
    </row>
    <row r="2243">
      <c r="E2243" s="31"/>
      <c r="F2243" s="31"/>
      <c r="G2243" s="31"/>
      <c r="H2243" s="31"/>
    </row>
    <row r="2244">
      <c r="E2244" s="31"/>
      <c r="F2244" s="31"/>
      <c r="G2244" s="31"/>
      <c r="H2244" s="31"/>
    </row>
    <row r="2245">
      <c r="E2245" s="31"/>
      <c r="F2245" s="31"/>
      <c r="G2245" s="31"/>
      <c r="H2245" s="31"/>
    </row>
    <row r="2246">
      <c r="E2246" s="31"/>
      <c r="F2246" s="31"/>
      <c r="G2246" s="31"/>
      <c r="H2246" s="31"/>
    </row>
    <row r="2247">
      <c r="E2247" s="31"/>
      <c r="F2247" s="31"/>
      <c r="G2247" s="31"/>
      <c r="H2247" s="31"/>
    </row>
    <row r="2248">
      <c r="E2248" s="31"/>
      <c r="F2248" s="31"/>
      <c r="G2248" s="31"/>
      <c r="H2248" s="31"/>
    </row>
    <row r="2249">
      <c r="E2249" s="31"/>
      <c r="F2249" s="31"/>
      <c r="G2249" s="31"/>
      <c r="H2249" s="31"/>
    </row>
    <row r="2250">
      <c r="E2250" s="31"/>
      <c r="F2250" s="31"/>
      <c r="G2250" s="31"/>
      <c r="H2250" s="31"/>
    </row>
    <row r="2251">
      <c r="E2251" s="31"/>
      <c r="F2251" s="31"/>
      <c r="G2251" s="31"/>
      <c r="H2251" s="31"/>
    </row>
    <row r="2252">
      <c r="E2252" s="31"/>
      <c r="F2252" s="31"/>
      <c r="G2252" s="31"/>
      <c r="H2252" s="31"/>
    </row>
    <row r="2253">
      <c r="E2253" s="31"/>
      <c r="F2253" s="31"/>
      <c r="G2253" s="31"/>
      <c r="H2253" s="31"/>
    </row>
    <row r="2254">
      <c r="E2254" s="31"/>
      <c r="F2254" s="31"/>
      <c r="G2254" s="31"/>
      <c r="H2254" s="31"/>
    </row>
    <row r="2255">
      <c r="E2255" s="31"/>
      <c r="F2255" s="31"/>
      <c r="G2255" s="31"/>
      <c r="H2255" s="31"/>
    </row>
    <row r="2256">
      <c r="E2256" s="31"/>
      <c r="F2256" s="31"/>
      <c r="G2256" s="31"/>
      <c r="H2256" s="31"/>
    </row>
    <row r="2257">
      <c r="E2257" s="31"/>
      <c r="F2257" s="31"/>
      <c r="G2257" s="31"/>
      <c r="H2257" s="31"/>
    </row>
    <row r="2258">
      <c r="E2258" s="31"/>
      <c r="F2258" s="31"/>
      <c r="G2258" s="31"/>
      <c r="H2258" s="31"/>
    </row>
    <row r="2259">
      <c r="E2259" s="31"/>
      <c r="F2259" s="31"/>
      <c r="G2259" s="31"/>
      <c r="H2259" s="31"/>
    </row>
    <row r="2260">
      <c r="E2260" s="31"/>
      <c r="F2260" s="31"/>
      <c r="G2260" s="31"/>
      <c r="H2260" s="31"/>
    </row>
    <row r="2261">
      <c r="E2261" s="31"/>
      <c r="F2261" s="31"/>
      <c r="G2261" s="31"/>
      <c r="H2261" s="31"/>
    </row>
    <row r="2262">
      <c r="E2262" s="31"/>
      <c r="F2262" s="31"/>
      <c r="G2262" s="31"/>
      <c r="H2262" s="31"/>
    </row>
    <row r="2263">
      <c r="E2263" s="31"/>
      <c r="F2263" s="31"/>
      <c r="G2263" s="31"/>
      <c r="H2263" s="31"/>
    </row>
    <row r="2264">
      <c r="E2264" s="31"/>
      <c r="F2264" s="31"/>
      <c r="G2264" s="31"/>
      <c r="H2264" s="31"/>
    </row>
    <row r="2265">
      <c r="E2265" s="31"/>
      <c r="F2265" s="31"/>
      <c r="G2265" s="31"/>
      <c r="H2265" s="31"/>
    </row>
    <row r="2266">
      <c r="E2266" s="31"/>
      <c r="F2266" s="31"/>
      <c r="G2266" s="31"/>
      <c r="H2266" s="31"/>
    </row>
    <row r="2267">
      <c r="E2267" s="31"/>
      <c r="F2267" s="31"/>
      <c r="G2267" s="31"/>
      <c r="H2267" s="31"/>
    </row>
    <row r="2268">
      <c r="E2268" s="31"/>
      <c r="F2268" s="31"/>
      <c r="G2268" s="31"/>
      <c r="H2268" s="31"/>
    </row>
    <row r="2269">
      <c r="E2269" s="31"/>
      <c r="F2269" s="31"/>
      <c r="G2269" s="31"/>
      <c r="H2269" s="31"/>
    </row>
    <row r="2270">
      <c r="E2270" s="31"/>
      <c r="F2270" s="31"/>
      <c r="G2270" s="31"/>
      <c r="H2270" s="31"/>
    </row>
    <row r="2271">
      <c r="E2271" s="31"/>
      <c r="F2271" s="31"/>
      <c r="G2271" s="31"/>
      <c r="H2271" s="31"/>
    </row>
    <row r="2272">
      <c r="E2272" s="31"/>
      <c r="F2272" s="31"/>
      <c r="G2272" s="31"/>
      <c r="H2272" s="31"/>
    </row>
    <row r="2273">
      <c r="E2273" s="31"/>
      <c r="F2273" s="31"/>
      <c r="G2273" s="31"/>
      <c r="H2273" s="31"/>
    </row>
    <row r="2274">
      <c r="E2274" s="31"/>
      <c r="F2274" s="31"/>
      <c r="G2274" s="31"/>
      <c r="H2274" s="31"/>
    </row>
    <row r="2275">
      <c r="E2275" s="31"/>
      <c r="F2275" s="31"/>
      <c r="G2275" s="31"/>
      <c r="H2275" s="31"/>
    </row>
    <row r="2276">
      <c r="E2276" s="31"/>
      <c r="F2276" s="31"/>
      <c r="G2276" s="31"/>
      <c r="H2276" s="31"/>
    </row>
    <row r="2277">
      <c r="E2277" s="31"/>
      <c r="F2277" s="31"/>
      <c r="G2277" s="31"/>
      <c r="H2277" s="31"/>
    </row>
    <row r="2278">
      <c r="E2278" s="31"/>
      <c r="F2278" s="31"/>
      <c r="G2278" s="31"/>
      <c r="H2278" s="31"/>
    </row>
    <row r="2279">
      <c r="E2279" s="31"/>
      <c r="F2279" s="31"/>
      <c r="G2279" s="31"/>
      <c r="H2279" s="31"/>
    </row>
    <row r="2280">
      <c r="E2280" s="31"/>
      <c r="F2280" s="31"/>
      <c r="G2280" s="31"/>
      <c r="H2280" s="31"/>
    </row>
    <row r="2281">
      <c r="E2281" s="31"/>
      <c r="F2281" s="31"/>
      <c r="G2281" s="31"/>
      <c r="H2281" s="31"/>
    </row>
    <row r="2282">
      <c r="E2282" s="31"/>
      <c r="F2282" s="31"/>
      <c r="G2282" s="31"/>
      <c r="H2282" s="31"/>
    </row>
    <row r="2283">
      <c r="E2283" s="31"/>
      <c r="F2283" s="31"/>
      <c r="G2283" s="31"/>
      <c r="H2283" s="31"/>
    </row>
    <row r="2284">
      <c r="E2284" s="31"/>
      <c r="F2284" s="31"/>
      <c r="G2284" s="31"/>
      <c r="H2284" s="31"/>
    </row>
    <row r="2285">
      <c r="E2285" s="31"/>
      <c r="F2285" s="31"/>
      <c r="G2285" s="31"/>
      <c r="H2285" s="31"/>
    </row>
    <row r="2286">
      <c r="E2286" s="31"/>
      <c r="F2286" s="31"/>
      <c r="G2286" s="31"/>
      <c r="H2286" s="31"/>
    </row>
    <row r="2287">
      <c r="E2287" s="31"/>
      <c r="F2287" s="31"/>
      <c r="G2287" s="31"/>
      <c r="H2287" s="31"/>
    </row>
    <row r="2288">
      <c r="E2288" s="31"/>
      <c r="F2288" s="31"/>
      <c r="G2288" s="31"/>
      <c r="H2288" s="31"/>
    </row>
    <row r="2289">
      <c r="E2289" s="31"/>
      <c r="F2289" s="31"/>
      <c r="G2289" s="31"/>
      <c r="H2289" s="31"/>
    </row>
    <row r="2290">
      <c r="E2290" s="31"/>
      <c r="F2290" s="31"/>
      <c r="G2290" s="31"/>
      <c r="H2290" s="31"/>
    </row>
    <row r="2291">
      <c r="E2291" s="31"/>
      <c r="F2291" s="31"/>
      <c r="G2291" s="31"/>
      <c r="H2291" s="31"/>
    </row>
    <row r="2292">
      <c r="E2292" s="31"/>
      <c r="F2292" s="31"/>
      <c r="G2292" s="31"/>
      <c r="H2292" s="31"/>
    </row>
    <row r="2293">
      <c r="E2293" s="31"/>
      <c r="F2293" s="31"/>
      <c r="G2293" s="31"/>
      <c r="H2293" s="31"/>
    </row>
    <row r="2294">
      <c r="E2294" s="31"/>
      <c r="F2294" s="31"/>
      <c r="G2294" s="31"/>
      <c r="H2294" s="31"/>
    </row>
    <row r="2295">
      <c r="E2295" s="31"/>
      <c r="F2295" s="31"/>
      <c r="G2295" s="31"/>
      <c r="H2295" s="31"/>
    </row>
    <row r="2296">
      <c r="E2296" s="31"/>
      <c r="F2296" s="31"/>
      <c r="G2296" s="31"/>
      <c r="H2296" s="31"/>
    </row>
    <row r="2297">
      <c r="E2297" s="31"/>
      <c r="F2297" s="31"/>
      <c r="G2297" s="31"/>
      <c r="H2297" s="31"/>
    </row>
    <row r="2298">
      <c r="E2298" s="31"/>
      <c r="F2298" s="31"/>
      <c r="G2298" s="31"/>
      <c r="H2298" s="31"/>
    </row>
    <row r="2299">
      <c r="E2299" s="31"/>
      <c r="F2299" s="31"/>
      <c r="G2299" s="31"/>
      <c r="H2299" s="31"/>
    </row>
    <row r="2300">
      <c r="E2300" s="31"/>
      <c r="F2300" s="31"/>
      <c r="G2300" s="31"/>
      <c r="H2300" s="31"/>
    </row>
    <row r="2301">
      <c r="E2301" s="31"/>
      <c r="F2301" s="31"/>
      <c r="G2301" s="31"/>
      <c r="H2301" s="31"/>
    </row>
    <row r="2302">
      <c r="E2302" s="31"/>
      <c r="F2302" s="31"/>
      <c r="G2302" s="31"/>
      <c r="H2302" s="31"/>
    </row>
    <row r="2303">
      <c r="E2303" s="31"/>
      <c r="F2303" s="31"/>
      <c r="G2303" s="31"/>
      <c r="H2303" s="31"/>
    </row>
    <row r="2304">
      <c r="E2304" s="31"/>
      <c r="F2304" s="31"/>
      <c r="G2304" s="31"/>
      <c r="H2304" s="31"/>
    </row>
    <row r="2305">
      <c r="E2305" s="31"/>
      <c r="F2305" s="31"/>
      <c r="G2305" s="31"/>
      <c r="H2305" s="31"/>
    </row>
    <row r="2306">
      <c r="E2306" s="31"/>
      <c r="F2306" s="31"/>
      <c r="G2306" s="31"/>
      <c r="H2306" s="31"/>
    </row>
    <row r="2307">
      <c r="E2307" s="31"/>
      <c r="F2307" s="31"/>
      <c r="G2307" s="31"/>
      <c r="H2307" s="31"/>
    </row>
    <row r="2308">
      <c r="E2308" s="31"/>
      <c r="F2308" s="31"/>
      <c r="G2308" s="31"/>
      <c r="H2308" s="31"/>
    </row>
    <row r="2309">
      <c r="E2309" s="31"/>
      <c r="F2309" s="31"/>
      <c r="G2309" s="31"/>
      <c r="H2309" s="31"/>
    </row>
    <row r="2310">
      <c r="E2310" s="31"/>
      <c r="F2310" s="31"/>
      <c r="G2310" s="31"/>
      <c r="H2310" s="31"/>
    </row>
    <row r="2311">
      <c r="E2311" s="31"/>
      <c r="F2311" s="31"/>
      <c r="G2311" s="31"/>
      <c r="H2311" s="31"/>
    </row>
    <row r="2312">
      <c r="E2312" s="31"/>
      <c r="F2312" s="31"/>
      <c r="G2312" s="31"/>
      <c r="H2312" s="31"/>
    </row>
    <row r="2313">
      <c r="E2313" s="31"/>
      <c r="F2313" s="31"/>
      <c r="G2313" s="31"/>
      <c r="H2313" s="31"/>
    </row>
    <row r="2314">
      <c r="E2314" s="31"/>
      <c r="F2314" s="31"/>
      <c r="G2314" s="31"/>
      <c r="H2314" s="31"/>
    </row>
    <row r="2315">
      <c r="E2315" s="31"/>
      <c r="F2315" s="31"/>
      <c r="G2315" s="31"/>
      <c r="H2315" s="31"/>
    </row>
    <row r="2316">
      <c r="E2316" s="31"/>
      <c r="F2316" s="31"/>
      <c r="G2316" s="31"/>
      <c r="H2316" s="31"/>
    </row>
    <row r="2317">
      <c r="E2317" s="31"/>
      <c r="F2317" s="31"/>
      <c r="G2317" s="31"/>
      <c r="H2317" s="31"/>
    </row>
    <row r="2318">
      <c r="E2318" s="31"/>
      <c r="F2318" s="31"/>
      <c r="G2318" s="31"/>
      <c r="H2318" s="31"/>
    </row>
    <row r="2319">
      <c r="E2319" s="31"/>
      <c r="F2319" s="31"/>
      <c r="G2319" s="31"/>
      <c r="H2319" s="31"/>
    </row>
    <row r="2320">
      <c r="E2320" s="31"/>
      <c r="F2320" s="31"/>
      <c r="G2320" s="31"/>
      <c r="H2320" s="31"/>
    </row>
    <row r="2321">
      <c r="E2321" s="31"/>
      <c r="F2321" s="31"/>
      <c r="G2321" s="31"/>
      <c r="H2321" s="31"/>
    </row>
    <row r="2322">
      <c r="E2322" s="31"/>
      <c r="F2322" s="31"/>
      <c r="G2322" s="31"/>
      <c r="H2322" s="31"/>
    </row>
    <row r="2323">
      <c r="E2323" s="31"/>
      <c r="F2323" s="31"/>
      <c r="G2323" s="31"/>
      <c r="H2323" s="31"/>
    </row>
    <row r="2324">
      <c r="E2324" s="31"/>
      <c r="F2324" s="31"/>
      <c r="G2324" s="31"/>
      <c r="H2324" s="31"/>
    </row>
    <row r="2325">
      <c r="E2325" s="31"/>
      <c r="F2325" s="31"/>
      <c r="G2325" s="31"/>
      <c r="H2325" s="31"/>
    </row>
    <row r="2326">
      <c r="E2326" s="31"/>
      <c r="F2326" s="31"/>
      <c r="G2326" s="31"/>
      <c r="H2326" s="31"/>
    </row>
    <row r="2327">
      <c r="E2327" s="31"/>
      <c r="F2327" s="31"/>
      <c r="G2327" s="31"/>
      <c r="H2327" s="31"/>
    </row>
    <row r="2328">
      <c r="E2328" s="31"/>
      <c r="F2328" s="31"/>
      <c r="G2328" s="31"/>
      <c r="H2328" s="31"/>
    </row>
    <row r="2329">
      <c r="E2329" s="31"/>
      <c r="F2329" s="31"/>
      <c r="G2329" s="31"/>
      <c r="H2329" s="31"/>
    </row>
    <row r="2330">
      <c r="E2330" s="31"/>
      <c r="F2330" s="31"/>
      <c r="G2330" s="31"/>
      <c r="H2330" s="31"/>
    </row>
    <row r="2331">
      <c r="E2331" s="31"/>
      <c r="F2331" s="31"/>
      <c r="G2331" s="31"/>
      <c r="H2331" s="31"/>
    </row>
    <row r="2332">
      <c r="E2332" s="31"/>
      <c r="F2332" s="31"/>
      <c r="G2332" s="31"/>
      <c r="H2332" s="31"/>
    </row>
    <row r="2333">
      <c r="E2333" s="31"/>
      <c r="F2333" s="31"/>
      <c r="G2333" s="31"/>
      <c r="H2333" s="31"/>
    </row>
    <row r="2334">
      <c r="E2334" s="31"/>
      <c r="F2334" s="31"/>
      <c r="G2334" s="31"/>
      <c r="H2334" s="31"/>
    </row>
    <row r="2335">
      <c r="E2335" s="31"/>
      <c r="F2335" s="31"/>
      <c r="G2335" s="31"/>
      <c r="H2335" s="31"/>
    </row>
    <row r="2336">
      <c r="E2336" s="31"/>
      <c r="F2336" s="31"/>
      <c r="G2336" s="31"/>
      <c r="H2336" s="31"/>
    </row>
    <row r="2337">
      <c r="E2337" s="31"/>
      <c r="F2337" s="31"/>
      <c r="G2337" s="31"/>
      <c r="H2337" s="31"/>
    </row>
    <row r="2338">
      <c r="E2338" s="31"/>
      <c r="F2338" s="31"/>
      <c r="G2338" s="31"/>
      <c r="H2338" s="31"/>
    </row>
    <row r="2339">
      <c r="E2339" s="31"/>
      <c r="F2339" s="31"/>
      <c r="G2339" s="31"/>
      <c r="H2339" s="31"/>
    </row>
    <row r="2340">
      <c r="E2340" s="31"/>
      <c r="F2340" s="31"/>
      <c r="G2340" s="31"/>
      <c r="H2340" s="31"/>
    </row>
    <row r="2341">
      <c r="E2341" s="31"/>
      <c r="F2341" s="31"/>
      <c r="G2341" s="31"/>
      <c r="H2341" s="31"/>
    </row>
    <row r="2342">
      <c r="E2342" s="31"/>
      <c r="F2342" s="31"/>
      <c r="G2342" s="31"/>
      <c r="H2342" s="31"/>
    </row>
    <row r="2343">
      <c r="E2343" s="31"/>
      <c r="F2343" s="31"/>
      <c r="G2343" s="31"/>
      <c r="H2343" s="31"/>
    </row>
    <row r="2344">
      <c r="E2344" s="31"/>
      <c r="F2344" s="31"/>
      <c r="G2344" s="31"/>
      <c r="H2344" s="31"/>
    </row>
    <row r="2345">
      <c r="E2345" s="31"/>
      <c r="F2345" s="31"/>
      <c r="G2345" s="31"/>
      <c r="H2345" s="31"/>
    </row>
    <row r="2346">
      <c r="E2346" s="31"/>
      <c r="F2346" s="31"/>
      <c r="G2346" s="31"/>
      <c r="H2346" s="31"/>
    </row>
    <row r="2347">
      <c r="E2347" s="31"/>
      <c r="F2347" s="31"/>
      <c r="G2347" s="31"/>
      <c r="H2347" s="31"/>
    </row>
    <row r="2348">
      <c r="E2348" s="31"/>
      <c r="F2348" s="31"/>
      <c r="G2348" s="31"/>
      <c r="H2348" s="31"/>
    </row>
    <row r="2349">
      <c r="E2349" s="31"/>
      <c r="F2349" s="31"/>
      <c r="G2349" s="31"/>
      <c r="H2349" s="31"/>
    </row>
    <row r="2350">
      <c r="E2350" s="31"/>
      <c r="F2350" s="31"/>
      <c r="G2350" s="31"/>
      <c r="H2350" s="31"/>
    </row>
    <row r="2351">
      <c r="E2351" s="31"/>
      <c r="F2351" s="31"/>
      <c r="G2351" s="31"/>
      <c r="H2351" s="31"/>
    </row>
    <row r="2352">
      <c r="E2352" s="31"/>
      <c r="F2352" s="31"/>
      <c r="G2352" s="31"/>
      <c r="H2352" s="31"/>
    </row>
    <row r="2353">
      <c r="E2353" s="31"/>
      <c r="F2353" s="31"/>
      <c r="G2353" s="31"/>
      <c r="H2353" s="31"/>
    </row>
    <row r="2354">
      <c r="E2354" s="31"/>
      <c r="F2354" s="31"/>
      <c r="G2354" s="31"/>
      <c r="H2354" s="31"/>
    </row>
    <row r="2355">
      <c r="E2355" s="31"/>
      <c r="F2355" s="31"/>
      <c r="G2355" s="31"/>
      <c r="H2355" s="31"/>
    </row>
    <row r="2356">
      <c r="E2356" s="31"/>
      <c r="F2356" s="31"/>
      <c r="G2356" s="31"/>
      <c r="H2356" s="31"/>
    </row>
    <row r="2357">
      <c r="E2357" s="31"/>
      <c r="F2357" s="31"/>
      <c r="G2357" s="31"/>
      <c r="H2357" s="31"/>
    </row>
    <row r="2358">
      <c r="E2358" s="31"/>
      <c r="F2358" s="31"/>
      <c r="G2358" s="31"/>
      <c r="H2358" s="31"/>
    </row>
    <row r="2359">
      <c r="E2359" s="31"/>
      <c r="F2359" s="31"/>
      <c r="G2359" s="31"/>
      <c r="H2359" s="31"/>
    </row>
    <row r="2360">
      <c r="E2360" s="31"/>
      <c r="F2360" s="31"/>
      <c r="G2360" s="31"/>
      <c r="H2360" s="31"/>
    </row>
    <row r="2361">
      <c r="E2361" s="31"/>
      <c r="F2361" s="31"/>
      <c r="G2361" s="31"/>
      <c r="H2361" s="31"/>
    </row>
    <row r="2362">
      <c r="E2362" s="31"/>
      <c r="F2362" s="31"/>
      <c r="G2362" s="31"/>
      <c r="H2362" s="31"/>
    </row>
    <row r="2363">
      <c r="E2363" s="31"/>
      <c r="F2363" s="31"/>
      <c r="G2363" s="31"/>
      <c r="H2363" s="31"/>
    </row>
    <row r="2364">
      <c r="E2364" s="31"/>
      <c r="F2364" s="31"/>
      <c r="G2364" s="31"/>
      <c r="H2364" s="31"/>
    </row>
    <row r="2365">
      <c r="E2365" s="31"/>
      <c r="F2365" s="31"/>
      <c r="G2365" s="31"/>
      <c r="H2365" s="31"/>
    </row>
    <row r="2366">
      <c r="E2366" s="31"/>
      <c r="F2366" s="31"/>
      <c r="G2366" s="31"/>
      <c r="H2366" s="31"/>
    </row>
    <row r="2367">
      <c r="E2367" s="31"/>
      <c r="F2367" s="31"/>
      <c r="G2367" s="31"/>
      <c r="H2367" s="31"/>
    </row>
    <row r="2368">
      <c r="E2368" s="31"/>
      <c r="F2368" s="31"/>
      <c r="G2368" s="31"/>
      <c r="H2368" s="31"/>
    </row>
    <row r="2369">
      <c r="E2369" s="31"/>
      <c r="F2369" s="31"/>
      <c r="G2369" s="31"/>
      <c r="H2369" s="31"/>
    </row>
    <row r="2370">
      <c r="E2370" s="31"/>
      <c r="F2370" s="31"/>
      <c r="G2370" s="31"/>
      <c r="H2370" s="31"/>
    </row>
    <row r="2371">
      <c r="E2371" s="31"/>
      <c r="F2371" s="31"/>
      <c r="G2371" s="31"/>
      <c r="H2371" s="31"/>
    </row>
    <row r="2372">
      <c r="E2372" s="31"/>
      <c r="F2372" s="31"/>
      <c r="G2372" s="31"/>
      <c r="H2372" s="31"/>
    </row>
    <row r="2373">
      <c r="E2373" s="31"/>
      <c r="F2373" s="31"/>
      <c r="G2373" s="31"/>
      <c r="H2373" s="31"/>
    </row>
    <row r="2374">
      <c r="E2374" s="31"/>
      <c r="F2374" s="31"/>
      <c r="G2374" s="31"/>
      <c r="H2374" s="31"/>
    </row>
    <row r="2375">
      <c r="E2375" s="31"/>
      <c r="F2375" s="31"/>
      <c r="G2375" s="31"/>
      <c r="H2375" s="31"/>
    </row>
    <row r="2376">
      <c r="E2376" s="31"/>
      <c r="F2376" s="31"/>
      <c r="G2376" s="31"/>
      <c r="H2376" s="31"/>
    </row>
    <row r="2377">
      <c r="E2377" s="31"/>
      <c r="F2377" s="31"/>
      <c r="G2377" s="31"/>
      <c r="H2377" s="31"/>
    </row>
    <row r="2378">
      <c r="E2378" s="31"/>
      <c r="F2378" s="31"/>
      <c r="G2378" s="31"/>
      <c r="H2378" s="31"/>
    </row>
    <row r="2379">
      <c r="E2379" s="31"/>
      <c r="F2379" s="31"/>
      <c r="G2379" s="31"/>
      <c r="H2379" s="31"/>
    </row>
    <row r="2380">
      <c r="E2380" s="31"/>
      <c r="F2380" s="31"/>
      <c r="G2380" s="31"/>
      <c r="H2380" s="31"/>
    </row>
    <row r="2381">
      <c r="E2381" s="31"/>
      <c r="F2381" s="31"/>
      <c r="G2381" s="31"/>
      <c r="H2381" s="31"/>
    </row>
    <row r="2382">
      <c r="E2382" s="31"/>
      <c r="F2382" s="31"/>
      <c r="G2382" s="31"/>
      <c r="H2382" s="31"/>
    </row>
    <row r="2383">
      <c r="E2383" s="31"/>
      <c r="F2383" s="31"/>
      <c r="G2383" s="31"/>
      <c r="H2383" s="31"/>
    </row>
    <row r="2384">
      <c r="E2384" s="31"/>
      <c r="F2384" s="31"/>
      <c r="G2384" s="31"/>
      <c r="H2384" s="31"/>
    </row>
    <row r="2385">
      <c r="E2385" s="31"/>
      <c r="F2385" s="31"/>
      <c r="G2385" s="31"/>
      <c r="H2385" s="31"/>
    </row>
    <row r="2386">
      <c r="E2386" s="31"/>
      <c r="F2386" s="31"/>
      <c r="G2386" s="31"/>
      <c r="H2386" s="31"/>
    </row>
    <row r="2387">
      <c r="E2387" s="31"/>
      <c r="F2387" s="31"/>
      <c r="G2387" s="31"/>
      <c r="H2387" s="31"/>
    </row>
    <row r="2388">
      <c r="E2388" s="31"/>
      <c r="F2388" s="31"/>
      <c r="G2388" s="31"/>
      <c r="H2388" s="31"/>
    </row>
    <row r="2389">
      <c r="E2389" s="31"/>
      <c r="F2389" s="31"/>
      <c r="G2389" s="31"/>
      <c r="H2389" s="31"/>
    </row>
    <row r="2390">
      <c r="E2390" s="31"/>
      <c r="F2390" s="31"/>
      <c r="G2390" s="31"/>
      <c r="H2390" s="31"/>
    </row>
    <row r="2391">
      <c r="E2391" s="31"/>
      <c r="F2391" s="31"/>
      <c r="G2391" s="31"/>
      <c r="H2391" s="31"/>
    </row>
    <row r="2392">
      <c r="E2392" s="31"/>
      <c r="F2392" s="31"/>
      <c r="G2392" s="31"/>
      <c r="H2392" s="31"/>
    </row>
    <row r="2393">
      <c r="E2393" s="31"/>
      <c r="F2393" s="31"/>
      <c r="G2393" s="31"/>
      <c r="H2393" s="31"/>
    </row>
    <row r="2394">
      <c r="E2394" s="31"/>
      <c r="F2394" s="31"/>
      <c r="G2394" s="31"/>
      <c r="H2394" s="31"/>
    </row>
    <row r="2395">
      <c r="E2395" s="31"/>
      <c r="F2395" s="31"/>
      <c r="G2395" s="31"/>
      <c r="H2395" s="31"/>
    </row>
    <row r="2396">
      <c r="E2396" s="31"/>
      <c r="F2396" s="31"/>
      <c r="G2396" s="31"/>
      <c r="H2396" s="31"/>
    </row>
    <row r="2397">
      <c r="E2397" s="31"/>
      <c r="F2397" s="31"/>
      <c r="G2397" s="31"/>
      <c r="H2397" s="31"/>
    </row>
    <row r="2398">
      <c r="E2398" s="31"/>
      <c r="F2398" s="31"/>
      <c r="G2398" s="31"/>
      <c r="H2398" s="31"/>
    </row>
    <row r="2399">
      <c r="E2399" s="31"/>
      <c r="F2399" s="31"/>
      <c r="G2399" s="31"/>
      <c r="H2399" s="31"/>
    </row>
    <row r="2400">
      <c r="E2400" s="31"/>
      <c r="F2400" s="31"/>
      <c r="G2400" s="31"/>
      <c r="H2400" s="31"/>
    </row>
    <row r="2401">
      <c r="E2401" s="31"/>
      <c r="F2401" s="31"/>
      <c r="G2401" s="31"/>
      <c r="H2401" s="31"/>
    </row>
    <row r="2402">
      <c r="E2402" s="31"/>
      <c r="F2402" s="31"/>
      <c r="G2402" s="31"/>
      <c r="H2402" s="31"/>
    </row>
    <row r="2403">
      <c r="E2403" s="31"/>
      <c r="F2403" s="31"/>
      <c r="G2403" s="31"/>
      <c r="H2403" s="31"/>
    </row>
    <row r="2404">
      <c r="E2404" s="31"/>
      <c r="F2404" s="31"/>
      <c r="G2404" s="31"/>
      <c r="H2404" s="31"/>
    </row>
    <row r="2405">
      <c r="E2405" s="31"/>
      <c r="F2405" s="31"/>
      <c r="G2405" s="31"/>
      <c r="H2405" s="31"/>
    </row>
    <row r="2406">
      <c r="E2406" s="31"/>
      <c r="F2406" s="31"/>
      <c r="G2406" s="31"/>
      <c r="H2406" s="31"/>
    </row>
    <row r="2407">
      <c r="E2407" s="31"/>
      <c r="F2407" s="31"/>
      <c r="G2407" s="31"/>
      <c r="H2407" s="31"/>
    </row>
    <row r="2408">
      <c r="E2408" s="31"/>
      <c r="F2408" s="31"/>
      <c r="G2408" s="31"/>
      <c r="H2408" s="31"/>
    </row>
    <row r="2409">
      <c r="E2409" s="31"/>
      <c r="F2409" s="31"/>
      <c r="G2409" s="31"/>
      <c r="H2409" s="31"/>
    </row>
    <row r="2410">
      <c r="E2410" s="31"/>
      <c r="F2410" s="31"/>
      <c r="G2410" s="31"/>
      <c r="H2410" s="31"/>
    </row>
    <row r="2411">
      <c r="E2411" s="31"/>
      <c r="F2411" s="31"/>
      <c r="G2411" s="31"/>
      <c r="H2411" s="31"/>
    </row>
    <row r="2412">
      <c r="E2412" s="31"/>
      <c r="F2412" s="31"/>
      <c r="G2412" s="31"/>
      <c r="H2412" s="31"/>
    </row>
    <row r="2413">
      <c r="E2413" s="31"/>
      <c r="F2413" s="31"/>
      <c r="G2413" s="31"/>
      <c r="H2413" s="31"/>
    </row>
    <row r="2414">
      <c r="E2414" s="31"/>
      <c r="F2414" s="31"/>
      <c r="G2414" s="31"/>
      <c r="H2414" s="31"/>
    </row>
    <row r="2415">
      <c r="E2415" s="31"/>
      <c r="F2415" s="31"/>
      <c r="G2415" s="31"/>
      <c r="H2415" s="31"/>
    </row>
    <row r="2416">
      <c r="E2416" s="31"/>
      <c r="F2416" s="31"/>
      <c r="G2416" s="31"/>
      <c r="H2416" s="31"/>
    </row>
    <row r="2417">
      <c r="E2417" s="31"/>
      <c r="F2417" s="31"/>
      <c r="G2417" s="31"/>
      <c r="H2417" s="31"/>
    </row>
    <row r="2418">
      <c r="E2418" s="31"/>
      <c r="F2418" s="31"/>
      <c r="G2418" s="31"/>
      <c r="H2418" s="31"/>
    </row>
    <row r="2419">
      <c r="E2419" s="31"/>
      <c r="F2419" s="31"/>
      <c r="G2419" s="31"/>
      <c r="H2419" s="31"/>
    </row>
    <row r="2420">
      <c r="E2420" s="31"/>
      <c r="F2420" s="31"/>
      <c r="G2420" s="31"/>
      <c r="H2420" s="31"/>
    </row>
    <row r="2421">
      <c r="E2421" s="31"/>
      <c r="F2421" s="31"/>
      <c r="G2421" s="31"/>
      <c r="H2421" s="31"/>
    </row>
    <row r="2422">
      <c r="E2422" s="31"/>
      <c r="F2422" s="31"/>
      <c r="G2422" s="31"/>
      <c r="H2422" s="31"/>
    </row>
    <row r="2423">
      <c r="E2423" s="31"/>
      <c r="F2423" s="31"/>
      <c r="G2423" s="31"/>
      <c r="H2423" s="31"/>
    </row>
    <row r="2424">
      <c r="E2424" s="31"/>
      <c r="F2424" s="31"/>
      <c r="G2424" s="31"/>
      <c r="H2424" s="31"/>
    </row>
    <row r="2425">
      <c r="E2425" s="31"/>
      <c r="F2425" s="31"/>
      <c r="G2425" s="31"/>
      <c r="H2425" s="31"/>
    </row>
    <row r="2426">
      <c r="E2426" s="31"/>
      <c r="F2426" s="31"/>
      <c r="G2426" s="31"/>
      <c r="H2426" s="31"/>
    </row>
    <row r="2427">
      <c r="E2427" s="31"/>
      <c r="F2427" s="31"/>
      <c r="G2427" s="31"/>
      <c r="H2427" s="31"/>
    </row>
    <row r="2428">
      <c r="E2428" s="31"/>
      <c r="F2428" s="31"/>
      <c r="G2428" s="31"/>
      <c r="H2428" s="31"/>
    </row>
    <row r="2429">
      <c r="E2429" s="31"/>
      <c r="F2429" s="31"/>
      <c r="G2429" s="31"/>
      <c r="H2429" s="31"/>
    </row>
    <row r="2430">
      <c r="E2430" s="31"/>
      <c r="F2430" s="31"/>
      <c r="G2430" s="31"/>
      <c r="H2430" s="31"/>
    </row>
    <row r="2431">
      <c r="E2431" s="31"/>
      <c r="F2431" s="31"/>
      <c r="G2431" s="31"/>
      <c r="H2431" s="31"/>
    </row>
    <row r="2432">
      <c r="E2432" s="31"/>
      <c r="F2432" s="31"/>
      <c r="G2432" s="31"/>
      <c r="H2432" s="31"/>
    </row>
    <row r="2433">
      <c r="E2433" s="31"/>
      <c r="F2433" s="31"/>
      <c r="G2433" s="31"/>
      <c r="H2433" s="31"/>
    </row>
    <row r="2434">
      <c r="E2434" s="31"/>
      <c r="F2434" s="31"/>
      <c r="G2434" s="31"/>
      <c r="H2434" s="31"/>
    </row>
    <row r="2435">
      <c r="E2435" s="31"/>
      <c r="F2435" s="31"/>
      <c r="G2435" s="31"/>
      <c r="H2435" s="31"/>
    </row>
    <row r="2436">
      <c r="E2436" s="31"/>
      <c r="F2436" s="31"/>
      <c r="G2436" s="31"/>
      <c r="H2436" s="31"/>
    </row>
    <row r="2437">
      <c r="E2437" s="31"/>
      <c r="F2437" s="31"/>
      <c r="G2437" s="31"/>
      <c r="H2437" s="31"/>
    </row>
    <row r="2438">
      <c r="E2438" s="31"/>
      <c r="F2438" s="31"/>
      <c r="G2438" s="31"/>
      <c r="H2438" s="31"/>
    </row>
    <row r="2439">
      <c r="E2439" s="31"/>
      <c r="F2439" s="31"/>
      <c r="G2439" s="31"/>
      <c r="H2439" s="31"/>
    </row>
    <row r="2440">
      <c r="E2440" s="31"/>
      <c r="F2440" s="31"/>
      <c r="G2440" s="31"/>
      <c r="H2440" s="31"/>
    </row>
    <row r="2441">
      <c r="E2441" s="31"/>
      <c r="F2441" s="31"/>
      <c r="G2441" s="31"/>
      <c r="H2441" s="31"/>
    </row>
    <row r="2442">
      <c r="E2442" s="31"/>
      <c r="F2442" s="31"/>
      <c r="G2442" s="31"/>
      <c r="H2442" s="31"/>
    </row>
    <row r="2443">
      <c r="E2443" s="31"/>
      <c r="F2443" s="31"/>
      <c r="G2443" s="31"/>
      <c r="H2443" s="31"/>
    </row>
    <row r="2444">
      <c r="E2444" s="31"/>
      <c r="F2444" s="31"/>
      <c r="G2444" s="31"/>
      <c r="H2444" s="31"/>
    </row>
    <row r="2445">
      <c r="E2445" s="31"/>
      <c r="F2445" s="31"/>
      <c r="G2445" s="31"/>
      <c r="H2445" s="31"/>
    </row>
    <row r="2446">
      <c r="E2446" s="31"/>
      <c r="F2446" s="31"/>
      <c r="G2446" s="31"/>
      <c r="H2446" s="31"/>
    </row>
    <row r="2447">
      <c r="E2447" s="31"/>
      <c r="F2447" s="31"/>
      <c r="G2447" s="31"/>
      <c r="H2447" s="31"/>
    </row>
    <row r="2448">
      <c r="E2448" s="31"/>
      <c r="F2448" s="31"/>
      <c r="G2448" s="31"/>
      <c r="H2448" s="31"/>
    </row>
    <row r="2449">
      <c r="E2449" s="31"/>
      <c r="F2449" s="31"/>
      <c r="G2449" s="31"/>
      <c r="H2449" s="31"/>
    </row>
    <row r="2450">
      <c r="E2450" s="31"/>
      <c r="F2450" s="31"/>
      <c r="G2450" s="31"/>
      <c r="H2450" s="31"/>
    </row>
    <row r="2451">
      <c r="E2451" s="31"/>
      <c r="F2451" s="31"/>
      <c r="G2451" s="31"/>
      <c r="H2451" s="31"/>
    </row>
    <row r="2452">
      <c r="E2452" s="31"/>
      <c r="F2452" s="31"/>
      <c r="G2452" s="31"/>
      <c r="H2452" s="31"/>
    </row>
    <row r="2453">
      <c r="E2453" s="31"/>
      <c r="F2453" s="31"/>
      <c r="G2453" s="31"/>
      <c r="H2453" s="31"/>
    </row>
    <row r="2454">
      <c r="E2454" s="31"/>
      <c r="F2454" s="31"/>
      <c r="G2454" s="31"/>
      <c r="H2454" s="31"/>
    </row>
    <row r="2455">
      <c r="E2455" s="31"/>
      <c r="F2455" s="31"/>
      <c r="G2455" s="31"/>
      <c r="H2455" s="31"/>
    </row>
    <row r="2456">
      <c r="E2456" s="31"/>
      <c r="F2456" s="31"/>
      <c r="G2456" s="31"/>
      <c r="H2456" s="31"/>
    </row>
    <row r="2457">
      <c r="E2457" s="31"/>
      <c r="F2457" s="31"/>
      <c r="G2457" s="31"/>
      <c r="H2457" s="31"/>
    </row>
    <row r="2458">
      <c r="E2458" s="31"/>
      <c r="F2458" s="31"/>
      <c r="G2458" s="31"/>
      <c r="H2458" s="31"/>
    </row>
    <row r="2459">
      <c r="E2459" s="31"/>
      <c r="F2459" s="31"/>
      <c r="G2459" s="31"/>
      <c r="H2459" s="31"/>
    </row>
    <row r="2460">
      <c r="E2460" s="31"/>
      <c r="F2460" s="31"/>
      <c r="G2460" s="31"/>
      <c r="H2460" s="31"/>
    </row>
    <row r="2461">
      <c r="E2461" s="31"/>
      <c r="F2461" s="31"/>
      <c r="G2461" s="31"/>
      <c r="H2461" s="31"/>
    </row>
    <row r="2462">
      <c r="E2462" s="31"/>
      <c r="F2462" s="31"/>
      <c r="G2462" s="31"/>
      <c r="H2462" s="31"/>
    </row>
    <row r="2463">
      <c r="E2463" s="31"/>
      <c r="F2463" s="31"/>
      <c r="G2463" s="31"/>
      <c r="H2463" s="31"/>
    </row>
    <row r="2464">
      <c r="E2464" s="31"/>
      <c r="F2464" s="31"/>
      <c r="G2464" s="31"/>
      <c r="H2464" s="31"/>
    </row>
    <row r="2465">
      <c r="E2465" s="31"/>
      <c r="F2465" s="31"/>
      <c r="G2465" s="31"/>
      <c r="H2465" s="31"/>
    </row>
    <row r="2466">
      <c r="E2466" s="31"/>
      <c r="F2466" s="31"/>
      <c r="G2466" s="31"/>
      <c r="H2466" s="31"/>
    </row>
    <row r="2467">
      <c r="E2467" s="31"/>
      <c r="F2467" s="31"/>
      <c r="G2467" s="31"/>
      <c r="H2467" s="31"/>
    </row>
    <row r="2468">
      <c r="E2468" s="31"/>
      <c r="F2468" s="31"/>
      <c r="G2468" s="31"/>
      <c r="H2468" s="31"/>
    </row>
    <row r="2469">
      <c r="E2469" s="31"/>
      <c r="F2469" s="31"/>
      <c r="G2469" s="31"/>
      <c r="H2469" s="31"/>
    </row>
    <row r="2470">
      <c r="E2470" s="31"/>
      <c r="F2470" s="31"/>
      <c r="G2470" s="31"/>
      <c r="H2470" s="31"/>
    </row>
    <row r="2471">
      <c r="E2471" s="31"/>
      <c r="F2471" s="31"/>
      <c r="G2471" s="31"/>
      <c r="H2471" s="31"/>
    </row>
    <row r="2472">
      <c r="E2472" s="31"/>
      <c r="F2472" s="31"/>
      <c r="G2472" s="31"/>
      <c r="H2472" s="31"/>
    </row>
    <row r="2473">
      <c r="E2473" s="31"/>
      <c r="F2473" s="31"/>
      <c r="G2473" s="31"/>
      <c r="H2473" s="31"/>
    </row>
    <row r="2474">
      <c r="E2474" s="31"/>
      <c r="F2474" s="31"/>
      <c r="G2474" s="31"/>
      <c r="H2474" s="31"/>
    </row>
    <row r="2475">
      <c r="E2475" s="31"/>
      <c r="F2475" s="31"/>
      <c r="G2475" s="31"/>
      <c r="H2475" s="31"/>
    </row>
    <row r="2476">
      <c r="E2476" s="31"/>
      <c r="F2476" s="31"/>
      <c r="G2476" s="31"/>
      <c r="H2476" s="31"/>
    </row>
    <row r="2477">
      <c r="E2477" s="31"/>
      <c r="F2477" s="31"/>
      <c r="G2477" s="31"/>
      <c r="H2477" s="31"/>
    </row>
    <row r="2478">
      <c r="E2478" s="31"/>
      <c r="F2478" s="31"/>
      <c r="G2478" s="31"/>
      <c r="H2478" s="31"/>
    </row>
    <row r="2479">
      <c r="E2479" s="31"/>
      <c r="F2479" s="31"/>
      <c r="G2479" s="31"/>
      <c r="H2479" s="31"/>
    </row>
    <row r="2480">
      <c r="E2480" s="31"/>
      <c r="F2480" s="31"/>
      <c r="G2480" s="31"/>
      <c r="H2480" s="31"/>
    </row>
    <row r="2481">
      <c r="E2481" s="31"/>
      <c r="F2481" s="31"/>
      <c r="G2481" s="31"/>
      <c r="H2481" s="31"/>
    </row>
    <row r="2482">
      <c r="E2482" s="31"/>
      <c r="F2482" s="31"/>
      <c r="G2482" s="31"/>
      <c r="H2482" s="31"/>
    </row>
    <row r="2483">
      <c r="E2483" s="31"/>
      <c r="F2483" s="31"/>
      <c r="G2483" s="31"/>
      <c r="H2483" s="31"/>
    </row>
    <row r="2484">
      <c r="E2484" s="31"/>
      <c r="F2484" s="31"/>
      <c r="G2484" s="31"/>
      <c r="H2484" s="31"/>
    </row>
    <row r="2485">
      <c r="E2485" s="31"/>
      <c r="F2485" s="31"/>
      <c r="G2485" s="31"/>
      <c r="H2485" s="31"/>
    </row>
    <row r="2486">
      <c r="E2486" s="31"/>
      <c r="F2486" s="31"/>
      <c r="G2486" s="31"/>
      <c r="H2486" s="31"/>
    </row>
    <row r="2487">
      <c r="E2487" s="31"/>
      <c r="F2487" s="31"/>
      <c r="G2487" s="31"/>
      <c r="H2487" s="31"/>
    </row>
    <row r="2488">
      <c r="E2488" s="31"/>
      <c r="F2488" s="31"/>
      <c r="G2488" s="31"/>
      <c r="H2488" s="31"/>
    </row>
    <row r="2489">
      <c r="E2489" s="31"/>
      <c r="F2489" s="31"/>
      <c r="G2489" s="31"/>
      <c r="H2489" s="31"/>
    </row>
    <row r="2490">
      <c r="E2490" s="31"/>
      <c r="F2490" s="31"/>
      <c r="G2490" s="31"/>
      <c r="H2490" s="31"/>
    </row>
    <row r="2491">
      <c r="E2491" s="31"/>
      <c r="F2491" s="31"/>
      <c r="G2491" s="31"/>
      <c r="H2491" s="31"/>
    </row>
    <row r="2492">
      <c r="E2492" s="31"/>
      <c r="F2492" s="31"/>
      <c r="G2492" s="31"/>
      <c r="H2492" s="31"/>
    </row>
    <row r="2493">
      <c r="E2493" s="31"/>
      <c r="F2493" s="31"/>
      <c r="G2493" s="31"/>
      <c r="H2493" s="31"/>
    </row>
    <row r="2494">
      <c r="E2494" s="31"/>
      <c r="F2494" s="31"/>
      <c r="G2494" s="31"/>
      <c r="H2494" s="31"/>
    </row>
    <row r="2495">
      <c r="E2495" s="31"/>
      <c r="F2495" s="31"/>
      <c r="G2495" s="31"/>
      <c r="H2495" s="31"/>
    </row>
    <row r="2496">
      <c r="E2496" s="31"/>
      <c r="F2496" s="31"/>
      <c r="G2496" s="31"/>
      <c r="H2496" s="31"/>
    </row>
    <row r="2497">
      <c r="E2497" s="31"/>
      <c r="F2497" s="31"/>
      <c r="G2497" s="31"/>
      <c r="H2497" s="31"/>
    </row>
    <row r="2498">
      <c r="E2498" s="31"/>
      <c r="F2498" s="31"/>
      <c r="G2498" s="31"/>
      <c r="H2498" s="31"/>
    </row>
    <row r="2499">
      <c r="E2499" s="31"/>
      <c r="F2499" s="31"/>
      <c r="G2499" s="31"/>
      <c r="H2499" s="31"/>
    </row>
    <row r="2500">
      <c r="E2500" s="31"/>
      <c r="F2500" s="31"/>
      <c r="G2500" s="31"/>
      <c r="H2500" s="31"/>
    </row>
    <row r="2501">
      <c r="E2501" s="31"/>
      <c r="F2501" s="31"/>
      <c r="G2501" s="31"/>
      <c r="H2501" s="31"/>
    </row>
    <row r="2502">
      <c r="E2502" s="31"/>
      <c r="F2502" s="31"/>
      <c r="G2502" s="31"/>
      <c r="H2502" s="31"/>
    </row>
    <row r="2503">
      <c r="E2503" s="31"/>
      <c r="F2503" s="31"/>
      <c r="G2503" s="31"/>
      <c r="H2503" s="31"/>
    </row>
    <row r="2504">
      <c r="E2504" s="31"/>
      <c r="F2504" s="31"/>
      <c r="G2504" s="31"/>
      <c r="H2504" s="31"/>
    </row>
    <row r="2505">
      <c r="E2505" s="31"/>
      <c r="F2505" s="31"/>
      <c r="G2505" s="31"/>
      <c r="H2505" s="31"/>
    </row>
    <row r="2506">
      <c r="E2506" s="31"/>
      <c r="F2506" s="31"/>
      <c r="G2506" s="31"/>
      <c r="H2506" s="31"/>
    </row>
    <row r="2507">
      <c r="E2507" s="31"/>
      <c r="F2507" s="31"/>
      <c r="G2507" s="31"/>
      <c r="H2507" s="31"/>
    </row>
    <row r="2508">
      <c r="E2508" s="31"/>
      <c r="F2508" s="31"/>
      <c r="G2508" s="31"/>
      <c r="H2508" s="31"/>
    </row>
    <row r="2509">
      <c r="E2509" s="31"/>
      <c r="F2509" s="31"/>
      <c r="G2509" s="31"/>
      <c r="H2509" s="31"/>
    </row>
    <row r="2510">
      <c r="E2510" s="31"/>
      <c r="F2510" s="31"/>
      <c r="G2510" s="31"/>
      <c r="H2510" s="31"/>
    </row>
    <row r="2511">
      <c r="E2511" s="31"/>
      <c r="F2511" s="31"/>
      <c r="G2511" s="31"/>
      <c r="H2511" s="31"/>
    </row>
    <row r="2512">
      <c r="E2512" s="31"/>
      <c r="F2512" s="31"/>
      <c r="G2512" s="31"/>
      <c r="H2512" s="31"/>
    </row>
    <row r="2513">
      <c r="E2513" s="31"/>
      <c r="F2513" s="31"/>
      <c r="G2513" s="31"/>
      <c r="H2513" s="31"/>
    </row>
    <row r="2514">
      <c r="E2514" s="31"/>
      <c r="F2514" s="31"/>
      <c r="G2514" s="31"/>
      <c r="H2514" s="31"/>
    </row>
    <row r="2515">
      <c r="E2515" s="31"/>
      <c r="F2515" s="31"/>
      <c r="G2515" s="31"/>
      <c r="H2515" s="31"/>
    </row>
    <row r="2516">
      <c r="E2516" s="31"/>
      <c r="F2516" s="31"/>
      <c r="G2516" s="31"/>
      <c r="H2516" s="31"/>
    </row>
    <row r="2517">
      <c r="E2517" s="31"/>
      <c r="F2517" s="31"/>
      <c r="G2517" s="31"/>
      <c r="H2517" s="31"/>
    </row>
    <row r="2518">
      <c r="E2518" s="31"/>
      <c r="F2518" s="31"/>
      <c r="G2518" s="31"/>
      <c r="H2518" s="31"/>
    </row>
    <row r="2519">
      <c r="E2519" s="31"/>
      <c r="F2519" s="31"/>
      <c r="G2519" s="31"/>
      <c r="H2519" s="31"/>
    </row>
    <row r="2520">
      <c r="E2520" s="31"/>
      <c r="F2520" s="31"/>
      <c r="G2520" s="31"/>
      <c r="H2520" s="31"/>
    </row>
    <row r="2521">
      <c r="E2521" s="31"/>
      <c r="F2521" s="31"/>
      <c r="G2521" s="31"/>
      <c r="H2521" s="31"/>
    </row>
    <row r="2522">
      <c r="E2522" s="31"/>
      <c r="F2522" s="31"/>
      <c r="G2522" s="31"/>
      <c r="H2522" s="31"/>
    </row>
    <row r="2523">
      <c r="E2523" s="31"/>
      <c r="F2523" s="31"/>
      <c r="G2523" s="31"/>
      <c r="H2523" s="31"/>
    </row>
    <row r="2524">
      <c r="E2524" s="31"/>
      <c r="F2524" s="31"/>
      <c r="G2524" s="31"/>
      <c r="H2524" s="31"/>
    </row>
    <row r="2525">
      <c r="E2525" s="31"/>
      <c r="F2525" s="31"/>
      <c r="G2525" s="31"/>
      <c r="H2525" s="31"/>
    </row>
    <row r="2526">
      <c r="E2526" s="31"/>
      <c r="F2526" s="31"/>
      <c r="G2526" s="31"/>
      <c r="H2526" s="31"/>
    </row>
    <row r="2527">
      <c r="E2527" s="31"/>
      <c r="F2527" s="31"/>
      <c r="G2527" s="31"/>
      <c r="H2527" s="31"/>
    </row>
    <row r="2528">
      <c r="E2528" s="31"/>
      <c r="F2528" s="31"/>
      <c r="G2528" s="31"/>
      <c r="H2528" s="31"/>
    </row>
    <row r="2529">
      <c r="E2529" s="31"/>
      <c r="F2529" s="31"/>
      <c r="G2529" s="31"/>
      <c r="H2529" s="31"/>
    </row>
    <row r="2530">
      <c r="E2530" s="31"/>
      <c r="F2530" s="31"/>
      <c r="G2530" s="31"/>
      <c r="H2530" s="31"/>
    </row>
    <row r="2531">
      <c r="E2531" s="31"/>
      <c r="F2531" s="31"/>
      <c r="G2531" s="31"/>
      <c r="H2531" s="31"/>
    </row>
    <row r="2532">
      <c r="E2532" s="31"/>
      <c r="F2532" s="31"/>
      <c r="G2532" s="31"/>
      <c r="H2532" s="31"/>
    </row>
    <row r="2533">
      <c r="E2533" s="31"/>
      <c r="F2533" s="31"/>
      <c r="G2533" s="31"/>
      <c r="H2533" s="31"/>
    </row>
    <row r="2534">
      <c r="E2534" s="31"/>
      <c r="F2534" s="31"/>
      <c r="G2534" s="31"/>
      <c r="H2534" s="31"/>
    </row>
    <row r="2535">
      <c r="E2535" s="31"/>
      <c r="F2535" s="31"/>
      <c r="G2535" s="31"/>
      <c r="H2535" s="31"/>
    </row>
    <row r="2536">
      <c r="E2536" s="31"/>
      <c r="F2536" s="31"/>
      <c r="G2536" s="31"/>
      <c r="H2536" s="31"/>
    </row>
    <row r="2537">
      <c r="E2537" s="31"/>
      <c r="F2537" s="31"/>
      <c r="G2537" s="31"/>
      <c r="H2537" s="31"/>
    </row>
    <row r="2538">
      <c r="E2538" s="31"/>
      <c r="F2538" s="31"/>
      <c r="G2538" s="31"/>
      <c r="H2538" s="31"/>
    </row>
    <row r="2539">
      <c r="E2539" s="31"/>
      <c r="F2539" s="31"/>
      <c r="G2539" s="31"/>
      <c r="H2539" s="31"/>
    </row>
    <row r="2540">
      <c r="E2540" s="31"/>
      <c r="F2540" s="31"/>
      <c r="G2540" s="31"/>
      <c r="H2540" s="31"/>
    </row>
    <row r="2541">
      <c r="E2541" s="31"/>
      <c r="F2541" s="31"/>
      <c r="G2541" s="31"/>
      <c r="H2541" s="31"/>
    </row>
    <row r="2542">
      <c r="E2542" s="31"/>
      <c r="F2542" s="31"/>
      <c r="G2542" s="31"/>
      <c r="H2542" s="31"/>
    </row>
    <row r="2543">
      <c r="E2543" s="31"/>
      <c r="F2543" s="31"/>
      <c r="G2543" s="31"/>
      <c r="H2543" s="31"/>
    </row>
    <row r="2544">
      <c r="E2544" s="31"/>
      <c r="F2544" s="31"/>
      <c r="G2544" s="31"/>
      <c r="H2544" s="31"/>
    </row>
    <row r="2545">
      <c r="E2545" s="31"/>
      <c r="F2545" s="31"/>
      <c r="G2545" s="31"/>
      <c r="H2545" s="31"/>
    </row>
    <row r="2546">
      <c r="E2546" s="31"/>
      <c r="F2546" s="31"/>
      <c r="G2546" s="31"/>
      <c r="H2546" s="31"/>
    </row>
    <row r="2547">
      <c r="E2547" s="31"/>
      <c r="F2547" s="31"/>
      <c r="G2547" s="31"/>
      <c r="H2547" s="31"/>
    </row>
    <row r="2548">
      <c r="E2548" s="31"/>
      <c r="F2548" s="31"/>
      <c r="G2548" s="31"/>
      <c r="H2548" s="31"/>
    </row>
    <row r="2549">
      <c r="E2549" s="31"/>
      <c r="F2549" s="31"/>
      <c r="G2549" s="31"/>
      <c r="H2549" s="31"/>
    </row>
    <row r="2550">
      <c r="E2550" s="31"/>
      <c r="F2550" s="31"/>
      <c r="G2550" s="31"/>
      <c r="H2550" s="31"/>
    </row>
    <row r="2551">
      <c r="E2551" s="31"/>
      <c r="F2551" s="31"/>
      <c r="G2551" s="31"/>
      <c r="H2551" s="31"/>
    </row>
    <row r="2552">
      <c r="E2552" s="31"/>
      <c r="F2552" s="31"/>
      <c r="G2552" s="31"/>
      <c r="H2552" s="31"/>
    </row>
    <row r="2553">
      <c r="E2553" s="31"/>
      <c r="F2553" s="31"/>
      <c r="G2553" s="31"/>
      <c r="H2553" s="31"/>
    </row>
    <row r="2554">
      <c r="E2554" s="31"/>
      <c r="F2554" s="31"/>
      <c r="G2554" s="31"/>
      <c r="H2554" s="31"/>
    </row>
    <row r="2555">
      <c r="E2555" s="31"/>
      <c r="F2555" s="31"/>
      <c r="G2555" s="31"/>
      <c r="H2555" s="31"/>
    </row>
    <row r="2556">
      <c r="E2556" s="31"/>
      <c r="F2556" s="31"/>
      <c r="G2556" s="31"/>
      <c r="H2556" s="31"/>
    </row>
    <row r="2557">
      <c r="E2557" s="31"/>
      <c r="F2557" s="31"/>
      <c r="G2557" s="31"/>
      <c r="H2557" s="31"/>
    </row>
    <row r="2558">
      <c r="E2558" s="31"/>
      <c r="F2558" s="31"/>
      <c r="G2558" s="31"/>
      <c r="H2558" s="31"/>
    </row>
    <row r="2559">
      <c r="E2559" s="31"/>
      <c r="F2559" s="31"/>
      <c r="G2559" s="31"/>
      <c r="H2559" s="31"/>
    </row>
    <row r="2560">
      <c r="E2560" s="31"/>
      <c r="F2560" s="31"/>
      <c r="G2560" s="31"/>
      <c r="H2560" s="31"/>
    </row>
    <row r="2561">
      <c r="E2561" s="31"/>
      <c r="F2561" s="31"/>
      <c r="G2561" s="31"/>
      <c r="H2561" s="31"/>
    </row>
    <row r="2562">
      <c r="E2562" s="31"/>
      <c r="F2562" s="31"/>
      <c r="G2562" s="31"/>
      <c r="H2562" s="31"/>
    </row>
    <row r="2563">
      <c r="E2563" s="31"/>
      <c r="F2563" s="31"/>
      <c r="G2563" s="31"/>
      <c r="H2563" s="31"/>
    </row>
    <row r="2564">
      <c r="E2564" s="31"/>
      <c r="F2564" s="31"/>
      <c r="G2564" s="31"/>
      <c r="H2564" s="31"/>
    </row>
    <row r="2565">
      <c r="E2565" s="31"/>
      <c r="F2565" s="31"/>
      <c r="G2565" s="31"/>
      <c r="H2565" s="31"/>
    </row>
    <row r="2566">
      <c r="E2566" s="31"/>
      <c r="F2566" s="31"/>
      <c r="G2566" s="31"/>
      <c r="H2566" s="31"/>
    </row>
    <row r="2567">
      <c r="E2567" s="31"/>
      <c r="F2567" s="31"/>
      <c r="G2567" s="31"/>
      <c r="H2567" s="31"/>
    </row>
    <row r="2568">
      <c r="E2568" s="31"/>
      <c r="F2568" s="31"/>
      <c r="G2568" s="31"/>
      <c r="H2568" s="31"/>
    </row>
    <row r="2569">
      <c r="E2569" s="31"/>
      <c r="F2569" s="31"/>
      <c r="G2569" s="31"/>
      <c r="H2569" s="31"/>
    </row>
    <row r="2570">
      <c r="E2570" s="31"/>
      <c r="F2570" s="31"/>
      <c r="G2570" s="31"/>
      <c r="H2570" s="31"/>
    </row>
    <row r="2571">
      <c r="E2571" s="31"/>
      <c r="F2571" s="31"/>
      <c r="G2571" s="31"/>
      <c r="H2571" s="31"/>
    </row>
    <row r="2572">
      <c r="E2572" s="31"/>
      <c r="F2572" s="31"/>
      <c r="G2572" s="31"/>
      <c r="H2572" s="31"/>
    </row>
    <row r="2573">
      <c r="E2573" s="31"/>
      <c r="F2573" s="31"/>
      <c r="G2573" s="31"/>
      <c r="H2573" s="31"/>
    </row>
    <row r="2574">
      <c r="E2574" s="31"/>
      <c r="F2574" s="31"/>
      <c r="G2574" s="31"/>
      <c r="H2574" s="31"/>
    </row>
    <row r="2575">
      <c r="E2575" s="31"/>
      <c r="F2575" s="31"/>
      <c r="G2575" s="31"/>
      <c r="H2575" s="31"/>
    </row>
    <row r="2576">
      <c r="E2576" s="31"/>
      <c r="F2576" s="31"/>
      <c r="G2576" s="31"/>
      <c r="H2576" s="31"/>
    </row>
    <row r="2577">
      <c r="E2577" s="31"/>
      <c r="F2577" s="31"/>
      <c r="G2577" s="31"/>
      <c r="H2577" s="31"/>
    </row>
    <row r="2578">
      <c r="E2578" s="31"/>
      <c r="F2578" s="31"/>
      <c r="G2578" s="31"/>
      <c r="H2578" s="31"/>
    </row>
    <row r="2579">
      <c r="E2579" s="31"/>
      <c r="F2579" s="31"/>
      <c r="G2579" s="31"/>
      <c r="H2579" s="31"/>
    </row>
    <row r="2580">
      <c r="E2580" s="31"/>
      <c r="F2580" s="31"/>
      <c r="G2580" s="31"/>
      <c r="H2580" s="31"/>
    </row>
    <row r="2581">
      <c r="E2581" s="31"/>
      <c r="F2581" s="31"/>
      <c r="G2581" s="31"/>
      <c r="H2581" s="31"/>
    </row>
    <row r="2582">
      <c r="E2582" s="31"/>
      <c r="F2582" s="31"/>
      <c r="G2582" s="31"/>
      <c r="H2582" s="31"/>
    </row>
    <row r="2583">
      <c r="E2583" s="31"/>
      <c r="F2583" s="31"/>
      <c r="G2583" s="31"/>
      <c r="H2583" s="31"/>
    </row>
    <row r="2584">
      <c r="E2584" s="31"/>
      <c r="F2584" s="31"/>
      <c r="G2584" s="31"/>
      <c r="H2584" s="31"/>
    </row>
    <row r="2585">
      <c r="E2585" s="31"/>
      <c r="F2585" s="31"/>
      <c r="G2585" s="31"/>
      <c r="H2585" s="31"/>
    </row>
    <row r="2586">
      <c r="E2586" s="31"/>
      <c r="F2586" s="31"/>
      <c r="G2586" s="31"/>
      <c r="H2586" s="31"/>
    </row>
    <row r="2587">
      <c r="E2587" s="31"/>
      <c r="F2587" s="31"/>
      <c r="G2587" s="31"/>
      <c r="H2587" s="31"/>
    </row>
    <row r="2588">
      <c r="E2588" s="31"/>
      <c r="F2588" s="31"/>
      <c r="G2588" s="31"/>
      <c r="H2588" s="31"/>
    </row>
    <row r="2589">
      <c r="E2589" s="31"/>
      <c r="F2589" s="31"/>
      <c r="G2589" s="31"/>
      <c r="H2589" s="31"/>
    </row>
    <row r="2590">
      <c r="E2590" s="31"/>
      <c r="F2590" s="31"/>
      <c r="G2590" s="31"/>
      <c r="H2590" s="31"/>
    </row>
    <row r="2591">
      <c r="E2591" s="31"/>
      <c r="F2591" s="31"/>
      <c r="G2591" s="31"/>
      <c r="H2591" s="31"/>
    </row>
    <row r="2592">
      <c r="E2592" s="31"/>
      <c r="F2592" s="31"/>
      <c r="G2592" s="31"/>
      <c r="H2592" s="31"/>
    </row>
    <row r="2593">
      <c r="E2593" s="31"/>
      <c r="F2593" s="31"/>
      <c r="G2593" s="31"/>
      <c r="H2593" s="31"/>
    </row>
    <row r="2594">
      <c r="E2594" s="31"/>
      <c r="F2594" s="31"/>
      <c r="G2594" s="31"/>
      <c r="H2594" s="31"/>
    </row>
    <row r="2595">
      <c r="E2595" s="31"/>
      <c r="F2595" s="31"/>
      <c r="G2595" s="31"/>
      <c r="H2595" s="31"/>
    </row>
    <row r="2596">
      <c r="E2596" s="31"/>
      <c r="F2596" s="31"/>
      <c r="G2596" s="31"/>
      <c r="H2596" s="31"/>
    </row>
    <row r="2597">
      <c r="E2597" s="31"/>
      <c r="F2597" s="31"/>
      <c r="G2597" s="31"/>
      <c r="H2597" s="31"/>
    </row>
    <row r="2598">
      <c r="E2598" s="31"/>
      <c r="F2598" s="31"/>
      <c r="G2598" s="31"/>
      <c r="H2598" s="31"/>
    </row>
    <row r="2599">
      <c r="E2599" s="31"/>
      <c r="F2599" s="31"/>
      <c r="G2599" s="31"/>
      <c r="H2599" s="31"/>
    </row>
    <row r="2600">
      <c r="E2600" s="31"/>
      <c r="F2600" s="31"/>
      <c r="G2600" s="31"/>
      <c r="H2600" s="31"/>
    </row>
    <row r="2601">
      <c r="E2601" s="31"/>
      <c r="F2601" s="31"/>
      <c r="G2601" s="31"/>
      <c r="H2601" s="31"/>
    </row>
    <row r="2602">
      <c r="E2602" s="31"/>
      <c r="F2602" s="31"/>
      <c r="G2602" s="31"/>
      <c r="H2602" s="31"/>
    </row>
    <row r="2603">
      <c r="E2603" s="31"/>
      <c r="F2603" s="31"/>
      <c r="G2603" s="31"/>
      <c r="H2603" s="31"/>
    </row>
    <row r="2604">
      <c r="E2604" s="31"/>
      <c r="F2604" s="31"/>
      <c r="G2604" s="31"/>
      <c r="H2604" s="31"/>
    </row>
    <row r="2605">
      <c r="E2605" s="31"/>
      <c r="F2605" s="31"/>
      <c r="G2605" s="31"/>
      <c r="H2605" s="31"/>
    </row>
    <row r="2606">
      <c r="E2606" s="31"/>
      <c r="F2606" s="31"/>
      <c r="G2606" s="31"/>
      <c r="H2606" s="31"/>
    </row>
    <row r="2607">
      <c r="E2607" s="31"/>
      <c r="F2607" s="31"/>
      <c r="G2607" s="31"/>
      <c r="H2607" s="31"/>
    </row>
    <row r="2608">
      <c r="E2608" s="31"/>
      <c r="F2608" s="31"/>
      <c r="G2608" s="31"/>
      <c r="H2608" s="31"/>
    </row>
    <row r="2609">
      <c r="E2609" s="31"/>
      <c r="F2609" s="31"/>
      <c r="G2609" s="31"/>
      <c r="H2609" s="31"/>
    </row>
    <row r="2610">
      <c r="E2610" s="31"/>
      <c r="F2610" s="31"/>
      <c r="G2610" s="31"/>
      <c r="H2610" s="31"/>
    </row>
    <row r="2611">
      <c r="E2611" s="31"/>
      <c r="F2611" s="31"/>
      <c r="G2611" s="31"/>
      <c r="H2611" s="31"/>
    </row>
    <row r="2612">
      <c r="E2612" s="31"/>
      <c r="F2612" s="31"/>
      <c r="G2612" s="31"/>
      <c r="H2612" s="31"/>
    </row>
    <row r="2613">
      <c r="E2613" s="31"/>
      <c r="F2613" s="31"/>
      <c r="G2613" s="31"/>
      <c r="H2613" s="31"/>
    </row>
    <row r="2614">
      <c r="E2614" s="31"/>
      <c r="F2614" s="31"/>
      <c r="G2614" s="31"/>
      <c r="H2614" s="31"/>
    </row>
    <row r="2615">
      <c r="E2615" s="31"/>
      <c r="F2615" s="31"/>
      <c r="G2615" s="31"/>
      <c r="H2615" s="31"/>
    </row>
    <row r="2616">
      <c r="E2616" s="31"/>
      <c r="F2616" s="31"/>
      <c r="G2616" s="31"/>
      <c r="H2616" s="31"/>
    </row>
    <row r="2617">
      <c r="E2617" s="31"/>
      <c r="F2617" s="31"/>
      <c r="G2617" s="31"/>
      <c r="H2617" s="31"/>
    </row>
    <row r="2618">
      <c r="E2618" s="31"/>
      <c r="F2618" s="31"/>
      <c r="G2618" s="31"/>
      <c r="H2618" s="31"/>
    </row>
    <row r="2619">
      <c r="E2619" s="31"/>
      <c r="F2619" s="31"/>
      <c r="G2619" s="31"/>
      <c r="H2619" s="31"/>
    </row>
    <row r="2620">
      <c r="E2620" s="31"/>
      <c r="F2620" s="31"/>
      <c r="G2620" s="31"/>
      <c r="H2620" s="31"/>
    </row>
    <row r="2621">
      <c r="E2621" s="31"/>
      <c r="F2621" s="31"/>
      <c r="G2621" s="31"/>
      <c r="H2621" s="31"/>
    </row>
    <row r="2622">
      <c r="E2622" s="31"/>
      <c r="F2622" s="31"/>
      <c r="G2622" s="31"/>
      <c r="H2622" s="31"/>
    </row>
    <row r="2623">
      <c r="E2623" s="31"/>
      <c r="F2623" s="31"/>
      <c r="G2623" s="31"/>
      <c r="H2623" s="31"/>
    </row>
    <row r="2624">
      <c r="E2624" s="31"/>
      <c r="F2624" s="31"/>
      <c r="G2624" s="31"/>
      <c r="H2624" s="31"/>
    </row>
    <row r="2625">
      <c r="E2625" s="31"/>
      <c r="F2625" s="31"/>
      <c r="G2625" s="31"/>
      <c r="H2625" s="31"/>
    </row>
    <row r="2626">
      <c r="E2626" s="31"/>
      <c r="F2626" s="31"/>
      <c r="G2626" s="31"/>
      <c r="H2626" s="31"/>
    </row>
    <row r="2627">
      <c r="E2627" s="31"/>
      <c r="F2627" s="31"/>
      <c r="G2627" s="31"/>
      <c r="H2627" s="31"/>
    </row>
    <row r="2628">
      <c r="E2628" s="31"/>
      <c r="F2628" s="31"/>
      <c r="G2628" s="31"/>
      <c r="H2628" s="31"/>
    </row>
    <row r="2629">
      <c r="E2629" s="31"/>
      <c r="F2629" s="31"/>
      <c r="G2629" s="31"/>
      <c r="H2629" s="31"/>
    </row>
    <row r="2630">
      <c r="E2630" s="31"/>
      <c r="F2630" s="31"/>
      <c r="G2630" s="31"/>
      <c r="H2630" s="31"/>
    </row>
    <row r="2631">
      <c r="E2631" s="31"/>
      <c r="F2631" s="31"/>
      <c r="G2631" s="31"/>
      <c r="H2631" s="31"/>
    </row>
    <row r="2632">
      <c r="E2632" s="31"/>
      <c r="F2632" s="31"/>
      <c r="G2632" s="31"/>
      <c r="H2632" s="31"/>
    </row>
    <row r="2633">
      <c r="E2633" s="31"/>
      <c r="F2633" s="31"/>
      <c r="G2633" s="31"/>
      <c r="H2633" s="31"/>
    </row>
    <row r="2634">
      <c r="E2634" s="31"/>
      <c r="F2634" s="31"/>
      <c r="G2634" s="31"/>
      <c r="H2634" s="31"/>
    </row>
    <row r="2635">
      <c r="E2635" s="31"/>
      <c r="F2635" s="31"/>
      <c r="G2635" s="31"/>
      <c r="H2635" s="31"/>
    </row>
    <row r="2636">
      <c r="E2636" s="31"/>
      <c r="F2636" s="31"/>
      <c r="G2636" s="31"/>
      <c r="H2636" s="31"/>
    </row>
    <row r="2637">
      <c r="E2637" s="31"/>
      <c r="F2637" s="31"/>
      <c r="G2637" s="31"/>
      <c r="H2637" s="31"/>
    </row>
    <row r="2638">
      <c r="E2638" s="31"/>
      <c r="F2638" s="31"/>
      <c r="G2638" s="31"/>
      <c r="H2638" s="31"/>
    </row>
    <row r="2639">
      <c r="E2639" s="31"/>
      <c r="F2639" s="31"/>
      <c r="G2639" s="31"/>
      <c r="H2639" s="31"/>
    </row>
    <row r="2640">
      <c r="E2640" s="31"/>
      <c r="F2640" s="31"/>
      <c r="G2640" s="31"/>
      <c r="H2640" s="31"/>
    </row>
    <row r="2641">
      <c r="E2641" s="31"/>
      <c r="F2641" s="31"/>
      <c r="G2641" s="31"/>
      <c r="H2641" s="31"/>
    </row>
    <row r="2642">
      <c r="E2642" s="31"/>
      <c r="F2642" s="31"/>
      <c r="G2642" s="31"/>
      <c r="H2642" s="31"/>
    </row>
    <row r="2643">
      <c r="E2643" s="31"/>
      <c r="F2643" s="31"/>
      <c r="G2643" s="31"/>
      <c r="H2643" s="31"/>
    </row>
    <row r="2644">
      <c r="E2644" s="31"/>
      <c r="F2644" s="31"/>
      <c r="G2644" s="31"/>
      <c r="H2644" s="31"/>
    </row>
    <row r="2645">
      <c r="E2645" s="31"/>
      <c r="F2645" s="31"/>
      <c r="G2645" s="31"/>
      <c r="H2645" s="31"/>
    </row>
    <row r="2646">
      <c r="E2646" s="31"/>
      <c r="F2646" s="31"/>
      <c r="G2646" s="31"/>
      <c r="H2646" s="31"/>
    </row>
    <row r="2647">
      <c r="E2647" s="31"/>
      <c r="F2647" s="31"/>
      <c r="G2647" s="31"/>
      <c r="H2647" s="31"/>
    </row>
    <row r="2648">
      <c r="E2648" s="31"/>
      <c r="F2648" s="31"/>
      <c r="G2648" s="31"/>
      <c r="H2648" s="31"/>
    </row>
    <row r="2649">
      <c r="E2649" s="31"/>
      <c r="F2649" s="31"/>
      <c r="G2649" s="31"/>
      <c r="H2649" s="31"/>
    </row>
    <row r="2650">
      <c r="E2650" s="31"/>
      <c r="F2650" s="31"/>
      <c r="G2650" s="31"/>
      <c r="H2650" s="31"/>
    </row>
    <row r="2651">
      <c r="E2651" s="31"/>
      <c r="F2651" s="31"/>
      <c r="G2651" s="31"/>
      <c r="H2651" s="31"/>
    </row>
    <row r="2652">
      <c r="E2652" s="31"/>
      <c r="F2652" s="31"/>
      <c r="G2652" s="31"/>
      <c r="H2652" s="31"/>
    </row>
    <row r="2653">
      <c r="E2653" s="31"/>
      <c r="F2653" s="31"/>
      <c r="G2653" s="31"/>
      <c r="H2653" s="31"/>
    </row>
    <row r="2654">
      <c r="E2654" s="31"/>
      <c r="F2654" s="31"/>
      <c r="G2654" s="31"/>
      <c r="H2654" s="31"/>
    </row>
    <row r="2655">
      <c r="E2655" s="31"/>
      <c r="F2655" s="31"/>
      <c r="G2655" s="31"/>
      <c r="H2655" s="31"/>
    </row>
    <row r="2656">
      <c r="E2656" s="31"/>
      <c r="F2656" s="31"/>
      <c r="G2656" s="31"/>
      <c r="H2656" s="31"/>
    </row>
    <row r="2657">
      <c r="E2657" s="31"/>
      <c r="F2657" s="31"/>
      <c r="G2657" s="31"/>
      <c r="H2657" s="31"/>
    </row>
    <row r="2658">
      <c r="E2658" s="31"/>
      <c r="F2658" s="31"/>
      <c r="G2658" s="31"/>
      <c r="H2658" s="31"/>
    </row>
    <row r="2659">
      <c r="E2659" s="31"/>
      <c r="F2659" s="31"/>
      <c r="G2659" s="31"/>
      <c r="H2659" s="31"/>
    </row>
    <row r="2660">
      <c r="E2660" s="31"/>
      <c r="F2660" s="31"/>
      <c r="G2660" s="31"/>
      <c r="H2660" s="31"/>
    </row>
    <row r="2661">
      <c r="E2661" s="31"/>
      <c r="F2661" s="31"/>
      <c r="G2661" s="31"/>
      <c r="H2661" s="31"/>
    </row>
    <row r="2662">
      <c r="E2662" s="31"/>
      <c r="F2662" s="31"/>
      <c r="G2662" s="31"/>
      <c r="H2662" s="31"/>
    </row>
    <row r="2663">
      <c r="E2663" s="31"/>
      <c r="F2663" s="31"/>
      <c r="G2663" s="31"/>
      <c r="H2663" s="31"/>
    </row>
    <row r="2664">
      <c r="E2664" s="31"/>
      <c r="F2664" s="31"/>
      <c r="G2664" s="31"/>
      <c r="H2664" s="31"/>
    </row>
    <row r="2665">
      <c r="E2665" s="31"/>
      <c r="F2665" s="31"/>
      <c r="G2665" s="31"/>
      <c r="H2665" s="31"/>
    </row>
    <row r="2666">
      <c r="E2666" s="31"/>
      <c r="F2666" s="31"/>
      <c r="G2666" s="31"/>
      <c r="H2666" s="31"/>
    </row>
    <row r="2667">
      <c r="E2667" s="31"/>
      <c r="F2667" s="31"/>
      <c r="G2667" s="31"/>
      <c r="H2667" s="31"/>
    </row>
    <row r="2668">
      <c r="E2668" s="31"/>
      <c r="F2668" s="31"/>
      <c r="G2668" s="31"/>
      <c r="H2668" s="31"/>
    </row>
    <row r="2669">
      <c r="E2669" s="31"/>
      <c r="F2669" s="31"/>
      <c r="G2669" s="31"/>
      <c r="H2669" s="31"/>
    </row>
    <row r="2670">
      <c r="E2670" s="31"/>
      <c r="F2670" s="31"/>
      <c r="G2670" s="31"/>
      <c r="H2670" s="31"/>
    </row>
    <row r="2671">
      <c r="E2671" s="31"/>
      <c r="F2671" s="31"/>
      <c r="G2671" s="31"/>
      <c r="H2671" s="31"/>
    </row>
    <row r="2672">
      <c r="E2672" s="31"/>
      <c r="F2672" s="31"/>
      <c r="G2672" s="31"/>
      <c r="H2672" s="31"/>
    </row>
    <row r="2673">
      <c r="E2673" s="31"/>
      <c r="F2673" s="31"/>
      <c r="G2673" s="31"/>
      <c r="H2673" s="31"/>
    </row>
    <row r="2674">
      <c r="E2674" s="31"/>
      <c r="F2674" s="31"/>
      <c r="G2674" s="31"/>
      <c r="H2674" s="31"/>
    </row>
    <row r="2675">
      <c r="E2675" s="31"/>
      <c r="F2675" s="31"/>
      <c r="G2675" s="31"/>
      <c r="H2675" s="31"/>
    </row>
    <row r="2676">
      <c r="E2676" s="31"/>
      <c r="F2676" s="31"/>
      <c r="G2676" s="31"/>
      <c r="H2676" s="31"/>
    </row>
    <row r="2677">
      <c r="E2677" s="31"/>
      <c r="F2677" s="31"/>
      <c r="G2677" s="31"/>
      <c r="H2677" s="31"/>
    </row>
    <row r="2678">
      <c r="E2678" s="31"/>
      <c r="F2678" s="31"/>
      <c r="G2678" s="31"/>
      <c r="H2678" s="31"/>
    </row>
    <row r="2679">
      <c r="E2679" s="31"/>
      <c r="F2679" s="31"/>
      <c r="G2679" s="31"/>
      <c r="H2679" s="31"/>
    </row>
    <row r="2680">
      <c r="E2680" s="31"/>
      <c r="F2680" s="31"/>
      <c r="G2680" s="31"/>
      <c r="H2680" s="31"/>
    </row>
    <row r="2681">
      <c r="E2681" s="31"/>
      <c r="F2681" s="31"/>
      <c r="G2681" s="31"/>
      <c r="H2681" s="31"/>
    </row>
    <row r="2682">
      <c r="E2682" s="31"/>
      <c r="F2682" s="31"/>
      <c r="G2682" s="31"/>
      <c r="H2682" s="31"/>
    </row>
    <row r="2683">
      <c r="E2683" s="31"/>
      <c r="F2683" s="31"/>
      <c r="G2683" s="31"/>
      <c r="H2683" s="31"/>
    </row>
    <row r="2684">
      <c r="E2684" s="31"/>
      <c r="F2684" s="31"/>
      <c r="G2684" s="31"/>
      <c r="H2684" s="31"/>
    </row>
    <row r="2685">
      <c r="E2685" s="31"/>
      <c r="F2685" s="31"/>
      <c r="G2685" s="31"/>
      <c r="H2685" s="31"/>
    </row>
    <row r="2686">
      <c r="E2686" s="31"/>
      <c r="F2686" s="31"/>
      <c r="G2686" s="31"/>
      <c r="H2686" s="31"/>
    </row>
    <row r="2687">
      <c r="E2687" s="31"/>
      <c r="F2687" s="31"/>
      <c r="G2687" s="31"/>
      <c r="H2687" s="31"/>
    </row>
    <row r="2688">
      <c r="E2688" s="31"/>
      <c r="F2688" s="31"/>
      <c r="G2688" s="31"/>
      <c r="H2688" s="31"/>
    </row>
    <row r="2689">
      <c r="E2689" s="31"/>
      <c r="F2689" s="31"/>
      <c r="G2689" s="31"/>
      <c r="H2689" s="31"/>
    </row>
    <row r="2690">
      <c r="E2690" s="31"/>
      <c r="F2690" s="31"/>
      <c r="G2690" s="31"/>
      <c r="H2690" s="31"/>
    </row>
    <row r="2691">
      <c r="E2691" s="31"/>
      <c r="F2691" s="31"/>
      <c r="G2691" s="31"/>
      <c r="H2691" s="31"/>
    </row>
    <row r="2692">
      <c r="E2692" s="31"/>
      <c r="F2692" s="31"/>
      <c r="G2692" s="31"/>
      <c r="H2692" s="31"/>
    </row>
    <row r="2693">
      <c r="E2693" s="31"/>
      <c r="F2693" s="31"/>
      <c r="G2693" s="31"/>
      <c r="H2693" s="31"/>
    </row>
    <row r="2694">
      <c r="E2694" s="31"/>
      <c r="F2694" s="31"/>
      <c r="G2694" s="31"/>
      <c r="H2694" s="31"/>
    </row>
    <row r="2695">
      <c r="E2695" s="31"/>
      <c r="F2695" s="31"/>
      <c r="G2695" s="31"/>
      <c r="H2695" s="31"/>
    </row>
    <row r="2696">
      <c r="E2696" s="31"/>
      <c r="F2696" s="31"/>
      <c r="G2696" s="31"/>
      <c r="H2696" s="31"/>
    </row>
    <row r="2697">
      <c r="E2697" s="31"/>
      <c r="F2697" s="31"/>
      <c r="G2697" s="31"/>
      <c r="H2697" s="31"/>
    </row>
    <row r="2698">
      <c r="E2698" s="31"/>
      <c r="F2698" s="31"/>
      <c r="G2698" s="31"/>
      <c r="H2698" s="31"/>
    </row>
    <row r="2699">
      <c r="E2699" s="31"/>
      <c r="F2699" s="31"/>
      <c r="G2699" s="31"/>
      <c r="H2699" s="31"/>
    </row>
    <row r="2700">
      <c r="E2700" s="31"/>
      <c r="F2700" s="31"/>
      <c r="G2700" s="31"/>
      <c r="H2700" s="31"/>
    </row>
    <row r="2701">
      <c r="E2701" s="31"/>
      <c r="F2701" s="31"/>
      <c r="G2701" s="31"/>
      <c r="H2701" s="31"/>
    </row>
    <row r="2702">
      <c r="E2702" s="31"/>
      <c r="F2702" s="31"/>
      <c r="G2702" s="31"/>
      <c r="H2702" s="31"/>
    </row>
    <row r="2703">
      <c r="E2703" s="31"/>
      <c r="F2703" s="31"/>
      <c r="G2703" s="31"/>
      <c r="H2703" s="31"/>
    </row>
    <row r="2704">
      <c r="E2704" s="31"/>
      <c r="F2704" s="31"/>
      <c r="G2704" s="31"/>
      <c r="H2704" s="31"/>
    </row>
    <row r="2705">
      <c r="E2705" s="31"/>
      <c r="F2705" s="31"/>
      <c r="G2705" s="31"/>
      <c r="H2705" s="31"/>
    </row>
    <row r="2706">
      <c r="E2706" s="31"/>
      <c r="F2706" s="31"/>
      <c r="G2706" s="31"/>
      <c r="H2706" s="31"/>
    </row>
    <row r="2707">
      <c r="E2707" s="31"/>
      <c r="F2707" s="31"/>
      <c r="G2707" s="31"/>
      <c r="H2707" s="31"/>
    </row>
    <row r="2708">
      <c r="E2708" s="31"/>
      <c r="F2708" s="31"/>
      <c r="G2708" s="31"/>
      <c r="H2708" s="31"/>
    </row>
    <row r="2709">
      <c r="E2709" s="31"/>
      <c r="F2709" s="31"/>
      <c r="G2709" s="31"/>
      <c r="H2709" s="31"/>
    </row>
    <row r="2710">
      <c r="E2710" s="31"/>
      <c r="F2710" s="31"/>
      <c r="G2710" s="31"/>
      <c r="H2710" s="31"/>
    </row>
    <row r="2711">
      <c r="E2711" s="31"/>
      <c r="F2711" s="31"/>
      <c r="G2711" s="31"/>
      <c r="H2711" s="31"/>
    </row>
    <row r="2712">
      <c r="E2712" s="31"/>
      <c r="F2712" s="31"/>
      <c r="G2712" s="31"/>
      <c r="H2712" s="31"/>
    </row>
    <row r="2713">
      <c r="E2713" s="31"/>
      <c r="F2713" s="31"/>
      <c r="G2713" s="31"/>
      <c r="H2713" s="31"/>
    </row>
    <row r="2714">
      <c r="E2714" s="31"/>
      <c r="F2714" s="31"/>
      <c r="G2714" s="31"/>
      <c r="H2714" s="31"/>
    </row>
    <row r="2715">
      <c r="E2715" s="31"/>
      <c r="F2715" s="31"/>
      <c r="G2715" s="31"/>
      <c r="H2715" s="31"/>
    </row>
    <row r="2716">
      <c r="E2716" s="31"/>
      <c r="F2716" s="31"/>
      <c r="G2716" s="31"/>
      <c r="H2716" s="31"/>
    </row>
    <row r="2717">
      <c r="E2717" s="31"/>
      <c r="F2717" s="31"/>
      <c r="G2717" s="31"/>
      <c r="H2717" s="31"/>
    </row>
    <row r="2718">
      <c r="E2718" s="31"/>
      <c r="F2718" s="31"/>
      <c r="G2718" s="31"/>
      <c r="H2718" s="31"/>
    </row>
    <row r="2719">
      <c r="E2719" s="31"/>
      <c r="F2719" s="31"/>
      <c r="G2719" s="31"/>
      <c r="H2719" s="31"/>
    </row>
    <row r="2720">
      <c r="E2720" s="31"/>
      <c r="F2720" s="31"/>
      <c r="G2720" s="31"/>
      <c r="H2720" s="31"/>
    </row>
    <row r="2721">
      <c r="E2721" s="31"/>
      <c r="F2721" s="31"/>
      <c r="G2721" s="31"/>
      <c r="H2721" s="31"/>
    </row>
    <row r="2722">
      <c r="E2722" s="31"/>
      <c r="F2722" s="31"/>
      <c r="G2722" s="31"/>
      <c r="H2722" s="31"/>
    </row>
    <row r="2723">
      <c r="E2723" s="31"/>
      <c r="F2723" s="31"/>
      <c r="G2723" s="31"/>
      <c r="H2723" s="31"/>
    </row>
    <row r="2724">
      <c r="E2724" s="31"/>
      <c r="F2724" s="31"/>
      <c r="G2724" s="31"/>
      <c r="H2724" s="31"/>
    </row>
    <row r="2725">
      <c r="E2725" s="31"/>
      <c r="F2725" s="31"/>
      <c r="G2725" s="31"/>
      <c r="H2725" s="31"/>
    </row>
    <row r="2726">
      <c r="E2726" s="31"/>
      <c r="F2726" s="31"/>
      <c r="G2726" s="31"/>
      <c r="H2726" s="31"/>
    </row>
    <row r="2727">
      <c r="E2727" s="31"/>
      <c r="F2727" s="31"/>
      <c r="G2727" s="31"/>
      <c r="H2727" s="31"/>
    </row>
    <row r="2728">
      <c r="E2728" s="31"/>
      <c r="F2728" s="31"/>
      <c r="G2728" s="31"/>
      <c r="H2728" s="31"/>
    </row>
    <row r="2729">
      <c r="E2729" s="31"/>
      <c r="F2729" s="31"/>
      <c r="G2729" s="31"/>
      <c r="H2729" s="31"/>
    </row>
    <row r="2730">
      <c r="E2730" s="31"/>
      <c r="F2730" s="31"/>
      <c r="G2730" s="31"/>
      <c r="H2730" s="31"/>
    </row>
    <row r="2731">
      <c r="E2731" s="31"/>
      <c r="F2731" s="31"/>
      <c r="G2731" s="31"/>
      <c r="H2731" s="31"/>
    </row>
    <row r="2732">
      <c r="E2732" s="31"/>
      <c r="F2732" s="31"/>
      <c r="G2732" s="31"/>
      <c r="H2732" s="31"/>
    </row>
    <row r="2733">
      <c r="E2733" s="31"/>
      <c r="F2733" s="31"/>
      <c r="G2733" s="31"/>
      <c r="H2733" s="31"/>
    </row>
    <row r="2734">
      <c r="E2734" s="31"/>
      <c r="F2734" s="31"/>
      <c r="G2734" s="31"/>
      <c r="H2734" s="31"/>
    </row>
    <row r="2735">
      <c r="E2735" s="31"/>
      <c r="F2735" s="31"/>
      <c r="G2735" s="31"/>
      <c r="H2735" s="31"/>
    </row>
    <row r="2736">
      <c r="E2736" s="31"/>
      <c r="F2736" s="31"/>
      <c r="G2736" s="31"/>
      <c r="H2736" s="31"/>
    </row>
    <row r="2737">
      <c r="E2737" s="31"/>
      <c r="F2737" s="31"/>
      <c r="G2737" s="31"/>
      <c r="H2737" s="31"/>
    </row>
    <row r="2738">
      <c r="E2738" s="31"/>
      <c r="F2738" s="31"/>
      <c r="G2738" s="31"/>
      <c r="H2738" s="31"/>
    </row>
    <row r="2739">
      <c r="E2739" s="31"/>
      <c r="F2739" s="31"/>
      <c r="G2739" s="31"/>
      <c r="H2739" s="31"/>
    </row>
    <row r="2740">
      <c r="E2740" s="31"/>
      <c r="F2740" s="31"/>
      <c r="G2740" s="31"/>
      <c r="H2740" s="31"/>
    </row>
    <row r="2741">
      <c r="E2741" s="31"/>
      <c r="F2741" s="31"/>
      <c r="G2741" s="31"/>
      <c r="H2741" s="31"/>
    </row>
    <row r="2742">
      <c r="E2742" s="31"/>
      <c r="F2742" s="31"/>
      <c r="G2742" s="31"/>
      <c r="H2742" s="31"/>
    </row>
    <row r="2743">
      <c r="E2743" s="31"/>
      <c r="F2743" s="31"/>
      <c r="G2743" s="31"/>
      <c r="H2743" s="31"/>
    </row>
    <row r="2744">
      <c r="E2744" s="31"/>
      <c r="F2744" s="31"/>
      <c r="G2744" s="31"/>
      <c r="H2744" s="31"/>
    </row>
    <row r="2745">
      <c r="E2745" s="31"/>
      <c r="F2745" s="31"/>
      <c r="G2745" s="31"/>
      <c r="H2745" s="31"/>
    </row>
    <row r="2746">
      <c r="E2746" s="31"/>
      <c r="F2746" s="31"/>
      <c r="G2746" s="31"/>
      <c r="H2746" s="31"/>
    </row>
    <row r="2747">
      <c r="E2747" s="31"/>
      <c r="F2747" s="31"/>
      <c r="G2747" s="31"/>
      <c r="H2747" s="31"/>
    </row>
    <row r="2748">
      <c r="E2748" s="31"/>
      <c r="F2748" s="31"/>
      <c r="G2748" s="31"/>
      <c r="H2748" s="31"/>
    </row>
    <row r="2749">
      <c r="E2749" s="31"/>
      <c r="F2749" s="31"/>
      <c r="G2749" s="31"/>
      <c r="H2749" s="31"/>
    </row>
    <row r="2750">
      <c r="E2750" s="31"/>
      <c r="F2750" s="31"/>
      <c r="G2750" s="31"/>
      <c r="H2750" s="31"/>
    </row>
    <row r="2751">
      <c r="E2751" s="31"/>
      <c r="F2751" s="31"/>
      <c r="G2751" s="31"/>
      <c r="H2751" s="31"/>
    </row>
    <row r="2752">
      <c r="E2752" s="31"/>
      <c r="F2752" s="31"/>
      <c r="G2752" s="31"/>
      <c r="H2752" s="31"/>
    </row>
    <row r="2753">
      <c r="E2753" s="31"/>
      <c r="F2753" s="31"/>
      <c r="G2753" s="31"/>
      <c r="H2753" s="31"/>
    </row>
    <row r="2754">
      <c r="E2754" s="31"/>
      <c r="F2754" s="31"/>
      <c r="G2754" s="31"/>
      <c r="H2754" s="31"/>
    </row>
    <row r="2755">
      <c r="E2755" s="31"/>
      <c r="F2755" s="31"/>
      <c r="G2755" s="31"/>
      <c r="H2755" s="31"/>
    </row>
    <row r="2756">
      <c r="E2756" s="31"/>
      <c r="F2756" s="31"/>
      <c r="G2756" s="31"/>
      <c r="H2756" s="31"/>
    </row>
    <row r="2757">
      <c r="E2757" s="31"/>
      <c r="F2757" s="31"/>
      <c r="G2757" s="31"/>
      <c r="H2757" s="31"/>
    </row>
    <row r="2758">
      <c r="E2758" s="31"/>
      <c r="F2758" s="31"/>
      <c r="G2758" s="31"/>
      <c r="H2758" s="31"/>
    </row>
    <row r="2759">
      <c r="E2759" s="31"/>
      <c r="F2759" s="31"/>
      <c r="G2759" s="31"/>
      <c r="H2759" s="31"/>
    </row>
    <row r="2760">
      <c r="E2760" s="31"/>
      <c r="F2760" s="31"/>
      <c r="G2760" s="31"/>
      <c r="H2760" s="31"/>
    </row>
    <row r="2761">
      <c r="E2761" s="31"/>
      <c r="F2761" s="31"/>
      <c r="G2761" s="31"/>
      <c r="H2761" s="31"/>
    </row>
    <row r="2762">
      <c r="E2762" s="31"/>
      <c r="F2762" s="31"/>
      <c r="G2762" s="31"/>
      <c r="H2762" s="31"/>
    </row>
    <row r="2763">
      <c r="E2763" s="31"/>
      <c r="F2763" s="31"/>
      <c r="G2763" s="31"/>
      <c r="H2763" s="31"/>
    </row>
    <row r="2764">
      <c r="E2764" s="31"/>
      <c r="F2764" s="31"/>
      <c r="G2764" s="31"/>
      <c r="H2764" s="31"/>
    </row>
    <row r="2765">
      <c r="E2765" s="31"/>
      <c r="F2765" s="31"/>
      <c r="G2765" s="31"/>
      <c r="H2765" s="31"/>
    </row>
    <row r="2766">
      <c r="E2766" s="31"/>
      <c r="F2766" s="31"/>
      <c r="G2766" s="31"/>
      <c r="H2766" s="31"/>
    </row>
    <row r="2767">
      <c r="E2767" s="31"/>
      <c r="F2767" s="31"/>
      <c r="G2767" s="31"/>
      <c r="H2767" s="31"/>
    </row>
    <row r="2768">
      <c r="E2768" s="31"/>
      <c r="F2768" s="31"/>
      <c r="G2768" s="31"/>
      <c r="H2768" s="31"/>
    </row>
    <row r="2769">
      <c r="E2769" s="31"/>
      <c r="F2769" s="31"/>
      <c r="G2769" s="31"/>
      <c r="H2769" s="31"/>
    </row>
    <row r="2770">
      <c r="E2770" s="31"/>
      <c r="F2770" s="31"/>
      <c r="G2770" s="31"/>
      <c r="H2770" s="31"/>
    </row>
    <row r="2771">
      <c r="E2771" s="31"/>
      <c r="F2771" s="31"/>
      <c r="G2771" s="31"/>
      <c r="H2771" s="31"/>
    </row>
    <row r="2772">
      <c r="E2772" s="31"/>
      <c r="F2772" s="31"/>
      <c r="G2772" s="31"/>
      <c r="H2772" s="31"/>
    </row>
    <row r="2773">
      <c r="E2773" s="31"/>
      <c r="F2773" s="31"/>
      <c r="G2773" s="31"/>
      <c r="H2773" s="31"/>
    </row>
    <row r="2774">
      <c r="E2774" s="31"/>
      <c r="F2774" s="31"/>
      <c r="G2774" s="31"/>
      <c r="H2774" s="31"/>
    </row>
    <row r="2775">
      <c r="E2775" s="31"/>
      <c r="F2775" s="31"/>
      <c r="G2775" s="31"/>
      <c r="H2775" s="31"/>
    </row>
    <row r="2776">
      <c r="E2776" s="31"/>
      <c r="F2776" s="31"/>
      <c r="G2776" s="31"/>
      <c r="H2776" s="31"/>
    </row>
    <row r="2777">
      <c r="E2777" s="31"/>
      <c r="F2777" s="31"/>
      <c r="G2777" s="31"/>
      <c r="H2777" s="31"/>
    </row>
    <row r="2778">
      <c r="E2778" s="31"/>
      <c r="F2778" s="31"/>
      <c r="G2778" s="31"/>
      <c r="H2778" s="31"/>
    </row>
    <row r="2779">
      <c r="E2779" s="31"/>
      <c r="F2779" s="31"/>
      <c r="G2779" s="31"/>
      <c r="H2779" s="31"/>
    </row>
    <row r="2780">
      <c r="E2780" s="31"/>
      <c r="F2780" s="31"/>
      <c r="G2780" s="31"/>
      <c r="H2780" s="31"/>
    </row>
    <row r="2781">
      <c r="E2781" s="31"/>
      <c r="F2781" s="31"/>
      <c r="G2781" s="31"/>
      <c r="H2781" s="31"/>
    </row>
    <row r="2782">
      <c r="E2782" s="31"/>
      <c r="F2782" s="31"/>
      <c r="G2782" s="31"/>
      <c r="H2782" s="31"/>
    </row>
    <row r="2783">
      <c r="E2783" s="31"/>
      <c r="F2783" s="31"/>
      <c r="G2783" s="31"/>
      <c r="H2783" s="31"/>
    </row>
    <row r="2784">
      <c r="E2784" s="31"/>
      <c r="F2784" s="31"/>
      <c r="G2784" s="31"/>
      <c r="H2784" s="31"/>
    </row>
    <row r="2785">
      <c r="E2785" s="31"/>
      <c r="F2785" s="31"/>
      <c r="G2785" s="31"/>
      <c r="H2785" s="31"/>
    </row>
    <row r="2786">
      <c r="E2786" s="31"/>
      <c r="F2786" s="31"/>
      <c r="G2786" s="31"/>
      <c r="H2786" s="31"/>
    </row>
    <row r="2787">
      <c r="E2787" s="31"/>
      <c r="F2787" s="31"/>
      <c r="G2787" s="31"/>
      <c r="H2787" s="31"/>
    </row>
    <row r="2788">
      <c r="E2788" s="31"/>
      <c r="F2788" s="31"/>
      <c r="G2788" s="31"/>
      <c r="H2788" s="31"/>
    </row>
    <row r="2789">
      <c r="E2789" s="31"/>
      <c r="F2789" s="31"/>
      <c r="G2789" s="31"/>
      <c r="H2789" s="31"/>
    </row>
    <row r="2790">
      <c r="E2790" s="31"/>
      <c r="F2790" s="31"/>
      <c r="G2790" s="31"/>
      <c r="H2790" s="31"/>
    </row>
    <row r="2791">
      <c r="E2791" s="31"/>
      <c r="F2791" s="31"/>
      <c r="G2791" s="31"/>
      <c r="H2791" s="31"/>
    </row>
    <row r="2792">
      <c r="E2792" s="31"/>
      <c r="F2792" s="31"/>
      <c r="G2792" s="31"/>
      <c r="H2792" s="31"/>
    </row>
    <row r="2793">
      <c r="E2793" s="31"/>
      <c r="F2793" s="31"/>
      <c r="G2793" s="31"/>
      <c r="H2793" s="31"/>
    </row>
    <row r="2794">
      <c r="E2794" s="31"/>
      <c r="F2794" s="31"/>
      <c r="G2794" s="31"/>
      <c r="H2794" s="31"/>
    </row>
    <row r="2795">
      <c r="E2795" s="31"/>
      <c r="F2795" s="31"/>
      <c r="G2795" s="31"/>
      <c r="H2795" s="31"/>
    </row>
    <row r="2796">
      <c r="E2796" s="31"/>
      <c r="F2796" s="31"/>
      <c r="G2796" s="31"/>
      <c r="H2796" s="31"/>
    </row>
    <row r="2797">
      <c r="E2797" s="31"/>
      <c r="F2797" s="31"/>
      <c r="G2797" s="31"/>
      <c r="H2797" s="31"/>
    </row>
    <row r="2798">
      <c r="E2798" s="31"/>
      <c r="F2798" s="31"/>
      <c r="G2798" s="31"/>
      <c r="H2798" s="31"/>
    </row>
    <row r="2799">
      <c r="E2799" s="31"/>
      <c r="F2799" s="31"/>
      <c r="G2799" s="31"/>
      <c r="H2799" s="31"/>
    </row>
    <row r="2800">
      <c r="E2800" s="31"/>
      <c r="F2800" s="31"/>
      <c r="G2800" s="31"/>
      <c r="H2800" s="31"/>
    </row>
    <row r="2801">
      <c r="E2801" s="31"/>
      <c r="F2801" s="31"/>
      <c r="G2801" s="31"/>
      <c r="H2801" s="31"/>
    </row>
    <row r="2802">
      <c r="E2802" s="31"/>
      <c r="F2802" s="31"/>
      <c r="G2802" s="31"/>
      <c r="H2802" s="31"/>
    </row>
    <row r="2803">
      <c r="E2803" s="31"/>
      <c r="F2803" s="31"/>
      <c r="G2803" s="31"/>
      <c r="H2803" s="31"/>
    </row>
    <row r="2804">
      <c r="E2804" s="31"/>
      <c r="F2804" s="31"/>
      <c r="G2804" s="31"/>
      <c r="H2804" s="31"/>
    </row>
    <row r="2805">
      <c r="E2805" s="31"/>
      <c r="F2805" s="31"/>
      <c r="G2805" s="31"/>
      <c r="H2805" s="31"/>
    </row>
    <row r="2806">
      <c r="E2806" s="31"/>
      <c r="F2806" s="31"/>
      <c r="G2806" s="31"/>
      <c r="H2806" s="31"/>
    </row>
    <row r="2807">
      <c r="E2807" s="31"/>
      <c r="F2807" s="31"/>
      <c r="G2807" s="31"/>
      <c r="H2807" s="31"/>
    </row>
    <row r="2808">
      <c r="E2808" s="31"/>
      <c r="F2808" s="31"/>
      <c r="G2808" s="31"/>
      <c r="H2808" s="31"/>
    </row>
    <row r="2809">
      <c r="E2809" s="31"/>
      <c r="F2809" s="31"/>
      <c r="G2809" s="31"/>
      <c r="H2809" s="31"/>
    </row>
    <row r="2810">
      <c r="E2810" s="31"/>
      <c r="F2810" s="31"/>
      <c r="G2810" s="31"/>
      <c r="H2810" s="31"/>
    </row>
    <row r="2811">
      <c r="E2811" s="31"/>
      <c r="F2811" s="31"/>
      <c r="G2811" s="31"/>
      <c r="H2811" s="31"/>
    </row>
    <row r="2812">
      <c r="E2812" s="31"/>
      <c r="F2812" s="31"/>
      <c r="G2812" s="31"/>
      <c r="H2812" s="31"/>
    </row>
    <row r="2813">
      <c r="E2813" s="31"/>
      <c r="F2813" s="31"/>
      <c r="G2813" s="31"/>
      <c r="H2813" s="31"/>
    </row>
    <row r="2814">
      <c r="E2814" s="31"/>
      <c r="F2814" s="31"/>
      <c r="G2814" s="31"/>
      <c r="H2814" s="31"/>
    </row>
    <row r="2815">
      <c r="E2815" s="31"/>
      <c r="F2815" s="31"/>
      <c r="G2815" s="31"/>
      <c r="H2815" s="31"/>
    </row>
    <row r="2816">
      <c r="E2816" s="31"/>
      <c r="F2816" s="31"/>
      <c r="G2816" s="31"/>
      <c r="H2816" s="31"/>
    </row>
    <row r="2817">
      <c r="E2817" s="31"/>
      <c r="F2817" s="31"/>
      <c r="G2817" s="31"/>
      <c r="H2817" s="31"/>
    </row>
    <row r="2818">
      <c r="E2818" s="31"/>
      <c r="F2818" s="31"/>
      <c r="G2818" s="31"/>
      <c r="H2818" s="31"/>
    </row>
    <row r="2819">
      <c r="E2819" s="31"/>
      <c r="F2819" s="31"/>
      <c r="G2819" s="31"/>
      <c r="H2819" s="31"/>
    </row>
    <row r="2820">
      <c r="E2820" s="31"/>
      <c r="F2820" s="31"/>
      <c r="G2820" s="31"/>
      <c r="H2820" s="31"/>
    </row>
    <row r="2821">
      <c r="E2821" s="31"/>
      <c r="F2821" s="31"/>
      <c r="G2821" s="31"/>
      <c r="H2821" s="31"/>
    </row>
    <row r="2822">
      <c r="E2822" s="31"/>
      <c r="F2822" s="31"/>
      <c r="G2822" s="31"/>
      <c r="H2822" s="31"/>
    </row>
    <row r="2823">
      <c r="E2823" s="31"/>
      <c r="F2823" s="31"/>
      <c r="G2823" s="31"/>
      <c r="H2823" s="31"/>
    </row>
    <row r="2824">
      <c r="E2824" s="31"/>
      <c r="F2824" s="31"/>
      <c r="G2824" s="31"/>
      <c r="H2824" s="31"/>
    </row>
    <row r="2825">
      <c r="E2825" s="31"/>
      <c r="F2825" s="31"/>
      <c r="G2825" s="31"/>
      <c r="H2825" s="31"/>
    </row>
    <row r="2826">
      <c r="E2826" s="31"/>
      <c r="F2826" s="31"/>
      <c r="G2826" s="31"/>
      <c r="H2826" s="31"/>
    </row>
    <row r="2827">
      <c r="E2827" s="31"/>
      <c r="F2827" s="31"/>
      <c r="G2827" s="31"/>
      <c r="H2827" s="31"/>
    </row>
    <row r="2828">
      <c r="E2828" s="31"/>
      <c r="F2828" s="31"/>
      <c r="G2828" s="31"/>
      <c r="H2828" s="31"/>
    </row>
    <row r="2829">
      <c r="E2829" s="31"/>
      <c r="F2829" s="31"/>
      <c r="G2829" s="31"/>
      <c r="H2829" s="31"/>
    </row>
    <row r="2830">
      <c r="E2830" s="31"/>
      <c r="F2830" s="31"/>
      <c r="G2830" s="31"/>
      <c r="H2830" s="31"/>
    </row>
    <row r="2831">
      <c r="E2831" s="31"/>
      <c r="F2831" s="31"/>
      <c r="G2831" s="31"/>
      <c r="H2831" s="31"/>
    </row>
    <row r="2832">
      <c r="E2832" s="31"/>
      <c r="F2832" s="31"/>
      <c r="G2832" s="31"/>
      <c r="H2832" s="31"/>
    </row>
    <row r="2833">
      <c r="E2833" s="31"/>
      <c r="F2833" s="31"/>
      <c r="G2833" s="31"/>
      <c r="H2833" s="31"/>
    </row>
    <row r="2834">
      <c r="E2834" s="31"/>
      <c r="F2834" s="31"/>
      <c r="G2834" s="31"/>
      <c r="H2834" s="31"/>
    </row>
    <row r="2835">
      <c r="E2835" s="31"/>
      <c r="F2835" s="31"/>
      <c r="G2835" s="31"/>
      <c r="H2835" s="31"/>
    </row>
    <row r="2836">
      <c r="E2836" s="31"/>
      <c r="F2836" s="31"/>
      <c r="G2836" s="31"/>
      <c r="H2836" s="31"/>
    </row>
    <row r="2837">
      <c r="E2837" s="31"/>
      <c r="F2837" s="31"/>
      <c r="G2837" s="31"/>
      <c r="H2837" s="31"/>
    </row>
    <row r="2838">
      <c r="E2838" s="31"/>
      <c r="F2838" s="31"/>
      <c r="G2838" s="31"/>
      <c r="H2838" s="31"/>
    </row>
    <row r="2839">
      <c r="E2839" s="31"/>
      <c r="F2839" s="31"/>
      <c r="G2839" s="31"/>
      <c r="H2839" s="31"/>
    </row>
    <row r="2840">
      <c r="E2840" s="31"/>
      <c r="F2840" s="31"/>
      <c r="G2840" s="31"/>
      <c r="H2840" s="31"/>
    </row>
    <row r="2841">
      <c r="E2841" s="31"/>
      <c r="F2841" s="31"/>
      <c r="G2841" s="31"/>
      <c r="H2841" s="31"/>
    </row>
    <row r="2842">
      <c r="E2842" s="31"/>
      <c r="F2842" s="31"/>
      <c r="G2842" s="31"/>
      <c r="H2842" s="31"/>
    </row>
    <row r="2843">
      <c r="E2843" s="31"/>
      <c r="F2843" s="31"/>
      <c r="G2843" s="31"/>
      <c r="H2843" s="31"/>
    </row>
    <row r="2844">
      <c r="E2844" s="31"/>
      <c r="F2844" s="31"/>
      <c r="G2844" s="31"/>
      <c r="H2844" s="31"/>
    </row>
    <row r="2845">
      <c r="E2845" s="31"/>
      <c r="F2845" s="31"/>
      <c r="G2845" s="31"/>
      <c r="H2845" s="31"/>
    </row>
    <row r="2846">
      <c r="E2846" s="31"/>
      <c r="F2846" s="31"/>
      <c r="G2846" s="31"/>
      <c r="H2846" s="31"/>
    </row>
    <row r="2847">
      <c r="E2847" s="31"/>
      <c r="F2847" s="31"/>
      <c r="G2847" s="31"/>
      <c r="H2847" s="31"/>
    </row>
    <row r="2848">
      <c r="E2848" s="31"/>
      <c r="F2848" s="31"/>
      <c r="G2848" s="31"/>
      <c r="H2848" s="31"/>
    </row>
    <row r="2849">
      <c r="E2849" s="31"/>
      <c r="F2849" s="31"/>
      <c r="G2849" s="31"/>
      <c r="H2849" s="31"/>
    </row>
    <row r="2850">
      <c r="E2850" s="31"/>
      <c r="F2850" s="31"/>
      <c r="G2850" s="31"/>
      <c r="H2850" s="31"/>
    </row>
    <row r="2851">
      <c r="E2851" s="31"/>
      <c r="F2851" s="31"/>
      <c r="G2851" s="31"/>
      <c r="H2851" s="31"/>
    </row>
    <row r="2852">
      <c r="E2852" s="31"/>
      <c r="F2852" s="31"/>
      <c r="G2852" s="31"/>
      <c r="H2852" s="31"/>
    </row>
    <row r="2853">
      <c r="E2853" s="31"/>
      <c r="F2853" s="31"/>
      <c r="G2853" s="31"/>
      <c r="H2853" s="31"/>
    </row>
    <row r="2854">
      <c r="E2854" s="31"/>
      <c r="F2854" s="31"/>
      <c r="G2854" s="31"/>
      <c r="H2854" s="31"/>
    </row>
    <row r="2855">
      <c r="E2855" s="31"/>
      <c r="F2855" s="31"/>
      <c r="G2855" s="31"/>
      <c r="H2855" s="31"/>
    </row>
    <row r="2856">
      <c r="E2856" s="31"/>
      <c r="F2856" s="31"/>
      <c r="G2856" s="31"/>
      <c r="H2856" s="31"/>
    </row>
    <row r="2857">
      <c r="E2857" s="31"/>
      <c r="F2857" s="31"/>
      <c r="G2857" s="31"/>
      <c r="H2857" s="31"/>
    </row>
    <row r="2858">
      <c r="E2858" s="31"/>
      <c r="F2858" s="31"/>
      <c r="G2858" s="31"/>
      <c r="H2858" s="31"/>
    </row>
    <row r="2859">
      <c r="E2859" s="31"/>
      <c r="F2859" s="31"/>
      <c r="G2859" s="31"/>
      <c r="H2859" s="31"/>
    </row>
    <row r="2860">
      <c r="E2860" s="31"/>
      <c r="F2860" s="31"/>
      <c r="G2860" s="31"/>
      <c r="H2860" s="31"/>
    </row>
    <row r="2861">
      <c r="E2861" s="31"/>
      <c r="F2861" s="31"/>
      <c r="G2861" s="31"/>
      <c r="H2861" s="31"/>
    </row>
    <row r="2862">
      <c r="E2862" s="31"/>
      <c r="F2862" s="31"/>
      <c r="G2862" s="31"/>
      <c r="H2862" s="31"/>
    </row>
    <row r="2863">
      <c r="E2863" s="31"/>
      <c r="F2863" s="31"/>
      <c r="G2863" s="31"/>
      <c r="H2863" s="31"/>
    </row>
    <row r="2864">
      <c r="E2864" s="31"/>
      <c r="F2864" s="31"/>
      <c r="G2864" s="31"/>
      <c r="H2864" s="31"/>
    </row>
    <row r="2865">
      <c r="E2865" s="31"/>
      <c r="F2865" s="31"/>
      <c r="G2865" s="31"/>
      <c r="H2865" s="31"/>
    </row>
    <row r="2866">
      <c r="E2866" s="31"/>
      <c r="F2866" s="31"/>
      <c r="G2866" s="31"/>
      <c r="H2866" s="31"/>
    </row>
    <row r="2867">
      <c r="E2867" s="31"/>
      <c r="F2867" s="31"/>
      <c r="G2867" s="31"/>
      <c r="H2867" s="31"/>
    </row>
    <row r="2868">
      <c r="E2868" s="31"/>
      <c r="F2868" s="31"/>
      <c r="G2868" s="31"/>
      <c r="H2868" s="31"/>
    </row>
    <row r="2869">
      <c r="E2869" s="31"/>
      <c r="F2869" s="31"/>
      <c r="G2869" s="31"/>
      <c r="H2869" s="31"/>
    </row>
    <row r="2870">
      <c r="E2870" s="31"/>
      <c r="F2870" s="31"/>
      <c r="G2870" s="31"/>
      <c r="H2870" s="31"/>
    </row>
    <row r="2871">
      <c r="E2871" s="31"/>
      <c r="F2871" s="31"/>
      <c r="G2871" s="31"/>
      <c r="H2871" s="31"/>
    </row>
    <row r="2872">
      <c r="E2872" s="31"/>
      <c r="F2872" s="31"/>
      <c r="G2872" s="31"/>
      <c r="H2872" s="31"/>
    </row>
    <row r="2873">
      <c r="E2873" s="31"/>
      <c r="F2873" s="31"/>
      <c r="G2873" s="31"/>
      <c r="H2873" s="31"/>
    </row>
    <row r="2874">
      <c r="E2874" s="31"/>
      <c r="F2874" s="31"/>
      <c r="G2874" s="31"/>
      <c r="H2874" s="31"/>
    </row>
    <row r="2875">
      <c r="E2875" s="31"/>
      <c r="F2875" s="31"/>
      <c r="G2875" s="31"/>
      <c r="H2875" s="31"/>
    </row>
    <row r="2876">
      <c r="E2876" s="31"/>
      <c r="F2876" s="31"/>
      <c r="G2876" s="31"/>
      <c r="H2876" s="31"/>
    </row>
    <row r="2877">
      <c r="E2877" s="31"/>
      <c r="F2877" s="31"/>
      <c r="G2877" s="31"/>
      <c r="H2877" s="31"/>
    </row>
    <row r="2878">
      <c r="E2878" s="31"/>
      <c r="F2878" s="31"/>
      <c r="G2878" s="31"/>
      <c r="H2878" s="31"/>
    </row>
    <row r="2879">
      <c r="E2879" s="31"/>
      <c r="F2879" s="31"/>
      <c r="G2879" s="31"/>
      <c r="H2879" s="31"/>
    </row>
    <row r="2880">
      <c r="E2880" s="31"/>
      <c r="F2880" s="31"/>
      <c r="G2880" s="31"/>
      <c r="H2880" s="31"/>
    </row>
    <row r="2881">
      <c r="E2881" s="31"/>
      <c r="F2881" s="31"/>
      <c r="G2881" s="31"/>
      <c r="H2881" s="31"/>
    </row>
    <row r="2882">
      <c r="E2882" s="31"/>
      <c r="F2882" s="31"/>
      <c r="G2882" s="31"/>
      <c r="H2882" s="31"/>
    </row>
    <row r="2883">
      <c r="E2883" s="31"/>
      <c r="F2883" s="31"/>
      <c r="G2883" s="31"/>
      <c r="H2883" s="31"/>
    </row>
    <row r="2884">
      <c r="E2884" s="31"/>
      <c r="F2884" s="31"/>
      <c r="G2884" s="31"/>
      <c r="H2884" s="31"/>
    </row>
    <row r="2885">
      <c r="E2885" s="31"/>
      <c r="F2885" s="31"/>
      <c r="G2885" s="31"/>
      <c r="H2885" s="31"/>
    </row>
    <row r="2886">
      <c r="E2886" s="31"/>
      <c r="F2886" s="31"/>
      <c r="G2886" s="31"/>
      <c r="H2886" s="31"/>
    </row>
    <row r="2887">
      <c r="E2887" s="31"/>
      <c r="F2887" s="31"/>
      <c r="G2887" s="31"/>
      <c r="H2887" s="31"/>
    </row>
    <row r="2888">
      <c r="E2888" s="31"/>
      <c r="F2888" s="31"/>
      <c r="G2888" s="31"/>
      <c r="H2888" s="31"/>
    </row>
    <row r="2889">
      <c r="E2889" s="31"/>
      <c r="F2889" s="31"/>
      <c r="G2889" s="31"/>
      <c r="H2889" s="31"/>
    </row>
    <row r="2890">
      <c r="E2890" s="31"/>
      <c r="F2890" s="31"/>
      <c r="G2890" s="31"/>
      <c r="H2890" s="31"/>
    </row>
    <row r="2891">
      <c r="E2891" s="31"/>
      <c r="F2891" s="31"/>
      <c r="G2891" s="31"/>
      <c r="H2891" s="31"/>
    </row>
    <row r="2892">
      <c r="E2892" s="31"/>
      <c r="F2892" s="31"/>
      <c r="G2892" s="31"/>
      <c r="H2892" s="31"/>
    </row>
    <row r="2893">
      <c r="E2893" s="31"/>
      <c r="F2893" s="31"/>
      <c r="G2893" s="31"/>
      <c r="H2893" s="31"/>
    </row>
    <row r="2894">
      <c r="E2894" s="31"/>
      <c r="F2894" s="31"/>
      <c r="G2894" s="31"/>
      <c r="H2894" s="31"/>
    </row>
    <row r="2895">
      <c r="E2895" s="31"/>
      <c r="F2895" s="31"/>
      <c r="G2895" s="31"/>
      <c r="H2895" s="31"/>
    </row>
    <row r="2896">
      <c r="E2896" s="31"/>
      <c r="F2896" s="31"/>
      <c r="G2896" s="31"/>
      <c r="H2896" s="31"/>
    </row>
    <row r="2897">
      <c r="E2897" s="31"/>
      <c r="F2897" s="31"/>
      <c r="G2897" s="31"/>
      <c r="H2897" s="31"/>
    </row>
    <row r="2898">
      <c r="E2898" s="31"/>
      <c r="F2898" s="31"/>
      <c r="G2898" s="31"/>
      <c r="H2898" s="31"/>
    </row>
    <row r="2899">
      <c r="E2899" s="31"/>
      <c r="F2899" s="31"/>
      <c r="G2899" s="31"/>
      <c r="H2899" s="31"/>
    </row>
    <row r="2900">
      <c r="E2900" s="31"/>
      <c r="F2900" s="31"/>
      <c r="G2900" s="31"/>
      <c r="H2900" s="31"/>
    </row>
    <row r="2901">
      <c r="E2901" s="31"/>
      <c r="F2901" s="31"/>
      <c r="G2901" s="31"/>
      <c r="H2901" s="31"/>
    </row>
    <row r="2902">
      <c r="E2902" s="31"/>
      <c r="F2902" s="31"/>
      <c r="G2902" s="31"/>
      <c r="H2902" s="31"/>
    </row>
    <row r="2903">
      <c r="E2903" s="31"/>
      <c r="F2903" s="31"/>
      <c r="G2903" s="31"/>
      <c r="H2903" s="31"/>
    </row>
    <row r="2904">
      <c r="E2904" s="31"/>
      <c r="F2904" s="31"/>
      <c r="G2904" s="31"/>
      <c r="H2904" s="31"/>
    </row>
    <row r="2905">
      <c r="E2905" s="31"/>
      <c r="F2905" s="31"/>
      <c r="G2905" s="31"/>
      <c r="H2905" s="31"/>
    </row>
    <row r="2906">
      <c r="E2906" s="31"/>
      <c r="F2906" s="31"/>
      <c r="G2906" s="31"/>
      <c r="H2906" s="31"/>
    </row>
    <row r="2907">
      <c r="E2907" s="31"/>
      <c r="F2907" s="31"/>
      <c r="G2907" s="31"/>
      <c r="H2907" s="31"/>
    </row>
    <row r="2908">
      <c r="E2908" s="31"/>
      <c r="F2908" s="31"/>
      <c r="G2908" s="31"/>
      <c r="H2908" s="31"/>
    </row>
    <row r="2909">
      <c r="E2909" s="31"/>
      <c r="F2909" s="31"/>
      <c r="G2909" s="31"/>
      <c r="H2909" s="31"/>
    </row>
    <row r="2910">
      <c r="E2910" s="31"/>
      <c r="F2910" s="31"/>
      <c r="G2910" s="31"/>
      <c r="H2910" s="31"/>
    </row>
    <row r="2911">
      <c r="E2911" s="31"/>
      <c r="F2911" s="31"/>
      <c r="G2911" s="31"/>
      <c r="H2911" s="31"/>
    </row>
    <row r="2912">
      <c r="E2912" s="31"/>
      <c r="F2912" s="31"/>
      <c r="G2912" s="31"/>
      <c r="H2912" s="31"/>
    </row>
    <row r="2913">
      <c r="E2913" s="31"/>
      <c r="F2913" s="31"/>
      <c r="G2913" s="31"/>
      <c r="H2913" s="31"/>
    </row>
    <row r="2914">
      <c r="E2914" s="31"/>
      <c r="F2914" s="31"/>
      <c r="G2914" s="31"/>
      <c r="H2914" s="31"/>
    </row>
    <row r="2915">
      <c r="E2915" s="31"/>
      <c r="F2915" s="31"/>
      <c r="G2915" s="31"/>
      <c r="H2915" s="31"/>
    </row>
    <row r="2916">
      <c r="E2916" s="31"/>
      <c r="F2916" s="31"/>
      <c r="G2916" s="31"/>
      <c r="H2916" s="31"/>
    </row>
    <row r="2917">
      <c r="E2917" s="31"/>
      <c r="F2917" s="31"/>
      <c r="G2917" s="31"/>
      <c r="H2917" s="31"/>
    </row>
    <row r="2918">
      <c r="E2918" s="31"/>
      <c r="F2918" s="31"/>
      <c r="G2918" s="31"/>
      <c r="H2918" s="31"/>
    </row>
    <row r="2919">
      <c r="E2919" s="31"/>
      <c r="F2919" s="31"/>
      <c r="G2919" s="31"/>
      <c r="H2919" s="31"/>
    </row>
    <row r="2920">
      <c r="E2920" s="31"/>
      <c r="F2920" s="31"/>
      <c r="G2920" s="31"/>
      <c r="H2920" s="31"/>
    </row>
    <row r="2921">
      <c r="E2921" s="31"/>
      <c r="F2921" s="31"/>
      <c r="G2921" s="31"/>
      <c r="H2921" s="31"/>
    </row>
    <row r="2922">
      <c r="E2922" s="31"/>
      <c r="F2922" s="31"/>
      <c r="G2922" s="31"/>
      <c r="H2922" s="31"/>
    </row>
    <row r="2923">
      <c r="E2923" s="31"/>
      <c r="F2923" s="31"/>
      <c r="G2923" s="31"/>
      <c r="H2923" s="31"/>
    </row>
    <row r="2924">
      <c r="E2924" s="31"/>
      <c r="F2924" s="31"/>
      <c r="G2924" s="31"/>
      <c r="H2924" s="31"/>
    </row>
    <row r="2925">
      <c r="E2925" s="31"/>
      <c r="F2925" s="31"/>
      <c r="G2925" s="31"/>
      <c r="H2925" s="31"/>
    </row>
    <row r="2926">
      <c r="E2926" s="31"/>
      <c r="F2926" s="31"/>
      <c r="G2926" s="31"/>
      <c r="H2926" s="31"/>
    </row>
    <row r="2927">
      <c r="E2927" s="31"/>
      <c r="F2927" s="31"/>
      <c r="G2927" s="31"/>
      <c r="H2927" s="31"/>
    </row>
    <row r="2928">
      <c r="E2928" s="31"/>
      <c r="F2928" s="31"/>
      <c r="G2928" s="31"/>
      <c r="H2928" s="31"/>
    </row>
    <row r="2929">
      <c r="E2929" s="31"/>
      <c r="F2929" s="31"/>
      <c r="G2929" s="31"/>
      <c r="H2929" s="31"/>
    </row>
    <row r="2930">
      <c r="E2930" s="31"/>
      <c r="F2930" s="31"/>
      <c r="G2930" s="31"/>
      <c r="H2930" s="31"/>
    </row>
    <row r="2931">
      <c r="E2931" s="31"/>
      <c r="F2931" s="31"/>
      <c r="G2931" s="31"/>
      <c r="H2931" s="31"/>
    </row>
    <row r="2932">
      <c r="E2932" s="31"/>
      <c r="F2932" s="31"/>
      <c r="G2932" s="31"/>
      <c r="H2932" s="31"/>
    </row>
    <row r="2933">
      <c r="E2933" s="31"/>
      <c r="F2933" s="31"/>
      <c r="G2933" s="31"/>
      <c r="H2933" s="31"/>
    </row>
    <row r="2934">
      <c r="E2934" s="31"/>
      <c r="F2934" s="31"/>
      <c r="G2934" s="31"/>
      <c r="H2934" s="31"/>
    </row>
    <row r="2935">
      <c r="E2935" s="31"/>
      <c r="F2935" s="31"/>
      <c r="G2935" s="31"/>
      <c r="H2935" s="31"/>
    </row>
    <row r="2936">
      <c r="E2936" s="31"/>
      <c r="F2936" s="31"/>
      <c r="G2936" s="31"/>
      <c r="H2936" s="31"/>
    </row>
    <row r="2937">
      <c r="E2937" s="31"/>
      <c r="F2937" s="31"/>
      <c r="G2937" s="31"/>
      <c r="H2937" s="31"/>
    </row>
    <row r="2938">
      <c r="E2938" s="31"/>
      <c r="F2938" s="31"/>
      <c r="G2938" s="31"/>
      <c r="H2938" s="31"/>
    </row>
    <row r="2939">
      <c r="E2939" s="31"/>
      <c r="F2939" s="31"/>
      <c r="G2939" s="31"/>
      <c r="H2939" s="31"/>
    </row>
    <row r="2940">
      <c r="E2940" s="31"/>
      <c r="F2940" s="31"/>
      <c r="G2940" s="31"/>
      <c r="H2940" s="31"/>
    </row>
    <row r="2941">
      <c r="E2941" s="31"/>
      <c r="F2941" s="31"/>
      <c r="G2941" s="31"/>
      <c r="H2941" s="31"/>
    </row>
    <row r="2942">
      <c r="E2942" s="31"/>
      <c r="F2942" s="31"/>
      <c r="G2942" s="31"/>
      <c r="H2942" s="31"/>
    </row>
    <row r="2943">
      <c r="E2943" s="31"/>
      <c r="F2943" s="31"/>
      <c r="G2943" s="31"/>
      <c r="H2943" s="31"/>
    </row>
    <row r="2944">
      <c r="E2944" s="31"/>
      <c r="F2944" s="31"/>
      <c r="G2944" s="31"/>
      <c r="H2944" s="31"/>
    </row>
    <row r="2945">
      <c r="E2945" s="31"/>
      <c r="F2945" s="31"/>
      <c r="G2945" s="31"/>
      <c r="H2945" s="31"/>
    </row>
    <row r="2946">
      <c r="E2946" s="31"/>
      <c r="F2946" s="31"/>
      <c r="G2946" s="31"/>
      <c r="H2946" s="31"/>
    </row>
    <row r="2947">
      <c r="E2947" s="31"/>
      <c r="F2947" s="31"/>
      <c r="G2947" s="31"/>
      <c r="H2947" s="31"/>
    </row>
    <row r="2948">
      <c r="E2948" s="31"/>
      <c r="F2948" s="31"/>
      <c r="G2948" s="31"/>
      <c r="H2948" s="31"/>
    </row>
    <row r="2949">
      <c r="E2949" s="31"/>
      <c r="F2949" s="31"/>
      <c r="G2949" s="31"/>
      <c r="H2949" s="31"/>
    </row>
    <row r="2950">
      <c r="E2950" s="31"/>
      <c r="F2950" s="31"/>
      <c r="G2950" s="31"/>
      <c r="H2950" s="31"/>
    </row>
    <row r="2951">
      <c r="E2951" s="31"/>
      <c r="F2951" s="31"/>
      <c r="G2951" s="31"/>
      <c r="H2951" s="31"/>
    </row>
    <row r="2952">
      <c r="E2952" s="31"/>
      <c r="F2952" s="31"/>
      <c r="G2952" s="31"/>
      <c r="H2952" s="31"/>
    </row>
    <row r="2953">
      <c r="E2953" s="31"/>
      <c r="F2953" s="31"/>
      <c r="G2953" s="31"/>
      <c r="H2953" s="31"/>
    </row>
    <row r="2954">
      <c r="E2954" s="31"/>
      <c r="F2954" s="31"/>
      <c r="G2954" s="31"/>
      <c r="H2954" s="31"/>
    </row>
    <row r="2955">
      <c r="E2955" s="31"/>
      <c r="F2955" s="31"/>
      <c r="G2955" s="31"/>
      <c r="H2955" s="31"/>
    </row>
    <row r="2956">
      <c r="E2956" s="31"/>
      <c r="F2956" s="31"/>
      <c r="G2956" s="31"/>
      <c r="H2956" s="31"/>
    </row>
    <row r="2957">
      <c r="E2957" s="31"/>
      <c r="F2957" s="31"/>
      <c r="G2957" s="31"/>
      <c r="H2957" s="31"/>
    </row>
    <row r="2958">
      <c r="E2958" s="31"/>
      <c r="F2958" s="31"/>
      <c r="G2958" s="31"/>
      <c r="H2958" s="31"/>
    </row>
    <row r="2959">
      <c r="E2959" s="31"/>
      <c r="F2959" s="31"/>
      <c r="G2959" s="31"/>
      <c r="H2959" s="31"/>
    </row>
    <row r="2960">
      <c r="E2960" s="31"/>
      <c r="F2960" s="31"/>
      <c r="G2960" s="31"/>
      <c r="H2960" s="31"/>
    </row>
    <row r="2961">
      <c r="E2961" s="31"/>
      <c r="F2961" s="31"/>
      <c r="G2961" s="31"/>
      <c r="H2961" s="31"/>
    </row>
    <row r="2962">
      <c r="E2962" s="31"/>
      <c r="F2962" s="31"/>
      <c r="G2962" s="31"/>
      <c r="H2962" s="31"/>
    </row>
    <row r="2963">
      <c r="E2963" s="31"/>
      <c r="F2963" s="31"/>
      <c r="G2963" s="31"/>
      <c r="H2963" s="31"/>
    </row>
    <row r="2964">
      <c r="E2964" s="31"/>
      <c r="F2964" s="31"/>
      <c r="G2964" s="31"/>
      <c r="H2964" s="31"/>
    </row>
    <row r="2965">
      <c r="E2965" s="31"/>
      <c r="F2965" s="31"/>
      <c r="G2965" s="31"/>
      <c r="H2965" s="31"/>
    </row>
    <row r="2966">
      <c r="E2966" s="31"/>
      <c r="F2966" s="31"/>
      <c r="G2966" s="31"/>
      <c r="H2966" s="31"/>
    </row>
    <row r="2967">
      <c r="E2967" s="31"/>
      <c r="F2967" s="31"/>
      <c r="G2967" s="31"/>
      <c r="H2967" s="31"/>
    </row>
    <row r="2968">
      <c r="E2968" s="31"/>
      <c r="F2968" s="31"/>
      <c r="G2968" s="31"/>
      <c r="H2968" s="31"/>
    </row>
    <row r="2969">
      <c r="E2969" s="31"/>
      <c r="F2969" s="31"/>
      <c r="G2969" s="31"/>
      <c r="H2969" s="31"/>
    </row>
    <row r="2970">
      <c r="E2970" s="31"/>
      <c r="F2970" s="31"/>
      <c r="G2970" s="31"/>
      <c r="H2970" s="31"/>
    </row>
    <row r="2971">
      <c r="E2971" s="31"/>
      <c r="F2971" s="31"/>
      <c r="G2971" s="31"/>
      <c r="H2971" s="31"/>
    </row>
    <row r="2972">
      <c r="E2972" s="31"/>
      <c r="F2972" s="31"/>
      <c r="G2972" s="31"/>
      <c r="H2972" s="31"/>
    </row>
    <row r="2973">
      <c r="E2973" s="31"/>
      <c r="F2973" s="31"/>
      <c r="G2973" s="31"/>
      <c r="H2973" s="31"/>
    </row>
    <row r="2974">
      <c r="E2974" s="31"/>
      <c r="F2974" s="31"/>
      <c r="G2974" s="31"/>
      <c r="H2974" s="31"/>
    </row>
    <row r="2975">
      <c r="E2975" s="31"/>
      <c r="F2975" s="31"/>
      <c r="G2975" s="31"/>
      <c r="H2975" s="31"/>
    </row>
    <row r="2976">
      <c r="E2976" s="31"/>
      <c r="F2976" s="31"/>
      <c r="G2976" s="31"/>
      <c r="H2976" s="31"/>
    </row>
    <row r="2977">
      <c r="E2977" s="31"/>
      <c r="F2977" s="31"/>
      <c r="G2977" s="31"/>
      <c r="H2977" s="31"/>
    </row>
    <row r="2978">
      <c r="E2978" s="31"/>
      <c r="F2978" s="31"/>
      <c r="G2978" s="31"/>
      <c r="H2978" s="31"/>
    </row>
    <row r="2979">
      <c r="E2979" s="31"/>
      <c r="F2979" s="31"/>
      <c r="G2979" s="31"/>
      <c r="H2979" s="31"/>
    </row>
    <row r="2980">
      <c r="E2980" s="31"/>
      <c r="F2980" s="31"/>
      <c r="G2980" s="31"/>
      <c r="H2980" s="31"/>
    </row>
    <row r="2981">
      <c r="E2981" s="31"/>
      <c r="F2981" s="31"/>
      <c r="G2981" s="31"/>
      <c r="H2981" s="31"/>
    </row>
    <row r="2982">
      <c r="E2982" s="31"/>
      <c r="F2982" s="31"/>
      <c r="G2982" s="31"/>
      <c r="H2982" s="31"/>
    </row>
    <row r="2983">
      <c r="E2983" s="31"/>
      <c r="F2983" s="31"/>
      <c r="G2983" s="31"/>
      <c r="H2983" s="31"/>
    </row>
    <row r="2984">
      <c r="E2984" s="31"/>
      <c r="F2984" s="31"/>
      <c r="G2984" s="31"/>
      <c r="H2984" s="31"/>
    </row>
    <row r="2985">
      <c r="E2985" s="31"/>
      <c r="F2985" s="31"/>
      <c r="G2985" s="31"/>
      <c r="H2985" s="31"/>
    </row>
    <row r="2986">
      <c r="E2986" s="31"/>
      <c r="F2986" s="31"/>
      <c r="G2986" s="31"/>
      <c r="H2986" s="31"/>
    </row>
    <row r="2987">
      <c r="E2987" s="31"/>
      <c r="F2987" s="31"/>
      <c r="G2987" s="31"/>
      <c r="H2987" s="31"/>
    </row>
    <row r="2988">
      <c r="E2988" s="31"/>
      <c r="F2988" s="31"/>
      <c r="G2988" s="31"/>
      <c r="H2988" s="31"/>
    </row>
    <row r="2989">
      <c r="E2989" s="31"/>
      <c r="F2989" s="31"/>
      <c r="G2989" s="31"/>
      <c r="H2989" s="31"/>
    </row>
    <row r="2990">
      <c r="E2990" s="31"/>
      <c r="F2990" s="31"/>
      <c r="G2990" s="31"/>
      <c r="H2990" s="31"/>
    </row>
    <row r="2991">
      <c r="E2991" s="31"/>
      <c r="F2991" s="31"/>
      <c r="G2991" s="31"/>
      <c r="H2991" s="31"/>
    </row>
    <row r="2992">
      <c r="E2992" s="31"/>
      <c r="F2992" s="31"/>
      <c r="G2992" s="31"/>
      <c r="H2992" s="31"/>
    </row>
    <row r="2993">
      <c r="E2993" s="31"/>
      <c r="F2993" s="31"/>
      <c r="G2993" s="31"/>
      <c r="H2993" s="31"/>
    </row>
    <row r="2994">
      <c r="E2994" s="31"/>
      <c r="F2994" s="31"/>
      <c r="G2994" s="31"/>
      <c r="H2994" s="31"/>
    </row>
    <row r="2995">
      <c r="E2995" s="31"/>
      <c r="F2995" s="31"/>
      <c r="G2995" s="31"/>
      <c r="H2995" s="31"/>
    </row>
    <row r="2996">
      <c r="E2996" s="31"/>
      <c r="F2996" s="31"/>
      <c r="G2996" s="31"/>
      <c r="H2996" s="31"/>
    </row>
    <row r="2997">
      <c r="E2997" s="31"/>
      <c r="F2997" s="31"/>
      <c r="G2997" s="31"/>
      <c r="H2997" s="31"/>
    </row>
    <row r="2998">
      <c r="E2998" s="31"/>
      <c r="F2998" s="31"/>
      <c r="G2998" s="31"/>
      <c r="H2998" s="31"/>
    </row>
    <row r="2999">
      <c r="E2999" s="31"/>
      <c r="F2999" s="31"/>
      <c r="G2999" s="31"/>
      <c r="H2999" s="31"/>
    </row>
    <row r="3000">
      <c r="E3000" s="31"/>
      <c r="F3000" s="31"/>
      <c r="G3000" s="31"/>
      <c r="H3000" s="31"/>
    </row>
    <row r="3001">
      <c r="E3001" s="31"/>
      <c r="F3001" s="31"/>
      <c r="G3001" s="31"/>
      <c r="H3001" s="31"/>
    </row>
    <row r="3002">
      <c r="E3002" s="31"/>
      <c r="F3002" s="31"/>
      <c r="G3002" s="31"/>
      <c r="H3002" s="31"/>
    </row>
    <row r="3003">
      <c r="E3003" s="31"/>
      <c r="F3003" s="31"/>
      <c r="G3003" s="31"/>
      <c r="H3003" s="31"/>
    </row>
    <row r="3004">
      <c r="E3004" s="31"/>
      <c r="F3004" s="31"/>
      <c r="G3004" s="31"/>
      <c r="H3004" s="31"/>
    </row>
    <row r="3005">
      <c r="E3005" s="31"/>
      <c r="F3005" s="31"/>
      <c r="G3005" s="31"/>
      <c r="H3005" s="31"/>
    </row>
    <row r="3006">
      <c r="E3006" s="31"/>
      <c r="F3006" s="31"/>
      <c r="G3006" s="31"/>
      <c r="H3006" s="31"/>
    </row>
    <row r="3007">
      <c r="E3007" s="31"/>
      <c r="F3007" s="31"/>
      <c r="G3007" s="31"/>
      <c r="H3007" s="31"/>
    </row>
    <row r="3008">
      <c r="E3008" s="31"/>
      <c r="F3008" s="31"/>
      <c r="G3008" s="31"/>
      <c r="H3008" s="31"/>
    </row>
    <row r="3009">
      <c r="E3009" s="31"/>
      <c r="F3009" s="31"/>
      <c r="G3009" s="31"/>
      <c r="H3009" s="31"/>
    </row>
    <row r="3010">
      <c r="E3010" s="31"/>
      <c r="F3010" s="31"/>
      <c r="G3010" s="31"/>
      <c r="H3010" s="31"/>
    </row>
    <row r="3011">
      <c r="E3011" s="31"/>
      <c r="F3011" s="31"/>
      <c r="G3011" s="31"/>
      <c r="H3011" s="31"/>
    </row>
    <row r="3012">
      <c r="E3012" s="31"/>
      <c r="F3012" s="31"/>
      <c r="G3012" s="31"/>
      <c r="H3012" s="31"/>
    </row>
    <row r="3013">
      <c r="E3013" s="31"/>
      <c r="F3013" s="31"/>
      <c r="G3013" s="31"/>
      <c r="H3013" s="31"/>
    </row>
    <row r="3014">
      <c r="E3014" s="31"/>
      <c r="F3014" s="31"/>
      <c r="G3014" s="31"/>
      <c r="H3014" s="31"/>
    </row>
    <row r="3015">
      <c r="E3015" s="31"/>
      <c r="F3015" s="31"/>
      <c r="G3015" s="31"/>
      <c r="H3015" s="31"/>
    </row>
    <row r="3016">
      <c r="E3016" s="31"/>
      <c r="F3016" s="31"/>
      <c r="G3016" s="31"/>
      <c r="H3016" s="31"/>
    </row>
    <row r="3017">
      <c r="E3017" s="31"/>
      <c r="F3017" s="31"/>
      <c r="G3017" s="31"/>
      <c r="H3017" s="31"/>
    </row>
    <row r="3018">
      <c r="E3018" s="31"/>
      <c r="F3018" s="31"/>
      <c r="G3018" s="31"/>
      <c r="H3018" s="31"/>
    </row>
    <row r="3019">
      <c r="E3019" s="31"/>
      <c r="F3019" s="31"/>
      <c r="G3019" s="31"/>
      <c r="H3019" s="31"/>
    </row>
    <row r="3020">
      <c r="E3020" s="31"/>
      <c r="F3020" s="31"/>
      <c r="G3020" s="31"/>
      <c r="H3020" s="31"/>
    </row>
    <row r="3021">
      <c r="E3021" s="31"/>
      <c r="F3021" s="31"/>
      <c r="G3021" s="31"/>
      <c r="H3021" s="31"/>
    </row>
    <row r="3022">
      <c r="E3022" s="31"/>
      <c r="F3022" s="31"/>
      <c r="G3022" s="31"/>
      <c r="H3022" s="31"/>
    </row>
    <row r="3023">
      <c r="E3023" s="31"/>
      <c r="F3023" s="31"/>
      <c r="G3023" s="31"/>
      <c r="H3023" s="31"/>
    </row>
    <row r="3024">
      <c r="E3024" s="31"/>
      <c r="F3024" s="31"/>
      <c r="G3024" s="31"/>
      <c r="H3024" s="31"/>
    </row>
    <row r="3025">
      <c r="E3025" s="31"/>
      <c r="F3025" s="31"/>
      <c r="G3025" s="31"/>
      <c r="H3025" s="31"/>
    </row>
    <row r="3026">
      <c r="E3026" s="31"/>
      <c r="F3026" s="31"/>
      <c r="G3026" s="31"/>
      <c r="H3026" s="31"/>
    </row>
    <row r="3027">
      <c r="E3027" s="31"/>
      <c r="F3027" s="31"/>
      <c r="G3027" s="31"/>
      <c r="H3027" s="31"/>
    </row>
    <row r="3028">
      <c r="E3028" s="31"/>
      <c r="F3028" s="31"/>
      <c r="G3028" s="31"/>
      <c r="H3028" s="31"/>
    </row>
    <row r="3029">
      <c r="E3029" s="31"/>
      <c r="F3029" s="31"/>
      <c r="G3029" s="31"/>
      <c r="H3029" s="31"/>
    </row>
    <row r="3030">
      <c r="E3030" s="31"/>
      <c r="F3030" s="31"/>
      <c r="G3030" s="31"/>
      <c r="H3030" s="31"/>
    </row>
    <row r="3031">
      <c r="E3031" s="31"/>
      <c r="F3031" s="31"/>
      <c r="G3031" s="31"/>
      <c r="H3031" s="31"/>
    </row>
    <row r="3032">
      <c r="E3032" s="31"/>
      <c r="F3032" s="31"/>
      <c r="G3032" s="31"/>
      <c r="H3032" s="31"/>
    </row>
    <row r="3033">
      <c r="E3033" s="31"/>
      <c r="F3033" s="31"/>
      <c r="G3033" s="31"/>
      <c r="H3033" s="31"/>
    </row>
    <row r="3034">
      <c r="E3034" s="31"/>
      <c r="F3034" s="31"/>
      <c r="G3034" s="31"/>
      <c r="H3034" s="31"/>
    </row>
    <row r="3035">
      <c r="E3035" s="31"/>
      <c r="F3035" s="31"/>
      <c r="G3035" s="31"/>
      <c r="H3035" s="31"/>
    </row>
    <row r="3036">
      <c r="E3036" s="31"/>
      <c r="F3036" s="31"/>
      <c r="G3036" s="31"/>
      <c r="H3036" s="31"/>
    </row>
    <row r="3037">
      <c r="E3037" s="31"/>
      <c r="F3037" s="31"/>
      <c r="G3037" s="31"/>
      <c r="H3037" s="31"/>
    </row>
    <row r="3038">
      <c r="E3038" s="31"/>
      <c r="F3038" s="31"/>
      <c r="G3038" s="31"/>
      <c r="H3038" s="31"/>
    </row>
    <row r="3039">
      <c r="E3039" s="31"/>
      <c r="F3039" s="31"/>
      <c r="G3039" s="31"/>
      <c r="H3039" s="31"/>
    </row>
    <row r="3040">
      <c r="E3040" s="31"/>
      <c r="F3040" s="31"/>
      <c r="G3040" s="31"/>
      <c r="H3040" s="31"/>
    </row>
    <row r="3041">
      <c r="E3041" s="31"/>
      <c r="F3041" s="31"/>
      <c r="G3041" s="31"/>
      <c r="H3041" s="31"/>
    </row>
    <row r="3042">
      <c r="E3042" s="31"/>
      <c r="F3042" s="31"/>
      <c r="G3042" s="31"/>
      <c r="H3042" s="31"/>
    </row>
    <row r="3043">
      <c r="E3043" s="31"/>
      <c r="F3043" s="31"/>
      <c r="G3043" s="31"/>
      <c r="H3043" s="31"/>
    </row>
    <row r="3044">
      <c r="E3044" s="31"/>
      <c r="F3044" s="31"/>
      <c r="G3044" s="31"/>
      <c r="H3044" s="31"/>
    </row>
    <row r="3045">
      <c r="E3045" s="31"/>
      <c r="F3045" s="31"/>
      <c r="G3045" s="31"/>
      <c r="H3045" s="31"/>
    </row>
    <row r="3046">
      <c r="E3046" s="31"/>
      <c r="F3046" s="31"/>
      <c r="G3046" s="31"/>
      <c r="H3046" s="31"/>
    </row>
    <row r="3047">
      <c r="E3047" s="31"/>
      <c r="F3047" s="31"/>
      <c r="G3047" s="31"/>
      <c r="H3047" s="31"/>
    </row>
    <row r="3048">
      <c r="E3048" s="31"/>
      <c r="F3048" s="31"/>
      <c r="G3048" s="31"/>
      <c r="H3048" s="31"/>
    </row>
    <row r="3049">
      <c r="E3049" s="31"/>
      <c r="F3049" s="31"/>
      <c r="G3049" s="31"/>
      <c r="H3049" s="31"/>
    </row>
    <row r="3050">
      <c r="E3050" s="31"/>
      <c r="F3050" s="31"/>
      <c r="G3050" s="31"/>
      <c r="H3050" s="31"/>
    </row>
    <row r="3051">
      <c r="E3051" s="31"/>
      <c r="F3051" s="31"/>
      <c r="G3051" s="31"/>
      <c r="H3051" s="31"/>
    </row>
    <row r="3052">
      <c r="E3052" s="31"/>
      <c r="F3052" s="31"/>
      <c r="G3052" s="31"/>
      <c r="H3052" s="31"/>
    </row>
    <row r="3053">
      <c r="E3053" s="31"/>
      <c r="F3053" s="31"/>
      <c r="G3053" s="31"/>
      <c r="H3053" s="31"/>
    </row>
    <row r="3054">
      <c r="E3054" s="31"/>
      <c r="F3054" s="31"/>
      <c r="G3054" s="31"/>
      <c r="H3054" s="31"/>
    </row>
    <row r="3055">
      <c r="E3055" s="31"/>
      <c r="F3055" s="31"/>
      <c r="G3055" s="31"/>
      <c r="H3055" s="31"/>
    </row>
    <row r="3056">
      <c r="E3056" s="31"/>
      <c r="F3056" s="31"/>
      <c r="G3056" s="31"/>
      <c r="H3056" s="31"/>
    </row>
    <row r="3057">
      <c r="E3057" s="31"/>
      <c r="F3057" s="31"/>
      <c r="G3057" s="31"/>
      <c r="H3057" s="31"/>
    </row>
    <row r="3058">
      <c r="E3058" s="31"/>
      <c r="F3058" s="31"/>
      <c r="G3058" s="31"/>
      <c r="H3058" s="31"/>
    </row>
    <row r="3059">
      <c r="E3059" s="31"/>
      <c r="F3059" s="31"/>
      <c r="G3059" s="31"/>
      <c r="H3059" s="31"/>
    </row>
    <row r="3060">
      <c r="E3060" s="31"/>
      <c r="F3060" s="31"/>
      <c r="G3060" s="31"/>
      <c r="H3060" s="31"/>
    </row>
    <row r="3061">
      <c r="E3061" s="31"/>
      <c r="F3061" s="31"/>
      <c r="G3061" s="31"/>
      <c r="H3061" s="31"/>
    </row>
    <row r="3062">
      <c r="E3062" s="31"/>
      <c r="F3062" s="31"/>
      <c r="G3062" s="31"/>
      <c r="H3062" s="31"/>
    </row>
    <row r="3063">
      <c r="E3063" s="31"/>
      <c r="F3063" s="31"/>
      <c r="G3063" s="31"/>
      <c r="H3063" s="31"/>
    </row>
    <row r="3064">
      <c r="E3064" s="31"/>
      <c r="F3064" s="31"/>
      <c r="G3064" s="31"/>
      <c r="H3064" s="31"/>
    </row>
    <row r="3065">
      <c r="E3065" s="31"/>
      <c r="F3065" s="31"/>
      <c r="G3065" s="31"/>
      <c r="H3065" s="31"/>
    </row>
    <row r="3066">
      <c r="E3066" s="31"/>
      <c r="F3066" s="31"/>
      <c r="G3066" s="31"/>
      <c r="H3066" s="31"/>
    </row>
    <row r="3067">
      <c r="E3067" s="31"/>
      <c r="F3067" s="31"/>
      <c r="G3067" s="31"/>
      <c r="H3067" s="31"/>
    </row>
    <row r="3068">
      <c r="E3068" s="31"/>
      <c r="F3068" s="31"/>
      <c r="G3068" s="31"/>
      <c r="H3068" s="31"/>
    </row>
    <row r="3069">
      <c r="E3069" s="31"/>
      <c r="F3069" s="31"/>
      <c r="G3069" s="31"/>
      <c r="H3069" s="31"/>
    </row>
    <row r="3070">
      <c r="E3070" s="31"/>
      <c r="F3070" s="31"/>
      <c r="G3070" s="31"/>
      <c r="H3070" s="31"/>
    </row>
    <row r="3071">
      <c r="E3071" s="31"/>
      <c r="F3071" s="31"/>
      <c r="G3071" s="31"/>
      <c r="H3071" s="31"/>
    </row>
    <row r="3072">
      <c r="E3072" s="31"/>
      <c r="F3072" s="31"/>
      <c r="G3072" s="31"/>
      <c r="H3072" s="31"/>
    </row>
    <row r="3073">
      <c r="E3073" s="31"/>
      <c r="F3073" s="31"/>
      <c r="G3073" s="31"/>
      <c r="H3073" s="31"/>
    </row>
    <row r="3074">
      <c r="E3074" s="31"/>
      <c r="F3074" s="31"/>
      <c r="G3074" s="31"/>
      <c r="H3074" s="31"/>
    </row>
    <row r="3075">
      <c r="E3075" s="31"/>
      <c r="F3075" s="31"/>
      <c r="G3075" s="31"/>
      <c r="H3075" s="31"/>
    </row>
    <row r="3076">
      <c r="E3076" s="31"/>
      <c r="F3076" s="31"/>
      <c r="G3076" s="31"/>
      <c r="H3076" s="31"/>
    </row>
    <row r="3077">
      <c r="E3077" s="31"/>
      <c r="F3077" s="31"/>
      <c r="G3077" s="31"/>
      <c r="H3077" s="31"/>
    </row>
    <row r="3078">
      <c r="E3078" s="31"/>
      <c r="F3078" s="31"/>
      <c r="G3078" s="31"/>
      <c r="H3078" s="31"/>
    </row>
    <row r="3079">
      <c r="E3079" s="31"/>
      <c r="F3079" s="31"/>
      <c r="G3079" s="31"/>
      <c r="H3079" s="31"/>
    </row>
    <row r="3080">
      <c r="E3080" s="31"/>
      <c r="F3080" s="31"/>
      <c r="G3080" s="31"/>
      <c r="H3080" s="31"/>
    </row>
    <row r="3081">
      <c r="E3081" s="31"/>
      <c r="F3081" s="31"/>
      <c r="G3081" s="31"/>
      <c r="H3081" s="31"/>
    </row>
    <row r="3082">
      <c r="E3082" s="31"/>
      <c r="F3082" s="31"/>
      <c r="G3082" s="31"/>
      <c r="H3082" s="31"/>
    </row>
    <row r="3083">
      <c r="E3083" s="31"/>
      <c r="F3083" s="31"/>
      <c r="G3083" s="31"/>
      <c r="H3083" s="31"/>
    </row>
    <row r="3084">
      <c r="E3084" s="31"/>
      <c r="F3084" s="31"/>
      <c r="G3084" s="31"/>
      <c r="H3084" s="31"/>
    </row>
    <row r="3085">
      <c r="E3085" s="31"/>
      <c r="F3085" s="31"/>
      <c r="G3085" s="31"/>
      <c r="H3085" s="31"/>
    </row>
    <row r="3086">
      <c r="E3086" s="31"/>
      <c r="F3086" s="31"/>
      <c r="G3086" s="31"/>
      <c r="H3086" s="31"/>
    </row>
    <row r="3087">
      <c r="E3087" s="31"/>
      <c r="F3087" s="31"/>
      <c r="G3087" s="31"/>
      <c r="H3087" s="31"/>
    </row>
    <row r="3088">
      <c r="E3088" s="31"/>
      <c r="F3088" s="31"/>
      <c r="G3088" s="31"/>
      <c r="H3088" s="31"/>
    </row>
    <row r="3089">
      <c r="E3089" s="31"/>
      <c r="F3089" s="31"/>
      <c r="G3089" s="31"/>
      <c r="H3089" s="31"/>
    </row>
    <row r="3090">
      <c r="E3090" s="31"/>
      <c r="F3090" s="31"/>
      <c r="G3090" s="31"/>
      <c r="H3090" s="31"/>
    </row>
    <row r="3091">
      <c r="E3091" s="31"/>
      <c r="F3091" s="31"/>
      <c r="G3091" s="31"/>
      <c r="H3091" s="31"/>
    </row>
    <row r="3092">
      <c r="E3092" s="31"/>
      <c r="F3092" s="31"/>
      <c r="G3092" s="31"/>
      <c r="H3092" s="31"/>
    </row>
    <row r="3093">
      <c r="E3093" s="31"/>
      <c r="F3093" s="31"/>
      <c r="G3093" s="31"/>
      <c r="H3093" s="31"/>
    </row>
    <row r="3094">
      <c r="E3094" s="31"/>
      <c r="F3094" s="31"/>
      <c r="G3094" s="31"/>
      <c r="H3094" s="31"/>
    </row>
    <row r="3095">
      <c r="E3095" s="31"/>
      <c r="F3095" s="31"/>
      <c r="G3095" s="31"/>
      <c r="H3095" s="31"/>
    </row>
    <row r="3096">
      <c r="E3096" s="31"/>
      <c r="F3096" s="31"/>
      <c r="G3096" s="31"/>
      <c r="H3096" s="31"/>
    </row>
    <row r="3097">
      <c r="E3097" s="31"/>
      <c r="F3097" s="31"/>
      <c r="G3097" s="31"/>
      <c r="H3097" s="31"/>
    </row>
    <row r="3098">
      <c r="E3098" s="31"/>
      <c r="F3098" s="31"/>
      <c r="G3098" s="31"/>
      <c r="H3098" s="31"/>
    </row>
    <row r="3099">
      <c r="E3099" s="31"/>
      <c r="F3099" s="31"/>
      <c r="G3099" s="31"/>
      <c r="H3099" s="31"/>
    </row>
    <row r="3100">
      <c r="E3100" s="31"/>
      <c r="F3100" s="31"/>
      <c r="G3100" s="31"/>
      <c r="H3100" s="31"/>
    </row>
    <row r="3101">
      <c r="E3101" s="31"/>
      <c r="F3101" s="31"/>
      <c r="G3101" s="31"/>
      <c r="H3101" s="31"/>
    </row>
    <row r="3102">
      <c r="E3102" s="31"/>
      <c r="F3102" s="31"/>
      <c r="G3102" s="31"/>
      <c r="H3102" s="31"/>
    </row>
    <row r="3103">
      <c r="E3103" s="31"/>
      <c r="F3103" s="31"/>
      <c r="G3103" s="31"/>
      <c r="H3103" s="31"/>
    </row>
    <row r="3104">
      <c r="E3104" s="31"/>
      <c r="F3104" s="31"/>
      <c r="G3104" s="31"/>
      <c r="H3104" s="31"/>
    </row>
    <row r="3105">
      <c r="E3105" s="31"/>
      <c r="F3105" s="31"/>
      <c r="G3105" s="31"/>
      <c r="H3105" s="31"/>
    </row>
    <row r="3106">
      <c r="E3106" s="31"/>
      <c r="F3106" s="31"/>
      <c r="G3106" s="31"/>
      <c r="H3106" s="31"/>
    </row>
    <row r="3107">
      <c r="E3107" s="31"/>
      <c r="F3107" s="31"/>
      <c r="G3107" s="31"/>
      <c r="H3107" s="31"/>
    </row>
    <row r="3108">
      <c r="E3108" s="31"/>
      <c r="F3108" s="31"/>
      <c r="G3108" s="31"/>
      <c r="H3108" s="31"/>
    </row>
    <row r="3109">
      <c r="E3109" s="31"/>
      <c r="F3109" s="31"/>
      <c r="G3109" s="31"/>
      <c r="H3109" s="31"/>
    </row>
    <row r="3110">
      <c r="E3110" s="31"/>
      <c r="F3110" s="31"/>
      <c r="G3110" s="31"/>
      <c r="H3110" s="31"/>
    </row>
    <row r="3111">
      <c r="E3111" s="31"/>
      <c r="F3111" s="31"/>
      <c r="G3111" s="31"/>
      <c r="H3111" s="31"/>
    </row>
    <row r="3112">
      <c r="E3112" s="31"/>
      <c r="F3112" s="31"/>
      <c r="G3112" s="31"/>
      <c r="H3112" s="31"/>
    </row>
    <row r="3113">
      <c r="E3113" s="31"/>
      <c r="F3113" s="31"/>
      <c r="G3113" s="31"/>
      <c r="H3113" s="31"/>
    </row>
    <row r="3114">
      <c r="E3114" s="31"/>
      <c r="F3114" s="31"/>
      <c r="G3114" s="31"/>
      <c r="H3114" s="31"/>
    </row>
    <row r="3115">
      <c r="E3115" s="31"/>
      <c r="F3115" s="31"/>
      <c r="G3115" s="31"/>
      <c r="H3115" s="31"/>
    </row>
    <row r="3116">
      <c r="E3116" s="31"/>
      <c r="F3116" s="31"/>
      <c r="G3116" s="31"/>
      <c r="H3116" s="31"/>
    </row>
    <row r="3117">
      <c r="E3117" s="31"/>
      <c r="F3117" s="31"/>
      <c r="G3117" s="31"/>
      <c r="H3117" s="31"/>
    </row>
    <row r="3118">
      <c r="E3118" s="31"/>
      <c r="F3118" s="31"/>
      <c r="G3118" s="31"/>
      <c r="H3118" s="31"/>
    </row>
    <row r="3119">
      <c r="E3119" s="31"/>
      <c r="F3119" s="31"/>
      <c r="G3119" s="31"/>
      <c r="H3119" s="31"/>
    </row>
    <row r="3120">
      <c r="E3120" s="31"/>
      <c r="F3120" s="31"/>
      <c r="G3120" s="31"/>
      <c r="H3120" s="31"/>
    </row>
    <row r="3121">
      <c r="E3121" s="31"/>
      <c r="F3121" s="31"/>
      <c r="G3121" s="31"/>
      <c r="H3121" s="31"/>
    </row>
    <row r="3122">
      <c r="E3122" s="31"/>
      <c r="F3122" s="31"/>
      <c r="G3122" s="31"/>
      <c r="H3122" s="31"/>
    </row>
    <row r="3123">
      <c r="E3123" s="31"/>
      <c r="F3123" s="31"/>
      <c r="G3123" s="31"/>
      <c r="H3123" s="31"/>
    </row>
    <row r="3124">
      <c r="E3124" s="31"/>
      <c r="F3124" s="31"/>
      <c r="G3124" s="31"/>
      <c r="H3124" s="31"/>
    </row>
    <row r="3125">
      <c r="E3125" s="31"/>
      <c r="F3125" s="31"/>
      <c r="G3125" s="31"/>
      <c r="H3125" s="31"/>
    </row>
    <row r="3126">
      <c r="E3126" s="31"/>
      <c r="F3126" s="31"/>
      <c r="G3126" s="31"/>
      <c r="H3126" s="31"/>
    </row>
    <row r="3127">
      <c r="E3127" s="31"/>
      <c r="F3127" s="31"/>
      <c r="G3127" s="31"/>
      <c r="H3127" s="31"/>
    </row>
    <row r="3128">
      <c r="E3128" s="31"/>
      <c r="F3128" s="31"/>
      <c r="G3128" s="31"/>
      <c r="H3128" s="31"/>
    </row>
    <row r="3129">
      <c r="E3129" s="31"/>
      <c r="F3129" s="31"/>
      <c r="G3129" s="31"/>
      <c r="H3129" s="31"/>
    </row>
    <row r="3130">
      <c r="E3130" s="31"/>
      <c r="F3130" s="31"/>
      <c r="G3130" s="31"/>
      <c r="H3130" s="31"/>
    </row>
    <row r="3131">
      <c r="E3131" s="31"/>
      <c r="F3131" s="31"/>
      <c r="G3131" s="31"/>
      <c r="H3131" s="31"/>
    </row>
    <row r="3132">
      <c r="E3132" s="31"/>
      <c r="F3132" s="31"/>
      <c r="G3132" s="31"/>
      <c r="H3132" s="31"/>
    </row>
    <row r="3133">
      <c r="E3133" s="31"/>
      <c r="F3133" s="31"/>
      <c r="G3133" s="31"/>
      <c r="H3133" s="31"/>
    </row>
    <row r="3134">
      <c r="E3134" s="31"/>
      <c r="F3134" s="31"/>
      <c r="G3134" s="31"/>
      <c r="H3134" s="31"/>
    </row>
    <row r="3135">
      <c r="E3135" s="31"/>
      <c r="F3135" s="31"/>
      <c r="G3135" s="31"/>
      <c r="H3135" s="31"/>
    </row>
    <row r="3136">
      <c r="E3136" s="31"/>
      <c r="F3136" s="31"/>
      <c r="G3136" s="31"/>
      <c r="H3136" s="31"/>
    </row>
    <row r="3137">
      <c r="E3137" s="31"/>
      <c r="F3137" s="31"/>
      <c r="G3137" s="31"/>
      <c r="H3137" s="31"/>
    </row>
    <row r="3138">
      <c r="E3138" s="31"/>
      <c r="F3138" s="31"/>
      <c r="G3138" s="31"/>
      <c r="H3138" s="31"/>
    </row>
    <row r="3139">
      <c r="E3139" s="31"/>
      <c r="F3139" s="31"/>
      <c r="G3139" s="31"/>
      <c r="H3139" s="31"/>
    </row>
    <row r="3140">
      <c r="E3140" s="31"/>
      <c r="F3140" s="31"/>
      <c r="G3140" s="31"/>
      <c r="H3140" s="31"/>
    </row>
    <row r="3141">
      <c r="E3141" s="31"/>
      <c r="F3141" s="31"/>
      <c r="G3141" s="31"/>
      <c r="H3141" s="31"/>
    </row>
    <row r="3142">
      <c r="E3142" s="31"/>
      <c r="F3142" s="31"/>
      <c r="G3142" s="31"/>
      <c r="H3142" s="31"/>
    </row>
    <row r="3143">
      <c r="E3143" s="31"/>
      <c r="F3143" s="31"/>
      <c r="G3143" s="31"/>
      <c r="H3143" s="31"/>
    </row>
    <row r="3144">
      <c r="E3144" s="31"/>
      <c r="F3144" s="31"/>
      <c r="G3144" s="31"/>
      <c r="H3144" s="31"/>
    </row>
    <row r="3145">
      <c r="E3145" s="31"/>
      <c r="F3145" s="31"/>
      <c r="G3145" s="31"/>
      <c r="H3145" s="31"/>
    </row>
    <row r="3146">
      <c r="E3146" s="31"/>
      <c r="F3146" s="31"/>
      <c r="G3146" s="31"/>
      <c r="H3146" s="31"/>
    </row>
    <row r="3147">
      <c r="E3147" s="31"/>
      <c r="F3147" s="31"/>
      <c r="G3147" s="31"/>
      <c r="H3147" s="31"/>
    </row>
    <row r="3148">
      <c r="E3148" s="31"/>
      <c r="F3148" s="31"/>
      <c r="G3148" s="31"/>
      <c r="H3148" s="31"/>
    </row>
    <row r="3149">
      <c r="E3149" s="31"/>
      <c r="F3149" s="31"/>
      <c r="G3149" s="31"/>
      <c r="H3149" s="31"/>
    </row>
    <row r="3150">
      <c r="E3150" s="31"/>
      <c r="F3150" s="31"/>
      <c r="G3150" s="31"/>
      <c r="H3150" s="31"/>
    </row>
    <row r="3151">
      <c r="E3151" s="31"/>
      <c r="F3151" s="31"/>
      <c r="G3151" s="31"/>
      <c r="H3151" s="31"/>
    </row>
    <row r="3152">
      <c r="E3152" s="31"/>
      <c r="F3152" s="31"/>
      <c r="G3152" s="31"/>
      <c r="H3152" s="31"/>
    </row>
    <row r="3153">
      <c r="E3153" s="31"/>
      <c r="F3153" s="31"/>
      <c r="G3153" s="31"/>
      <c r="H3153" s="31"/>
    </row>
    <row r="3154">
      <c r="E3154" s="31"/>
      <c r="F3154" s="31"/>
      <c r="G3154" s="31"/>
      <c r="H3154" s="31"/>
    </row>
    <row r="3155">
      <c r="E3155" s="31"/>
      <c r="F3155" s="31"/>
      <c r="G3155" s="31"/>
      <c r="H3155" s="31"/>
    </row>
    <row r="3156">
      <c r="E3156" s="31"/>
      <c r="F3156" s="31"/>
      <c r="G3156" s="31"/>
      <c r="H3156" s="31"/>
    </row>
    <row r="3157">
      <c r="E3157" s="31"/>
      <c r="F3157" s="31"/>
      <c r="G3157" s="31"/>
      <c r="H3157" s="31"/>
    </row>
    <row r="3158">
      <c r="E3158" s="31"/>
      <c r="F3158" s="31"/>
      <c r="G3158" s="31"/>
      <c r="H3158" s="31"/>
    </row>
    <row r="3159">
      <c r="E3159" s="31"/>
      <c r="F3159" s="31"/>
      <c r="G3159" s="31"/>
      <c r="H3159" s="31"/>
    </row>
    <row r="3160">
      <c r="E3160" s="31"/>
      <c r="F3160" s="31"/>
      <c r="G3160" s="31"/>
      <c r="H3160" s="31"/>
    </row>
    <row r="3161">
      <c r="E3161" s="31"/>
      <c r="F3161" s="31"/>
      <c r="G3161" s="31"/>
      <c r="H3161" s="31"/>
    </row>
    <row r="3162">
      <c r="E3162" s="31"/>
      <c r="F3162" s="31"/>
      <c r="G3162" s="31"/>
      <c r="H3162" s="31"/>
    </row>
    <row r="3163">
      <c r="E3163" s="31"/>
      <c r="F3163" s="31"/>
      <c r="G3163" s="31"/>
      <c r="H3163" s="31"/>
    </row>
    <row r="3164">
      <c r="E3164" s="31"/>
      <c r="F3164" s="31"/>
      <c r="G3164" s="31"/>
      <c r="H3164" s="31"/>
    </row>
    <row r="3165">
      <c r="E3165" s="31"/>
      <c r="F3165" s="31"/>
      <c r="G3165" s="31"/>
      <c r="H3165" s="31"/>
    </row>
    <row r="3166">
      <c r="E3166" s="31"/>
      <c r="F3166" s="31"/>
      <c r="G3166" s="31"/>
      <c r="H3166" s="31"/>
    </row>
    <row r="3167">
      <c r="E3167" s="31"/>
      <c r="F3167" s="31"/>
      <c r="G3167" s="31"/>
      <c r="H3167" s="31"/>
    </row>
    <row r="3168">
      <c r="E3168" s="31"/>
      <c r="F3168" s="31"/>
      <c r="G3168" s="31"/>
      <c r="H3168" s="31"/>
    </row>
    <row r="3169">
      <c r="E3169" s="31"/>
      <c r="F3169" s="31"/>
      <c r="G3169" s="31"/>
      <c r="H3169" s="31"/>
    </row>
    <row r="3170">
      <c r="E3170" s="31"/>
      <c r="F3170" s="31"/>
      <c r="G3170" s="31"/>
      <c r="H3170" s="31"/>
    </row>
    <row r="3171">
      <c r="E3171" s="31"/>
      <c r="F3171" s="31"/>
      <c r="G3171" s="31"/>
      <c r="H3171" s="31"/>
    </row>
    <row r="3172">
      <c r="E3172" s="31"/>
      <c r="F3172" s="31"/>
      <c r="G3172" s="31"/>
      <c r="H3172" s="31"/>
    </row>
    <row r="3173">
      <c r="E3173" s="31"/>
      <c r="F3173" s="31"/>
      <c r="G3173" s="31"/>
      <c r="H3173" s="31"/>
    </row>
    <row r="3174">
      <c r="E3174" s="31"/>
      <c r="F3174" s="31"/>
      <c r="G3174" s="31"/>
      <c r="H3174" s="31"/>
    </row>
    <row r="3175">
      <c r="E3175" s="31"/>
      <c r="F3175" s="31"/>
      <c r="G3175" s="31"/>
      <c r="H3175" s="31"/>
    </row>
    <row r="3176">
      <c r="E3176" s="31"/>
      <c r="F3176" s="31"/>
      <c r="G3176" s="31"/>
      <c r="H3176" s="31"/>
    </row>
    <row r="3177">
      <c r="E3177" s="31"/>
      <c r="F3177" s="31"/>
      <c r="G3177" s="31"/>
      <c r="H3177" s="31"/>
    </row>
    <row r="3178">
      <c r="E3178" s="31"/>
      <c r="F3178" s="31"/>
      <c r="G3178" s="31"/>
      <c r="H3178" s="31"/>
    </row>
    <row r="3179">
      <c r="E3179" s="31"/>
      <c r="F3179" s="31"/>
      <c r="G3179" s="31"/>
      <c r="H3179" s="31"/>
    </row>
    <row r="3180">
      <c r="E3180" s="31"/>
      <c r="F3180" s="31"/>
      <c r="G3180" s="31"/>
      <c r="H3180" s="31"/>
    </row>
    <row r="3181">
      <c r="E3181" s="31"/>
      <c r="F3181" s="31"/>
      <c r="G3181" s="31"/>
      <c r="H3181" s="31"/>
    </row>
    <row r="3182">
      <c r="E3182" s="31"/>
      <c r="F3182" s="31"/>
      <c r="G3182" s="31"/>
      <c r="H3182" s="31"/>
    </row>
    <row r="3183">
      <c r="E3183" s="31"/>
      <c r="F3183" s="31"/>
      <c r="G3183" s="31"/>
      <c r="H3183" s="31"/>
    </row>
    <row r="3184">
      <c r="E3184" s="31"/>
      <c r="F3184" s="31"/>
      <c r="G3184" s="31"/>
      <c r="H3184" s="31"/>
    </row>
    <row r="3185">
      <c r="E3185" s="31"/>
      <c r="F3185" s="31"/>
      <c r="G3185" s="31"/>
      <c r="H3185" s="31"/>
    </row>
    <row r="3186">
      <c r="E3186" s="31"/>
      <c r="F3186" s="31"/>
      <c r="G3186" s="31"/>
      <c r="H3186" s="31"/>
    </row>
    <row r="3187">
      <c r="E3187" s="31"/>
      <c r="F3187" s="31"/>
      <c r="G3187" s="31"/>
      <c r="H3187" s="31"/>
    </row>
    <row r="3188">
      <c r="E3188" s="31"/>
      <c r="F3188" s="31"/>
      <c r="G3188" s="31"/>
      <c r="H3188" s="31"/>
    </row>
    <row r="3189">
      <c r="E3189" s="31"/>
      <c r="F3189" s="31"/>
      <c r="G3189" s="31"/>
      <c r="H3189" s="31"/>
    </row>
    <row r="3190">
      <c r="E3190" s="31"/>
      <c r="F3190" s="31"/>
      <c r="G3190" s="31"/>
      <c r="H3190" s="31"/>
    </row>
    <row r="3191">
      <c r="E3191" s="31"/>
      <c r="F3191" s="31"/>
      <c r="G3191" s="31"/>
      <c r="H3191" s="31"/>
    </row>
    <row r="3192">
      <c r="E3192" s="31"/>
      <c r="F3192" s="31"/>
      <c r="G3192" s="31"/>
      <c r="H3192" s="31"/>
    </row>
    <row r="3193">
      <c r="E3193" s="31"/>
      <c r="F3193" s="31"/>
      <c r="G3193" s="31"/>
      <c r="H3193" s="31"/>
    </row>
    <row r="3194">
      <c r="E3194" s="31"/>
      <c r="F3194" s="31"/>
      <c r="G3194" s="31"/>
      <c r="H3194" s="31"/>
    </row>
    <row r="3195">
      <c r="E3195" s="31"/>
      <c r="F3195" s="31"/>
      <c r="G3195" s="31"/>
      <c r="H3195" s="31"/>
    </row>
    <row r="3196">
      <c r="E3196" s="31"/>
      <c r="F3196" s="31"/>
      <c r="G3196" s="31"/>
      <c r="H3196" s="31"/>
    </row>
    <row r="3197">
      <c r="E3197" s="31"/>
      <c r="F3197" s="31"/>
      <c r="G3197" s="31"/>
      <c r="H3197" s="31"/>
    </row>
    <row r="3198">
      <c r="E3198" s="31"/>
      <c r="F3198" s="31"/>
      <c r="G3198" s="31"/>
      <c r="H3198" s="31"/>
    </row>
    <row r="3199">
      <c r="E3199" s="31"/>
      <c r="F3199" s="31"/>
      <c r="G3199" s="31"/>
      <c r="H3199" s="31"/>
    </row>
    <row r="3200">
      <c r="E3200" s="31"/>
      <c r="F3200" s="31"/>
      <c r="G3200" s="31"/>
      <c r="H3200" s="31"/>
    </row>
    <row r="3201">
      <c r="E3201" s="31"/>
      <c r="F3201" s="31"/>
      <c r="G3201" s="31"/>
      <c r="H3201" s="31"/>
    </row>
    <row r="3202">
      <c r="E3202" s="31"/>
      <c r="F3202" s="31"/>
      <c r="G3202" s="31"/>
      <c r="H3202" s="31"/>
    </row>
    <row r="3203">
      <c r="E3203" s="31"/>
      <c r="F3203" s="31"/>
      <c r="G3203" s="31"/>
      <c r="H3203" s="31"/>
    </row>
    <row r="3204">
      <c r="E3204" s="31"/>
      <c r="F3204" s="31"/>
      <c r="G3204" s="31"/>
      <c r="H3204" s="31"/>
    </row>
    <row r="3205">
      <c r="E3205" s="31"/>
      <c r="F3205" s="31"/>
      <c r="G3205" s="31"/>
      <c r="H3205" s="31"/>
    </row>
    <row r="3206">
      <c r="E3206" s="31"/>
      <c r="F3206" s="31"/>
      <c r="G3206" s="31"/>
      <c r="H3206" s="31"/>
    </row>
    <row r="3207">
      <c r="E3207" s="31"/>
      <c r="F3207" s="31"/>
      <c r="G3207" s="31"/>
      <c r="H3207" s="31"/>
    </row>
    <row r="3208">
      <c r="E3208" s="31"/>
      <c r="F3208" s="31"/>
      <c r="G3208" s="31"/>
      <c r="H3208" s="31"/>
    </row>
    <row r="3209">
      <c r="E3209" s="31"/>
      <c r="F3209" s="31"/>
      <c r="G3209" s="31"/>
      <c r="H3209" s="31"/>
    </row>
    <row r="3210">
      <c r="E3210" s="31"/>
      <c r="F3210" s="31"/>
      <c r="G3210" s="31"/>
      <c r="H3210" s="31"/>
    </row>
    <row r="3211">
      <c r="E3211" s="31"/>
      <c r="F3211" s="31"/>
      <c r="G3211" s="31"/>
      <c r="H3211" s="31"/>
    </row>
    <row r="3212">
      <c r="E3212" s="31"/>
      <c r="F3212" s="31"/>
      <c r="G3212" s="31"/>
      <c r="H3212" s="31"/>
    </row>
    <row r="3213">
      <c r="E3213" s="31"/>
      <c r="F3213" s="31"/>
      <c r="G3213" s="31"/>
      <c r="H3213" s="31"/>
    </row>
    <row r="3214">
      <c r="E3214" s="31"/>
      <c r="F3214" s="31"/>
      <c r="G3214" s="31"/>
      <c r="H3214" s="31"/>
    </row>
    <row r="3215">
      <c r="E3215" s="31"/>
      <c r="F3215" s="31"/>
      <c r="G3215" s="31"/>
      <c r="H3215" s="31"/>
    </row>
    <row r="3216">
      <c r="E3216" s="31"/>
      <c r="F3216" s="31"/>
      <c r="G3216" s="31"/>
      <c r="H3216" s="31"/>
    </row>
    <row r="3217">
      <c r="E3217" s="31"/>
      <c r="F3217" s="31"/>
      <c r="G3217" s="31"/>
      <c r="H3217" s="31"/>
    </row>
    <row r="3218">
      <c r="E3218" s="31"/>
      <c r="F3218" s="31"/>
      <c r="G3218" s="31"/>
      <c r="H3218" s="31"/>
    </row>
    <row r="3219">
      <c r="E3219" s="31"/>
      <c r="F3219" s="31"/>
      <c r="G3219" s="31"/>
      <c r="H3219" s="31"/>
    </row>
    <row r="3220">
      <c r="E3220" s="31"/>
      <c r="F3220" s="31"/>
      <c r="G3220" s="31"/>
      <c r="H3220" s="31"/>
    </row>
    <row r="3221">
      <c r="E3221" s="31"/>
      <c r="F3221" s="31"/>
      <c r="G3221" s="31"/>
      <c r="H3221" s="31"/>
    </row>
    <row r="3222">
      <c r="E3222" s="31"/>
      <c r="F3222" s="31"/>
      <c r="G3222" s="31"/>
      <c r="H3222" s="31"/>
    </row>
    <row r="3223">
      <c r="E3223" s="31"/>
      <c r="F3223" s="31"/>
      <c r="G3223" s="31"/>
      <c r="H3223" s="31"/>
    </row>
    <row r="3224">
      <c r="E3224" s="31"/>
      <c r="F3224" s="31"/>
      <c r="G3224" s="31"/>
      <c r="H3224" s="31"/>
    </row>
    <row r="3225">
      <c r="E3225" s="31"/>
      <c r="F3225" s="31"/>
      <c r="G3225" s="31"/>
      <c r="H3225" s="31"/>
    </row>
    <row r="3226">
      <c r="E3226" s="31"/>
      <c r="F3226" s="31"/>
      <c r="G3226" s="31"/>
      <c r="H3226" s="31"/>
    </row>
    <row r="3227">
      <c r="E3227" s="31"/>
      <c r="F3227" s="31"/>
      <c r="G3227" s="31"/>
      <c r="H3227" s="31"/>
    </row>
    <row r="3228">
      <c r="E3228" s="31"/>
      <c r="F3228" s="31"/>
      <c r="G3228" s="31"/>
      <c r="H3228" s="31"/>
    </row>
    <row r="3229">
      <c r="E3229" s="31"/>
      <c r="F3229" s="31"/>
      <c r="G3229" s="31"/>
      <c r="H3229" s="31"/>
    </row>
    <row r="3230">
      <c r="E3230" s="31"/>
      <c r="F3230" s="31"/>
      <c r="G3230" s="31"/>
      <c r="H3230" s="31"/>
    </row>
    <row r="3231">
      <c r="E3231" s="31"/>
      <c r="F3231" s="31"/>
      <c r="G3231" s="31"/>
      <c r="H3231" s="31"/>
    </row>
    <row r="3232">
      <c r="E3232" s="31"/>
      <c r="F3232" s="31"/>
      <c r="G3232" s="31"/>
      <c r="H3232" s="31"/>
    </row>
    <row r="3233">
      <c r="E3233" s="31"/>
      <c r="F3233" s="31"/>
      <c r="G3233" s="31"/>
      <c r="H3233" s="31"/>
    </row>
    <row r="3234">
      <c r="E3234" s="31"/>
      <c r="F3234" s="31"/>
      <c r="G3234" s="31"/>
      <c r="H3234" s="31"/>
    </row>
    <row r="3235">
      <c r="E3235" s="31"/>
      <c r="F3235" s="31"/>
      <c r="G3235" s="31"/>
      <c r="H3235" s="31"/>
    </row>
    <row r="3236">
      <c r="E3236" s="31"/>
      <c r="F3236" s="31"/>
      <c r="G3236" s="31"/>
      <c r="H3236" s="31"/>
    </row>
    <row r="3237">
      <c r="E3237" s="31"/>
      <c r="F3237" s="31"/>
      <c r="G3237" s="31"/>
      <c r="H3237" s="31"/>
    </row>
    <row r="3238">
      <c r="E3238" s="31"/>
      <c r="F3238" s="31"/>
      <c r="G3238" s="31"/>
      <c r="H3238" s="31"/>
    </row>
    <row r="3239">
      <c r="E3239" s="31"/>
      <c r="F3239" s="31"/>
      <c r="G3239" s="31"/>
      <c r="H3239" s="31"/>
    </row>
    <row r="3240">
      <c r="E3240" s="31"/>
      <c r="F3240" s="31"/>
      <c r="G3240" s="31"/>
      <c r="H3240" s="31"/>
    </row>
    <row r="3241">
      <c r="E3241" s="31"/>
      <c r="F3241" s="31"/>
      <c r="G3241" s="31"/>
      <c r="H3241" s="31"/>
    </row>
    <row r="3242">
      <c r="E3242" s="31"/>
      <c r="F3242" s="31"/>
      <c r="G3242" s="31"/>
      <c r="H3242" s="31"/>
    </row>
    <row r="3243">
      <c r="E3243" s="31"/>
      <c r="F3243" s="31"/>
      <c r="G3243" s="31"/>
      <c r="H3243" s="31"/>
    </row>
    <row r="3244">
      <c r="E3244" s="31"/>
      <c r="F3244" s="31"/>
      <c r="G3244" s="31"/>
      <c r="H3244" s="31"/>
    </row>
    <row r="3245">
      <c r="E3245" s="31"/>
      <c r="F3245" s="31"/>
      <c r="G3245" s="31"/>
      <c r="H3245" s="31"/>
    </row>
    <row r="3246">
      <c r="E3246" s="31"/>
      <c r="F3246" s="31"/>
      <c r="G3246" s="31"/>
      <c r="H3246" s="31"/>
    </row>
    <row r="3247">
      <c r="E3247" s="31"/>
      <c r="F3247" s="31"/>
      <c r="G3247" s="31"/>
      <c r="H3247" s="31"/>
    </row>
    <row r="3248">
      <c r="E3248" s="31"/>
      <c r="F3248" s="31"/>
      <c r="G3248" s="31"/>
      <c r="H3248" s="31"/>
    </row>
    <row r="3249">
      <c r="E3249" s="31"/>
      <c r="F3249" s="31"/>
      <c r="G3249" s="31"/>
      <c r="H3249" s="31"/>
    </row>
    <row r="3250">
      <c r="E3250" s="31"/>
      <c r="F3250" s="31"/>
      <c r="G3250" s="31"/>
      <c r="H3250" s="31"/>
    </row>
    <row r="3251">
      <c r="E3251" s="31"/>
      <c r="F3251" s="31"/>
      <c r="G3251" s="31"/>
      <c r="H3251" s="31"/>
    </row>
    <row r="3252">
      <c r="E3252" s="31"/>
      <c r="F3252" s="31"/>
      <c r="G3252" s="31"/>
      <c r="H3252" s="31"/>
    </row>
    <row r="3253">
      <c r="E3253" s="31"/>
      <c r="F3253" s="31"/>
      <c r="G3253" s="31"/>
      <c r="H3253" s="31"/>
    </row>
    <row r="3254">
      <c r="E3254" s="31"/>
      <c r="F3254" s="31"/>
      <c r="G3254" s="31"/>
      <c r="H3254" s="31"/>
    </row>
    <row r="3255">
      <c r="E3255" s="31"/>
      <c r="F3255" s="31"/>
      <c r="G3255" s="31"/>
      <c r="H3255" s="31"/>
    </row>
    <row r="3256">
      <c r="E3256" s="31"/>
      <c r="F3256" s="31"/>
      <c r="G3256" s="31"/>
      <c r="H3256" s="31"/>
    </row>
    <row r="3257">
      <c r="E3257" s="31"/>
      <c r="F3257" s="31"/>
      <c r="G3257" s="31"/>
      <c r="H3257" s="31"/>
    </row>
    <row r="3258">
      <c r="E3258" s="31"/>
      <c r="F3258" s="31"/>
      <c r="G3258" s="31"/>
      <c r="H3258" s="31"/>
    </row>
    <row r="3259">
      <c r="E3259" s="31"/>
      <c r="F3259" s="31"/>
      <c r="G3259" s="31"/>
      <c r="H3259" s="31"/>
    </row>
    <row r="3260">
      <c r="E3260" s="31"/>
      <c r="F3260" s="31"/>
      <c r="G3260" s="31"/>
      <c r="H3260" s="31"/>
    </row>
    <row r="3261">
      <c r="E3261" s="31"/>
      <c r="F3261" s="31"/>
      <c r="G3261" s="31"/>
      <c r="H3261" s="31"/>
    </row>
    <row r="3262">
      <c r="E3262" s="31"/>
      <c r="F3262" s="31"/>
      <c r="G3262" s="31"/>
      <c r="H3262" s="31"/>
    </row>
    <row r="3263">
      <c r="E3263" s="31"/>
      <c r="F3263" s="31"/>
      <c r="G3263" s="31"/>
      <c r="H3263" s="31"/>
    </row>
    <row r="3264">
      <c r="E3264" s="31"/>
      <c r="F3264" s="31"/>
      <c r="G3264" s="31"/>
      <c r="H3264" s="31"/>
    </row>
    <row r="3265">
      <c r="E3265" s="31"/>
      <c r="F3265" s="31"/>
      <c r="G3265" s="31"/>
      <c r="H3265" s="31"/>
    </row>
    <row r="3266">
      <c r="E3266" s="31"/>
      <c r="F3266" s="31"/>
      <c r="G3266" s="31"/>
      <c r="H3266" s="31"/>
    </row>
    <row r="3267">
      <c r="E3267" s="31"/>
      <c r="F3267" s="31"/>
      <c r="G3267" s="31"/>
      <c r="H3267" s="31"/>
    </row>
    <row r="3268">
      <c r="E3268" s="31"/>
      <c r="F3268" s="31"/>
      <c r="G3268" s="31"/>
      <c r="H3268" s="31"/>
    </row>
    <row r="3269">
      <c r="E3269" s="31"/>
      <c r="F3269" s="31"/>
      <c r="G3269" s="31"/>
      <c r="H3269" s="31"/>
    </row>
    <row r="3270">
      <c r="E3270" s="31"/>
      <c r="F3270" s="31"/>
      <c r="G3270" s="31"/>
      <c r="H3270" s="31"/>
    </row>
    <row r="3271">
      <c r="E3271" s="31"/>
      <c r="F3271" s="31"/>
      <c r="G3271" s="31"/>
      <c r="H3271" s="31"/>
    </row>
    <row r="3272">
      <c r="E3272" s="31"/>
      <c r="F3272" s="31"/>
      <c r="G3272" s="31"/>
      <c r="H3272" s="31"/>
    </row>
    <row r="3273">
      <c r="E3273" s="31"/>
      <c r="F3273" s="31"/>
      <c r="G3273" s="31"/>
      <c r="H3273" s="31"/>
    </row>
    <row r="3274">
      <c r="E3274" s="31"/>
      <c r="F3274" s="31"/>
      <c r="G3274" s="31"/>
      <c r="H3274" s="31"/>
    </row>
    <row r="3275">
      <c r="E3275" s="31"/>
      <c r="F3275" s="31"/>
      <c r="G3275" s="31"/>
      <c r="H3275" s="31"/>
    </row>
    <row r="3276">
      <c r="E3276" s="31"/>
      <c r="F3276" s="31"/>
      <c r="G3276" s="31"/>
      <c r="H3276" s="31"/>
    </row>
    <row r="3277">
      <c r="E3277" s="31"/>
      <c r="F3277" s="31"/>
      <c r="G3277" s="31"/>
      <c r="H3277" s="31"/>
    </row>
    <row r="3278">
      <c r="E3278" s="31"/>
      <c r="F3278" s="31"/>
      <c r="G3278" s="31"/>
      <c r="H3278" s="31"/>
    </row>
    <row r="3279">
      <c r="E3279" s="31"/>
      <c r="F3279" s="31"/>
      <c r="G3279" s="31"/>
      <c r="H3279" s="31"/>
    </row>
    <row r="3280">
      <c r="E3280" s="31"/>
      <c r="F3280" s="31"/>
      <c r="G3280" s="31"/>
      <c r="H3280" s="31"/>
    </row>
    <row r="3281">
      <c r="E3281" s="31"/>
      <c r="F3281" s="31"/>
      <c r="G3281" s="31"/>
      <c r="H3281" s="31"/>
    </row>
    <row r="3282">
      <c r="E3282" s="31"/>
      <c r="F3282" s="31"/>
      <c r="G3282" s="31"/>
      <c r="H3282" s="31"/>
    </row>
    <row r="3283">
      <c r="E3283" s="31"/>
      <c r="F3283" s="31"/>
      <c r="G3283" s="31"/>
      <c r="H3283" s="31"/>
    </row>
    <row r="3284">
      <c r="E3284" s="31"/>
      <c r="F3284" s="31"/>
      <c r="G3284" s="31"/>
      <c r="H3284" s="31"/>
    </row>
    <row r="3285">
      <c r="E3285" s="31"/>
      <c r="F3285" s="31"/>
      <c r="G3285" s="31"/>
      <c r="H3285" s="31"/>
    </row>
    <row r="3286">
      <c r="E3286" s="31"/>
      <c r="F3286" s="31"/>
      <c r="G3286" s="31"/>
      <c r="H3286" s="31"/>
    </row>
    <row r="3287">
      <c r="E3287" s="31"/>
      <c r="F3287" s="31"/>
      <c r="G3287" s="31"/>
      <c r="H3287" s="31"/>
    </row>
    <row r="3288">
      <c r="E3288" s="31"/>
      <c r="F3288" s="31"/>
      <c r="G3288" s="31"/>
      <c r="H3288" s="31"/>
    </row>
    <row r="3289">
      <c r="E3289" s="31"/>
      <c r="F3289" s="31"/>
      <c r="G3289" s="31"/>
      <c r="H3289" s="31"/>
    </row>
    <row r="3290">
      <c r="E3290" s="31"/>
      <c r="F3290" s="31"/>
      <c r="G3290" s="31"/>
      <c r="H3290" s="31"/>
    </row>
    <row r="3291">
      <c r="E3291" s="31"/>
      <c r="F3291" s="31"/>
      <c r="G3291" s="31"/>
      <c r="H3291" s="31"/>
    </row>
    <row r="3292">
      <c r="E3292" s="31"/>
      <c r="F3292" s="31"/>
      <c r="G3292" s="31"/>
      <c r="H3292" s="31"/>
    </row>
    <row r="3293">
      <c r="E3293" s="31"/>
      <c r="F3293" s="31"/>
      <c r="G3293" s="31"/>
      <c r="H3293" s="31"/>
    </row>
    <row r="3294">
      <c r="E3294" s="31"/>
      <c r="F3294" s="31"/>
      <c r="G3294" s="31"/>
      <c r="H3294" s="31"/>
    </row>
    <row r="3295">
      <c r="E3295" s="31"/>
      <c r="F3295" s="31"/>
      <c r="G3295" s="31"/>
      <c r="H3295" s="31"/>
    </row>
    <row r="3296">
      <c r="E3296" s="31"/>
      <c r="F3296" s="31"/>
      <c r="G3296" s="31"/>
      <c r="H3296" s="31"/>
    </row>
    <row r="3297">
      <c r="E3297" s="31"/>
      <c r="F3297" s="31"/>
      <c r="G3297" s="31"/>
      <c r="H3297" s="31"/>
    </row>
    <row r="3298">
      <c r="E3298" s="31"/>
      <c r="F3298" s="31"/>
      <c r="G3298" s="31"/>
      <c r="H3298" s="31"/>
    </row>
    <row r="3299">
      <c r="E3299" s="31"/>
      <c r="F3299" s="31"/>
      <c r="G3299" s="31"/>
      <c r="H3299" s="31"/>
    </row>
    <row r="3300">
      <c r="E3300" s="31"/>
      <c r="F3300" s="31"/>
      <c r="G3300" s="31"/>
      <c r="H3300" s="31"/>
    </row>
    <row r="3301">
      <c r="E3301" s="31"/>
      <c r="F3301" s="31"/>
      <c r="G3301" s="31"/>
      <c r="H3301" s="31"/>
    </row>
    <row r="3302">
      <c r="E3302" s="31"/>
      <c r="F3302" s="31"/>
      <c r="G3302" s="31"/>
      <c r="H3302" s="31"/>
    </row>
    <row r="3303">
      <c r="E3303" s="31"/>
      <c r="F3303" s="31"/>
      <c r="G3303" s="31"/>
      <c r="H3303" s="31"/>
    </row>
    <row r="3304">
      <c r="E3304" s="31"/>
      <c r="F3304" s="31"/>
      <c r="G3304" s="31"/>
      <c r="H3304" s="31"/>
    </row>
    <row r="3305">
      <c r="E3305" s="31"/>
      <c r="F3305" s="31"/>
      <c r="G3305" s="31"/>
      <c r="H3305" s="31"/>
    </row>
    <row r="3306">
      <c r="E3306" s="31"/>
      <c r="F3306" s="31"/>
      <c r="G3306" s="31"/>
      <c r="H3306" s="31"/>
    </row>
    <row r="3307">
      <c r="E3307" s="31"/>
      <c r="F3307" s="31"/>
      <c r="G3307" s="31"/>
      <c r="H3307" s="31"/>
    </row>
    <row r="3308">
      <c r="E3308" s="31"/>
      <c r="F3308" s="31"/>
      <c r="G3308" s="31"/>
      <c r="H3308" s="31"/>
    </row>
    <row r="3309">
      <c r="E3309" s="31"/>
      <c r="F3309" s="31"/>
      <c r="G3309" s="31"/>
      <c r="H3309" s="31"/>
    </row>
    <row r="3310">
      <c r="E3310" s="31"/>
      <c r="F3310" s="31"/>
      <c r="G3310" s="31"/>
      <c r="H3310" s="31"/>
    </row>
    <row r="3311">
      <c r="E3311" s="31"/>
      <c r="F3311" s="31"/>
      <c r="G3311" s="31"/>
      <c r="H3311" s="31"/>
    </row>
    <row r="3312">
      <c r="E3312" s="31"/>
      <c r="F3312" s="31"/>
      <c r="G3312" s="31"/>
      <c r="H3312" s="31"/>
    </row>
    <row r="3313">
      <c r="E3313" s="31"/>
      <c r="F3313" s="31"/>
      <c r="G3313" s="31"/>
      <c r="H3313" s="31"/>
    </row>
    <row r="3314">
      <c r="E3314" s="31"/>
      <c r="F3314" s="31"/>
      <c r="G3314" s="31"/>
      <c r="H3314" s="31"/>
    </row>
    <row r="3315">
      <c r="E3315" s="31"/>
      <c r="F3315" s="31"/>
      <c r="G3315" s="31"/>
      <c r="H3315" s="31"/>
    </row>
    <row r="3316">
      <c r="E3316" s="31"/>
      <c r="F3316" s="31"/>
      <c r="G3316" s="31"/>
      <c r="H3316" s="31"/>
    </row>
    <row r="3317">
      <c r="E3317" s="31"/>
      <c r="F3317" s="31"/>
      <c r="G3317" s="31"/>
      <c r="H3317" s="31"/>
    </row>
    <row r="3318">
      <c r="E3318" s="31"/>
      <c r="F3318" s="31"/>
      <c r="G3318" s="31"/>
      <c r="H3318" s="31"/>
    </row>
    <row r="3319">
      <c r="E3319" s="31"/>
      <c r="F3319" s="31"/>
      <c r="G3319" s="31"/>
      <c r="H3319" s="31"/>
    </row>
    <row r="3320">
      <c r="E3320" s="31"/>
      <c r="F3320" s="31"/>
      <c r="G3320" s="31"/>
      <c r="H3320" s="31"/>
    </row>
    <row r="3321">
      <c r="E3321" s="31"/>
      <c r="F3321" s="31"/>
      <c r="G3321" s="31"/>
      <c r="H3321" s="31"/>
    </row>
    <row r="3322">
      <c r="E3322" s="31"/>
      <c r="F3322" s="31"/>
      <c r="G3322" s="31"/>
      <c r="H3322" s="31"/>
    </row>
    <row r="3323">
      <c r="E3323" s="31"/>
      <c r="F3323" s="31"/>
      <c r="G3323" s="31"/>
      <c r="H3323" s="31"/>
    </row>
    <row r="3324">
      <c r="E3324" s="31"/>
      <c r="F3324" s="31"/>
      <c r="G3324" s="31"/>
      <c r="H3324" s="31"/>
    </row>
    <row r="3325">
      <c r="E3325" s="31"/>
      <c r="F3325" s="31"/>
      <c r="G3325" s="31"/>
      <c r="H3325" s="31"/>
    </row>
    <row r="3326">
      <c r="E3326" s="31"/>
      <c r="F3326" s="31"/>
      <c r="G3326" s="31"/>
      <c r="H3326" s="31"/>
    </row>
    <row r="3327">
      <c r="E3327" s="31"/>
      <c r="F3327" s="31"/>
      <c r="G3327" s="31"/>
      <c r="H3327" s="31"/>
    </row>
    <row r="3328">
      <c r="E3328" s="31"/>
      <c r="F3328" s="31"/>
      <c r="G3328" s="31"/>
      <c r="H3328" s="31"/>
    </row>
    <row r="3329">
      <c r="E3329" s="31"/>
      <c r="F3329" s="31"/>
      <c r="G3329" s="31"/>
      <c r="H3329" s="31"/>
    </row>
    <row r="3330">
      <c r="E3330" s="31"/>
      <c r="F3330" s="31"/>
      <c r="G3330" s="31"/>
      <c r="H3330" s="31"/>
    </row>
    <row r="3331">
      <c r="E3331" s="31"/>
      <c r="F3331" s="31"/>
      <c r="G3331" s="31"/>
      <c r="H3331" s="31"/>
    </row>
    <row r="3332">
      <c r="E3332" s="31"/>
      <c r="F3332" s="31"/>
      <c r="G3332" s="31"/>
      <c r="H3332" s="31"/>
    </row>
    <row r="3333">
      <c r="E3333" s="31"/>
      <c r="F3333" s="31"/>
      <c r="G3333" s="31"/>
      <c r="H3333" s="31"/>
    </row>
    <row r="3334">
      <c r="E3334" s="31"/>
      <c r="F3334" s="31"/>
      <c r="G3334" s="31"/>
      <c r="H3334" s="31"/>
    </row>
    <row r="3335">
      <c r="E3335" s="31"/>
      <c r="F3335" s="31"/>
      <c r="G3335" s="31"/>
      <c r="H3335" s="31"/>
    </row>
    <row r="3336">
      <c r="E3336" s="31"/>
      <c r="F3336" s="31"/>
      <c r="G3336" s="31"/>
      <c r="H3336" s="31"/>
    </row>
    <row r="3337">
      <c r="E3337" s="31"/>
      <c r="F3337" s="31"/>
      <c r="G3337" s="31"/>
      <c r="H3337" s="31"/>
    </row>
    <row r="3338">
      <c r="E3338" s="31"/>
      <c r="F3338" s="31"/>
      <c r="G3338" s="31"/>
      <c r="H3338" s="31"/>
    </row>
    <row r="3339">
      <c r="E3339" s="31"/>
      <c r="F3339" s="31"/>
      <c r="G3339" s="31"/>
      <c r="H3339" s="31"/>
    </row>
    <row r="3340">
      <c r="E3340" s="31"/>
      <c r="F3340" s="31"/>
      <c r="G3340" s="31"/>
      <c r="H3340" s="31"/>
    </row>
    <row r="3341">
      <c r="E3341" s="31"/>
      <c r="F3341" s="31"/>
      <c r="G3341" s="31"/>
      <c r="H3341" s="31"/>
    </row>
    <row r="3342">
      <c r="E3342" s="31"/>
      <c r="F3342" s="31"/>
      <c r="G3342" s="31"/>
      <c r="H3342" s="31"/>
    </row>
    <row r="3343">
      <c r="E3343" s="31"/>
      <c r="F3343" s="31"/>
      <c r="G3343" s="31"/>
      <c r="H3343" s="31"/>
    </row>
    <row r="3344">
      <c r="E3344" s="31"/>
      <c r="F3344" s="31"/>
      <c r="G3344" s="31"/>
      <c r="H3344" s="31"/>
    </row>
    <row r="3345">
      <c r="E3345" s="31"/>
      <c r="F3345" s="31"/>
      <c r="G3345" s="31"/>
      <c r="H3345" s="31"/>
    </row>
    <row r="3346">
      <c r="E3346" s="31"/>
      <c r="F3346" s="31"/>
      <c r="G3346" s="31"/>
      <c r="H3346" s="31"/>
    </row>
    <row r="3347">
      <c r="E3347" s="31"/>
      <c r="F3347" s="31"/>
      <c r="G3347" s="31"/>
      <c r="H3347" s="31"/>
    </row>
    <row r="3348">
      <c r="E3348" s="31"/>
      <c r="F3348" s="31"/>
      <c r="G3348" s="31"/>
      <c r="H3348" s="31"/>
    </row>
    <row r="3349">
      <c r="E3349" s="31"/>
      <c r="F3349" s="31"/>
      <c r="G3349" s="31"/>
      <c r="H3349" s="31"/>
    </row>
    <row r="3350">
      <c r="E3350" s="31"/>
      <c r="F3350" s="31"/>
      <c r="G3350" s="31"/>
      <c r="H3350" s="31"/>
    </row>
    <row r="3351">
      <c r="E3351" s="31"/>
      <c r="F3351" s="31"/>
      <c r="G3351" s="31"/>
      <c r="H3351" s="31"/>
    </row>
    <row r="3352">
      <c r="E3352" s="31"/>
      <c r="F3352" s="31"/>
      <c r="G3352" s="31"/>
      <c r="H3352" s="31"/>
    </row>
    <row r="3353">
      <c r="E3353" s="31"/>
      <c r="F3353" s="31"/>
      <c r="G3353" s="31"/>
      <c r="H3353" s="31"/>
    </row>
    <row r="3354">
      <c r="E3354" s="31"/>
      <c r="F3354" s="31"/>
      <c r="G3354" s="31"/>
      <c r="H3354" s="31"/>
    </row>
    <row r="3355">
      <c r="E3355" s="31"/>
      <c r="F3355" s="31"/>
      <c r="G3355" s="31"/>
      <c r="H3355" s="31"/>
    </row>
    <row r="3356">
      <c r="E3356" s="31"/>
      <c r="F3356" s="31"/>
      <c r="G3356" s="31"/>
      <c r="H3356" s="31"/>
    </row>
    <row r="3357">
      <c r="E3357" s="31"/>
      <c r="F3357" s="31"/>
      <c r="G3357" s="31"/>
      <c r="H3357" s="31"/>
    </row>
    <row r="3358">
      <c r="E3358" s="31"/>
      <c r="F3358" s="31"/>
      <c r="G3358" s="31"/>
      <c r="H3358" s="31"/>
    </row>
    <row r="3359">
      <c r="E3359" s="31"/>
      <c r="F3359" s="31"/>
      <c r="G3359" s="31"/>
      <c r="H3359" s="31"/>
    </row>
    <row r="3360">
      <c r="E3360" s="31"/>
      <c r="F3360" s="31"/>
      <c r="G3360" s="31"/>
      <c r="H3360" s="31"/>
    </row>
    <row r="3361">
      <c r="E3361" s="31"/>
      <c r="F3361" s="31"/>
      <c r="G3361" s="31"/>
      <c r="H3361" s="31"/>
    </row>
    <row r="3362">
      <c r="E3362" s="31"/>
      <c r="F3362" s="31"/>
      <c r="G3362" s="31"/>
      <c r="H3362" s="31"/>
    </row>
    <row r="3363">
      <c r="E3363" s="31"/>
      <c r="F3363" s="31"/>
      <c r="G3363" s="31"/>
      <c r="H3363" s="31"/>
    </row>
    <row r="3364">
      <c r="E3364" s="31"/>
      <c r="F3364" s="31"/>
      <c r="G3364" s="31"/>
      <c r="H3364" s="31"/>
    </row>
    <row r="3365">
      <c r="E3365" s="31"/>
      <c r="F3365" s="31"/>
      <c r="G3365" s="31"/>
      <c r="H3365" s="31"/>
    </row>
    <row r="3366">
      <c r="E3366" s="31"/>
      <c r="F3366" s="31"/>
      <c r="G3366" s="31"/>
      <c r="H3366" s="31"/>
    </row>
    <row r="3367">
      <c r="E3367" s="31"/>
      <c r="F3367" s="31"/>
      <c r="G3367" s="31"/>
      <c r="H3367" s="31"/>
    </row>
    <row r="3368">
      <c r="E3368" s="31"/>
      <c r="F3368" s="31"/>
      <c r="G3368" s="31"/>
      <c r="H3368" s="31"/>
    </row>
    <row r="3369">
      <c r="E3369" s="31"/>
      <c r="F3369" s="31"/>
      <c r="G3369" s="31"/>
      <c r="H3369" s="31"/>
    </row>
    <row r="3370">
      <c r="E3370" s="31"/>
      <c r="F3370" s="31"/>
      <c r="G3370" s="31"/>
      <c r="H3370" s="31"/>
    </row>
    <row r="3371">
      <c r="E3371" s="31"/>
      <c r="F3371" s="31"/>
      <c r="G3371" s="31"/>
      <c r="H3371" s="31"/>
    </row>
    <row r="3372">
      <c r="E3372" s="31"/>
      <c r="F3372" s="31"/>
      <c r="G3372" s="31"/>
      <c r="H3372" s="31"/>
    </row>
    <row r="3373">
      <c r="E3373" s="31"/>
      <c r="F3373" s="31"/>
      <c r="G3373" s="31"/>
      <c r="H3373" s="31"/>
    </row>
    <row r="3374">
      <c r="E3374" s="31"/>
      <c r="F3374" s="31"/>
      <c r="G3374" s="31"/>
      <c r="H3374" s="31"/>
    </row>
    <row r="3375">
      <c r="E3375" s="31"/>
      <c r="F3375" s="31"/>
      <c r="G3375" s="31"/>
      <c r="H3375" s="31"/>
    </row>
    <row r="3376">
      <c r="E3376" s="31"/>
      <c r="F3376" s="31"/>
      <c r="G3376" s="31"/>
      <c r="H3376" s="31"/>
    </row>
    <row r="3377">
      <c r="E3377" s="31"/>
      <c r="F3377" s="31"/>
      <c r="G3377" s="31"/>
      <c r="H3377" s="31"/>
    </row>
    <row r="3378">
      <c r="E3378" s="31"/>
      <c r="F3378" s="31"/>
      <c r="G3378" s="31"/>
      <c r="H3378" s="31"/>
    </row>
    <row r="3379">
      <c r="E3379" s="31"/>
      <c r="F3379" s="31"/>
      <c r="G3379" s="31"/>
      <c r="H3379" s="31"/>
    </row>
    <row r="3380">
      <c r="E3380" s="31"/>
      <c r="F3380" s="31"/>
      <c r="G3380" s="31"/>
      <c r="H3380" s="31"/>
    </row>
    <row r="3381">
      <c r="E3381" s="31"/>
      <c r="F3381" s="31"/>
      <c r="G3381" s="31"/>
      <c r="H3381" s="31"/>
    </row>
    <row r="3382">
      <c r="E3382" s="31"/>
      <c r="F3382" s="31"/>
      <c r="G3382" s="31"/>
      <c r="H3382" s="31"/>
    </row>
    <row r="3383">
      <c r="E3383" s="31"/>
      <c r="F3383" s="31"/>
      <c r="G3383" s="31"/>
      <c r="H3383" s="31"/>
    </row>
    <row r="3384">
      <c r="E3384" s="31"/>
      <c r="F3384" s="31"/>
      <c r="G3384" s="31"/>
      <c r="H3384" s="31"/>
    </row>
    <row r="3385">
      <c r="E3385" s="31"/>
      <c r="F3385" s="31"/>
      <c r="G3385" s="31"/>
      <c r="H3385" s="31"/>
    </row>
    <row r="3386">
      <c r="E3386" s="31"/>
      <c r="F3386" s="31"/>
      <c r="G3386" s="31"/>
      <c r="H3386" s="31"/>
    </row>
    <row r="3387">
      <c r="E3387" s="31"/>
      <c r="F3387" s="31"/>
      <c r="G3387" s="31"/>
      <c r="H3387" s="31"/>
    </row>
    <row r="3388">
      <c r="E3388" s="31"/>
      <c r="F3388" s="31"/>
      <c r="G3388" s="31"/>
      <c r="H3388" s="31"/>
    </row>
    <row r="3389">
      <c r="E3389" s="31"/>
      <c r="F3389" s="31"/>
      <c r="G3389" s="31"/>
      <c r="H3389" s="31"/>
    </row>
    <row r="3390">
      <c r="E3390" s="31"/>
      <c r="F3390" s="31"/>
      <c r="G3390" s="31"/>
      <c r="H3390" s="31"/>
    </row>
    <row r="3391">
      <c r="E3391" s="31"/>
      <c r="F3391" s="31"/>
      <c r="G3391" s="31"/>
      <c r="H3391" s="31"/>
    </row>
    <row r="3392">
      <c r="E3392" s="31"/>
      <c r="F3392" s="31"/>
      <c r="G3392" s="31"/>
      <c r="H3392" s="31"/>
    </row>
    <row r="3393">
      <c r="E3393" s="31"/>
      <c r="F3393" s="31"/>
      <c r="G3393" s="31"/>
      <c r="H3393" s="31"/>
    </row>
    <row r="3394">
      <c r="E3394" s="31"/>
      <c r="F3394" s="31"/>
      <c r="G3394" s="31"/>
      <c r="H3394" s="31"/>
    </row>
    <row r="3395">
      <c r="E3395" s="31"/>
      <c r="F3395" s="31"/>
      <c r="G3395" s="31"/>
      <c r="H3395" s="31"/>
    </row>
    <row r="3396">
      <c r="E3396" s="31"/>
      <c r="F3396" s="31"/>
      <c r="G3396" s="31"/>
      <c r="H3396" s="31"/>
    </row>
    <row r="3397">
      <c r="E3397" s="31"/>
      <c r="F3397" s="31"/>
      <c r="G3397" s="31"/>
      <c r="H3397" s="31"/>
    </row>
    <row r="3398">
      <c r="E3398" s="31"/>
      <c r="F3398" s="31"/>
      <c r="G3398" s="31"/>
      <c r="H3398" s="31"/>
    </row>
    <row r="3399">
      <c r="E3399" s="31"/>
      <c r="F3399" s="31"/>
      <c r="G3399" s="31"/>
      <c r="H3399" s="31"/>
    </row>
    <row r="3400">
      <c r="E3400" s="31"/>
      <c r="F3400" s="31"/>
      <c r="G3400" s="31"/>
      <c r="H3400" s="31"/>
    </row>
    <row r="3401">
      <c r="E3401" s="31"/>
      <c r="F3401" s="31"/>
      <c r="G3401" s="31"/>
      <c r="H3401" s="31"/>
    </row>
    <row r="3402">
      <c r="E3402" s="31"/>
      <c r="F3402" s="31"/>
      <c r="G3402" s="31"/>
      <c r="H3402" s="31"/>
    </row>
    <row r="3403">
      <c r="E3403" s="31"/>
      <c r="F3403" s="31"/>
      <c r="G3403" s="31"/>
      <c r="H3403" s="31"/>
    </row>
    <row r="3404">
      <c r="E3404" s="31"/>
      <c r="F3404" s="31"/>
      <c r="G3404" s="31"/>
      <c r="H3404" s="31"/>
    </row>
    <row r="3405">
      <c r="E3405" s="31"/>
      <c r="F3405" s="31"/>
      <c r="G3405" s="31"/>
      <c r="H3405" s="31"/>
    </row>
    <row r="3406">
      <c r="E3406" s="31"/>
      <c r="F3406" s="31"/>
      <c r="G3406" s="31"/>
      <c r="H3406" s="31"/>
    </row>
    <row r="3407">
      <c r="E3407" s="31"/>
      <c r="F3407" s="31"/>
      <c r="G3407" s="31"/>
      <c r="H3407" s="31"/>
    </row>
    <row r="3408">
      <c r="E3408" s="31"/>
      <c r="F3408" s="31"/>
      <c r="G3408" s="31"/>
      <c r="H3408" s="31"/>
    </row>
    <row r="3409">
      <c r="E3409" s="31"/>
      <c r="F3409" s="31"/>
      <c r="G3409" s="31"/>
      <c r="H3409" s="31"/>
    </row>
    <row r="3410">
      <c r="E3410" s="31"/>
      <c r="F3410" s="31"/>
      <c r="G3410" s="31"/>
      <c r="H3410" s="31"/>
    </row>
    <row r="3411">
      <c r="E3411" s="31"/>
      <c r="F3411" s="31"/>
      <c r="G3411" s="31"/>
      <c r="H3411" s="31"/>
    </row>
    <row r="3412">
      <c r="E3412" s="31"/>
      <c r="F3412" s="31"/>
      <c r="G3412" s="31"/>
      <c r="H3412" s="31"/>
    </row>
    <row r="3413">
      <c r="E3413" s="31"/>
      <c r="F3413" s="31"/>
      <c r="G3413" s="31"/>
      <c r="H3413" s="31"/>
    </row>
    <row r="3414">
      <c r="E3414" s="31"/>
      <c r="F3414" s="31"/>
      <c r="G3414" s="31"/>
      <c r="H3414" s="31"/>
    </row>
    <row r="3415">
      <c r="E3415" s="31"/>
      <c r="F3415" s="31"/>
      <c r="G3415" s="31"/>
      <c r="H3415" s="31"/>
    </row>
    <row r="3416">
      <c r="E3416" s="31"/>
      <c r="F3416" s="31"/>
      <c r="G3416" s="31"/>
      <c r="H3416" s="31"/>
    </row>
    <row r="3417">
      <c r="E3417" s="31"/>
      <c r="F3417" s="31"/>
      <c r="G3417" s="31"/>
      <c r="H3417" s="31"/>
    </row>
    <row r="3418">
      <c r="E3418" s="31"/>
      <c r="F3418" s="31"/>
      <c r="G3418" s="31"/>
      <c r="H3418" s="31"/>
    </row>
    <row r="3419">
      <c r="E3419" s="31"/>
      <c r="F3419" s="31"/>
      <c r="G3419" s="31"/>
      <c r="H3419" s="31"/>
    </row>
    <row r="3420">
      <c r="E3420" s="31"/>
      <c r="F3420" s="31"/>
      <c r="G3420" s="31"/>
      <c r="H3420" s="31"/>
    </row>
    <row r="3421">
      <c r="E3421" s="31"/>
      <c r="F3421" s="31"/>
      <c r="G3421" s="31"/>
      <c r="H3421" s="31"/>
    </row>
    <row r="3422">
      <c r="E3422" s="31"/>
      <c r="F3422" s="31"/>
      <c r="G3422" s="31"/>
      <c r="H3422" s="31"/>
    </row>
    <row r="3423">
      <c r="E3423" s="31"/>
      <c r="F3423" s="31"/>
      <c r="G3423" s="31"/>
      <c r="H3423" s="31"/>
    </row>
    <row r="3424">
      <c r="E3424" s="31"/>
      <c r="F3424" s="31"/>
      <c r="G3424" s="31"/>
      <c r="H3424" s="31"/>
    </row>
    <row r="3425">
      <c r="E3425" s="31"/>
      <c r="F3425" s="31"/>
      <c r="G3425" s="31"/>
      <c r="H3425" s="31"/>
    </row>
    <row r="3426">
      <c r="E3426" s="31"/>
      <c r="F3426" s="31"/>
      <c r="G3426" s="31"/>
      <c r="H3426" s="31"/>
    </row>
    <row r="3427">
      <c r="E3427" s="31"/>
      <c r="F3427" s="31"/>
      <c r="G3427" s="31"/>
      <c r="H3427" s="31"/>
    </row>
    <row r="3428">
      <c r="E3428" s="31"/>
      <c r="F3428" s="31"/>
      <c r="G3428" s="31"/>
      <c r="H3428" s="31"/>
    </row>
    <row r="3429">
      <c r="E3429" s="31"/>
      <c r="F3429" s="31"/>
      <c r="G3429" s="31"/>
      <c r="H3429" s="31"/>
    </row>
    <row r="3430">
      <c r="E3430" s="31"/>
      <c r="F3430" s="31"/>
      <c r="G3430" s="31"/>
      <c r="H3430" s="31"/>
    </row>
    <row r="3431">
      <c r="E3431" s="31"/>
      <c r="F3431" s="31"/>
      <c r="G3431" s="31"/>
      <c r="H3431" s="31"/>
    </row>
    <row r="3432">
      <c r="E3432" s="31"/>
      <c r="F3432" s="31"/>
      <c r="G3432" s="31"/>
      <c r="H3432" s="31"/>
    </row>
    <row r="3433">
      <c r="E3433" s="31"/>
      <c r="F3433" s="31"/>
      <c r="G3433" s="31"/>
      <c r="H3433" s="31"/>
    </row>
    <row r="3434">
      <c r="E3434" s="31"/>
      <c r="F3434" s="31"/>
      <c r="G3434" s="31"/>
      <c r="H3434" s="31"/>
    </row>
    <row r="3435">
      <c r="E3435" s="31"/>
      <c r="F3435" s="31"/>
      <c r="G3435" s="31"/>
      <c r="H3435" s="31"/>
    </row>
    <row r="3436">
      <c r="E3436" s="31"/>
      <c r="F3436" s="31"/>
      <c r="G3436" s="31"/>
      <c r="H3436" s="31"/>
    </row>
    <row r="3437">
      <c r="E3437" s="31"/>
      <c r="F3437" s="31"/>
      <c r="G3437" s="31"/>
      <c r="H3437" s="31"/>
    </row>
    <row r="3438">
      <c r="E3438" s="31"/>
      <c r="F3438" s="31"/>
      <c r="G3438" s="31"/>
      <c r="H3438" s="31"/>
    </row>
    <row r="3439">
      <c r="E3439" s="31"/>
      <c r="F3439" s="31"/>
      <c r="G3439" s="31"/>
      <c r="H3439" s="31"/>
    </row>
    <row r="3440">
      <c r="E3440" s="31"/>
      <c r="F3440" s="31"/>
      <c r="G3440" s="31"/>
      <c r="H3440" s="31"/>
    </row>
    <row r="3441">
      <c r="E3441" s="31"/>
      <c r="F3441" s="31"/>
      <c r="G3441" s="31"/>
      <c r="H3441" s="31"/>
    </row>
    <row r="3442">
      <c r="E3442" s="31"/>
      <c r="F3442" s="31"/>
      <c r="G3442" s="31"/>
      <c r="H3442" s="31"/>
    </row>
    <row r="3443">
      <c r="E3443" s="31"/>
      <c r="F3443" s="31"/>
      <c r="G3443" s="31"/>
      <c r="H3443" s="31"/>
    </row>
    <row r="3444">
      <c r="E3444" s="31"/>
      <c r="F3444" s="31"/>
      <c r="G3444" s="31"/>
      <c r="H3444" s="31"/>
    </row>
    <row r="3445">
      <c r="E3445" s="31"/>
      <c r="F3445" s="31"/>
      <c r="G3445" s="31"/>
      <c r="H3445" s="31"/>
    </row>
    <row r="3446">
      <c r="E3446" s="31"/>
      <c r="F3446" s="31"/>
      <c r="G3446" s="31"/>
      <c r="H3446" s="31"/>
    </row>
    <row r="3447">
      <c r="E3447" s="31"/>
      <c r="F3447" s="31"/>
      <c r="G3447" s="31"/>
      <c r="H3447" s="31"/>
    </row>
    <row r="3448">
      <c r="E3448" s="31"/>
      <c r="F3448" s="31"/>
      <c r="G3448" s="31"/>
      <c r="H3448" s="31"/>
    </row>
    <row r="3449">
      <c r="E3449" s="31"/>
      <c r="F3449" s="31"/>
      <c r="G3449" s="31"/>
      <c r="H3449" s="31"/>
    </row>
    <row r="3450">
      <c r="E3450" s="31"/>
      <c r="F3450" s="31"/>
      <c r="G3450" s="31"/>
      <c r="H3450" s="31"/>
    </row>
    <row r="3451">
      <c r="E3451" s="31"/>
      <c r="F3451" s="31"/>
      <c r="G3451" s="31"/>
      <c r="H3451" s="31"/>
    </row>
    <row r="3452">
      <c r="E3452" s="31"/>
      <c r="F3452" s="31"/>
      <c r="G3452" s="31"/>
      <c r="H3452" s="31"/>
    </row>
    <row r="3453">
      <c r="E3453" s="31"/>
      <c r="F3453" s="31"/>
      <c r="G3453" s="31"/>
      <c r="H3453" s="31"/>
    </row>
    <row r="3454">
      <c r="E3454" s="31"/>
      <c r="F3454" s="31"/>
      <c r="G3454" s="31"/>
      <c r="H3454" s="31"/>
    </row>
    <row r="3455">
      <c r="E3455" s="31"/>
      <c r="F3455" s="31"/>
      <c r="G3455" s="31"/>
      <c r="H3455" s="31"/>
    </row>
    <row r="3456">
      <c r="E3456" s="31"/>
      <c r="F3456" s="31"/>
      <c r="G3456" s="31"/>
      <c r="H3456" s="31"/>
    </row>
    <row r="3457">
      <c r="E3457" s="31"/>
      <c r="F3457" s="31"/>
      <c r="G3457" s="31"/>
      <c r="H3457" s="31"/>
    </row>
    <row r="3458">
      <c r="E3458" s="31"/>
      <c r="F3458" s="31"/>
      <c r="G3458" s="31"/>
      <c r="H3458" s="31"/>
    </row>
    <row r="3459">
      <c r="E3459" s="31"/>
      <c r="F3459" s="31"/>
      <c r="G3459" s="31"/>
      <c r="H3459" s="31"/>
    </row>
    <row r="3460">
      <c r="E3460" s="31"/>
      <c r="F3460" s="31"/>
      <c r="G3460" s="31"/>
      <c r="H3460" s="31"/>
    </row>
    <row r="3461">
      <c r="E3461" s="31"/>
      <c r="F3461" s="31"/>
      <c r="G3461" s="31"/>
      <c r="H3461" s="31"/>
    </row>
    <row r="3462">
      <c r="E3462" s="31"/>
      <c r="F3462" s="31"/>
      <c r="G3462" s="31"/>
      <c r="H3462" s="31"/>
    </row>
    <row r="3463">
      <c r="E3463" s="31"/>
      <c r="F3463" s="31"/>
      <c r="G3463" s="31"/>
      <c r="H3463" s="31"/>
    </row>
    <row r="3464">
      <c r="E3464" s="31"/>
      <c r="F3464" s="31"/>
      <c r="G3464" s="31"/>
      <c r="H3464" s="31"/>
    </row>
    <row r="3465">
      <c r="E3465" s="31"/>
      <c r="F3465" s="31"/>
      <c r="G3465" s="31"/>
      <c r="H3465" s="31"/>
    </row>
    <row r="3466">
      <c r="E3466" s="31"/>
      <c r="F3466" s="31"/>
      <c r="G3466" s="31"/>
      <c r="H3466" s="31"/>
    </row>
    <row r="3467">
      <c r="E3467" s="31"/>
      <c r="F3467" s="31"/>
      <c r="G3467" s="31"/>
      <c r="H3467" s="31"/>
    </row>
    <row r="3468">
      <c r="E3468" s="31"/>
      <c r="F3468" s="31"/>
      <c r="G3468" s="31"/>
      <c r="H3468" s="31"/>
    </row>
    <row r="3469">
      <c r="E3469" s="31"/>
      <c r="F3469" s="31"/>
      <c r="G3469" s="31"/>
      <c r="H3469" s="31"/>
    </row>
    <row r="3470">
      <c r="E3470" s="31"/>
      <c r="F3470" s="31"/>
      <c r="G3470" s="31"/>
      <c r="H3470" s="31"/>
    </row>
    <row r="3471">
      <c r="E3471" s="31"/>
      <c r="F3471" s="31"/>
      <c r="G3471" s="31"/>
      <c r="H3471" s="31"/>
    </row>
    <row r="3472">
      <c r="E3472" s="31"/>
      <c r="F3472" s="31"/>
      <c r="G3472" s="31"/>
      <c r="H3472" s="31"/>
    </row>
    <row r="3473">
      <c r="E3473" s="31"/>
      <c r="F3473" s="31"/>
      <c r="G3473" s="31"/>
      <c r="H3473" s="31"/>
    </row>
    <row r="3474">
      <c r="E3474" s="31"/>
      <c r="F3474" s="31"/>
      <c r="G3474" s="31"/>
      <c r="H3474" s="31"/>
    </row>
    <row r="3475">
      <c r="E3475" s="31"/>
      <c r="F3475" s="31"/>
      <c r="G3475" s="31"/>
      <c r="H3475" s="31"/>
    </row>
    <row r="3476">
      <c r="E3476" s="31"/>
      <c r="F3476" s="31"/>
      <c r="G3476" s="31"/>
      <c r="H3476" s="31"/>
    </row>
    <row r="3477">
      <c r="E3477" s="31"/>
      <c r="F3477" s="31"/>
      <c r="G3477" s="31"/>
      <c r="H3477" s="31"/>
    </row>
    <row r="3478">
      <c r="E3478" s="31"/>
      <c r="F3478" s="31"/>
      <c r="G3478" s="31"/>
      <c r="H3478" s="31"/>
    </row>
    <row r="3479">
      <c r="E3479" s="31"/>
      <c r="F3479" s="31"/>
      <c r="G3479" s="31"/>
      <c r="H3479" s="31"/>
    </row>
    <row r="3480">
      <c r="E3480" s="31"/>
      <c r="F3480" s="31"/>
      <c r="G3480" s="31"/>
      <c r="H3480" s="31"/>
    </row>
    <row r="3481">
      <c r="E3481" s="31"/>
      <c r="F3481" s="31"/>
      <c r="G3481" s="31"/>
      <c r="H3481" s="31"/>
    </row>
    <row r="3482">
      <c r="E3482" s="31"/>
      <c r="F3482" s="31"/>
      <c r="G3482" s="31"/>
      <c r="H3482" s="31"/>
    </row>
    <row r="3483">
      <c r="E3483" s="31"/>
      <c r="F3483" s="31"/>
      <c r="G3483" s="31"/>
      <c r="H3483" s="31"/>
    </row>
    <row r="3484">
      <c r="E3484" s="31"/>
      <c r="F3484" s="31"/>
      <c r="G3484" s="31"/>
      <c r="H3484" s="31"/>
    </row>
    <row r="3485">
      <c r="E3485" s="31"/>
      <c r="F3485" s="31"/>
      <c r="G3485" s="31"/>
      <c r="H3485" s="31"/>
    </row>
    <row r="3486">
      <c r="E3486" s="31"/>
      <c r="F3486" s="31"/>
      <c r="G3486" s="31"/>
      <c r="H3486" s="31"/>
    </row>
    <row r="3487">
      <c r="E3487" s="31"/>
      <c r="F3487" s="31"/>
      <c r="G3487" s="31"/>
      <c r="H3487" s="31"/>
    </row>
    <row r="3488">
      <c r="E3488" s="31"/>
      <c r="F3488" s="31"/>
      <c r="G3488" s="31"/>
      <c r="H3488" s="31"/>
    </row>
    <row r="3489">
      <c r="E3489" s="31"/>
      <c r="F3489" s="31"/>
      <c r="G3489" s="31"/>
      <c r="H3489" s="31"/>
    </row>
    <row r="3490">
      <c r="E3490" s="31"/>
      <c r="F3490" s="31"/>
      <c r="G3490" s="31"/>
      <c r="H3490" s="31"/>
    </row>
    <row r="3491">
      <c r="E3491" s="31"/>
      <c r="F3491" s="31"/>
      <c r="G3491" s="31"/>
      <c r="H3491" s="31"/>
    </row>
    <row r="3492">
      <c r="E3492" s="31"/>
      <c r="F3492" s="31"/>
      <c r="G3492" s="31"/>
      <c r="H3492" s="31"/>
    </row>
    <row r="3493">
      <c r="E3493" s="31"/>
      <c r="F3493" s="31"/>
      <c r="G3493" s="31"/>
      <c r="H3493" s="31"/>
    </row>
    <row r="3494">
      <c r="E3494" s="31"/>
      <c r="F3494" s="31"/>
      <c r="G3494" s="31"/>
      <c r="H3494" s="31"/>
    </row>
    <row r="3495">
      <c r="E3495" s="31"/>
      <c r="F3495" s="31"/>
      <c r="G3495" s="31"/>
      <c r="H3495" s="31"/>
    </row>
    <row r="3496">
      <c r="E3496" s="31"/>
      <c r="F3496" s="31"/>
      <c r="G3496" s="31"/>
      <c r="H3496" s="31"/>
    </row>
    <row r="3497">
      <c r="E3497" s="31"/>
      <c r="F3497" s="31"/>
      <c r="G3497" s="31"/>
      <c r="H3497" s="31"/>
    </row>
    <row r="3498">
      <c r="E3498" s="31"/>
      <c r="F3498" s="31"/>
      <c r="G3498" s="31"/>
      <c r="H3498" s="31"/>
    </row>
    <row r="3499">
      <c r="E3499" s="31"/>
      <c r="F3499" s="31"/>
      <c r="G3499" s="31"/>
      <c r="H3499" s="31"/>
    </row>
    <row r="3500">
      <c r="E3500" s="31"/>
      <c r="F3500" s="31"/>
      <c r="G3500" s="31"/>
      <c r="H3500" s="31"/>
    </row>
    <row r="3501">
      <c r="E3501" s="31"/>
      <c r="F3501" s="31"/>
      <c r="G3501" s="31"/>
      <c r="H3501" s="31"/>
    </row>
    <row r="3502">
      <c r="E3502" s="31"/>
      <c r="F3502" s="31"/>
      <c r="G3502" s="31"/>
      <c r="H3502" s="31"/>
    </row>
    <row r="3503">
      <c r="E3503" s="31"/>
      <c r="F3503" s="31"/>
      <c r="G3503" s="31"/>
      <c r="H3503" s="31"/>
    </row>
    <row r="3504">
      <c r="E3504" s="31"/>
      <c r="F3504" s="31"/>
      <c r="G3504" s="31"/>
      <c r="H3504" s="31"/>
    </row>
    <row r="3505">
      <c r="E3505" s="31"/>
      <c r="F3505" s="31"/>
      <c r="G3505" s="31"/>
      <c r="H3505" s="31"/>
    </row>
    <row r="3506">
      <c r="E3506" s="31"/>
      <c r="F3506" s="31"/>
      <c r="G3506" s="31"/>
      <c r="H3506" s="31"/>
    </row>
    <row r="3507">
      <c r="E3507" s="31"/>
      <c r="F3507" s="31"/>
      <c r="G3507" s="31"/>
      <c r="H3507" s="31"/>
    </row>
    <row r="3508">
      <c r="E3508" s="31"/>
      <c r="F3508" s="31"/>
      <c r="G3508" s="31"/>
      <c r="H3508" s="31"/>
    </row>
    <row r="3509">
      <c r="E3509" s="31"/>
      <c r="F3509" s="31"/>
      <c r="G3509" s="31"/>
      <c r="H3509" s="31"/>
    </row>
    <row r="3510">
      <c r="E3510" s="31"/>
      <c r="F3510" s="31"/>
      <c r="G3510" s="31"/>
      <c r="H3510" s="31"/>
    </row>
    <row r="3511">
      <c r="E3511" s="31"/>
      <c r="F3511" s="31"/>
      <c r="G3511" s="31"/>
      <c r="H3511" s="31"/>
    </row>
    <row r="3512">
      <c r="E3512" s="31"/>
      <c r="F3512" s="31"/>
      <c r="G3512" s="31"/>
      <c r="H3512" s="31"/>
    </row>
    <row r="3513">
      <c r="E3513" s="31"/>
      <c r="F3513" s="31"/>
      <c r="G3513" s="31"/>
      <c r="H3513" s="31"/>
    </row>
    <row r="3514">
      <c r="E3514" s="31"/>
      <c r="F3514" s="31"/>
      <c r="G3514" s="31"/>
      <c r="H3514" s="31"/>
    </row>
    <row r="3515">
      <c r="E3515" s="31"/>
      <c r="F3515" s="31"/>
      <c r="G3515" s="31"/>
      <c r="H3515" s="31"/>
    </row>
    <row r="3516">
      <c r="E3516" s="31"/>
      <c r="F3516" s="31"/>
      <c r="G3516" s="31"/>
      <c r="H3516" s="31"/>
    </row>
    <row r="3517">
      <c r="E3517" s="31"/>
      <c r="F3517" s="31"/>
      <c r="G3517" s="31"/>
      <c r="H3517" s="31"/>
    </row>
    <row r="3518">
      <c r="E3518" s="31"/>
      <c r="F3518" s="31"/>
      <c r="G3518" s="31"/>
      <c r="H3518" s="31"/>
    </row>
    <row r="3519">
      <c r="E3519" s="31"/>
      <c r="F3519" s="31"/>
      <c r="G3519" s="31"/>
      <c r="H3519" s="31"/>
    </row>
    <row r="3520">
      <c r="E3520" s="31"/>
      <c r="F3520" s="31"/>
      <c r="G3520" s="31"/>
      <c r="H3520" s="31"/>
    </row>
    <row r="3521">
      <c r="E3521" s="31"/>
      <c r="F3521" s="31"/>
      <c r="G3521" s="31"/>
      <c r="H3521" s="31"/>
    </row>
    <row r="3522">
      <c r="E3522" s="31"/>
      <c r="F3522" s="31"/>
      <c r="G3522" s="31"/>
      <c r="H3522" s="31"/>
    </row>
    <row r="3523">
      <c r="E3523" s="31"/>
      <c r="F3523" s="31"/>
      <c r="G3523" s="31"/>
      <c r="H3523" s="31"/>
    </row>
    <row r="3524">
      <c r="E3524" s="31"/>
      <c r="F3524" s="31"/>
      <c r="G3524" s="31"/>
      <c r="H3524" s="31"/>
    </row>
    <row r="3525">
      <c r="E3525" s="31"/>
      <c r="F3525" s="31"/>
      <c r="G3525" s="31"/>
      <c r="H3525" s="31"/>
    </row>
    <row r="3526">
      <c r="E3526" s="31"/>
      <c r="F3526" s="31"/>
      <c r="G3526" s="31"/>
      <c r="H3526" s="31"/>
    </row>
    <row r="3527">
      <c r="E3527" s="31"/>
      <c r="F3527" s="31"/>
      <c r="G3527" s="31"/>
      <c r="H3527" s="31"/>
    </row>
    <row r="3528">
      <c r="E3528" s="31"/>
      <c r="F3528" s="31"/>
      <c r="G3528" s="31"/>
      <c r="H3528" s="31"/>
    </row>
    <row r="3529">
      <c r="E3529" s="31"/>
      <c r="F3529" s="31"/>
      <c r="G3529" s="31"/>
      <c r="H3529" s="31"/>
    </row>
    <row r="3530">
      <c r="E3530" s="31"/>
      <c r="F3530" s="31"/>
      <c r="G3530" s="31"/>
      <c r="H3530" s="31"/>
    </row>
    <row r="3531">
      <c r="E3531" s="31"/>
      <c r="F3531" s="31"/>
      <c r="G3531" s="31"/>
      <c r="H3531" s="31"/>
    </row>
    <row r="3532">
      <c r="E3532" s="31"/>
      <c r="F3532" s="31"/>
      <c r="G3532" s="31"/>
      <c r="H3532" s="31"/>
    </row>
    <row r="3533">
      <c r="E3533" s="31"/>
      <c r="F3533" s="31"/>
      <c r="G3533" s="31"/>
      <c r="H3533" s="31"/>
    </row>
    <row r="3534">
      <c r="E3534" s="31"/>
      <c r="F3534" s="31"/>
      <c r="G3534" s="31"/>
      <c r="H3534" s="31"/>
    </row>
    <row r="3535">
      <c r="E3535" s="31"/>
      <c r="F3535" s="31"/>
      <c r="G3535" s="31"/>
      <c r="H3535" s="31"/>
    </row>
    <row r="3536">
      <c r="E3536" s="31"/>
      <c r="F3536" s="31"/>
      <c r="G3536" s="31"/>
      <c r="H3536" s="31"/>
    </row>
    <row r="3537">
      <c r="E3537" s="31"/>
      <c r="F3537" s="31"/>
      <c r="G3537" s="31"/>
      <c r="H3537" s="31"/>
    </row>
    <row r="3538">
      <c r="E3538" s="31"/>
      <c r="F3538" s="31"/>
      <c r="G3538" s="31"/>
      <c r="H3538" s="31"/>
    </row>
    <row r="3539">
      <c r="E3539" s="31"/>
      <c r="F3539" s="31"/>
      <c r="G3539" s="31"/>
      <c r="H3539" s="31"/>
    </row>
    <row r="3540">
      <c r="E3540" s="31"/>
      <c r="F3540" s="31"/>
      <c r="G3540" s="31"/>
      <c r="H3540" s="31"/>
    </row>
    <row r="3541">
      <c r="E3541" s="31"/>
      <c r="F3541" s="31"/>
      <c r="G3541" s="31"/>
      <c r="H3541" s="31"/>
    </row>
    <row r="3542">
      <c r="E3542" s="31"/>
      <c r="F3542" s="31"/>
      <c r="G3542" s="31"/>
      <c r="H3542" s="31"/>
    </row>
    <row r="3543">
      <c r="E3543" s="31"/>
      <c r="F3543" s="31"/>
      <c r="G3543" s="31"/>
      <c r="H3543" s="31"/>
    </row>
    <row r="3544">
      <c r="E3544" s="31"/>
      <c r="F3544" s="31"/>
      <c r="G3544" s="31"/>
      <c r="H3544" s="31"/>
    </row>
    <row r="3545">
      <c r="E3545" s="31"/>
      <c r="F3545" s="31"/>
      <c r="G3545" s="31"/>
      <c r="H3545" s="31"/>
    </row>
    <row r="3546">
      <c r="E3546" s="31"/>
      <c r="F3546" s="31"/>
      <c r="G3546" s="31"/>
      <c r="H3546" s="31"/>
    </row>
    <row r="3547">
      <c r="E3547" s="31"/>
      <c r="F3547" s="31"/>
      <c r="G3547" s="31"/>
      <c r="H3547" s="31"/>
    </row>
    <row r="3548">
      <c r="E3548" s="31"/>
      <c r="F3548" s="31"/>
      <c r="G3548" s="31"/>
      <c r="H3548" s="31"/>
    </row>
    <row r="3549">
      <c r="E3549" s="31"/>
      <c r="F3549" s="31"/>
      <c r="G3549" s="31"/>
      <c r="H3549" s="31"/>
    </row>
    <row r="3550">
      <c r="E3550" s="31"/>
      <c r="F3550" s="31"/>
      <c r="G3550" s="31"/>
      <c r="H3550" s="31"/>
    </row>
    <row r="3551">
      <c r="E3551" s="31"/>
      <c r="F3551" s="31"/>
      <c r="G3551" s="31"/>
      <c r="H3551" s="31"/>
    </row>
    <row r="3552">
      <c r="E3552" s="31"/>
      <c r="F3552" s="31"/>
      <c r="G3552" s="31"/>
      <c r="H3552" s="31"/>
    </row>
    <row r="3553">
      <c r="E3553" s="31"/>
      <c r="F3553" s="31"/>
      <c r="G3553" s="31"/>
      <c r="H3553" s="31"/>
    </row>
    <row r="3554">
      <c r="E3554" s="31"/>
      <c r="F3554" s="31"/>
      <c r="G3554" s="31"/>
      <c r="H3554" s="31"/>
    </row>
    <row r="3555">
      <c r="E3555" s="31"/>
      <c r="F3555" s="31"/>
      <c r="G3555" s="31"/>
      <c r="H3555" s="31"/>
    </row>
    <row r="3556">
      <c r="E3556" s="31"/>
      <c r="F3556" s="31"/>
      <c r="G3556" s="31"/>
      <c r="H3556" s="31"/>
    </row>
    <row r="3557">
      <c r="E3557" s="31"/>
      <c r="F3557" s="31"/>
      <c r="G3557" s="31"/>
      <c r="H3557" s="31"/>
    </row>
    <row r="3558">
      <c r="E3558" s="31"/>
      <c r="F3558" s="31"/>
      <c r="G3558" s="31"/>
      <c r="H3558" s="31"/>
    </row>
    <row r="3559">
      <c r="E3559" s="31"/>
      <c r="F3559" s="31"/>
      <c r="G3559" s="31"/>
      <c r="H3559" s="31"/>
    </row>
    <row r="3560">
      <c r="E3560" s="31"/>
      <c r="F3560" s="31"/>
      <c r="G3560" s="31"/>
      <c r="H3560" s="31"/>
    </row>
    <row r="3561">
      <c r="E3561" s="31"/>
      <c r="F3561" s="31"/>
      <c r="G3561" s="31"/>
      <c r="H3561" s="31"/>
    </row>
    <row r="3562">
      <c r="E3562" s="31"/>
      <c r="F3562" s="31"/>
      <c r="G3562" s="31"/>
      <c r="H3562" s="31"/>
    </row>
    <row r="3563">
      <c r="E3563" s="31"/>
      <c r="F3563" s="31"/>
      <c r="G3563" s="31"/>
      <c r="H3563" s="31"/>
    </row>
    <row r="3564">
      <c r="E3564" s="31"/>
      <c r="F3564" s="31"/>
      <c r="G3564" s="31"/>
      <c r="H3564" s="31"/>
    </row>
    <row r="3565">
      <c r="E3565" s="31"/>
      <c r="F3565" s="31"/>
      <c r="G3565" s="31"/>
      <c r="H3565" s="31"/>
    </row>
    <row r="3566">
      <c r="E3566" s="31"/>
      <c r="F3566" s="31"/>
      <c r="G3566" s="31"/>
      <c r="H3566" s="31"/>
    </row>
    <row r="3567">
      <c r="E3567" s="31"/>
      <c r="F3567" s="31"/>
      <c r="G3567" s="31"/>
      <c r="H3567" s="31"/>
    </row>
    <row r="3568">
      <c r="E3568" s="31"/>
      <c r="F3568" s="31"/>
      <c r="G3568" s="31"/>
      <c r="H3568" s="31"/>
    </row>
    <row r="3569">
      <c r="E3569" s="31"/>
      <c r="F3569" s="31"/>
      <c r="G3569" s="31"/>
      <c r="H3569" s="31"/>
    </row>
    <row r="3570">
      <c r="E3570" s="31"/>
      <c r="F3570" s="31"/>
      <c r="G3570" s="31"/>
      <c r="H3570" s="31"/>
    </row>
    <row r="3571">
      <c r="E3571" s="31"/>
      <c r="F3571" s="31"/>
      <c r="G3571" s="31"/>
      <c r="H3571" s="31"/>
    </row>
    <row r="3572">
      <c r="E3572" s="31"/>
      <c r="F3572" s="31"/>
      <c r="G3572" s="31"/>
      <c r="H3572" s="31"/>
    </row>
    <row r="3573">
      <c r="E3573" s="31"/>
      <c r="F3573" s="31"/>
      <c r="G3573" s="31"/>
      <c r="H3573" s="31"/>
    </row>
    <row r="3574">
      <c r="E3574" s="31"/>
      <c r="F3574" s="31"/>
      <c r="G3574" s="31"/>
      <c r="H3574" s="31"/>
    </row>
    <row r="3575">
      <c r="E3575" s="31"/>
      <c r="F3575" s="31"/>
      <c r="G3575" s="31"/>
      <c r="H3575" s="31"/>
    </row>
    <row r="3576">
      <c r="E3576" s="31"/>
      <c r="F3576" s="31"/>
      <c r="G3576" s="31"/>
      <c r="H3576" s="31"/>
    </row>
    <row r="3577">
      <c r="E3577" s="31"/>
      <c r="F3577" s="31"/>
      <c r="G3577" s="31"/>
      <c r="H3577" s="31"/>
    </row>
    <row r="3578">
      <c r="E3578" s="31"/>
      <c r="F3578" s="31"/>
      <c r="G3578" s="31"/>
      <c r="H3578" s="31"/>
    </row>
    <row r="3579">
      <c r="E3579" s="31"/>
      <c r="F3579" s="31"/>
      <c r="G3579" s="31"/>
      <c r="H3579" s="31"/>
    </row>
    <row r="3580">
      <c r="E3580" s="31"/>
      <c r="F3580" s="31"/>
      <c r="G3580" s="31"/>
      <c r="H3580" s="31"/>
    </row>
    <row r="3581">
      <c r="E3581" s="31"/>
      <c r="F3581" s="31"/>
      <c r="G3581" s="31"/>
      <c r="H3581" s="31"/>
    </row>
    <row r="3582">
      <c r="E3582" s="31"/>
      <c r="F3582" s="31"/>
      <c r="G3582" s="31"/>
      <c r="H3582" s="31"/>
    </row>
    <row r="3583">
      <c r="E3583" s="31"/>
      <c r="F3583" s="31"/>
      <c r="G3583" s="31"/>
      <c r="H3583" s="31"/>
    </row>
    <row r="3584">
      <c r="E3584" s="31"/>
      <c r="F3584" s="31"/>
      <c r="G3584" s="31"/>
      <c r="H3584" s="31"/>
    </row>
    <row r="3585">
      <c r="E3585" s="31"/>
      <c r="F3585" s="31"/>
      <c r="G3585" s="31"/>
      <c r="H3585" s="31"/>
    </row>
    <row r="3586">
      <c r="E3586" s="31"/>
      <c r="F3586" s="31"/>
      <c r="G3586" s="31"/>
      <c r="H3586" s="31"/>
    </row>
    <row r="3587">
      <c r="E3587" s="31"/>
      <c r="F3587" s="31"/>
      <c r="G3587" s="31"/>
      <c r="H3587" s="31"/>
    </row>
    <row r="3588">
      <c r="E3588" s="31"/>
      <c r="F3588" s="31"/>
      <c r="G3588" s="31"/>
      <c r="H3588" s="31"/>
    </row>
    <row r="3589">
      <c r="E3589" s="31"/>
      <c r="F3589" s="31"/>
      <c r="G3589" s="31"/>
      <c r="H3589" s="31"/>
    </row>
    <row r="3590">
      <c r="E3590" s="31"/>
      <c r="F3590" s="31"/>
      <c r="G3590" s="31"/>
      <c r="H3590" s="31"/>
    </row>
    <row r="3591">
      <c r="E3591" s="31"/>
      <c r="F3591" s="31"/>
      <c r="G3591" s="31"/>
      <c r="H3591" s="31"/>
    </row>
    <row r="3592">
      <c r="E3592" s="31"/>
      <c r="F3592" s="31"/>
      <c r="G3592" s="31"/>
      <c r="H3592" s="31"/>
    </row>
    <row r="3593">
      <c r="E3593" s="31"/>
      <c r="F3593" s="31"/>
      <c r="G3593" s="31"/>
      <c r="H3593" s="31"/>
    </row>
    <row r="3594">
      <c r="E3594" s="31"/>
      <c r="F3594" s="31"/>
      <c r="G3594" s="31"/>
      <c r="H3594" s="31"/>
    </row>
    <row r="3595">
      <c r="E3595" s="31"/>
      <c r="F3595" s="31"/>
      <c r="G3595" s="31"/>
      <c r="H3595" s="31"/>
    </row>
    <row r="3596">
      <c r="E3596" s="31"/>
      <c r="F3596" s="31"/>
      <c r="G3596" s="31"/>
      <c r="H3596" s="31"/>
    </row>
    <row r="3597">
      <c r="E3597" s="31"/>
      <c r="F3597" s="31"/>
      <c r="G3597" s="31"/>
      <c r="H3597" s="31"/>
    </row>
    <row r="3598">
      <c r="E3598" s="31"/>
      <c r="F3598" s="31"/>
      <c r="G3598" s="31"/>
      <c r="H3598" s="31"/>
    </row>
    <row r="3599">
      <c r="E3599" s="31"/>
      <c r="F3599" s="31"/>
      <c r="G3599" s="31"/>
      <c r="H3599" s="31"/>
    </row>
    <row r="3600">
      <c r="E3600" s="31"/>
      <c r="F3600" s="31"/>
      <c r="G3600" s="31"/>
      <c r="H3600" s="31"/>
    </row>
    <row r="3601">
      <c r="E3601" s="31"/>
      <c r="F3601" s="31"/>
      <c r="G3601" s="31"/>
      <c r="H3601" s="31"/>
    </row>
    <row r="3602">
      <c r="E3602" s="31"/>
      <c r="F3602" s="31"/>
      <c r="G3602" s="31"/>
      <c r="H3602" s="31"/>
    </row>
    <row r="3603">
      <c r="E3603" s="31"/>
      <c r="F3603" s="31"/>
      <c r="G3603" s="31"/>
      <c r="H3603" s="31"/>
    </row>
    <row r="3604">
      <c r="E3604" s="31"/>
      <c r="F3604" s="31"/>
      <c r="G3604" s="31"/>
      <c r="H3604" s="31"/>
    </row>
    <row r="3605">
      <c r="E3605" s="31"/>
      <c r="F3605" s="31"/>
      <c r="G3605" s="31"/>
      <c r="H3605" s="31"/>
    </row>
    <row r="3606">
      <c r="E3606" s="31"/>
      <c r="F3606" s="31"/>
      <c r="G3606" s="31"/>
      <c r="H3606" s="31"/>
    </row>
    <row r="3607">
      <c r="E3607" s="31"/>
      <c r="F3607" s="31"/>
      <c r="G3607" s="31"/>
      <c r="H3607" s="31"/>
    </row>
    <row r="3608">
      <c r="E3608" s="31"/>
      <c r="F3608" s="31"/>
      <c r="G3608" s="31"/>
      <c r="H3608" s="31"/>
    </row>
    <row r="3609">
      <c r="E3609" s="31"/>
      <c r="F3609" s="31"/>
      <c r="G3609" s="31"/>
      <c r="H3609" s="31"/>
    </row>
    <row r="3610">
      <c r="E3610" s="31"/>
      <c r="F3610" s="31"/>
      <c r="G3610" s="31"/>
      <c r="H3610" s="31"/>
    </row>
    <row r="3611">
      <c r="E3611" s="31"/>
      <c r="F3611" s="31"/>
      <c r="G3611" s="31"/>
      <c r="H3611" s="31"/>
    </row>
    <row r="3612">
      <c r="E3612" s="31"/>
      <c r="F3612" s="31"/>
      <c r="G3612" s="31"/>
      <c r="H3612" s="31"/>
    </row>
    <row r="3613">
      <c r="E3613" s="31"/>
      <c r="F3613" s="31"/>
      <c r="G3613" s="31"/>
      <c r="H3613" s="31"/>
    </row>
    <row r="3614">
      <c r="E3614" s="31"/>
      <c r="F3614" s="31"/>
      <c r="G3614" s="31"/>
      <c r="H3614" s="31"/>
    </row>
    <row r="3615">
      <c r="E3615" s="31"/>
      <c r="F3615" s="31"/>
      <c r="G3615" s="31"/>
      <c r="H3615" s="31"/>
    </row>
    <row r="3616">
      <c r="E3616" s="31"/>
      <c r="F3616" s="31"/>
      <c r="G3616" s="31"/>
      <c r="H3616" s="31"/>
    </row>
    <row r="3617">
      <c r="E3617" s="31"/>
      <c r="F3617" s="31"/>
      <c r="G3617" s="31"/>
      <c r="H3617" s="31"/>
    </row>
    <row r="3618">
      <c r="E3618" s="31"/>
      <c r="F3618" s="31"/>
      <c r="G3618" s="31"/>
      <c r="H3618" s="31"/>
    </row>
    <row r="3619">
      <c r="E3619" s="31"/>
      <c r="F3619" s="31"/>
      <c r="G3619" s="31"/>
      <c r="H3619" s="31"/>
    </row>
    <row r="3620">
      <c r="E3620" s="31"/>
      <c r="F3620" s="31"/>
      <c r="G3620" s="31"/>
      <c r="H3620" s="31"/>
    </row>
    <row r="3621">
      <c r="E3621" s="31"/>
      <c r="F3621" s="31"/>
      <c r="G3621" s="31"/>
      <c r="H3621" s="31"/>
    </row>
    <row r="3622">
      <c r="E3622" s="31"/>
      <c r="F3622" s="31"/>
      <c r="G3622" s="31"/>
      <c r="H3622" s="31"/>
    </row>
    <row r="3623">
      <c r="E3623" s="31"/>
      <c r="F3623" s="31"/>
      <c r="G3623" s="31"/>
      <c r="H3623" s="31"/>
    </row>
    <row r="3624">
      <c r="E3624" s="31"/>
      <c r="F3624" s="31"/>
      <c r="G3624" s="31"/>
      <c r="H3624" s="31"/>
    </row>
    <row r="3625">
      <c r="E3625" s="31"/>
      <c r="F3625" s="31"/>
      <c r="G3625" s="31"/>
      <c r="H3625" s="31"/>
    </row>
    <row r="3626">
      <c r="E3626" s="31"/>
      <c r="F3626" s="31"/>
      <c r="G3626" s="31"/>
      <c r="H3626" s="31"/>
    </row>
    <row r="3627">
      <c r="E3627" s="31"/>
      <c r="F3627" s="31"/>
      <c r="G3627" s="31"/>
      <c r="H3627" s="31"/>
    </row>
    <row r="3628">
      <c r="E3628" s="31"/>
      <c r="F3628" s="31"/>
      <c r="G3628" s="31"/>
      <c r="H3628" s="31"/>
    </row>
    <row r="3629">
      <c r="E3629" s="31"/>
      <c r="F3629" s="31"/>
      <c r="G3629" s="31"/>
      <c r="H3629" s="31"/>
    </row>
    <row r="3630">
      <c r="E3630" s="31"/>
      <c r="F3630" s="31"/>
      <c r="G3630" s="31"/>
      <c r="H3630" s="31"/>
    </row>
    <row r="3631">
      <c r="E3631" s="31"/>
      <c r="F3631" s="31"/>
      <c r="G3631" s="31"/>
      <c r="H3631" s="31"/>
    </row>
    <row r="3632">
      <c r="E3632" s="31"/>
      <c r="F3632" s="31"/>
      <c r="G3632" s="31"/>
      <c r="H3632" s="31"/>
    </row>
    <row r="3633">
      <c r="E3633" s="31"/>
      <c r="F3633" s="31"/>
      <c r="G3633" s="31"/>
      <c r="H3633" s="31"/>
    </row>
    <row r="3634">
      <c r="E3634" s="31"/>
      <c r="F3634" s="31"/>
      <c r="G3634" s="31"/>
      <c r="H3634" s="31"/>
    </row>
    <row r="3635">
      <c r="E3635" s="31"/>
      <c r="F3635" s="31"/>
      <c r="G3635" s="31"/>
      <c r="H3635" s="31"/>
    </row>
    <row r="3636">
      <c r="E3636" s="31"/>
      <c r="F3636" s="31"/>
      <c r="G3636" s="31"/>
      <c r="H3636" s="31"/>
    </row>
    <row r="3637">
      <c r="E3637" s="31"/>
      <c r="F3637" s="31"/>
      <c r="G3637" s="31"/>
      <c r="H3637" s="31"/>
    </row>
    <row r="3638">
      <c r="E3638" s="31"/>
      <c r="F3638" s="31"/>
      <c r="G3638" s="31"/>
      <c r="H3638" s="31"/>
    </row>
    <row r="3639">
      <c r="E3639" s="31"/>
      <c r="F3639" s="31"/>
      <c r="G3639" s="31"/>
      <c r="H3639" s="31"/>
    </row>
    <row r="3640">
      <c r="E3640" s="31"/>
      <c r="F3640" s="31"/>
      <c r="G3640" s="31"/>
      <c r="H3640" s="31"/>
    </row>
    <row r="3641">
      <c r="E3641" s="31"/>
      <c r="F3641" s="31"/>
      <c r="G3641" s="31"/>
      <c r="H3641" s="31"/>
    </row>
    <row r="3642">
      <c r="E3642" s="31"/>
      <c r="F3642" s="31"/>
      <c r="G3642" s="31"/>
      <c r="H3642" s="31"/>
    </row>
    <row r="3643">
      <c r="E3643" s="31"/>
      <c r="F3643" s="31"/>
      <c r="G3643" s="31"/>
      <c r="H3643" s="31"/>
    </row>
    <row r="3644">
      <c r="E3644" s="31"/>
      <c r="F3644" s="31"/>
      <c r="G3644" s="31"/>
      <c r="H3644" s="31"/>
    </row>
    <row r="3645">
      <c r="E3645" s="31"/>
      <c r="F3645" s="31"/>
      <c r="G3645" s="31"/>
      <c r="H3645" s="31"/>
    </row>
    <row r="3646">
      <c r="E3646" s="31"/>
      <c r="F3646" s="31"/>
      <c r="G3646" s="31"/>
      <c r="H3646" s="31"/>
    </row>
    <row r="3647">
      <c r="E3647" s="31"/>
      <c r="F3647" s="31"/>
      <c r="G3647" s="31"/>
      <c r="H3647" s="31"/>
    </row>
    <row r="3648">
      <c r="E3648" s="31"/>
      <c r="F3648" s="31"/>
      <c r="G3648" s="31"/>
      <c r="H3648" s="31"/>
    </row>
    <row r="3649">
      <c r="E3649" s="31"/>
      <c r="F3649" s="31"/>
      <c r="G3649" s="31"/>
      <c r="H3649" s="31"/>
    </row>
    <row r="3650">
      <c r="E3650" s="31"/>
      <c r="F3650" s="31"/>
      <c r="G3650" s="31"/>
      <c r="H3650" s="31"/>
    </row>
    <row r="3651">
      <c r="E3651" s="31"/>
      <c r="F3651" s="31"/>
      <c r="G3651" s="31"/>
      <c r="H3651" s="31"/>
    </row>
    <row r="3652">
      <c r="E3652" s="31"/>
      <c r="F3652" s="31"/>
      <c r="G3652" s="31"/>
      <c r="H3652" s="31"/>
    </row>
    <row r="3653">
      <c r="E3653" s="31"/>
      <c r="F3653" s="31"/>
      <c r="G3653" s="31"/>
      <c r="H3653" s="31"/>
    </row>
    <row r="3654">
      <c r="E3654" s="31"/>
      <c r="F3654" s="31"/>
      <c r="G3654" s="31"/>
      <c r="H3654" s="31"/>
    </row>
    <row r="3655">
      <c r="E3655" s="31"/>
      <c r="F3655" s="31"/>
      <c r="G3655" s="31"/>
      <c r="H3655" s="31"/>
    </row>
    <row r="3656">
      <c r="E3656" s="31"/>
      <c r="F3656" s="31"/>
      <c r="G3656" s="31"/>
      <c r="H3656" s="31"/>
    </row>
    <row r="3657">
      <c r="E3657" s="31"/>
      <c r="F3657" s="31"/>
      <c r="G3657" s="31"/>
      <c r="H3657" s="31"/>
    </row>
    <row r="3658">
      <c r="E3658" s="31"/>
      <c r="F3658" s="31"/>
      <c r="G3658" s="31"/>
      <c r="H3658" s="31"/>
    </row>
    <row r="3659">
      <c r="E3659" s="31"/>
      <c r="F3659" s="31"/>
      <c r="G3659" s="31"/>
      <c r="H3659" s="31"/>
    </row>
    <row r="3660">
      <c r="E3660" s="31"/>
      <c r="F3660" s="31"/>
      <c r="G3660" s="31"/>
      <c r="H3660" s="31"/>
    </row>
    <row r="3661">
      <c r="E3661" s="31"/>
      <c r="F3661" s="31"/>
      <c r="G3661" s="31"/>
      <c r="H3661" s="31"/>
    </row>
    <row r="3662">
      <c r="E3662" s="31"/>
      <c r="F3662" s="31"/>
      <c r="G3662" s="31"/>
      <c r="H3662" s="31"/>
    </row>
    <row r="3663">
      <c r="E3663" s="31"/>
      <c r="F3663" s="31"/>
      <c r="G3663" s="31"/>
      <c r="H3663" s="31"/>
    </row>
    <row r="3664">
      <c r="E3664" s="31"/>
      <c r="F3664" s="31"/>
      <c r="G3664" s="31"/>
      <c r="H3664" s="31"/>
    </row>
    <row r="3665">
      <c r="E3665" s="31"/>
      <c r="F3665" s="31"/>
      <c r="G3665" s="31"/>
      <c r="H3665" s="31"/>
    </row>
    <row r="3666">
      <c r="E3666" s="31"/>
      <c r="F3666" s="31"/>
      <c r="G3666" s="31"/>
      <c r="H3666" s="31"/>
    </row>
    <row r="3667">
      <c r="E3667" s="31"/>
      <c r="F3667" s="31"/>
      <c r="G3667" s="31"/>
      <c r="H3667" s="31"/>
    </row>
    <row r="3668">
      <c r="E3668" s="31"/>
      <c r="F3668" s="31"/>
      <c r="G3668" s="31"/>
      <c r="H3668" s="31"/>
    </row>
    <row r="3669">
      <c r="E3669" s="31"/>
      <c r="F3669" s="31"/>
      <c r="G3669" s="31"/>
      <c r="H3669" s="31"/>
    </row>
    <row r="3670">
      <c r="E3670" s="31"/>
      <c r="F3670" s="31"/>
      <c r="G3670" s="31"/>
      <c r="H3670" s="31"/>
    </row>
    <row r="3671">
      <c r="E3671" s="31"/>
      <c r="F3671" s="31"/>
      <c r="G3671" s="31"/>
      <c r="H3671" s="31"/>
    </row>
    <row r="3672">
      <c r="E3672" s="31"/>
      <c r="F3672" s="31"/>
      <c r="G3672" s="31"/>
      <c r="H3672" s="31"/>
    </row>
    <row r="3673">
      <c r="E3673" s="31"/>
      <c r="F3673" s="31"/>
      <c r="G3673" s="31"/>
      <c r="H3673" s="31"/>
    </row>
    <row r="3674">
      <c r="E3674" s="31"/>
      <c r="F3674" s="31"/>
      <c r="G3674" s="31"/>
      <c r="H3674" s="31"/>
    </row>
    <row r="3675">
      <c r="E3675" s="31"/>
      <c r="F3675" s="31"/>
      <c r="G3675" s="31"/>
      <c r="H3675" s="31"/>
    </row>
    <row r="3676">
      <c r="E3676" s="31"/>
      <c r="F3676" s="31"/>
      <c r="G3676" s="31"/>
      <c r="H3676" s="31"/>
    </row>
    <row r="3677">
      <c r="E3677" s="31"/>
      <c r="F3677" s="31"/>
      <c r="G3677" s="31"/>
      <c r="H3677" s="31"/>
    </row>
    <row r="3678">
      <c r="E3678" s="31"/>
      <c r="F3678" s="31"/>
      <c r="G3678" s="31"/>
      <c r="H3678" s="31"/>
    </row>
    <row r="3679">
      <c r="E3679" s="31"/>
      <c r="F3679" s="31"/>
      <c r="G3679" s="31"/>
      <c r="H3679" s="31"/>
    </row>
    <row r="3680">
      <c r="E3680" s="31"/>
      <c r="F3680" s="31"/>
      <c r="G3680" s="31"/>
      <c r="H3680" s="31"/>
    </row>
    <row r="3681">
      <c r="E3681" s="31"/>
      <c r="F3681" s="31"/>
      <c r="G3681" s="31"/>
      <c r="H3681" s="31"/>
    </row>
    <row r="3682">
      <c r="E3682" s="31"/>
      <c r="F3682" s="31"/>
      <c r="G3682" s="31"/>
      <c r="H3682" s="31"/>
    </row>
    <row r="3683">
      <c r="E3683" s="31"/>
      <c r="F3683" s="31"/>
      <c r="G3683" s="31"/>
      <c r="H3683" s="31"/>
    </row>
    <row r="3684">
      <c r="E3684" s="31"/>
      <c r="F3684" s="31"/>
      <c r="G3684" s="31"/>
      <c r="H3684" s="31"/>
    </row>
    <row r="3685">
      <c r="E3685" s="31"/>
      <c r="F3685" s="31"/>
      <c r="G3685" s="31"/>
      <c r="H3685" s="31"/>
    </row>
    <row r="3686">
      <c r="E3686" s="31"/>
      <c r="F3686" s="31"/>
      <c r="G3686" s="31"/>
      <c r="H3686" s="31"/>
    </row>
    <row r="3687">
      <c r="E3687" s="31"/>
      <c r="F3687" s="31"/>
      <c r="G3687" s="31"/>
      <c r="H3687" s="31"/>
    </row>
    <row r="3688">
      <c r="E3688" s="31"/>
      <c r="F3688" s="31"/>
      <c r="G3688" s="31"/>
      <c r="H3688" s="31"/>
    </row>
    <row r="3689">
      <c r="E3689" s="31"/>
      <c r="F3689" s="31"/>
      <c r="G3689" s="31"/>
      <c r="H3689" s="31"/>
    </row>
    <row r="3690">
      <c r="E3690" s="31"/>
      <c r="F3690" s="31"/>
      <c r="G3690" s="31"/>
      <c r="H3690" s="31"/>
    </row>
    <row r="3691">
      <c r="E3691" s="31"/>
      <c r="F3691" s="31"/>
      <c r="G3691" s="31"/>
      <c r="H3691" s="31"/>
    </row>
    <row r="3692">
      <c r="E3692" s="31"/>
      <c r="F3692" s="31"/>
      <c r="G3692" s="31"/>
      <c r="H3692" s="31"/>
    </row>
    <row r="3693">
      <c r="E3693" s="31"/>
      <c r="F3693" s="31"/>
      <c r="G3693" s="31"/>
      <c r="H3693" s="31"/>
    </row>
    <row r="3694">
      <c r="E3694" s="31"/>
      <c r="F3694" s="31"/>
      <c r="G3694" s="31"/>
      <c r="H3694" s="31"/>
    </row>
    <row r="3695">
      <c r="E3695" s="31"/>
      <c r="F3695" s="31"/>
      <c r="G3695" s="31"/>
      <c r="H3695" s="31"/>
    </row>
    <row r="3696">
      <c r="E3696" s="31"/>
      <c r="F3696" s="31"/>
      <c r="G3696" s="31"/>
      <c r="H3696" s="31"/>
    </row>
    <row r="3697">
      <c r="E3697" s="31"/>
      <c r="F3697" s="31"/>
      <c r="G3697" s="31"/>
      <c r="H3697" s="31"/>
    </row>
    <row r="3698">
      <c r="E3698" s="31"/>
      <c r="F3698" s="31"/>
      <c r="G3698" s="31"/>
      <c r="H3698" s="31"/>
    </row>
    <row r="3699">
      <c r="E3699" s="31"/>
      <c r="F3699" s="31"/>
      <c r="G3699" s="31"/>
      <c r="H3699" s="31"/>
    </row>
    <row r="3700">
      <c r="E3700" s="31"/>
      <c r="F3700" s="31"/>
      <c r="G3700" s="31"/>
      <c r="H3700" s="31"/>
    </row>
    <row r="3701">
      <c r="E3701" s="31"/>
      <c r="F3701" s="31"/>
      <c r="G3701" s="31"/>
      <c r="H3701" s="31"/>
    </row>
    <row r="3702">
      <c r="E3702" s="31"/>
      <c r="F3702" s="31"/>
      <c r="G3702" s="31"/>
      <c r="H3702" s="31"/>
    </row>
    <row r="3703">
      <c r="E3703" s="31"/>
      <c r="F3703" s="31"/>
      <c r="G3703" s="31"/>
      <c r="H3703" s="31"/>
    </row>
    <row r="3704">
      <c r="E3704" s="31"/>
      <c r="F3704" s="31"/>
      <c r="G3704" s="31"/>
      <c r="H3704" s="31"/>
    </row>
    <row r="3705">
      <c r="E3705" s="31"/>
      <c r="F3705" s="31"/>
      <c r="G3705" s="31"/>
      <c r="H3705" s="31"/>
    </row>
    <row r="3706">
      <c r="E3706" s="31"/>
      <c r="F3706" s="31"/>
      <c r="G3706" s="31"/>
      <c r="H3706" s="31"/>
    </row>
    <row r="3707">
      <c r="E3707" s="31"/>
      <c r="F3707" s="31"/>
      <c r="G3707" s="31"/>
      <c r="H3707" s="31"/>
    </row>
    <row r="3708">
      <c r="E3708" s="31"/>
      <c r="F3708" s="31"/>
      <c r="G3708" s="31"/>
      <c r="H3708" s="31"/>
    </row>
    <row r="3709">
      <c r="E3709" s="31"/>
      <c r="F3709" s="31"/>
      <c r="G3709" s="31"/>
      <c r="H3709" s="31"/>
    </row>
    <row r="3710">
      <c r="E3710" s="31"/>
      <c r="F3710" s="31"/>
      <c r="G3710" s="31"/>
      <c r="H3710" s="31"/>
    </row>
    <row r="3711">
      <c r="E3711" s="31"/>
      <c r="F3711" s="31"/>
      <c r="G3711" s="31"/>
      <c r="H3711" s="31"/>
    </row>
    <row r="3712">
      <c r="E3712" s="31"/>
      <c r="F3712" s="31"/>
      <c r="G3712" s="31"/>
      <c r="H3712" s="31"/>
    </row>
    <row r="3713">
      <c r="E3713" s="31"/>
      <c r="F3713" s="31"/>
      <c r="G3713" s="31"/>
      <c r="H3713" s="31"/>
    </row>
    <row r="3714">
      <c r="E3714" s="31"/>
      <c r="F3714" s="31"/>
      <c r="G3714" s="31"/>
      <c r="H3714" s="31"/>
    </row>
    <row r="3715">
      <c r="E3715" s="31"/>
      <c r="F3715" s="31"/>
      <c r="G3715" s="31"/>
      <c r="H3715" s="31"/>
    </row>
    <row r="3716">
      <c r="E3716" s="31"/>
      <c r="F3716" s="31"/>
      <c r="G3716" s="31"/>
      <c r="H3716" s="31"/>
    </row>
    <row r="3717">
      <c r="E3717" s="31"/>
      <c r="F3717" s="31"/>
      <c r="G3717" s="31"/>
      <c r="H3717" s="31"/>
    </row>
    <row r="3718">
      <c r="E3718" s="31"/>
      <c r="F3718" s="31"/>
      <c r="G3718" s="31"/>
      <c r="H3718" s="31"/>
    </row>
    <row r="3719">
      <c r="E3719" s="31"/>
      <c r="F3719" s="31"/>
      <c r="G3719" s="31"/>
      <c r="H3719" s="31"/>
    </row>
    <row r="3720">
      <c r="E3720" s="31"/>
      <c r="F3720" s="31"/>
      <c r="G3720" s="31"/>
      <c r="H3720" s="31"/>
    </row>
    <row r="3721">
      <c r="E3721" s="31"/>
      <c r="F3721" s="31"/>
      <c r="G3721" s="31"/>
      <c r="H3721" s="31"/>
    </row>
    <row r="3722">
      <c r="E3722" s="31"/>
      <c r="F3722" s="31"/>
      <c r="G3722" s="31"/>
      <c r="H3722" s="31"/>
    </row>
    <row r="3723">
      <c r="E3723" s="31"/>
      <c r="F3723" s="31"/>
      <c r="G3723" s="31"/>
      <c r="H3723" s="31"/>
    </row>
    <row r="3724">
      <c r="E3724" s="31"/>
      <c r="F3724" s="31"/>
      <c r="G3724" s="31"/>
      <c r="H3724" s="31"/>
    </row>
    <row r="3725">
      <c r="E3725" s="31"/>
      <c r="F3725" s="31"/>
      <c r="G3725" s="31"/>
      <c r="H3725" s="31"/>
    </row>
    <row r="3726">
      <c r="E3726" s="31"/>
      <c r="F3726" s="31"/>
      <c r="G3726" s="31"/>
      <c r="H3726" s="31"/>
    </row>
    <row r="3727">
      <c r="E3727" s="31"/>
      <c r="F3727" s="31"/>
      <c r="G3727" s="31"/>
      <c r="H3727" s="31"/>
    </row>
    <row r="3728">
      <c r="E3728" s="31"/>
      <c r="F3728" s="31"/>
      <c r="G3728" s="31"/>
      <c r="H3728" s="31"/>
    </row>
    <row r="3729">
      <c r="E3729" s="31"/>
      <c r="F3729" s="31"/>
      <c r="G3729" s="31"/>
      <c r="H3729" s="31"/>
    </row>
    <row r="3730">
      <c r="E3730" s="31"/>
      <c r="F3730" s="31"/>
      <c r="G3730" s="31"/>
      <c r="H3730" s="31"/>
    </row>
    <row r="3731">
      <c r="E3731" s="31"/>
      <c r="F3731" s="31"/>
      <c r="G3731" s="31"/>
      <c r="H3731" s="31"/>
    </row>
    <row r="3732">
      <c r="E3732" s="31"/>
      <c r="F3732" s="31"/>
      <c r="G3732" s="31"/>
      <c r="H3732" s="31"/>
    </row>
    <row r="3733">
      <c r="E3733" s="31"/>
      <c r="F3733" s="31"/>
      <c r="G3733" s="31"/>
      <c r="H3733" s="31"/>
    </row>
    <row r="3734">
      <c r="E3734" s="31"/>
      <c r="F3734" s="31"/>
      <c r="G3734" s="31"/>
      <c r="H3734" s="31"/>
    </row>
    <row r="3735">
      <c r="E3735" s="31"/>
      <c r="F3735" s="31"/>
      <c r="G3735" s="31"/>
      <c r="H3735" s="31"/>
    </row>
    <row r="3736">
      <c r="E3736" s="31"/>
      <c r="F3736" s="31"/>
      <c r="G3736" s="31"/>
      <c r="H3736" s="31"/>
    </row>
    <row r="3737">
      <c r="E3737" s="31"/>
      <c r="F3737" s="31"/>
      <c r="G3737" s="31"/>
      <c r="H3737" s="31"/>
    </row>
    <row r="3738">
      <c r="E3738" s="31"/>
      <c r="F3738" s="31"/>
      <c r="G3738" s="31"/>
      <c r="H3738" s="31"/>
    </row>
    <row r="3739">
      <c r="E3739" s="31"/>
      <c r="F3739" s="31"/>
      <c r="G3739" s="31"/>
      <c r="H3739" s="31"/>
    </row>
    <row r="3740">
      <c r="E3740" s="31"/>
      <c r="F3740" s="31"/>
      <c r="G3740" s="31"/>
      <c r="H3740" s="31"/>
    </row>
    <row r="3741">
      <c r="E3741" s="31"/>
      <c r="F3741" s="31"/>
      <c r="G3741" s="31"/>
      <c r="H3741" s="31"/>
    </row>
    <row r="3742">
      <c r="E3742" s="31"/>
      <c r="F3742" s="31"/>
      <c r="G3742" s="31"/>
      <c r="H3742" s="31"/>
    </row>
    <row r="3743">
      <c r="E3743" s="31"/>
      <c r="F3743" s="31"/>
      <c r="G3743" s="31"/>
      <c r="H3743" s="31"/>
    </row>
    <row r="3744">
      <c r="E3744" s="31"/>
      <c r="F3744" s="31"/>
      <c r="G3744" s="31"/>
      <c r="H3744" s="31"/>
    </row>
    <row r="3745">
      <c r="E3745" s="31"/>
      <c r="F3745" s="31"/>
      <c r="G3745" s="31"/>
      <c r="H3745" s="31"/>
    </row>
    <row r="3746">
      <c r="E3746" s="31"/>
      <c r="F3746" s="31"/>
      <c r="G3746" s="31"/>
      <c r="H3746" s="31"/>
    </row>
    <row r="3747">
      <c r="E3747" s="31"/>
      <c r="F3747" s="31"/>
      <c r="G3747" s="31"/>
      <c r="H3747" s="31"/>
    </row>
    <row r="3748">
      <c r="E3748" s="31"/>
      <c r="F3748" s="31"/>
      <c r="G3748" s="31"/>
      <c r="H3748" s="31"/>
    </row>
    <row r="3749">
      <c r="E3749" s="31"/>
      <c r="F3749" s="31"/>
      <c r="G3749" s="31"/>
      <c r="H3749" s="31"/>
    </row>
    <row r="3750">
      <c r="E3750" s="31"/>
      <c r="F3750" s="31"/>
      <c r="G3750" s="31"/>
      <c r="H3750" s="31"/>
    </row>
    <row r="3751">
      <c r="E3751" s="31"/>
      <c r="F3751" s="31"/>
      <c r="G3751" s="31"/>
      <c r="H3751" s="31"/>
    </row>
    <row r="3752">
      <c r="E3752" s="31"/>
      <c r="F3752" s="31"/>
      <c r="G3752" s="31"/>
      <c r="H3752" s="31"/>
    </row>
    <row r="3753">
      <c r="E3753" s="31"/>
      <c r="F3753" s="31"/>
      <c r="G3753" s="31"/>
      <c r="H3753" s="31"/>
    </row>
    <row r="3754">
      <c r="E3754" s="31"/>
      <c r="F3754" s="31"/>
      <c r="G3754" s="31"/>
      <c r="H3754" s="31"/>
    </row>
    <row r="3755">
      <c r="E3755" s="31"/>
      <c r="F3755" s="31"/>
      <c r="G3755" s="31"/>
      <c r="H3755" s="31"/>
    </row>
    <row r="3756">
      <c r="E3756" s="31"/>
      <c r="F3756" s="31"/>
      <c r="G3756" s="31"/>
      <c r="H3756" s="31"/>
    </row>
    <row r="3757">
      <c r="E3757" s="31"/>
      <c r="F3757" s="31"/>
      <c r="G3757" s="31"/>
      <c r="H3757" s="31"/>
    </row>
    <row r="3758">
      <c r="E3758" s="31"/>
      <c r="F3758" s="31"/>
      <c r="G3758" s="31"/>
      <c r="H3758" s="31"/>
    </row>
    <row r="3759">
      <c r="E3759" s="31"/>
      <c r="F3759" s="31"/>
      <c r="G3759" s="31"/>
      <c r="H3759" s="31"/>
    </row>
    <row r="3760">
      <c r="E3760" s="31"/>
      <c r="F3760" s="31"/>
      <c r="G3760" s="31"/>
      <c r="H3760" s="31"/>
    </row>
    <row r="3761">
      <c r="E3761" s="31"/>
      <c r="F3761" s="31"/>
      <c r="G3761" s="31"/>
      <c r="H3761" s="31"/>
    </row>
    <row r="3762">
      <c r="E3762" s="31"/>
      <c r="F3762" s="31"/>
      <c r="G3762" s="31"/>
      <c r="H3762" s="31"/>
    </row>
    <row r="3763">
      <c r="E3763" s="31"/>
      <c r="F3763" s="31"/>
      <c r="G3763" s="31"/>
      <c r="H3763" s="31"/>
    </row>
    <row r="3764">
      <c r="E3764" s="31"/>
      <c r="F3764" s="31"/>
      <c r="G3764" s="31"/>
      <c r="H3764" s="31"/>
    </row>
    <row r="3765">
      <c r="E3765" s="31"/>
      <c r="F3765" s="31"/>
      <c r="G3765" s="31"/>
      <c r="H3765" s="31"/>
    </row>
    <row r="3766">
      <c r="E3766" s="31"/>
      <c r="F3766" s="31"/>
      <c r="G3766" s="31"/>
      <c r="H3766" s="31"/>
    </row>
    <row r="3767">
      <c r="E3767" s="31"/>
      <c r="F3767" s="31"/>
      <c r="G3767" s="31"/>
      <c r="H3767" s="31"/>
    </row>
    <row r="3768">
      <c r="E3768" s="31"/>
      <c r="F3768" s="31"/>
      <c r="G3768" s="31"/>
      <c r="H3768" s="31"/>
    </row>
    <row r="3769">
      <c r="E3769" s="31"/>
      <c r="F3769" s="31"/>
      <c r="G3769" s="31"/>
      <c r="H3769" s="31"/>
    </row>
    <row r="3770">
      <c r="E3770" s="31"/>
      <c r="F3770" s="31"/>
      <c r="G3770" s="31"/>
      <c r="H3770" s="31"/>
    </row>
    <row r="3771">
      <c r="E3771" s="31"/>
      <c r="F3771" s="31"/>
      <c r="G3771" s="31"/>
      <c r="H3771" s="31"/>
    </row>
    <row r="3772">
      <c r="E3772" s="31"/>
      <c r="F3772" s="31"/>
      <c r="G3772" s="31"/>
      <c r="H3772" s="31"/>
    </row>
    <row r="3773">
      <c r="E3773" s="31"/>
      <c r="F3773" s="31"/>
      <c r="G3773" s="31"/>
      <c r="H3773" s="31"/>
    </row>
    <row r="3774">
      <c r="E3774" s="31"/>
      <c r="F3774" s="31"/>
      <c r="G3774" s="31"/>
      <c r="H3774" s="31"/>
    </row>
    <row r="3775">
      <c r="E3775" s="31"/>
      <c r="F3775" s="31"/>
      <c r="G3775" s="31"/>
      <c r="H3775" s="31"/>
    </row>
    <row r="3776">
      <c r="E3776" s="31"/>
      <c r="F3776" s="31"/>
      <c r="G3776" s="31"/>
      <c r="H3776" s="31"/>
    </row>
    <row r="3777">
      <c r="E3777" s="31"/>
      <c r="F3777" s="31"/>
      <c r="G3777" s="31"/>
      <c r="H3777" s="31"/>
    </row>
    <row r="3778">
      <c r="E3778" s="31"/>
      <c r="F3778" s="31"/>
      <c r="G3778" s="31"/>
      <c r="H3778" s="31"/>
    </row>
    <row r="3779">
      <c r="E3779" s="31"/>
      <c r="F3779" s="31"/>
      <c r="G3779" s="31"/>
      <c r="H3779" s="31"/>
    </row>
    <row r="3780">
      <c r="E3780" s="31"/>
      <c r="F3780" s="31"/>
      <c r="G3780" s="31"/>
      <c r="H3780" s="31"/>
    </row>
    <row r="3781">
      <c r="E3781" s="31"/>
      <c r="F3781" s="31"/>
      <c r="G3781" s="31"/>
      <c r="H3781" s="31"/>
    </row>
    <row r="3782">
      <c r="E3782" s="31"/>
      <c r="F3782" s="31"/>
      <c r="G3782" s="31"/>
      <c r="H3782" s="31"/>
    </row>
    <row r="3783">
      <c r="E3783" s="31"/>
      <c r="F3783" s="31"/>
      <c r="G3783" s="31"/>
      <c r="H3783" s="31"/>
    </row>
    <row r="3784">
      <c r="E3784" s="31"/>
      <c r="F3784" s="31"/>
      <c r="G3784" s="31"/>
      <c r="H3784" s="31"/>
    </row>
    <row r="3785">
      <c r="E3785" s="31"/>
      <c r="F3785" s="31"/>
      <c r="G3785" s="31"/>
      <c r="H3785" s="31"/>
    </row>
    <row r="3786">
      <c r="E3786" s="31"/>
      <c r="F3786" s="31"/>
      <c r="G3786" s="31"/>
      <c r="H3786" s="31"/>
    </row>
    <row r="3787">
      <c r="E3787" s="31"/>
      <c r="F3787" s="31"/>
      <c r="G3787" s="31"/>
      <c r="H3787" s="31"/>
    </row>
    <row r="3788">
      <c r="E3788" s="31"/>
      <c r="F3788" s="31"/>
      <c r="G3788" s="31"/>
      <c r="H3788" s="31"/>
    </row>
    <row r="3789">
      <c r="E3789" s="31"/>
      <c r="F3789" s="31"/>
      <c r="G3789" s="31"/>
      <c r="H3789" s="31"/>
    </row>
    <row r="3790">
      <c r="E3790" s="31"/>
      <c r="F3790" s="31"/>
      <c r="G3790" s="31"/>
      <c r="H3790" s="31"/>
    </row>
    <row r="3791">
      <c r="E3791" s="31"/>
      <c r="F3791" s="31"/>
      <c r="G3791" s="31"/>
      <c r="H3791" s="31"/>
    </row>
    <row r="3792">
      <c r="E3792" s="31"/>
      <c r="F3792" s="31"/>
      <c r="G3792" s="31"/>
      <c r="H3792" s="31"/>
    </row>
    <row r="3793">
      <c r="E3793" s="31"/>
      <c r="F3793" s="31"/>
      <c r="G3793" s="31"/>
      <c r="H3793" s="31"/>
    </row>
    <row r="3794">
      <c r="E3794" s="31"/>
      <c r="F3794" s="31"/>
      <c r="G3794" s="31"/>
      <c r="H3794" s="31"/>
    </row>
    <row r="3795">
      <c r="E3795" s="31"/>
      <c r="F3795" s="31"/>
      <c r="G3795" s="31"/>
      <c r="H3795" s="31"/>
    </row>
    <row r="3796">
      <c r="E3796" s="31"/>
      <c r="F3796" s="31"/>
      <c r="G3796" s="31"/>
      <c r="H3796" s="31"/>
    </row>
    <row r="3797">
      <c r="E3797" s="31"/>
      <c r="F3797" s="31"/>
      <c r="G3797" s="31"/>
      <c r="H3797" s="31"/>
    </row>
    <row r="3798">
      <c r="E3798" s="31"/>
      <c r="F3798" s="31"/>
      <c r="G3798" s="31"/>
      <c r="H3798" s="31"/>
    </row>
    <row r="3799">
      <c r="E3799" s="31"/>
      <c r="F3799" s="31"/>
      <c r="G3799" s="31"/>
      <c r="H3799" s="31"/>
    </row>
    <row r="3800">
      <c r="E3800" s="31"/>
      <c r="F3800" s="31"/>
      <c r="G3800" s="31"/>
      <c r="H3800" s="31"/>
    </row>
    <row r="3801">
      <c r="E3801" s="31"/>
      <c r="F3801" s="31"/>
      <c r="G3801" s="31"/>
      <c r="H3801" s="31"/>
    </row>
    <row r="3802">
      <c r="E3802" s="31"/>
      <c r="F3802" s="31"/>
      <c r="G3802" s="31"/>
      <c r="H3802" s="31"/>
    </row>
    <row r="3803">
      <c r="E3803" s="31"/>
      <c r="F3803" s="31"/>
      <c r="G3803" s="31"/>
      <c r="H3803" s="31"/>
    </row>
    <row r="3804">
      <c r="E3804" s="31"/>
      <c r="F3804" s="31"/>
      <c r="G3804" s="31"/>
      <c r="H3804" s="31"/>
    </row>
    <row r="3805">
      <c r="E3805" s="31"/>
      <c r="F3805" s="31"/>
      <c r="G3805" s="31"/>
      <c r="H3805" s="31"/>
    </row>
    <row r="3806">
      <c r="E3806" s="31"/>
      <c r="F3806" s="31"/>
      <c r="G3806" s="31"/>
      <c r="H3806" s="31"/>
    </row>
    <row r="3807">
      <c r="E3807" s="31"/>
      <c r="F3807" s="31"/>
      <c r="G3807" s="31"/>
      <c r="H3807" s="31"/>
    </row>
    <row r="3808">
      <c r="E3808" s="31"/>
      <c r="F3808" s="31"/>
      <c r="G3808" s="31"/>
      <c r="H3808" s="31"/>
    </row>
    <row r="3809">
      <c r="E3809" s="31"/>
      <c r="F3809" s="31"/>
      <c r="G3809" s="31"/>
      <c r="H3809" s="31"/>
    </row>
    <row r="3810">
      <c r="E3810" s="31"/>
      <c r="F3810" s="31"/>
      <c r="G3810" s="31"/>
      <c r="H3810" s="31"/>
    </row>
    <row r="3811">
      <c r="E3811" s="31"/>
      <c r="F3811" s="31"/>
      <c r="G3811" s="31"/>
      <c r="H3811" s="31"/>
    </row>
    <row r="3812">
      <c r="E3812" s="31"/>
      <c r="F3812" s="31"/>
      <c r="G3812" s="31"/>
      <c r="H3812" s="31"/>
    </row>
    <row r="3813">
      <c r="E3813" s="31"/>
      <c r="F3813" s="31"/>
      <c r="G3813" s="31"/>
      <c r="H3813" s="31"/>
    </row>
    <row r="3814">
      <c r="E3814" s="31"/>
      <c r="F3814" s="31"/>
      <c r="G3814" s="31"/>
      <c r="H3814" s="31"/>
    </row>
    <row r="3815">
      <c r="E3815" s="31"/>
      <c r="F3815" s="31"/>
      <c r="G3815" s="31"/>
      <c r="H3815" s="31"/>
    </row>
    <row r="3816">
      <c r="E3816" s="31"/>
      <c r="F3816" s="31"/>
      <c r="G3816" s="31"/>
      <c r="H3816" s="31"/>
    </row>
    <row r="3817">
      <c r="E3817" s="31"/>
      <c r="F3817" s="31"/>
      <c r="G3817" s="31"/>
      <c r="H3817" s="31"/>
    </row>
    <row r="3818">
      <c r="E3818" s="31"/>
      <c r="F3818" s="31"/>
      <c r="G3818" s="31"/>
      <c r="H3818" s="31"/>
    </row>
    <row r="3819">
      <c r="E3819" s="31"/>
      <c r="F3819" s="31"/>
      <c r="G3819" s="31"/>
      <c r="H3819" s="31"/>
    </row>
    <row r="3820">
      <c r="E3820" s="31"/>
      <c r="F3820" s="31"/>
      <c r="G3820" s="31"/>
      <c r="H3820" s="31"/>
    </row>
    <row r="3821">
      <c r="E3821" s="31"/>
      <c r="F3821" s="31"/>
      <c r="G3821" s="31"/>
      <c r="H3821" s="31"/>
    </row>
    <row r="3822">
      <c r="E3822" s="31"/>
      <c r="F3822" s="31"/>
      <c r="G3822" s="31"/>
      <c r="H3822" s="31"/>
    </row>
    <row r="3823">
      <c r="E3823" s="31"/>
      <c r="F3823" s="31"/>
      <c r="G3823" s="31"/>
      <c r="H3823" s="31"/>
    </row>
    <row r="3824">
      <c r="E3824" s="31"/>
      <c r="F3824" s="31"/>
      <c r="G3824" s="31"/>
      <c r="H3824" s="31"/>
    </row>
    <row r="3825">
      <c r="E3825" s="31"/>
      <c r="F3825" s="31"/>
      <c r="G3825" s="31"/>
      <c r="H3825" s="31"/>
    </row>
    <row r="3826">
      <c r="E3826" s="31"/>
      <c r="F3826" s="31"/>
      <c r="G3826" s="31"/>
      <c r="H3826" s="31"/>
    </row>
    <row r="3827">
      <c r="E3827" s="31"/>
      <c r="F3827" s="31"/>
      <c r="G3827" s="31"/>
      <c r="H3827" s="31"/>
    </row>
    <row r="3828">
      <c r="E3828" s="31"/>
      <c r="F3828" s="31"/>
      <c r="G3828" s="31"/>
      <c r="H3828" s="31"/>
    </row>
    <row r="3829">
      <c r="E3829" s="31"/>
      <c r="F3829" s="31"/>
      <c r="G3829" s="31"/>
      <c r="H3829" s="31"/>
    </row>
    <row r="3830">
      <c r="E3830" s="31"/>
      <c r="F3830" s="31"/>
      <c r="G3830" s="31"/>
      <c r="H3830" s="31"/>
    </row>
    <row r="3831">
      <c r="E3831" s="31"/>
      <c r="F3831" s="31"/>
      <c r="G3831" s="31"/>
      <c r="H3831" s="31"/>
    </row>
    <row r="3832">
      <c r="E3832" s="31"/>
      <c r="F3832" s="31"/>
      <c r="G3832" s="31"/>
      <c r="H3832" s="31"/>
    </row>
    <row r="3833">
      <c r="E3833" s="31"/>
      <c r="F3833" s="31"/>
      <c r="G3833" s="31"/>
      <c r="H3833" s="31"/>
    </row>
    <row r="3834">
      <c r="E3834" s="31"/>
      <c r="F3834" s="31"/>
      <c r="G3834" s="31"/>
      <c r="H3834" s="31"/>
    </row>
    <row r="3835">
      <c r="E3835" s="31"/>
      <c r="F3835" s="31"/>
      <c r="G3835" s="31"/>
      <c r="H3835" s="31"/>
    </row>
    <row r="3836">
      <c r="E3836" s="31"/>
      <c r="F3836" s="31"/>
      <c r="G3836" s="31"/>
      <c r="H3836" s="31"/>
    </row>
    <row r="3837">
      <c r="E3837" s="31"/>
      <c r="F3837" s="31"/>
      <c r="G3837" s="31"/>
      <c r="H3837" s="31"/>
    </row>
    <row r="3838">
      <c r="E3838" s="31"/>
      <c r="F3838" s="31"/>
      <c r="G3838" s="31"/>
      <c r="H3838" s="31"/>
    </row>
    <row r="3839">
      <c r="E3839" s="31"/>
      <c r="F3839" s="31"/>
      <c r="G3839" s="31"/>
      <c r="H3839" s="31"/>
    </row>
    <row r="3840">
      <c r="E3840" s="31"/>
      <c r="F3840" s="31"/>
      <c r="G3840" s="31"/>
      <c r="H3840" s="31"/>
    </row>
    <row r="3841">
      <c r="E3841" s="31"/>
      <c r="F3841" s="31"/>
      <c r="G3841" s="31"/>
      <c r="H3841" s="31"/>
    </row>
    <row r="3842">
      <c r="E3842" s="31"/>
      <c r="F3842" s="31"/>
      <c r="G3842" s="31"/>
      <c r="H3842" s="31"/>
    </row>
    <row r="3843">
      <c r="E3843" s="31"/>
      <c r="F3843" s="31"/>
      <c r="G3843" s="31"/>
      <c r="H3843" s="31"/>
    </row>
    <row r="3844">
      <c r="E3844" s="31"/>
      <c r="F3844" s="31"/>
      <c r="G3844" s="31"/>
      <c r="H3844" s="31"/>
    </row>
    <row r="3845">
      <c r="E3845" s="31"/>
      <c r="F3845" s="31"/>
      <c r="G3845" s="31"/>
      <c r="H3845" s="31"/>
    </row>
    <row r="3846">
      <c r="E3846" s="31"/>
      <c r="F3846" s="31"/>
      <c r="G3846" s="31"/>
      <c r="H3846" s="31"/>
    </row>
    <row r="3847">
      <c r="E3847" s="31"/>
      <c r="F3847" s="31"/>
      <c r="G3847" s="31"/>
      <c r="H3847" s="31"/>
    </row>
    <row r="3848">
      <c r="E3848" s="31"/>
      <c r="F3848" s="31"/>
      <c r="G3848" s="31"/>
      <c r="H3848" s="31"/>
    </row>
    <row r="3849">
      <c r="E3849" s="31"/>
      <c r="F3849" s="31"/>
      <c r="G3849" s="31"/>
      <c r="H3849" s="31"/>
    </row>
    <row r="3850">
      <c r="E3850" s="31"/>
      <c r="F3850" s="31"/>
      <c r="G3850" s="31"/>
      <c r="H3850" s="31"/>
    </row>
    <row r="3851">
      <c r="E3851" s="31"/>
      <c r="F3851" s="31"/>
      <c r="G3851" s="31"/>
      <c r="H3851" s="31"/>
    </row>
    <row r="3852">
      <c r="E3852" s="31"/>
      <c r="F3852" s="31"/>
      <c r="G3852" s="31"/>
      <c r="H3852" s="31"/>
    </row>
    <row r="3853">
      <c r="E3853" s="31"/>
      <c r="F3853" s="31"/>
      <c r="G3853" s="31"/>
      <c r="H3853" s="31"/>
    </row>
    <row r="3854">
      <c r="E3854" s="31"/>
      <c r="F3854" s="31"/>
      <c r="G3854" s="31"/>
      <c r="H3854" s="31"/>
    </row>
    <row r="3855">
      <c r="E3855" s="31"/>
      <c r="F3855" s="31"/>
      <c r="G3855" s="31"/>
      <c r="H3855" s="31"/>
    </row>
    <row r="3856">
      <c r="E3856" s="31"/>
      <c r="F3856" s="31"/>
      <c r="G3856" s="31"/>
      <c r="H3856" s="31"/>
    </row>
    <row r="3857">
      <c r="E3857" s="31"/>
      <c r="F3857" s="31"/>
      <c r="G3857" s="31"/>
      <c r="H3857" s="31"/>
    </row>
    <row r="3858">
      <c r="E3858" s="31"/>
      <c r="F3858" s="31"/>
      <c r="G3858" s="31"/>
      <c r="H3858" s="31"/>
    </row>
    <row r="3859">
      <c r="E3859" s="31"/>
      <c r="F3859" s="31"/>
      <c r="G3859" s="31"/>
      <c r="H3859" s="31"/>
    </row>
    <row r="3860">
      <c r="E3860" s="31"/>
      <c r="F3860" s="31"/>
      <c r="G3860" s="31"/>
      <c r="H3860" s="31"/>
    </row>
    <row r="3861">
      <c r="E3861" s="31"/>
      <c r="F3861" s="31"/>
      <c r="G3861" s="31"/>
      <c r="H3861" s="31"/>
    </row>
    <row r="3862">
      <c r="E3862" s="31"/>
      <c r="F3862" s="31"/>
      <c r="G3862" s="31"/>
      <c r="H3862" s="31"/>
    </row>
    <row r="3863">
      <c r="E3863" s="31"/>
      <c r="F3863" s="31"/>
      <c r="G3863" s="31"/>
      <c r="H3863" s="31"/>
    </row>
    <row r="3864">
      <c r="E3864" s="31"/>
      <c r="F3864" s="31"/>
      <c r="G3864" s="31"/>
      <c r="H3864" s="31"/>
    </row>
    <row r="3865">
      <c r="E3865" s="31"/>
      <c r="F3865" s="31"/>
      <c r="G3865" s="31"/>
      <c r="H3865" s="31"/>
    </row>
    <row r="3866">
      <c r="E3866" s="31"/>
      <c r="F3866" s="31"/>
      <c r="G3866" s="31"/>
      <c r="H3866" s="31"/>
    </row>
    <row r="3867">
      <c r="E3867" s="31"/>
      <c r="F3867" s="31"/>
      <c r="G3867" s="31"/>
      <c r="H3867" s="31"/>
    </row>
    <row r="3868">
      <c r="E3868" s="31"/>
      <c r="F3868" s="31"/>
      <c r="G3868" s="31"/>
      <c r="H3868" s="31"/>
    </row>
    <row r="3869">
      <c r="E3869" s="31"/>
      <c r="F3869" s="31"/>
      <c r="G3869" s="31"/>
      <c r="H3869" s="31"/>
    </row>
    <row r="3870">
      <c r="E3870" s="31"/>
      <c r="F3870" s="31"/>
      <c r="G3870" s="31"/>
      <c r="H3870" s="31"/>
    </row>
    <row r="3871">
      <c r="E3871" s="31"/>
      <c r="F3871" s="31"/>
      <c r="G3871" s="31"/>
      <c r="H3871" s="31"/>
    </row>
    <row r="3872">
      <c r="E3872" s="31"/>
      <c r="F3872" s="31"/>
      <c r="G3872" s="31"/>
      <c r="H3872" s="31"/>
    </row>
    <row r="3873">
      <c r="E3873" s="31"/>
      <c r="F3873" s="31"/>
      <c r="G3873" s="31"/>
      <c r="H3873" s="31"/>
    </row>
    <row r="3874">
      <c r="E3874" s="31"/>
      <c r="F3874" s="31"/>
      <c r="G3874" s="31"/>
      <c r="H3874" s="31"/>
    </row>
    <row r="3875">
      <c r="E3875" s="31"/>
      <c r="F3875" s="31"/>
      <c r="G3875" s="31"/>
      <c r="H3875" s="31"/>
    </row>
    <row r="3876">
      <c r="E3876" s="31"/>
      <c r="F3876" s="31"/>
      <c r="G3876" s="31"/>
      <c r="H3876" s="31"/>
    </row>
    <row r="3877">
      <c r="E3877" s="31"/>
      <c r="F3877" s="31"/>
      <c r="G3877" s="31"/>
      <c r="H3877" s="31"/>
    </row>
    <row r="3878">
      <c r="E3878" s="31"/>
      <c r="F3878" s="31"/>
      <c r="G3878" s="31"/>
      <c r="H3878" s="31"/>
    </row>
    <row r="3879">
      <c r="E3879" s="31"/>
      <c r="F3879" s="31"/>
      <c r="G3879" s="31"/>
      <c r="H3879" s="31"/>
    </row>
    <row r="3880">
      <c r="E3880" s="31"/>
      <c r="F3880" s="31"/>
      <c r="G3880" s="31"/>
      <c r="H3880" s="31"/>
    </row>
    <row r="3881">
      <c r="E3881" s="31"/>
      <c r="F3881" s="31"/>
      <c r="G3881" s="31"/>
      <c r="H3881" s="31"/>
    </row>
    <row r="3882">
      <c r="E3882" s="31"/>
      <c r="F3882" s="31"/>
      <c r="G3882" s="31"/>
      <c r="H3882" s="31"/>
    </row>
    <row r="3883">
      <c r="E3883" s="31"/>
      <c r="F3883" s="31"/>
      <c r="G3883" s="31"/>
      <c r="H3883" s="31"/>
    </row>
    <row r="3884">
      <c r="E3884" s="31"/>
      <c r="F3884" s="31"/>
      <c r="G3884" s="31"/>
      <c r="H3884" s="31"/>
    </row>
    <row r="3885">
      <c r="E3885" s="31"/>
      <c r="F3885" s="31"/>
      <c r="G3885" s="31"/>
      <c r="H3885" s="31"/>
    </row>
    <row r="3886">
      <c r="E3886" s="31"/>
      <c r="F3886" s="31"/>
      <c r="G3886" s="31"/>
      <c r="H3886" s="31"/>
    </row>
    <row r="3887">
      <c r="E3887" s="31"/>
      <c r="F3887" s="31"/>
      <c r="G3887" s="31"/>
      <c r="H3887" s="31"/>
    </row>
    <row r="3888">
      <c r="E3888" s="31"/>
      <c r="F3888" s="31"/>
      <c r="G3888" s="31"/>
      <c r="H3888" s="31"/>
    </row>
    <row r="3889">
      <c r="E3889" s="31"/>
      <c r="F3889" s="31"/>
      <c r="G3889" s="31"/>
      <c r="H3889" s="31"/>
    </row>
    <row r="3890">
      <c r="E3890" s="31"/>
      <c r="F3890" s="31"/>
      <c r="G3890" s="31"/>
      <c r="H3890" s="31"/>
    </row>
    <row r="3891">
      <c r="E3891" s="31"/>
      <c r="F3891" s="31"/>
      <c r="G3891" s="31"/>
      <c r="H3891" s="31"/>
    </row>
    <row r="3892">
      <c r="E3892" s="31"/>
      <c r="F3892" s="31"/>
      <c r="G3892" s="31"/>
      <c r="H3892" s="31"/>
    </row>
    <row r="3893">
      <c r="E3893" s="31"/>
      <c r="F3893" s="31"/>
      <c r="G3893" s="31"/>
      <c r="H3893" s="31"/>
    </row>
    <row r="3894">
      <c r="E3894" s="31"/>
      <c r="F3894" s="31"/>
      <c r="G3894" s="31"/>
      <c r="H3894" s="31"/>
    </row>
    <row r="3895">
      <c r="E3895" s="31"/>
      <c r="F3895" s="31"/>
      <c r="G3895" s="31"/>
      <c r="H3895" s="31"/>
    </row>
    <row r="3896">
      <c r="E3896" s="31"/>
      <c r="F3896" s="31"/>
      <c r="G3896" s="31"/>
      <c r="H3896" s="31"/>
    </row>
    <row r="3897">
      <c r="E3897" s="31"/>
      <c r="F3897" s="31"/>
      <c r="G3897" s="31"/>
      <c r="H3897" s="31"/>
    </row>
    <row r="3898">
      <c r="E3898" s="31"/>
      <c r="F3898" s="31"/>
      <c r="G3898" s="31"/>
      <c r="H3898" s="31"/>
    </row>
    <row r="3899">
      <c r="E3899" s="31"/>
      <c r="F3899" s="31"/>
      <c r="G3899" s="31"/>
      <c r="H3899" s="31"/>
    </row>
    <row r="3900">
      <c r="E3900" s="31"/>
      <c r="F3900" s="31"/>
      <c r="G3900" s="31"/>
      <c r="H3900" s="31"/>
    </row>
    <row r="3901">
      <c r="E3901" s="31"/>
      <c r="F3901" s="31"/>
      <c r="G3901" s="31"/>
      <c r="H3901" s="31"/>
    </row>
    <row r="3902">
      <c r="E3902" s="31"/>
      <c r="F3902" s="31"/>
      <c r="G3902" s="31"/>
      <c r="H3902" s="31"/>
    </row>
    <row r="3903">
      <c r="E3903" s="31"/>
      <c r="F3903" s="31"/>
      <c r="G3903" s="31"/>
      <c r="H3903" s="31"/>
    </row>
    <row r="3904">
      <c r="E3904" s="31"/>
      <c r="F3904" s="31"/>
      <c r="G3904" s="31"/>
      <c r="H3904" s="31"/>
    </row>
    <row r="3905">
      <c r="E3905" s="31"/>
      <c r="F3905" s="31"/>
      <c r="G3905" s="31"/>
      <c r="H3905" s="31"/>
    </row>
    <row r="3906">
      <c r="E3906" s="31"/>
      <c r="F3906" s="31"/>
      <c r="G3906" s="31"/>
      <c r="H3906" s="31"/>
    </row>
    <row r="3907">
      <c r="E3907" s="31"/>
      <c r="F3907" s="31"/>
      <c r="G3907" s="31"/>
      <c r="H3907" s="31"/>
    </row>
    <row r="3908">
      <c r="E3908" s="31"/>
      <c r="F3908" s="31"/>
      <c r="G3908" s="31"/>
      <c r="H3908" s="31"/>
    </row>
    <row r="3909">
      <c r="E3909" s="31"/>
      <c r="F3909" s="31"/>
      <c r="G3909" s="31"/>
      <c r="H3909" s="31"/>
    </row>
    <row r="3910">
      <c r="E3910" s="31"/>
      <c r="F3910" s="31"/>
      <c r="G3910" s="31"/>
      <c r="H3910" s="31"/>
    </row>
    <row r="3911">
      <c r="E3911" s="31"/>
      <c r="F3911" s="31"/>
      <c r="G3911" s="31"/>
      <c r="H3911" s="31"/>
    </row>
    <row r="3912">
      <c r="E3912" s="31"/>
      <c r="F3912" s="31"/>
      <c r="G3912" s="31"/>
      <c r="H3912" s="31"/>
    </row>
    <row r="3913">
      <c r="E3913" s="31"/>
      <c r="F3913" s="31"/>
      <c r="G3913" s="31"/>
      <c r="H3913" s="31"/>
    </row>
    <row r="3914">
      <c r="E3914" s="31"/>
      <c r="F3914" s="31"/>
      <c r="G3914" s="31"/>
      <c r="H3914" s="31"/>
    </row>
    <row r="3915">
      <c r="E3915" s="31"/>
      <c r="F3915" s="31"/>
      <c r="G3915" s="31"/>
      <c r="H3915" s="31"/>
    </row>
    <row r="3916">
      <c r="E3916" s="31"/>
      <c r="F3916" s="31"/>
      <c r="G3916" s="31"/>
      <c r="H3916" s="31"/>
    </row>
    <row r="3917">
      <c r="E3917" s="31"/>
      <c r="F3917" s="31"/>
      <c r="G3917" s="31"/>
      <c r="H3917" s="31"/>
    </row>
    <row r="3918">
      <c r="E3918" s="31"/>
      <c r="F3918" s="31"/>
      <c r="G3918" s="31"/>
      <c r="H3918" s="31"/>
    </row>
    <row r="3919">
      <c r="E3919" s="31"/>
      <c r="F3919" s="31"/>
      <c r="G3919" s="31"/>
      <c r="H3919" s="31"/>
    </row>
    <row r="3920">
      <c r="E3920" s="31"/>
      <c r="F3920" s="31"/>
      <c r="G3920" s="31"/>
      <c r="H3920" s="31"/>
    </row>
    <row r="3921">
      <c r="E3921" s="31"/>
      <c r="F3921" s="31"/>
      <c r="G3921" s="31"/>
      <c r="H3921" s="31"/>
    </row>
    <row r="3922">
      <c r="E3922" s="31"/>
      <c r="F3922" s="31"/>
      <c r="G3922" s="31"/>
      <c r="H3922" s="31"/>
    </row>
    <row r="3923">
      <c r="E3923" s="31"/>
      <c r="F3923" s="31"/>
      <c r="G3923" s="31"/>
      <c r="H3923" s="31"/>
    </row>
    <row r="3924">
      <c r="E3924" s="31"/>
      <c r="F3924" s="31"/>
      <c r="G3924" s="31"/>
      <c r="H3924" s="31"/>
    </row>
    <row r="3925">
      <c r="E3925" s="31"/>
      <c r="F3925" s="31"/>
      <c r="G3925" s="31"/>
      <c r="H3925" s="31"/>
    </row>
    <row r="3926">
      <c r="E3926" s="31"/>
      <c r="F3926" s="31"/>
      <c r="G3926" s="31"/>
      <c r="H3926" s="31"/>
    </row>
    <row r="3927">
      <c r="E3927" s="31"/>
      <c r="F3927" s="31"/>
      <c r="G3927" s="31"/>
      <c r="H3927" s="31"/>
    </row>
    <row r="3928">
      <c r="E3928" s="31"/>
      <c r="F3928" s="31"/>
      <c r="G3928" s="31"/>
      <c r="H3928" s="31"/>
    </row>
    <row r="3929">
      <c r="E3929" s="31"/>
      <c r="F3929" s="31"/>
      <c r="G3929" s="31"/>
      <c r="H3929" s="31"/>
    </row>
    <row r="3930">
      <c r="E3930" s="31"/>
      <c r="F3930" s="31"/>
      <c r="G3930" s="31"/>
      <c r="H3930" s="31"/>
    </row>
    <row r="3931">
      <c r="E3931" s="31"/>
      <c r="F3931" s="31"/>
      <c r="G3931" s="31"/>
      <c r="H3931" s="31"/>
    </row>
    <row r="3932">
      <c r="E3932" s="31"/>
      <c r="F3932" s="31"/>
      <c r="G3932" s="31"/>
      <c r="H3932" s="31"/>
    </row>
    <row r="3933">
      <c r="E3933" s="31"/>
      <c r="F3933" s="31"/>
      <c r="G3933" s="31"/>
      <c r="H3933" s="31"/>
    </row>
    <row r="3934">
      <c r="E3934" s="31"/>
      <c r="F3934" s="31"/>
      <c r="G3934" s="31"/>
      <c r="H3934" s="31"/>
    </row>
    <row r="3935">
      <c r="E3935" s="31"/>
      <c r="F3935" s="31"/>
      <c r="G3935" s="31"/>
      <c r="H3935" s="31"/>
    </row>
    <row r="3936">
      <c r="E3936" s="31"/>
      <c r="F3936" s="31"/>
      <c r="G3936" s="31"/>
      <c r="H3936" s="31"/>
    </row>
    <row r="3937">
      <c r="E3937" s="31"/>
      <c r="F3937" s="31"/>
      <c r="G3937" s="31"/>
      <c r="H3937" s="31"/>
    </row>
    <row r="3938">
      <c r="E3938" s="31"/>
      <c r="F3938" s="31"/>
      <c r="G3938" s="31"/>
      <c r="H3938" s="31"/>
    </row>
    <row r="3939">
      <c r="E3939" s="31"/>
      <c r="F3939" s="31"/>
      <c r="G3939" s="31"/>
      <c r="H3939" s="31"/>
    </row>
    <row r="3940">
      <c r="E3940" s="31"/>
      <c r="F3940" s="31"/>
      <c r="G3940" s="31"/>
      <c r="H3940" s="31"/>
    </row>
    <row r="3941">
      <c r="E3941" s="31"/>
      <c r="F3941" s="31"/>
      <c r="G3941" s="31"/>
      <c r="H3941" s="31"/>
    </row>
    <row r="3942">
      <c r="E3942" s="31"/>
      <c r="F3942" s="31"/>
      <c r="G3942" s="31"/>
      <c r="H3942" s="31"/>
    </row>
    <row r="3943">
      <c r="E3943" s="31"/>
      <c r="F3943" s="31"/>
      <c r="G3943" s="31"/>
      <c r="H3943" s="31"/>
    </row>
    <row r="3944">
      <c r="E3944" s="31"/>
      <c r="F3944" s="31"/>
      <c r="G3944" s="31"/>
      <c r="H3944" s="31"/>
    </row>
    <row r="3945">
      <c r="E3945" s="31"/>
      <c r="F3945" s="31"/>
      <c r="G3945" s="31"/>
      <c r="H3945" s="31"/>
    </row>
    <row r="3946">
      <c r="E3946" s="31"/>
      <c r="F3946" s="31"/>
      <c r="G3946" s="31"/>
      <c r="H3946" s="31"/>
    </row>
    <row r="3947">
      <c r="E3947" s="31"/>
      <c r="F3947" s="31"/>
      <c r="G3947" s="31"/>
      <c r="H3947" s="31"/>
    </row>
    <row r="3948">
      <c r="E3948" s="31"/>
      <c r="F3948" s="31"/>
      <c r="G3948" s="31"/>
      <c r="H3948" s="31"/>
    </row>
    <row r="3949">
      <c r="E3949" s="31"/>
      <c r="F3949" s="31"/>
      <c r="G3949" s="31"/>
      <c r="H3949" s="31"/>
    </row>
    <row r="3950">
      <c r="E3950" s="31"/>
      <c r="F3950" s="31"/>
      <c r="G3950" s="31"/>
      <c r="H3950" s="31"/>
    </row>
    <row r="3951">
      <c r="E3951" s="31"/>
      <c r="F3951" s="31"/>
      <c r="G3951" s="31"/>
      <c r="H3951" s="31"/>
    </row>
    <row r="3952">
      <c r="E3952" s="31"/>
      <c r="F3952" s="31"/>
      <c r="G3952" s="31"/>
      <c r="H3952" s="31"/>
    </row>
    <row r="3953">
      <c r="E3953" s="31"/>
      <c r="F3953" s="31"/>
      <c r="G3953" s="31"/>
      <c r="H3953" s="31"/>
    </row>
    <row r="3954">
      <c r="E3954" s="31"/>
      <c r="F3954" s="31"/>
      <c r="G3954" s="31"/>
      <c r="H3954" s="31"/>
    </row>
    <row r="3955">
      <c r="E3955" s="31"/>
      <c r="F3955" s="31"/>
      <c r="G3955" s="31"/>
      <c r="H3955" s="31"/>
    </row>
    <row r="3956">
      <c r="E3956" s="31"/>
      <c r="F3956" s="31"/>
      <c r="G3956" s="31"/>
      <c r="H3956" s="31"/>
    </row>
    <row r="3957">
      <c r="E3957" s="31"/>
      <c r="F3957" s="31"/>
      <c r="G3957" s="31"/>
      <c r="H3957" s="31"/>
    </row>
    <row r="3958">
      <c r="E3958" s="31"/>
      <c r="F3958" s="31"/>
      <c r="G3958" s="31"/>
      <c r="H3958" s="31"/>
    </row>
    <row r="3959">
      <c r="E3959" s="31"/>
      <c r="F3959" s="31"/>
      <c r="G3959" s="31"/>
      <c r="H3959" s="31"/>
    </row>
    <row r="3960">
      <c r="E3960" s="31"/>
      <c r="F3960" s="31"/>
      <c r="G3960" s="31"/>
      <c r="H3960" s="31"/>
    </row>
    <row r="3961">
      <c r="E3961" s="31"/>
      <c r="F3961" s="31"/>
      <c r="G3961" s="31"/>
      <c r="H3961" s="31"/>
    </row>
    <row r="3962">
      <c r="E3962" s="31"/>
      <c r="F3962" s="31"/>
      <c r="G3962" s="31"/>
      <c r="H3962" s="31"/>
    </row>
    <row r="3963">
      <c r="E3963" s="31"/>
      <c r="F3963" s="31"/>
      <c r="G3963" s="31"/>
      <c r="H3963" s="31"/>
    </row>
    <row r="3964">
      <c r="E3964" s="31"/>
      <c r="F3964" s="31"/>
      <c r="G3964" s="31"/>
      <c r="H3964" s="31"/>
    </row>
    <row r="3965">
      <c r="E3965" s="31"/>
      <c r="F3965" s="31"/>
      <c r="G3965" s="31"/>
      <c r="H3965" s="31"/>
    </row>
    <row r="3966">
      <c r="E3966" s="31"/>
      <c r="F3966" s="31"/>
      <c r="G3966" s="31"/>
      <c r="H3966" s="31"/>
    </row>
    <row r="3967">
      <c r="E3967" s="31"/>
      <c r="F3967" s="31"/>
      <c r="G3967" s="31"/>
      <c r="H3967" s="31"/>
    </row>
    <row r="3968">
      <c r="E3968" s="31"/>
      <c r="F3968" s="31"/>
      <c r="G3968" s="31"/>
      <c r="H3968" s="31"/>
    </row>
    <row r="3969">
      <c r="E3969" s="31"/>
      <c r="F3969" s="31"/>
      <c r="G3969" s="31"/>
      <c r="H3969" s="31"/>
    </row>
    <row r="3970">
      <c r="E3970" s="31"/>
      <c r="F3970" s="31"/>
      <c r="G3970" s="31"/>
      <c r="H3970" s="31"/>
    </row>
    <row r="3971">
      <c r="E3971" s="31"/>
      <c r="F3971" s="31"/>
      <c r="G3971" s="31"/>
      <c r="H3971" s="31"/>
    </row>
    <row r="3972">
      <c r="E3972" s="31"/>
      <c r="F3972" s="31"/>
      <c r="G3972" s="31"/>
      <c r="H3972" s="31"/>
    </row>
    <row r="3973">
      <c r="E3973" s="31"/>
      <c r="F3973" s="31"/>
      <c r="G3973" s="31"/>
      <c r="H3973" s="31"/>
    </row>
    <row r="3974">
      <c r="E3974" s="31"/>
      <c r="F3974" s="31"/>
      <c r="G3974" s="31"/>
      <c r="H3974" s="31"/>
    </row>
    <row r="3975">
      <c r="E3975" s="31"/>
      <c r="F3975" s="31"/>
      <c r="G3975" s="31"/>
      <c r="H3975" s="31"/>
    </row>
    <row r="3976">
      <c r="E3976" s="31"/>
      <c r="F3976" s="31"/>
      <c r="G3976" s="31"/>
      <c r="H3976" s="31"/>
    </row>
    <row r="3977">
      <c r="E3977" s="31"/>
      <c r="F3977" s="31"/>
      <c r="G3977" s="31"/>
      <c r="H3977" s="31"/>
    </row>
    <row r="3978">
      <c r="E3978" s="31"/>
      <c r="F3978" s="31"/>
      <c r="G3978" s="31"/>
      <c r="H3978" s="31"/>
    </row>
    <row r="3979">
      <c r="E3979" s="31"/>
      <c r="F3979" s="31"/>
      <c r="G3979" s="31"/>
      <c r="H3979" s="31"/>
    </row>
    <row r="3980">
      <c r="E3980" s="31"/>
      <c r="F3980" s="31"/>
      <c r="G3980" s="31"/>
      <c r="H3980" s="31"/>
    </row>
    <row r="3981">
      <c r="E3981" s="31"/>
      <c r="F3981" s="31"/>
      <c r="G3981" s="31"/>
      <c r="H3981" s="31"/>
    </row>
    <row r="3982">
      <c r="E3982" s="31"/>
      <c r="F3982" s="31"/>
      <c r="G3982" s="31"/>
      <c r="H3982" s="31"/>
    </row>
    <row r="3983">
      <c r="E3983" s="31"/>
      <c r="F3983" s="31"/>
      <c r="G3983" s="31"/>
      <c r="H3983" s="31"/>
    </row>
    <row r="3984">
      <c r="E3984" s="31"/>
      <c r="F3984" s="31"/>
      <c r="G3984" s="31"/>
      <c r="H3984" s="31"/>
    </row>
    <row r="3985">
      <c r="E3985" s="31"/>
      <c r="F3985" s="31"/>
      <c r="G3985" s="31"/>
      <c r="H3985" s="31"/>
    </row>
    <row r="3986">
      <c r="E3986" s="31"/>
      <c r="F3986" s="31"/>
      <c r="G3986" s="31"/>
      <c r="H3986" s="31"/>
    </row>
    <row r="3987">
      <c r="E3987" s="31"/>
      <c r="F3987" s="31"/>
      <c r="G3987" s="31"/>
      <c r="H3987" s="31"/>
    </row>
    <row r="3988">
      <c r="E3988" s="31"/>
      <c r="F3988" s="31"/>
      <c r="G3988" s="31"/>
      <c r="H3988" s="31"/>
    </row>
    <row r="3989">
      <c r="E3989" s="31"/>
      <c r="F3989" s="31"/>
      <c r="G3989" s="31"/>
      <c r="H3989" s="31"/>
    </row>
    <row r="3990">
      <c r="E3990" s="31"/>
      <c r="F3990" s="31"/>
      <c r="G3990" s="31"/>
      <c r="H3990" s="31"/>
    </row>
    <row r="3991">
      <c r="E3991" s="31"/>
      <c r="F3991" s="31"/>
      <c r="G3991" s="31"/>
      <c r="H3991" s="31"/>
    </row>
    <row r="3992">
      <c r="E3992" s="31"/>
      <c r="F3992" s="31"/>
      <c r="G3992" s="31"/>
      <c r="H3992" s="31"/>
    </row>
    <row r="3993">
      <c r="E3993" s="31"/>
      <c r="F3993" s="31"/>
      <c r="G3993" s="31"/>
      <c r="H3993" s="31"/>
    </row>
    <row r="3994">
      <c r="E3994" s="31"/>
      <c r="F3994" s="31"/>
      <c r="G3994" s="31"/>
      <c r="H3994" s="31"/>
    </row>
    <row r="3995">
      <c r="E3995" s="31"/>
      <c r="F3995" s="31"/>
      <c r="G3995" s="31"/>
      <c r="H3995" s="31"/>
    </row>
    <row r="3996">
      <c r="E3996" s="31"/>
      <c r="F3996" s="31"/>
      <c r="G3996" s="31"/>
      <c r="H3996" s="31"/>
    </row>
    <row r="3997">
      <c r="E3997" s="31"/>
      <c r="F3997" s="31"/>
      <c r="G3997" s="31"/>
      <c r="H3997" s="31"/>
    </row>
    <row r="3998">
      <c r="E3998" s="31"/>
      <c r="F3998" s="31"/>
      <c r="G3998" s="31"/>
      <c r="H3998" s="31"/>
    </row>
    <row r="3999">
      <c r="E3999" s="31"/>
      <c r="F3999" s="31"/>
      <c r="G3999" s="31"/>
      <c r="H3999" s="31"/>
    </row>
    <row r="4000">
      <c r="E4000" s="31"/>
      <c r="F4000" s="31"/>
      <c r="G4000" s="31"/>
      <c r="H4000" s="31"/>
    </row>
    <row r="4001">
      <c r="E4001" s="31"/>
      <c r="F4001" s="31"/>
      <c r="G4001" s="31"/>
      <c r="H4001" s="31"/>
    </row>
    <row r="4002">
      <c r="E4002" s="31"/>
      <c r="F4002" s="31"/>
      <c r="G4002" s="31"/>
      <c r="H4002" s="31"/>
    </row>
    <row r="4003">
      <c r="E4003" s="31"/>
      <c r="F4003" s="31"/>
      <c r="G4003" s="31"/>
      <c r="H4003" s="31"/>
    </row>
    <row r="4004">
      <c r="E4004" s="31"/>
      <c r="F4004" s="31"/>
      <c r="G4004" s="31"/>
      <c r="H4004" s="31"/>
    </row>
    <row r="4005">
      <c r="E4005" s="31"/>
      <c r="F4005" s="31"/>
      <c r="G4005" s="31"/>
      <c r="H4005" s="31"/>
    </row>
    <row r="4006">
      <c r="E4006" s="31"/>
      <c r="F4006" s="31"/>
      <c r="G4006" s="31"/>
      <c r="H4006" s="31"/>
    </row>
    <row r="4007">
      <c r="E4007" s="31"/>
      <c r="F4007" s="31"/>
      <c r="G4007" s="31"/>
      <c r="H4007" s="31"/>
    </row>
    <row r="4008">
      <c r="E4008" s="31"/>
      <c r="F4008" s="31"/>
      <c r="G4008" s="31"/>
      <c r="H4008" s="31"/>
    </row>
    <row r="4009">
      <c r="E4009" s="31"/>
      <c r="F4009" s="31"/>
      <c r="G4009" s="31"/>
      <c r="H4009" s="31"/>
    </row>
    <row r="4010">
      <c r="E4010" s="31"/>
      <c r="F4010" s="31"/>
      <c r="G4010" s="31"/>
      <c r="H4010" s="31"/>
    </row>
    <row r="4011">
      <c r="E4011" s="31"/>
      <c r="F4011" s="31"/>
      <c r="G4011" s="31"/>
      <c r="H4011" s="31"/>
    </row>
    <row r="4012">
      <c r="E4012" s="31"/>
      <c r="F4012" s="31"/>
      <c r="G4012" s="31"/>
      <c r="H4012" s="31"/>
    </row>
    <row r="4013">
      <c r="E4013" s="31"/>
      <c r="F4013" s="31"/>
      <c r="G4013" s="31"/>
      <c r="H4013" s="31"/>
    </row>
    <row r="4014">
      <c r="E4014" s="31"/>
      <c r="F4014" s="31"/>
      <c r="G4014" s="31"/>
      <c r="H4014" s="31"/>
    </row>
    <row r="4015">
      <c r="E4015" s="31"/>
      <c r="F4015" s="31"/>
      <c r="G4015" s="31"/>
      <c r="H4015" s="31"/>
    </row>
    <row r="4016">
      <c r="E4016" s="31"/>
      <c r="F4016" s="31"/>
      <c r="G4016" s="31"/>
      <c r="H4016" s="31"/>
    </row>
    <row r="4017">
      <c r="E4017" s="31"/>
      <c r="F4017" s="31"/>
      <c r="G4017" s="31"/>
      <c r="H4017" s="31"/>
    </row>
    <row r="4018">
      <c r="E4018" s="31"/>
      <c r="F4018" s="31"/>
      <c r="G4018" s="31"/>
      <c r="H4018" s="31"/>
    </row>
    <row r="4019">
      <c r="E4019" s="31"/>
      <c r="F4019" s="31"/>
      <c r="G4019" s="31"/>
      <c r="H4019" s="31"/>
    </row>
    <row r="4020">
      <c r="E4020" s="31"/>
      <c r="F4020" s="31"/>
      <c r="G4020" s="31"/>
      <c r="H4020" s="31"/>
    </row>
    <row r="4021">
      <c r="E4021" s="31"/>
      <c r="F4021" s="31"/>
      <c r="G4021" s="31"/>
      <c r="H4021" s="31"/>
    </row>
    <row r="4022">
      <c r="E4022" s="31"/>
      <c r="F4022" s="31"/>
      <c r="G4022" s="31"/>
      <c r="H4022" s="31"/>
    </row>
    <row r="4023">
      <c r="E4023" s="31"/>
      <c r="F4023" s="31"/>
      <c r="G4023" s="31"/>
      <c r="H4023" s="31"/>
    </row>
    <row r="4024">
      <c r="E4024" s="31"/>
      <c r="F4024" s="31"/>
      <c r="G4024" s="31"/>
      <c r="H4024" s="31"/>
    </row>
    <row r="4025">
      <c r="E4025" s="31"/>
      <c r="F4025" s="31"/>
      <c r="G4025" s="31"/>
      <c r="H4025" s="31"/>
    </row>
    <row r="4026">
      <c r="E4026" s="31"/>
      <c r="F4026" s="31"/>
      <c r="G4026" s="31"/>
      <c r="H4026" s="31"/>
    </row>
    <row r="4027">
      <c r="E4027" s="31"/>
      <c r="F4027" s="31"/>
      <c r="G4027" s="31"/>
      <c r="H4027" s="31"/>
    </row>
    <row r="4028">
      <c r="E4028" s="31"/>
      <c r="F4028" s="31"/>
      <c r="G4028" s="31"/>
      <c r="H4028" s="31"/>
    </row>
    <row r="4029">
      <c r="E4029" s="31"/>
      <c r="F4029" s="31"/>
      <c r="G4029" s="31"/>
      <c r="H4029" s="31"/>
    </row>
    <row r="4030">
      <c r="E4030" s="31"/>
      <c r="F4030" s="31"/>
      <c r="G4030" s="31"/>
      <c r="H4030" s="31"/>
    </row>
    <row r="4031">
      <c r="E4031" s="31"/>
      <c r="F4031" s="31"/>
      <c r="G4031" s="31"/>
      <c r="H4031" s="31"/>
    </row>
    <row r="4032">
      <c r="E4032" s="31"/>
      <c r="F4032" s="31"/>
      <c r="G4032" s="31"/>
      <c r="H4032" s="31"/>
    </row>
    <row r="4033">
      <c r="E4033" s="31"/>
      <c r="F4033" s="31"/>
      <c r="G4033" s="31"/>
      <c r="H4033" s="31"/>
    </row>
    <row r="4034">
      <c r="E4034" s="31"/>
      <c r="F4034" s="31"/>
      <c r="G4034" s="31"/>
      <c r="H4034" s="31"/>
    </row>
    <row r="4035">
      <c r="E4035" s="31"/>
      <c r="F4035" s="31"/>
      <c r="G4035" s="31"/>
      <c r="H4035" s="31"/>
    </row>
    <row r="4036">
      <c r="E4036" s="31"/>
      <c r="F4036" s="31"/>
      <c r="G4036" s="31"/>
      <c r="H4036" s="31"/>
    </row>
    <row r="4037">
      <c r="E4037" s="31"/>
      <c r="F4037" s="31"/>
      <c r="G4037" s="31"/>
      <c r="H4037" s="31"/>
    </row>
    <row r="4038">
      <c r="E4038" s="31"/>
      <c r="F4038" s="31"/>
      <c r="G4038" s="31"/>
      <c r="H4038" s="31"/>
    </row>
    <row r="4039">
      <c r="E4039" s="31"/>
      <c r="F4039" s="31"/>
      <c r="G4039" s="31"/>
      <c r="H4039" s="31"/>
    </row>
    <row r="4040">
      <c r="E4040" s="31"/>
      <c r="F4040" s="31"/>
      <c r="G4040" s="31"/>
      <c r="H4040" s="31"/>
    </row>
    <row r="4041">
      <c r="E4041" s="31"/>
      <c r="F4041" s="31"/>
      <c r="G4041" s="31"/>
      <c r="H4041" s="31"/>
    </row>
    <row r="4042">
      <c r="E4042" s="31"/>
      <c r="F4042" s="31"/>
      <c r="G4042" s="31"/>
      <c r="H4042" s="31"/>
    </row>
    <row r="4043">
      <c r="E4043" s="31"/>
      <c r="F4043" s="31"/>
      <c r="G4043" s="31"/>
      <c r="H4043" s="31"/>
    </row>
    <row r="4044">
      <c r="E4044" s="31"/>
      <c r="F4044" s="31"/>
      <c r="G4044" s="31"/>
      <c r="H4044" s="31"/>
    </row>
    <row r="4045">
      <c r="E4045" s="31"/>
      <c r="F4045" s="31"/>
      <c r="G4045" s="31"/>
      <c r="H4045" s="31"/>
    </row>
    <row r="4046">
      <c r="E4046" s="31"/>
      <c r="F4046" s="31"/>
      <c r="G4046" s="31"/>
      <c r="H4046" s="31"/>
    </row>
    <row r="4047">
      <c r="E4047" s="31"/>
      <c r="F4047" s="31"/>
      <c r="G4047" s="31"/>
      <c r="H4047" s="31"/>
    </row>
    <row r="4048">
      <c r="E4048" s="31"/>
      <c r="F4048" s="31"/>
      <c r="G4048" s="31"/>
      <c r="H4048" s="31"/>
    </row>
    <row r="4049">
      <c r="E4049" s="31"/>
      <c r="F4049" s="31"/>
      <c r="G4049" s="31"/>
      <c r="H4049" s="31"/>
    </row>
    <row r="4050">
      <c r="E4050" s="31"/>
      <c r="F4050" s="31"/>
      <c r="G4050" s="31"/>
      <c r="H4050" s="31"/>
    </row>
    <row r="4051">
      <c r="E4051" s="31"/>
      <c r="F4051" s="31"/>
      <c r="G4051" s="31"/>
      <c r="H4051" s="31"/>
    </row>
    <row r="4052">
      <c r="E4052" s="31"/>
      <c r="F4052" s="31"/>
      <c r="G4052" s="31"/>
      <c r="H4052" s="31"/>
    </row>
    <row r="4053">
      <c r="E4053" s="31"/>
      <c r="F4053" s="31"/>
      <c r="G4053" s="31"/>
      <c r="H4053" s="31"/>
    </row>
    <row r="4054">
      <c r="E4054" s="31"/>
      <c r="F4054" s="31"/>
      <c r="G4054" s="31"/>
      <c r="H4054" s="31"/>
    </row>
    <row r="4055">
      <c r="E4055" s="31"/>
      <c r="F4055" s="31"/>
      <c r="G4055" s="31"/>
      <c r="H4055" s="31"/>
    </row>
    <row r="4056">
      <c r="E4056" s="31"/>
      <c r="F4056" s="31"/>
      <c r="G4056" s="31"/>
      <c r="H4056" s="31"/>
    </row>
    <row r="4057">
      <c r="E4057" s="31"/>
      <c r="F4057" s="31"/>
      <c r="G4057" s="31"/>
      <c r="H4057" s="31"/>
    </row>
    <row r="4058">
      <c r="E4058" s="31"/>
      <c r="F4058" s="31"/>
      <c r="G4058" s="31"/>
      <c r="H4058" s="31"/>
    </row>
    <row r="4059">
      <c r="E4059" s="31"/>
      <c r="F4059" s="31"/>
      <c r="G4059" s="31"/>
      <c r="H4059" s="31"/>
    </row>
    <row r="4060">
      <c r="E4060" s="31"/>
      <c r="F4060" s="31"/>
      <c r="G4060" s="31"/>
      <c r="H4060" s="31"/>
    </row>
    <row r="4061">
      <c r="E4061" s="31"/>
      <c r="F4061" s="31"/>
      <c r="G4061" s="31"/>
      <c r="H4061" s="31"/>
    </row>
    <row r="4062">
      <c r="E4062" s="31"/>
      <c r="F4062" s="31"/>
      <c r="G4062" s="31"/>
      <c r="H4062" s="31"/>
    </row>
    <row r="4063">
      <c r="E4063" s="31"/>
      <c r="F4063" s="31"/>
      <c r="G4063" s="31"/>
      <c r="H4063" s="31"/>
    </row>
    <row r="4064">
      <c r="E4064" s="31"/>
      <c r="F4064" s="31"/>
      <c r="G4064" s="31"/>
      <c r="H4064" s="31"/>
    </row>
    <row r="4065">
      <c r="E4065" s="31"/>
      <c r="F4065" s="31"/>
      <c r="G4065" s="31"/>
      <c r="H4065" s="31"/>
    </row>
    <row r="4066">
      <c r="E4066" s="31"/>
      <c r="F4066" s="31"/>
      <c r="G4066" s="31"/>
      <c r="H4066" s="31"/>
    </row>
    <row r="4067">
      <c r="E4067" s="31"/>
      <c r="F4067" s="31"/>
      <c r="G4067" s="31"/>
      <c r="H4067" s="31"/>
    </row>
    <row r="4068">
      <c r="E4068" s="31"/>
      <c r="F4068" s="31"/>
      <c r="G4068" s="31"/>
      <c r="H4068" s="31"/>
    </row>
    <row r="4069">
      <c r="E4069" s="31"/>
      <c r="F4069" s="31"/>
      <c r="G4069" s="31"/>
      <c r="H4069" s="31"/>
    </row>
    <row r="4070">
      <c r="E4070" s="31"/>
      <c r="F4070" s="31"/>
      <c r="G4070" s="31"/>
      <c r="H4070" s="31"/>
    </row>
    <row r="4071">
      <c r="E4071" s="31"/>
      <c r="F4071" s="31"/>
      <c r="G4071" s="31"/>
      <c r="H4071" s="31"/>
    </row>
    <row r="4072">
      <c r="E4072" s="31"/>
      <c r="F4072" s="31"/>
      <c r="G4072" s="31"/>
      <c r="H4072" s="31"/>
    </row>
    <row r="4073">
      <c r="E4073" s="31"/>
      <c r="F4073" s="31"/>
      <c r="G4073" s="31"/>
      <c r="H4073" s="31"/>
    </row>
    <row r="4074">
      <c r="E4074" s="31"/>
      <c r="F4074" s="31"/>
      <c r="G4074" s="31"/>
      <c r="H4074" s="31"/>
    </row>
    <row r="4075">
      <c r="E4075" s="31"/>
      <c r="F4075" s="31"/>
      <c r="G4075" s="31"/>
      <c r="H4075" s="31"/>
    </row>
    <row r="4076">
      <c r="E4076" s="31"/>
      <c r="F4076" s="31"/>
      <c r="G4076" s="31"/>
      <c r="H4076" s="31"/>
    </row>
    <row r="4077">
      <c r="E4077" s="31"/>
      <c r="F4077" s="31"/>
      <c r="G4077" s="31"/>
      <c r="H4077" s="31"/>
    </row>
    <row r="4078">
      <c r="E4078" s="31"/>
      <c r="F4078" s="31"/>
      <c r="G4078" s="31"/>
      <c r="H4078" s="31"/>
    </row>
    <row r="4079">
      <c r="E4079" s="31"/>
      <c r="F4079" s="31"/>
      <c r="G4079" s="31"/>
      <c r="H4079" s="31"/>
    </row>
    <row r="4080">
      <c r="E4080" s="31"/>
      <c r="F4080" s="31"/>
      <c r="G4080" s="31"/>
      <c r="H4080" s="31"/>
    </row>
    <row r="4081">
      <c r="E4081" s="31"/>
      <c r="F4081" s="31"/>
      <c r="G4081" s="31"/>
      <c r="H4081" s="31"/>
    </row>
    <row r="4082">
      <c r="E4082" s="31"/>
      <c r="F4082" s="31"/>
      <c r="G4082" s="31"/>
      <c r="H4082" s="31"/>
    </row>
    <row r="4083">
      <c r="E4083" s="31"/>
      <c r="F4083" s="31"/>
      <c r="G4083" s="31"/>
      <c r="H4083" s="31"/>
    </row>
    <row r="4084">
      <c r="E4084" s="31"/>
      <c r="F4084" s="31"/>
      <c r="G4084" s="31"/>
      <c r="H4084" s="31"/>
    </row>
    <row r="4085">
      <c r="E4085" s="31"/>
      <c r="F4085" s="31"/>
      <c r="G4085" s="31"/>
      <c r="H4085" s="31"/>
    </row>
    <row r="4086">
      <c r="E4086" s="31"/>
      <c r="F4086" s="31"/>
      <c r="G4086" s="31"/>
      <c r="H4086" s="31"/>
    </row>
    <row r="4087">
      <c r="E4087" s="31"/>
      <c r="F4087" s="31"/>
      <c r="G4087" s="31"/>
      <c r="H4087" s="31"/>
    </row>
    <row r="4088">
      <c r="E4088" s="31"/>
      <c r="F4088" s="31"/>
      <c r="G4088" s="31"/>
      <c r="H4088" s="31"/>
    </row>
    <row r="4089">
      <c r="E4089" s="31"/>
      <c r="F4089" s="31"/>
      <c r="G4089" s="31"/>
      <c r="H4089" s="31"/>
    </row>
    <row r="4090">
      <c r="E4090" s="31"/>
      <c r="F4090" s="31"/>
      <c r="G4090" s="31"/>
      <c r="H4090" s="31"/>
    </row>
    <row r="4091">
      <c r="E4091" s="31"/>
      <c r="F4091" s="31"/>
      <c r="G4091" s="31"/>
      <c r="H4091" s="31"/>
    </row>
    <row r="4092">
      <c r="E4092" s="31"/>
      <c r="F4092" s="31"/>
      <c r="G4092" s="31"/>
      <c r="H4092" s="31"/>
    </row>
    <row r="4093">
      <c r="E4093" s="31"/>
      <c r="F4093" s="31"/>
      <c r="G4093" s="31"/>
      <c r="H4093" s="31"/>
    </row>
    <row r="4094">
      <c r="E4094" s="31"/>
      <c r="F4094" s="31"/>
      <c r="G4094" s="31"/>
      <c r="H4094" s="31"/>
    </row>
    <row r="4095">
      <c r="E4095" s="31"/>
      <c r="F4095" s="31"/>
      <c r="G4095" s="31"/>
      <c r="H4095" s="31"/>
    </row>
    <row r="4096">
      <c r="E4096" s="31"/>
      <c r="F4096" s="31"/>
      <c r="G4096" s="31"/>
      <c r="H4096" s="31"/>
    </row>
    <row r="4097">
      <c r="E4097" s="31"/>
      <c r="F4097" s="31"/>
      <c r="G4097" s="31"/>
      <c r="H4097" s="31"/>
    </row>
    <row r="4098">
      <c r="E4098" s="31"/>
      <c r="F4098" s="31"/>
      <c r="G4098" s="31"/>
      <c r="H4098" s="31"/>
    </row>
    <row r="4099">
      <c r="E4099" s="31"/>
      <c r="F4099" s="31"/>
      <c r="G4099" s="31"/>
      <c r="H4099" s="31"/>
    </row>
    <row r="4100">
      <c r="E4100" s="31"/>
      <c r="F4100" s="31"/>
      <c r="G4100" s="31"/>
      <c r="H4100" s="31"/>
    </row>
    <row r="4101">
      <c r="E4101" s="31"/>
      <c r="F4101" s="31"/>
      <c r="G4101" s="31"/>
      <c r="H4101" s="31"/>
    </row>
    <row r="4102">
      <c r="E4102" s="31"/>
      <c r="F4102" s="31"/>
      <c r="G4102" s="31"/>
      <c r="H4102" s="31"/>
    </row>
    <row r="4103">
      <c r="E4103" s="31"/>
      <c r="F4103" s="31"/>
      <c r="G4103" s="31"/>
      <c r="H4103" s="31"/>
    </row>
    <row r="4104">
      <c r="E4104" s="31"/>
      <c r="F4104" s="31"/>
      <c r="G4104" s="31"/>
      <c r="H4104" s="31"/>
    </row>
    <row r="4105">
      <c r="E4105" s="31"/>
      <c r="F4105" s="31"/>
      <c r="G4105" s="31"/>
      <c r="H4105" s="31"/>
    </row>
    <row r="4106">
      <c r="E4106" s="31"/>
      <c r="F4106" s="31"/>
      <c r="G4106" s="31"/>
      <c r="H4106" s="31"/>
    </row>
    <row r="4107">
      <c r="E4107" s="31"/>
      <c r="F4107" s="31"/>
      <c r="G4107" s="31"/>
      <c r="H4107" s="31"/>
    </row>
    <row r="4108">
      <c r="E4108" s="31"/>
      <c r="F4108" s="31"/>
      <c r="G4108" s="31"/>
      <c r="H4108" s="31"/>
    </row>
    <row r="4109">
      <c r="E4109" s="31"/>
      <c r="F4109" s="31"/>
      <c r="G4109" s="31"/>
      <c r="H4109" s="31"/>
    </row>
    <row r="4110">
      <c r="E4110" s="31"/>
      <c r="F4110" s="31"/>
      <c r="G4110" s="31"/>
      <c r="H4110" s="31"/>
    </row>
    <row r="4111">
      <c r="E4111" s="31"/>
      <c r="F4111" s="31"/>
      <c r="G4111" s="31"/>
      <c r="H4111" s="31"/>
    </row>
    <row r="4112">
      <c r="E4112" s="31"/>
      <c r="F4112" s="31"/>
      <c r="G4112" s="31"/>
      <c r="H4112" s="31"/>
    </row>
    <row r="4113">
      <c r="E4113" s="31"/>
      <c r="F4113" s="31"/>
      <c r="G4113" s="31"/>
      <c r="H4113" s="31"/>
    </row>
    <row r="4114">
      <c r="E4114" s="31"/>
      <c r="F4114" s="31"/>
      <c r="G4114" s="31"/>
      <c r="H4114" s="31"/>
    </row>
    <row r="4115">
      <c r="E4115" s="31"/>
      <c r="F4115" s="31"/>
      <c r="G4115" s="31"/>
      <c r="H4115" s="31"/>
    </row>
    <row r="4116">
      <c r="E4116" s="31"/>
      <c r="F4116" s="31"/>
      <c r="G4116" s="31"/>
      <c r="H4116" s="31"/>
    </row>
    <row r="4117">
      <c r="E4117" s="31"/>
      <c r="F4117" s="31"/>
      <c r="G4117" s="31"/>
      <c r="H4117" s="31"/>
    </row>
    <row r="4118">
      <c r="E4118" s="31"/>
      <c r="F4118" s="31"/>
      <c r="G4118" s="31"/>
      <c r="H4118" s="31"/>
    </row>
    <row r="4119">
      <c r="E4119" s="31"/>
      <c r="F4119" s="31"/>
      <c r="G4119" s="31"/>
      <c r="H4119" s="31"/>
    </row>
    <row r="4120">
      <c r="E4120" s="31"/>
      <c r="F4120" s="31"/>
      <c r="G4120" s="31"/>
      <c r="H4120" s="31"/>
    </row>
    <row r="4121">
      <c r="E4121" s="31"/>
      <c r="F4121" s="31"/>
      <c r="G4121" s="31"/>
      <c r="H4121" s="31"/>
    </row>
    <row r="4122">
      <c r="E4122" s="31"/>
      <c r="F4122" s="31"/>
      <c r="G4122" s="31"/>
      <c r="H4122" s="31"/>
    </row>
    <row r="4123">
      <c r="E4123" s="31"/>
      <c r="F4123" s="31"/>
      <c r="G4123" s="31"/>
      <c r="H4123" s="31"/>
    </row>
    <row r="4124">
      <c r="E4124" s="31"/>
      <c r="F4124" s="31"/>
      <c r="G4124" s="31"/>
      <c r="H4124" s="31"/>
    </row>
    <row r="4125">
      <c r="E4125" s="31"/>
      <c r="F4125" s="31"/>
      <c r="G4125" s="31"/>
      <c r="H4125" s="31"/>
    </row>
    <row r="4126">
      <c r="E4126" s="31"/>
      <c r="F4126" s="31"/>
      <c r="G4126" s="31"/>
      <c r="H4126" s="31"/>
    </row>
    <row r="4127">
      <c r="E4127" s="31"/>
      <c r="F4127" s="31"/>
      <c r="G4127" s="31"/>
      <c r="H4127" s="31"/>
    </row>
    <row r="4128">
      <c r="E4128" s="31"/>
      <c r="F4128" s="31"/>
      <c r="G4128" s="31"/>
      <c r="H4128" s="31"/>
    </row>
    <row r="4129">
      <c r="E4129" s="31"/>
      <c r="F4129" s="31"/>
      <c r="G4129" s="31"/>
      <c r="H4129" s="31"/>
    </row>
    <row r="4130">
      <c r="E4130" s="31"/>
      <c r="F4130" s="31"/>
      <c r="G4130" s="31"/>
      <c r="H4130" s="31"/>
    </row>
    <row r="4131">
      <c r="E4131" s="31"/>
      <c r="F4131" s="31"/>
      <c r="G4131" s="31"/>
      <c r="H4131" s="31"/>
    </row>
    <row r="4132">
      <c r="E4132" s="31"/>
      <c r="F4132" s="31"/>
      <c r="G4132" s="31"/>
      <c r="H4132" s="31"/>
    </row>
    <row r="4133">
      <c r="E4133" s="31"/>
      <c r="F4133" s="31"/>
      <c r="G4133" s="31"/>
      <c r="H4133" s="31"/>
    </row>
    <row r="4134">
      <c r="E4134" s="31"/>
      <c r="F4134" s="31"/>
      <c r="G4134" s="31"/>
      <c r="H4134" s="31"/>
    </row>
    <row r="4135">
      <c r="E4135" s="31"/>
      <c r="F4135" s="31"/>
      <c r="G4135" s="31"/>
      <c r="H4135" s="31"/>
    </row>
    <row r="4136">
      <c r="E4136" s="31"/>
      <c r="F4136" s="31"/>
      <c r="G4136" s="31"/>
      <c r="H4136" s="31"/>
    </row>
    <row r="4137">
      <c r="E4137" s="31"/>
      <c r="F4137" s="31"/>
      <c r="G4137" s="31"/>
      <c r="H4137" s="31"/>
    </row>
    <row r="4138">
      <c r="E4138" s="31"/>
      <c r="F4138" s="31"/>
      <c r="G4138" s="31"/>
      <c r="H4138" s="31"/>
    </row>
    <row r="4139">
      <c r="E4139" s="31"/>
      <c r="F4139" s="31"/>
      <c r="G4139" s="31"/>
      <c r="H4139" s="31"/>
    </row>
    <row r="4140">
      <c r="E4140" s="31"/>
      <c r="F4140" s="31"/>
      <c r="G4140" s="31"/>
      <c r="H4140" s="31"/>
    </row>
    <row r="4141">
      <c r="E4141" s="31"/>
      <c r="F4141" s="31"/>
      <c r="G4141" s="31"/>
      <c r="H4141" s="31"/>
    </row>
    <row r="4142">
      <c r="E4142" s="31"/>
      <c r="F4142" s="31"/>
      <c r="G4142" s="31"/>
      <c r="H4142" s="31"/>
    </row>
    <row r="4143">
      <c r="E4143" s="31"/>
      <c r="F4143" s="31"/>
      <c r="G4143" s="31"/>
      <c r="H4143" s="31"/>
    </row>
    <row r="4144">
      <c r="E4144" s="31"/>
      <c r="F4144" s="31"/>
      <c r="G4144" s="31"/>
      <c r="H4144" s="31"/>
    </row>
    <row r="4145">
      <c r="E4145" s="31"/>
      <c r="F4145" s="31"/>
      <c r="G4145" s="31"/>
      <c r="H4145" s="31"/>
    </row>
    <row r="4146">
      <c r="E4146" s="31"/>
      <c r="F4146" s="31"/>
      <c r="G4146" s="31"/>
      <c r="H4146" s="31"/>
    </row>
    <row r="4147">
      <c r="E4147" s="31"/>
      <c r="F4147" s="31"/>
      <c r="G4147" s="31"/>
      <c r="H4147" s="31"/>
    </row>
    <row r="4148">
      <c r="E4148" s="31"/>
      <c r="F4148" s="31"/>
      <c r="G4148" s="31"/>
      <c r="H4148" s="31"/>
    </row>
    <row r="4149">
      <c r="E4149" s="31"/>
      <c r="F4149" s="31"/>
      <c r="G4149" s="31"/>
      <c r="H4149" s="31"/>
    </row>
    <row r="4150">
      <c r="E4150" s="31"/>
      <c r="F4150" s="31"/>
      <c r="G4150" s="31"/>
      <c r="H4150" s="31"/>
    </row>
    <row r="4151">
      <c r="E4151" s="31"/>
      <c r="F4151" s="31"/>
      <c r="G4151" s="31"/>
      <c r="H4151" s="31"/>
    </row>
    <row r="4152">
      <c r="E4152" s="31"/>
      <c r="F4152" s="31"/>
      <c r="G4152" s="31"/>
      <c r="H4152" s="31"/>
    </row>
    <row r="4153">
      <c r="E4153" s="31"/>
      <c r="F4153" s="31"/>
      <c r="G4153" s="31"/>
      <c r="H4153" s="31"/>
    </row>
    <row r="4154">
      <c r="E4154" s="31"/>
      <c r="F4154" s="31"/>
      <c r="G4154" s="31"/>
      <c r="H4154" s="31"/>
    </row>
    <row r="4155">
      <c r="E4155" s="31"/>
      <c r="F4155" s="31"/>
      <c r="G4155" s="31"/>
      <c r="H4155" s="31"/>
    </row>
    <row r="4156">
      <c r="E4156" s="31"/>
      <c r="F4156" s="31"/>
      <c r="G4156" s="31"/>
      <c r="H4156" s="31"/>
    </row>
    <row r="4157">
      <c r="E4157" s="31"/>
      <c r="F4157" s="31"/>
      <c r="G4157" s="31"/>
      <c r="H4157" s="31"/>
    </row>
    <row r="4158">
      <c r="E4158" s="31"/>
      <c r="F4158" s="31"/>
      <c r="G4158" s="31"/>
      <c r="H4158" s="31"/>
    </row>
    <row r="4159">
      <c r="E4159" s="31"/>
      <c r="F4159" s="31"/>
      <c r="G4159" s="31"/>
      <c r="H4159" s="31"/>
    </row>
    <row r="4160">
      <c r="E4160" s="31"/>
      <c r="F4160" s="31"/>
      <c r="G4160" s="31"/>
      <c r="H4160" s="31"/>
    </row>
    <row r="4161">
      <c r="E4161" s="31"/>
      <c r="F4161" s="31"/>
      <c r="G4161" s="31"/>
      <c r="H4161" s="31"/>
    </row>
    <row r="4162">
      <c r="E4162" s="31"/>
      <c r="F4162" s="31"/>
      <c r="G4162" s="31"/>
      <c r="H4162" s="31"/>
    </row>
    <row r="4163">
      <c r="E4163" s="31"/>
      <c r="F4163" s="31"/>
      <c r="G4163" s="31"/>
      <c r="H4163" s="31"/>
    </row>
    <row r="4164">
      <c r="E4164" s="31"/>
      <c r="F4164" s="31"/>
      <c r="G4164" s="31"/>
      <c r="H4164" s="31"/>
    </row>
    <row r="4165">
      <c r="E4165" s="31"/>
      <c r="F4165" s="31"/>
      <c r="G4165" s="31"/>
      <c r="H4165" s="31"/>
    </row>
    <row r="4166">
      <c r="E4166" s="31"/>
      <c r="F4166" s="31"/>
      <c r="G4166" s="31"/>
      <c r="H4166" s="31"/>
    </row>
    <row r="4167">
      <c r="E4167" s="31"/>
      <c r="F4167" s="31"/>
      <c r="G4167" s="31"/>
      <c r="H4167" s="31"/>
    </row>
    <row r="4168">
      <c r="E4168" s="31"/>
      <c r="F4168" s="31"/>
      <c r="G4168" s="31"/>
      <c r="H4168" s="31"/>
    </row>
    <row r="4169">
      <c r="E4169" s="31"/>
      <c r="F4169" s="31"/>
      <c r="G4169" s="31"/>
      <c r="H4169" s="31"/>
    </row>
    <row r="4170">
      <c r="E4170" s="31"/>
      <c r="F4170" s="31"/>
      <c r="G4170" s="31"/>
      <c r="H4170" s="31"/>
    </row>
    <row r="4171">
      <c r="E4171" s="31"/>
      <c r="F4171" s="31"/>
      <c r="G4171" s="31"/>
      <c r="H4171" s="31"/>
    </row>
    <row r="4172">
      <c r="E4172" s="31"/>
      <c r="F4172" s="31"/>
      <c r="G4172" s="31"/>
      <c r="H4172" s="31"/>
    </row>
    <row r="4173">
      <c r="E4173" s="31"/>
      <c r="F4173" s="31"/>
      <c r="G4173" s="31"/>
      <c r="H4173" s="31"/>
    </row>
    <row r="4174">
      <c r="E4174" s="31"/>
      <c r="F4174" s="31"/>
      <c r="G4174" s="31"/>
      <c r="H4174" s="31"/>
    </row>
    <row r="4175">
      <c r="E4175" s="31"/>
      <c r="F4175" s="31"/>
      <c r="G4175" s="31"/>
      <c r="H4175" s="31"/>
    </row>
    <row r="4176">
      <c r="E4176" s="31"/>
      <c r="F4176" s="31"/>
      <c r="G4176" s="31"/>
      <c r="H4176" s="31"/>
    </row>
    <row r="4177">
      <c r="E4177" s="31"/>
      <c r="F4177" s="31"/>
      <c r="G4177" s="31"/>
      <c r="H4177" s="31"/>
    </row>
    <row r="4178">
      <c r="E4178" s="31"/>
      <c r="F4178" s="31"/>
      <c r="G4178" s="31"/>
      <c r="H4178" s="31"/>
    </row>
    <row r="4179">
      <c r="E4179" s="31"/>
      <c r="F4179" s="31"/>
      <c r="G4179" s="31"/>
      <c r="H4179" s="31"/>
    </row>
    <row r="4180">
      <c r="E4180" s="31"/>
      <c r="F4180" s="31"/>
      <c r="G4180" s="31"/>
      <c r="H4180" s="31"/>
    </row>
    <row r="4181">
      <c r="E4181" s="31"/>
      <c r="F4181" s="31"/>
      <c r="G4181" s="31"/>
      <c r="H4181" s="31"/>
    </row>
    <row r="4182">
      <c r="E4182" s="31"/>
      <c r="F4182" s="31"/>
      <c r="G4182" s="31"/>
      <c r="H4182" s="31"/>
    </row>
    <row r="4183">
      <c r="E4183" s="31"/>
      <c r="F4183" s="31"/>
      <c r="G4183" s="31"/>
      <c r="H4183" s="31"/>
    </row>
    <row r="4184">
      <c r="E4184" s="31"/>
      <c r="F4184" s="31"/>
      <c r="G4184" s="31"/>
      <c r="H4184" s="31"/>
    </row>
    <row r="4185">
      <c r="E4185" s="31"/>
      <c r="F4185" s="31"/>
      <c r="G4185" s="31"/>
      <c r="H4185" s="31"/>
    </row>
    <row r="4186">
      <c r="E4186" s="31"/>
      <c r="F4186" s="31"/>
      <c r="G4186" s="31"/>
      <c r="H4186" s="31"/>
    </row>
    <row r="4187">
      <c r="E4187" s="31"/>
      <c r="F4187" s="31"/>
      <c r="G4187" s="31"/>
      <c r="H4187" s="31"/>
    </row>
    <row r="4188">
      <c r="E4188" s="31"/>
      <c r="F4188" s="31"/>
      <c r="G4188" s="31"/>
      <c r="H4188" s="31"/>
    </row>
    <row r="4189">
      <c r="E4189" s="31"/>
      <c r="F4189" s="31"/>
      <c r="G4189" s="31"/>
      <c r="H4189" s="31"/>
    </row>
    <row r="4190">
      <c r="E4190" s="31"/>
      <c r="F4190" s="31"/>
      <c r="G4190" s="31"/>
      <c r="H4190" s="31"/>
    </row>
    <row r="4191">
      <c r="E4191" s="31"/>
      <c r="F4191" s="31"/>
      <c r="G4191" s="31"/>
      <c r="H4191" s="31"/>
    </row>
    <row r="4192">
      <c r="E4192" s="31"/>
      <c r="F4192" s="31"/>
      <c r="G4192" s="31"/>
      <c r="H4192" s="31"/>
    </row>
    <row r="4193">
      <c r="E4193" s="31"/>
      <c r="F4193" s="31"/>
      <c r="G4193" s="31"/>
      <c r="H4193" s="31"/>
    </row>
    <row r="4194">
      <c r="E4194" s="31"/>
      <c r="F4194" s="31"/>
      <c r="G4194" s="31"/>
      <c r="H4194" s="31"/>
    </row>
    <row r="4195">
      <c r="E4195" s="31"/>
      <c r="F4195" s="31"/>
      <c r="G4195" s="31"/>
      <c r="H4195" s="31"/>
    </row>
    <row r="4196">
      <c r="E4196" s="31"/>
      <c r="F4196" s="31"/>
      <c r="G4196" s="31"/>
      <c r="H4196" s="31"/>
    </row>
    <row r="4197">
      <c r="E4197" s="31"/>
      <c r="F4197" s="31"/>
      <c r="G4197" s="31"/>
      <c r="H4197" s="31"/>
    </row>
    <row r="4198">
      <c r="E4198" s="31"/>
      <c r="F4198" s="31"/>
      <c r="G4198" s="31"/>
      <c r="H4198" s="31"/>
    </row>
    <row r="4199">
      <c r="E4199" s="31"/>
      <c r="F4199" s="31"/>
      <c r="G4199" s="31"/>
      <c r="H4199" s="31"/>
    </row>
    <row r="4200">
      <c r="E4200" s="31"/>
      <c r="F4200" s="31"/>
      <c r="G4200" s="31"/>
      <c r="H4200" s="31"/>
    </row>
    <row r="4201">
      <c r="E4201" s="31"/>
      <c r="F4201" s="31"/>
      <c r="G4201" s="31"/>
      <c r="H4201" s="31"/>
    </row>
    <row r="4202">
      <c r="E4202" s="31"/>
      <c r="F4202" s="31"/>
      <c r="G4202" s="31"/>
      <c r="H4202" s="31"/>
    </row>
    <row r="4203">
      <c r="E4203" s="31"/>
      <c r="F4203" s="31"/>
      <c r="G4203" s="31"/>
      <c r="H4203" s="31"/>
    </row>
    <row r="4204">
      <c r="E4204" s="31"/>
      <c r="F4204" s="31"/>
      <c r="G4204" s="31"/>
      <c r="H4204" s="31"/>
    </row>
    <row r="4205">
      <c r="E4205" s="31"/>
      <c r="F4205" s="31"/>
      <c r="G4205" s="31"/>
      <c r="H4205" s="31"/>
    </row>
    <row r="4206">
      <c r="E4206" s="31"/>
      <c r="F4206" s="31"/>
      <c r="G4206" s="31"/>
      <c r="H4206" s="31"/>
    </row>
    <row r="4207">
      <c r="E4207" s="31"/>
      <c r="F4207" s="31"/>
      <c r="G4207" s="31"/>
      <c r="H4207" s="31"/>
    </row>
    <row r="4208">
      <c r="E4208" s="31"/>
      <c r="F4208" s="31"/>
      <c r="G4208" s="31"/>
      <c r="H4208" s="31"/>
    </row>
    <row r="4209">
      <c r="E4209" s="31"/>
      <c r="F4209" s="31"/>
      <c r="G4209" s="31"/>
      <c r="H4209" s="31"/>
    </row>
    <row r="4210">
      <c r="E4210" s="31"/>
      <c r="F4210" s="31"/>
      <c r="G4210" s="31"/>
      <c r="H4210" s="31"/>
    </row>
    <row r="4211">
      <c r="E4211" s="31"/>
      <c r="F4211" s="31"/>
      <c r="G4211" s="31"/>
      <c r="H4211" s="31"/>
    </row>
    <row r="4212">
      <c r="E4212" s="31"/>
      <c r="F4212" s="31"/>
      <c r="G4212" s="31"/>
      <c r="H4212" s="31"/>
    </row>
    <row r="4213">
      <c r="E4213" s="31"/>
      <c r="F4213" s="31"/>
      <c r="G4213" s="31"/>
      <c r="H4213" s="31"/>
    </row>
    <row r="4214">
      <c r="E4214" s="31"/>
      <c r="F4214" s="31"/>
      <c r="G4214" s="31"/>
      <c r="H4214" s="31"/>
    </row>
    <row r="4215">
      <c r="E4215" s="31"/>
      <c r="F4215" s="31"/>
      <c r="G4215" s="31"/>
      <c r="H4215" s="31"/>
    </row>
    <row r="4216">
      <c r="E4216" s="31"/>
      <c r="F4216" s="31"/>
      <c r="G4216" s="31"/>
      <c r="H4216" s="31"/>
    </row>
    <row r="4217">
      <c r="E4217" s="31"/>
      <c r="F4217" s="31"/>
      <c r="G4217" s="31"/>
      <c r="H4217" s="31"/>
    </row>
    <row r="4218">
      <c r="E4218" s="31"/>
      <c r="F4218" s="31"/>
      <c r="G4218" s="31"/>
      <c r="H4218" s="31"/>
    </row>
    <row r="4219">
      <c r="E4219" s="31"/>
      <c r="F4219" s="31"/>
      <c r="G4219" s="31"/>
      <c r="H4219" s="31"/>
    </row>
    <row r="4220">
      <c r="E4220" s="31"/>
      <c r="F4220" s="31"/>
      <c r="G4220" s="31"/>
      <c r="H4220" s="31"/>
    </row>
    <row r="4221">
      <c r="E4221" s="31"/>
      <c r="F4221" s="31"/>
      <c r="G4221" s="31"/>
      <c r="H4221" s="31"/>
    </row>
    <row r="4222">
      <c r="E4222" s="31"/>
      <c r="F4222" s="31"/>
      <c r="G4222" s="31"/>
      <c r="H4222" s="31"/>
    </row>
    <row r="4223">
      <c r="E4223" s="31"/>
      <c r="F4223" s="31"/>
      <c r="G4223" s="31"/>
      <c r="H4223" s="31"/>
    </row>
    <row r="4224">
      <c r="E4224" s="31"/>
      <c r="F4224" s="31"/>
      <c r="G4224" s="31"/>
      <c r="H4224" s="31"/>
    </row>
    <row r="4225">
      <c r="E4225" s="31"/>
      <c r="F4225" s="31"/>
      <c r="G4225" s="31"/>
      <c r="H4225" s="31"/>
    </row>
    <row r="4226">
      <c r="E4226" s="31"/>
      <c r="F4226" s="31"/>
      <c r="G4226" s="31"/>
      <c r="H4226" s="31"/>
    </row>
    <row r="4227">
      <c r="E4227" s="31"/>
      <c r="F4227" s="31"/>
      <c r="G4227" s="31"/>
      <c r="H4227" s="31"/>
    </row>
    <row r="4228">
      <c r="E4228" s="31"/>
      <c r="F4228" s="31"/>
      <c r="G4228" s="31"/>
      <c r="H4228" s="31"/>
    </row>
    <row r="4229">
      <c r="E4229" s="31"/>
      <c r="F4229" s="31"/>
      <c r="G4229" s="31"/>
      <c r="H4229" s="31"/>
    </row>
    <row r="4230">
      <c r="E4230" s="31"/>
      <c r="F4230" s="31"/>
      <c r="G4230" s="31"/>
      <c r="H4230" s="31"/>
    </row>
    <row r="4231">
      <c r="E4231" s="31"/>
      <c r="F4231" s="31"/>
      <c r="G4231" s="31"/>
      <c r="H4231" s="31"/>
    </row>
    <row r="4232">
      <c r="E4232" s="31"/>
      <c r="F4232" s="31"/>
      <c r="G4232" s="31"/>
      <c r="H4232" s="31"/>
    </row>
    <row r="4233">
      <c r="E4233" s="31"/>
      <c r="F4233" s="31"/>
      <c r="G4233" s="31"/>
      <c r="H4233" s="31"/>
    </row>
    <row r="4234">
      <c r="E4234" s="31"/>
      <c r="F4234" s="31"/>
      <c r="G4234" s="31"/>
      <c r="H4234" s="31"/>
    </row>
    <row r="4235">
      <c r="E4235" s="31"/>
      <c r="F4235" s="31"/>
      <c r="G4235" s="31"/>
      <c r="H4235" s="31"/>
    </row>
    <row r="4236">
      <c r="E4236" s="31"/>
      <c r="F4236" s="31"/>
      <c r="G4236" s="31"/>
      <c r="H4236" s="31"/>
    </row>
    <row r="4237">
      <c r="E4237" s="31"/>
      <c r="F4237" s="31"/>
      <c r="G4237" s="31"/>
      <c r="H4237" s="31"/>
    </row>
    <row r="4238">
      <c r="E4238" s="31"/>
      <c r="F4238" s="31"/>
      <c r="G4238" s="31"/>
      <c r="H4238" s="31"/>
    </row>
    <row r="4239">
      <c r="E4239" s="31"/>
      <c r="F4239" s="31"/>
      <c r="G4239" s="31"/>
      <c r="H4239" s="31"/>
    </row>
    <row r="4240">
      <c r="E4240" s="31"/>
      <c r="F4240" s="31"/>
      <c r="G4240" s="31"/>
      <c r="H4240" s="31"/>
    </row>
    <row r="4241">
      <c r="E4241" s="31"/>
      <c r="F4241" s="31"/>
      <c r="G4241" s="31"/>
      <c r="H4241" s="31"/>
    </row>
    <row r="4242">
      <c r="E4242" s="31"/>
      <c r="F4242" s="31"/>
      <c r="G4242" s="31"/>
      <c r="H4242" s="31"/>
    </row>
    <row r="4243">
      <c r="E4243" s="31"/>
      <c r="F4243" s="31"/>
      <c r="G4243" s="31"/>
      <c r="H4243" s="31"/>
    </row>
    <row r="4244">
      <c r="E4244" s="31"/>
      <c r="F4244" s="31"/>
      <c r="G4244" s="31"/>
      <c r="H4244" s="31"/>
    </row>
    <row r="4245">
      <c r="E4245" s="31"/>
      <c r="F4245" s="31"/>
      <c r="G4245" s="31"/>
      <c r="H4245" s="31"/>
    </row>
    <row r="4246">
      <c r="E4246" s="31"/>
      <c r="F4246" s="31"/>
      <c r="G4246" s="31"/>
      <c r="H4246" s="31"/>
    </row>
    <row r="4247">
      <c r="E4247" s="31"/>
      <c r="F4247" s="31"/>
      <c r="G4247" s="31"/>
      <c r="H4247" s="31"/>
    </row>
    <row r="4248">
      <c r="E4248" s="31"/>
      <c r="F4248" s="31"/>
      <c r="G4248" s="31"/>
      <c r="H4248" s="31"/>
    </row>
    <row r="4249">
      <c r="E4249" s="31"/>
      <c r="F4249" s="31"/>
      <c r="G4249" s="31"/>
      <c r="H4249" s="31"/>
    </row>
    <row r="4250">
      <c r="E4250" s="31"/>
      <c r="F4250" s="31"/>
      <c r="G4250" s="31"/>
      <c r="H4250" s="31"/>
    </row>
    <row r="4251">
      <c r="E4251" s="31"/>
      <c r="F4251" s="31"/>
      <c r="G4251" s="31"/>
      <c r="H4251" s="31"/>
    </row>
    <row r="4252">
      <c r="E4252" s="31"/>
      <c r="F4252" s="31"/>
      <c r="G4252" s="31"/>
      <c r="H4252" s="31"/>
    </row>
    <row r="4253">
      <c r="E4253" s="31"/>
      <c r="F4253" s="31"/>
      <c r="G4253" s="31"/>
      <c r="H4253" s="31"/>
    </row>
    <row r="4254">
      <c r="E4254" s="31"/>
      <c r="F4254" s="31"/>
      <c r="G4254" s="31"/>
      <c r="H4254" s="31"/>
    </row>
    <row r="4255">
      <c r="E4255" s="31"/>
      <c r="F4255" s="31"/>
      <c r="G4255" s="31"/>
      <c r="H4255" s="31"/>
    </row>
    <row r="4256">
      <c r="E4256" s="31"/>
      <c r="F4256" s="31"/>
      <c r="G4256" s="31"/>
      <c r="H4256" s="31"/>
    </row>
    <row r="4257">
      <c r="E4257" s="31"/>
      <c r="F4257" s="31"/>
      <c r="G4257" s="31"/>
      <c r="H4257" s="31"/>
    </row>
    <row r="4258">
      <c r="E4258" s="31"/>
      <c r="F4258" s="31"/>
      <c r="G4258" s="31"/>
      <c r="H4258" s="31"/>
    </row>
    <row r="4259">
      <c r="E4259" s="31"/>
      <c r="F4259" s="31"/>
      <c r="G4259" s="31"/>
      <c r="H4259" s="31"/>
    </row>
    <row r="4260">
      <c r="E4260" s="31"/>
      <c r="F4260" s="31"/>
      <c r="G4260" s="31"/>
      <c r="H4260" s="31"/>
    </row>
    <row r="4261">
      <c r="E4261" s="31"/>
      <c r="F4261" s="31"/>
      <c r="G4261" s="31"/>
      <c r="H4261" s="31"/>
    </row>
    <row r="4262">
      <c r="E4262" s="31"/>
      <c r="F4262" s="31"/>
      <c r="G4262" s="31"/>
      <c r="H4262" s="31"/>
    </row>
    <row r="4263">
      <c r="E4263" s="31"/>
      <c r="F4263" s="31"/>
      <c r="G4263" s="31"/>
      <c r="H4263" s="31"/>
    </row>
    <row r="4264">
      <c r="E4264" s="31"/>
      <c r="F4264" s="31"/>
      <c r="G4264" s="31"/>
      <c r="H4264" s="31"/>
    </row>
    <row r="4265">
      <c r="E4265" s="31"/>
      <c r="F4265" s="31"/>
      <c r="G4265" s="31"/>
      <c r="H4265" s="31"/>
    </row>
    <row r="4266">
      <c r="E4266" s="31"/>
      <c r="F4266" s="31"/>
      <c r="G4266" s="31"/>
      <c r="H4266" s="31"/>
    </row>
    <row r="4267">
      <c r="E4267" s="31"/>
      <c r="F4267" s="31"/>
      <c r="G4267" s="31"/>
      <c r="H4267" s="31"/>
    </row>
    <row r="4268">
      <c r="E4268" s="31"/>
      <c r="F4268" s="31"/>
      <c r="G4268" s="31"/>
      <c r="H4268" s="31"/>
    </row>
    <row r="4269">
      <c r="E4269" s="31"/>
      <c r="F4269" s="31"/>
      <c r="G4269" s="31"/>
      <c r="H4269" s="31"/>
    </row>
    <row r="4270">
      <c r="E4270" s="31"/>
      <c r="F4270" s="31"/>
      <c r="G4270" s="31"/>
      <c r="H4270" s="31"/>
    </row>
    <row r="4271">
      <c r="E4271" s="31"/>
      <c r="F4271" s="31"/>
      <c r="G4271" s="31"/>
      <c r="H4271" s="31"/>
    </row>
    <row r="4272">
      <c r="E4272" s="31"/>
      <c r="F4272" s="31"/>
      <c r="G4272" s="31"/>
      <c r="H4272" s="31"/>
    </row>
    <row r="4273">
      <c r="E4273" s="31"/>
      <c r="F4273" s="31"/>
      <c r="G4273" s="31"/>
      <c r="H4273" s="31"/>
    </row>
    <row r="4274">
      <c r="E4274" s="31"/>
      <c r="F4274" s="31"/>
      <c r="G4274" s="31"/>
      <c r="H4274" s="31"/>
    </row>
    <row r="4275">
      <c r="E4275" s="31"/>
      <c r="F4275" s="31"/>
      <c r="G4275" s="31"/>
      <c r="H4275" s="31"/>
    </row>
    <row r="4276">
      <c r="E4276" s="31"/>
      <c r="F4276" s="31"/>
      <c r="G4276" s="31"/>
      <c r="H4276" s="31"/>
    </row>
    <row r="4277">
      <c r="E4277" s="31"/>
      <c r="F4277" s="31"/>
      <c r="G4277" s="31"/>
      <c r="H4277" s="31"/>
    </row>
    <row r="4278">
      <c r="E4278" s="31"/>
      <c r="F4278" s="31"/>
      <c r="G4278" s="31"/>
      <c r="H4278" s="31"/>
    </row>
    <row r="4279">
      <c r="E4279" s="31"/>
      <c r="F4279" s="31"/>
      <c r="G4279" s="31"/>
      <c r="H4279" s="31"/>
    </row>
    <row r="4280">
      <c r="E4280" s="31"/>
      <c r="F4280" s="31"/>
      <c r="G4280" s="31"/>
      <c r="H4280" s="31"/>
    </row>
    <row r="4281">
      <c r="E4281" s="31"/>
      <c r="F4281" s="31"/>
      <c r="G4281" s="31"/>
      <c r="H4281" s="31"/>
    </row>
    <row r="4282">
      <c r="E4282" s="31"/>
      <c r="F4282" s="31"/>
      <c r="G4282" s="31"/>
      <c r="H4282" s="31"/>
    </row>
    <row r="4283">
      <c r="E4283" s="31"/>
      <c r="F4283" s="31"/>
      <c r="G4283" s="31"/>
      <c r="H4283" s="31"/>
    </row>
    <row r="4284">
      <c r="E4284" s="31"/>
      <c r="F4284" s="31"/>
      <c r="G4284" s="31"/>
      <c r="H4284" s="31"/>
    </row>
    <row r="4285">
      <c r="E4285" s="31"/>
      <c r="F4285" s="31"/>
      <c r="G4285" s="31"/>
      <c r="H4285" s="31"/>
    </row>
    <row r="4286">
      <c r="E4286" s="31"/>
      <c r="F4286" s="31"/>
      <c r="G4286" s="31"/>
      <c r="H4286" s="31"/>
    </row>
    <row r="4287">
      <c r="E4287" s="31"/>
      <c r="F4287" s="31"/>
      <c r="G4287" s="31"/>
      <c r="H4287" s="31"/>
    </row>
    <row r="4288">
      <c r="E4288" s="31"/>
      <c r="F4288" s="31"/>
      <c r="G4288" s="31"/>
      <c r="H4288" s="31"/>
    </row>
    <row r="4289">
      <c r="E4289" s="31"/>
      <c r="F4289" s="31"/>
      <c r="G4289" s="31"/>
      <c r="H4289" s="31"/>
    </row>
    <row r="4290">
      <c r="E4290" s="31"/>
      <c r="F4290" s="31"/>
      <c r="G4290" s="31"/>
      <c r="H4290" s="31"/>
    </row>
    <row r="4291">
      <c r="E4291" s="31"/>
      <c r="F4291" s="31"/>
      <c r="G4291" s="31"/>
      <c r="H4291" s="31"/>
    </row>
    <row r="4292">
      <c r="E4292" s="31"/>
      <c r="F4292" s="31"/>
      <c r="G4292" s="31"/>
      <c r="H4292" s="31"/>
    </row>
    <row r="4293">
      <c r="E4293" s="31"/>
      <c r="F4293" s="31"/>
      <c r="G4293" s="31"/>
      <c r="H4293" s="31"/>
    </row>
    <row r="4294">
      <c r="E4294" s="31"/>
      <c r="F4294" s="31"/>
      <c r="G4294" s="31"/>
      <c r="H4294" s="31"/>
    </row>
    <row r="4295">
      <c r="E4295" s="31"/>
      <c r="F4295" s="31"/>
      <c r="G4295" s="31"/>
      <c r="H4295" s="31"/>
    </row>
    <row r="4296">
      <c r="E4296" s="31"/>
      <c r="F4296" s="31"/>
      <c r="G4296" s="31"/>
      <c r="H4296" s="31"/>
    </row>
    <row r="4297">
      <c r="E4297" s="31"/>
      <c r="F4297" s="31"/>
      <c r="G4297" s="31"/>
      <c r="H4297" s="31"/>
    </row>
    <row r="4298">
      <c r="E4298" s="31"/>
      <c r="F4298" s="31"/>
      <c r="G4298" s="31"/>
      <c r="H4298" s="31"/>
    </row>
    <row r="4299">
      <c r="E4299" s="31"/>
      <c r="F4299" s="31"/>
      <c r="G4299" s="31"/>
      <c r="H4299" s="31"/>
    </row>
    <row r="4300">
      <c r="E4300" s="31"/>
      <c r="F4300" s="31"/>
      <c r="G4300" s="31"/>
      <c r="H4300" s="31"/>
    </row>
    <row r="4301">
      <c r="E4301" s="31"/>
      <c r="F4301" s="31"/>
      <c r="G4301" s="31"/>
      <c r="H4301" s="31"/>
    </row>
    <row r="4302">
      <c r="E4302" s="31"/>
      <c r="F4302" s="31"/>
      <c r="G4302" s="31"/>
      <c r="H4302" s="31"/>
    </row>
    <row r="4303">
      <c r="E4303" s="31"/>
      <c r="F4303" s="31"/>
      <c r="G4303" s="31"/>
      <c r="H4303" s="31"/>
    </row>
    <row r="4304">
      <c r="E4304" s="31"/>
      <c r="F4304" s="31"/>
      <c r="G4304" s="31"/>
      <c r="H4304" s="31"/>
    </row>
    <row r="4305">
      <c r="E4305" s="31"/>
      <c r="F4305" s="31"/>
      <c r="G4305" s="31"/>
      <c r="H4305" s="31"/>
    </row>
    <row r="4306">
      <c r="E4306" s="31"/>
      <c r="F4306" s="31"/>
      <c r="G4306" s="31"/>
      <c r="H4306" s="31"/>
    </row>
    <row r="4307">
      <c r="E4307" s="31"/>
      <c r="F4307" s="31"/>
      <c r="G4307" s="31"/>
      <c r="H4307" s="31"/>
    </row>
    <row r="4308">
      <c r="E4308" s="31"/>
      <c r="F4308" s="31"/>
      <c r="G4308" s="31"/>
      <c r="H4308" s="31"/>
    </row>
    <row r="4309">
      <c r="E4309" s="31"/>
      <c r="F4309" s="31"/>
      <c r="G4309" s="31"/>
      <c r="H4309" s="31"/>
    </row>
    <row r="4310">
      <c r="E4310" s="31"/>
      <c r="F4310" s="31"/>
      <c r="G4310" s="31"/>
      <c r="H4310" s="31"/>
    </row>
    <row r="4311">
      <c r="E4311" s="31"/>
      <c r="F4311" s="31"/>
      <c r="G4311" s="31"/>
      <c r="H4311" s="31"/>
    </row>
    <row r="4312">
      <c r="E4312" s="31"/>
      <c r="F4312" s="31"/>
      <c r="G4312" s="31"/>
      <c r="H4312" s="31"/>
    </row>
    <row r="4313">
      <c r="E4313" s="31"/>
      <c r="F4313" s="31"/>
      <c r="G4313" s="31"/>
      <c r="H4313" s="31"/>
    </row>
    <row r="4314">
      <c r="E4314" s="31"/>
      <c r="F4314" s="31"/>
      <c r="G4314" s="31"/>
      <c r="H4314" s="31"/>
    </row>
    <row r="4315">
      <c r="E4315" s="31"/>
      <c r="F4315" s="31"/>
      <c r="G4315" s="31"/>
      <c r="H4315" s="31"/>
    </row>
    <row r="4316">
      <c r="E4316" s="31"/>
      <c r="F4316" s="31"/>
      <c r="G4316" s="31"/>
      <c r="H4316" s="31"/>
    </row>
    <row r="4317">
      <c r="E4317" s="31"/>
      <c r="F4317" s="31"/>
      <c r="G4317" s="31"/>
      <c r="H4317" s="31"/>
    </row>
    <row r="4318">
      <c r="E4318" s="31"/>
      <c r="F4318" s="31"/>
      <c r="G4318" s="31"/>
      <c r="H4318" s="31"/>
    </row>
    <row r="4319">
      <c r="E4319" s="31"/>
      <c r="F4319" s="31"/>
      <c r="G4319" s="31"/>
      <c r="H4319" s="31"/>
    </row>
    <row r="4320">
      <c r="E4320" s="31"/>
      <c r="F4320" s="31"/>
      <c r="G4320" s="31"/>
      <c r="H4320" s="31"/>
    </row>
    <row r="4321">
      <c r="E4321" s="31"/>
      <c r="F4321" s="31"/>
      <c r="G4321" s="31"/>
      <c r="H4321" s="31"/>
    </row>
    <row r="4322">
      <c r="E4322" s="31"/>
      <c r="F4322" s="31"/>
      <c r="G4322" s="31"/>
      <c r="H4322" s="31"/>
    </row>
    <row r="4323">
      <c r="E4323" s="31"/>
      <c r="F4323" s="31"/>
      <c r="G4323" s="31"/>
      <c r="H4323" s="31"/>
    </row>
    <row r="4324">
      <c r="E4324" s="31"/>
      <c r="F4324" s="31"/>
      <c r="G4324" s="31"/>
      <c r="H4324" s="31"/>
    </row>
    <row r="4325">
      <c r="E4325" s="31"/>
      <c r="F4325" s="31"/>
      <c r="G4325" s="31"/>
      <c r="H4325" s="31"/>
    </row>
    <row r="4326">
      <c r="E4326" s="31"/>
      <c r="F4326" s="31"/>
      <c r="G4326" s="31"/>
      <c r="H4326" s="31"/>
    </row>
    <row r="4327">
      <c r="E4327" s="31"/>
      <c r="F4327" s="31"/>
      <c r="G4327" s="31"/>
      <c r="H4327" s="31"/>
    </row>
    <row r="4328">
      <c r="E4328" s="31"/>
      <c r="F4328" s="31"/>
      <c r="G4328" s="31"/>
      <c r="H4328" s="31"/>
    </row>
    <row r="4329">
      <c r="E4329" s="31"/>
      <c r="F4329" s="31"/>
      <c r="G4329" s="31"/>
      <c r="H4329" s="31"/>
    </row>
    <row r="4330">
      <c r="E4330" s="31"/>
      <c r="F4330" s="31"/>
      <c r="G4330" s="31"/>
      <c r="H4330" s="31"/>
    </row>
    <row r="4331">
      <c r="E4331" s="31"/>
      <c r="F4331" s="31"/>
      <c r="G4331" s="31"/>
      <c r="H4331" s="31"/>
    </row>
    <row r="4332">
      <c r="E4332" s="31"/>
      <c r="F4332" s="31"/>
      <c r="G4332" s="31"/>
      <c r="H4332" s="31"/>
    </row>
    <row r="4333">
      <c r="E4333" s="31"/>
      <c r="F4333" s="31"/>
      <c r="G4333" s="31"/>
      <c r="H4333" s="31"/>
    </row>
    <row r="4334">
      <c r="E4334" s="31"/>
      <c r="F4334" s="31"/>
      <c r="G4334" s="31"/>
      <c r="H4334" s="31"/>
    </row>
    <row r="4335">
      <c r="E4335" s="31"/>
      <c r="F4335" s="31"/>
      <c r="G4335" s="31"/>
      <c r="H4335" s="31"/>
    </row>
    <row r="4336">
      <c r="E4336" s="31"/>
      <c r="F4336" s="31"/>
      <c r="G4336" s="31"/>
      <c r="H4336" s="31"/>
    </row>
    <row r="4337">
      <c r="E4337" s="31"/>
      <c r="F4337" s="31"/>
      <c r="G4337" s="31"/>
      <c r="H4337" s="31"/>
    </row>
    <row r="4338">
      <c r="E4338" s="31"/>
      <c r="F4338" s="31"/>
      <c r="G4338" s="31"/>
      <c r="H4338" s="31"/>
    </row>
    <row r="4339">
      <c r="E4339" s="31"/>
      <c r="F4339" s="31"/>
      <c r="G4339" s="31"/>
      <c r="H4339" s="31"/>
    </row>
    <row r="4340">
      <c r="E4340" s="31"/>
      <c r="F4340" s="31"/>
      <c r="G4340" s="31"/>
      <c r="H4340" s="31"/>
    </row>
    <row r="4341">
      <c r="E4341" s="31"/>
      <c r="F4341" s="31"/>
      <c r="G4341" s="31"/>
      <c r="H4341" s="31"/>
    </row>
    <row r="4342">
      <c r="E4342" s="31"/>
      <c r="F4342" s="31"/>
      <c r="G4342" s="31"/>
      <c r="H4342" s="31"/>
    </row>
    <row r="4343">
      <c r="E4343" s="31"/>
      <c r="F4343" s="31"/>
      <c r="G4343" s="31"/>
      <c r="H4343" s="31"/>
    </row>
    <row r="4344">
      <c r="E4344" s="31"/>
      <c r="F4344" s="31"/>
      <c r="G4344" s="31"/>
      <c r="H4344" s="31"/>
    </row>
    <row r="4345">
      <c r="E4345" s="31"/>
      <c r="F4345" s="31"/>
      <c r="G4345" s="31"/>
      <c r="H4345" s="31"/>
    </row>
    <row r="4346">
      <c r="E4346" s="31"/>
      <c r="F4346" s="31"/>
      <c r="G4346" s="31"/>
      <c r="H4346" s="31"/>
    </row>
    <row r="4347">
      <c r="E4347" s="31"/>
      <c r="F4347" s="31"/>
      <c r="G4347" s="31"/>
      <c r="H4347" s="31"/>
    </row>
    <row r="4348">
      <c r="E4348" s="31"/>
      <c r="F4348" s="31"/>
      <c r="G4348" s="31"/>
      <c r="H4348" s="31"/>
    </row>
    <row r="4349">
      <c r="E4349" s="31"/>
      <c r="F4349" s="31"/>
      <c r="G4349" s="31"/>
      <c r="H4349" s="31"/>
    </row>
    <row r="4350">
      <c r="E4350" s="31"/>
      <c r="F4350" s="31"/>
      <c r="G4350" s="31"/>
      <c r="H4350" s="31"/>
    </row>
    <row r="4351">
      <c r="E4351" s="31"/>
      <c r="F4351" s="31"/>
      <c r="G4351" s="31"/>
      <c r="H4351" s="31"/>
    </row>
    <row r="4352">
      <c r="E4352" s="31"/>
      <c r="F4352" s="31"/>
      <c r="G4352" s="31"/>
      <c r="H4352" s="31"/>
    </row>
    <row r="4353">
      <c r="E4353" s="31"/>
      <c r="F4353" s="31"/>
      <c r="G4353" s="31"/>
      <c r="H4353" s="31"/>
    </row>
    <row r="4354">
      <c r="E4354" s="31"/>
      <c r="F4354" s="31"/>
      <c r="G4354" s="31"/>
      <c r="H4354" s="31"/>
    </row>
    <row r="4355">
      <c r="E4355" s="31"/>
      <c r="F4355" s="31"/>
      <c r="G4355" s="31"/>
      <c r="H4355" s="31"/>
    </row>
    <row r="4356">
      <c r="E4356" s="31"/>
      <c r="F4356" s="31"/>
      <c r="G4356" s="31"/>
      <c r="H4356" s="31"/>
    </row>
    <row r="4357">
      <c r="E4357" s="31"/>
      <c r="F4357" s="31"/>
      <c r="G4357" s="31"/>
      <c r="H4357" s="31"/>
    </row>
    <row r="4358">
      <c r="E4358" s="31"/>
      <c r="F4358" s="31"/>
      <c r="G4358" s="31"/>
      <c r="H4358" s="31"/>
    </row>
    <row r="4359">
      <c r="E4359" s="31"/>
      <c r="F4359" s="31"/>
      <c r="G4359" s="31"/>
      <c r="H4359" s="31"/>
    </row>
    <row r="4360">
      <c r="E4360" s="31"/>
      <c r="F4360" s="31"/>
      <c r="G4360" s="31"/>
      <c r="H4360" s="31"/>
    </row>
    <row r="4361">
      <c r="E4361" s="31"/>
      <c r="F4361" s="31"/>
      <c r="G4361" s="31"/>
      <c r="H4361" s="31"/>
    </row>
    <row r="4362">
      <c r="E4362" s="31"/>
      <c r="F4362" s="31"/>
      <c r="G4362" s="31"/>
      <c r="H4362" s="31"/>
    </row>
    <row r="4363">
      <c r="E4363" s="31"/>
      <c r="F4363" s="31"/>
      <c r="G4363" s="31"/>
      <c r="H4363" s="31"/>
    </row>
    <row r="4364">
      <c r="E4364" s="31"/>
      <c r="F4364" s="31"/>
      <c r="G4364" s="31"/>
      <c r="H4364" s="31"/>
    </row>
    <row r="4365">
      <c r="E4365" s="31"/>
      <c r="F4365" s="31"/>
      <c r="G4365" s="31"/>
      <c r="H4365" s="31"/>
    </row>
    <row r="4366">
      <c r="E4366" s="31"/>
      <c r="F4366" s="31"/>
      <c r="G4366" s="31"/>
      <c r="H4366" s="31"/>
    </row>
    <row r="4367">
      <c r="E4367" s="31"/>
      <c r="F4367" s="31"/>
      <c r="G4367" s="31"/>
      <c r="H4367" s="31"/>
    </row>
    <row r="4368">
      <c r="E4368" s="31"/>
      <c r="F4368" s="31"/>
      <c r="G4368" s="31"/>
      <c r="H4368" s="31"/>
    </row>
    <row r="4369">
      <c r="E4369" s="31"/>
      <c r="F4369" s="31"/>
      <c r="G4369" s="31"/>
      <c r="H4369" s="31"/>
    </row>
    <row r="4370">
      <c r="E4370" s="31"/>
      <c r="F4370" s="31"/>
      <c r="G4370" s="31"/>
      <c r="H4370" s="31"/>
    </row>
    <row r="4371">
      <c r="E4371" s="31"/>
      <c r="F4371" s="31"/>
      <c r="G4371" s="31"/>
      <c r="H4371" s="31"/>
    </row>
    <row r="4372">
      <c r="E4372" s="31"/>
      <c r="F4372" s="31"/>
      <c r="G4372" s="31"/>
      <c r="H4372" s="31"/>
    </row>
    <row r="4373">
      <c r="E4373" s="31"/>
      <c r="F4373" s="31"/>
      <c r="G4373" s="31"/>
      <c r="H4373" s="31"/>
    </row>
    <row r="4374">
      <c r="E4374" s="31"/>
      <c r="F4374" s="31"/>
      <c r="G4374" s="31"/>
      <c r="H4374" s="31"/>
    </row>
    <row r="4375">
      <c r="E4375" s="31"/>
      <c r="F4375" s="31"/>
      <c r="G4375" s="31"/>
      <c r="H4375" s="31"/>
    </row>
    <row r="4376">
      <c r="E4376" s="31"/>
      <c r="F4376" s="31"/>
      <c r="G4376" s="31"/>
      <c r="H4376" s="31"/>
    </row>
    <row r="4377">
      <c r="E4377" s="31"/>
      <c r="F4377" s="31"/>
      <c r="G4377" s="31"/>
      <c r="H4377" s="31"/>
    </row>
    <row r="4378">
      <c r="E4378" s="31"/>
      <c r="F4378" s="31"/>
      <c r="G4378" s="31"/>
      <c r="H4378" s="31"/>
    </row>
    <row r="4379">
      <c r="E4379" s="31"/>
      <c r="F4379" s="31"/>
      <c r="G4379" s="31"/>
      <c r="H4379" s="31"/>
    </row>
    <row r="4380">
      <c r="E4380" s="31"/>
      <c r="F4380" s="31"/>
      <c r="G4380" s="31"/>
      <c r="H4380" s="31"/>
    </row>
    <row r="4381">
      <c r="E4381" s="31"/>
      <c r="F4381" s="31"/>
      <c r="G4381" s="31"/>
      <c r="H4381" s="31"/>
    </row>
    <row r="4382">
      <c r="E4382" s="31"/>
      <c r="F4382" s="31"/>
      <c r="G4382" s="31"/>
      <c r="H4382" s="31"/>
    </row>
    <row r="4383">
      <c r="E4383" s="31"/>
      <c r="F4383" s="31"/>
      <c r="G4383" s="31"/>
      <c r="H4383" s="31"/>
    </row>
    <row r="4384">
      <c r="E4384" s="31"/>
      <c r="F4384" s="31"/>
      <c r="G4384" s="31"/>
      <c r="H4384" s="31"/>
    </row>
    <row r="4385">
      <c r="E4385" s="31"/>
      <c r="F4385" s="31"/>
      <c r="G4385" s="31"/>
      <c r="H4385" s="31"/>
    </row>
    <row r="4386">
      <c r="E4386" s="31"/>
      <c r="F4386" s="31"/>
      <c r="G4386" s="31"/>
      <c r="H4386" s="31"/>
    </row>
    <row r="4387">
      <c r="E4387" s="31"/>
      <c r="F4387" s="31"/>
      <c r="G4387" s="31"/>
      <c r="H4387" s="31"/>
    </row>
    <row r="4388">
      <c r="E4388" s="31"/>
      <c r="F4388" s="31"/>
      <c r="G4388" s="31"/>
      <c r="H4388" s="31"/>
    </row>
    <row r="4389">
      <c r="E4389" s="31"/>
      <c r="F4389" s="31"/>
      <c r="G4389" s="31"/>
      <c r="H4389" s="31"/>
    </row>
    <row r="4390">
      <c r="E4390" s="31"/>
      <c r="F4390" s="31"/>
      <c r="G4390" s="31"/>
      <c r="H4390" s="31"/>
    </row>
    <row r="4391">
      <c r="E4391" s="31"/>
      <c r="F4391" s="31"/>
      <c r="G4391" s="31"/>
      <c r="H4391" s="31"/>
    </row>
    <row r="4392">
      <c r="E4392" s="31"/>
      <c r="F4392" s="31"/>
      <c r="G4392" s="31"/>
      <c r="H4392" s="31"/>
    </row>
    <row r="4393">
      <c r="E4393" s="31"/>
      <c r="F4393" s="31"/>
      <c r="G4393" s="31"/>
      <c r="H4393" s="31"/>
    </row>
    <row r="4394">
      <c r="E4394" s="31"/>
      <c r="F4394" s="31"/>
      <c r="G4394" s="31"/>
      <c r="H4394" s="31"/>
    </row>
    <row r="4395">
      <c r="E4395" s="31"/>
      <c r="F4395" s="31"/>
      <c r="G4395" s="31"/>
      <c r="H4395" s="31"/>
    </row>
    <row r="4396">
      <c r="E4396" s="31"/>
      <c r="F4396" s="31"/>
      <c r="G4396" s="31"/>
      <c r="H4396" s="31"/>
    </row>
    <row r="4397">
      <c r="E4397" s="31"/>
      <c r="F4397" s="31"/>
      <c r="G4397" s="31"/>
      <c r="H4397" s="31"/>
    </row>
    <row r="4398">
      <c r="E4398" s="31"/>
      <c r="F4398" s="31"/>
      <c r="G4398" s="31"/>
      <c r="H4398" s="31"/>
    </row>
    <row r="4399">
      <c r="E4399" s="31"/>
      <c r="F4399" s="31"/>
      <c r="G4399" s="31"/>
      <c r="H4399" s="31"/>
    </row>
    <row r="4400">
      <c r="E4400" s="31"/>
      <c r="F4400" s="31"/>
      <c r="G4400" s="31"/>
      <c r="H4400" s="31"/>
    </row>
    <row r="4401">
      <c r="E4401" s="31"/>
      <c r="F4401" s="31"/>
      <c r="G4401" s="31"/>
      <c r="H4401" s="31"/>
    </row>
    <row r="4402">
      <c r="E4402" s="31"/>
      <c r="F4402" s="31"/>
      <c r="G4402" s="31"/>
      <c r="H4402" s="31"/>
    </row>
    <row r="4403">
      <c r="E4403" s="31"/>
      <c r="F4403" s="31"/>
      <c r="G4403" s="31"/>
      <c r="H4403" s="31"/>
    </row>
    <row r="4404">
      <c r="E4404" s="31"/>
      <c r="F4404" s="31"/>
      <c r="G4404" s="31"/>
      <c r="H4404" s="31"/>
    </row>
    <row r="4405">
      <c r="E4405" s="31"/>
      <c r="F4405" s="31"/>
      <c r="G4405" s="31"/>
      <c r="H4405" s="31"/>
    </row>
    <row r="4406">
      <c r="E4406" s="31"/>
      <c r="F4406" s="31"/>
      <c r="G4406" s="31"/>
      <c r="H4406" s="31"/>
    </row>
    <row r="4407">
      <c r="E4407" s="31"/>
      <c r="F4407" s="31"/>
      <c r="G4407" s="31"/>
      <c r="H4407" s="31"/>
    </row>
    <row r="4408">
      <c r="E4408" s="31"/>
      <c r="F4408" s="31"/>
      <c r="G4408" s="31"/>
      <c r="H4408" s="31"/>
    </row>
    <row r="4409">
      <c r="E4409" s="31"/>
      <c r="F4409" s="31"/>
      <c r="G4409" s="31"/>
      <c r="H4409" s="31"/>
    </row>
    <row r="4410">
      <c r="E4410" s="31"/>
      <c r="F4410" s="31"/>
      <c r="G4410" s="31"/>
      <c r="H4410" s="31"/>
    </row>
    <row r="4411">
      <c r="E4411" s="31"/>
      <c r="F4411" s="31"/>
      <c r="G4411" s="31"/>
      <c r="H4411" s="31"/>
    </row>
    <row r="4412">
      <c r="E4412" s="31"/>
      <c r="F4412" s="31"/>
      <c r="G4412" s="31"/>
      <c r="H4412" s="31"/>
    </row>
    <row r="4413">
      <c r="E4413" s="31"/>
      <c r="F4413" s="31"/>
      <c r="G4413" s="31"/>
      <c r="H4413" s="31"/>
    </row>
    <row r="4414">
      <c r="E4414" s="31"/>
      <c r="F4414" s="31"/>
      <c r="G4414" s="31"/>
      <c r="H4414" s="31"/>
    </row>
    <row r="4415">
      <c r="E4415" s="31"/>
      <c r="F4415" s="31"/>
      <c r="G4415" s="31"/>
      <c r="H4415" s="31"/>
    </row>
    <row r="4416">
      <c r="E4416" s="31"/>
      <c r="F4416" s="31"/>
      <c r="G4416" s="31"/>
      <c r="H4416" s="31"/>
    </row>
    <row r="4417">
      <c r="E4417" s="31"/>
      <c r="F4417" s="31"/>
      <c r="G4417" s="31"/>
      <c r="H4417" s="31"/>
    </row>
    <row r="4418">
      <c r="E4418" s="31"/>
      <c r="F4418" s="31"/>
      <c r="G4418" s="31"/>
      <c r="H4418" s="31"/>
    </row>
    <row r="4419">
      <c r="E4419" s="31"/>
      <c r="F4419" s="31"/>
      <c r="G4419" s="31"/>
      <c r="H4419" s="31"/>
    </row>
    <row r="4420">
      <c r="E4420" s="31"/>
      <c r="F4420" s="31"/>
      <c r="G4420" s="31"/>
      <c r="H4420" s="31"/>
    </row>
    <row r="4421">
      <c r="E4421" s="31"/>
      <c r="F4421" s="31"/>
      <c r="G4421" s="31"/>
      <c r="H4421" s="31"/>
    </row>
    <row r="4422">
      <c r="E4422" s="31"/>
      <c r="F4422" s="31"/>
      <c r="G4422" s="31"/>
      <c r="H4422" s="31"/>
    </row>
    <row r="4423">
      <c r="E4423" s="31"/>
      <c r="F4423" s="31"/>
      <c r="G4423" s="31"/>
      <c r="H4423" s="31"/>
    </row>
    <row r="4424">
      <c r="E4424" s="31"/>
      <c r="F4424" s="31"/>
      <c r="G4424" s="31"/>
      <c r="H4424" s="31"/>
    </row>
    <row r="4425">
      <c r="E4425" s="31"/>
      <c r="F4425" s="31"/>
      <c r="G4425" s="31"/>
      <c r="H4425" s="31"/>
    </row>
    <row r="4426">
      <c r="E4426" s="31"/>
      <c r="F4426" s="31"/>
      <c r="G4426" s="31"/>
      <c r="H4426" s="31"/>
    </row>
    <row r="4427">
      <c r="E4427" s="31"/>
      <c r="F4427" s="31"/>
      <c r="G4427" s="31"/>
      <c r="H4427" s="31"/>
    </row>
    <row r="4428">
      <c r="E4428" s="31"/>
      <c r="F4428" s="31"/>
      <c r="G4428" s="31"/>
      <c r="H4428" s="31"/>
    </row>
    <row r="4429">
      <c r="E4429" s="31"/>
      <c r="F4429" s="31"/>
      <c r="G4429" s="31"/>
      <c r="H4429" s="31"/>
    </row>
    <row r="4430">
      <c r="E4430" s="31"/>
      <c r="F4430" s="31"/>
      <c r="G4430" s="31"/>
      <c r="H4430" s="31"/>
    </row>
    <row r="4431">
      <c r="E4431" s="31"/>
      <c r="F4431" s="31"/>
      <c r="G4431" s="31"/>
      <c r="H4431" s="31"/>
    </row>
    <row r="4432">
      <c r="E4432" s="31"/>
      <c r="F4432" s="31"/>
      <c r="G4432" s="31"/>
      <c r="H4432" s="31"/>
    </row>
    <row r="4433">
      <c r="E4433" s="31"/>
      <c r="F4433" s="31"/>
      <c r="G4433" s="31"/>
      <c r="H4433" s="31"/>
    </row>
    <row r="4434">
      <c r="E4434" s="31"/>
      <c r="F4434" s="31"/>
      <c r="G4434" s="31"/>
      <c r="H4434" s="31"/>
    </row>
    <row r="4435">
      <c r="E4435" s="31"/>
      <c r="F4435" s="31"/>
      <c r="G4435" s="31"/>
      <c r="H4435" s="31"/>
    </row>
    <row r="4436">
      <c r="E4436" s="31"/>
      <c r="F4436" s="31"/>
      <c r="G4436" s="31"/>
      <c r="H4436" s="31"/>
    </row>
    <row r="4437">
      <c r="E4437" s="31"/>
      <c r="F4437" s="31"/>
      <c r="G4437" s="31"/>
      <c r="H4437" s="31"/>
    </row>
    <row r="4438">
      <c r="E4438" s="31"/>
      <c r="F4438" s="31"/>
      <c r="G4438" s="31"/>
      <c r="H4438" s="31"/>
    </row>
    <row r="4439">
      <c r="E4439" s="31"/>
      <c r="F4439" s="31"/>
      <c r="G4439" s="31"/>
      <c r="H4439" s="31"/>
    </row>
    <row r="4440">
      <c r="E4440" s="31"/>
      <c r="F4440" s="31"/>
      <c r="G4440" s="31"/>
      <c r="H4440" s="31"/>
    </row>
    <row r="4441">
      <c r="E4441" s="31"/>
      <c r="F4441" s="31"/>
      <c r="G4441" s="31"/>
      <c r="H4441" s="31"/>
    </row>
    <row r="4442">
      <c r="E4442" s="31"/>
      <c r="F4442" s="31"/>
      <c r="G4442" s="31"/>
      <c r="H4442" s="31"/>
    </row>
    <row r="4443">
      <c r="E4443" s="31"/>
      <c r="F4443" s="31"/>
      <c r="G4443" s="31"/>
      <c r="H4443" s="31"/>
    </row>
    <row r="4444">
      <c r="E4444" s="31"/>
      <c r="F4444" s="31"/>
      <c r="G4444" s="31"/>
      <c r="H4444" s="31"/>
    </row>
    <row r="4445">
      <c r="E4445" s="31"/>
      <c r="F4445" s="31"/>
      <c r="G4445" s="31"/>
      <c r="H4445" s="31"/>
    </row>
    <row r="4446">
      <c r="E4446" s="31"/>
      <c r="F4446" s="31"/>
      <c r="G4446" s="31"/>
      <c r="H4446" s="31"/>
    </row>
    <row r="4447">
      <c r="E4447" s="31"/>
      <c r="F4447" s="31"/>
      <c r="G4447" s="31"/>
      <c r="H4447" s="31"/>
    </row>
    <row r="4448">
      <c r="E4448" s="31"/>
      <c r="F4448" s="31"/>
      <c r="G4448" s="31"/>
      <c r="H4448" s="31"/>
    </row>
    <row r="4449">
      <c r="E4449" s="31"/>
      <c r="F4449" s="31"/>
      <c r="G4449" s="31"/>
      <c r="H4449" s="31"/>
    </row>
    <row r="4450">
      <c r="E4450" s="31"/>
      <c r="F4450" s="31"/>
      <c r="G4450" s="31"/>
      <c r="H4450" s="31"/>
    </row>
    <row r="4451">
      <c r="E4451" s="31"/>
      <c r="F4451" s="31"/>
      <c r="G4451" s="31"/>
      <c r="H4451" s="31"/>
    </row>
    <row r="4452">
      <c r="E4452" s="31"/>
      <c r="F4452" s="31"/>
      <c r="G4452" s="31"/>
      <c r="H4452" s="31"/>
    </row>
    <row r="4453">
      <c r="E4453" s="31"/>
      <c r="F4453" s="31"/>
      <c r="G4453" s="31"/>
      <c r="H4453" s="31"/>
    </row>
    <row r="4454">
      <c r="E4454" s="31"/>
      <c r="F4454" s="31"/>
      <c r="G4454" s="31"/>
      <c r="H4454" s="31"/>
    </row>
    <row r="4455">
      <c r="E4455" s="31"/>
      <c r="F4455" s="31"/>
      <c r="G4455" s="31"/>
      <c r="H4455" s="31"/>
    </row>
    <row r="4456">
      <c r="E4456" s="31"/>
      <c r="F4456" s="31"/>
      <c r="G4456" s="31"/>
      <c r="H4456" s="31"/>
    </row>
    <row r="4457">
      <c r="E4457" s="31"/>
      <c r="F4457" s="31"/>
      <c r="G4457" s="31"/>
      <c r="H4457" s="31"/>
    </row>
    <row r="4458">
      <c r="E4458" s="31"/>
      <c r="F4458" s="31"/>
      <c r="G4458" s="31"/>
      <c r="H4458" s="31"/>
    </row>
    <row r="4459">
      <c r="E4459" s="31"/>
      <c r="F4459" s="31"/>
      <c r="G4459" s="31"/>
      <c r="H4459" s="31"/>
    </row>
    <row r="4460">
      <c r="E4460" s="31"/>
      <c r="F4460" s="31"/>
      <c r="G4460" s="31"/>
      <c r="H4460" s="31"/>
    </row>
    <row r="4461">
      <c r="E4461" s="31"/>
      <c r="F4461" s="31"/>
      <c r="G4461" s="31"/>
      <c r="H4461" s="31"/>
    </row>
    <row r="4462">
      <c r="E4462" s="31"/>
      <c r="F4462" s="31"/>
      <c r="G4462" s="31"/>
      <c r="H4462" s="31"/>
    </row>
    <row r="4463">
      <c r="E4463" s="31"/>
      <c r="F4463" s="31"/>
      <c r="G4463" s="31"/>
      <c r="H4463" s="31"/>
    </row>
    <row r="4464">
      <c r="E4464" s="31"/>
      <c r="F4464" s="31"/>
      <c r="G4464" s="31"/>
      <c r="H4464" s="31"/>
    </row>
    <row r="4465">
      <c r="E4465" s="31"/>
      <c r="F4465" s="31"/>
      <c r="G4465" s="31"/>
      <c r="H4465" s="31"/>
    </row>
    <row r="4466">
      <c r="E4466" s="31"/>
      <c r="F4466" s="31"/>
      <c r="G4466" s="31"/>
      <c r="H4466" s="31"/>
    </row>
    <row r="4467">
      <c r="E4467" s="31"/>
      <c r="F4467" s="31"/>
      <c r="G4467" s="31"/>
      <c r="H4467" s="31"/>
    </row>
    <row r="4468">
      <c r="E4468" s="31"/>
      <c r="F4468" s="31"/>
      <c r="G4468" s="31"/>
      <c r="H4468" s="31"/>
    </row>
    <row r="4469">
      <c r="E4469" s="31"/>
      <c r="F4469" s="31"/>
      <c r="G4469" s="31"/>
      <c r="H4469" s="31"/>
    </row>
    <row r="4470">
      <c r="E4470" s="31"/>
      <c r="F4470" s="31"/>
      <c r="G4470" s="31"/>
      <c r="H4470" s="31"/>
    </row>
    <row r="4471">
      <c r="E4471" s="31"/>
      <c r="F4471" s="31"/>
      <c r="G4471" s="31"/>
      <c r="H4471" s="31"/>
    </row>
    <row r="4472">
      <c r="E4472" s="31"/>
      <c r="F4472" s="31"/>
      <c r="G4472" s="31"/>
      <c r="H4472" s="31"/>
    </row>
    <row r="4473">
      <c r="E4473" s="31"/>
      <c r="F4473" s="31"/>
      <c r="G4473" s="31"/>
      <c r="H4473" s="31"/>
    </row>
    <row r="4474">
      <c r="E4474" s="31"/>
      <c r="F4474" s="31"/>
      <c r="G4474" s="31"/>
      <c r="H4474" s="31"/>
    </row>
    <row r="4475">
      <c r="E4475" s="31"/>
      <c r="F4475" s="31"/>
      <c r="G4475" s="31"/>
      <c r="H4475" s="31"/>
    </row>
    <row r="4476">
      <c r="E4476" s="31"/>
      <c r="F4476" s="31"/>
      <c r="G4476" s="31"/>
      <c r="H4476" s="31"/>
    </row>
    <row r="4477">
      <c r="E4477" s="31"/>
      <c r="F4477" s="31"/>
      <c r="G4477" s="31"/>
      <c r="H4477" s="31"/>
    </row>
    <row r="4478">
      <c r="E4478" s="31"/>
      <c r="F4478" s="31"/>
      <c r="G4478" s="31"/>
      <c r="H4478" s="31"/>
    </row>
    <row r="4479">
      <c r="E4479" s="31"/>
      <c r="F4479" s="31"/>
      <c r="G4479" s="31"/>
      <c r="H4479" s="31"/>
    </row>
    <row r="4480">
      <c r="E4480" s="31"/>
      <c r="F4480" s="31"/>
      <c r="G4480" s="31"/>
      <c r="H4480" s="31"/>
    </row>
    <row r="4481">
      <c r="E4481" s="31"/>
      <c r="F4481" s="31"/>
      <c r="G4481" s="31"/>
      <c r="H4481" s="31"/>
    </row>
    <row r="4482">
      <c r="E4482" s="31"/>
      <c r="F4482" s="31"/>
      <c r="G4482" s="31"/>
      <c r="H4482" s="31"/>
    </row>
    <row r="4483">
      <c r="E4483" s="31"/>
      <c r="F4483" s="31"/>
      <c r="G4483" s="31"/>
      <c r="H4483" s="31"/>
    </row>
    <row r="4484">
      <c r="E4484" s="31"/>
      <c r="F4484" s="31"/>
      <c r="G4484" s="31"/>
      <c r="H4484" s="31"/>
    </row>
    <row r="4485">
      <c r="E4485" s="31"/>
      <c r="F4485" s="31"/>
      <c r="G4485" s="31"/>
      <c r="H4485" s="31"/>
    </row>
    <row r="4486">
      <c r="E4486" s="31"/>
      <c r="F4486" s="31"/>
      <c r="G4486" s="31"/>
      <c r="H4486" s="31"/>
    </row>
    <row r="4487">
      <c r="E4487" s="31"/>
      <c r="F4487" s="31"/>
      <c r="G4487" s="31"/>
      <c r="H4487" s="31"/>
    </row>
    <row r="4488">
      <c r="E4488" s="31"/>
      <c r="F4488" s="31"/>
      <c r="G4488" s="31"/>
      <c r="H4488" s="31"/>
    </row>
    <row r="4489">
      <c r="E4489" s="31"/>
      <c r="F4489" s="31"/>
      <c r="G4489" s="31"/>
      <c r="H4489" s="31"/>
    </row>
    <row r="4490">
      <c r="E4490" s="31"/>
      <c r="F4490" s="31"/>
      <c r="G4490" s="31"/>
      <c r="H4490" s="31"/>
    </row>
    <row r="4491">
      <c r="E4491" s="31"/>
      <c r="F4491" s="31"/>
      <c r="G4491" s="31"/>
      <c r="H4491" s="31"/>
    </row>
    <row r="4492">
      <c r="E4492" s="31"/>
      <c r="F4492" s="31"/>
      <c r="G4492" s="31"/>
      <c r="H4492" s="31"/>
    </row>
    <row r="4493">
      <c r="E4493" s="31"/>
      <c r="F4493" s="31"/>
      <c r="G4493" s="31"/>
      <c r="H4493" s="31"/>
    </row>
    <row r="4494">
      <c r="E4494" s="31"/>
      <c r="F4494" s="31"/>
      <c r="G4494" s="31"/>
      <c r="H4494" s="31"/>
    </row>
    <row r="4495">
      <c r="E4495" s="31"/>
      <c r="F4495" s="31"/>
      <c r="G4495" s="31"/>
      <c r="H4495" s="31"/>
    </row>
    <row r="4496">
      <c r="E4496" s="31"/>
      <c r="F4496" s="31"/>
      <c r="G4496" s="31"/>
      <c r="H4496" s="31"/>
    </row>
    <row r="4497">
      <c r="E4497" s="31"/>
      <c r="F4497" s="31"/>
      <c r="G4497" s="31"/>
      <c r="H4497" s="31"/>
    </row>
    <row r="4498">
      <c r="E4498" s="31"/>
      <c r="F4498" s="31"/>
      <c r="G4498" s="31"/>
      <c r="H4498" s="31"/>
    </row>
    <row r="4499">
      <c r="E4499" s="31"/>
      <c r="F4499" s="31"/>
      <c r="G4499" s="31"/>
      <c r="H4499" s="31"/>
    </row>
    <row r="4500">
      <c r="E4500" s="31"/>
      <c r="F4500" s="31"/>
      <c r="G4500" s="31"/>
      <c r="H4500" s="31"/>
    </row>
    <row r="4501">
      <c r="E4501" s="31"/>
      <c r="F4501" s="31"/>
      <c r="G4501" s="31"/>
      <c r="H4501" s="31"/>
    </row>
    <row r="4502">
      <c r="E4502" s="31"/>
      <c r="F4502" s="31"/>
      <c r="G4502" s="31"/>
      <c r="H4502" s="31"/>
    </row>
    <row r="4503">
      <c r="E4503" s="31"/>
      <c r="F4503" s="31"/>
      <c r="G4503" s="31"/>
      <c r="H4503" s="31"/>
    </row>
    <row r="4504">
      <c r="E4504" s="31"/>
      <c r="F4504" s="31"/>
      <c r="G4504" s="31"/>
      <c r="H4504" s="31"/>
    </row>
    <row r="4505">
      <c r="E4505" s="31"/>
      <c r="F4505" s="31"/>
      <c r="G4505" s="31"/>
      <c r="H4505" s="31"/>
    </row>
    <row r="4506">
      <c r="E4506" s="31"/>
      <c r="F4506" s="31"/>
      <c r="G4506" s="31"/>
      <c r="H4506" s="31"/>
    </row>
    <row r="4507">
      <c r="E4507" s="31"/>
      <c r="F4507" s="31"/>
      <c r="G4507" s="31"/>
      <c r="H4507" s="31"/>
    </row>
    <row r="4508">
      <c r="E4508" s="31"/>
      <c r="F4508" s="31"/>
      <c r="G4508" s="31"/>
      <c r="H4508" s="31"/>
    </row>
    <row r="4509">
      <c r="E4509" s="31"/>
      <c r="F4509" s="31"/>
      <c r="G4509" s="31"/>
      <c r="H4509" s="31"/>
    </row>
    <row r="4510">
      <c r="E4510" s="31"/>
      <c r="F4510" s="31"/>
      <c r="G4510" s="31"/>
      <c r="H4510" s="31"/>
    </row>
    <row r="4511">
      <c r="E4511" s="31"/>
      <c r="F4511" s="31"/>
      <c r="G4511" s="31"/>
      <c r="H4511" s="31"/>
    </row>
    <row r="4512">
      <c r="E4512" s="31"/>
      <c r="F4512" s="31"/>
      <c r="G4512" s="31"/>
      <c r="H4512" s="31"/>
    </row>
    <row r="4513">
      <c r="E4513" s="31"/>
      <c r="F4513" s="31"/>
      <c r="G4513" s="31"/>
      <c r="H4513" s="31"/>
    </row>
    <row r="4514">
      <c r="E4514" s="31"/>
      <c r="F4514" s="31"/>
      <c r="G4514" s="31"/>
      <c r="H4514" s="31"/>
    </row>
    <row r="4515">
      <c r="E4515" s="31"/>
      <c r="F4515" s="31"/>
      <c r="G4515" s="31"/>
      <c r="H4515" s="31"/>
    </row>
    <row r="4516">
      <c r="E4516" s="31"/>
      <c r="F4516" s="31"/>
      <c r="G4516" s="31"/>
      <c r="H4516" s="31"/>
    </row>
    <row r="4517">
      <c r="E4517" s="31"/>
      <c r="F4517" s="31"/>
      <c r="G4517" s="31"/>
      <c r="H4517" s="31"/>
    </row>
    <row r="4518">
      <c r="E4518" s="31"/>
      <c r="F4518" s="31"/>
      <c r="G4518" s="31"/>
      <c r="H4518" s="31"/>
    </row>
    <row r="4519">
      <c r="E4519" s="31"/>
      <c r="F4519" s="31"/>
      <c r="G4519" s="31"/>
      <c r="H4519" s="31"/>
    </row>
    <row r="4520">
      <c r="E4520" s="31"/>
      <c r="F4520" s="31"/>
      <c r="G4520" s="31"/>
      <c r="H4520" s="31"/>
    </row>
    <row r="4521">
      <c r="E4521" s="31"/>
      <c r="F4521" s="31"/>
      <c r="G4521" s="31"/>
      <c r="H4521" s="31"/>
    </row>
    <row r="4522">
      <c r="E4522" s="31"/>
      <c r="F4522" s="31"/>
      <c r="G4522" s="31"/>
      <c r="H4522" s="31"/>
    </row>
    <row r="4523">
      <c r="E4523" s="31"/>
      <c r="F4523" s="31"/>
      <c r="G4523" s="31"/>
      <c r="H4523" s="31"/>
    </row>
    <row r="4524">
      <c r="E4524" s="31"/>
      <c r="F4524" s="31"/>
      <c r="G4524" s="31"/>
      <c r="H4524" s="31"/>
    </row>
    <row r="4525">
      <c r="E4525" s="31"/>
      <c r="F4525" s="31"/>
      <c r="G4525" s="31"/>
      <c r="H4525" s="31"/>
    </row>
    <row r="4526">
      <c r="E4526" s="31"/>
      <c r="F4526" s="31"/>
      <c r="G4526" s="31"/>
      <c r="H4526" s="31"/>
    </row>
    <row r="4527">
      <c r="E4527" s="31"/>
      <c r="F4527" s="31"/>
      <c r="G4527" s="31"/>
      <c r="H4527" s="31"/>
    </row>
    <row r="4528">
      <c r="E4528" s="31"/>
      <c r="F4528" s="31"/>
      <c r="G4528" s="31"/>
      <c r="H4528" s="31"/>
    </row>
    <row r="4529">
      <c r="E4529" s="31"/>
      <c r="F4529" s="31"/>
      <c r="G4529" s="31"/>
      <c r="H4529" s="31"/>
    </row>
    <row r="4530">
      <c r="E4530" s="31"/>
      <c r="F4530" s="31"/>
      <c r="G4530" s="31"/>
      <c r="H4530" s="31"/>
    </row>
    <row r="4531">
      <c r="E4531" s="31"/>
      <c r="F4531" s="31"/>
      <c r="G4531" s="31"/>
      <c r="H4531" s="31"/>
    </row>
    <row r="4532">
      <c r="E4532" s="31"/>
      <c r="F4532" s="31"/>
      <c r="G4532" s="31"/>
      <c r="H4532" s="31"/>
    </row>
    <row r="4533">
      <c r="E4533" s="31"/>
      <c r="F4533" s="31"/>
      <c r="G4533" s="31"/>
      <c r="H4533" s="31"/>
    </row>
    <row r="4534">
      <c r="E4534" s="31"/>
      <c r="F4534" s="31"/>
      <c r="G4534" s="31"/>
      <c r="H4534" s="31"/>
    </row>
    <row r="4535">
      <c r="E4535" s="31"/>
      <c r="F4535" s="31"/>
      <c r="G4535" s="31"/>
      <c r="H4535" s="31"/>
    </row>
    <row r="4536">
      <c r="E4536" s="31"/>
      <c r="F4536" s="31"/>
      <c r="G4536" s="31"/>
      <c r="H4536" s="31"/>
    </row>
    <row r="4537">
      <c r="E4537" s="31"/>
      <c r="F4537" s="31"/>
      <c r="G4537" s="31"/>
      <c r="H4537" s="31"/>
    </row>
    <row r="4538">
      <c r="E4538" s="31"/>
      <c r="F4538" s="31"/>
      <c r="G4538" s="31"/>
      <c r="H4538" s="31"/>
    </row>
    <row r="4539">
      <c r="E4539" s="31"/>
      <c r="F4539" s="31"/>
      <c r="G4539" s="31"/>
      <c r="H4539" s="31"/>
    </row>
    <row r="4540">
      <c r="E4540" s="31"/>
      <c r="F4540" s="31"/>
      <c r="G4540" s="31"/>
      <c r="H4540" s="31"/>
    </row>
    <row r="4541">
      <c r="E4541" s="31"/>
      <c r="F4541" s="31"/>
      <c r="G4541" s="31"/>
      <c r="H4541" s="31"/>
    </row>
    <row r="4542">
      <c r="E4542" s="31"/>
      <c r="F4542" s="31"/>
      <c r="G4542" s="31"/>
      <c r="H4542" s="31"/>
    </row>
    <row r="4543">
      <c r="E4543" s="31"/>
      <c r="F4543" s="31"/>
      <c r="G4543" s="31"/>
      <c r="H4543" s="31"/>
    </row>
    <row r="4544">
      <c r="E4544" s="31"/>
      <c r="F4544" s="31"/>
      <c r="G4544" s="31"/>
      <c r="H4544" s="31"/>
    </row>
    <row r="4545">
      <c r="E4545" s="31"/>
      <c r="F4545" s="31"/>
      <c r="G4545" s="31"/>
      <c r="H4545" s="31"/>
    </row>
    <row r="4546">
      <c r="E4546" s="31"/>
      <c r="F4546" s="31"/>
      <c r="G4546" s="31"/>
      <c r="H4546" s="31"/>
    </row>
    <row r="4547">
      <c r="E4547" s="31"/>
      <c r="F4547" s="31"/>
      <c r="G4547" s="31"/>
      <c r="H4547" s="31"/>
    </row>
    <row r="4548">
      <c r="E4548" s="31"/>
      <c r="F4548" s="31"/>
      <c r="G4548" s="31"/>
      <c r="H4548" s="31"/>
    </row>
    <row r="4549">
      <c r="E4549" s="31"/>
      <c r="F4549" s="31"/>
      <c r="G4549" s="31"/>
      <c r="H4549" s="31"/>
    </row>
    <row r="4550">
      <c r="E4550" s="31"/>
      <c r="F4550" s="31"/>
      <c r="G4550" s="31"/>
      <c r="H4550" s="31"/>
    </row>
    <row r="4551">
      <c r="E4551" s="31"/>
      <c r="F4551" s="31"/>
      <c r="G4551" s="31"/>
      <c r="H4551" s="31"/>
    </row>
    <row r="4552">
      <c r="E4552" s="31"/>
      <c r="F4552" s="31"/>
      <c r="G4552" s="31"/>
      <c r="H4552" s="31"/>
    </row>
    <row r="4553">
      <c r="E4553" s="31"/>
      <c r="F4553" s="31"/>
      <c r="G4553" s="31"/>
      <c r="H4553" s="31"/>
    </row>
    <row r="4554">
      <c r="E4554" s="31"/>
      <c r="F4554" s="31"/>
      <c r="G4554" s="31"/>
      <c r="H4554" s="31"/>
    </row>
    <row r="4555">
      <c r="E4555" s="31"/>
      <c r="F4555" s="31"/>
      <c r="G4555" s="31"/>
      <c r="H4555" s="31"/>
    </row>
    <row r="4556">
      <c r="E4556" s="31"/>
      <c r="F4556" s="31"/>
      <c r="G4556" s="31"/>
      <c r="H4556" s="31"/>
    </row>
    <row r="4557">
      <c r="E4557" s="31"/>
      <c r="F4557" s="31"/>
      <c r="G4557" s="31"/>
      <c r="H4557" s="31"/>
    </row>
    <row r="4558">
      <c r="E4558" s="31"/>
      <c r="F4558" s="31"/>
      <c r="G4558" s="31"/>
      <c r="H4558" s="31"/>
    </row>
    <row r="4559">
      <c r="E4559" s="31"/>
      <c r="F4559" s="31"/>
      <c r="G4559" s="31"/>
      <c r="H4559" s="31"/>
    </row>
    <row r="4560">
      <c r="E4560" s="31"/>
      <c r="F4560" s="31"/>
      <c r="G4560" s="31"/>
      <c r="H4560" s="31"/>
    </row>
    <row r="4561">
      <c r="E4561" s="31"/>
      <c r="F4561" s="31"/>
      <c r="G4561" s="31"/>
      <c r="H4561" s="31"/>
    </row>
    <row r="4562">
      <c r="E4562" s="31"/>
      <c r="F4562" s="31"/>
      <c r="G4562" s="31"/>
      <c r="H4562" s="31"/>
    </row>
    <row r="4563">
      <c r="E4563" s="31"/>
      <c r="F4563" s="31"/>
      <c r="G4563" s="31"/>
      <c r="H4563" s="31"/>
    </row>
    <row r="4564">
      <c r="E4564" s="31"/>
      <c r="F4564" s="31"/>
      <c r="G4564" s="31"/>
      <c r="H4564" s="31"/>
    </row>
    <row r="4565">
      <c r="E4565" s="31"/>
      <c r="F4565" s="31"/>
      <c r="G4565" s="31"/>
      <c r="H4565" s="31"/>
    </row>
    <row r="4566">
      <c r="E4566" s="31"/>
      <c r="F4566" s="31"/>
      <c r="G4566" s="31"/>
      <c r="H4566" s="31"/>
    </row>
    <row r="4567">
      <c r="E4567" s="31"/>
      <c r="F4567" s="31"/>
      <c r="G4567" s="31"/>
      <c r="H4567" s="31"/>
    </row>
    <row r="4568">
      <c r="E4568" s="31"/>
      <c r="F4568" s="31"/>
      <c r="G4568" s="31"/>
      <c r="H4568" s="31"/>
    </row>
    <row r="4569">
      <c r="E4569" s="31"/>
      <c r="F4569" s="31"/>
      <c r="G4569" s="31"/>
      <c r="H4569" s="31"/>
    </row>
    <row r="4570">
      <c r="E4570" s="31"/>
      <c r="F4570" s="31"/>
      <c r="G4570" s="31"/>
      <c r="H4570" s="31"/>
    </row>
    <row r="4571">
      <c r="E4571" s="31"/>
      <c r="F4571" s="31"/>
      <c r="G4571" s="31"/>
      <c r="H4571" s="31"/>
    </row>
    <row r="4572">
      <c r="E4572" s="31"/>
      <c r="F4572" s="31"/>
      <c r="G4572" s="31"/>
      <c r="H4572" s="31"/>
    </row>
    <row r="4573">
      <c r="E4573" s="31"/>
      <c r="F4573" s="31"/>
      <c r="G4573" s="31"/>
      <c r="H4573" s="31"/>
    </row>
    <row r="4574">
      <c r="E4574" s="31"/>
      <c r="F4574" s="31"/>
      <c r="G4574" s="31"/>
      <c r="H4574" s="31"/>
    </row>
    <row r="4575">
      <c r="E4575" s="31"/>
      <c r="F4575" s="31"/>
      <c r="G4575" s="31"/>
      <c r="H4575" s="31"/>
    </row>
    <row r="4576">
      <c r="E4576" s="31"/>
      <c r="F4576" s="31"/>
      <c r="G4576" s="31"/>
      <c r="H4576" s="31"/>
    </row>
    <row r="4577">
      <c r="E4577" s="31"/>
      <c r="F4577" s="31"/>
      <c r="G4577" s="31"/>
      <c r="H4577" s="31"/>
    </row>
    <row r="4578">
      <c r="E4578" s="31"/>
      <c r="F4578" s="31"/>
      <c r="G4578" s="31"/>
      <c r="H4578" s="31"/>
    </row>
    <row r="4579">
      <c r="E4579" s="31"/>
      <c r="F4579" s="31"/>
      <c r="G4579" s="31"/>
      <c r="H4579" s="31"/>
    </row>
    <row r="4580">
      <c r="E4580" s="31"/>
      <c r="F4580" s="31"/>
      <c r="G4580" s="31"/>
      <c r="H4580" s="31"/>
    </row>
    <row r="4581">
      <c r="E4581" s="31"/>
      <c r="F4581" s="31"/>
      <c r="G4581" s="31"/>
      <c r="H4581" s="31"/>
    </row>
    <row r="4582">
      <c r="E4582" s="31"/>
      <c r="F4582" s="31"/>
      <c r="G4582" s="31"/>
      <c r="H4582" s="31"/>
    </row>
    <row r="4583">
      <c r="E4583" s="31"/>
      <c r="F4583" s="31"/>
      <c r="G4583" s="31"/>
      <c r="H4583" s="31"/>
    </row>
    <row r="4584">
      <c r="E4584" s="31"/>
      <c r="F4584" s="31"/>
      <c r="G4584" s="31"/>
      <c r="H4584" s="31"/>
    </row>
    <row r="4585">
      <c r="E4585" s="31"/>
      <c r="F4585" s="31"/>
      <c r="G4585" s="31"/>
      <c r="H4585" s="31"/>
    </row>
    <row r="4586">
      <c r="E4586" s="31"/>
      <c r="F4586" s="31"/>
      <c r="G4586" s="31"/>
      <c r="H4586" s="31"/>
    </row>
    <row r="4587">
      <c r="E4587" s="31"/>
      <c r="F4587" s="31"/>
      <c r="G4587" s="31"/>
      <c r="H4587" s="31"/>
    </row>
    <row r="4588">
      <c r="E4588" s="31"/>
      <c r="F4588" s="31"/>
      <c r="G4588" s="31"/>
      <c r="H4588" s="31"/>
    </row>
    <row r="4589">
      <c r="E4589" s="31"/>
      <c r="F4589" s="31"/>
      <c r="G4589" s="31"/>
      <c r="H4589" s="31"/>
    </row>
    <row r="4590">
      <c r="E4590" s="31"/>
      <c r="F4590" s="31"/>
      <c r="G4590" s="31"/>
      <c r="H4590" s="31"/>
    </row>
    <row r="4591">
      <c r="E4591" s="31"/>
      <c r="F4591" s="31"/>
      <c r="G4591" s="31"/>
      <c r="H4591" s="31"/>
    </row>
    <row r="4592">
      <c r="E4592" s="31"/>
      <c r="F4592" s="31"/>
      <c r="G4592" s="31"/>
      <c r="H4592" s="31"/>
    </row>
    <row r="4593">
      <c r="E4593" s="31"/>
      <c r="F4593" s="31"/>
      <c r="G4593" s="31"/>
      <c r="H4593" s="31"/>
    </row>
    <row r="4594">
      <c r="E4594" s="31"/>
      <c r="F4594" s="31"/>
      <c r="G4594" s="31"/>
      <c r="H4594" s="31"/>
    </row>
    <row r="4595">
      <c r="E4595" s="31"/>
      <c r="F4595" s="31"/>
      <c r="G4595" s="31"/>
      <c r="H4595" s="31"/>
    </row>
    <row r="4596">
      <c r="E4596" s="31"/>
      <c r="F4596" s="31"/>
      <c r="G4596" s="31"/>
      <c r="H4596" s="31"/>
    </row>
    <row r="4597">
      <c r="E4597" s="31"/>
      <c r="F4597" s="31"/>
      <c r="G4597" s="31"/>
      <c r="H4597" s="31"/>
    </row>
    <row r="4598">
      <c r="E4598" s="31"/>
      <c r="F4598" s="31"/>
      <c r="G4598" s="31"/>
      <c r="H4598" s="31"/>
    </row>
    <row r="4599">
      <c r="E4599" s="31"/>
      <c r="F4599" s="31"/>
      <c r="G4599" s="31"/>
      <c r="H4599" s="31"/>
    </row>
    <row r="4600">
      <c r="E4600" s="31"/>
      <c r="F4600" s="31"/>
      <c r="G4600" s="31"/>
      <c r="H4600" s="31"/>
    </row>
    <row r="4601">
      <c r="E4601" s="31"/>
      <c r="F4601" s="31"/>
      <c r="G4601" s="31"/>
      <c r="H4601" s="31"/>
    </row>
    <row r="4602">
      <c r="E4602" s="31"/>
      <c r="F4602" s="31"/>
      <c r="G4602" s="31"/>
      <c r="H4602" s="31"/>
    </row>
    <row r="4603">
      <c r="E4603" s="31"/>
      <c r="F4603" s="31"/>
      <c r="G4603" s="31"/>
      <c r="H4603" s="31"/>
    </row>
    <row r="4604">
      <c r="E4604" s="31"/>
      <c r="F4604" s="31"/>
      <c r="G4604" s="31"/>
      <c r="H4604" s="31"/>
    </row>
    <row r="4605">
      <c r="E4605" s="31"/>
      <c r="F4605" s="31"/>
      <c r="G4605" s="31"/>
      <c r="H4605" s="31"/>
    </row>
    <row r="4606">
      <c r="E4606" s="31"/>
      <c r="F4606" s="31"/>
      <c r="G4606" s="31"/>
      <c r="H4606" s="31"/>
    </row>
    <row r="4607">
      <c r="E4607" s="31"/>
      <c r="F4607" s="31"/>
      <c r="G4607" s="31"/>
      <c r="H4607" s="31"/>
    </row>
    <row r="4608">
      <c r="E4608" s="31"/>
      <c r="F4608" s="31"/>
      <c r="G4608" s="31"/>
      <c r="H4608" s="31"/>
    </row>
    <row r="4609">
      <c r="E4609" s="31"/>
      <c r="F4609" s="31"/>
      <c r="G4609" s="31"/>
      <c r="H4609" s="31"/>
    </row>
    <row r="4610">
      <c r="E4610" s="31"/>
      <c r="F4610" s="31"/>
      <c r="G4610" s="31"/>
      <c r="H4610" s="31"/>
    </row>
    <row r="4611">
      <c r="E4611" s="31"/>
      <c r="F4611" s="31"/>
      <c r="G4611" s="31"/>
      <c r="H4611" s="31"/>
    </row>
    <row r="4612">
      <c r="E4612" s="31"/>
      <c r="F4612" s="31"/>
      <c r="G4612" s="31"/>
      <c r="H4612" s="31"/>
    </row>
    <row r="4613">
      <c r="E4613" s="31"/>
      <c r="F4613" s="31"/>
      <c r="G4613" s="31"/>
      <c r="H4613" s="31"/>
    </row>
    <row r="4614">
      <c r="E4614" s="31"/>
      <c r="F4614" s="31"/>
      <c r="G4614" s="31"/>
      <c r="H4614" s="31"/>
    </row>
    <row r="4615">
      <c r="E4615" s="31"/>
      <c r="F4615" s="31"/>
      <c r="G4615" s="31"/>
      <c r="H4615" s="31"/>
    </row>
    <row r="4616">
      <c r="E4616" s="31"/>
      <c r="F4616" s="31"/>
      <c r="G4616" s="31"/>
      <c r="H4616" s="31"/>
    </row>
    <row r="4617">
      <c r="E4617" s="31"/>
      <c r="F4617" s="31"/>
      <c r="G4617" s="31"/>
      <c r="H4617" s="31"/>
    </row>
    <row r="4618">
      <c r="E4618" s="31"/>
      <c r="F4618" s="31"/>
      <c r="G4618" s="31"/>
      <c r="H4618" s="31"/>
    </row>
    <row r="4619">
      <c r="E4619" s="31"/>
      <c r="F4619" s="31"/>
      <c r="G4619" s="31"/>
      <c r="H4619" s="31"/>
    </row>
    <row r="4620">
      <c r="E4620" s="31"/>
      <c r="F4620" s="31"/>
      <c r="G4620" s="31"/>
      <c r="H4620" s="31"/>
    </row>
    <row r="4621">
      <c r="E4621" s="31"/>
      <c r="F4621" s="31"/>
      <c r="G4621" s="31"/>
      <c r="H4621" s="31"/>
    </row>
    <row r="4622">
      <c r="E4622" s="31"/>
      <c r="F4622" s="31"/>
      <c r="G4622" s="31"/>
      <c r="H4622" s="31"/>
    </row>
    <row r="4623">
      <c r="E4623" s="31"/>
      <c r="F4623" s="31"/>
      <c r="G4623" s="31"/>
      <c r="H4623" s="31"/>
    </row>
    <row r="4624">
      <c r="E4624" s="31"/>
      <c r="F4624" s="31"/>
      <c r="G4624" s="31"/>
      <c r="H4624" s="31"/>
    </row>
    <row r="4625">
      <c r="E4625" s="31"/>
      <c r="F4625" s="31"/>
      <c r="G4625" s="31"/>
      <c r="H4625" s="31"/>
    </row>
    <row r="4626">
      <c r="E4626" s="31"/>
      <c r="F4626" s="31"/>
      <c r="G4626" s="31"/>
      <c r="H4626" s="31"/>
    </row>
    <row r="4627">
      <c r="E4627" s="31"/>
      <c r="F4627" s="31"/>
      <c r="G4627" s="31"/>
      <c r="H4627" s="31"/>
    </row>
    <row r="4628">
      <c r="E4628" s="31"/>
      <c r="F4628" s="31"/>
      <c r="G4628" s="31"/>
      <c r="H4628" s="31"/>
    </row>
    <row r="4629">
      <c r="E4629" s="31"/>
      <c r="F4629" s="31"/>
      <c r="G4629" s="31"/>
      <c r="H4629" s="31"/>
    </row>
    <row r="4630">
      <c r="E4630" s="31"/>
      <c r="F4630" s="31"/>
      <c r="G4630" s="31"/>
      <c r="H4630" s="31"/>
    </row>
    <row r="4631">
      <c r="E4631" s="31"/>
      <c r="F4631" s="31"/>
      <c r="G4631" s="31"/>
      <c r="H4631" s="31"/>
    </row>
    <row r="4632">
      <c r="E4632" s="31"/>
      <c r="F4632" s="31"/>
      <c r="G4632" s="31"/>
      <c r="H4632" s="31"/>
    </row>
    <row r="4633">
      <c r="E4633" s="31"/>
      <c r="F4633" s="31"/>
      <c r="G4633" s="31"/>
      <c r="H4633" s="31"/>
    </row>
    <row r="4634">
      <c r="E4634" s="31"/>
      <c r="F4634" s="31"/>
      <c r="G4634" s="31"/>
      <c r="H4634" s="31"/>
    </row>
    <row r="4635">
      <c r="E4635" s="31"/>
      <c r="F4635" s="31"/>
      <c r="G4635" s="31"/>
      <c r="H4635" s="31"/>
    </row>
    <row r="4636">
      <c r="E4636" s="31"/>
      <c r="F4636" s="31"/>
      <c r="G4636" s="31"/>
      <c r="H4636" s="31"/>
    </row>
    <row r="4637">
      <c r="E4637" s="31"/>
      <c r="F4637" s="31"/>
      <c r="G4637" s="31"/>
      <c r="H4637" s="31"/>
    </row>
    <row r="4638">
      <c r="E4638" s="31"/>
      <c r="F4638" s="31"/>
      <c r="G4638" s="31"/>
      <c r="H4638" s="31"/>
    </row>
    <row r="4639">
      <c r="E4639" s="31"/>
      <c r="F4639" s="31"/>
      <c r="G4639" s="31"/>
      <c r="H4639" s="31"/>
    </row>
    <row r="4640">
      <c r="E4640" s="31"/>
      <c r="F4640" s="31"/>
      <c r="G4640" s="31"/>
      <c r="H4640" s="31"/>
    </row>
    <row r="4641">
      <c r="E4641" s="31"/>
      <c r="F4641" s="31"/>
      <c r="G4641" s="31"/>
      <c r="H4641" s="31"/>
    </row>
    <row r="4642">
      <c r="E4642" s="31"/>
      <c r="F4642" s="31"/>
      <c r="G4642" s="31"/>
      <c r="H4642" s="31"/>
    </row>
    <row r="4643">
      <c r="E4643" s="31"/>
      <c r="F4643" s="31"/>
      <c r="G4643" s="31"/>
      <c r="H4643" s="31"/>
    </row>
    <row r="4644">
      <c r="E4644" s="31"/>
      <c r="F4644" s="31"/>
      <c r="G4644" s="31"/>
      <c r="H4644" s="31"/>
    </row>
    <row r="4645">
      <c r="E4645" s="31"/>
      <c r="F4645" s="31"/>
      <c r="G4645" s="31"/>
      <c r="H4645" s="31"/>
    </row>
    <row r="4646">
      <c r="E4646" s="31"/>
      <c r="F4646" s="31"/>
      <c r="G4646" s="31"/>
      <c r="H4646" s="31"/>
    </row>
    <row r="4647">
      <c r="E4647" s="31"/>
      <c r="F4647" s="31"/>
      <c r="G4647" s="31"/>
      <c r="H4647" s="31"/>
    </row>
    <row r="4648">
      <c r="E4648" s="31"/>
      <c r="F4648" s="31"/>
      <c r="G4648" s="31"/>
      <c r="H4648" s="31"/>
    </row>
    <row r="4649">
      <c r="E4649" s="31"/>
      <c r="F4649" s="31"/>
      <c r="G4649" s="31"/>
      <c r="H4649" s="31"/>
    </row>
    <row r="4650">
      <c r="E4650" s="31"/>
      <c r="F4650" s="31"/>
      <c r="G4650" s="31"/>
      <c r="H4650" s="31"/>
    </row>
    <row r="4651">
      <c r="E4651" s="31"/>
      <c r="F4651" s="31"/>
      <c r="G4651" s="31"/>
      <c r="H4651" s="31"/>
    </row>
    <row r="4652">
      <c r="E4652" s="31"/>
      <c r="F4652" s="31"/>
      <c r="G4652" s="31"/>
      <c r="H4652" s="31"/>
    </row>
    <row r="4653">
      <c r="E4653" s="31"/>
      <c r="F4653" s="31"/>
      <c r="G4653" s="31"/>
      <c r="H4653" s="31"/>
    </row>
    <row r="4654">
      <c r="E4654" s="31"/>
      <c r="F4654" s="31"/>
      <c r="G4654" s="31"/>
      <c r="H4654" s="31"/>
    </row>
    <row r="4655">
      <c r="E4655" s="31"/>
      <c r="F4655" s="31"/>
      <c r="G4655" s="31"/>
      <c r="H4655" s="31"/>
    </row>
    <row r="4656">
      <c r="E4656" s="31"/>
      <c r="F4656" s="31"/>
      <c r="G4656" s="31"/>
      <c r="H4656" s="31"/>
    </row>
    <row r="4657">
      <c r="E4657" s="31"/>
      <c r="F4657" s="31"/>
      <c r="G4657" s="31"/>
      <c r="H4657" s="31"/>
    </row>
    <row r="4658">
      <c r="E4658" s="31"/>
      <c r="F4658" s="31"/>
      <c r="G4658" s="31"/>
      <c r="H4658" s="31"/>
    </row>
    <row r="4659">
      <c r="E4659" s="31"/>
      <c r="F4659" s="31"/>
      <c r="G4659" s="31"/>
      <c r="H4659" s="31"/>
    </row>
    <row r="4660">
      <c r="E4660" s="31"/>
      <c r="F4660" s="31"/>
      <c r="G4660" s="31"/>
      <c r="H4660" s="31"/>
    </row>
    <row r="4661">
      <c r="E4661" s="31"/>
      <c r="F4661" s="31"/>
      <c r="G4661" s="31"/>
      <c r="H4661" s="31"/>
    </row>
    <row r="4662">
      <c r="E4662" s="31"/>
      <c r="F4662" s="31"/>
      <c r="G4662" s="31"/>
      <c r="H4662" s="31"/>
    </row>
    <row r="4663">
      <c r="E4663" s="31"/>
      <c r="F4663" s="31"/>
      <c r="G4663" s="31"/>
      <c r="H4663" s="31"/>
    </row>
    <row r="4664">
      <c r="E4664" s="31"/>
      <c r="F4664" s="31"/>
      <c r="G4664" s="31"/>
      <c r="H4664" s="31"/>
    </row>
    <row r="4665">
      <c r="E4665" s="31"/>
      <c r="F4665" s="31"/>
      <c r="G4665" s="31"/>
      <c r="H4665" s="31"/>
    </row>
    <row r="4666">
      <c r="E4666" s="31"/>
      <c r="F4666" s="31"/>
      <c r="G4666" s="31"/>
      <c r="H4666" s="31"/>
    </row>
    <row r="4667">
      <c r="E4667" s="31"/>
      <c r="F4667" s="31"/>
      <c r="G4667" s="31"/>
      <c r="H4667" s="31"/>
    </row>
    <row r="4668">
      <c r="E4668" s="31"/>
      <c r="F4668" s="31"/>
      <c r="G4668" s="31"/>
      <c r="H4668" s="31"/>
    </row>
    <row r="4669">
      <c r="E4669" s="31"/>
      <c r="F4669" s="31"/>
      <c r="G4669" s="31"/>
      <c r="H4669" s="31"/>
    </row>
    <row r="4670">
      <c r="E4670" s="31"/>
      <c r="F4670" s="31"/>
      <c r="G4670" s="31"/>
      <c r="H4670" s="31"/>
    </row>
    <row r="4671">
      <c r="E4671" s="31"/>
      <c r="F4671" s="31"/>
      <c r="G4671" s="31"/>
      <c r="H4671" s="31"/>
    </row>
    <row r="4672">
      <c r="E4672" s="31"/>
      <c r="F4672" s="31"/>
      <c r="G4672" s="31"/>
      <c r="H4672" s="31"/>
    </row>
    <row r="4673">
      <c r="E4673" s="31"/>
      <c r="F4673" s="31"/>
      <c r="G4673" s="31"/>
      <c r="H4673" s="31"/>
    </row>
    <row r="4674">
      <c r="E4674" s="31"/>
      <c r="F4674" s="31"/>
      <c r="G4674" s="31"/>
      <c r="H4674" s="31"/>
    </row>
    <row r="4675">
      <c r="E4675" s="31"/>
      <c r="F4675" s="31"/>
      <c r="G4675" s="31"/>
      <c r="H4675" s="31"/>
    </row>
    <row r="4676">
      <c r="E4676" s="31"/>
      <c r="F4676" s="31"/>
      <c r="G4676" s="31"/>
      <c r="H4676" s="31"/>
    </row>
    <row r="4677">
      <c r="E4677" s="31"/>
      <c r="F4677" s="31"/>
      <c r="G4677" s="31"/>
      <c r="H4677" s="31"/>
    </row>
    <row r="4678">
      <c r="E4678" s="31"/>
      <c r="F4678" s="31"/>
      <c r="G4678" s="31"/>
      <c r="H4678" s="31"/>
    </row>
    <row r="4679">
      <c r="E4679" s="31"/>
      <c r="F4679" s="31"/>
      <c r="G4679" s="31"/>
      <c r="H4679" s="31"/>
    </row>
    <row r="4680">
      <c r="E4680" s="31"/>
      <c r="F4680" s="31"/>
      <c r="G4680" s="31"/>
      <c r="H4680" s="31"/>
    </row>
    <row r="4681">
      <c r="E4681" s="31"/>
      <c r="F4681" s="31"/>
      <c r="G4681" s="31"/>
      <c r="H4681" s="31"/>
    </row>
    <row r="4682">
      <c r="E4682" s="31"/>
      <c r="F4682" s="31"/>
      <c r="G4682" s="31"/>
      <c r="H4682" s="31"/>
    </row>
    <row r="4683">
      <c r="E4683" s="31"/>
      <c r="F4683" s="31"/>
      <c r="G4683" s="31"/>
      <c r="H4683" s="31"/>
    </row>
    <row r="4684">
      <c r="E4684" s="31"/>
      <c r="F4684" s="31"/>
      <c r="G4684" s="31"/>
      <c r="H4684" s="31"/>
    </row>
    <row r="4685">
      <c r="E4685" s="31"/>
      <c r="F4685" s="31"/>
      <c r="G4685" s="31"/>
      <c r="H4685" s="31"/>
    </row>
    <row r="4686">
      <c r="E4686" s="31"/>
      <c r="F4686" s="31"/>
      <c r="G4686" s="31"/>
      <c r="H4686" s="31"/>
    </row>
    <row r="4687">
      <c r="E4687" s="31"/>
      <c r="F4687" s="31"/>
      <c r="G4687" s="31"/>
      <c r="H4687" s="31"/>
    </row>
    <row r="4688">
      <c r="E4688" s="31"/>
      <c r="F4688" s="31"/>
      <c r="G4688" s="31"/>
      <c r="H4688" s="31"/>
    </row>
    <row r="4689">
      <c r="E4689" s="31"/>
      <c r="F4689" s="31"/>
      <c r="G4689" s="31"/>
      <c r="H4689" s="31"/>
    </row>
    <row r="4690">
      <c r="E4690" s="31"/>
      <c r="F4690" s="31"/>
      <c r="G4690" s="31"/>
      <c r="H4690" s="31"/>
    </row>
    <row r="4691">
      <c r="E4691" s="31"/>
      <c r="F4691" s="31"/>
      <c r="G4691" s="31"/>
      <c r="H4691" s="31"/>
    </row>
    <row r="4692">
      <c r="E4692" s="31"/>
      <c r="F4692" s="31"/>
      <c r="G4692" s="31"/>
      <c r="H4692" s="31"/>
    </row>
    <row r="4693">
      <c r="E4693" s="31"/>
      <c r="F4693" s="31"/>
      <c r="G4693" s="31"/>
      <c r="H4693" s="31"/>
    </row>
    <row r="4694">
      <c r="E4694" s="31"/>
      <c r="F4694" s="31"/>
      <c r="G4694" s="31"/>
      <c r="H4694" s="31"/>
    </row>
    <row r="4695">
      <c r="E4695" s="31"/>
      <c r="F4695" s="31"/>
      <c r="G4695" s="31"/>
      <c r="H4695" s="31"/>
    </row>
    <row r="4696">
      <c r="E4696" s="31"/>
      <c r="F4696" s="31"/>
      <c r="G4696" s="31"/>
      <c r="H4696" s="31"/>
    </row>
    <row r="4697">
      <c r="E4697" s="31"/>
      <c r="F4697" s="31"/>
      <c r="G4697" s="31"/>
      <c r="H4697" s="31"/>
    </row>
    <row r="4698">
      <c r="E4698" s="31"/>
      <c r="F4698" s="31"/>
      <c r="G4698" s="31"/>
      <c r="H4698" s="31"/>
    </row>
    <row r="4699">
      <c r="E4699" s="31"/>
      <c r="F4699" s="31"/>
      <c r="G4699" s="31"/>
      <c r="H4699" s="31"/>
    </row>
    <row r="4700">
      <c r="E4700" s="31"/>
      <c r="F4700" s="31"/>
      <c r="G4700" s="31"/>
      <c r="H4700" s="31"/>
    </row>
    <row r="4701">
      <c r="E4701" s="31"/>
      <c r="F4701" s="31"/>
      <c r="G4701" s="31"/>
      <c r="H4701" s="31"/>
    </row>
    <row r="4702">
      <c r="E4702" s="31"/>
      <c r="F4702" s="31"/>
      <c r="G4702" s="31"/>
      <c r="H4702" s="31"/>
    </row>
    <row r="4703">
      <c r="E4703" s="31"/>
      <c r="F4703" s="31"/>
      <c r="G4703" s="31"/>
      <c r="H4703" s="31"/>
    </row>
    <row r="4704">
      <c r="E4704" s="31"/>
      <c r="F4704" s="31"/>
      <c r="G4704" s="31"/>
      <c r="H4704" s="31"/>
    </row>
    <row r="4705">
      <c r="E4705" s="31"/>
      <c r="F4705" s="31"/>
      <c r="G4705" s="31"/>
      <c r="H4705" s="31"/>
    </row>
    <row r="4706">
      <c r="E4706" s="31"/>
      <c r="F4706" s="31"/>
      <c r="G4706" s="31"/>
      <c r="H4706" s="31"/>
    </row>
    <row r="4707">
      <c r="E4707" s="31"/>
      <c r="F4707" s="31"/>
      <c r="G4707" s="31"/>
      <c r="H4707" s="31"/>
    </row>
    <row r="4708">
      <c r="E4708" s="31"/>
      <c r="F4708" s="31"/>
      <c r="G4708" s="31"/>
      <c r="H4708" s="31"/>
    </row>
    <row r="4709">
      <c r="E4709" s="31"/>
      <c r="F4709" s="31"/>
      <c r="G4709" s="31"/>
      <c r="H4709" s="31"/>
    </row>
    <row r="4710">
      <c r="E4710" s="31"/>
      <c r="F4710" s="31"/>
      <c r="G4710" s="31"/>
      <c r="H4710" s="31"/>
    </row>
    <row r="4711">
      <c r="E4711" s="31"/>
      <c r="F4711" s="31"/>
      <c r="G4711" s="31"/>
      <c r="H4711" s="31"/>
    </row>
    <row r="4712">
      <c r="E4712" s="31"/>
      <c r="F4712" s="31"/>
      <c r="G4712" s="31"/>
      <c r="H4712" s="31"/>
    </row>
    <row r="4713">
      <c r="E4713" s="31"/>
      <c r="F4713" s="31"/>
      <c r="G4713" s="31"/>
      <c r="H4713" s="31"/>
    </row>
    <row r="4714">
      <c r="E4714" s="31"/>
      <c r="F4714" s="31"/>
      <c r="G4714" s="31"/>
      <c r="H4714" s="31"/>
    </row>
    <row r="4715">
      <c r="E4715" s="31"/>
      <c r="F4715" s="31"/>
      <c r="G4715" s="31"/>
      <c r="H4715" s="31"/>
    </row>
    <row r="4716">
      <c r="E4716" s="31"/>
      <c r="F4716" s="31"/>
      <c r="G4716" s="31"/>
      <c r="H4716" s="31"/>
    </row>
    <row r="4717">
      <c r="E4717" s="31"/>
      <c r="F4717" s="31"/>
      <c r="G4717" s="31"/>
      <c r="H4717" s="31"/>
    </row>
    <row r="4718">
      <c r="E4718" s="31"/>
      <c r="F4718" s="31"/>
      <c r="G4718" s="31"/>
      <c r="H4718" s="31"/>
    </row>
    <row r="4719">
      <c r="E4719" s="31"/>
      <c r="F4719" s="31"/>
      <c r="G4719" s="31"/>
      <c r="H4719" s="31"/>
    </row>
    <row r="4720">
      <c r="E4720" s="31"/>
      <c r="F4720" s="31"/>
      <c r="G4720" s="31"/>
      <c r="H4720" s="31"/>
    </row>
    <row r="4721">
      <c r="E4721" s="31"/>
      <c r="F4721" s="31"/>
      <c r="G4721" s="31"/>
      <c r="H4721" s="31"/>
    </row>
    <row r="4722">
      <c r="E4722" s="31"/>
      <c r="F4722" s="31"/>
      <c r="G4722" s="31"/>
      <c r="H4722" s="31"/>
    </row>
    <row r="4723">
      <c r="E4723" s="31"/>
      <c r="F4723" s="31"/>
      <c r="G4723" s="31"/>
      <c r="H4723" s="31"/>
    </row>
    <row r="4724">
      <c r="E4724" s="31"/>
      <c r="F4724" s="31"/>
      <c r="G4724" s="31"/>
      <c r="H4724" s="31"/>
    </row>
    <row r="4725">
      <c r="E4725" s="31"/>
      <c r="F4725" s="31"/>
      <c r="G4725" s="31"/>
      <c r="H4725" s="31"/>
    </row>
    <row r="4726">
      <c r="E4726" s="31"/>
      <c r="F4726" s="31"/>
      <c r="G4726" s="31"/>
      <c r="H4726" s="31"/>
    </row>
    <row r="4727">
      <c r="E4727" s="31"/>
      <c r="F4727" s="31"/>
      <c r="G4727" s="31"/>
      <c r="H4727" s="31"/>
    </row>
    <row r="4728">
      <c r="E4728" s="31"/>
      <c r="F4728" s="31"/>
      <c r="G4728" s="31"/>
      <c r="H4728" s="31"/>
    </row>
    <row r="4729">
      <c r="E4729" s="31"/>
      <c r="F4729" s="31"/>
      <c r="G4729" s="31"/>
      <c r="H4729" s="31"/>
    </row>
    <row r="4730">
      <c r="E4730" s="31"/>
      <c r="F4730" s="31"/>
      <c r="G4730" s="31"/>
      <c r="H4730" s="31"/>
    </row>
    <row r="4731">
      <c r="E4731" s="31"/>
      <c r="F4731" s="31"/>
      <c r="G4731" s="31"/>
      <c r="H4731" s="31"/>
    </row>
    <row r="4732">
      <c r="E4732" s="31"/>
      <c r="F4732" s="31"/>
      <c r="G4732" s="31"/>
      <c r="H4732" s="31"/>
    </row>
    <row r="4733">
      <c r="E4733" s="31"/>
      <c r="F4733" s="31"/>
      <c r="G4733" s="31"/>
      <c r="H4733" s="31"/>
    </row>
    <row r="4734">
      <c r="E4734" s="31"/>
      <c r="F4734" s="31"/>
      <c r="G4734" s="31"/>
      <c r="H4734" s="31"/>
    </row>
    <row r="4735">
      <c r="E4735" s="31"/>
      <c r="F4735" s="31"/>
      <c r="G4735" s="31"/>
      <c r="H4735" s="31"/>
    </row>
    <row r="4736">
      <c r="E4736" s="31"/>
      <c r="F4736" s="31"/>
      <c r="G4736" s="31"/>
      <c r="H4736" s="31"/>
    </row>
    <row r="4737">
      <c r="E4737" s="31"/>
      <c r="F4737" s="31"/>
      <c r="G4737" s="31"/>
      <c r="H4737" s="31"/>
    </row>
    <row r="4738">
      <c r="E4738" s="31"/>
      <c r="F4738" s="31"/>
      <c r="G4738" s="31"/>
      <c r="H4738" s="31"/>
    </row>
    <row r="4739">
      <c r="E4739" s="31"/>
      <c r="F4739" s="31"/>
      <c r="G4739" s="31"/>
      <c r="H4739" s="31"/>
    </row>
    <row r="4740">
      <c r="E4740" s="31"/>
      <c r="F4740" s="31"/>
      <c r="G4740" s="31"/>
      <c r="H4740" s="31"/>
    </row>
    <row r="4741">
      <c r="E4741" s="31"/>
      <c r="F4741" s="31"/>
      <c r="G4741" s="31"/>
      <c r="H4741" s="31"/>
    </row>
    <row r="4742">
      <c r="E4742" s="31"/>
      <c r="F4742" s="31"/>
      <c r="G4742" s="31"/>
      <c r="H4742" s="31"/>
    </row>
    <row r="4743">
      <c r="E4743" s="31"/>
      <c r="F4743" s="31"/>
      <c r="G4743" s="31"/>
      <c r="H4743" s="31"/>
    </row>
    <row r="4744">
      <c r="E4744" s="31"/>
      <c r="F4744" s="31"/>
      <c r="G4744" s="31"/>
      <c r="H4744" s="31"/>
    </row>
    <row r="4745">
      <c r="E4745" s="31"/>
      <c r="F4745" s="31"/>
      <c r="G4745" s="31"/>
      <c r="H4745" s="31"/>
    </row>
    <row r="4746">
      <c r="E4746" s="31"/>
      <c r="F4746" s="31"/>
      <c r="G4746" s="31"/>
      <c r="H4746" s="31"/>
    </row>
    <row r="4747">
      <c r="E4747" s="31"/>
      <c r="F4747" s="31"/>
      <c r="G4747" s="31"/>
      <c r="H4747" s="31"/>
    </row>
    <row r="4748">
      <c r="E4748" s="31"/>
      <c r="F4748" s="31"/>
      <c r="G4748" s="31"/>
      <c r="H4748" s="31"/>
    </row>
    <row r="4749">
      <c r="E4749" s="31"/>
      <c r="F4749" s="31"/>
      <c r="G4749" s="31"/>
      <c r="H4749" s="31"/>
    </row>
    <row r="4750">
      <c r="E4750" s="31"/>
      <c r="F4750" s="31"/>
      <c r="G4750" s="31"/>
      <c r="H4750" s="31"/>
    </row>
    <row r="4751">
      <c r="E4751" s="31"/>
      <c r="F4751" s="31"/>
      <c r="G4751" s="31"/>
      <c r="H4751" s="31"/>
    </row>
    <row r="4752">
      <c r="E4752" s="31"/>
      <c r="F4752" s="31"/>
      <c r="G4752" s="31"/>
      <c r="H4752" s="31"/>
    </row>
    <row r="4753">
      <c r="E4753" s="31"/>
      <c r="F4753" s="31"/>
      <c r="G4753" s="31"/>
      <c r="H4753" s="31"/>
    </row>
    <row r="4754">
      <c r="E4754" s="31"/>
      <c r="F4754" s="31"/>
      <c r="G4754" s="31"/>
      <c r="H4754" s="31"/>
    </row>
    <row r="4755">
      <c r="E4755" s="31"/>
      <c r="F4755" s="31"/>
      <c r="G4755" s="31"/>
      <c r="H4755" s="31"/>
    </row>
    <row r="4756">
      <c r="E4756" s="31"/>
      <c r="F4756" s="31"/>
      <c r="G4756" s="31"/>
      <c r="H4756" s="31"/>
    </row>
    <row r="4757">
      <c r="E4757" s="31"/>
      <c r="F4757" s="31"/>
      <c r="G4757" s="31"/>
      <c r="H4757" s="31"/>
    </row>
    <row r="4758">
      <c r="E4758" s="31"/>
      <c r="F4758" s="31"/>
      <c r="G4758" s="31"/>
      <c r="H4758" s="31"/>
    </row>
    <row r="4759">
      <c r="E4759" s="31"/>
      <c r="F4759" s="31"/>
      <c r="G4759" s="31"/>
      <c r="H4759" s="31"/>
    </row>
    <row r="4760">
      <c r="E4760" s="31"/>
      <c r="F4760" s="31"/>
      <c r="G4760" s="31"/>
      <c r="H4760" s="31"/>
    </row>
    <row r="4761">
      <c r="E4761" s="31"/>
      <c r="F4761" s="31"/>
      <c r="G4761" s="31"/>
      <c r="H4761" s="31"/>
    </row>
    <row r="4762">
      <c r="E4762" s="31"/>
      <c r="F4762" s="31"/>
      <c r="G4762" s="31"/>
      <c r="H4762" s="31"/>
    </row>
    <row r="4763">
      <c r="E4763" s="31"/>
      <c r="F4763" s="31"/>
      <c r="G4763" s="31"/>
      <c r="H4763" s="31"/>
    </row>
    <row r="4764">
      <c r="E4764" s="31"/>
      <c r="F4764" s="31"/>
      <c r="G4764" s="31"/>
      <c r="H4764" s="31"/>
    </row>
    <row r="4765">
      <c r="E4765" s="31"/>
      <c r="F4765" s="31"/>
      <c r="G4765" s="31"/>
      <c r="H4765" s="31"/>
    </row>
    <row r="4766">
      <c r="E4766" s="31"/>
      <c r="F4766" s="31"/>
      <c r="G4766" s="31"/>
      <c r="H4766" s="31"/>
    </row>
    <row r="4767">
      <c r="E4767" s="31"/>
      <c r="F4767" s="31"/>
      <c r="G4767" s="31"/>
      <c r="H4767" s="31"/>
    </row>
    <row r="4768">
      <c r="E4768" s="31"/>
      <c r="F4768" s="31"/>
      <c r="G4768" s="31"/>
      <c r="H4768" s="31"/>
    </row>
    <row r="4769">
      <c r="E4769" s="31"/>
      <c r="F4769" s="31"/>
      <c r="G4769" s="31"/>
      <c r="H4769" s="31"/>
    </row>
    <row r="4770">
      <c r="E4770" s="31"/>
      <c r="F4770" s="31"/>
      <c r="G4770" s="31"/>
      <c r="H4770" s="31"/>
    </row>
    <row r="4771">
      <c r="E4771" s="31"/>
      <c r="F4771" s="31"/>
      <c r="G4771" s="31"/>
      <c r="H4771" s="31"/>
    </row>
    <row r="4772">
      <c r="E4772" s="31"/>
      <c r="F4772" s="31"/>
      <c r="G4772" s="31"/>
      <c r="H4772" s="31"/>
    </row>
    <row r="4773">
      <c r="E4773" s="31"/>
      <c r="F4773" s="31"/>
      <c r="G4773" s="31"/>
      <c r="H4773" s="31"/>
    </row>
    <row r="4774">
      <c r="E4774" s="31"/>
      <c r="F4774" s="31"/>
      <c r="G4774" s="31"/>
      <c r="H4774" s="31"/>
    </row>
    <row r="4775">
      <c r="E4775" s="31"/>
      <c r="F4775" s="31"/>
      <c r="G4775" s="31"/>
      <c r="H4775" s="31"/>
    </row>
    <row r="4776">
      <c r="E4776" s="31"/>
      <c r="F4776" s="31"/>
      <c r="G4776" s="31"/>
      <c r="H4776" s="31"/>
    </row>
    <row r="4777">
      <c r="E4777" s="31"/>
      <c r="F4777" s="31"/>
      <c r="G4777" s="31"/>
      <c r="H4777" s="31"/>
    </row>
    <row r="4778">
      <c r="E4778" s="31"/>
      <c r="F4778" s="31"/>
      <c r="G4778" s="31"/>
      <c r="H4778" s="31"/>
    </row>
    <row r="4779">
      <c r="E4779" s="31"/>
      <c r="F4779" s="31"/>
      <c r="G4779" s="31"/>
      <c r="H4779" s="31"/>
    </row>
    <row r="4780">
      <c r="E4780" s="31"/>
      <c r="F4780" s="31"/>
      <c r="G4780" s="31"/>
      <c r="H4780" s="31"/>
    </row>
    <row r="4781">
      <c r="E4781" s="31"/>
      <c r="F4781" s="31"/>
      <c r="G4781" s="31"/>
      <c r="H4781" s="31"/>
    </row>
    <row r="4782">
      <c r="E4782" s="31"/>
      <c r="F4782" s="31"/>
      <c r="G4782" s="31"/>
      <c r="H4782" s="31"/>
    </row>
    <row r="4783">
      <c r="E4783" s="31"/>
      <c r="F4783" s="31"/>
      <c r="G4783" s="31"/>
      <c r="H4783" s="31"/>
    </row>
    <row r="4784">
      <c r="E4784" s="31"/>
      <c r="F4784" s="31"/>
      <c r="G4784" s="31"/>
      <c r="H4784" s="31"/>
    </row>
    <row r="4785">
      <c r="E4785" s="31"/>
      <c r="F4785" s="31"/>
      <c r="G4785" s="31"/>
      <c r="H4785" s="31"/>
    </row>
    <row r="4786">
      <c r="E4786" s="31"/>
      <c r="F4786" s="31"/>
      <c r="G4786" s="31"/>
      <c r="H4786" s="31"/>
    </row>
    <row r="4787">
      <c r="E4787" s="31"/>
      <c r="F4787" s="31"/>
      <c r="G4787" s="31"/>
      <c r="H4787" s="31"/>
    </row>
    <row r="4788">
      <c r="E4788" s="31"/>
      <c r="F4788" s="31"/>
      <c r="G4788" s="31"/>
      <c r="H4788" s="31"/>
    </row>
    <row r="4789">
      <c r="E4789" s="31"/>
      <c r="F4789" s="31"/>
      <c r="G4789" s="31"/>
      <c r="H4789" s="31"/>
    </row>
    <row r="4790">
      <c r="E4790" s="31"/>
      <c r="F4790" s="31"/>
      <c r="G4790" s="31"/>
      <c r="H4790" s="31"/>
    </row>
    <row r="4791">
      <c r="E4791" s="31"/>
      <c r="F4791" s="31"/>
      <c r="G4791" s="31"/>
      <c r="H4791" s="31"/>
    </row>
    <row r="4792">
      <c r="E4792" s="31"/>
      <c r="F4792" s="31"/>
      <c r="G4792" s="31"/>
      <c r="H4792" s="31"/>
    </row>
    <row r="4793">
      <c r="E4793" s="31"/>
      <c r="F4793" s="31"/>
      <c r="G4793" s="31"/>
      <c r="H4793" s="31"/>
    </row>
    <row r="4794">
      <c r="E4794" s="31"/>
      <c r="F4794" s="31"/>
      <c r="G4794" s="31"/>
      <c r="H4794" s="31"/>
    </row>
    <row r="4795">
      <c r="E4795" s="31"/>
      <c r="F4795" s="31"/>
      <c r="G4795" s="31"/>
      <c r="H4795" s="31"/>
    </row>
    <row r="4796">
      <c r="E4796" s="31"/>
      <c r="F4796" s="31"/>
      <c r="G4796" s="31"/>
      <c r="H4796" s="31"/>
    </row>
    <row r="4797">
      <c r="E4797" s="31"/>
      <c r="F4797" s="31"/>
      <c r="G4797" s="31"/>
      <c r="H4797" s="31"/>
    </row>
    <row r="4798">
      <c r="E4798" s="31"/>
      <c r="F4798" s="31"/>
      <c r="G4798" s="31"/>
      <c r="H4798" s="31"/>
    </row>
    <row r="4799">
      <c r="E4799" s="31"/>
      <c r="F4799" s="31"/>
      <c r="G4799" s="31"/>
      <c r="H4799" s="31"/>
    </row>
    <row r="4800">
      <c r="E4800" s="31"/>
      <c r="F4800" s="31"/>
      <c r="G4800" s="31"/>
      <c r="H4800" s="31"/>
    </row>
    <row r="4801">
      <c r="E4801" s="31"/>
      <c r="F4801" s="31"/>
      <c r="G4801" s="31"/>
      <c r="H4801" s="31"/>
    </row>
    <row r="4802">
      <c r="E4802" s="31"/>
      <c r="F4802" s="31"/>
      <c r="G4802" s="31"/>
      <c r="H4802" s="31"/>
    </row>
    <row r="4803">
      <c r="E4803" s="31"/>
      <c r="F4803" s="31"/>
      <c r="G4803" s="31"/>
      <c r="H4803" s="31"/>
    </row>
    <row r="4804">
      <c r="E4804" s="31"/>
      <c r="F4804" s="31"/>
      <c r="G4804" s="31"/>
      <c r="H4804" s="31"/>
    </row>
    <row r="4805">
      <c r="E4805" s="31"/>
      <c r="F4805" s="31"/>
      <c r="G4805" s="31"/>
      <c r="H4805" s="31"/>
    </row>
    <row r="4806">
      <c r="E4806" s="31"/>
      <c r="F4806" s="31"/>
      <c r="G4806" s="31"/>
      <c r="H4806" s="31"/>
    </row>
    <row r="4807">
      <c r="E4807" s="31"/>
      <c r="F4807" s="31"/>
      <c r="G4807" s="31"/>
      <c r="H4807" s="31"/>
    </row>
    <row r="4808">
      <c r="E4808" s="31"/>
      <c r="F4808" s="31"/>
      <c r="G4808" s="31"/>
      <c r="H4808" s="31"/>
    </row>
    <row r="4809">
      <c r="E4809" s="31"/>
      <c r="F4809" s="31"/>
      <c r="G4809" s="31"/>
      <c r="H4809" s="31"/>
    </row>
    <row r="4810">
      <c r="E4810" s="31"/>
      <c r="F4810" s="31"/>
      <c r="G4810" s="31"/>
      <c r="H4810" s="31"/>
    </row>
    <row r="4811">
      <c r="E4811" s="31"/>
      <c r="F4811" s="31"/>
      <c r="G4811" s="31"/>
      <c r="H4811" s="31"/>
    </row>
    <row r="4812">
      <c r="E4812" s="31"/>
      <c r="F4812" s="31"/>
      <c r="G4812" s="31"/>
      <c r="H4812" s="31"/>
    </row>
    <row r="4813">
      <c r="E4813" s="31"/>
      <c r="F4813" s="31"/>
      <c r="G4813" s="31"/>
      <c r="H4813" s="31"/>
    </row>
    <row r="4814">
      <c r="E4814" s="31"/>
      <c r="F4814" s="31"/>
      <c r="G4814" s="31"/>
      <c r="H4814" s="31"/>
    </row>
    <row r="4815">
      <c r="E4815" s="31"/>
      <c r="F4815" s="31"/>
      <c r="G4815" s="31"/>
      <c r="H4815" s="31"/>
    </row>
    <row r="4816">
      <c r="E4816" s="31"/>
      <c r="F4816" s="31"/>
      <c r="G4816" s="31"/>
      <c r="H4816" s="31"/>
    </row>
    <row r="4817">
      <c r="E4817" s="31"/>
      <c r="F4817" s="31"/>
      <c r="G4817" s="31"/>
      <c r="H4817" s="31"/>
    </row>
    <row r="4818">
      <c r="E4818" s="31"/>
      <c r="F4818" s="31"/>
      <c r="G4818" s="31"/>
      <c r="H4818" s="31"/>
    </row>
    <row r="4819">
      <c r="E4819" s="31"/>
      <c r="F4819" s="31"/>
      <c r="G4819" s="31"/>
      <c r="H4819" s="31"/>
    </row>
    <row r="4820">
      <c r="E4820" s="31"/>
      <c r="F4820" s="31"/>
      <c r="G4820" s="31"/>
      <c r="H4820" s="31"/>
    </row>
    <row r="4821">
      <c r="E4821" s="31"/>
      <c r="F4821" s="31"/>
      <c r="G4821" s="31"/>
      <c r="H4821" s="31"/>
    </row>
    <row r="4822">
      <c r="E4822" s="31"/>
      <c r="F4822" s="31"/>
      <c r="G4822" s="31"/>
      <c r="H4822" s="31"/>
    </row>
    <row r="4823">
      <c r="E4823" s="31"/>
      <c r="F4823" s="31"/>
      <c r="G4823" s="31"/>
      <c r="H4823" s="31"/>
    </row>
    <row r="4824">
      <c r="E4824" s="31"/>
      <c r="F4824" s="31"/>
      <c r="G4824" s="31"/>
      <c r="H4824" s="31"/>
    </row>
    <row r="4825">
      <c r="E4825" s="31"/>
      <c r="F4825" s="31"/>
      <c r="G4825" s="31"/>
      <c r="H4825" s="31"/>
    </row>
    <row r="4826">
      <c r="E4826" s="31"/>
      <c r="F4826" s="31"/>
      <c r="G4826" s="31"/>
      <c r="H4826" s="31"/>
    </row>
    <row r="4827">
      <c r="E4827" s="31"/>
      <c r="F4827" s="31"/>
      <c r="G4827" s="31"/>
      <c r="H4827" s="31"/>
    </row>
    <row r="4828">
      <c r="E4828" s="31"/>
      <c r="F4828" s="31"/>
      <c r="G4828" s="31"/>
      <c r="H4828" s="31"/>
    </row>
    <row r="4829">
      <c r="E4829" s="31"/>
      <c r="F4829" s="31"/>
      <c r="G4829" s="31"/>
      <c r="H4829" s="31"/>
    </row>
    <row r="4830">
      <c r="E4830" s="31"/>
      <c r="F4830" s="31"/>
      <c r="G4830" s="31"/>
      <c r="H4830" s="31"/>
    </row>
    <row r="4831">
      <c r="E4831" s="31"/>
      <c r="F4831" s="31"/>
      <c r="G4831" s="31"/>
      <c r="H4831" s="31"/>
    </row>
    <row r="4832">
      <c r="E4832" s="31"/>
      <c r="F4832" s="31"/>
      <c r="G4832" s="31"/>
      <c r="H4832" s="31"/>
    </row>
    <row r="4833">
      <c r="E4833" s="31"/>
      <c r="F4833" s="31"/>
      <c r="G4833" s="31"/>
      <c r="H4833" s="31"/>
    </row>
    <row r="4834">
      <c r="E4834" s="31"/>
      <c r="F4834" s="31"/>
      <c r="G4834" s="31"/>
      <c r="H4834" s="31"/>
    </row>
    <row r="4835">
      <c r="E4835" s="31"/>
      <c r="F4835" s="31"/>
      <c r="G4835" s="31"/>
      <c r="H4835" s="31"/>
    </row>
    <row r="4836">
      <c r="E4836" s="31"/>
      <c r="F4836" s="31"/>
      <c r="G4836" s="31"/>
      <c r="H4836" s="31"/>
    </row>
    <row r="4837">
      <c r="E4837" s="31"/>
      <c r="F4837" s="31"/>
      <c r="G4837" s="31"/>
      <c r="H4837" s="31"/>
    </row>
    <row r="4838">
      <c r="E4838" s="31"/>
      <c r="F4838" s="31"/>
      <c r="G4838" s="31"/>
      <c r="H4838" s="31"/>
    </row>
    <row r="4839">
      <c r="E4839" s="31"/>
      <c r="F4839" s="31"/>
      <c r="G4839" s="31"/>
      <c r="H4839" s="31"/>
    </row>
    <row r="4840">
      <c r="E4840" s="31"/>
      <c r="F4840" s="31"/>
      <c r="G4840" s="31"/>
      <c r="H4840" s="31"/>
    </row>
    <row r="4841">
      <c r="E4841" s="31"/>
      <c r="F4841" s="31"/>
      <c r="G4841" s="31"/>
      <c r="H4841" s="31"/>
    </row>
    <row r="4842">
      <c r="E4842" s="31"/>
      <c r="F4842" s="31"/>
      <c r="G4842" s="31"/>
      <c r="H4842" s="31"/>
    </row>
    <row r="4843">
      <c r="E4843" s="31"/>
      <c r="F4843" s="31"/>
      <c r="G4843" s="31"/>
      <c r="H4843" s="31"/>
    </row>
    <row r="4844">
      <c r="E4844" s="31"/>
      <c r="F4844" s="31"/>
      <c r="G4844" s="31"/>
      <c r="H4844" s="31"/>
    </row>
    <row r="4845">
      <c r="E4845" s="31"/>
      <c r="F4845" s="31"/>
      <c r="G4845" s="31"/>
      <c r="H4845" s="31"/>
    </row>
    <row r="4846">
      <c r="E4846" s="31"/>
      <c r="F4846" s="31"/>
      <c r="G4846" s="31"/>
      <c r="H4846" s="31"/>
    </row>
    <row r="4847">
      <c r="E4847" s="31"/>
      <c r="F4847" s="31"/>
      <c r="G4847" s="31"/>
      <c r="H4847" s="31"/>
    </row>
    <row r="4848">
      <c r="E4848" s="31"/>
      <c r="F4848" s="31"/>
      <c r="G4848" s="31"/>
      <c r="H4848" s="31"/>
    </row>
    <row r="4849">
      <c r="E4849" s="31"/>
      <c r="F4849" s="31"/>
      <c r="G4849" s="31"/>
      <c r="H4849" s="31"/>
    </row>
    <row r="4850">
      <c r="E4850" s="31"/>
      <c r="F4850" s="31"/>
      <c r="G4850" s="31"/>
      <c r="H4850" s="31"/>
    </row>
    <row r="4851">
      <c r="E4851" s="31"/>
      <c r="F4851" s="31"/>
      <c r="G4851" s="31"/>
      <c r="H4851" s="31"/>
    </row>
    <row r="4852">
      <c r="E4852" s="31"/>
      <c r="F4852" s="31"/>
      <c r="G4852" s="31"/>
      <c r="H4852" s="31"/>
    </row>
    <row r="4853">
      <c r="E4853" s="31"/>
      <c r="F4853" s="31"/>
      <c r="G4853" s="31"/>
      <c r="H4853" s="31"/>
    </row>
    <row r="4854">
      <c r="E4854" s="31"/>
      <c r="F4854" s="31"/>
      <c r="G4854" s="31"/>
      <c r="H4854" s="31"/>
    </row>
    <row r="4855">
      <c r="E4855" s="31"/>
      <c r="F4855" s="31"/>
      <c r="G4855" s="31"/>
      <c r="H4855" s="31"/>
    </row>
    <row r="4856">
      <c r="E4856" s="31"/>
      <c r="F4856" s="31"/>
      <c r="G4856" s="31"/>
      <c r="H4856" s="31"/>
    </row>
    <row r="4857">
      <c r="E4857" s="31"/>
      <c r="F4857" s="31"/>
      <c r="G4857" s="31"/>
      <c r="H4857" s="31"/>
    </row>
    <row r="4858">
      <c r="E4858" s="31"/>
      <c r="F4858" s="31"/>
      <c r="G4858" s="31"/>
      <c r="H4858" s="31"/>
    </row>
    <row r="4859">
      <c r="E4859" s="31"/>
      <c r="F4859" s="31"/>
      <c r="G4859" s="31"/>
      <c r="H4859" s="31"/>
    </row>
    <row r="4860">
      <c r="E4860" s="31"/>
      <c r="F4860" s="31"/>
      <c r="G4860" s="31"/>
      <c r="H4860" s="31"/>
    </row>
    <row r="4861">
      <c r="E4861" s="31"/>
      <c r="F4861" s="31"/>
      <c r="G4861" s="31"/>
      <c r="H4861" s="31"/>
    </row>
    <row r="4862">
      <c r="E4862" s="31"/>
      <c r="F4862" s="31"/>
      <c r="G4862" s="31"/>
      <c r="H4862" s="31"/>
    </row>
    <row r="4863">
      <c r="E4863" s="31"/>
      <c r="F4863" s="31"/>
      <c r="G4863" s="31"/>
      <c r="H4863" s="31"/>
    </row>
    <row r="4864">
      <c r="E4864" s="31"/>
      <c r="F4864" s="31"/>
      <c r="G4864" s="31"/>
      <c r="H4864" s="31"/>
    </row>
    <row r="4865">
      <c r="E4865" s="31"/>
      <c r="F4865" s="31"/>
      <c r="G4865" s="31"/>
      <c r="H4865" s="31"/>
    </row>
    <row r="4866">
      <c r="E4866" s="31"/>
      <c r="F4866" s="31"/>
      <c r="G4866" s="31"/>
      <c r="H4866" s="31"/>
    </row>
    <row r="4867">
      <c r="E4867" s="31"/>
      <c r="F4867" s="31"/>
      <c r="G4867" s="31"/>
      <c r="H4867" s="31"/>
    </row>
    <row r="4868">
      <c r="E4868" s="31"/>
      <c r="F4868" s="31"/>
      <c r="G4868" s="31"/>
      <c r="H4868" s="31"/>
    </row>
    <row r="4869">
      <c r="E4869" s="31"/>
      <c r="F4869" s="31"/>
      <c r="G4869" s="31"/>
      <c r="H4869" s="31"/>
    </row>
    <row r="4870">
      <c r="E4870" s="31"/>
      <c r="F4870" s="31"/>
      <c r="G4870" s="31"/>
      <c r="H4870" s="31"/>
    </row>
    <row r="4871">
      <c r="E4871" s="31"/>
      <c r="F4871" s="31"/>
      <c r="G4871" s="31"/>
      <c r="H4871" s="31"/>
    </row>
    <row r="4872">
      <c r="E4872" s="31"/>
      <c r="F4872" s="31"/>
      <c r="G4872" s="31"/>
      <c r="H4872" s="31"/>
    </row>
    <row r="4873">
      <c r="E4873" s="31"/>
      <c r="F4873" s="31"/>
      <c r="G4873" s="31"/>
      <c r="H4873" s="31"/>
    </row>
    <row r="4874">
      <c r="E4874" s="31"/>
      <c r="F4874" s="31"/>
      <c r="G4874" s="31"/>
      <c r="H4874" s="31"/>
    </row>
    <row r="4875">
      <c r="E4875" s="31"/>
      <c r="F4875" s="31"/>
      <c r="G4875" s="31"/>
      <c r="H4875" s="31"/>
    </row>
    <row r="4876">
      <c r="E4876" s="31"/>
      <c r="F4876" s="31"/>
      <c r="G4876" s="31"/>
      <c r="H4876" s="31"/>
    </row>
    <row r="4877">
      <c r="E4877" s="31"/>
      <c r="F4877" s="31"/>
      <c r="G4877" s="31"/>
      <c r="H4877" s="31"/>
    </row>
    <row r="4878">
      <c r="E4878" s="31"/>
      <c r="F4878" s="31"/>
      <c r="G4878" s="31"/>
      <c r="H4878" s="31"/>
    </row>
    <row r="4879">
      <c r="E4879" s="31"/>
      <c r="F4879" s="31"/>
      <c r="G4879" s="31"/>
      <c r="H4879" s="31"/>
    </row>
    <row r="4880">
      <c r="E4880" s="31"/>
      <c r="F4880" s="31"/>
      <c r="G4880" s="31"/>
      <c r="H4880" s="31"/>
    </row>
    <row r="4881">
      <c r="E4881" s="31"/>
      <c r="F4881" s="31"/>
      <c r="G4881" s="31"/>
      <c r="H4881" s="31"/>
    </row>
    <row r="4882">
      <c r="E4882" s="31"/>
      <c r="F4882" s="31"/>
      <c r="G4882" s="31"/>
      <c r="H4882" s="31"/>
    </row>
    <row r="4883">
      <c r="E4883" s="31"/>
      <c r="F4883" s="31"/>
      <c r="G4883" s="31"/>
      <c r="H4883" s="31"/>
    </row>
    <row r="4884">
      <c r="E4884" s="31"/>
      <c r="F4884" s="31"/>
      <c r="G4884" s="31"/>
      <c r="H4884" s="31"/>
    </row>
    <row r="4885">
      <c r="E4885" s="31"/>
      <c r="F4885" s="31"/>
      <c r="G4885" s="31"/>
      <c r="H4885" s="31"/>
    </row>
    <row r="4886">
      <c r="E4886" s="31"/>
      <c r="F4886" s="31"/>
      <c r="G4886" s="31"/>
      <c r="H4886" s="31"/>
    </row>
    <row r="4887">
      <c r="E4887" s="31"/>
      <c r="F4887" s="31"/>
      <c r="G4887" s="31"/>
      <c r="H4887" s="31"/>
    </row>
    <row r="4888">
      <c r="E4888" s="31"/>
      <c r="F4888" s="31"/>
      <c r="G4888" s="31"/>
      <c r="H4888" s="31"/>
    </row>
    <row r="4889">
      <c r="E4889" s="31"/>
      <c r="F4889" s="31"/>
      <c r="G4889" s="31"/>
      <c r="H4889" s="31"/>
    </row>
    <row r="4890">
      <c r="E4890" s="31"/>
      <c r="F4890" s="31"/>
      <c r="G4890" s="31"/>
      <c r="H4890" s="31"/>
    </row>
    <row r="4891">
      <c r="E4891" s="31"/>
      <c r="F4891" s="31"/>
      <c r="G4891" s="31"/>
      <c r="H4891" s="31"/>
    </row>
    <row r="4892">
      <c r="E4892" s="31"/>
      <c r="F4892" s="31"/>
      <c r="G4892" s="31"/>
      <c r="H4892" s="31"/>
    </row>
    <row r="4893">
      <c r="E4893" s="31"/>
      <c r="F4893" s="31"/>
      <c r="G4893" s="31"/>
      <c r="H4893" s="31"/>
    </row>
    <row r="4894">
      <c r="E4894" s="31"/>
      <c r="F4894" s="31"/>
      <c r="G4894" s="31"/>
      <c r="H4894" s="31"/>
    </row>
    <row r="4895">
      <c r="E4895" s="31"/>
      <c r="F4895" s="31"/>
      <c r="G4895" s="31"/>
      <c r="H4895" s="31"/>
    </row>
    <row r="4896">
      <c r="E4896" s="31"/>
      <c r="F4896" s="31"/>
      <c r="G4896" s="31"/>
      <c r="H4896" s="31"/>
    </row>
    <row r="4897">
      <c r="E4897" s="31"/>
      <c r="F4897" s="31"/>
      <c r="G4897" s="31"/>
      <c r="H4897" s="31"/>
    </row>
    <row r="4898">
      <c r="E4898" s="31"/>
      <c r="F4898" s="31"/>
      <c r="G4898" s="31"/>
      <c r="H4898" s="31"/>
    </row>
    <row r="4899">
      <c r="E4899" s="31"/>
      <c r="F4899" s="31"/>
      <c r="G4899" s="31"/>
      <c r="H4899" s="31"/>
    </row>
    <row r="4900">
      <c r="E4900" s="31"/>
      <c r="F4900" s="31"/>
      <c r="G4900" s="31"/>
      <c r="H4900" s="31"/>
    </row>
    <row r="4901">
      <c r="E4901" s="31"/>
      <c r="F4901" s="31"/>
      <c r="G4901" s="31"/>
      <c r="H4901" s="31"/>
    </row>
    <row r="4902">
      <c r="E4902" s="31"/>
      <c r="F4902" s="31"/>
      <c r="G4902" s="31"/>
      <c r="H4902" s="31"/>
    </row>
    <row r="4903">
      <c r="E4903" s="31"/>
      <c r="F4903" s="31"/>
      <c r="G4903" s="31"/>
      <c r="H4903" s="31"/>
    </row>
    <row r="4904">
      <c r="E4904" s="31"/>
      <c r="F4904" s="31"/>
      <c r="G4904" s="31"/>
      <c r="H4904" s="31"/>
    </row>
    <row r="4905">
      <c r="E4905" s="31"/>
      <c r="F4905" s="31"/>
      <c r="G4905" s="31"/>
      <c r="H4905" s="31"/>
    </row>
    <row r="4906">
      <c r="E4906" s="31"/>
      <c r="F4906" s="31"/>
      <c r="G4906" s="31"/>
      <c r="H4906" s="31"/>
    </row>
    <row r="4907">
      <c r="E4907" s="31"/>
      <c r="F4907" s="31"/>
      <c r="G4907" s="31"/>
      <c r="H4907" s="31"/>
    </row>
    <row r="4908">
      <c r="E4908" s="31"/>
      <c r="F4908" s="31"/>
      <c r="G4908" s="31"/>
      <c r="H4908" s="31"/>
    </row>
    <row r="4909">
      <c r="E4909" s="31"/>
      <c r="F4909" s="31"/>
      <c r="G4909" s="31"/>
      <c r="H4909" s="31"/>
    </row>
    <row r="4910">
      <c r="E4910" s="31"/>
      <c r="F4910" s="31"/>
      <c r="G4910" s="31"/>
      <c r="H4910" s="31"/>
    </row>
    <row r="4911">
      <c r="E4911" s="31"/>
      <c r="F4911" s="31"/>
      <c r="G4911" s="31"/>
      <c r="H4911" s="31"/>
    </row>
    <row r="4912">
      <c r="E4912" s="31"/>
      <c r="F4912" s="31"/>
      <c r="G4912" s="31"/>
      <c r="H4912" s="31"/>
    </row>
    <row r="4913">
      <c r="E4913" s="31"/>
      <c r="F4913" s="31"/>
      <c r="G4913" s="31"/>
      <c r="H4913" s="31"/>
    </row>
    <row r="4914">
      <c r="E4914" s="31"/>
      <c r="F4914" s="31"/>
      <c r="G4914" s="31"/>
      <c r="H4914" s="31"/>
    </row>
    <row r="4915">
      <c r="E4915" s="31"/>
      <c r="F4915" s="31"/>
      <c r="G4915" s="31"/>
      <c r="H4915" s="31"/>
    </row>
    <row r="4916">
      <c r="E4916" s="31"/>
      <c r="F4916" s="31"/>
      <c r="G4916" s="31"/>
      <c r="H4916" s="31"/>
    </row>
    <row r="4917">
      <c r="E4917" s="31"/>
      <c r="F4917" s="31"/>
      <c r="G4917" s="31"/>
      <c r="H4917" s="31"/>
    </row>
    <row r="4918">
      <c r="E4918" s="31"/>
      <c r="F4918" s="31"/>
      <c r="G4918" s="31"/>
      <c r="H4918" s="31"/>
    </row>
    <row r="4919">
      <c r="E4919" s="31"/>
      <c r="F4919" s="31"/>
      <c r="G4919" s="31"/>
      <c r="H4919" s="31"/>
    </row>
    <row r="4920">
      <c r="E4920" s="31"/>
      <c r="F4920" s="31"/>
      <c r="G4920" s="31"/>
      <c r="H4920" s="31"/>
    </row>
    <row r="4921">
      <c r="E4921" s="31"/>
      <c r="F4921" s="31"/>
      <c r="G4921" s="31"/>
      <c r="H4921" s="31"/>
    </row>
    <row r="4922">
      <c r="E4922" s="31"/>
      <c r="F4922" s="31"/>
      <c r="G4922" s="31"/>
      <c r="H4922" s="31"/>
    </row>
    <row r="4923">
      <c r="E4923" s="31"/>
      <c r="F4923" s="31"/>
      <c r="G4923" s="31"/>
      <c r="H4923" s="31"/>
    </row>
    <row r="4924">
      <c r="E4924" s="31"/>
      <c r="F4924" s="31"/>
      <c r="G4924" s="31"/>
      <c r="H4924" s="31"/>
    </row>
    <row r="4925">
      <c r="E4925" s="31"/>
      <c r="F4925" s="31"/>
      <c r="G4925" s="31"/>
      <c r="H4925" s="31"/>
    </row>
    <row r="4926">
      <c r="E4926" s="31"/>
      <c r="F4926" s="31"/>
      <c r="G4926" s="31"/>
      <c r="H4926" s="31"/>
    </row>
    <row r="4927">
      <c r="E4927" s="31"/>
      <c r="F4927" s="31"/>
      <c r="G4927" s="31"/>
      <c r="H4927" s="31"/>
    </row>
    <row r="4928">
      <c r="E4928" s="31"/>
      <c r="F4928" s="31"/>
      <c r="G4928" s="31"/>
      <c r="H4928" s="31"/>
    </row>
    <row r="4929">
      <c r="E4929" s="31"/>
      <c r="F4929" s="31"/>
      <c r="G4929" s="31"/>
      <c r="H4929" s="31"/>
    </row>
    <row r="4930">
      <c r="E4930" s="31"/>
      <c r="F4930" s="31"/>
      <c r="G4930" s="31"/>
      <c r="H4930" s="31"/>
    </row>
    <row r="4931">
      <c r="E4931" s="31"/>
      <c r="F4931" s="31"/>
      <c r="G4931" s="31"/>
      <c r="H4931" s="31"/>
    </row>
    <row r="4932">
      <c r="E4932" s="31"/>
      <c r="F4932" s="31"/>
      <c r="G4932" s="31"/>
      <c r="H4932" s="31"/>
    </row>
    <row r="4933">
      <c r="E4933" s="31"/>
      <c r="F4933" s="31"/>
      <c r="G4933" s="31"/>
      <c r="H4933" s="31"/>
    </row>
    <row r="4934">
      <c r="E4934" s="31"/>
      <c r="F4934" s="31"/>
      <c r="G4934" s="31"/>
      <c r="H4934" s="31"/>
    </row>
    <row r="4935">
      <c r="E4935" s="31"/>
      <c r="F4935" s="31"/>
      <c r="G4935" s="31"/>
      <c r="H4935" s="31"/>
    </row>
    <row r="4936">
      <c r="E4936" s="31"/>
      <c r="F4936" s="31"/>
      <c r="G4936" s="31"/>
      <c r="H4936" s="31"/>
    </row>
    <row r="4937">
      <c r="E4937" s="31"/>
      <c r="F4937" s="31"/>
      <c r="G4937" s="31"/>
      <c r="H4937" s="31"/>
    </row>
    <row r="4938">
      <c r="E4938" s="31"/>
      <c r="F4938" s="31"/>
      <c r="G4938" s="31"/>
      <c r="H4938" s="31"/>
    </row>
    <row r="4939">
      <c r="E4939" s="31"/>
      <c r="F4939" s="31"/>
      <c r="G4939" s="31"/>
      <c r="H4939" s="31"/>
    </row>
    <row r="4940">
      <c r="E4940" s="31"/>
      <c r="F4940" s="31"/>
      <c r="G4940" s="31"/>
      <c r="H4940" s="31"/>
    </row>
    <row r="4941">
      <c r="E4941" s="31"/>
      <c r="F4941" s="31"/>
      <c r="G4941" s="31"/>
      <c r="H4941" s="31"/>
    </row>
    <row r="4942">
      <c r="E4942" s="31"/>
      <c r="F4942" s="31"/>
      <c r="G4942" s="31"/>
      <c r="H4942" s="31"/>
    </row>
    <row r="4943">
      <c r="E4943" s="31"/>
      <c r="F4943" s="31"/>
      <c r="G4943" s="31"/>
      <c r="H4943" s="31"/>
    </row>
    <row r="4944">
      <c r="E4944" s="31"/>
      <c r="F4944" s="31"/>
      <c r="G4944" s="31"/>
      <c r="H4944" s="31"/>
    </row>
    <row r="4945">
      <c r="E4945" s="31"/>
      <c r="F4945" s="31"/>
      <c r="G4945" s="31"/>
      <c r="H4945" s="31"/>
    </row>
    <row r="4946">
      <c r="E4946" s="31"/>
      <c r="F4946" s="31"/>
      <c r="G4946" s="31"/>
      <c r="H4946" s="31"/>
    </row>
    <row r="4947">
      <c r="E4947" s="31"/>
      <c r="F4947" s="31"/>
      <c r="G4947" s="31"/>
      <c r="H4947" s="31"/>
    </row>
    <row r="4948">
      <c r="E4948" s="31"/>
      <c r="F4948" s="31"/>
      <c r="G4948" s="31"/>
      <c r="H4948" s="31"/>
    </row>
    <row r="4949">
      <c r="E4949" s="31"/>
      <c r="F4949" s="31"/>
      <c r="G4949" s="31"/>
      <c r="H4949" s="31"/>
    </row>
    <row r="4950">
      <c r="E4950" s="31"/>
      <c r="F4950" s="31"/>
      <c r="G4950" s="31"/>
      <c r="H4950" s="31"/>
    </row>
    <row r="4951">
      <c r="E4951" s="31"/>
      <c r="F4951" s="31"/>
      <c r="G4951" s="31"/>
      <c r="H4951" s="31"/>
    </row>
    <row r="4952">
      <c r="E4952" s="31"/>
      <c r="F4952" s="31"/>
      <c r="G4952" s="31"/>
      <c r="H4952" s="31"/>
    </row>
    <row r="4953">
      <c r="E4953" s="31"/>
      <c r="F4953" s="31"/>
      <c r="G4953" s="31"/>
      <c r="H4953" s="31"/>
    </row>
    <row r="4954">
      <c r="E4954" s="31"/>
      <c r="F4954" s="31"/>
      <c r="G4954" s="31"/>
      <c r="H4954" s="31"/>
    </row>
    <row r="4955">
      <c r="E4955" s="31"/>
      <c r="F4955" s="31"/>
      <c r="G4955" s="31"/>
      <c r="H4955" s="31"/>
    </row>
    <row r="4956">
      <c r="E4956" s="31"/>
      <c r="F4956" s="31"/>
      <c r="G4956" s="31"/>
      <c r="H4956" s="31"/>
    </row>
    <row r="4957">
      <c r="E4957" s="31"/>
      <c r="F4957" s="31"/>
      <c r="G4957" s="31"/>
      <c r="H4957" s="31"/>
    </row>
    <row r="4958">
      <c r="E4958" s="31"/>
      <c r="F4958" s="31"/>
      <c r="G4958" s="31"/>
      <c r="H4958" s="31"/>
    </row>
    <row r="4959">
      <c r="E4959" s="31"/>
      <c r="F4959" s="31"/>
      <c r="G4959" s="31"/>
      <c r="H4959" s="31"/>
    </row>
    <row r="4960">
      <c r="E4960" s="31"/>
      <c r="F4960" s="31"/>
      <c r="G4960" s="31"/>
      <c r="H4960" s="31"/>
    </row>
    <row r="4961">
      <c r="E4961" s="31"/>
      <c r="F4961" s="31"/>
      <c r="G4961" s="31"/>
      <c r="H4961" s="31"/>
    </row>
    <row r="4962">
      <c r="E4962" s="31"/>
      <c r="F4962" s="31"/>
      <c r="G4962" s="31"/>
      <c r="H4962" s="31"/>
    </row>
    <row r="4963">
      <c r="E4963" s="31"/>
      <c r="F4963" s="31"/>
      <c r="G4963" s="31"/>
      <c r="H4963" s="31"/>
    </row>
    <row r="4964">
      <c r="E4964" s="31"/>
      <c r="F4964" s="31"/>
      <c r="G4964" s="31"/>
      <c r="H4964" s="31"/>
    </row>
    <row r="4965">
      <c r="E4965" s="31"/>
      <c r="F4965" s="31"/>
      <c r="G4965" s="31"/>
      <c r="H4965" s="31"/>
    </row>
    <row r="4966">
      <c r="E4966" s="31"/>
      <c r="F4966" s="31"/>
      <c r="G4966" s="31"/>
      <c r="H4966" s="31"/>
    </row>
    <row r="4967">
      <c r="E4967" s="31"/>
      <c r="F4967" s="31"/>
      <c r="G4967" s="31"/>
      <c r="H4967" s="31"/>
    </row>
    <row r="4968">
      <c r="E4968" s="31"/>
      <c r="F4968" s="31"/>
      <c r="G4968" s="31"/>
      <c r="H4968" s="31"/>
    </row>
    <row r="4969">
      <c r="E4969" s="31"/>
      <c r="F4969" s="31"/>
      <c r="G4969" s="31"/>
      <c r="H4969" s="31"/>
    </row>
    <row r="4970">
      <c r="E4970" s="31"/>
      <c r="F4970" s="31"/>
      <c r="G4970" s="31"/>
      <c r="H4970" s="31"/>
    </row>
    <row r="4971">
      <c r="E4971" s="31"/>
      <c r="F4971" s="31"/>
      <c r="G4971" s="31"/>
      <c r="H4971" s="31"/>
    </row>
    <row r="4972">
      <c r="E4972" s="31"/>
      <c r="F4972" s="31"/>
      <c r="G4972" s="31"/>
      <c r="H4972" s="31"/>
    </row>
    <row r="4973">
      <c r="E4973" s="31"/>
      <c r="F4973" s="31"/>
      <c r="G4973" s="31"/>
      <c r="H4973" s="31"/>
    </row>
    <row r="4974">
      <c r="E4974" s="31"/>
      <c r="F4974" s="31"/>
      <c r="G4974" s="31"/>
      <c r="H4974" s="31"/>
    </row>
    <row r="4975">
      <c r="E4975" s="31"/>
      <c r="F4975" s="31"/>
      <c r="G4975" s="31"/>
      <c r="H4975" s="31"/>
    </row>
    <row r="4976">
      <c r="E4976" s="31"/>
      <c r="F4976" s="31"/>
      <c r="G4976" s="31"/>
      <c r="H4976" s="31"/>
    </row>
    <row r="4977">
      <c r="E4977" s="31"/>
      <c r="F4977" s="31"/>
      <c r="G4977" s="31"/>
      <c r="H4977" s="31"/>
    </row>
    <row r="4978">
      <c r="E4978" s="31"/>
      <c r="F4978" s="31"/>
      <c r="G4978" s="31"/>
      <c r="H4978" s="31"/>
    </row>
    <row r="4979">
      <c r="E4979" s="31"/>
      <c r="F4979" s="31"/>
      <c r="G4979" s="31"/>
      <c r="H4979" s="31"/>
    </row>
    <row r="4980">
      <c r="E4980" s="31"/>
      <c r="F4980" s="31"/>
      <c r="G4980" s="31"/>
      <c r="H4980" s="31"/>
    </row>
    <row r="4981">
      <c r="E4981" s="31"/>
      <c r="F4981" s="31"/>
      <c r="G4981" s="31"/>
      <c r="H4981" s="31"/>
    </row>
    <row r="4982">
      <c r="E4982" s="31"/>
      <c r="F4982" s="31"/>
      <c r="G4982" s="31"/>
      <c r="H4982" s="31"/>
    </row>
    <row r="4983">
      <c r="E4983" s="31"/>
      <c r="F4983" s="31"/>
      <c r="G4983" s="31"/>
      <c r="H4983" s="31"/>
    </row>
    <row r="4984">
      <c r="E4984" s="31"/>
      <c r="F4984" s="31"/>
      <c r="G4984" s="31"/>
      <c r="H4984" s="31"/>
    </row>
    <row r="4985">
      <c r="E4985" s="31"/>
      <c r="F4985" s="31"/>
      <c r="G4985" s="31"/>
      <c r="H4985" s="31"/>
    </row>
    <row r="4986">
      <c r="E4986" s="31"/>
      <c r="F4986" s="31"/>
      <c r="G4986" s="31"/>
      <c r="H4986" s="31"/>
    </row>
    <row r="4987">
      <c r="E4987" s="31"/>
      <c r="F4987" s="31"/>
      <c r="G4987" s="31"/>
      <c r="H4987" s="31"/>
    </row>
    <row r="4988">
      <c r="E4988" s="31"/>
      <c r="F4988" s="31"/>
      <c r="G4988" s="31"/>
      <c r="H4988" s="31"/>
    </row>
    <row r="4989">
      <c r="E4989" s="31"/>
      <c r="F4989" s="31"/>
      <c r="G4989" s="31"/>
      <c r="H4989" s="31"/>
    </row>
    <row r="4990">
      <c r="E4990" s="31"/>
      <c r="F4990" s="31"/>
      <c r="G4990" s="31"/>
      <c r="H4990" s="31"/>
    </row>
    <row r="4991">
      <c r="E4991" s="31"/>
      <c r="F4991" s="31"/>
      <c r="G4991" s="31"/>
      <c r="H4991" s="31"/>
    </row>
    <row r="4992">
      <c r="E4992" s="31"/>
      <c r="F4992" s="31"/>
      <c r="G4992" s="31"/>
      <c r="H4992" s="31"/>
    </row>
    <row r="4993">
      <c r="E4993" s="31"/>
      <c r="F4993" s="31"/>
      <c r="G4993" s="31"/>
      <c r="H4993" s="31"/>
    </row>
    <row r="4994">
      <c r="E4994" s="31"/>
      <c r="F4994" s="31"/>
      <c r="G4994" s="31"/>
      <c r="H4994" s="31"/>
    </row>
    <row r="4995">
      <c r="E4995" s="31"/>
      <c r="F4995" s="31"/>
      <c r="G4995" s="31"/>
      <c r="H4995" s="31"/>
    </row>
    <row r="4996">
      <c r="E4996" s="31"/>
      <c r="F4996" s="31"/>
      <c r="G4996" s="31"/>
      <c r="H4996" s="31"/>
    </row>
    <row r="4997">
      <c r="E4997" s="31"/>
      <c r="F4997" s="31"/>
      <c r="G4997" s="31"/>
      <c r="H4997" s="31"/>
    </row>
    <row r="4998">
      <c r="E4998" s="31"/>
      <c r="F4998" s="31"/>
      <c r="G4998" s="31"/>
      <c r="H4998" s="31"/>
    </row>
    <row r="4999">
      <c r="E4999" s="31"/>
      <c r="F4999" s="31"/>
      <c r="G4999" s="31"/>
      <c r="H4999" s="31"/>
    </row>
    <row r="5000">
      <c r="E5000" s="31"/>
      <c r="F5000" s="31"/>
      <c r="G5000" s="31"/>
      <c r="H5000" s="31"/>
    </row>
    <row r="5001">
      <c r="E5001" s="31"/>
      <c r="F5001" s="31"/>
      <c r="G5001" s="31"/>
      <c r="H5001" s="31"/>
    </row>
    <row r="5002">
      <c r="E5002" s="31"/>
      <c r="F5002" s="31"/>
      <c r="G5002" s="31"/>
      <c r="H5002" s="31"/>
    </row>
    <row r="5003">
      <c r="E5003" s="31"/>
      <c r="F5003" s="31"/>
      <c r="G5003" s="31"/>
      <c r="H5003" s="31"/>
    </row>
    <row r="5004">
      <c r="E5004" s="31"/>
      <c r="F5004" s="31"/>
      <c r="G5004" s="31"/>
      <c r="H5004" s="31"/>
    </row>
    <row r="5005">
      <c r="E5005" s="31"/>
      <c r="F5005" s="31"/>
      <c r="G5005" s="31"/>
      <c r="H5005" s="31"/>
    </row>
    <row r="5006">
      <c r="E5006" s="31"/>
      <c r="F5006" s="31"/>
      <c r="G5006" s="31"/>
      <c r="H5006" s="31"/>
    </row>
    <row r="5007">
      <c r="E5007" s="31"/>
      <c r="F5007" s="31"/>
      <c r="G5007" s="31"/>
      <c r="H5007" s="31"/>
    </row>
    <row r="5008">
      <c r="E5008" s="31"/>
      <c r="F5008" s="31"/>
      <c r="G5008" s="31"/>
      <c r="H5008" s="31"/>
    </row>
    <row r="5009">
      <c r="E5009" s="31"/>
      <c r="F5009" s="31"/>
      <c r="G5009" s="31"/>
      <c r="H5009" s="31"/>
    </row>
    <row r="5010">
      <c r="E5010" s="31"/>
      <c r="F5010" s="31"/>
      <c r="G5010" s="31"/>
      <c r="H5010" s="31"/>
    </row>
    <row r="5011">
      <c r="E5011" s="31"/>
      <c r="F5011" s="31"/>
      <c r="G5011" s="31"/>
      <c r="H5011" s="31"/>
    </row>
    <row r="5012">
      <c r="E5012" s="31"/>
      <c r="F5012" s="31"/>
      <c r="G5012" s="31"/>
      <c r="H5012" s="31"/>
    </row>
    <row r="5013">
      <c r="E5013" s="31"/>
      <c r="F5013" s="31"/>
      <c r="G5013" s="31"/>
      <c r="H5013" s="31"/>
    </row>
    <row r="5014">
      <c r="E5014" s="31"/>
      <c r="F5014" s="31"/>
      <c r="G5014" s="31"/>
      <c r="H5014" s="31"/>
    </row>
    <row r="5015">
      <c r="E5015" s="31"/>
      <c r="F5015" s="31"/>
      <c r="G5015" s="31"/>
      <c r="H5015" s="31"/>
    </row>
    <row r="5016">
      <c r="E5016" s="31"/>
      <c r="F5016" s="31"/>
      <c r="G5016" s="31"/>
      <c r="H5016" s="31"/>
    </row>
    <row r="5017">
      <c r="E5017" s="31"/>
      <c r="F5017" s="31"/>
      <c r="G5017" s="31"/>
      <c r="H5017" s="31"/>
    </row>
    <row r="5018">
      <c r="E5018" s="31"/>
      <c r="F5018" s="31"/>
      <c r="G5018" s="31"/>
      <c r="H5018" s="31"/>
    </row>
    <row r="5019">
      <c r="E5019" s="31"/>
      <c r="F5019" s="31"/>
      <c r="G5019" s="31"/>
      <c r="H5019" s="31"/>
    </row>
    <row r="5020">
      <c r="E5020" s="31"/>
      <c r="F5020" s="31"/>
      <c r="G5020" s="31"/>
      <c r="H5020" s="31"/>
    </row>
    <row r="5021">
      <c r="E5021" s="31"/>
      <c r="F5021" s="31"/>
      <c r="G5021" s="31"/>
      <c r="H5021" s="31"/>
    </row>
    <row r="5022">
      <c r="E5022" s="31"/>
      <c r="F5022" s="31"/>
      <c r="G5022" s="31"/>
      <c r="H5022" s="31"/>
    </row>
    <row r="5023">
      <c r="E5023" s="31"/>
      <c r="F5023" s="31"/>
      <c r="G5023" s="31"/>
      <c r="H5023" s="31"/>
    </row>
    <row r="5024">
      <c r="E5024" s="31"/>
      <c r="F5024" s="31"/>
      <c r="G5024" s="31"/>
      <c r="H5024" s="31"/>
    </row>
    <row r="5025">
      <c r="E5025" s="31"/>
      <c r="F5025" s="31"/>
      <c r="G5025" s="31"/>
      <c r="H5025" s="31"/>
    </row>
    <row r="5026">
      <c r="E5026" s="31"/>
      <c r="F5026" s="31"/>
      <c r="G5026" s="31"/>
      <c r="H5026" s="31"/>
    </row>
    <row r="5027">
      <c r="E5027" s="31"/>
      <c r="F5027" s="31"/>
      <c r="G5027" s="31"/>
      <c r="H5027" s="31"/>
    </row>
    <row r="5028">
      <c r="E5028" s="31"/>
      <c r="F5028" s="31"/>
      <c r="G5028" s="31"/>
      <c r="H5028" s="31"/>
    </row>
    <row r="5029">
      <c r="E5029" s="31"/>
      <c r="F5029" s="31"/>
      <c r="G5029" s="31"/>
      <c r="H5029" s="31"/>
    </row>
    <row r="5030">
      <c r="E5030" s="31"/>
      <c r="F5030" s="31"/>
      <c r="G5030" s="31"/>
      <c r="H5030" s="31"/>
    </row>
    <row r="5031">
      <c r="E5031" s="31"/>
      <c r="F5031" s="31"/>
      <c r="G5031" s="31"/>
      <c r="H5031" s="31"/>
    </row>
    <row r="5032">
      <c r="E5032" s="31"/>
      <c r="F5032" s="31"/>
      <c r="G5032" s="31"/>
      <c r="H5032" s="31"/>
    </row>
    <row r="5033">
      <c r="E5033" s="31"/>
      <c r="F5033" s="31"/>
      <c r="G5033" s="31"/>
      <c r="H5033" s="31"/>
    </row>
    <row r="5034">
      <c r="E5034" s="31"/>
      <c r="F5034" s="31"/>
      <c r="G5034" s="31"/>
      <c r="H5034" s="31"/>
    </row>
    <row r="5035">
      <c r="E5035" s="31"/>
      <c r="F5035" s="31"/>
      <c r="G5035" s="31"/>
      <c r="H5035" s="31"/>
    </row>
    <row r="5036">
      <c r="E5036" s="31"/>
      <c r="F5036" s="31"/>
      <c r="G5036" s="31"/>
      <c r="H5036" s="31"/>
    </row>
    <row r="5037">
      <c r="E5037" s="31"/>
      <c r="F5037" s="31"/>
      <c r="G5037" s="31"/>
      <c r="H5037" s="31"/>
    </row>
    <row r="5038">
      <c r="E5038" s="31"/>
      <c r="F5038" s="31"/>
      <c r="G5038" s="31"/>
      <c r="H5038" s="31"/>
    </row>
    <row r="5039">
      <c r="E5039" s="31"/>
      <c r="F5039" s="31"/>
      <c r="G5039" s="31"/>
      <c r="H5039" s="31"/>
    </row>
    <row r="5040">
      <c r="E5040" s="31"/>
      <c r="F5040" s="31"/>
      <c r="G5040" s="31"/>
      <c r="H5040" s="31"/>
    </row>
    <row r="5041">
      <c r="E5041" s="31"/>
      <c r="F5041" s="31"/>
      <c r="G5041" s="31"/>
      <c r="H5041" s="31"/>
    </row>
    <row r="5042">
      <c r="E5042" s="31"/>
      <c r="F5042" s="31"/>
      <c r="G5042" s="31"/>
      <c r="H5042" s="31"/>
    </row>
    <row r="5043">
      <c r="E5043" s="31"/>
      <c r="F5043" s="31"/>
      <c r="G5043" s="31"/>
      <c r="H5043" s="31"/>
    </row>
    <row r="5044">
      <c r="E5044" s="31"/>
      <c r="F5044" s="31"/>
      <c r="G5044" s="31"/>
      <c r="H5044" s="31"/>
    </row>
    <row r="5045">
      <c r="E5045" s="31"/>
      <c r="F5045" s="31"/>
      <c r="G5045" s="31"/>
      <c r="H5045" s="31"/>
    </row>
    <row r="5046">
      <c r="E5046" s="31"/>
      <c r="F5046" s="31"/>
      <c r="G5046" s="31"/>
      <c r="H5046" s="31"/>
    </row>
    <row r="5047">
      <c r="E5047" s="31"/>
      <c r="F5047" s="31"/>
      <c r="G5047" s="31"/>
      <c r="H5047" s="31"/>
    </row>
    <row r="5048">
      <c r="E5048" s="31"/>
      <c r="F5048" s="31"/>
      <c r="G5048" s="31"/>
      <c r="H5048" s="31"/>
    </row>
    <row r="5049">
      <c r="E5049" s="31"/>
      <c r="F5049" s="31"/>
      <c r="G5049" s="31"/>
      <c r="H5049" s="31"/>
    </row>
    <row r="5050">
      <c r="E5050" s="31"/>
      <c r="F5050" s="31"/>
      <c r="G5050" s="31"/>
      <c r="H5050" s="31"/>
    </row>
    <row r="5051">
      <c r="E5051" s="31"/>
      <c r="F5051" s="31"/>
      <c r="G5051" s="31"/>
      <c r="H5051" s="31"/>
    </row>
    <row r="5052">
      <c r="E5052" s="31"/>
      <c r="F5052" s="31"/>
      <c r="G5052" s="31"/>
      <c r="H5052" s="31"/>
    </row>
    <row r="5053">
      <c r="E5053" s="31"/>
      <c r="F5053" s="31"/>
      <c r="G5053" s="31"/>
      <c r="H5053" s="31"/>
    </row>
    <row r="5054">
      <c r="E5054" s="31"/>
      <c r="F5054" s="31"/>
      <c r="G5054" s="31"/>
      <c r="H5054" s="31"/>
    </row>
    <row r="5055">
      <c r="E5055" s="31"/>
      <c r="F5055" s="31"/>
      <c r="G5055" s="31"/>
      <c r="H5055" s="31"/>
    </row>
    <row r="5056">
      <c r="E5056" s="31"/>
      <c r="F5056" s="31"/>
      <c r="G5056" s="31"/>
      <c r="H5056" s="31"/>
    </row>
    <row r="5057">
      <c r="E5057" s="31"/>
      <c r="F5057" s="31"/>
      <c r="G5057" s="31"/>
      <c r="H5057" s="31"/>
    </row>
    <row r="5058">
      <c r="E5058" s="31"/>
      <c r="F5058" s="31"/>
      <c r="G5058" s="31"/>
      <c r="H5058" s="31"/>
    </row>
    <row r="5059">
      <c r="E5059" s="31"/>
      <c r="F5059" s="31"/>
      <c r="G5059" s="31"/>
      <c r="H5059" s="31"/>
    </row>
    <row r="5060">
      <c r="E5060" s="31"/>
      <c r="F5060" s="31"/>
      <c r="G5060" s="31"/>
      <c r="H5060" s="31"/>
    </row>
    <row r="5061">
      <c r="E5061" s="31"/>
      <c r="F5061" s="31"/>
      <c r="G5061" s="31"/>
      <c r="H5061" s="31"/>
    </row>
    <row r="5062">
      <c r="E5062" s="31"/>
      <c r="F5062" s="31"/>
      <c r="G5062" s="31"/>
      <c r="H5062" s="31"/>
    </row>
    <row r="5063">
      <c r="E5063" s="31"/>
      <c r="F5063" s="31"/>
      <c r="G5063" s="31"/>
      <c r="H5063" s="31"/>
    </row>
    <row r="5064">
      <c r="E5064" s="31"/>
      <c r="F5064" s="31"/>
      <c r="G5064" s="31"/>
      <c r="H5064" s="31"/>
    </row>
    <row r="5065">
      <c r="E5065" s="31"/>
      <c r="F5065" s="31"/>
      <c r="G5065" s="31"/>
      <c r="H5065" s="31"/>
    </row>
    <row r="5066">
      <c r="E5066" s="31"/>
      <c r="F5066" s="31"/>
      <c r="G5066" s="31"/>
      <c r="H5066" s="31"/>
    </row>
    <row r="5067">
      <c r="E5067" s="31"/>
      <c r="F5067" s="31"/>
      <c r="G5067" s="31"/>
      <c r="H5067" s="31"/>
    </row>
    <row r="5068">
      <c r="E5068" s="31"/>
      <c r="F5068" s="31"/>
      <c r="G5068" s="31"/>
      <c r="H5068" s="31"/>
    </row>
    <row r="5069">
      <c r="E5069" s="31"/>
      <c r="F5069" s="31"/>
      <c r="G5069" s="31"/>
      <c r="H5069" s="31"/>
    </row>
    <row r="5070">
      <c r="E5070" s="31"/>
      <c r="F5070" s="31"/>
      <c r="G5070" s="31"/>
      <c r="H5070" s="31"/>
    </row>
    <row r="5071">
      <c r="E5071" s="31"/>
      <c r="F5071" s="31"/>
      <c r="G5071" s="31"/>
      <c r="H5071" s="31"/>
    </row>
    <row r="5072">
      <c r="E5072" s="31"/>
      <c r="F5072" s="31"/>
      <c r="G5072" s="31"/>
      <c r="H5072" s="31"/>
    </row>
    <row r="5073">
      <c r="E5073" s="31"/>
      <c r="F5073" s="31"/>
      <c r="G5073" s="31"/>
      <c r="H5073" s="31"/>
    </row>
    <row r="5074">
      <c r="E5074" s="31"/>
      <c r="F5074" s="31"/>
      <c r="G5074" s="31"/>
      <c r="H5074" s="31"/>
    </row>
    <row r="5075">
      <c r="E5075" s="31"/>
      <c r="F5075" s="31"/>
      <c r="G5075" s="31"/>
      <c r="H5075" s="31"/>
    </row>
    <row r="5076">
      <c r="E5076" s="31"/>
      <c r="F5076" s="31"/>
      <c r="G5076" s="31"/>
      <c r="H5076" s="31"/>
    </row>
    <row r="5077">
      <c r="E5077" s="31"/>
      <c r="F5077" s="31"/>
      <c r="G5077" s="31"/>
      <c r="H5077" s="31"/>
    </row>
    <row r="5078">
      <c r="E5078" s="31"/>
      <c r="F5078" s="31"/>
      <c r="G5078" s="31"/>
      <c r="H5078" s="31"/>
    </row>
    <row r="5079">
      <c r="E5079" s="31"/>
      <c r="F5079" s="31"/>
      <c r="G5079" s="31"/>
      <c r="H5079" s="31"/>
    </row>
    <row r="5080">
      <c r="E5080" s="31"/>
      <c r="F5080" s="31"/>
      <c r="G5080" s="31"/>
      <c r="H5080" s="31"/>
    </row>
    <row r="5081">
      <c r="E5081" s="31"/>
      <c r="F5081" s="31"/>
      <c r="G5081" s="31"/>
      <c r="H5081" s="31"/>
    </row>
    <row r="5082">
      <c r="E5082" s="31"/>
      <c r="F5082" s="31"/>
      <c r="G5082" s="31"/>
      <c r="H5082" s="31"/>
    </row>
    <row r="5083">
      <c r="E5083" s="31"/>
      <c r="F5083" s="31"/>
      <c r="G5083" s="31"/>
      <c r="H5083" s="31"/>
    </row>
    <row r="5084">
      <c r="E5084" s="31"/>
      <c r="F5084" s="31"/>
      <c r="G5084" s="31"/>
      <c r="H5084" s="31"/>
    </row>
    <row r="5085">
      <c r="E5085" s="31"/>
      <c r="F5085" s="31"/>
      <c r="G5085" s="31"/>
      <c r="H5085" s="31"/>
    </row>
    <row r="5086">
      <c r="E5086" s="31"/>
      <c r="F5086" s="31"/>
      <c r="G5086" s="31"/>
      <c r="H5086" s="31"/>
    </row>
    <row r="5087">
      <c r="E5087" s="31"/>
      <c r="F5087" s="31"/>
      <c r="G5087" s="31"/>
      <c r="H5087" s="31"/>
    </row>
    <row r="5088">
      <c r="E5088" s="31"/>
      <c r="F5088" s="31"/>
      <c r="G5088" s="31"/>
      <c r="H5088" s="31"/>
    </row>
    <row r="5089">
      <c r="E5089" s="31"/>
      <c r="F5089" s="31"/>
      <c r="G5089" s="31"/>
      <c r="H5089" s="31"/>
    </row>
    <row r="5090">
      <c r="E5090" s="31"/>
      <c r="F5090" s="31"/>
      <c r="G5090" s="31"/>
      <c r="H5090" s="31"/>
    </row>
    <row r="5091">
      <c r="E5091" s="31"/>
      <c r="F5091" s="31"/>
      <c r="G5091" s="31"/>
      <c r="H5091" s="31"/>
    </row>
    <row r="5092">
      <c r="E5092" s="31"/>
      <c r="F5092" s="31"/>
      <c r="G5092" s="31"/>
      <c r="H5092" s="31"/>
    </row>
    <row r="5093">
      <c r="E5093" s="31"/>
      <c r="F5093" s="31"/>
      <c r="G5093" s="31"/>
      <c r="H5093" s="31"/>
    </row>
    <row r="5094">
      <c r="E5094" s="31"/>
      <c r="F5094" s="31"/>
      <c r="G5094" s="31"/>
      <c r="H5094" s="31"/>
    </row>
    <row r="5095">
      <c r="E5095" s="31"/>
      <c r="F5095" s="31"/>
      <c r="G5095" s="31"/>
      <c r="H5095" s="31"/>
    </row>
    <row r="5096">
      <c r="E5096" s="31"/>
      <c r="F5096" s="31"/>
      <c r="G5096" s="31"/>
      <c r="H5096" s="31"/>
    </row>
    <row r="5097">
      <c r="E5097" s="31"/>
      <c r="F5097" s="31"/>
      <c r="G5097" s="31"/>
      <c r="H5097" s="31"/>
    </row>
    <row r="5098">
      <c r="E5098" s="31"/>
      <c r="F5098" s="31"/>
      <c r="G5098" s="31"/>
      <c r="H5098" s="31"/>
    </row>
    <row r="5099">
      <c r="E5099" s="31"/>
      <c r="F5099" s="31"/>
      <c r="G5099" s="31"/>
      <c r="H5099" s="31"/>
    </row>
    <row r="5100">
      <c r="E5100" s="31"/>
      <c r="F5100" s="31"/>
      <c r="G5100" s="31"/>
      <c r="H5100" s="31"/>
    </row>
    <row r="5101">
      <c r="E5101" s="31"/>
      <c r="F5101" s="31"/>
      <c r="G5101" s="31"/>
      <c r="H5101" s="31"/>
    </row>
    <row r="5102">
      <c r="E5102" s="31"/>
      <c r="F5102" s="31"/>
      <c r="G5102" s="31"/>
      <c r="H5102" s="31"/>
    </row>
    <row r="5103">
      <c r="E5103" s="31"/>
      <c r="F5103" s="31"/>
      <c r="G5103" s="31"/>
      <c r="H5103" s="31"/>
    </row>
    <row r="5104">
      <c r="E5104" s="31"/>
      <c r="F5104" s="31"/>
      <c r="G5104" s="31"/>
      <c r="H5104" s="31"/>
    </row>
    <row r="5105">
      <c r="E5105" s="31"/>
      <c r="F5105" s="31"/>
      <c r="G5105" s="31"/>
      <c r="H5105" s="31"/>
    </row>
    <row r="5106">
      <c r="E5106" s="31"/>
      <c r="F5106" s="31"/>
      <c r="G5106" s="31"/>
      <c r="H5106" s="31"/>
    </row>
    <row r="5107">
      <c r="E5107" s="31"/>
      <c r="F5107" s="31"/>
      <c r="G5107" s="31"/>
      <c r="H5107" s="31"/>
    </row>
    <row r="5108">
      <c r="E5108" s="31"/>
      <c r="F5108" s="31"/>
      <c r="G5108" s="31"/>
      <c r="H5108" s="31"/>
    </row>
    <row r="5109">
      <c r="E5109" s="31"/>
      <c r="F5109" s="31"/>
      <c r="G5109" s="31"/>
      <c r="H5109" s="31"/>
    </row>
    <row r="5110">
      <c r="E5110" s="31"/>
      <c r="F5110" s="31"/>
      <c r="G5110" s="31"/>
      <c r="H5110" s="31"/>
    </row>
    <row r="5111">
      <c r="E5111" s="31"/>
      <c r="F5111" s="31"/>
      <c r="G5111" s="31"/>
      <c r="H5111" s="31"/>
    </row>
    <row r="5112">
      <c r="E5112" s="31"/>
      <c r="F5112" s="31"/>
      <c r="G5112" s="31"/>
      <c r="H5112" s="31"/>
    </row>
    <row r="5113">
      <c r="E5113" s="31"/>
      <c r="F5113" s="31"/>
      <c r="G5113" s="31"/>
      <c r="H5113" s="31"/>
    </row>
    <row r="5114">
      <c r="E5114" s="31"/>
      <c r="F5114" s="31"/>
      <c r="G5114" s="31"/>
      <c r="H5114" s="31"/>
    </row>
    <row r="5115">
      <c r="E5115" s="31"/>
      <c r="F5115" s="31"/>
      <c r="G5115" s="31"/>
      <c r="H5115" s="31"/>
    </row>
    <row r="5116">
      <c r="E5116" s="31"/>
      <c r="F5116" s="31"/>
      <c r="G5116" s="31"/>
      <c r="H5116" s="31"/>
    </row>
    <row r="5117">
      <c r="E5117" s="31"/>
      <c r="F5117" s="31"/>
      <c r="G5117" s="31"/>
      <c r="H5117" s="31"/>
    </row>
    <row r="5118">
      <c r="E5118" s="31"/>
      <c r="F5118" s="31"/>
      <c r="G5118" s="31"/>
      <c r="H5118" s="31"/>
    </row>
    <row r="5119">
      <c r="E5119" s="31"/>
      <c r="F5119" s="31"/>
      <c r="G5119" s="31"/>
      <c r="H5119" s="31"/>
    </row>
    <row r="5120">
      <c r="E5120" s="31"/>
      <c r="F5120" s="31"/>
      <c r="G5120" s="31"/>
      <c r="H5120" s="31"/>
    </row>
    <row r="5121">
      <c r="E5121" s="31"/>
      <c r="F5121" s="31"/>
      <c r="G5121" s="31"/>
      <c r="H5121" s="31"/>
    </row>
    <row r="5122">
      <c r="E5122" s="31"/>
      <c r="F5122" s="31"/>
      <c r="G5122" s="31"/>
      <c r="H5122" s="31"/>
    </row>
    <row r="5123">
      <c r="E5123" s="31"/>
      <c r="F5123" s="31"/>
      <c r="G5123" s="31"/>
      <c r="H5123" s="31"/>
    </row>
    <row r="5124">
      <c r="E5124" s="31"/>
      <c r="F5124" s="31"/>
      <c r="G5124" s="31"/>
      <c r="H5124" s="31"/>
    </row>
    <row r="5125">
      <c r="E5125" s="31"/>
      <c r="F5125" s="31"/>
      <c r="G5125" s="31"/>
      <c r="H5125" s="31"/>
    </row>
    <row r="5126">
      <c r="E5126" s="31"/>
      <c r="F5126" s="31"/>
      <c r="G5126" s="31"/>
      <c r="H5126" s="31"/>
    </row>
    <row r="5127">
      <c r="E5127" s="31"/>
      <c r="F5127" s="31"/>
      <c r="G5127" s="31"/>
      <c r="H5127" s="31"/>
    </row>
    <row r="5128">
      <c r="E5128" s="31"/>
      <c r="F5128" s="31"/>
      <c r="G5128" s="31"/>
      <c r="H5128" s="31"/>
    </row>
    <row r="5129">
      <c r="E5129" s="31"/>
      <c r="F5129" s="31"/>
      <c r="G5129" s="31"/>
      <c r="H5129" s="31"/>
    </row>
    <row r="5130">
      <c r="E5130" s="31"/>
      <c r="F5130" s="31"/>
      <c r="G5130" s="31"/>
      <c r="H5130" s="31"/>
    </row>
    <row r="5131">
      <c r="E5131" s="31"/>
      <c r="F5131" s="31"/>
      <c r="G5131" s="31"/>
      <c r="H5131" s="31"/>
    </row>
    <row r="5132">
      <c r="E5132" s="31"/>
      <c r="F5132" s="31"/>
      <c r="G5132" s="31"/>
      <c r="H5132" s="31"/>
    </row>
    <row r="5133">
      <c r="E5133" s="31"/>
      <c r="F5133" s="31"/>
      <c r="G5133" s="31"/>
      <c r="H5133" s="31"/>
    </row>
    <row r="5134">
      <c r="E5134" s="31"/>
      <c r="F5134" s="31"/>
      <c r="G5134" s="31"/>
      <c r="H5134" s="31"/>
    </row>
    <row r="5135">
      <c r="E5135" s="31"/>
      <c r="F5135" s="31"/>
      <c r="G5135" s="31"/>
      <c r="H5135" s="31"/>
    </row>
    <row r="5136">
      <c r="E5136" s="31"/>
      <c r="F5136" s="31"/>
      <c r="G5136" s="31"/>
      <c r="H5136" s="31"/>
    </row>
    <row r="5137">
      <c r="E5137" s="31"/>
      <c r="F5137" s="31"/>
      <c r="G5137" s="31"/>
      <c r="H5137" s="31"/>
    </row>
    <row r="5138">
      <c r="E5138" s="31"/>
      <c r="F5138" s="31"/>
      <c r="G5138" s="31"/>
      <c r="H5138" s="31"/>
    </row>
    <row r="5139">
      <c r="E5139" s="31"/>
      <c r="F5139" s="31"/>
      <c r="G5139" s="31"/>
      <c r="H5139" s="31"/>
    </row>
    <row r="5140">
      <c r="E5140" s="31"/>
      <c r="F5140" s="31"/>
      <c r="G5140" s="31"/>
      <c r="H5140" s="31"/>
    </row>
    <row r="5141">
      <c r="E5141" s="31"/>
      <c r="F5141" s="31"/>
      <c r="G5141" s="31"/>
      <c r="H5141" s="31"/>
    </row>
    <row r="5142">
      <c r="E5142" s="31"/>
      <c r="F5142" s="31"/>
      <c r="G5142" s="31"/>
      <c r="H5142" s="31"/>
    </row>
    <row r="5143">
      <c r="E5143" s="31"/>
      <c r="F5143" s="31"/>
      <c r="G5143" s="31"/>
      <c r="H5143" s="31"/>
    </row>
    <row r="5144">
      <c r="E5144" s="31"/>
      <c r="F5144" s="31"/>
      <c r="G5144" s="31"/>
      <c r="H5144" s="31"/>
    </row>
    <row r="5145">
      <c r="E5145" s="31"/>
      <c r="F5145" s="31"/>
      <c r="G5145" s="31"/>
      <c r="H5145" s="31"/>
    </row>
    <row r="5146">
      <c r="E5146" s="31"/>
      <c r="F5146" s="31"/>
      <c r="G5146" s="31"/>
      <c r="H5146" s="31"/>
    </row>
    <row r="5147">
      <c r="E5147" s="31"/>
      <c r="F5147" s="31"/>
      <c r="G5147" s="31"/>
      <c r="H5147" s="31"/>
    </row>
    <row r="5148">
      <c r="E5148" s="31"/>
      <c r="F5148" s="31"/>
      <c r="G5148" s="31"/>
      <c r="H5148" s="31"/>
    </row>
    <row r="5149">
      <c r="E5149" s="31"/>
      <c r="F5149" s="31"/>
      <c r="G5149" s="31"/>
      <c r="H5149" s="31"/>
    </row>
    <row r="5150">
      <c r="E5150" s="31"/>
      <c r="F5150" s="31"/>
      <c r="G5150" s="31"/>
      <c r="H5150" s="31"/>
    </row>
    <row r="5151">
      <c r="E5151" s="31"/>
      <c r="F5151" s="31"/>
      <c r="G5151" s="31"/>
      <c r="H5151" s="31"/>
    </row>
    <row r="5152">
      <c r="E5152" s="31"/>
      <c r="F5152" s="31"/>
      <c r="G5152" s="31"/>
      <c r="H5152" s="31"/>
    </row>
    <row r="5153">
      <c r="E5153" s="31"/>
      <c r="F5153" s="31"/>
      <c r="G5153" s="31"/>
      <c r="H5153" s="31"/>
    </row>
    <row r="5154">
      <c r="E5154" s="31"/>
      <c r="F5154" s="31"/>
      <c r="G5154" s="31"/>
      <c r="H5154" s="31"/>
    </row>
    <row r="5155">
      <c r="E5155" s="31"/>
      <c r="F5155" s="31"/>
      <c r="G5155" s="31"/>
      <c r="H5155" s="31"/>
    </row>
    <row r="5156">
      <c r="E5156" s="31"/>
      <c r="F5156" s="31"/>
      <c r="G5156" s="31"/>
      <c r="H5156" s="31"/>
    </row>
    <row r="5157">
      <c r="E5157" s="31"/>
      <c r="F5157" s="31"/>
      <c r="G5157" s="31"/>
      <c r="H5157" s="31"/>
    </row>
    <row r="5158">
      <c r="E5158" s="31"/>
      <c r="F5158" s="31"/>
      <c r="G5158" s="31"/>
      <c r="H5158" s="31"/>
    </row>
    <row r="5159">
      <c r="E5159" s="31"/>
      <c r="F5159" s="31"/>
      <c r="G5159" s="31"/>
      <c r="H5159" s="31"/>
    </row>
    <row r="5160">
      <c r="E5160" s="31"/>
      <c r="F5160" s="31"/>
      <c r="G5160" s="31"/>
      <c r="H5160" s="31"/>
    </row>
    <row r="5161">
      <c r="E5161" s="31"/>
      <c r="F5161" s="31"/>
      <c r="G5161" s="31"/>
      <c r="H5161" s="31"/>
    </row>
    <row r="5162">
      <c r="E5162" s="31"/>
      <c r="F5162" s="31"/>
      <c r="G5162" s="31"/>
      <c r="H5162" s="31"/>
    </row>
    <row r="5163">
      <c r="E5163" s="31"/>
      <c r="F5163" s="31"/>
      <c r="G5163" s="31"/>
      <c r="H5163" s="31"/>
    </row>
    <row r="5164">
      <c r="E5164" s="31"/>
      <c r="F5164" s="31"/>
      <c r="G5164" s="31"/>
      <c r="H5164" s="31"/>
    </row>
    <row r="5165">
      <c r="E5165" s="31"/>
      <c r="F5165" s="31"/>
      <c r="G5165" s="31"/>
      <c r="H5165" s="31"/>
    </row>
    <row r="5166">
      <c r="E5166" s="31"/>
      <c r="F5166" s="31"/>
      <c r="G5166" s="31"/>
      <c r="H5166" s="31"/>
    </row>
    <row r="5167">
      <c r="E5167" s="31"/>
      <c r="F5167" s="31"/>
      <c r="G5167" s="31"/>
      <c r="H5167" s="31"/>
    </row>
    <row r="5168">
      <c r="E5168" s="31"/>
      <c r="F5168" s="31"/>
      <c r="G5168" s="31"/>
      <c r="H5168" s="31"/>
    </row>
    <row r="5169">
      <c r="E5169" s="31"/>
      <c r="F5169" s="31"/>
      <c r="G5169" s="31"/>
      <c r="H5169" s="31"/>
    </row>
    <row r="5170">
      <c r="E5170" s="31"/>
      <c r="F5170" s="31"/>
      <c r="G5170" s="31"/>
      <c r="H5170" s="31"/>
    </row>
    <row r="5171">
      <c r="E5171" s="31"/>
      <c r="F5171" s="31"/>
      <c r="G5171" s="31"/>
      <c r="H5171" s="31"/>
    </row>
    <row r="5172">
      <c r="E5172" s="31"/>
      <c r="F5172" s="31"/>
      <c r="G5172" s="31"/>
      <c r="H5172" s="31"/>
    </row>
    <row r="5173">
      <c r="E5173" s="31"/>
      <c r="F5173" s="31"/>
      <c r="G5173" s="31"/>
      <c r="H5173" s="31"/>
    </row>
    <row r="5174">
      <c r="E5174" s="31"/>
      <c r="F5174" s="31"/>
      <c r="G5174" s="31"/>
      <c r="H5174" s="31"/>
    </row>
    <row r="5175">
      <c r="E5175" s="31"/>
      <c r="F5175" s="31"/>
      <c r="G5175" s="31"/>
      <c r="H5175" s="31"/>
    </row>
    <row r="5176">
      <c r="E5176" s="31"/>
      <c r="F5176" s="31"/>
      <c r="G5176" s="31"/>
      <c r="H5176" s="31"/>
    </row>
    <row r="5177">
      <c r="E5177" s="31"/>
      <c r="F5177" s="31"/>
      <c r="G5177" s="31"/>
      <c r="H5177" s="31"/>
    </row>
    <row r="5178">
      <c r="E5178" s="31"/>
      <c r="F5178" s="31"/>
      <c r="G5178" s="31"/>
      <c r="H5178" s="31"/>
    </row>
    <row r="5179">
      <c r="E5179" s="31"/>
      <c r="F5179" s="31"/>
      <c r="G5179" s="31"/>
      <c r="H5179" s="31"/>
    </row>
    <row r="5180">
      <c r="E5180" s="31"/>
      <c r="F5180" s="31"/>
      <c r="G5180" s="31"/>
      <c r="H5180" s="31"/>
    </row>
    <row r="5181">
      <c r="E5181" s="31"/>
      <c r="F5181" s="31"/>
      <c r="G5181" s="31"/>
      <c r="H5181" s="31"/>
    </row>
    <row r="5182">
      <c r="E5182" s="31"/>
      <c r="F5182" s="31"/>
      <c r="G5182" s="31"/>
      <c r="H5182" s="31"/>
    </row>
    <row r="5183">
      <c r="E5183" s="31"/>
      <c r="F5183" s="31"/>
      <c r="G5183" s="31"/>
      <c r="H5183" s="31"/>
    </row>
    <row r="5184">
      <c r="E5184" s="31"/>
      <c r="F5184" s="31"/>
      <c r="G5184" s="31"/>
      <c r="H5184" s="31"/>
    </row>
    <row r="5185">
      <c r="E5185" s="31"/>
      <c r="F5185" s="31"/>
      <c r="G5185" s="31"/>
      <c r="H5185" s="31"/>
    </row>
    <row r="5186">
      <c r="E5186" s="31"/>
      <c r="F5186" s="31"/>
      <c r="G5186" s="31"/>
      <c r="H5186" s="31"/>
    </row>
    <row r="5187">
      <c r="E5187" s="31"/>
      <c r="F5187" s="31"/>
      <c r="G5187" s="31"/>
      <c r="H5187" s="31"/>
    </row>
    <row r="5188">
      <c r="E5188" s="31"/>
      <c r="F5188" s="31"/>
      <c r="G5188" s="31"/>
      <c r="H5188" s="31"/>
    </row>
    <row r="5189">
      <c r="E5189" s="31"/>
      <c r="F5189" s="31"/>
      <c r="G5189" s="31"/>
      <c r="H5189" s="31"/>
    </row>
    <row r="5190">
      <c r="E5190" s="31"/>
      <c r="F5190" s="31"/>
      <c r="G5190" s="31"/>
      <c r="H5190" s="31"/>
    </row>
    <row r="5191">
      <c r="E5191" s="31"/>
      <c r="F5191" s="31"/>
      <c r="G5191" s="31"/>
      <c r="H5191" s="31"/>
    </row>
    <row r="5192">
      <c r="E5192" s="31"/>
      <c r="F5192" s="31"/>
      <c r="G5192" s="31"/>
      <c r="H5192" s="31"/>
    </row>
    <row r="5193">
      <c r="E5193" s="31"/>
      <c r="F5193" s="31"/>
      <c r="G5193" s="31"/>
      <c r="H5193" s="31"/>
    </row>
    <row r="5194">
      <c r="E5194" s="31"/>
      <c r="F5194" s="31"/>
      <c r="G5194" s="31"/>
      <c r="H5194" s="31"/>
    </row>
    <row r="5195">
      <c r="E5195" s="31"/>
      <c r="F5195" s="31"/>
      <c r="G5195" s="31"/>
      <c r="H5195" s="31"/>
    </row>
    <row r="5196">
      <c r="E5196" s="31"/>
      <c r="F5196" s="31"/>
      <c r="G5196" s="31"/>
      <c r="H5196" s="31"/>
    </row>
    <row r="5197">
      <c r="E5197" s="31"/>
      <c r="F5197" s="31"/>
      <c r="G5197" s="31"/>
      <c r="H5197" s="31"/>
    </row>
    <row r="5198">
      <c r="E5198" s="31"/>
      <c r="F5198" s="31"/>
      <c r="G5198" s="31"/>
      <c r="H5198" s="31"/>
    </row>
    <row r="5199">
      <c r="E5199" s="31"/>
      <c r="F5199" s="31"/>
      <c r="G5199" s="31"/>
      <c r="H5199" s="31"/>
    </row>
    <row r="5200">
      <c r="E5200" s="31"/>
      <c r="F5200" s="31"/>
      <c r="G5200" s="31"/>
      <c r="H5200" s="31"/>
    </row>
    <row r="5201">
      <c r="E5201" s="31"/>
      <c r="F5201" s="31"/>
      <c r="G5201" s="31"/>
      <c r="H5201" s="31"/>
    </row>
    <row r="5202">
      <c r="E5202" s="31"/>
      <c r="F5202" s="31"/>
      <c r="G5202" s="31"/>
      <c r="H5202" s="31"/>
    </row>
    <row r="5203">
      <c r="E5203" s="31"/>
      <c r="F5203" s="31"/>
      <c r="G5203" s="31"/>
      <c r="H5203" s="31"/>
    </row>
    <row r="5204">
      <c r="E5204" s="31"/>
      <c r="F5204" s="31"/>
      <c r="G5204" s="31"/>
      <c r="H5204" s="31"/>
    </row>
    <row r="5205">
      <c r="E5205" s="31"/>
      <c r="F5205" s="31"/>
      <c r="G5205" s="31"/>
      <c r="H5205" s="31"/>
    </row>
    <row r="5206">
      <c r="E5206" s="31"/>
      <c r="F5206" s="31"/>
      <c r="G5206" s="31"/>
      <c r="H5206" s="31"/>
    </row>
    <row r="5207">
      <c r="E5207" s="31"/>
      <c r="F5207" s="31"/>
      <c r="G5207" s="31"/>
      <c r="H5207" s="31"/>
    </row>
    <row r="5208">
      <c r="E5208" s="31"/>
      <c r="F5208" s="31"/>
      <c r="G5208" s="31"/>
      <c r="H5208" s="31"/>
    </row>
    <row r="5209">
      <c r="E5209" s="31"/>
      <c r="F5209" s="31"/>
      <c r="G5209" s="31"/>
      <c r="H5209" s="31"/>
    </row>
    <row r="5210">
      <c r="E5210" s="31"/>
      <c r="F5210" s="31"/>
      <c r="G5210" s="31"/>
      <c r="H5210" s="31"/>
    </row>
    <row r="5211">
      <c r="E5211" s="31"/>
      <c r="F5211" s="31"/>
      <c r="G5211" s="31"/>
      <c r="H5211" s="31"/>
    </row>
    <row r="5212">
      <c r="E5212" s="31"/>
      <c r="F5212" s="31"/>
      <c r="G5212" s="31"/>
      <c r="H5212" s="31"/>
    </row>
    <row r="5213">
      <c r="E5213" s="31"/>
      <c r="F5213" s="31"/>
      <c r="G5213" s="31"/>
      <c r="H5213" s="31"/>
    </row>
    <row r="5214">
      <c r="E5214" s="31"/>
      <c r="F5214" s="31"/>
      <c r="G5214" s="31"/>
      <c r="H5214" s="31"/>
    </row>
    <row r="5215">
      <c r="E5215" s="31"/>
      <c r="F5215" s="31"/>
      <c r="G5215" s="31"/>
      <c r="H5215" s="31"/>
    </row>
    <row r="5216">
      <c r="E5216" s="31"/>
      <c r="F5216" s="31"/>
      <c r="G5216" s="31"/>
      <c r="H5216" s="31"/>
    </row>
    <row r="5217">
      <c r="E5217" s="31"/>
      <c r="F5217" s="31"/>
      <c r="G5217" s="31"/>
      <c r="H5217" s="31"/>
    </row>
    <row r="5218">
      <c r="E5218" s="31"/>
      <c r="F5218" s="31"/>
      <c r="G5218" s="31"/>
      <c r="H5218" s="31"/>
    </row>
    <row r="5219">
      <c r="E5219" s="31"/>
      <c r="F5219" s="31"/>
      <c r="G5219" s="31"/>
      <c r="H5219" s="31"/>
    </row>
    <row r="5220">
      <c r="E5220" s="31"/>
      <c r="F5220" s="31"/>
      <c r="G5220" s="31"/>
      <c r="H5220" s="31"/>
    </row>
    <row r="5221">
      <c r="E5221" s="31"/>
      <c r="F5221" s="31"/>
      <c r="G5221" s="31"/>
      <c r="H5221" s="31"/>
    </row>
    <row r="5222">
      <c r="E5222" s="31"/>
      <c r="F5222" s="31"/>
      <c r="G5222" s="31"/>
      <c r="H5222" s="31"/>
    </row>
    <row r="5223">
      <c r="E5223" s="31"/>
      <c r="F5223" s="31"/>
      <c r="G5223" s="31"/>
      <c r="H5223" s="31"/>
    </row>
    <row r="5224">
      <c r="E5224" s="31"/>
      <c r="F5224" s="31"/>
      <c r="G5224" s="31"/>
      <c r="H5224" s="31"/>
    </row>
    <row r="5225">
      <c r="E5225" s="31"/>
      <c r="F5225" s="31"/>
      <c r="G5225" s="31"/>
      <c r="H5225" s="31"/>
    </row>
    <row r="5226">
      <c r="E5226" s="31"/>
      <c r="F5226" s="31"/>
      <c r="G5226" s="31"/>
      <c r="H5226" s="31"/>
    </row>
    <row r="5227">
      <c r="E5227" s="31"/>
      <c r="F5227" s="31"/>
      <c r="G5227" s="31"/>
      <c r="H5227" s="31"/>
    </row>
    <row r="5228">
      <c r="E5228" s="31"/>
      <c r="F5228" s="31"/>
      <c r="G5228" s="31"/>
      <c r="H5228" s="31"/>
    </row>
    <row r="5229">
      <c r="E5229" s="31"/>
      <c r="F5229" s="31"/>
      <c r="G5229" s="31"/>
      <c r="H5229" s="31"/>
    </row>
    <row r="5230">
      <c r="E5230" s="31"/>
      <c r="F5230" s="31"/>
      <c r="G5230" s="31"/>
      <c r="H5230" s="31"/>
    </row>
    <row r="5231">
      <c r="E5231" s="31"/>
      <c r="F5231" s="31"/>
      <c r="G5231" s="31"/>
      <c r="H5231" s="31"/>
    </row>
    <row r="5232">
      <c r="E5232" s="31"/>
      <c r="F5232" s="31"/>
      <c r="G5232" s="31"/>
      <c r="H5232" s="31"/>
    </row>
    <row r="5233">
      <c r="E5233" s="31"/>
      <c r="F5233" s="31"/>
      <c r="G5233" s="31"/>
      <c r="H5233" s="31"/>
    </row>
    <row r="5234">
      <c r="E5234" s="31"/>
      <c r="F5234" s="31"/>
      <c r="G5234" s="31"/>
      <c r="H5234" s="31"/>
    </row>
    <row r="5235">
      <c r="E5235" s="31"/>
      <c r="F5235" s="31"/>
      <c r="G5235" s="31"/>
      <c r="H5235" s="31"/>
    </row>
    <row r="5236">
      <c r="E5236" s="31"/>
      <c r="F5236" s="31"/>
      <c r="G5236" s="31"/>
      <c r="H5236" s="31"/>
    </row>
    <row r="5237">
      <c r="E5237" s="31"/>
      <c r="F5237" s="31"/>
      <c r="G5237" s="31"/>
      <c r="H5237" s="31"/>
    </row>
    <row r="5238">
      <c r="E5238" s="31"/>
      <c r="F5238" s="31"/>
      <c r="G5238" s="31"/>
      <c r="H5238" s="31"/>
    </row>
    <row r="5239">
      <c r="E5239" s="31"/>
      <c r="F5239" s="31"/>
      <c r="G5239" s="31"/>
      <c r="H5239" s="31"/>
    </row>
    <row r="5240">
      <c r="E5240" s="31"/>
      <c r="F5240" s="31"/>
      <c r="G5240" s="31"/>
      <c r="H5240" s="31"/>
    </row>
    <row r="5241">
      <c r="E5241" s="31"/>
      <c r="F5241" s="31"/>
      <c r="G5241" s="31"/>
      <c r="H5241" s="31"/>
    </row>
    <row r="5242">
      <c r="E5242" s="31"/>
      <c r="F5242" s="31"/>
      <c r="G5242" s="31"/>
      <c r="H5242" s="31"/>
    </row>
    <row r="5243">
      <c r="E5243" s="31"/>
      <c r="F5243" s="31"/>
      <c r="G5243" s="31"/>
      <c r="H5243" s="31"/>
    </row>
    <row r="5244">
      <c r="E5244" s="31"/>
      <c r="F5244" s="31"/>
      <c r="G5244" s="31"/>
      <c r="H5244" s="31"/>
    </row>
    <row r="5245">
      <c r="E5245" s="31"/>
      <c r="F5245" s="31"/>
      <c r="G5245" s="31"/>
      <c r="H5245" s="31"/>
    </row>
    <row r="5246">
      <c r="E5246" s="31"/>
      <c r="F5246" s="31"/>
      <c r="G5246" s="31"/>
      <c r="H5246" s="31"/>
    </row>
    <row r="5247">
      <c r="E5247" s="31"/>
      <c r="F5247" s="31"/>
      <c r="G5247" s="31"/>
      <c r="H5247" s="31"/>
    </row>
    <row r="5248">
      <c r="E5248" s="31"/>
      <c r="F5248" s="31"/>
      <c r="G5248" s="31"/>
      <c r="H5248" s="31"/>
    </row>
    <row r="5249">
      <c r="E5249" s="31"/>
      <c r="F5249" s="31"/>
      <c r="G5249" s="31"/>
      <c r="H5249" s="31"/>
    </row>
    <row r="5250">
      <c r="E5250" s="31"/>
      <c r="F5250" s="31"/>
      <c r="G5250" s="31"/>
      <c r="H5250" s="31"/>
    </row>
    <row r="5251">
      <c r="E5251" s="31"/>
      <c r="F5251" s="31"/>
      <c r="G5251" s="31"/>
      <c r="H5251" s="31"/>
    </row>
    <row r="5252">
      <c r="E5252" s="31"/>
      <c r="F5252" s="31"/>
      <c r="G5252" s="31"/>
      <c r="H5252" s="31"/>
    </row>
    <row r="5253">
      <c r="E5253" s="31"/>
      <c r="F5253" s="31"/>
      <c r="G5253" s="31"/>
      <c r="H5253" s="31"/>
    </row>
    <row r="5254">
      <c r="E5254" s="31"/>
      <c r="F5254" s="31"/>
      <c r="G5254" s="31"/>
      <c r="H5254" s="31"/>
    </row>
    <row r="5255">
      <c r="E5255" s="31"/>
      <c r="F5255" s="31"/>
      <c r="G5255" s="31"/>
      <c r="H5255" s="31"/>
    </row>
    <row r="5256">
      <c r="E5256" s="31"/>
      <c r="F5256" s="31"/>
      <c r="G5256" s="31"/>
      <c r="H5256" s="31"/>
    </row>
    <row r="5257">
      <c r="E5257" s="31"/>
      <c r="F5257" s="31"/>
      <c r="G5257" s="31"/>
      <c r="H5257" s="31"/>
    </row>
    <row r="5258">
      <c r="E5258" s="31"/>
      <c r="F5258" s="31"/>
      <c r="G5258" s="31"/>
      <c r="H5258" s="31"/>
    </row>
    <row r="5259">
      <c r="E5259" s="31"/>
      <c r="F5259" s="31"/>
      <c r="G5259" s="31"/>
      <c r="H5259" s="31"/>
    </row>
    <row r="5260">
      <c r="E5260" s="31"/>
      <c r="F5260" s="31"/>
      <c r="G5260" s="31"/>
      <c r="H5260" s="31"/>
    </row>
    <row r="5261">
      <c r="E5261" s="31"/>
      <c r="F5261" s="31"/>
      <c r="G5261" s="31"/>
      <c r="H5261" s="31"/>
    </row>
    <row r="5262">
      <c r="E5262" s="31"/>
      <c r="F5262" s="31"/>
      <c r="G5262" s="31"/>
      <c r="H5262" s="31"/>
    </row>
    <row r="5263">
      <c r="E5263" s="31"/>
      <c r="F5263" s="31"/>
      <c r="G5263" s="31"/>
      <c r="H5263" s="31"/>
    </row>
    <row r="5264">
      <c r="E5264" s="31"/>
      <c r="F5264" s="31"/>
      <c r="G5264" s="31"/>
      <c r="H5264" s="31"/>
    </row>
    <row r="5265">
      <c r="E5265" s="31"/>
      <c r="F5265" s="31"/>
      <c r="G5265" s="31"/>
      <c r="H5265" s="31"/>
    </row>
    <row r="5266">
      <c r="E5266" s="31"/>
      <c r="F5266" s="31"/>
      <c r="G5266" s="31"/>
      <c r="H5266" s="31"/>
    </row>
    <row r="5267">
      <c r="E5267" s="31"/>
      <c r="F5267" s="31"/>
      <c r="G5267" s="31"/>
      <c r="H5267" s="31"/>
    </row>
    <row r="5268">
      <c r="E5268" s="31"/>
      <c r="F5268" s="31"/>
      <c r="G5268" s="31"/>
      <c r="H5268" s="31"/>
    </row>
    <row r="5269">
      <c r="E5269" s="31"/>
      <c r="F5269" s="31"/>
      <c r="G5269" s="31"/>
      <c r="H5269" s="31"/>
    </row>
    <row r="5270">
      <c r="E5270" s="31"/>
      <c r="F5270" s="31"/>
      <c r="G5270" s="31"/>
      <c r="H5270" s="31"/>
    </row>
    <row r="5271">
      <c r="E5271" s="31"/>
      <c r="F5271" s="31"/>
      <c r="G5271" s="31"/>
      <c r="H5271" s="31"/>
    </row>
    <row r="5272">
      <c r="E5272" s="31"/>
      <c r="F5272" s="31"/>
      <c r="G5272" s="31"/>
      <c r="H5272" s="31"/>
    </row>
    <row r="5273">
      <c r="E5273" s="31"/>
      <c r="F5273" s="31"/>
      <c r="G5273" s="31"/>
      <c r="H5273" s="31"/>
    </row>
    <row r="5274">
      <c r="E5274" s="31"/>
      <c r="F5274" s="31"/>
      <c r="G5274" s="31"/>
      <c r="H5274" s="31"/>
    </row>
    <row r="5275">
      <c r="E5275" s="31"/>
      <c r="F5275" s="31"/>
      <c r="G5275" s="31"/>
      <c r="H5275" s="31"/>
    </row>
    <row r="5276">
      <c r="E5276" s="31"/>
      <c r="F5276" s="31"/>
      <c r="G5276" s="31"/>
      <c r="H5276" s="31"/>
    </row>
    <row r="5277">
      <c r="E5277" s="31"/>
      <c r="F5277" s="31"/>
      <c r="G5277" s="31"/>
      <c r="H5277" s="31"/>
    </row>
    <row r="5278">
      <c r="E5278" s="31"/>
      <c r="F5278" s="31"/>
      <c r="G5278" s="31"/>
      <c r="H5278" s="31"/>
    </row>
    <row r="5279">
      <c r="E5279" s="31"/>
      <c r="F5279" s="31"/>
      <c r="G5279" s="31"/>
      <c r="H5279" s="31"/>
    </row>
    <row r="5280">
      <c r="E5280" s="31"/>
      <c r="F5280" s="31"/>
      <c r="G5280" s="31"/>
      <c r="H5280" s="31"/>
    </row>
    <row r="5281">
      <c r="E5281" s="31"/>
      <c r="F5281" s="31"/>
      <c r="G5281" s="31"/>
      <c r="H5281" s="31"/>
    </row>
    <row r="5282">
      <c r="E5282" s="31"/>
      <c r="F5282" s="31"/>
      <c r="G5282" s="31"/>
      <c r="H5282" s="31"/>
    </row>
    <row r="5283">
      <c r="E5283" s="31"/>
      <c r="F5283" s="31"/>
      <c r="G5283" s="31"/>
      <c r="H5283" s="31"/>
    </row>
    <row r="5284">
      <c r="E5284" s="31"/>
      <c r="F5284" s="31"/>
      <c r="G5284" s="31"/>
      <c r="H5284" s="31"/>
    </row>
    <row r="5285">
      <c r="E5285" s="31"/>
      <c r="F5285" s="31"/>
      <c r="G5285" s="31"/>
      <c r="H5285" s="31"/>
    </row>
    <row r="5286">
      <c r="E5286" s="31"/>
      <c r="F5286" s="31"/>
      <c r="G5286" s="31"/>
      <c r="H5286" s="31"/>
    </row>
    <row r="5287">
      <c r="E5287" s="31"/>
      <c r="F5287" s="31"/>
      <c r="G5287" s="31"/>
      <c r="H5287" s="31"/>
    </row>
    <row r="5288">
      <c r="E5288" s="31"/>
      <c r="F5288" s="31"/>
      <c r="G5288" s="31"/>
      <c r="H5288" s="31"/>
    </row>
    <row r="5289">
      <c r="E5289" s="31"/>
      <c r="F5289" s="31"/>
      <c r="G5289" s="31"/>
      <c r="H5289" s="31"/>
    </row>
    <row r="5290">
      <c r="E5290" s="31"/>
      <c r="F5290" s="31"/>
      <c r="G5290" s="31"/>
      <c r="H5290" s="31"/>
    </row>
    <row r="5291">
      <c r="E5291" s="31"/>
      <c r="F5291" s="31"/>
      <c r="G5291" s="31"/>
      <c r="H5291" s="31"/>
    </row>
    <row r="5292">
      <c r="E5292" s="31"/>
      <c r="F5292" s="31"/>
      <c r="G5292" s="31"/>
      <c r="H5292" s="31"/>
    </row>
    <row r="5293">
      <c r="E5293" s="31"/>
      <c r="F5293" s="31"/>
      <c r="G5293" s="31"/>
      <c r="H5293" s="31"/>
    </row>
    <row r="5294">
      <c r="E5294" s="31"/>
      <c r="F5294" s="31"/>
      <c r="G5294" s="31"/>
      <c r="H5294" s="31"/>
    </row>
    <row r="5295">
      <c r="E5295" s="31"/>
      <c r="F5295" s="31"/>
      <c r="G5295" s="31"/>
      <c r="H5295" s="31"/>
    </row>
    <row r="5296">
      <c r="E5296" s="31"/>
      <c r="F5296" s="31"/>
      <c r="G5296" s="31"/>
      <c r="H5296" s="31"/>
    </row>
    <row r="5297">
      <c r="E5297" s="31"/>
      <c r="F5297" s="31"/>
      <c r="G5297" s="31"/>
      <c r="H5297" s="31"/>
    </row>
    <row r="5298">
      <c r="E5298" s="31"/>
      <c r="F5298" s="31"/>
      <c r="G5298" s="31"/>
      <c r="H5298" s="31"/>
    </row>
    <row r="5299">
      <c r="E5299" s="31"/>
      <c r="F5299" s="31"/>
      <c r="G5299" s="31"/>
      <c r="H5299" s="31"/>
    </row>
    <row r="5300">
      <c r="E5300" s="31"/>
      <c r="F5300" s="31"/>
      <c r="G5300" s="31"/>
      <c r="H5300" s="31"/>
    </row>
    <row r="5301">
      <c r="E5301" s="31"/>
      <c r="F5301" s="31"/>
      <c r="G5301" s="31"/>
      <c r="H5301" s="31"/>
    </row>
    <row r="5302">
      <c r="E5302" s="31"/>
      <c r="F5302" s="31"/>
      <c r="G5302" s="31"/>
      <c r="H5302" s="31"/>
    </row>
    <row r="5303">
      <c r="E5303" s="31"/>
      <c r="F5303" s="31"/>
      <c r="G5303" s="31"/>
      <c r="H5303" s="31"/>
    </row>
    <row r="5304">
      <c r="E5304" s="31"/>
      <c r="F5304" s="31"/>
      <c r="G5304" s="31"/>
      <c r="H5304" s="31"/>
    </row>
    <row r="5305">
      <c r="E5305" s="31"/>
      <c r="F5305" s="31"/>
      <c r="G5305" s="31"/>
      <c r="H5305" s="31"/>
    </row>
    <row r="5306">
      <c r="E5306" s="31"/>
      <c r="F5306" s="31"/>
      <c r="G5306" s="31"/>
      <c r="H5306" s="31"/>
    </row>
    <row r="5307">
      <c r="E5307" s="31"/>
      <c r="F5307" s="31"/>
      <c r="G5307" s="31"/>
      <c r="H5307" s="31"/>
    </row>
    <row r="5308">
      <c r="E5308" s="31"/>
      <c r="F5308" s="31"/>
      <c r="G5308" s="31"/>
      <c r="H5308" s="31"/>
    </row>
    <row r="5309">
      <c r="E5309" s="31"/>
      <c r="F5309" s="31"/>
      <c r="G5309" s="31"/>
      <c r="H5309" s="31"/>
    </row>
    <row r="5310">
      <c r="E5310" s="31"/>
      <c r="F5310" s="31"/>
      <c r="G5310" s="31"/>
      <c r="H5310" s="31"/>
    </row>
    <row r="5311">
      <c r="E5311" s="31"/>
      <c r="F5311" s="31"/>
      <c r="G5311" s="31"/>
      <c r="H5311" s="31"/>
    </row>
    <row r="5312">
      <c r="E5312" s="31"/>
      <c r="F5312" s="31"/>
      <c r="G5312" s="31"/>
      <c r="H5312" s="31"/>
    </row>
    <row r="5313">
      <c r="E5313" s="31"/>
      <c r="F5313" s="31"/>
      <c r="G5313" s="31"/>
      <c r="H5313" s="31"/>
    </row>
    <row r="5314">
      <c r="E5314" s="31"/>
      <c r="F5314" s="31"/>
      <c r="G5314" s="31"/>
      <c r="H5314" s="31"/>
    </row>
    <row r="5315">
      <c r="E5315" s="31"/>
      <c r="F5315" s="31"/>
      <c r="G5315" s="31"/>
      <c r="H5315" s="31"/>
    </row>
    <row r="5316">
      <c r="E5316" s="31"/>
      <c r="F5316" s="31"/>
      <c r="G5316" s="31"/>
      <c r="H5316" s="31"/>
    </row>
    <row r="5317">
      <c r="E5317" s="31"/>
      <c r="F5317" s="31"/>
      <c r="G5317" s="31"/>
      <c r="H5317" s="31"/>
    </row>
    <row r="5318">
      <c r="E5318" s="31"/>
      <c r="F5318" s="31"/>
      <c r="G5318" s="31"/>
      <c r="H5318" s="31"/>
    </row>
    <row r="5319">
      <c r="E5319" s="31"/>
      <c r="F5319" s="31"/>
      <c r="G5319" s="31"/>
      <c r="H5319" s="31"/>
    </row>
    <row r="5320">
      <c r="E5320" s="31"/>
      <c r="F5320" s="31"/>
      <c r="G5320" s="31"/>
      <c r="H5320" s="31"/>
    </row>
    <row r="5321">
      <c r="E5321" s="31"/>
      <c r="F5321" s="31"/>
      <c r="G5321" s="31"/>
      <c r="H5321" s="31"/>
    </row>
    <row r="5322">
      <c r="E5322" s="31"/>
      <c r="F5322" s="31"/>
      <c r="G5322" s="31"/>
      <c r="H5322" s="31"/>
    </row>
    <row r="5323">
      <c r="E5323" s="31"/>
      <c r="F5323" s="31"/>
      <c r="G5323" s="31"/>
      <c r="H5323" s="31"/>
    </row>
    <row r="5324">
      <c r="E5324" s="31"/>
      <c r="F5324" s="31"/>
      <c r="G5324" s="31"/>
      <c r="H5324" s="31"/>
    </row>
    <row r="5325">
      <c r="E5325" s="31"/>
      <c r="F5325" s="31"/>
      <c r="G5325" s="31"/>
      <c r="H5325" s="31"/>
    </row>
    <row r="5326">
      <c r="E5326" s="31"/>
      <c r="F5326" s="31"/>
      <c r="G5326" s="31"/>
      <c r="H5326" s="31"/>
    </row>
    <row r="5327">
      <c r="E5327" s="31"/>
      <c r="F5327" s="31"/>
      <c r="G5327" s="31"/>
      <c r="H5327" s="31"/>
    </row>
    <row r="5328">
      <c r="E5328" s="31"/>
      <c r="F5328" s="31"/>
      <c r="G5328" s="31"/>
      <c r="H5328" s="31"/>
    </row>
    <row r="5329">
      <c r="E5329" s="31"/>
      <c r="F5329" s="31"/>
      <c r="G5329" s="31"/>
      <c r="H5329" s="31"/>
    </row>
    <row r="5330">
      <c r="E5330" s="31"/>
      <c r="F5330" s="31"/>
      <c r="G5330" s="31"/>
      <c r="H5330" s="31"/>
    </row>
    <row r="5331">
      <c r="E5331" s="31"/>
      <c r="F5331" s="31"/>
      <c r="G5331" s="31"/>
      <c r="H5331" s="31"/>
    </row>
    <row r="5332">
      <c r="E5332" s="31"/>
      <c r="F5332" s="31"/>
      <c r="G5332" s="31"/>
      <c r="H5332" s="31"/>
    </row>
    <row r="5333">
      <c r="E5333" s="31"/>
      <c r="F5333" s="31"/>
      <c r="G5333" s="31"/>
      <c r="H5333" s="31"/>
    </row>
    <row r="5334">
      <c r="E5334" s="31"/>
      <c r="F5334" s="31"/>
      <c r="G5334" s="31"/>
      <c r="H5334" s="31"/>
    </row>
    <row r="5335">
      <c r="E5335" s="31"/>
      <c r="F5335" s="31"/>
      <c r="G5335" s="31"/>
      <c r="H5335" s="31"/>
    </row>
    <row r="5336">
      <c r="E5336" s="31"/>
      <c r="F5336" s="31"/>
      <c r="G5336" s="31"/>
      <c r="H5336" s="31"/>
    </row>
    <row r="5337">
      <c r="E5337" s="31"/>
      <c r="F5337" s="31"/>
      <c r="G5337" s="31"/>
      <c r="H5337" s="31"/>
    </row>
    <row r="5338">
      <c r="E5338" s="31"/>
      <c r="F5338" s="31"/>
      <c r="G5338" s="31"/>
      <c r="H5338" s="31"/>
    </row>
    <row r="5339">
      <c r="E5339" s="31"/>
      <c r="F5339" s="31"/>
      <c r="G5339" s="31"/>
      <c r="H5339" s="31"/>
    </row>
    <row r="5340">
      <c r="E5340" s="31"/>
      <c r="F5340" s="31"/>
      <c r="G5340" s="31"/>
      <c r="H5340" s="31"/>
    </row>
    <row r="5341">
      <c r="E5341" s="31"/>
      <c r="F5341" s="31"/>
      <c r="G5341" s="31"/>
      <c r="H5341" s="31"/>
    </row>
    <row r="5342">
      <c r="E5342" s="31"/>
      <c r="F5342" s="31"/>
      <c r="G5342" s="31"/>
      <c r="H5342" s="31"/>
    </row>
    <row r="5343">
      <c r="E5343" s="31"/>
      <c r="F5343" s="31"/>
      <c r="G5343" s="31"/>
      <c r="H5343" s="31"/>
    </row>
    <row r="5344">
      <c r="E5344" s="31"/>
      <c r="F5344" s="31"/>
      <c r="G5344" s="31"/>
      <c r="H5344" s="31"/>
    </row>
    <row r="5345">
      <c r="E5345" s="31"/>
      <c r="F5345" s="31"/>
      <c r="G5345" s="31"/>
      <c r="H5345" s="31"/>
    </row>
    <row r="5346">
      <c r="E5346" s="31"/>
      <c r="F5346" s="31"/>
      <c r="G5346" s="31"/>
      <c r="H5346" s="31"/>
    </row>
    <row r="5347">
      <c r="E5347" s="31"/>
      <c r="F5347" s="31"/>
      <c r="G5347" s="31"/>
      <c r="H5347" s="31"/>
    </row>
    <row r="5348">
      <c r="E5348" s="31"/>
      <c r="F5348" s="31"/>
      <c r="G5348" s="31"/>
      <c r="H5348" s="31"/>
    </row>
    <row r="5349">
      <c r="E5349" s="31"/>
      <c r="F5349" s="31"/>
      <c r="G5349" s="31"/>
      <c r="H5349" s="31"/>
    </row>
    <row r="5350">
      <c r="E5350" s="31"/>
      <c r="F5350" s="31"/>
      <c r="G5350" s="31"/>
      <c r="H5350" s="31"/>
    </row>
    <row r="5351">
      <c r="E5351" s="31"/>
      <c r="F5351" s="31"/>
      <c r="G5351" s="31"/>
      <c r="H5351" s="31"/>
    </row>
    <row r="5352">
      <c r="E5352" s="31"/>
      <c r="F5352" s="31"/>
      <c r="G5352" s="31"/>
      <c r="H5352" s="31"/>
    </row>
    <row r="5353">
      <c r="E5353" s="31"/>
      <c r="F5353" s="31"/>
      <c r="G5353" s="31"/>
      <c r="H5353" s="31"/>
    </row>
    <row r="5354">
      <c r="E5354" s="31"/>
      <c r="F5354" s="31"/>
      <c r="G5354" s="31"/>
      <c r="H5354" s="31"/>
    </row>
    <row r="5355">
      <c r="E5355" s="31"/>
      <c r="F5355" s="31"/>
      <c r="G5355" s="31"/>
      <c r="H5355" s="31"/>
    </row>
    <row r="5356">
      <c r="E5356" s="31"/>
      <c r="F5356" s="31"/>
      <c r="G5356" s="31"/>
      <c r="H5356" s="31"/>
    </row>
    <row r="5357">
      <c r="E5357" s="31"/>
      <c r="F5357" s="31"/>
      <c r="G5357" s="31"/>
      <c r="H5357" s="31"/>
    </row>
    <row r="5358">
      <c r="E5358" s="31"/>
      <c r="F5358" s="31"/>
      <c r="G5358" s="31"/>
      <c r="H5358" s="31"/>
    </row>
    <row r="5359">
      <c r="E5359" s="31"/>
      <c r="F5359" s="31"/>
      <c r="G5359" s="31"/>
      <c r="H5359" s="31"/>
    </row>
    <row r="5360">
      <c r="E5360" s="31"/>
      <c r="F5360" s="31"/>
      <c r="G5360" s="31"/>
      <c r="H5360" s="31"/>
    </row>
    <row r="5361">
      <c r="E5361" s="31"/>
      <c r="F5361" s="31"/>
      <c r="G5361" s="31"/>
      <c r="H5361" s="31"/>
    </row>
    <row r="5362">
      <c r="E5362" s="31"/>
      <c r="F5362" s="31"/>
      <c r="G5362" s="31"/>
      <c r="H5362" s="31"/>
    </row>
    <row r="5363">
      <c r="E5363" s="31"/>
      <c r="F5363" s="31"/>
      <c r="G5363" s="31"/>
      <c r="H5363" s="31"/>
    </row>
    <row r="5364">
      <c r="E5364" s="31"/>
      <c r="F5364" s="31"/>
      <c r="G5364" s="31"/>
      <c r="H5364" s="31"/>
    </row>
    <row r="5365">
      <c r="E5365" s="31"/>
      <c r="F5365" s="31"/>
      <c r="G5365" s="31"/>
      <c r="H5365" s="31"/>
    </row>
    <row r="5366">
      <c r="E5366" s="31"/>
      <c r="F5366" s="31"/>
      <c r="G5366" s="31"/>
      <c r="H5366" s="31"/>
    </row>
    <row r="5367">
      <c r="E5367" s="31"/>
      <c r="F5367" s="31"/>
      <c r="G5367" s="31"/>
      <c r="H5367" s="31"/>
    </row>
    <row r="5368">
      <c r="E5368" s="31"/>
      <c r="F5368" s="31"/>
      <c r="G5368" s="31"/>
      <c r="H5368" s="31"/>
    </row>
    <row r="5369">
      <c r="E5369" s="31"/>
      <c r="F5369" s="31"/>
      <c r="G5369" s="31"/>
      <c r="H5369" s="31"/>
    </row>
    <row r="5370">
      <c r="E5370" s="31"/>
      <c r="F5370" s="31"/>
      <c r="G5370" s="31"/>
      <c r="H5370" s="31"/>
    </row>
    <row r="5371">
      <c r="E5371" s="31"/>
      <c r="F5371" s="31"/>
      <c r="G5371" s="31"/>
      <c r="H5371" s="31"/>
    </row>
    <row r="5372">
      <c r="E5372" s="31"/>
      <c r="F5372" s="31"/>
      <c r="G5372" s="31"/>
      <c r="H5372" s="31"/>
    </row>
    <row r="5373">
      <c r="E5373" s="31"/>
      <c r="F5373" s="31"/>
      <c r="G5373" s="31"/>
      <c r="H5373" s="31"/>
    </row>
    <row r="5374">
      <c r="E5374" s="31"/>
      <c r="F5374" s="31"/>
      <c r="G5374" s="31"/>
      <c r="H5374" s="31"/>
    </row>
    <row r="5375">
      <c r="E5375" s="31"/>
      <c r="F5375" s="31"/>
      <c r="G5375" s="31"/>
      <c r="H5375" s="31"/>
    </row>
    <row r="5376">
      <c r="E5376" s="31"/>
      <c r="F5376" s="31"/>
      <c r="G5376" s="31"/>
      <c r="H5376" s="31"/>
    </row>
    <row r="5377">
      <c r="E5377" s="31"/>
      <c r="F5377" s="31"/>
      <c r="G5377" s="31"/>
      <c r="H5377" s="31"/>
    </row>
    <row r="5378">
      <c r="E5378" s="31"/>
      <c r="F5378" s="31"/>
      <c r="G5378" s="31"/>
      <c r="H5378" s="31"/>
    </row>
    <row r="5379">
      <c r="E5379" s="31"/>
      <c r="F5379" s="31"/>
      <c r="G5379" s="31"/>
      <c r="H5379" s="31"/>
    </row>
    <row r="5380">
      <c r="E5380" s="31"/>
      <c r="F5380" s="31"/>
      <c r="G5380" s="31"/>
      <c r="H5380" s="31"/>
    </row>
    <row r="5381">
      <c r="E5381" s="31"/>
      <c r="F5381" s="31"/>
      <c r="G5381" s="31"/>
      <c r="H5381" s="31"/>
    </row>
    <row r="5382">
      <c r="E5382" s="31"/>
      <c r="F5382" s="31"/>
      <c r="G5382" s="31"/>
      <c r="H5382" s="31"/>
    </row>
    <row r="5383">
      <c r="E5383" s="31"/>
      <c r="F5383" s="31"/>
      <c r="G5383" s="31"/>
      <c r="H5383" s="31"/>
    </row>
    <row r="5384">
      <c r="E5384" s="31"/>
      <c r="F5384" s="31"/>
      <c r="G5384" s="31"/>
      <c r="H5384" s="31"/>
    </row>
    <row r="5385">
      <c r="E5385" s="31"/>
      <c r="F5385" s="31"/>
      <c r="G5385" s="31"/>
      <c r="H5385" s="31"/>
    </row>
    <row r="5386">
      <c r="E5386" s="31"/>
      <c r="F5386" s="31"/>
      <c r="G5386" s="31"/>
      <c r="H5386" s="31"/>
    </row>
    <row r="5387">
      <c r="E5387" s="31"/>
      <c r="F5387" s="31"/>
      <c r="G5387" s="31"/>
      <c r="H5387" s="31"/>
    </row>
    <row r="5388">
      <c r="E5388" s="31"/>
      <c r="F5388" s="31"/>
      <c r="G5388" s="31"/>
      <c r="H5388" s="31"/>
    </row>
    <row r="5389">
      <c r="E5389" s="31"/>
      <c r="F5389" s="31"/>
      <c r="G5389" s="31"/>
      <c r="H5389" s="31"/>
    </row>
    <row r="5390">
      <c r="E5390" s="31"/>
      <c r="F5390" s="31"/>
      <c r="G5390" s="31"/>
      <c r="H5390" s="31"/>
    </row>
    <row r="5391">
      <c r="E5391" s="31"/>
      <c r="F5391" s="31"/>
      <c r="G5391" s="31"/>
      <c r="H5391" s="31"/>
    </row>
    <row r="5392">
      <c r="E5392" s="31"/>
      <c r="F5392" s="31"/>
      <c r="G5392" s="31"/>
      <c r="H5392" s="31"/>
    </row>
    <row r="5393">
      <c r="E5393" s="31"/>
      <c r="F5393" s="31"/>
      <c r="G5393" s="31"/>
      <c r="H5393" s="31"/>
    </row>
    <row r="5394">
      <c r="E5394" s="31"/>
      <c r="F5394" s="31"/>
      <c r="G5394" s="31"/>
      <c r="H5394" s="31"/>
    </row>
    <row r="5395">
      <c r="E5395" s="31"/>
      <c r="F5395" s="31"/>
      <c r="G5395" s="31"/>
      <c r="H5395" s="31"/>
    </row>
    <row r="5396">
      <c r="E5396" s="31"/>
      <c r="F5396" s="31"/>
      <c r="G5396" s="31"/>
      <c r="H5396" s="31"/>
    </row>
    <row r="5397">
      <c r="E5397" s="31"/>
      <c r="F5397" s="31"/>
      <c r="G5397" s="31"/>
      <c r="H5397" s="31"/>
    </row>
    <row r="5398">
      <c r="E5398" s="31"/>
      <c r="F5398" s="31"/>
      <c r="G5398" s="31"/>
      <c r="H5398" s="31"/>
    </row>
    <row r="5399">
      <c r="E5399" s="31"/>
      <c r="F5399" s="31"/>
      <c r="G5399" s="31"/>
      <c r="H5399" s="31"/>
    </row>
    <row r="5400">
      <c r="E5400" s="31"/>
      <c r="F5400" s="31"/>
      <c r="G5400" s="31"/>
      <c r="H5400" s="31"/>
    </row>
    <row r="5401">
      <c r="E5401" s="31"/>
      <c r="F5401" s="31"/>
      <c r="G5401" s="31"/>
      <c r="H5401" s="31"/>
    </row>
    <row r="5402">
      <c r="E5402" s="31"/>
      <c r="F5402" s="31"/>
      <c r="G5402" s="31"/>
      <c r="H5402" s="31"/>
    </row>
    <row r="5403">
      <c r="E5403" s="31"/>
      <c r="F5403" s="31"/>
      <c r="G5403" s="31"/>
      <c r="H5403" s="31"/>
    </row>
    <row r="5404">
      <c r="E5404" s="31"/>
      <c r="F5404" s="31"/>
      <c r="G5404" s="31"/>
      <c r="H5404" s="31"/>
    </row>
    <row r="5405">
      <c r="E5405" s="31"/>
      <c r="F5405" s="31"/>
      <c r="G5405" s="31"/>
      <c r="H5405" s="31"/>
    </row>
    <row r="5406">
      <c r="E5406" s="31"/>
      <c r="F5406" s="31"/>
      <c r="G5406" s="31"/>
      <c r="H5406" s="31"/>
    </row>
    <row r="5407">
      <c r="E5407" s="31"/>
      <c r="F5407" s="31"/>
      <c r="G5407" s="31"/>
      <c r="H5407" s="31"/>
    </row>
    <row r="5408">
      <c r="E5408" s="31"/>
      <c r="F5408" s="31"/>
      <c r="G5408" s="31"/>
      <c r="H5408" s="31"/>
    </row>
    <row r="5409">
      <c r="E5409" s="31"/>
      <c r="F5409" s="31"/>
      <c r="G5409" s="31"/>
      <c r="H5409" s="31"/>
    </row>
    <row r="5410">
      <c r="E5410" s="31"/>
      <c r="F5410" s="31"/>
      <c r="G5410" s="31"/>
      <c r="H5410" s="31"/>
    </row>
    <row r="5411">
      <c r="E5411" s="31"/>
      <c r="F5411" s="31"/>
      <c r="G5411" s="31"/>
      <c r="H5411" s="31"/>
    </row>
    <row r="5412">
      <c r="E5412" s="31"/>
      <c r="F5412" s="31"/>
      <c r="G5412" s="31"/>
      <c r="H5412" s="31"/>
    </row>
    <row r="5413">
      <c r="E5413" s="31"/>
      <c r="F5413" s="31"/>
      <c r="G5413" s="31"/>
      <c r="H5413" s="31"/>
    </row>
    <row r="5414">
      <c r="E5414" s="31"/>
      <c r="F5414" s="31"/>
      <c r="G5414" s="31"/>
      <c r="H5414" s="31"/>
    </row>
    <row r="5415">
      <c r="E5415" s="31"/>
      <c r="F5415" s="31"/>
      <c r="G5415" s="31"/>
      <c r="H5415" s="31"/>
    </row>
    <row r="5416">
      <c r="E5416" s="31"/>
      <c r="F5416" s="31"/>
      <c r="G5416" s="31"/>
      <c r="H5416" s="31"/>
    </row>
    <row r="5417">
      <c r="E5417" s="31"/>
      <c r="F5417" s="31"/>
      <c r="G5417" s="31"/>
      <c r="H5417" s="31"/>
    </row>
    <row r="5418">
      <c r="E5418" s="31"/>
      <c r="F5418" s="31"/>
      <c r="G5418" s="31"/>
      <c r="H5418" s="31"/>
    </row>
    <row r="5419">
      <c r="E5419" s="31"/>
      <c r="F5419" s="31"/>
      <c r="G5419" s="31"/>
      <c r="H5419" s="31"/>
    </row>
    <row r="5420">
      <c r="E5420" s="31"/>
      <c r="F5420" s="31"/>
      <c r="G5420" s="31"/>
      <c r="H5420" s="31"/>
    </row>
    <row r="5421">
      <c r="E5421" s="31"/>
      <c r="F5421" s="31"/>
      <c r="G5421" s="31"/>
      <c r="H5421" s="31"/>
    </row>
    <row r="5422">
      <c r="E5422" s="31"/>
      <c r="F5422" s="31"/>
      <c r="G5422" s="31"/>
      <c r="H5422" s="31"/>
    </row>
    <row r="5423">
      <c r="E5423" s="31"/>
      <c r="F5423" s="31"/>
      <c r="G5423" s="31"/>
      <c r="H5423" s="31"/>
    </row>
    <row r="5424">
      <c r="E5424" s="31"/>
      <c r="F5424" s="31"/>
      <c r="G5424" s="31"/>
      <c r="H5424" s="31"/>
    </row>
    <row r="5425">
      <c r="E5425" s="31"/>
      <c r="F5425" s="31"/>
      <c r="G5425" s="31"/>
      <c r="H5425" s="31"/>
    </row>
    <row r="5426">
      <c r="E5426" s="31"/>
      <c r="F5426" s="31"/>
      <c r="G5426" s="31"/>
      <c r="H5426" s="31"/>
    </row>
    <row r="5427">
      <c r="E5427" s="31"/>
      <c r="F5427" s="31"/>
      <c r="G5427" s="31"/>
      <c r="H5427" s="31"/>
    </row>
    <row r="5428">
      <c r="E5428" s="31"/>
      <c r="F5428" s="31"/>
      <c r="G5428" s="31"/>
      <c r="H5428" s="31"/>
    </row>
    <row r="5429">
      <c r="E5429" s="31"/>
      <c r="F5429" s="31"/>
      <c r="G5429" s="31"/>
      <c r="H5429" s="31"/>
    </row>
    <row r="5430">
      <c r="E5430" s="31"/>
      <c r="F5430" s="31"/>
      <c r="G5430" s="31"/>
      <c r="H5430" s="31"/>
    </row>
    <row r="5431">
      <c r="E5431" s="31"/>
      <c r="F5431" s="31"/>
      <c r="G5431" s="31"/>
      <c r="H5431" s="31"/>
    </row>
    <row r="5432">
      <c r="E5432" s="31"/>
      <c r="F5432" s="31"/>
      <c r="G5432" s="31"/>
      <c r="H5432" s="31"/>
    </row>
    <row r="5433">
      <c r="E5433" s="31"/>
      <c r="F5433" s="31"/>
      <c r="G5433" s="31"/>
      <c r="H5433" s="31"/>
    </row>
    <row r="5434">
      <c r="E5434" s="31"/>
      <c r="F5434" s="31"/>
      <c r="G5434" s="31"/>
      <c r="H5434" s="31"/>
    </row>
    <row r="5435">
      <c r="E5435" s="31"/>
      <c r="F5435" s="31"/>
      <c r="G5435" s="31"/>
      <c r="H5435" s="31"/>
    </row>
    <row r="5436">
      <c r="E5436" s="31"/>
      <c r="F5436" s="31"/>
      <c r="G5436" s="31"/>
      <c r="H5436" s="31"/>
    </row>
    <row r="5437">
      <c r="E5437" s="31"/>
      <c r="F5437" s="31"/>
      <c r="G5437" s="31"/>
      <c r="H5437" s="31"/>
    </row>
    <row r="5438">
      <c r="E5438" s="31"/>
      <c r="F5438" s="31"/>
      <c r="G5438" s="31"/>
      <c r="H5438" s="31"/>
    </row>
    <row r="5439">
      <c r="E5439" s="31"/>
      <c r="F5439" s="31"/>
      <c r="G5439" s="31"/>
      <c r="H5439" s="31"/>
    </row>
    <row r="5440">
      <c r="E5440" s="31"/>
      <c r="F5440" s="31"/>
      <c r="G5440" s="31"/>
      <c r="H5440" s="31"/>
    </row>
    <row r="5441">
      <c r="E5441" s="31"/>
      <c r="F5441" s="31"/>
      <c r="G5441" s="31"/>
      <c r="H5441" s="31"/>
    </row>
    <row r="5442">
      <c r="E5442" s="31"/>
      <c r="F5442" s="31"/>
      <c r="G5442" s="31"/>
      <c r="H5442" s="31"/>
    </row>
    <row r="5443">
      <c r="E5443" s="31"/>
      <c r="F5443" s="31"/>
      <c r="G5443" s="31"/>
      <c r="H5443" s="31"/>
    </row>
    <row r="5444">
      <c r="E5444" s="31"/>
      <c r="F5444" s="31"/>
      <c r="G5444" s="31"/>
      <c r="H5444" s="31"/>
    </row>
    <row r="5445">
      <c r="E5445" s="31"/>
      <c r="F5445" s="31"/>
      <c r="G5445" s="31"/>
      <c r="H5445" s="31"/>
    </row>
    <row r="5446">
      <c r="E5446" s="31"/>
      <c r="F5446" s="31"/>
      <c r="G5446" s="31"/>
      <c r="H5446" s="31"/>
    </row>
    <row r="5447">
      <c r="E5447" s="31"/>
      <c r="F5447" s="31"/>
      <c r="G5447" s="31"/>
      <c r="H5447" s="31"/>
    </row>
    <row r="5448">
      <c r="E5448" s="31"/>
      <c r="F5448" s="31"/>
      <c r="G5448" s="31"/>
      <c r="H5448" s="31"/>
    </row>
    <row r="5449">
      <c r="E5449" s="31"/>
      <c r="F5449" s="31"/>
      <c r="G5449" s="31"/>
      <c r="H5449" s="31"/>
    </row>
    <row r="5450">
      <c r="E5450" s="31"/>
      <c r="F5450" s="31"/>
      <c r="G5450" s="31"/>
      <c r="H5450" s="31"/>
    </row>
    <row r="5451">
      <c r="E5451" s="31"/>
      <c r="F5451" s="31"/>
      <c r="G5451" s="31"/>
      <c r="H5451" s="31"/>
    </row>
    <row r="5452">
      <c r="E5452" s="31"/>
      <c r="F5452" s="31"/>
      <c r="G5452" s="31"/>
      <c r="H5452" s="31"/>
    </row>
    <row r="5453">
      <c r="E5453" s="31"/>
      <c r="F5453" s="31"/>
      <c r="G5453" s="31"/>
      <c r="H5453" s="31"/>
    </row>
    <row r="5454">
      <c r="E5454" s="31"/>
      <c r="F5454" s="31"/>
      <c r="G5454" s="31"/>
      <c r="H5454" s="31"/>
    </row>
    <row r="5455">
      <c r="E5455" s="31"/>
      <c r="F5455" s="31"/>
      <c r="G5455" s="31"/>
      <c r="H5455" s="31"/>
    </row>
    <row r="5456">
      <c r="E5456" s="31"/>
      <c r="F5456" s="31"/>
      <c r="G5456" s="31"/>
      <c r="H5456" s="31"/>
    </row>
    <row r="5457">
      <c r="E5457" s="31"/>
      <c r="F5457" s="31"/>
      <c r="G5457" s="31"/>
      <c r="H5457" s="31"/>
    </row>
    <row r="5458">
      <c r="E5458" s="31"/>
      <c r="F5458" s="31"/>
      <c r="G5458" s="31"/>
      <c r="H5458" s="31"/>
    </row>
    <row r="5459">
      <c r="E5459" s="31"/>
      <c r="F5459" s="31"/>
      <c r="G5459" s="31"/>
      <c r="H5459" s="31"/>
    </row>
    <row r="5460">
      <c r="E5460" s="31"/>
      <c r="F5460" s="31"/>
      <c r="G5460" s="31"/>
      <c r="H5460" s="31"/>
    </row>
    <row r="5461">
      <c r="E5461" s="31"/>
      <c r="F5461" s="31"/>
      <c r="G5461" s="31"/>
      <c r="H5461" s="31"/>
    </row>
    <row r="5462">
      <c r="E5462" s="31"/>
      <c r="F5462" s="31"/>
      <c r="G5462" s="31"/>
      <c r="H5462" s="31"/>
    </row>
    <row r="5463">
      <c r="E5463" s="31"/>
      <c r="F5463" s="31"/>
      <c r="G5463" s="31"/>
      <c r="H5463" s="31"/>
    </row>
    <row r="5464">
      <c r="E5464" s="31"/>
      <c r="F5464" s="31"/>
      <c r="G5464" s="31"/>
      <c r="H5464" s="31"/>
    </row>
    <row r="5465">
      <c r="E5465" s="31"/>
      <c r="F5465" s="31"/>
      <c r="G5465" s="31"/>
      <c r="H5465" s="31"/>
    </row>
    <row r="5466">
      <c r="E5466" s="31"/>
      <c r="F5466" s="31"/>
      <c r="G5466" s="31"/>
      <c r="H5466" s="31"/>
    </row>
    <row r="5467">
      <c r="E5467" s="31"/>
      <c r="F5467" s="31"/>
      <c r="G5467" s="31"/>
      <c r="H5467" s="31"/>
    </row>
    <row r="5468">
      <c r="E5468" s="31"/>
      <c r="F5468" s="31"/>
      <c r="G5468" s="31"/>
      <c r="H5468" s="31"/>
    </row>
    <row r="5469">
      <c r="E5469" s="31"/>
      <c r="F5469" s="31"/>
      <c r="G5469" s="31"/>
      <c r="H5469" s="31"/>
    </row>
    <row r="5470">
      <c r="E5470" s="31"/>
      <c r="F5470" s="31"/>
      <c r="G5470" s="31"/>
      <c r="H5470" s="31"/>
    </row>
    <row r="5471">
      <c r="E5471" s="31"/>
      <c r="F5471" s="31"/>
      <c r="G5471" s="31"/>
      <c r="H5471" s="31"/>
    </row>
    <row r="5472">
      <c r="E5472" s="31"/>
      <c r="F5472" s="31"/>
      <c r="G5472" s="31"/>
      <c r="H5472" s="31"/>
    </row>
    <row r="5473">
      <c r="E5473" s="31"/>
      <c r="F5473" s="31"/>
      <c r="G5473" s="31"/>
      <c r="H5473" s="31"/>
    </row>
    <row r="5474">
      <c r="E5474" s="31"/>
      <c r="F5474" s="31"/>
      <c r="G5474" s="31"/>
      <c r="H5474" s="31"/>
    </row>
    <row r="5475">
      <c r="E5475" s="31"/>
      <c r="F5475" s="31"/>
      <c r="G5475" s="31"/>
      <c r="H5475" s="31"/>
    </row>
    <row r="5476">
      <c r="E5476" s="31"/>
      <c r="F5476" s="31"/>
      <c r="G5476" s="31"/>
      <c r="H5476" s="31"/>
    </row>
    <row r="5477">
      <c r="E5477" s="31"/>
      <c r="F5477" s="31"/>
      <c r="G5477" s="31"/>
      <c r="H5477" s="31"/>
    </row>
    <row r="5478">
      <c r="E5478" s="31"/>
      <c r="F5478" s="31"/>
      <c r="G5478" s="31"/>
      <c r="H5478" s="31"/>
    </row>
    <row r="5479">
      <c r="E5479" s="31"/>
      <c r="F5479" s="31"/>
      <c r="G5479" s="31"/>
      <c r="H5479" s="31"/>
    </row>
    <row r="5480">
      <c r="E5480" s="31"/>
      <c r="F5480" s="31"/>
      <c r="G5480" s="31"/>
      <c r="H5480" s="31"/>
    </row>
    <row r="5481">
      <c r="E5481" s="31"/>
      <c r="F5481" s="31"/>
      <c r="G5481" s="31"/>
      <c r="H5481" s="31"/>
    </row>
    <row r="5482">
      <c r="E5482" s="31"/>
      <c r="F5482" s="31"/>
      <c r="G5482" s="31"/>
      <c r="H5482" s="31"/>
    </row>
    <row r="5483">
      <c r="E5483" s="31"/>
      <c r="F5483" s="31"/>
      <c r="G5483" s="31"/>
      <c r="H5483" s="31"/>
    </row>
    <row r="5484">
      <c r="E5484" s="31"/>
      <c r="F5484" s="31"/>
      <c r="G5484" s="31"/>
      <c r="H5484" s="31"/>
    </row>
    <row r="5485">
      <c r="E5485" s="31"/>
      <c r="F5485" s="31"/>
      <c r="G5485" s="31"/>
      <c r="H5485" s="31"/>
    </row>
    <row r="5486">
      <c r="E5486" s="31"/>
      <c r="F5486" s="31"/>
      <c r="G5486" s="31"/>
      <c r="H5486" s="31"/>
    </row>
    <row r="5487">
      <c r="E5487" s="31"/>
      <c r="F5487" s="31"/>
      <c r="G5487" s="31"/>
      <c r="H5487" s="31"/>
    </row>
    <row r="5488">
      <c r="E5488" s="31"/>
      <c r="F5488" s="31"/>
      <c r="G5488" s="31"/>
      <c r="H5488" s="31"/>
    </row>
    <row r="5489">
      <c r="E5489" s="31"/>
      <c r="F5489" s="31"/>
      <c r="G5489" s="31"/>
      <c r="H5489" s="31"/>
    </row>
    <row r="5490">
      <c r="E5490" s="31"/>
      <c r="F5490" s="31"/>
      <c r="G5490" s="31"/>
      <c r="H5490" s="31"/>
    </row>
    <row r="5491">
      <c r="E5491" s="31"/>
      <c r="F5491" s="31"/>
      <c r="G5491" s="31"/>
      <c r="H5491" s="31"/>
    </row>
    <row r="5492">
      <c r="E5492" s="31"/>
      <c r="F5492" s="31"/>
      <c r="G5492" s="31"/>
      <c r="H5492" s="31"/>
    </row>
    <row r="5493">
      <c r="E5493" s="31"/>
      <c r="F5493" s="31"/>
      <c r="G5493" s="31"/>
      <c r="H5493" s="31"/>
    </row>
    <row r="5494">
      <c r="E5494" s="31"/>
      <c r="F5494" s="31"/>
      <c r="G5494" s="31"/>
      <c r="H5494" s="31"/>
    </row>
    <row r="5495">
      <c r="E5495" s="31"/>
      <c r="F5495" s="31"/>
      <c r="G5495" s="31"/>
      <c r="H5495" s="31"/>
    </row>
    <row r="5496">
      <c r="E5496" s="31"/>
      <c r="F5496" s="31"/>
      <c r="G5496" s="31"/>
      <c r="H5496" s="31"/>
    </row>
    <row r="5497">
      <c r="E5497" s="31"/>
      <c r="F5497" s="31"/>
      <c r="G5497" s="31"/>
      <c r="H5497" s="31"/>
    </row>
    <row r="5498">
      <c r="E5498" s="31"/>
      <c r="F5498" s="31"/>
      <c r="G5498" s="31"/>
      <c r="H5498" s="31"/>
    </row>
    <row r="5499">
      <c r="E5499" s="31"/>
      <c r="F5499" s="31"/>
      <c r="G5499" s="31"/>
      <c r="H5499" s="31"/>
    </row>
    <row r="5500">
      <c r="E5500" s="31"/>
      <c r="F5500" s="31"/>
      <c r="G5500" s="31"/>
      <c r="H5500" s="31"/>
    </row>
    <row r="5501">
      <c r="E5501" s="31"/>
      <c r="F5501" s="31"/>
      <c r="G5501" s="31"/>
      <c r="H5501" s="31"/>
    </row>
    <row r="5502">
      <c r="E5502" s="31"/>
      <c r="F5502" s="31"/>
      <c r="G5502" s="31"/>
      <c r="H5502" s="31"/>
    </row>
    <row r="5503">
      <c r="E5503" s="31"/>
      <c r="F5503" s="31"/>
      <c r="G5503" s="31"/>
      <c r="H5503" s="31"/>
    </row>
    <row r="5504">
      <c r="E5504" s="31"/>
      <c r="F5504" s="31"/>
      <c r="G5504" s="31"/>
      <c r="H5504" s="31"/>
    </row>
    <row r="5505">
      <c r="E5505" s="31"/>
      <c r="F5505" s="31"/>
      <c r="G5505" s="31"/>
      <c r="H5505" s="31"/>
    </row>
    <row r="5506">
      <c r="E5506" s="31"/>
      <c r="F5506" s="31"/>
      <c r="G5506" s="31"/>
      <c r="H5506" s="31"/>
    </row>
    <row r="5507">
      <c r="E5507" s="31"/>
      <c r="F5507" s="31"/>
      <c r="G5507" s="31"/>
      <c r="H5507" s="31"/>
    </row>
    <row r="5508">
      <c r="E5508" s="31"/>
      <c r="F5508" s="31"/>
      <c r="G5508" s="31"/>
      <c r="H5508" s="31"/>
    </row>
    <row r="5509">
      <c r="E5509" s="31"/>
      <c r="F5509" s="31"/>
      <c r="G5509" s="31"/>
      <c r="H5509" s="31"/>
    </row>
    <row r="5510">
      <c r="E5510" s="31"/>
      <c r="F5510" s="31"/>
      <c r="G5510" s="31"/>
      <c r="H5510" s="31"/>
    </row>
    <row r="5511">
      <c r="E5511" s="31"/>
      <c r="F5511" s="31"/>
      <c r="G5511" s="31"/>
      <c r="H5511" s="31"/>
    </row>
    <row r="5512">
      <c r="E5512" s="31"/>
      <c r="F5512" s="31"/>
      <c r="G5512" s="31"/>
      <c r="H5512" s="31"/>
    </row>
    <row r="5513">
      <c r="E5513" s="31"/>
      <c r="F5513" s="31"/>
      <c r="G5513" s="31"/>
      <c r="H5513" s="31"/>
    </row>
    <row r="5514">
      <c r="E5514" s="31"/>
      <c r="F5514" s="31"/>
      <c r="G5514" s="31"/>
      <c r="H5514" s="31"/>
    </row>
    <row r="5515">
      <c r="E5515" s="31"/>
      <c r="F5515" s="31"/>
      <c r="G5515" s="31"/>
      <c r="H5515" s="31"/>
    </row>
    <row r="5516">
      <c r="E5516" s="31"/>
      <c r="F5516" s="31"/>
      <c r="G5516" s="31"/>
      <c r="H5516" s="31"/>
    </row>
    <row r="5517">
      <c r="E5517" s="31"/>
      <c r="F5517" s="31"/>
      <c r="G5517" s="31"/>
      <c r="H5517" s="31"/>
    </row>
    <row r="5518">
      <c r="E5518" s="31"/>
      <c r="F5518" s="31"/>
      <c r="G5518" s="31"/>
      <c r="H5518" s="31"/>
    </row>
    <row r="5519">
      <c r="E5519" s="31"/>
      <c r="F5519" s="31"/>
      <c r="G5519" s="31"/>
      <c r="H5519" s="31"/>
    </row>
    <row r="5520">
      <c r="E5520" s="31"/>
      <c r="F5520" s="31"/>
      <c r="G5520" s="31"/>
      <c r="H5520" s="31"/>
    </row>
    <row r="5521">
      <c r="E5521" s="31"/>
      <c r="F5521" s="31"/>
      <c r="G5521" s="31"/>
      <c r="H5521" s="31"/>
    </row>
    <row r="5522">
      <c r="E5522" s="31"/>
      <c r="F5522" s="31"/>
      <c r="G5522" s="31"/>
      <c r="H5522" s="31"/>
    </row>
    <row r="5523">
      <c r="E5523" s="31"/>
      <c r="F5523" s="31"/>
      <c r="G5523" s="31"/>
      <c r="H5523" s="31"/>
    </row>
    <row r="5524">
      <c r="E5524" s="31"/>
      <c r="F5524" s="31"/>
      <c r="G5524" s="31"/>
      <c r="H5524" s="31"/>
    </row>
    <row r="5525">
      <c r="E5525" s="31"/>
      <c r="F5525" s="31"/>
      <c r="G5525" s="31"/>
      <c r="H5525" s="31"/>
    </row>
    <row r="5526">
      <c r="E5526" s="31"/>
      <c r="F5526" s="31"/>
      <c r="G5526" s="31"/>
      <c r="H5526" s="31"/>
    </row>
    <row r="5527">
      <c r="E5527" s="31"/>
      <c r="F5527" s="31"/>
      <c r="G5527" s="31"/>
      <c r="H5527" s="31"/>
    </row>
    <row r="5528">
      <c r="E5528" s="31"/>
      <c r="F5528" s="31"/>
      <c r="G5528" s="31"/>
      <c r="H5528" s="31"/>
    </row>
    <row r="5529">
      <c r="E5529" s="31"/>
      <c r="F5529" s="31"/>
      <c r="G5529" s="31"/>
      <c r="H5529" s="31"/>
    </row>
    <row r="5530">
      <c r="E5530" s="31"/>
      <c r="F5530" s="31"/>
      <c r="G5530" s="31"/>
      <c r="H5530" s="31"/>
    </row>
    <row r="5531">
      <c r="E5531" s="31"/>
      <c r="F5531" s="31"/>
      <c r="G5531" s="31"/>
      <c r="H5531" s="31"/>
    </row>
    <row r="5532">
      <c r="E5532" s="31"/>
      <c r="F5532" s="31"/>
      <c r="G5532" s="31"/>
      <c r="H5532" s="31"/>
    </row>
    <row r="5533">
      <c r="E5533" s="31"/>
      <c r="F5533" s="31"/>
      <c r="G5533" s="31"/>
      <c r="H5533" s="31"/>
    </row>
    <row r="5534">
      <c r="E5534" s="31"/>
      <c r="F5534" s="31"/>
      <c r="G5534" s="31"/>
      <c r="H5534" s="31"/>
    </row>
    <row r="5535">
      <c r="E5535" s="31"/>
      <c r="F5535" s="31"/>
      <c r="G5535" s="31"/>
      <c r="H5535" s="31"/>
    </row>
    <row r="5536">
      <c r="E5536" s="31"/>
      <c r="F5536" s="31"/>
      <c r="G5536" s="31"/>
      <c r="H5536" s="31"/>
    </row>
    <row r="5537">
      <c r="E5537" s="31"/>
      <c r="F5537" s="31"/>
      <c r="G5537" s="31"/>
      <c r="H5537" s="31"/>
    </row>
    <row r="5538">
      <c r="E5538" s="31"/>
      <c r="F5538" s="31"/>
      <c r="G5538" s="31"/>
      <c r="H5538" s="31"/>
    </row>
    <row r="5539">
      <c r="E5539" s="31"/>
      <c r="F5539" s="31"/>
      <c r="G5539" s="31"/>
      <c r="H5539" s="31"/>
    </row>
    <row r="5540">
      <c r="E5540" s="31"/>
      <c r="F5540" s="31"/>
      <c r="G5540" s="31"/>
      <c r="H5540" s="31"/>
    </row>
    <row r="5541">
      <c r="E5541" s="31"/>
      <c r="F5541" s="31"/>
      <c r="G5541" s="31"/>
      <c r="H5541" s="31"/>
    </row>
    <row r="5542">
      <c r="E5542" s="31"/>
      <c r="F5542" s="31"/>
      <c r="G5542" s="31"/>
      <c r="H5542" s="31"/>
    </row>
    <row r="5543">
      <c r="E5543" s="31"/>
      <c r="F5543" s="31"/>
      <c r="G5543" s="31"/>
      <c r="H5543" s="31"/>
    </row>
    <row r="5544">
      <c r="E5544" s="31"/>
      <c r="F5544" s="31"/>
      <c r="G5544" s="31"/>
      <c r="H5544" s="31"/>
    </row>
    <row r="5545">
      <c r="E5545" s="31"/>
      <c r="F5545" s="31"/>
      <c r="G5545" s="31"/>
      <c r="H5545" s="31"/>
    </row>
    <row r="5546">
      <c r="E5546" s="31"/>
      <c r="F5546" s="31"/>
      <c r="G5546" s="31"/>
      <c r="H5546" s="31"/>
    </row>
    <row r="5547">
      <c r="E5547" s="31"/>
      <c r="F5547" s="31"/>
      <c r="G5547" s="31"/>
      <c r="H5547" s="31"/>
    </row>
    <row r="5548">
      <c r="E5548" s="31"/>
      <c r="F5548" s="31"/>
      <c r="G5548" s="31"/>
      <c r="H5548" s="31"/>
    </row>
    <row r="5549">
      <c r="E5549" s="31"/>
      <c r="F5549" s="31"/>
      <c r="G5549" s="31"/>
      <c r="H5549" s="31"/>
    </row>
    <row r="5550">
      <c r="E5550" s="31"/>
      <c r="F5550" s="31"/>
      <c r="G5550" s="31"/>
      <c r="H5550" s="31"/>
    </row>
    <row r="5551">
      <c r="E5551" s="31"/>
      <c r="F5551" s="31"/>
      <c r="G5551" s="31"/>
      <c r="H5551" s="31"/>
    </row>
    <row r="5552">
      <c r="E5552" s="31"/>
      <c r="F5552" s="31"/>
      <c r="G5552" s="31"/>
      <c r="H5552" s="31"/>
    </row>
    <row r="5553">
      <c r="E5553" s="31"/>
      <c r="F5553" s="31"/>
      <c r="G5553" s="31"/>
      <c r="H5553" s="31"/>
    </row>
    <row r="5554">
      <c r="E5554" s="31"/>
      <c r="F5554" s="31"/>
      <c r="G5554" s="31"/>
      <c r="H5554" s="31"/>
    </row>
    <row r="5555">
      <c r="E5555" s="31"/>
      <c r="F5555" s="31"/>
      <c r="G5555" s="31"/>
      <c r="H5555" s="31"/>
    </row>
    <row r="5556">
      <c r="E5556" s="31"/>
      <c r="F5556" s="31"/>
      <c r="G5556" s="31"/>
      <c r="H5556" s="31"/>
    </row>
    <row r="5557">
      <c r="E5557" s="31"/>
      <c r="F5557" s="31"/>
      <c r="G5557" s="31"/>
      <c r="H5557" s="31"/>
    </row>
    <row r="5558">
      <c r="E5558" s="31"/>
      <c r="F5558" s="31"/>
      <c r="G5558" s="31"/>
      <c r="H5558" s="31"/>
    </row>
    <row r="5559">
      <c r="E5559" s="31"/>
      <c r="F5559" s="31"/>
      <c r="G5559" s="31"/>
      <c r="H5559" s="31"/>
    </row>
    <row r="5560">
      <c r="E5560" s="31"/>
      <c r="F5560" s="31"/>
      <c r="G5560" s="31"/>
      <c r="H5560" s="31"/>
    </row>
    <row r="5561">
      <c r="E5561" s="31"/>
      <c r="F5561" s="31"/>
      <c r="G5561" s="31"/>
      <c r="H5561" s="31"/>
    </row>
    <row r="5562">
      <c r="E5562" s="31"/>
      <c r="F5562" s="31"/>
      <c r="G5562" s="31"/>
      <c r="H5562" s="31"/>
    </row>
    <row r="5563">
      <c r="E5563" s="31"/>
      <c r="F5563" s="31"/>
      <c r="G5563" s="31"/>
      <c r="H5563" s="31"/>
    </row>
    <row r="5564">
      <c r="E5564" s="31"/>
      <c r="F5564" s="31"/>
      <c r="G5564" s="31"/>
      <c r="H5564" s="31"/>
    </row>
    <row r="5565">
      <c r="E5565" s="31"/>
      <c r="F5565" s="31"/>
      <c r="G5565" s="31"/>
      <c r="H5565" s="31"/>
    </row>
    <row r="5566">
      <c r="E5566" s="31"/>
      <c r="F5566" s="31"/>
      <c r="G5566" s="31"/>
      <c r="H5566" s="31"/>
    </row>
    <row r="5567">
      <c r="E5567" s="31"/>
      <c r="F5567" s="31"/>
      <c r="G5567" s="31"/>
      <c r="H5567" s="31"/>
    </row>
    <row r="5568">
      <c r="E5568" s="31"/>
      <c r="F5568" s="31"/>
      <c r="G5568" s="31"/>
      <c r="H5568" s="31"/>
    </row>
    <row r="5569">
      <c r="E5569" s="31"/>
      <c r="F5569" s="31"/>
      <c r="G5569" s="31"/>
      <c r="H5569" s="31"/>
    </row>
    <row r="5570">
      <c r="E5570" s="31"/>
      <c r="F5570" s="31"/>
      <c r="G5570" s="31"/>
      <c r="H5570" s="31"/>
    </row>
    <row r="5571">
      <c r="E5571" s="31"/>
      <c r="F5571" s="31"/>
      <c r="G5571" s="31"/>
      <c r="H5571" s="31"/>
    </row>
    <row r="5572">
      <c r="E5572" s="31"/>
      <c r="F5572" s="31"/>
      <c r="G5572" s="31"/>
      <c r="H5572" s="31"/>
    </row>
    <row r="5573">
      <c r="E5573" s="31"/>
      <c r="F5573" s="31"/>
      <c r="G5573" s="31"/>
      <c r="H5573" s="31"/>
    </row>
    <row r="5574">
      <c r="E5574" s="31"/>
      <c r="F5574" s="31"/>
      <c r="G5574" s="31"/>
      <c r="H5574" s="31"/>
    </row>
    <row r="5575">
      <c r="E5575" s="31"/>
      <c r="F5575" s="31"/>
      <c r="G5575" s="31"/>
      <c r="H5575" s="31"/>
    </row>
    <row r="5576">
      <c r="E5576" s="31"/>
      <c r="F5576" s="31"/>
      <c r="G5576" s="31"/>
      <c r="H5576" s="31"/>
    </row>
    <row r="5577">
      <c r="E5577" s="31"/>
      <c r="F5577" s="31"/>
      <c r="G5577" s="31"/>
      <c r="H5577" s="31"/>
    </row>
    <row r="5578">
      <c r="E5578" s="31"/>
      <c r="F5578" s="31"/>
      <c r="G5578" s="31"/>
      <c r="H5578" s="31"/>
    </row>
    <row r="5579">
      <c r="E5579" s="31"/>
      <c r="F5579" s="31"/>
      <c r="G5579" s="31"/>
      <c r="H5579" s="31"/>
    </row>
    <row r="5580">
      <c r="E5580" s="31"/>
      <c r="F5580" s="31"/>
      <c r="G5580" s="31"/>
      <c r="H5580" s="31"/>
    </row>
    <row r="5581">
      <c r="E5581" s="31"/>
      <c r="F5581" s="31"/>
      <c r="G5581" s="31"/>
      <c r="H5581" s="31"/>
    </row>
    <row r="5582">
      <c r="E5582" s="31"/>
      <c r="F5582" s="31"/>
      <c r="G5582" s="31"/>
      <c r="H5582" s="31"/>
    </row>
    <row r="5583">
      <c r="E5583" s="31"/>
      <c r="F5583" s="31"/>
      <c r="G5583" s="31"/>
      <c r="H5583" s="31"/>
    </row>
    <row r="5584">
      <c r="E5584" s="31"/>
      <c r="F5584" s="31"/>
      <c r="G5584" s="31"/>
      <c r="H5584" s="31"/>
    </row>
    <row r="5585">
      <c r="E5585" s="31"/>
      <c r="F5585" s="31"/>
      <c r="G5585" s="31"/>
      <c r="H5585" s="31"/>
    </row>
    <row r="5586">
      <c r="E5586" s="31"/>
      <c r="F5586" s="31"/>
      <c r="G5586" s="31"/>
      <c r="H5586" s="31"/>
    </row>
    <row r="5587">
      <c r="E5587" s="31"/>
      <c r="F5587" s="31"/>
      <c r="G5587" s="31"/>
      <c r="H5587" s="31"/>
    </row>
    <row r="5588">
      <c r="E5588" s="31"/>
      <c r="F5588" s="31"/>
      <c r="G5588" s="31"/>
      <c r="H5588" s="31"/>
    </row>
    <row r="5589">
      <c r="E5589" s="31"/>
      <c r="F5589" s="31"/>
      <c r="G5589" s="31"/>
      <c r="H5589" s="31"/>
    </row>
    <row r="5590">
      <c r="E5590" s="31"/>
      <c r="F5590" s="31"/>
      <c r="G5590" s="31"/>
      <c r="H5590" s="31"/>
    </row>
    <row r="5591">
      <c r="E5591" s="31"/>
      <c r="F5591" s="31"/>
      <c r="G5591" s="31"/>
      <c r="H5591" s="31"/>
    </row>
    <row r="5592">
      <c r="E5592" s="31"/>
      <c r="F5592" s="31"/>
      <c r="G5592" s="31"/>
      <c r="H5592" s="31"/>
    </row>
    <row r="5593">
      <c r="E5593" s="31"/>
      <c r="F5593" s="31"/>
      <c r="G5593" s="31"/>
      <c r="H5593" s="31"/>
    </row>
    <row r="5594">
      <c r="E5594" s="31"/>
      <c r="F5594" s="31"/>
      <c r="G5594" s="31"/>
      <c r="H5594" s="31"/>
    </row>
    <row r="5595">
      <c r="E5595" s="31"/>
      <c r="F5595" s="31"/>
      <c r="G5595" s="31"/>
      <c r="H5595" s="31"/>
    </row>
    <row r="5596">
      <c r="E5596" s="31"/>
      <c r="F5596" s="31"/>
      <c r="G5596" s="31"/>
      <c r="H5596" s="31"/>
    </row>
    <row r="5597">
      <c r="E5597" s="31"/>
      <c r="F5597" s="31"/>
      <c r="G5597" s="31"/>
      <c r="H5597" s="31"/>
    </row>
    <row r="5598">
      <c r="E5598" s="31"/>
      <c r="F5598" s="31"/>
      <c r="G5598" s="31"/>
      <c r="H5598" s="31"/>
    </row>
    <row r="5599">
      <c r="E5599" s="31"/>
      <c r="F5599" s="31"/>
      <c r="G5599" s="31"/>
      <c r="H5599" s="31"/>
    </row>
    <row r="5600">
      <c r="E5600" s="31"/>
      <c r="F5600" s="31"/>
      <c r="G5600" s="31"/>
      <c r="H5600" s="31"/>
    </row>
    <row r="5601">
      <c r="E5601" s="31"/>
      <c r="F5601" s="31"/>
      <c r="G5601" s="31"/>
      <c r="H5601" s="31"/>
    </row>
    <row r="5602">
      <c r="E5602" s="31"/>
      <c r="F5602" s="31"/>
      <c r="G5602" s="31"/>
      <c r="H5602" s="31"/>
    </row>
    <row r="5603">
      <c r="E5603" s="31"/>
      <c r="F5603" s="31"/>
      <c r="G5603" s="31"/>
      <c r="H5603" s="31"/>
    </row>
    <row r="5604">
      <c r="E5604" s="31"/>
      <c r="F5604" s="31"/>
      <c r="G5604" s="31"/>
      <c r="H5604" s="31"/>
    </row>
    <row r="5605">
      <c r="E5605" s="31"/>
      <c r="F5605" s="31"/>
      <c r="G5605" s="31"/>
      <c r="H5605" s="31"/>
    </row>
    <row r="5606">
      <c r="E5606" s="31"/>
      <c r="F5606" s="31"/>
      <c r="G5606" s="31"/>
      <c r="H5606" s="31"/>
    </row>
    <row r="5607">
      <c r="E5607" s="31"/>
      <c r="F5607" s="31"/>
      <c r="G5607" s="31"/>
      <c r="H5607" s="31"/>
    </row>
    <row r="5608">
      <c r="E5608" s="31"/>
      <c r="F5608" s="31"/>
      <c r="G5608" s="31"/>
      <c r="H5608" s="31"/>
    </row>
    <row r="5609">
      <c r="E5609" s="31"/>
      <c r="F5609" s="31"/>
      <c r="G5609" s="31"/>
      <c r="H5609" s="31"/>
    </row>
    <row r="5610">
      <c r="E5610" s="31"/>
      <c r="F5610" s="31"/>
      <c r="G5610" s="31"/>
      <c r="H5610" s="31"/>
    </row>
    <row r="5611">
      <c r="E5611" s="31"/>
      <c r="F5611" s="31"/>
      <c r="G5611" s="31"/>
      <c r="H5611" s="31"/>
    </row>
    <row r="5612">
      <c r="E5612" s="31"/>
      <c r="F5612" s="31"/>
      <c r="G5612" s="31"/>
      <c r="H5612" s="31"/>
    </row>
    <row r="5613">
      <c r="E5613" s="31"/>
      <c r="F5613" s="31"/>
      <c r="G5613" s="31"/>
      <c r="H5613" s="31"/>
    </row>
    <row r="5614">
      <c r="E5614" s="31"/>
      <c r="F5614" s="31"/>
      <c r="G5614" s="31"/>
      <c r="H5614" s="31"/>
    </row>
    <row r="5615">
      <c r="E5615" s="31"/>
      <c r="F5615" s="31"/>
      <c r="G5615" s="31"/>
      <c r="H5615" s="31"/>
    </row>
    <row r="5616">
      <c r="E5616" s="31"/>
      <c r="F5616" s="31"/>
      <c r="G5616" s="31"/>
      <c r="H5616" s="31"/>
    </row>
    <row r="5617">
      <c r="E5617" s="31"/>
      <c r="F5617" s="31"/>
      <c r="G5617" s="31"/>
      <c r="H5617" s="31"/>
    </row>
    <row r="5618">
      <c r="E5618" s="31"/>
      <c r="F5618" s="31"/>
      <c r="G5618" s="31"/>
      <c r="H5618" s="31"/>
    </row>
    <row r="5619">
      <c r="E5619" s="31"/>
      <c r="F5619" s="31"/>
      <c r="G5619" s="31"/>
      <c r="H5619" s="31"/>
    </row>
    <row r="5620">
      <c r="E5620" s="31"/>
      <c r="F5620" s="31"/>
      <c r="G5620" s="31"/>
      <c r="H5620" s="31"/>
    </row>
    <row r="5621">
      <c r="E5621" s="31"/>
      <c r="F5621" s="31"/>
      <c r="G5621" s="31"/>
      <c r="H5621" s="31"/>
    </row>
    <row r="5622">
      <c r="E5622" s="31"/>
      <c r="F5622" s="31"/>
      <c r="G5622" s="31"/>
      <c r="H5622" s="31"/>
    </row>
    <row r="5623">
      <c r="E5623" s="31"/>
      <c r="F5623" s="31"/>
      <c r="G5623" s="31"/>
      <c r="H5623" s="31"/>
    </row>
    <row r="5624">
      <c r="E5624" s="31"/>
      <c r="F5624" s="31"/>
      <c r="G5624" s="31"/>
      <c r="H5624" s="31"/>
    </row>
    <row r="5625">
      <c r="E5625" s="31"/>
      <c r="F5625" s="31"/>
      <c r="G5625" s="31"/>
      <c r="H5625" s="31"/>
    </row>
    <row r="5626">
      <c r="E5626" s="31"/>
      <c r="F5626" s="31"/>
      <c r="G5626" s="31"/>
      <c r="H5626" s="31"/>
    </row>
    <row r="5627">
      <c r="E5627" s="31"/>
      <c r="F5627" s="31"/>
      <c r="G5627" s="31"/>
      <c r="H5627" s="31"/>
    </row>
    <row r="5628">
      <c r="E5628" s="31"/>
      <c r="F5628" s="31"/>
      <c r="G5628" s="31"/>
      <c r="H5628" s="31"/>
    </row>
    <row r="5629">
      <c r="E5629" s="31"/>
      <c r="F5629" s="31"/>
      <c r="G5629" s="31"/>
      <c r="H5629" s="31"/>
    </row>
    <row r="5630">
      <c r="E5630" s="31"/>
      <c r="F5630" s="31"/>
      <c r="G5630" s="31"/>
      <c r="H5630" s="31"/>
    </row>
    <row r="5631">
      <c r="E5631" s="31"/>
      <c r="F5631" s="31"/>
      <c r="G5631" s="31"/>
      <c r="H5631" s="31"/>
    </row>
    <row r="5632">
      <c r="E5632" s="31"/>
      <c r="F5632" s="31"/>
      <c r="G5632" s="31"/>
      <c r="H5632" s="31"/>
    </row>
    <row r="5633">
      <c r="E5633" s="31"/>
      <c r="F5633" s="31"/>
      <c r="G5633" s="31"/>
      <c r="H5633" s="31"/>
    </row>
    <row r="5634">
      <c r="E5634" s="31"/>
      <c r="F5634" s="31"/>
      <c r="G5634" s="31"/>
      <c r="H5634" s="31"/>
    </row>
    <row r="5635">
      <c r="E5635" s="31"/>
      <c r="F5635" s="31"/>
      <c r="G5635" s="31"/>
      <c r="H5635" s="31"/>
    </row>
    <row r="5636">
      <c r="E5636" s="31"/>
      <c r="F5636" s="31"/>
      <c r="G5636" s="31"/>
      <c r="H5636" s="31"/>
    </row>
    <row r="5637">
      <c r="E5637" s="31"/>
      <c r="F5637" s="31"/>
      <c r="G5637" s="31"/>
      <c r="H5637" s="31"/>
    </row>
    <row r="5638">
      <c r="E5638" s="31"/>
      <c r="F5638" s="31"/>
      <c r="G5638" s="31"/>
      <c r="H5638" s="31"/>
    </row>
    <row r="5639">
      <c r="E5639" s="31"/>
      <c r="F5639" s="31"/>
      <c r="G5639" s="31"/>
      <c r="H5639" s="31"/>
    </row>
    <row r="5640">
      <c r="E5640" s="31"/>
      <c r="F5640" s="31"/>
      <c r="G5640" s="31"/>
      <c r="H5640" s="31"/>
    </row>
    <row r="5641">
      <c r="E5641" s="31"/>
      <c r="F5641" s="31"/>
      <c r="G5641" s="31"/>
      <c r="H5641" s="31"/>
    </row>
    <row r="5642">
      <c r="E5642" s="31"/>
      <c r="F5642" s="31"/>
      <c r="G5642" s="31"/>
      <c r="H5642" s="31"/>
    </row>
    <row r="5643">
      <c r="E5643" s="31"/>
      <c r="F5643" s="31"/>
      <c r="G5643" s="31"/>
      <c r="H5643" s="31"/>
    </row>
    <row r="5644">
      <c r="E5644" s="31"/>
      <c r="F5644" s="31"/>
      <c r="G5644" s="31"/>
      <c r="H5644" s="31"/>
    </row>
    <row r="5645">
      <c r="E5645" s="31"/>
      <c r="F5645" s="31"/>
      <c r="G5645" s="31"/>
      <c r="H5645" s="31"/>
    </row>
    <row r="5646">
      <c r="E5646" s="31"/>
      <c r="F5646" s="31"/>
      <c r="G5646" s="31"/>
      <c r="H5646" s="31"/>
    </row>
    <row r="5647">
      <c r="E5647" s="31"/>
      <c r="F5647" s="31"/>
      <c r="G5647" s="31"/>
      <c r="H5647" s="31"/>
    </row>
    <row r="5648">
      <c r="E5648" s="31"/>
      <c r="F5648" s="31"/>
      <c r="G5648" s="31"/>
      <c r="H5648" s="31"/>
    </row>
    <row r="5649">
      <c r="E5649" s="31"/>
      <c r="F5649" s="31"/>
      <c r="G5649" s="31"/>
      <c r="H5649" s="31"/>
    </row>
    <row r="5650">
      <c r="E5650" s="31"/>
      <c r="F5650" s="31"/>
      <c r="G5650" s="31"/>
      <c r="H5650" s="31"/>
    </row>
    <row r="5651">
      <c r="E5651" s="31"/>
      <c r="F5651" s="31"/>
      <c r="G5651" s="31"/>
      <c r="H5651" s="31"/>
    </row>
    <row r="5652">
      <c r="E5652" s="31"/>
      <c r="F5652" s="31"/>
      <c r="G5652" s="31"/>
      <c r="H5652" s="31"/>
    </row>
    <row r="5653">
      <c r="E5653" s="31"/>
      <c r="F5653" s="31"/>
      <c r="G5653" s="31"/>
      <c r="H5653" s="31"/>
    </row>
    <row r="5654">
      <c r="E5654" s="31"/>
      <c r="F5654" s="31"/>
      <c r="G5654" s="31"/>
      <c r="H5654" s="31"/>
    </row>
    <row r="5655">
      <c r="E5655" s="31"/>
      <c r="F5655" s="31"/>
      <c r="G5655" s="31"/>
      <c r="H5655" s="31"/>
    </row>
    <row r="5656">
      <c r="E5656" s="31"/>
      <c r="F5656" s="31"/>
      <c r="G5656" s="31"/>
      <c r="H5656" s="31"/>
    </row>
    <row r="5657">
      <c r="E5657" s="31"/>
      <c r="F5657" s="31"/>
      <c r="G5657" s="31"/>
      <c r="H5657" s="31"/>
    </row>
    <row r="5658">
      <c r="E5658" s="31"/>
      <c r="F5658" s="31"/>
      <c r="G5658" s="31"/>
      <c r="H5658" s="31"/>
    </row>
    <row r="5659">
      <c r="E5659" s="31"/>
      <c r="F5659" s="31"/>
      <c r="G5659" s="31"/>
      <c r="H5659" s="31"/>
    </row>
    <row r="5660">
      <c r="E5660" s="31"/>
      <c r="F5660" s="31"/>
      <c r="G5660" s="31"/>
      <c r="H5660" s="31"/>
    </row>
    <row r="5661">
      <c r="E5661" s="31"/>
      <c r="F5661" s="31"/>
      <c r="G5661" s="31"/>
      <c r="H5661" s="31"/>
    </row>
    <row r="5662">
      <c r="E5662" s="31"/>
      <c r="F5662" s="31"/>
      <c r="G5662" s="31"/>
      <c r="H5662" s="31"/>
    </row>
    <row r="5663">
      <c r="E5663" s="31"/>
      <c r="F5663" s="31"/>
      <c r="G5663" s="31"/>
      <c r="H5663" s="31"/>
    </row>
    <row r="5664">
      <c r="E5664" s="31"/>
      <c r="F5664" s="31"/>
      <c r="G5664" s="31"/>
      <c r="H5664" s="31"/>
    </row>
    <row r="5665">
      <c r="E5665" s="31"/>
      <c r="F5665" s="31"/>
      <c r="G5665" s="31"/>
      <c r="H5665" s="31"/>
    </row>
    <row r="5666">
      <c r="E5666" s="31"/>
      <c r="F5666" s="31"/>
      <c r="G5666" s="31"/>
      <c r="H5666" s="31"/>
    </row>
    <row r="5667">
      <c r="E5667" s="31"/>
      <c r="F5667" s="31"/>
      <c r="G5667" s="31"/>
      <c r="H5667" s="31"/>
    </row>
    <row r="5668">
      <c r="E5668" s="31"/>
      <c r="F5668" s="31"/>
      <c r="G5668" s="31"/>
      <c r="H5668" s="31"/>
    </row>
    <row r="5669">
      <c r="E5669" s="31"/>
      <c r="F5669" s="31"/>
      <c r="G5669" s="31"/>
      <c r="H5669" s="31"/>
    </row>
    <row r="5670">
      <c r="E5670" s="31"/>
      <c r="F5670" s="31"/>
      <c r="G5670" s="31"/>
      <c r="H5670" s="31"/>
    </row>
    <row r="5671">
      <c r="E5671" s="31"/>
      <c r="F5671" s="31"/>
      <c r="G5671" s="31"/>
      <c r="H5671" s="31"/>
    </row>
    <row r="5672">
      <c r="E5672" s="31"/>
      <c r="F5672" s="31"/>
      <c r="G5672" s="31"/>
      <c r="H5672" s="31"/>
    </row>
    <row r="5673">
      <c r="E5673" s="31"/>
      <c r="F5673" s="31"/>
      <c r="G5673" s="31"/>
      <c r="H5673" s="31"/>
    </row>
    <row r="5674">
      <c r="E5674" s="31"/>
      <c r="F5674" s="31"/>
      <c r="G5674" s="31"/>
      <c r="H5674" s="31"/>
    </row>
    <row r="5675">
      <c r="E5675" s="31"/>
      <c r="F5675" s="31"/>
      <c r="G5675" s="31"/>
      <c r="H5675" s="31"/>
    </row>
    <row r="5676">
      <c r="E5676" s="31"/>
      <c r="F5676" s="31"/>
      <c r="G5676" s="31"/>
      <c r="H5676" s="31"/>
    </row>
    <row r="5677">
      <c r="E5677" s="31"/>
      <c r="F5677" s="31"/>
      <c r="G5677" s="31"/>
      <c r="H5677" s="31"/>
    </row>
    <row r="5678">
      <c r="E5678" s="31"/>
      <c r="F5678" s="31"/>
      <c r="G5678" s="31"/>
      <c r="H5678" s="31"/>
    </row>
    <row r="5679">
      <c r="E5679" s="31"/>
      <c r="F5679" s="31"/>
      <c r="G5679" s="31"/>
      <c r="H5679" s="31"/>
    </row>
    <row r="5680">
      <c r="E5680" s="31"/>
      <c r="F5680" s="31"/>
      <c r="G5680" s="31"/>
      <c r="H5680" s="31"/>
    </row>
    <row r="5681">
      <c r="E5681" s="31"/>
      <c r="F5681" s="31"/>
      <c r="G5681" s="31"/>
      <c r="H5681" s="31"/>
    </row>
    <row r="5682">
      <c r="E5682" s="31"/>
      <c r="F5682" s="31"/>
      <c r="G5682" s="31"/>
      <c r="H5682" s="31"/>
    </row>
    <row r="5683">
      <c r="E5683" s="31"/>
      <c r="F5683" s="31"/>
      <c r="G5683" s="31"/>
      <c r="H5683" s="31"/>
    </row>
    <row r="5684">
      <c r="E5684" s="31"/>
      <c r="F5684" s="31"/>
      <c r="G5684" s="31"/>
      <c r="H5684" s="31"/>
    </row>
    <row r="5685">
      <c r="E5685" s="31"/>
      <c r="F5685" s="31"/>
      <c r="G5685" s="31"/>
      <c r="H5685" s="31"/>
    </row>
    <row r="5686">
      <c r="E5686" s="31"/>
      <c r="F5686" s="31"/>
      <c r="G5686" s="31"/>
      <c r="H5686" s="31"/>
    </row>
    <row r="5687">
      <c r="E5687" s="31"/>
      <c r="F5687" s="31"/>
      <c r="G5687" s="31"/>
      <c r="H5687" s="31"/>
    </row>
    <row r="5688">
      <c r="E5688" s="31"/>
      <c r="F5688" s="31"/>
      <c r="G5688" s="31"/>
      <c r="H5688" s="31"/>
    </row>
    <row r="5689">
      <c r="E5689" s="31"/>
      <c r="F5689" s="31"/>
      <c r="G5689" s="31"/>
      <c r="H5689" s="31"/>
    </row>
    <row r="5690">
      <c r="E5690" s="31"/>
      <c r="F5690" s="31"/>
      <c r="G5690" s="31"/>
      <c r="H5690" s="31"/>
    </row>
    <row r="5691">
      <c r="E5691" s="31"/>
      <c r="F5691" s="31"/>
      <c r="G5691" s="31"/>
      <c r="H5691" s="31"/>
    </row>
    <row r="5692">
      <c r="E5692" s="31"/>
      <c r="F5692" s="31"/>
      <c r="G5692" s="31"/>
      <c r="H5692" s="31"/>
    </row>
    <row r="5693">
      <c r="E5693" s="31"/>
      <c r="F5693" s="31"/>
      <c r="G5693" s="31"/>
      <c r="H5693" s="31"/>
    </row>
    <row r="5694">
      <c r="E5694" s="31"/>
      <c r="F5694" s="31"/>
      <c r="G5694" s="31"/>
      <c r="H5694" s="31"/>
    </row>
    <row r="5695">
      <c r="E5695" s="31"/>
      <c r="F5695" s="31"/>
      <c r="G5695" s="31"/>
      <c r="H5695" s="31"/>
    </row>
    <row r="5696">
      <c r="E5696" s="31"/>
      <c r="F5696" s="31"/>
      <c r="G5696" s="31"/>
      <c r="H5696" s="31"/>
    </row>
    <row r="5697">
      <c r="E5697" s="31"/>
      <c r="F5697" s="31"/>
      <c r="G5697" s="31"/>
      <c r="H5697" s="31"/>
    </row>
    <row r="5698">
      <c r="E5698" s="31"/>
      <c r="F5698" s="31"/>
      <c r="G5698" s="31"/>
      <c r="H5698" s="31"/>
    </row>
    <row r="5699">
      <c r="E5699" s="31"/>
      <c r="F5699" s="31"/>
      <c r="G5699" s="31"/>
      <c r="H5699" s="31"/>
    </row>
    <row r="5700">
      <c r="E5700" s="31"/>
      <c r="F5700" s="31"/>
      <c r="G5700" s="31"/>
      <c r="H5700" s="31"/>
    </row>
    <row r="5701">
      <c r="E5701" s="31"/>
      <c r="F5701" s="31"/>
      <c r="G5701" s="31"/>
      <c r="H5701" s="31"/>
    </row>
    <row r="5702">
      <c r="E5702" s="31"/>
      <c r="F5702" s="31"/>
      <c r="G5702" s="31"/>
      <c r="H5702" s="31"/>
    </row>
    <row r="5703">
      <c r="E5703" s="31"/>
      <c r="F5703" s="31"/>
      <c r="G5703" s="31"/>
      <c r="H5703" s="31"/>
    </row>
    <row r="5704">
      <c r="E5704" s="31"/>
      <c r="F5704" s="31"/>
      <c r="G5704" s="31"/>
      <c r="H5704" s="31"/>
    </row>
    <row r="5705">
      <c r="E5705" s="31"/>
      <c r="F5705" s="31"/>
      <c r="G5705" s="31"/>
      <c r="H5705" s="31"/>
    </row>
    <row r="5706">
      <c r="E5706" s="31"/>
      <c r="F5706" s="31"/>
      <c r="G5706" s="31"/>
      <c r="H5706" s="31"/>
    </row>
    <row r="5707">
      <c r="E5707" s="31"/>
      <c r="F5707" s="31"/>
      <c r="G5707" s="31"/>
      <c r="H5707" s="31"/>
    </row>
    <row r="5708">
      <c r="E5708" s="31"/>
      <c r="F5708" s="31"/>
      <c r="G5708" s="31"/>
      <c r="H5708" s="31"/>
    </row>
    <row r="5709">
      <c r="E5709" s="31"/>
      <c r="F5709" s="31"/>
      <c r="G5709" s="31"/>
      <c r="H5709" s="31"/>
    </row>
    <row r="5710">
      <c r="E5710" s="31"/>
      <c r="F5710" s="31"/>
      <c r="G5710" s="31"/>
      <c r="H5710" s="31"/>
    </row>
    <row r="5711">
      <c r="E5711" s="31"/>
      <c r="F5711" s="31"/>
      <c r="G5711" s="31"/>
      <c r="H5711" s="31"/>
    </row>
    <row r="5712">
      <c r="E5712" s="31"/>
      <c r="F5712" s="31"/>
      <c r="G5712" s="31"/>
      <c r="H5712" s="31"/>
    </row>
    <row r="5713">
      <c r="E5713" s="31"/>
      <c r="F5713" s="31"/>
      <c r="G5713" s="31"/>
      <c r="H5713" s="31"/>
    </row>
    <row r="5714">
      <c r="E5714" s="31"/>
      <c r="F5714" s="31"/>
      <c r="G5714" s="31"/>
      <c r="H5714" s="31"/>
    </row>
    <row r="5715">
      <c r="E5715" s="31"/>
      <c r="F5715" s="31"/>
      <c r="G5715" s="31"/>
      <c r="H5715" s="31"/>
    </row>
    <row r="5716">
      <c r="E5716" s="31"/>
      <c r="F5716" s="31"/>
      <c r="G5716" s="31"/>
      <c r="H5716" s="31"/>
    </row>
    <row r="5717">
      <c r="E5717" s="31"/>
      <c r="F5717" s="31"/>
      <c r="G5717" s="31"/>
      <c r="H5717" s="31"/>
    </row>
    <row r="5718">
      <c r="E5718" s="31"/>
      <c r="F5718" s="31"/>
      <c r="G5718" s="31"/>
      <c r="H5718" s="31"/>
    </row>
    <row r="5719">
      <c r="E5719" s="31"/>
      <c r="F5719" s="31"/>
      <c r="G5719" s="31"/>
      <c r="H5719" s="31"/>
    </row>
    <row r="5720">
      <c r="E5720" s="31"/>
      <c r="F5720" s="31"/>
      <c r="G5720" s="31"/>
      <c r="H5720" s="31"/>
    </row>
    <row r="5721">
      <c r="E5721" s="31"/>
      <c r="F5721" s="31"/>
      <c r="G5721" s="31"/>
      <c r="H5721" s="31"/>
    </row>
    <row r="5722">
      <c r="E5722" s="31"/>
      <c r="F5722" s="31"/>
      <c r="G5722" s="31"/>
      <c r="H5722" s="31"/>
    </row>
    <row r="5723">
      <c r="E5723" s="31"/>
      <c r="F5723" s="31"/>
      <c r="G5723" s="31"/>
      <c r="H5723" s="31"/>
    </row>
    <row r="5724">
      <c r="E5724" s="31"/>
      <c r="F5724" s="31"/>
      <c r="G5724" s="31"/>
      <c r="H5724" s="31"/>
    </row>
    <row r="5725">
      <c r="E5725" s="31"/>
      <c r="F5725" s="31"/>
      <c r="G5725" s="31"/>
      <c r="H5725" s="31"/>
    </row>
    <row r="5726">
      <c r="E5726" s="31"/>
      <c r="F5726" s="31"/>
      <c r="G5726" s="31"/>
      <c r="H5726" s="31"/>
    </row>
    <row r="5727">
      <c r="E5727" s="31"/>
      <c r="F5727" s="31"/>
      <c r="G5727" s="31"/>
      <c r="H5727" s="31"/>
    </row>
    <row r="5728">
      <c r="E5728" s="31"/>
      <c r="F5728" s="31"/>
      <c r="G5728" s="31"/>
      <c r="H5728" s="31"/>
    </row>
    <row r="5729">
      <c r="E5729" s="31"/>
      <c r="F5729" s="31"/>
      <c r="G5729" s="31"/>
      <c r="H5729" s="31"/>
    </row>
    <row r="5730">
      <c r="E5730" s="31"/>
      <c r="F5730" s="31"/>
      <c r="G5730" s="31"/>
      <c r="H5730" s="31"/>
    </row>
    <row r="5731">
      <c r="E5731" s="31"/>
      <c r="F5731" s="31"/>
      <c r="G5731" s="31"/>
      <c r="H5731" s="31"/>
    </row>
    <row r="5732">
      <c r="E5732" s="31"/>
      <c r="F5732" s="31"/>
      <c r="G5732" s="31"/>
      <c r="H5732" s="31"/>
    </row>
    <row r="5733">
      <c r="E5733" s="31"/>
      <c r="F5733" s="31"/>
      <c r="G5733" s="31"/>
      <c r="H5733" s="31"/>
    </row>
    <row r="5734">
      <c r="E5734" s="31"/>
      <c r="F5734" s="31"/>
      <c r="G5734" s="31"/>
      <c r="H5734" s="31"/>
    </row>
    <row r="5735">
      <c r="E5735" s="31"/>
      <c r="F5735" s="31"/>
      <c r="G5735" s="31"/>
      <c r="H5735" s="31"/>
    </row>
    <row r="5736">
      <c r="E5736" s="31"/>
      <c r="F5736" s="31"/>
      <c r="G5736" s="31"/>
      <c r="H5736" s="31"/>
    </row>
    <row r="5737">
      <c r="E5737" s="31"/>
      <c r="F5737" s="31"/>
      <c r="G5737" s="31"/>
      <c r="H5737" s="31"/>
    </row>
    <row r="5738">
      <c r="E5738" s="31"/>
      <c r="F5738" s="31"/>
      <c r="G5738" s="31"/>
      <c r="H5738" s="31"/>
    </row>
    <row r="5739">
      <c r="E5739" s="31"/>
      <c r="F5739" s="31"/>
      <c r="G5739" s="31"/>
      <c r="H5739" s="31"/>
    </row>
    <row r="5740">
      <c r="E5740" s="31"/>
      <c r="F5740" s="31"/>
      <c r="G5740" s="31"/>
      <c r="H5740" s="31"/>
    </row>
    <row r="5741">
      <c r="E5741" s="31"/>
      <c r="F5741" s="31"/>
      <c r="G5741" s="31"/>
      <c r="H5741" s="31"/>
    </row>
    <row r="5742">
      <c r="E5742" s="31"/>
      <c r="F5742" s="31"/>
      <c r="G5742" s="31"/>
      <c r="H5742" s="31"/>
    </row>
    <row r="5743">
      <c r="E5743" s="31"/>
      <c r="F5743" s="31"/>
      <c r="G5743" s="31"/>
      <c r="H5743" s="31"/>
    </row>
    <row r="5744">
      <c r="E5744" s="31"/>
      <c r="F5744" s="31"/>
      <c r="G5744" s="31"/>
      <c r="H5744" s="31"/>
    </row>
    <row r="5745">
      <c r="E5745" s="31"/>
      <c r="F5745" s="31"/>
      <c r="G5745" s="31"/>
      <c r="H5745" s="31"/>
    </row>
    <row r="5746">
      <c r="E5746" s="31"/>
      <c r="F5746" s="31"/>
      <c r="G5746" s="31"/>
      <c r="H5746" s="31"/>
    </row>
    <row r="5747">
      <c r="E5747" s="31"/>
      <c r="F5747" s="31"/>
      <c r="G5747" s="31"/>
      <c r="H5747" s="31"/>
    </row>
    <row r="5748">
      <c r="E5748" s="31"/>
      <c r="F5748" s="31"/>
      <c r="G5748" s="31"/>
      <c r="H5748" s="31"/>
    </row>
    <row r="5749">
      <c r="E5749" s="31"/>
      <c r="F5749" s="31"/>
      <c r="G5749" s="31"/>
      <c r="H5749" s="31"/>
    </row>
    <row r="5750">
      <c r="E5750" s="31"/>
      <c r="F5750" s="31"/>
      <c r="G5750" s="31"/>
      <c r="H5750" s="31"/>
    </row>
    <row r="5751">
      <c r="E5751" s="31"/>
      <c r="F5751" s="31"/>
      <c r="G5751" s="31"/>
      <c r="H5751" s="31"/>
    </row>
    <row r="5752">
      <c r="E5752" s="31"/>
      <c r="F5752" s="31"/>
      <c r="G5752" s="31"/>
      <c r="H5752" s="31"/>
    </row>
    <row r="5753">
      <c r="E5753" s="31"/>
      <c r="F5753" s="31"/>
      <c r="G5753" s="31"/>
      <c r="H5753" s="31"/>
    </row>
    <row r="5754">
      <c r="E5754" s="31"/>
      <c r="F5754" s="31"/>
      <c r="G5754" s="31"/>
      <c r="H5754" s="31"/>
    </row>
    <row r="5755">
      <c r="E5755" s="31"/>
      <c r="F5755" s="31"/>
      <c r="G5755" s="31"/>
      <c r="H5755" s="31"/>
    </row>
    <row r="5756">
      <c r="E5756" s="31"/>
      <c r="F5756" s="31"/>
      <c r="G5756" s="31"/>
      <c r="H5756" s="31"/>
    </row>
    <row r="5757">
      <c r="E5757" s="31"/>
      <c r="F5757" s="31"/>
      <c r="G5757" s="31"/>
      <c r="H5757" s="31"/>
    </row>
    <row r="5758">
      <c r="E5758" s="31"/>
      <c r="F5758" s="31"/>
      <c r="G5758" s="31"/>
      <c r="H5758" s="31"/>
    </row>
    <row r="5759">
      <c r="E5759" s="31"/>
      <c r="F5759" s="31"/>
      <c r="G5759" s="31"/>
      <c r="H5759" s="31"/>
    </row>
    <row r="5760">
      <c r="E5760" s="31"/>
      <c r="F5760" s="31"/>
      <c r="G5760" s="31"/>
      <c r="H5760" s="31"/>
    </row>
    <row r="5761">
      <c r="E5761" s="31"/>
      <c r="F5761" s="31"/>
      <c r="G5761" s="31"/>
      <c r="H5761" s="31"/>
    </row>
    <row r="5762">
      <c r="E5762" s="31"/>
      <c r="F5762" s="31"/>
      <c r="G5762" s="31"/>
      <c r="H5762" s="31"/>
    </row>
    <row r="5763">
      <c r="E5763" s="31"/>
      <c r="F5763" s="31"/>
      <c r="G5763" s="31"/>
      <c r="H5763" s="31"/>
    </row>
    <row r="5764">
      <c r="E5764" s="31"/>
      <c r="F5764" s="31"/>
      <c r="G5764" s="31"/>
      <c r="H5764" s="31"/>
    </row>
    <row r="5765">
      <c r="E5765" s="31"/>
      <c r="F5765" s="31"/>
      <c r="G5765" s="31"/>
      <c r="H5765" s="31"/>
    </row>
    <row r="5766">
      <c r="E5766" s="31"/>
      <c r="F5766" s="31"/>
      <c r="G5766" s="31"/>
      <c r="H5766" s="31"/>
    </row>
    <row r="5767">
      <c r="E5767" s="31"/>
      <c r="F5767" s="31"/>
      <c r="G5767" s="31"/>
      <c r="H5767" s="31"/>
    </row>
    <row r="5768">
      <c r="E5768" s="31"/>
      <c r="F5768" s="31"/>
      <c r="G5768" s="31"/>
      <c r="H5768" s="31"/>
    </row>
    <row r="5769">
      <c r="E5769" s="31"/>
      <c r="F5769" s="31"/>
      <c r="G5769" s="31"/>
      <c r="H5769" s="31"/>
    </row>
    <row r="5770">
      <c r="E5770" s="31"/>
      <c r="F5770" s="31"/>
      <c r="G5770" s="31"/>
      <c r="H5770" s="31"/>
    </row>
    <row r="5771">
      <c r="E5771" s="31"/>
      <c r="F5771" s="31"/>
      <c r="G5771" s="31"/>
      <c r="H5771" s="31"/>
    </row>
    <row r="5772">
      <c r="E5772" s="31"/>
      <c r="F5772" s="31"/>
      <c r="G5772" s="31"/>
      <c r="H5772" s="31"/>
    </row>
    <row r="5773">
      <c r="E5773" s="31"/>
      <c r="F5773" s="31"/>
      <c r="G5773" s="31"/>
      <c r="H5773" s="31"/>
    </row>
    <row r="5774">
      <c r="E5774" s="31"/>
      <c r="F5774" s="31"/>
      <c r="G5774" s="31"/>
      <c r="H5774" s="31"/>
    </row>
    <row r="5775">
      <c r="E5775" s="31"/>
      <c r="F5775" s="31"/>
      <c r="G5775" s="31"/>
      <c r="H5775" s="31"/>
    </row>
    <row r="5776">
      <c r="E5776" s="31"/>
      <c r="F5776" s="31"/>
      <c r="G5776" s="31"/>
      <c r="H5776" s="31"/>
    </row>
    <row r="5777">
      <c r="E5777" s="31"/>
      <c r="F5777" s="31"/>
      <c r="G5777" s="31"/>
      <c r="H5777" s="31"/>
    </row>
    <row r="5778">
      <c r="E5778" s="31"/>
      <c r="F5778" s="31"/>
      <c r="G5778" s="31"/>
      <c r="H5778" s="31"/>
    </row>
    <row r="5779">
      <c r="E5779" s="31"/>
      <c r="F5779" s="31"/>
      <c r="G5779" s="31"/>
      <c r="H5779" s="31"/>
    </row>
    <row r="5780">
      <c r="E5780" s="31"/>
      <c r="F5780" s="31"/>
      <c r="G5780" s="31"/>
      <c r="H5780" s="31"/>
    </row>
    <row r="5781">
      <c r="E5781" s="31"/>
      <c r="F5781" s="31"/>
      <c r="G5781" s="31"/>
      <c r="H5781" s="31"/>
    </row>
    <row r="5782">
      <c r="E5782" s="31"/>
      <c r="F5782" s="31"/>
      <c r="G5782" s="31"/>
      <c r="H5782" s="31"/>
    </row>
    <row r="5783">
      <c r="E5783" s="31"/>
      <c r="F5783" s="31"/>
      <c r="G5783" s="31"/>
      <c r="H5783" s="31"/>
    </row>
    <row r="5784">
      <c r="E5784" s="31"/>
      <c r="F5784" s="31"/>
      <c r="G5784" s="31"/>
      <c r="H5784" s="31"/>
    </row>
    <row r="5785">
      <c r="E5785" s="31"/>
      <c r="F5785" s="31"/>
      <c r="G5785" s="31"/>
      <c r="H5785" s="31"/>
    </row>
    <row r="5786">
      <c r="E5786" s="31"/>
      <c r="F5786" s="31"/>
      <c r="G5786" s="31"/>
      <c r="H5786" s="31"/>
    </row>
    <row r="5787">
      <c r="E5787" s="31"/>
      <c r="F5787" s="31"/>
      <c r="G5787" s="31"/>
      <c r="H5787" s="31"/>
    </row>
    <row r="5788">
      <c r="E5788" s="31"/>
      <c r="F5788" s="31"/>
      <c r="G5788" s="31"/>
      <c r="H5788" s="31"/>
    </row>
    <row r="5789">
      <c r="E5789" s="31"/>
      <c r="F5789" s="31"/>
      <c r="G5789" s="31"/>
      <c r="H5789" s="31"/>
    </row>
    <row r="5790">
      <c r="E5790" s="31"/>
      <c r="F5790" s="31"/>
      <c r="G5790" s="31"/>
      <c r="H5790" s="31"/>
    </row>
    <row r="5791">
      <c r="E5791" s="31"/>
      <c r="F5791" s="31"/>
      <c r="G5791" s="31"/>
      <c r="H5791" s="31"/>
    </row>
    <row r="5792">
      <c r="E5792" s="31"/>
      <c r="F5792" s="31"/>
      <c r="G5792" s="31"/>
      <c r="H5792" s="31"/>
    </row>
    <row r="5793">
      <c r="E5793" s="31"/>
      <c r="F5793" s="31"/>
      <c r="G5793" s="31"/>
      <c r="H5793" s="31"/>
    </row>
    <row r="5794">
      <c r="E5794" s="31"/>
      <c r="F5794" s="31"/>
      <c r="G5794" s="31"/>
      <c r="H5794" s="31"/>
    </row>
    <row r="5795">
      <c r="E5795" s="31"/>
      <c r="F5795" s="31"/>
      <c r="G5795" s="31"/>
      <c r="H5795" s="31"/>
    </row>
    <row r="5796">
      <c r="E5796" s="31"/>
      <c r="F5796" s="31"/>
      <c r="G5796" s="31"/>
      <c r="H5796" s="31"/>
    </row>
    <row r="5797">
      <c r="E5797" s="31"/>
      <c r="F5797" s="31"/>
      <c r="G5797" s="31"/>
      <c r="H5797" s="31"/>
    </row>
    <row r="5798">
      <c r="E5798" s="31"/>
      <c r="F5798" s="31"/>
      <c r="G5798" s="31"/>
      <c r="H5798" s="31"/>
    </row>
    <row r="5799">
      <c r="E5799" s="31"/>
      <c r="F5799" s="31"/>
      <c r="G5799" s="31"/>
      <c r="H5799" s="31"/>
    </row>
    <row r="5800">
      <c r="E5800" s="31"/>
      <c r="F5800" s="31"/>
      <c r="G5800" s="31"/>
      <c r="H5800" s="31"/>
    </row>
    <row r="5801">
      <c r="E5801" s="31"/>
      <c r="F5801" s="31"/>
      <c r="G5801" s="31"/>
      <c r="H5801" s="31"/>
    </row>
    <row r="5802">
      <c r="E5802" s="31"/>
      <c r="F5802" s="31"/>
      <c r="G5802" s="31"/>
      <c r="H5802" s="31"/>
    </row>
    <row r="5803">
      <c r="E5803" s="31"/>
      <c r="F5803" s="31"/>
      <c r="G5803" s="31"/>
      <c r="H5803" s="31"/>
    </row>
    <row r="5804">
      <c r="E5804" s="31"/>
      <c r="F5804" s="31"/>
      <c r="G5804" s="31"/>
      <c r="H5804" s="31"/>
    </row>
    <row r="5805">
      <c r="E5805" s="31"/>
      <c r="F5805" s="31"/>
      <c r="G5805" s="31"/>
      <c r="H5805" s="31"/>
    </row>
    <row r="5806">
      <c r="E5806" s="31"/>
      <c r="F5806" s="31"/>
      <c r="G5806" s="31"/>
      <c r="H5806" s="31"/>
    </row>
    <row r="5807">
      <c r="E5807" s="31"/>
      <c r="F5807" s="31"/>
      <c r="G5807" s="31"/>
      <c r="H5807" s="31"/>
    </row>
    <row r="5808">
      <c r="E5808" s="31"/>
      <c r="F5808" s="31"/>
      <c r="G5808" s="31"/>
      <c r="H5808" s="31"/>
    </row>
    <row r="5809">
      <c r="E5809" s="31"/>
      <c r="F5809" s="31"/>
      <c r="G5809" s="31"/>
      <c r="H5809" s="31"/>
    </row>
    <row r="5810">
      <c r="E5810" s="31"/>
      <c r="F5810" s="31"/>
      <c r="G5810" s="31"/>
      <c r="H5810" s="31"/>
    </row>
    <row r="5811">
      <c r="E5811" s="31"/>
      <c r="F5811" s="31"/>
      <c r="G5811" s="31"/>
      <c r="H5811" s="31"/>
    </row>
    <row r="5812">
      <c r="E5812" s="31"/>
      <c r="F5812" s="31"/>
      <c r="G5812" s="31"/>
      <c r="H5812" s="31"/>
    </row>
    <row r="5813">
      <c r="E5813" s="31"/>
      <c r="F5813" s="31"/>
      <c r="G5813" s="31"/>
      <c r="H5813" s="31"/>
    </row>
    <row r="5814">
      <c r="E5814" s="31"/>
      <c r="F5814" s="31"/>
      <c r="G5814" s="31"/>
      <c r="H5814" s="31"/>
    </row>
    <row r="5815">
      <c r="E5815" s="31"/>
      <c r="F5815" s="31"/>
      <c r="G5815" s="31"/>
      <c r="H5815" s="31"/>
    </row>
    <row r="5816">
      <c r="E5816" s="31"/>
      <c r="F5816" s="31"/>
      <c r="G5816" s="31"/>
      <c r="H5816" s="31"/>
    </row>
    <row r="5817">
      <c r="E5817" s="31"/>
      <c r="F5817" s="31"/>
      <c r="G5817" s="31"/>
      <c r="H5817" s="31"/>
    </row>
    <row r="5818">
      <c r="E5818" s="31"/>
      <c r="F5818" s="31"/>
      <c r="G5818" s="31"/>
      <c r="H5818" s="31"/>
    </row>
    <row r="5819">
      <c r="E5819" s="31"/>
      <c r="F5819" s="31"/>
      <c r="G5819" s="31"/>
      <c r="H5819" s="31"/>
    </row>
    <row r="5820">
      <c r="E5820" s="31"/>
      <c r="F5820" s="31"/>
      <c r="G5820" s="31"/>
      <c r="H5820" s="31"/>
    </row>
    <row r="5821">
      <c r="E5821" s="31"/>
      <c r="F5821" s="31"/>
      <c r="G5821" s="31"/>
      <c r="H5821" s="31"/>
    </row>
    <row r="5822">
      <c r="E5822" s="31"/>
      <c r="F5822" s="31"/>
      <c r="G5822" s="31"/>
      <c r="H5822" s="31"/>
    </row>
    <row r="5823">
      <c r="E5823" s="31"/>
      <c r="F5823" s="31"/>
      <c r="G5823" s="31"/>
      <c r="H5823" s="31"/>
    </row>
    <row r="5824">
      <c r="E5824" s="31"/>
      <c r="F5824" s="31"/>
      <c r="G5824" s="31"/>
      <c r="H5824" s="31"/>
    </row>
    <row r="5825">
      <c r="E5825" s="31"/>
      <c r="F5825" s="31"/>
      <c r="G5825" s="31"/>
      <c r="H5825" s="31"/>
    </row>
    <row r="5826">
      <c r="E5826" s="31"/>
      <c r="F5826" s="31"/>
      <c r="G5826" s="31"/>
      <c r="H5826" s="31"/>
    </row>
    <row r="5827">
      <c r="E5827" s="31"/>
      <c r="F5827" s="31"/>
      <c r="G5827" s="31"/>
      <c r="H5827" s="31"/>
    </row>
    <row r="5828">
      <c r="E5828" s="31"/>
      <c r="F5828" s="31"/>
      <c r="G5828" s="31"/>
      <c r="H5828" s="31"/>
    </row>
    <row r="5829">
      <c r="E5829" s="31"/>
      <c r="F5829" s="31"/>
      <c r="G5829" s="31"/>
      <c r="H5829" s="31"/>
    </row>
    <row r="5830">
      <c r="E5830" s="31"/>
      <c r="F5830" s="31"/>
      <c r="G5830" s="31"/>
      <c r="H5830" s="31"/>
    </row>
    <row r="5831">
      <c r="E5831" s="31"/>
      <c r="F5831" s="31"/>
      <c r="G5831" s="31"/>
      <c r="H5831" s="31"/>
    </row>
    <row r="5832">
      <c r="E5832" s="31"/>
      <c r="F5832" s="31"/>
      <c r="G5832" s="31"/>
      <c r="H5832" s="31"/>
    </row>
    <row r="5833">
      <c r="E5833" s="31"/>
      <c r="F5833" s="31"/>
      <c r="G5833" s="31"/>
      <c r="H5833" s="31"/>
    </row>
    <row r="5834">
      <c r="E5834" s="31"/>
      <c r="F5834" s="31"/>
      <c r="G5834" s="31"/>
      <c r="H5834" s="31"/>
    </row>
    <row r="5835">
      <c r="E5835" s="31"/>
      <c r="F5835" s="31"/>
      <c r="G5835" s="31"/>
      <c r="H5835" s="31"/>
    </row>
    <row r="5836">
      <c r="E5836" s="31"/>
      <c r="F5836" s="31"/>
      <c r="G5836" s="31"/>
      <c r="H5836" s="31"/>
    </row>
    <row r="5837">
      <c r="E5837" s="31"/>
      <c r="F5837" s="31"/>
      <c r="G5837" s="31"/>
      <c r="H5837" s="31"/>
    </row>
    <row r="5838">
      <c r="E5838" s="31"/>
      <c r="F5838" s="31"/>
      <c r="G5838" s="31"/>
      <c r="H5838" s="31"/>
    </row>
    <row r="5839">
      <c r="E5839" s="31"/>
      <c r="F5839" s="31"/>
      <c r="G5839" s="31"/>
      <c r="H5839" s="31"/>
    </row>
    <row r="5840">
      <c r="E5840" s="31"/>
      <c r="F5840" s="31"/>
      <c r="G5840" s="31"/>
      <c r="H5840" s="31"/>
    </row>
    <row r="5841">
      <c r="E5841" s="31"/>
      <c r="F5841" s="31"/>
      <c r="G5841" s="31"/>
      <c r="H5841" s="31"/>
    </row>
    <row r="5842">
      <c r="E5842" s="31"/>
      <c r="F5842" s="31"/>
      <c r="G5842" s="31"/>
      <c r="H5842" s="31"/>
    </row>
    <row r="5843">
      <c r="E5843" s="31"/>
      <c r="F5843" s="31"/>
      <c r="G5843" s="31"/>
      <c r="H5843" s="31"/>
    </row>
    <row r="5844">
      <c r="E5844" s="31"/>
      <c r="F5844" s="31"/>
      <c r="G5844" s="31"/>
      <c r="H5844" s="31"/>
    </row>
    <row r="5845">
      <c r="E5845" s="31"/>
      <c r="F5845" s="31"/>
      <c r="G5845" s="31"/>
      <c r="H5845" s="31"/>
    </row>
    <row r="5846">
      <c r="E5846" s="31"/>
      <c r="F5846" s="31"/>
      <c r="G5846" s="31"/>
      <c r="H5846" s="31"/>
    </row>
    <row r="5847">
      <c r="E5847" s="31"/>
      <c r="F5847" s="31"/>
      <c r="G5847" s="31"/>
      <c r="H5847" s="31"/>
    </row>
    <row r="5848">
      <c r="E5848" s="31"/>
      <c r="F5848" s="31"/>
      <c r="G5848" s="31"/>
      <c r="H5848" s="31"/>
    </row>
    <row r="5849">
      <c r="E5849" s="31"/>
      <c r="F5849" s="31"/>
      <c r="G5849" s="31"/>
      <c r="H5849" s="31"/>
    </row>
    <row r="5850">
      <c r="E5850" s="31"/>
      <c r="F5850" s="31"/>
      <c r="G5850" s="31"/>
      <c r="H5850" s="31"/>
    </row>
    <row r="5851">
      <c r="E5851" s="31"/>
      <c r="F5851" s="31"/>
      <c r="G5851" s="31"/>
      <c r="H5851" s="31"/>
    </row>
    <row r="5852">
      <c r="E5852" s="31"/>
      <c r="F5852" s="31"/>
      <c r="G5852" s="31"/>
      <c r="H5852" s="31"/>
    </row>
    <row r="5853">
      <c r="E5853" s="31"/>
      <c r="F5853" s="31"/>
      <c r="G5853" s="31"/>
      <c r="H5853" s="31"/>
    </row>
    <row r="5854">
      <c r="E5854" s="31"/>
      <c r="F5854" s="31"/>
      <c r="G5854" s="31"/>
      <c r="H5854" s="31"/>
    </row>
    <row r="5855">
      <c r="E5855" s="31"/>
      <c r="F5855" s="31"/>
      <c r="G5855" s="31"/>
      <c r="H5855" s="31"/>
    </row>
    <row r="5856">
      <c r="E5856" s="31"/>
      <c r="F5856" s="31"/>
      <c r="G5856" s="31"/>
      <c r="H5856" s="31"/>
    </row>
    <row r="5857">
      <c r="E5857" s="31"/>
      <c r="F5857" s="31"/>
      <c r="G5857" s="31"/>
      <c r="H5857" s="31"/>
    </row>
    <row r="5858">
      <c r="E5858" s="31"/>
      <c r="F5858" s="31"/>
      <c r="G5858" s="31"/>
      <c r="H5858" s="31"/>
    </row>
    <row r="5859">
      <c r="E5859" s="31"/>
      <c r="F5859" s="31"/>
      <c r="G5859" s="31"/>
      <c r="H5859" s="31"/>
    </row>
    <row r="5860">
      <c r="E5860" s="31"/>
      <c r="F5860" s="31"/>
      <c r="G5860" s="31"/>
      <c r="H5860" s="31"/>
    </row>
    <row r="5861">
      <c r="E5861" s="31"/>
      <c r="F5861" s="31"/>
      <c r="G5861" s="31"/>
      <c r="H5861" s="31"/>
    </row>
    <row r="5862">
      <c r="E5862" s="31"/>
      <c r="F5862" s="31"/>
      <c r="G5862" s="31"/>
      <c r="H5862" s="31"/>
    </row>
    <row r="5863">
      <c r="E5863" s="31"/>
      <c r="F5863" s="31"/>
      <c r="G5863" s="31"/>
      <c r="H5863" s="31"/>
    </row>
    <row r="5864">
      <c r="E5864" s="31"/>
      <c r="F5864" s="31"/>
      <c r="G5864" s="31"/>
      <c r="H5864" s="31"/>
    </row>
    <row r="5865">
      <c r="E5865" s="31"/>
      <c r="F5865" s="31"/>
      <c r="G5865" s="31"/>
      <c r="H5865" s="31"/>
    </row>
    <row r="5866">
      <c r="E5866" s="31"/>
      <c r="F5866" s="31"/>
      <c r="G5866" s="31"/>
      <c r="H5866" s="31"/>
    </row>
    <row r="5867">
      <c r="E5867" s="31"/>
      <c r="F5867" s="31"/>
      <c r="G5867" s="31"/>
      <c r="H5867" s="31"/>
    </row>
    <row r="5868">
      <c r="E5868" s="31"/>
      <c r="F5868" s="31"/>
      <c r="G5868" s="31"/>
      <c r="H5868" s="31"/>
    </row>
    <row r="5869">
      <c r="E5869" s="31"/>
      <c r="F5869" s="31"/>
      <c r="G5869" s="31"/>
      <c r="H5869" s="31"/>
    </row>
    <row r="5870">
      <c r="E5870" s="31"/>
      <c r="F5870" s="31"/>
      <c r="G5870" s="31"/>
      <c r="H5870" s="31"/>
    </row>
    <row r="5871">
      <c r="E5871" s="31"/>
      <c r="F5871" s="31"/>
      <c r="G5871" s="31"/>
      <c r="H5871" s="31"/>
    </row>
    <row r="5872">
      <c r="E5872" s="31"/>
      <c r="F5872" s="31"/>
      <c r="G5872" s="31"/>
      <c r="H5872" s="31"/>
    </row>
    <row r="5873">
      <c r="E5873" s="31"/>
      <c r="F5873" s="31"/>
      <c r="G5873" s="31"/>
      <c r="H5873" s="31"/>
    </row>
    <row r="5874">
      <c r="E5874" s="31"/>
      <c r="F5874" s="31"/>
      <c r="G5874" s="31"/>
      <c r="H5874" s="31"/>
    </row>
    <row r="5875">
      <c r="E5875" s="31"/>
      <c r="F5875" s="31"/>
      <c r="G5875" s="31"/>
      <c r="H5875" s="31"/>
    </row>
    <row r="5876">
      <c r="E5876" s="31"/>
      <c r="F5876" s="31"/>
      <c r="G5876" s="31"/>
      <c r="H5876" s="31"/>
    </row>
    <row r="5877">
      <c r="E5877" s="31"/>
      <c r="F5877" s="31"/>
      <c r="G5877" s="31"/>
      <c r="H5877" s="31"/>
    </row>
    <row r="5878">
      <c r="E5878" s="31"/>
      <c r="F5878" s="31"/>
      <c r="G5878" s="31"/>
      <c r="H5878" s="31"/>
    </row>
    <row r="5879">
      <c r="E5879" s="31"/>
      <c r="F5879" s="31"/>
      <c r="G5879" s="31"/>
      <c r="H5879" s="31"/>
    </row>
    <row r="5880">
      <c r="E5880" s="31"/>
      <c r="F5880" s="31"/>
      <c r="G5880" s="31"/>
      <c r="H5880" s="31"/>
    </row>
    <row r="5881">
      <c r="E5881" s="31"/>
      <c r="F5881" s="31"/>
      <c r="G5881" s="31"/>
      <c r="H5881" s="31"/>
    </row>
    <row r="5882">
      <c r="E5882" s="31"/>
      <c r="F5882" s="31"/>
      <c r="G5882" s="31"/>
      <c r="H5882" s="31"/>
    </row>
    <row r="5883">
      <c r="E5883" s="31"/>
      <c r="F5883" s="31"/>
      <c r="G5883" s="31"/>
      <c r="H5883" s="31"/>
    </row>
    <row r="5884">
      <c r="E5884" s="31"/>
      <c r="F5884" s="31"/>
      <c r="G5884" s="31"/>
      <c r="H5884" s="31"/>
    </row>
    <row r="5885">
      <c r="E5885" s="31"/>
      <c r="F5885" s="31"/>
      <c r="G5885" s="31"/>
      <c r="H5885" s="31"/>
    </row>
    <row r="5886">
      <c r="E5886" s="31"/>
      <c r="F5886" s="31"/>
      <c r="G5886" s="31"/>
      <c r="H5886" s="31"/>
    </row>
    <row r="5887">
      <c r="E5887" s="31"/>
      <c r="F5887" s="31"/>
      <c r="G5887" s="31"/>
      <c r="H5887" s="31"/>
    </row>
    <row r="5888">
      <c r="E5888" s="31"/>
      <c r="F5888" s="31"/>
      <c r="G5888" s="31"/>
      <c r="H5888" s="31"/>
    </row>
    <row r="5889">
      <c r="E5889" s="31"/>
      <c r="F5889" s="31"/>
      <c r="G5889" s="31"/>
      <c r="H5889" s="31"/>
    </row>
    <row r="5890">
      <c r="E5890" s="31"/>
      <c r="F5890" s="31"/>
      <c r="G5890" s="31"/>
      <c r="H5890" s="31"/>
    </row>
    <row r="5891">
      <c r="E5891" s="31"/>
      <c r="F5891" s="31"/>
      <c r="G5891" s="31"/>
      <c r="H5891" s="31"/>
    </row>
    <row r="5892">
      <c r="E5892" s="31"/>
      <c r="F5892" s="31"/>
      <c r="G5892" s="31"/>
      <c r="H5892" s="31"/>
    </row>
    <row r="5893">
      <c r="E5893" s="31"/>
      <c r="F5893" s="31"/>
      <c r="G5893" s="31"/>
      <c r="H5893" s="31"/>
    </row>
    <row r="5894">
      <c r="E5894" s="31"/>
      <c r="F5894" s="31"/>
      <c r="G5894" s="31"/>
      <c r="H5894" s="31"/>
    </row>
    <row r="5895">
      <c r="E5895" s="31"/>
      <c r="F5895" s="31"/>
      <c r="G5895" s="31"/>
      <c r="H5895" s="31"/>
    </row>
    <row r="5896">
      <c r="E5896" s="31"/>
      <c r="F5896" s="31"/>
      <c r="G5896" s="31"/>
      <c r="H5896" s="31"/>
    </row>
    <row r="5897">
      <c r="E5897" s="31"/>
      <c r="F5897" s="31"/>
      <c r="G5897" s="31"/>
      <c r="H5897" s="31"/>
    </row>
    <row r="5898">
      <c r="E5898" s="31"/>
      <c r="F5898" s="31"/>
      <c r="G5898" s="31"/>
      <c r="H5898" s="31"/>
    </row>
    <row r="5899">
      <c r="E5899" s="31"/>
      <c r="F5899" s="31"/>
      <c r="G5899" s="31"/>
      <c r="H5899" s="31"/>
    </row>
    <row r="5900">
      <c r="E5900" s="31"/>
      <c r="F5900" s="31"/>
      <c r="G5900" s="31"/>
      <c r="H5900" s="31"/>
    </row>
    <row r="5901">
      <c r="E5901" s="31"/>
      <c r="F5901" s="31"/>
      <c r="G5901" s="31"/>
      <c r="H5901" s="31"/>
    </row>
    <row r="5902">
      <c r="E5902" s="31"/>
      <c r="F5902" s="31"/>
      <c r="G5902" s="31"/>
      <c r="H5902" s="31"/>
    </row>
    <row r="5903">
      <c r="E5903" s="31"/>
      <c r="F5903" s="31"/>
      <c r="G5903" s="31"/>
      <c r="H5903" s="31"/>
    </row>
    <row r="5904">
      <c r="E5904" s="31"/>
      <c r="F5904" s="31"/>
      <c r="G5904" s="31"/>
      <c r="H5904" s="31"/>
    </row>
    <row r="5905">
      <c r="E5905" s="31"/>
      <c r="F5905" s="31"/>
      <c r="G5905" s="31"/>
      <c r="H5905" s="31"/>
    </row>
    <row r="5906">
      <c r="E5906" s="31"/>
      <c r="F5906" s="31"/>
      <c r="G5906" s="31"/>
      <c r="H5906" s="31"/>
    </row>
    <row r="5907">
      <c r="E5907" s="31"/>
      <c r="F5907" s="31"/>
      <c r="G5907" s="31"/>
      <c r="H5907" s="31"/>
    </row>
    <row r="5908">
      <c r="E5908" s="31"/>
      <c r="F5908" s="31"/>
      <c r="G5908" s="31"/>
      <c r="H5908" s="31"/>
    </row>
    <row r="5909">
      <c r="E5909" s="31"/>
      <c r="F5909" s="31"/>
      <c r="G5909" s="31"/>
      <c r="H5909" s="31"/>
    </row>
    <row r="5910">
      <c r="E5910" s="31"/>
      <c r="F5910" s="31"/>
      <c r="G5910" s="31"/>
      <c r="H5910" s="31"/>
    </row>
    <row r="5911">
      <c r="E5911" s="31"/>
      <c r="F5911" s="31"/>
      <c r="G5911" s="31"/>
      <c r="H5911" s="31"/>
    </row>
    <row r="5912">
      <c r="E5912" s="31"/>
      <c r="F5912" s="31"/>
      <c r="G5912" s="31"/>
      <c r="H5912" s="31"/>
    </row>
    <row r="5913">
      <c r="E5913" s="31"/>
      <c r="F5913" s="31"/>
      <c r="G5913" s="31"/>
      <c r="H5913" s="31"/>
    </row>
    <row r="5914">
      <c r="E5914" s="31"/>
      <c r="F5914" s="31"/>
      <c r="G5914" s="31"/>
      <c r="H5914" s="31"/>
    </row>
    <row r="5915">
      <c r="E5915" s="31"/>
      <c r="F5915" s="31"/>
      <c r="G5915" s="31"/>
      <c r="H5915" s="31"/>
    </row>
    <row r="5916">
      <c r="E5916" s="31"/>
      <c r="F5916" s="31"/>
      <c r="G5916" s="31"/>
      <c r="H5916" s="31"/>
    </row>
    <row r="5917">
      <c r="E5917" s="31"/>
      <c r="F5917" s="31"/>
      <c r="G5917" s="31"/>
      <c r="H5917" s="31"/>
    </row>
    <row r="5918">
      <c r="E5918" s="31"/>
      <c r="F5918" s="31"/>
      <c r="G5918" s="31"/>
      <c r="H5918" s="31"/>
    </row>
    <row r="5919">
      <c r="E5919" s="31"/>
      <c r="F5919" s="31"/>
      <c r="G5919" s="31"/>
      <c r="H5919" s="31"/>
    </row>
    <row r="5920">
      <c r="E5920" s="31"/>
      <c r="F5920" s="31"/>
      <c r="G5920" s="31"/>
      <c r="H5920" s="31"/>
    </row>
    <row r="5921">
      <c r="E5921" s="31"/>
      <c r="F5921" s="31"/>
      <c r="G5921" s="31"/>
      <c r="H5921" s="31"/>
    </row>
    <row r="5922">
      <c r="E5922" s="31"/>
      <c r="F5922" s="31"/>
      <c r="G5922" s="31"/>
      <c r="H5922" s="31"/>
    </row>
    <row r="5923">
      <c r="E5923" s="31"/>
      <c r="F5923" s="31"/>
      <c r="G5923" s="31"/>
      <c r="H5923" s="31"/>
    </row>
    <row r="5924">
      <c r="E5924" s="31"/>
      <c r="F5924" s="31"/>
      <c r="G5924" s="31"/>
      <c r="H5924" s="31"/>
    </row>
    <row r="5925">
      <c r="E5925" s="31"/>
      <c r="F5925" s="31"/>
      <c r="G5925" s="31"/>
      <c r="H5925" s="31"/>
    </row>
    <row r="5926">
      <c r="E5926" s="31"/>
      <c r="F5926" s="31"/>
      <c r="G5926" s="31"/>
      <c r="H5926" s="31"/>
    </row>
    <row r="5927">
      <c r="E5927" s="31"/>
      <c r="F5927" s="31"/>
      <c r="G5927" s="31"/>
      <c r="H5927" s="31"/>
    </row>
    <row r="5928">
      <c r="E5928" s="31"/>
      <c r="F5928" s="31"/>
      <c r="G5928" s="31"/>
      <c r="H5928" s="31"/>
    </row>
    <row r="5929">
      <c r="E5929" s="31"/>
      <c r="F5929" s="31"/>
      <c r="G5929" s="31"/>
      <c r="H5929" s="31"/>
    </row>
    <row r="5930">
      <c r="E5930" s="31"/>
      <c r="F5930" s="31"/>
      <c r="G5930" s="31"/>
      <c r="H5930" s="31"/>
    </row>
    <row r="5931">
      <c r="E5931" s="31"/>
      <c r="F5931" s="31"/>
      <c r="G5931" s="31"/>
      <c r="H5931" s="31"/>
    </row>
    <row r="5932">
      <c r="E5932" s="31"/>
      <c r="F5932" s="31"/>
      <c r="G5932" s="31"/>
      <c r="H5932" s="31"/>
    </row>
    <row r="5933">
      <c r="E5933" s="31"/>
      <c r="F5933" s="31"/>
      <c r="G5933" s="31"/>
      <c r="H5933" s="31"/>
    </row>
    <row r="5934">
      <c r="E5934" s="31"/>
      <c r="F5934" s="31"/>
      <c r="G5934" s="31"/>
      <c r="H5934" s="31"/>
    </row>
    <row r="5935">
      <c r="E5935" s="31"/>
      <c r="F5935" s="31"/>
      <c r="G5935" s="31"/>
      <c r="H5935" s="31"/>
    </row>
    <row r="5936">
      <c r="E5936" s="31"/>
      <c r="F5936" s="31"/>
      <c r="G5936" s="31"/>
      <c r="H5936" s="31"/>
    </row>
    <row r="5937">
      <c r="E5937" s="31"/>
      <c r="F5937" s="31"/>
      <c r="G5937" s="31"/>
      <c r="H5937" s="31"/>
    </row>
    <row r="5938">
      <c r="E5938" s="31"/>
      <c r="F5938" s="31"/>
      <c r="G5938" s="31"/>
      <c r="H5938" s="31"/>
    </row>
    <row r="5939">
      <c r="E5939" s="31"/>
      <c r="F5939" s="31"/>
      <c r="G5939" s="31"/>
      <c r="H5939" s="31"/>
    </row>
    <row r="5940">
      <c r="E5940" s="31"/>
      <c r="F5940" s="31"/>
      <c r="G5940" s="31"/>
      <c r="H5940" s="31"/>
    </row>
    <row r="5941">
      <c r="E5941" s="31"/>
      <c r="F5941" s="31"/>
      <c r="G5941" s="31"/>
      <c r="H5941" s="31"/>
    </row>
    <row r="5942">
      <c r="E5942" s="31"/>
      <c r="F5942" s="31"/>
      <c r="G5942" s="31"/>
      <c r="H5942" s="31"/>
    </row>
    <row r="5943">
      <c r="E5943" s="31"/>
      <c r="F5943" s="31"/>
      <c r="G5943" s="31"/>
      <c r="H5943" s="31"/>
    </row>
    <row r="5944">
      <c r="E5944" s="31"/>
      <c r="F5944" s="31"/>
      <c r="G5944" s="31"/>
      <c r="H5944" s="31"/>
    </row>
    <row r="5945">
      <c r="E5945" s="31"/>
      <c r="F5945" s="31"/>
      <c r="G5945" s="31"/>
      <c r="H5945" s="31"/>
    </row>
    <row r="5946">
      <c r="E5946" s="31"/>
      <c r="F5946" s="31"/>
      <c r="G5946" s="31"/>
      <c r="H5946" s="31"/>
    </row>
    <row r="5947">
      <c r="E5947" s="31"/>
      <c r="F5947" s="31"/>
      <c r="G5947" s="31"/>
      <c r="H5947" s="31"/>
    </row>
    <row r="5948">
      <c r="E5948" s="31"/>
      <c r="F5948" s="31"/>
      <c r="G5948" s="31"/>
      <c r="H5948" s="31"/>
    </row>
    <row r="5949">
      <c r="E5949" s="31"/>
      <c r="F5949" s="31"/>
      <c r="G5949" s="31"/>
      <c r="H5949" s="31"/>
    </row>
    <row r="5950">
      <c r="E5950" s="31"/>
      <c r="F5950" s="31"/>
      <c r="G5950" s="31"/>
      <c r="H5950" s="31"/>
    </row>
    <row r="5951">
      <c r="E5951" s="31"/>
      <c r="F5951" s="31"/>
      <c r="G5951" s="31"/>
      <c r="H5951" s="31"/>
    </row>
    <row r="5952">
      <c r="E5952" s="31"/>
      <c r="F5952" s="31"/>
      <c r="G5952" s="31"/>
      <c r="H5952" s="31"/>
    </row>
    <row r="5953">
      <c r="E5953" s="31"/>
      <c r="F5953" s="31"/>
      <c r="G5953" s="31"/>
      <c r="H5953" s="31"/>
    </row>
    <row r="5954">
      <c r="E5954" s="31"/>
      <c r="F5954" s="31"/>
      <c r="G5954" s="31"/>
      <c r="H5954" s="31"/>
    </row>
    <row r="5955">
      <c r="E5955" s="31"/>
      <c r="F5955" s="31"/>
      <c r="G5955" s="31"/>
      <c r="H5955" s="31"/>
    </row>
    <row r="5956">
      <c r="E5956" s="31"/>
      <c r="F5956" s="31"/>
      <c r="G5956" s="31"/>
      <c r="H5956" s="31"/>
    </row>
    <row r="5957">
      <c r="E5957" s="31"/>
      <c r="F5957" s="31"/>
      <c r="G5957" s="31"/>
      <c r="H5957" s="31"/>
    </row>
    <row r="5958">
      <c r="E5958" s="31"/>
      <c r="F5958" s="31"/>
      <c r="G5958" s="31"/>
      <c r="H5958" s="31"/>
    </row>
    <row r="5959">
      <c r="E5959" s="31"/>
      <c r="F5959" s="31"/>
      <c r="G5959" s="31"/>
      <c r="H5959" s="31"/>
    </row>
    <row r="5960">
      <c r="E5960" s="31"/>
      <c r="F5960" s="31"/>
      <c r="G5960" s="31"/>
      <c r="H5960" s="31"/>
    </row>
    <row r="5961">
      <c r="E5961" s="31"/>
      <c r="F5961" s="31"/>
      <c r="G5961" s="31"/>
      <c r="H5961" s="31"/>
    </row>
    <row r="5962">
      <c r="E5962" s="31"/>
      <c r="F5962" s="31"/>
      <c r="G5962" s="31"/>
      <c r="H5962" s="31"/>
    </row>
    <row r="5963">
      <c r="E5963" s="31"/>
      <c r="F5963" s="31"/>
      <c r="G5963" s="31"/>
      <c r="H5963" s="31"/>
    </row>
    <row r="5964">
      <c r="E5964" s="31"/>
      <c r="F5964" s="31"/>
      <c r="G5964" s="31"/>
      <c r="H5964" s="31"/>
    </row>
    <row r="5965">
      <c r="E5965" s="31"/>
      <c r="F5965" s="31"/>
      <c r="G5965" s="31"/>
      <c r="H5965" s="31"/>
    </row>
    <row r="5966">
      <c r="E5966" s="31"/>
      <c r="F5966" s="31"/>
      <c r="G5966" s="31"/>
      <c r="H5966" s="31"/>
    </row>
    <row r="5967">
      <c r="E5967" s="31"/>
      <c r="F5967" s="31"/>
      <c r="G5967" s="31"/>
      <c r="H5967" s="31"/>
    </row>
    <row r="5968">
      <c r="E5968" s="31"/>
      <c r="F5968" s="31"/>
      <c r="G5968" s="31"/>
      <c r="H5968" s="31"/>
    </row>
    <row r="5969">
      <c r="E5969" s="31"/>
      <c r="F5969" s="31"/>
      <c r="G5969" s="31"/>
      <c r="H5969" s="31"/>
    </row>
    <row r="5970">
      <c r="E5970" s="31"/>
      <c r="F5970" s="31"/>
      <c r="G5970" s="31"/>
      <c r="H5970" s="31"/>
    </row>
    <row r="5971">
      <c r="E5971" s="31"/>
      <c r="F5971" s="31"/>
      <c r="G5971" s="31"/>
      <c r="H5971" s="31"/>
    </row>
    <row r="5972">
      <c r="E5972" s="31"/>
      <c r="F5972" s="31"/>
      <c r="G5972" s="31"/>
      <c r="H5972" s="31"/>
    </row>
    <row r="5973">
      <c r="E5973" s="31"/>
      <c r="F5973" s="31"/>
      <c r="G5973" s="31"/>
      <c r="H5973" s="31"/>
    </row>
    <row r="5974">
      <c r="E5974" s="31"/>
      <c r="F5974" s="31"/>
      <c r="G5974" s="31"/>
      <c r="H5974" s="31"/>
    </row>
    <row r="5975">
      <c r="E5975" s="31"/>
      <c r="F5975" s="31"/>
      <c r="G5975" s="31"/>
      <c r="H5975" s="31"/>
    </row>
    <row r="5976">
      <c r="E5976" s="31"/>
      <c r="F5976" s="31"/>
      <c r="G5976" s="31"/>
      <c r="H5976" s="31"/>
    </row>
    <row r="5977">
      <c r="E5977" s="31"/>
      <c r="F5977" s="31"/>
      <c r="G5977" s="31"/>
      <c r="H5977" s="31"/>
    </row>
    <row r="5978">
      <c r="E5978" s="31"/>
      <c r="F5978" s="31"/>
      <c r="G5978" s="31"/>
      <c r="H5978" s="31"/>
    </row>
    <row r="5979">
      <c r="E5979" s="31"/>
      <c r="F5979" s="31"/>
      <c r="G5979" s="31"/>
      <c r="H5979" s="31"/>
    </row>
    <row r="5980">
      <c r="E5980" s="31"/>
      <c r="F5980" s="31"/>
      <c r="G5980" s="31"/>
      <c r="H5980" s="31"/>
    </row>
    <row r="5981">
      <c r="E5981" s="31"/>
      <c r="F5981" s="31"/>
      <c r="G5981" s="31"/>
      <c r="H5981" s="31"/>
    </row>
    <row r="5982">
      <c r="E5982" s="31"/>
      <c r="F5982" s="31"/>
      <c r="G5982" s="31"/>
      <c r="H5982" s="31"/>
    </row>
    <row r="5983">
      <c r="E5983" s="31"/>
      <c r="F5983" s="31"/>
      <c r="G5983" s="31"/>
      <c r="H5983" s="31"/>
    </row>
    <row r="5984">
      <c r="E5984" s="31"/>
      <c r="F5984" s="31"/>
      <c r="G5984" s="31"/>
      <c r="H5984" s="31"/>
    </row>
    <row r="5985">
      <c r="E5985" s="31"/>
      <c r="F5985" s="31"/>
      <c r="G5985" s="31"/>
      <c r="H5985" s="31"/>
    </row>
    <row r="5986">
      <c r="E5986" s="31"/>
      <c r="F5986" s="31"/>
      <c r="G5986" s="31"/>
      <c r="H5986" s="31"/>
    </row>
    <row r="5987">
      <c r="E5987" s="31"/>
      <c r="F5987" s="31"/>
      <c r="G5987" s="31"/>
      <c r="H5987" s="31"/>
    </row>
    <row r="5988">
      <c r="E5988" s="31"/>
      <c r="F5988" s="31"/>
      <c r="G5988" s="31"/>
      <c r="H5988" s="31"/>
    </row>
    <row r="5989">
      <c r="E5989" s="31"/>
      <c r="F5989" s="31"/>
      <c r="G5989" s="31"/>
      <c r="H5989" s="31"/>
    </row>
    <row r="5990">
      <c r="E5990" s="31"/>
      <c r="F5990" s="31"/>
      <c r="G5990" s="31"/>
      <c r="H5990" s="31"/>
    </row>
    <row r="5991">
      <c r="E5991" s="31"/>
      <c r="F5991" s="31"/>
      <c r="G5991" s="31"/>
      <c r="H5991" s="31"/>
    </row>
    <row r="5992">
      <c r="E5992" s="31"/>
      <c r="F5992" s="31"/>
      <c r="G5992" s="31"/>
      <c r="H5992" s="31"/>
    </row>
    <row r="5993">
      <c r="E5993" s="31"/>
      <c r="F5993" s="31"/>
      <c r="G5993" s="31"/>
      <c r="H5993" s="31"/>
    </row>
    <row r="5994">
      <c r="E5994" s="31"/>
      <c r="F5994" s="31"/>
      <c r="G5994" s="31"/>
      <c r="H5994" s="31"/>
    </row>
    <row r="5995">
      <c r="E5995" s="31"/>
      <c r="F5995" s="31"/>
      <c r="G5995" s="31"/>
      <c r="H5995" s="31"/>
    </row>
    <row r="5996">
      <c r="E5996" s="31"/>
      <c r="F5996" s="31"/>
      <c r="G5996" s="31"/>
      <c r="H5996" s="31"/>
    </row>
    <row r="5997">
      <c r="E5997" s="31"/>
      <c r="F5997" s="31"/>
      <c r="G5997" s="31"/>
      <c r="H5997" s="31"/>
    </row>
    <row r="5998">
      <c r="E5998" s="31"/>
      <c r="F5998" s="31"/>
      <c r="G5998" s="31"/>
      <c r="H5998" s="31"/>
    </row>
    <row r="5999">
      <c r="E5999" s="31"/>
      <c r="F5999" s="31"/>
      <c r="G5999" s="31"/>
      <c r="H5999" s="31"/>
    </row>
    <row r="6000">
      <c r="E6000" s="31"/>
      <c r="F6000" s="31"/>
      <c r="G6000" s="31"/>
      <c r="H6000" s="31"/>
    </row>
    <row r="6001">
      <c r="E6001" s="31"/>
      <c r="F6001" s="31"/>
      <c r="G6001" s="31"/>
      <c r="H6001" s="31"/>
    </row>
    <row r="6002">
      <c r="E6002" s="31"/>
      <c r="F6002" s="31"/>
      <c r="G6002" s="31"/>
      <c r="H6002" s="31"/>
    </row>
    <row r="6003">
      <c r="E6003" s="31"/>
      <c r="F6003" s="31"/>
      <c r="G6003" s="31"/>
      <c r="H6003" s="31"/>
    </row>
    <row r="6004">
      <c r="E6004" s="31"/>
      <c r="F6004" s="31"/>
      <c r="G6004" s="31"/>
      <c r="H6004" s="31"/>
    </row>
    <row r="6005">
      <c r="E6005" s="31"/>
      <c r="F6005" s="31"/>
      <c r="G6005" s="31"/>
      <c r="H6005" s="31"/>
    </row>
    <row r="6006">
      <c r="E6006" s="31"/>
      <c r="F6006" s="31"/>
      <c r="G6006" s="31"/>
      <c r="H6006" s="31"/>
    </row>
    <row r="6007">
      <c r="E6007" s="31"/>
      <c r="F6007" s="31"/>
      <c r="G6007" s="31"/>
      <c r="H6007" s="31"/>
    </row>
    <row r="6008">
      <c r="E6008" s="31"/>
      <c r="F6008" s="31"/>
      <c r="G6008" s="31"/>
      <c r="H6008" s="31"/>
    </row>
    <row r="6009">
      <c r="E6009" s="31"/>
      <c r="F6009" s="31"/>
      <c r="G6009" s="31"/>
      <c r="H6009" s="31"/>
    </row>
    <row r="6010">
      <c r="E6010" s="31"/>
      <c r="F6010" s="31"/>
      <c r="G6010" s="31"/>
      <c r="H6010" s="31"/>
    </row>
    <row r="6011">
      <c r="E6011" s="31"/>
      <c r="F6011" s="31"/>
      <c r="G6011" s="31"/>
      <c r="H6011" s="31"/>
    </row>
    <row r="6012">
      <c r="E6012" s="31"/>
      <c r="F6012" s="31"/>
      <c r="G6012" s="31"/>
      <c r="H6012" s="31"/>
    </row>
    <row r="6013">
      <c r="E6013" s="31"/>
      <c r="F6013" s="31"/>
      <c r="G6013" s="31"/>
      <c r="H6013" s="31"/>
    </row>
    <row r="6014">
      <c r="E6014" s="31"/>
      <c r="F6014" s="31"/>
      <c r="G6014" s="31"/>
      <c r="H6014" s="31"/>
    </row>
    <row r="6015">
      <c r="E6015" s="31"/>
      <c r="F6015" s="31"/>
      <c r="G6015" s="31"/>
      <c r="H6015" s="31"/>
    </row>
    <row r="6016">
      <c r="E6016" s="31"/>
      <c r="F6016" s="31"/>
      <c r="G6016" s="31"/>
      <c r="H6016" s="31"/>
    </row>
    <row r="6017">
      <c r="E6017" s="31"/>
      <c r="F6017" s="31"/>
      <c r="G6017" s="31"/>
      <c r="H6017" s="31"/>
    </row>
    <row r="6018">
      <c r="E6018" s="31"/>
      <c r="F6018" s="31"/>
      <c r="G6018" s="31"/>
      <c r="H6018" s="31"/>
    </row>
    <row r="6019">
      <c r="E6019" s="31"/>
      <c r="F6019" s="31"/>
      <c r="G6019" s="31"/>
      <c r="H6019" s="31"/>
    </row>
    <row r="6020">
      <c r="E6020" s="31"/>
      <c r="F6020" s="31"/>
      <c r="G6020" s="31"/>
      <c r="H6020" s="31"/>
    </row>
    <row r="6021">
      <c r="E6021" s="31"/>
      <c r="F6021" s="31"/>
      <c r="G6021" s="31"/>
      <c r="H6021" s="31"/>
    </row>
    <row r="6022">
      <c r="E6022" s="31"/>
      <c r="F6022" s="31"/>
      <c r="G6022" s="31"/>
      <c r="H6022" s="31"/>
    </row>
    <row r="6023">
      <c r="E6023" s="31"/>
      <c r="F6023" s="31"/>
      <c r="G6023" s="31"/>
      <c r="H6023" s="31"/>
    </row>
    <row r="6024">
      <c r="E6024" s="31"/>
      <c r="F6024" s="31"/>
      <c r="G6024" s="31"/>
      <c r="H6024" s="31"/>
    </row>
    <row r="6025">
      <c r="E6025" s="31"/>
      <c r="F6025" s="31"/>
      <c r="G6025" s="31"/>
      <c r="H6025" s="31"/>
    </row>
    <row r="6026">
      <c r="E6026" s="31"/>
      <c r="F6026" s="31"/>
      <c r="G6026" s="31"/>
      <c r="H6026" s="31"/>
    </row>
    <row r="6027">
      <c r="E6027" s="31"/>
      <c r="F6027" s="31"/>
      <c r="G6027" s="31"/>
      <c r="H6027" s="31"/>
    </row>
    <row r="6028">
      <c r="E6028" s="31"/>
      <c r="F6028" s="31"/>
      <c r="G6028" s="31"/>
      <c r="H6028" s="31"/>
    </row>
    <row r="6029">
      <c r="E6029" s="31"/>
      <c r="F6029" s="31"/>
      <c r="G6029" s="31"/>
      <c r="H6029" s="31"/>
    </row>
    <row r="6030">
      <c r="E6030" s="31"/>
      <c r="F6030" s="31"/>
      <c r="G6030" s="31"/>
      <c r="H6030" s="31"/>
    </row>
    <row r="6031">
      <c r="E6031" s="31"/>
      <c r="F6031" s="31"/>
      <c r="G6031" s="31"/>
      <c r="H6031" s="31"/>
    </row>
    <row r="6032">
      <c r="E6032" s="31"/>
      <c r="F6032" s="31"/>
      <c r="G6032" s="31"/>
      <c r="H6032" s="31"/>
    </row>
    <row r="6033">
      <c r="E6033" s="31"/>
      <c r="F6033" s="31"/>
      <c r="G6033" s="31"/>
      <c r="H6033" s="31"/>
    </row>
    <row r="6034">
      <c r="E6034" s="31"/>
      <c r="F6034" s="31"/>
      <c r="G6034" s="31"/>
      <c r="H6034" s="31"/>
    </row>
    <row r="6035">
      <c r="E6035" s="31"/>
      <c r="F6035" s="31"/>
      <c r="G6035" s="31"/>
      <c r="H6035" s="31"/>
    </row>
    <row r="6036">
      <c r="E6036" s="31"/>
      <c r="F6036" s="31"/>
      <c r="G6036" s="31"/>
      <c r="H6036" s="31"/>
    </row>
    <row r="6037">
      <c r="E6037" s="31"/>
      <c r="F6037" s="31"/>
      <c r="G6037" s="31"/>
      <c r="H6037" s="31"/>
    </row>
    <row r="6038">
      <c r="E6038" s="31"/>
      <c r="F6038" s="31"/>
      <c r="G6038" s="31"/>
      <c r="H6038" s="31"/>
    </row>
    <row r="6039">
      <c r="E6039" s="31"/>
      <c r="F6039" s="31"/>
      <c r="G6039" s="31"/>
      <c r="H6039" s="31"/>
    </row>
    <row r="6040">
      <c r="E6040" s="31"/>
      <c r="F6040" s="31"/>
      <c r="G6040" s="31"/>
      <c r="H6040" s="31"/>
    </row>
    <row r="6041">
      <c r="E6041" s="31"/>
      <c r="F6041" s="31"/>
      <c r="G6041" s="31"/>
      <c r="H6041" s="31"/>
    </row>
    <row r="6042">
      <c r="E6042" s="31"/>
      <c r="F6042" s="31"/>
      <c r="G6042" s="31"/>
      <c r="H6042" s="31"/>
    </row>
    <row r="6043">
      <c r="E6043" s="31"/>
      <c r="F6043" s="31"/>
      <c r="G6043" s="31"/>
      <c r="H6043" s="31"/>
    </row>
    <row r="6044">
      <c r="E6044" s="31"/>
      <c r="F6044" s="31"/>
      <c r="G6044" s="31"/>
      <c r="H6044" s="31"/>
    </row>
    <row r="6045">
      <c r="E6045" s="31"/>
      <c r="F6045" s="31"/>
      <c r="G6045" s="31"/>
      <c r="H6045" s="31"/>
    </row>
    <row r="6046">
      <c r="E6046" s="31"/>
      <c r="F6046" s="31"/>
      <c r="G6046" s="31"/>
      <c r="H6046" s="31"/>
    </row>
    <row r="6047">
      <c r="E6047" s="31"/>
      <c r="F6047" s="31"/>
      <c r="G6047" s="31"/>
      <c r="H6047" s="31"/>
    </row>
    <row r="6048">
      <c r="E6048" s="31"/>
      <c r="F6048" s="31"/>
      <c r="G6048" s="31"/>
      <c r="H6048" s="31"/>
    </row>
    <row r="6049">
      <c r="E6049" s="31"/>
      <c r="F6049" s="31"/>
      <c r="G6049" s="31"/>
      <c r="H6049" s="31"/>
    </row>
    <row r="6050">
      <c r="E6050" s="31"/>
      <c r="F6050" s="31"/>
      <c r="G6050" s="31"/>
      <c r="H6050" s="31"/>
    </row>
    <row r="6051">
      <c r="E6051" s="31"/>
      <c r="F6051" s="31"/>
      <c r="G6051" s="31"/>
      <c r="H6051" s="31"/>
    </row>
    <row r="6052">
      <c r="E6052" s="31"/>
      <c r="F6052" s="31"/>
      <c r="G6052" s="31"/>
      <c r="H6052" s="31"/>
    </row>
    <row r="6053">
      <c r="E6053" s="31"/>
      <c r="F6053" s="31"/>
      <c r="G6053" s="31"/>
      <c r="H6053" s="31"/>
    </row>
    <row r="6054">
      <c r="E6054" s="31"/>
      <c r="F6054" s="31"/>
      <c r="G6054" s="31"/>
      <c r="H6054" s="31"/>
    </row>
    <row r="6055">
      <c r="E6055" s="31"/>
      <c r="F6055" s="31"/>
      <c r="G6055" s="31"/>
      <c r="H6055" s="31"/>
    </row>
    <row r="6056">
      <c r="E6056" s="31"/>
      <c r="F6056" s="31"/>
      <c r="G6056" s="31"/>
      <c r="H6056" s="31"/>
    </row>
    <row r="6057">
      <c r="E6057" s="31"/>
      <c r="F6057" s="31"/>
      <c r="G6057" s="31"/>
      <c r="H6057" s="31"/>
    </row>
    <row r="6058">
      <c r="E6058" s="31"/>
      <c r="F6058" s="31"/>
      <c r="G6058" s="31"/>
      <c r="H6058" s="31"/>
    </row>
    <row r="6059">
      <c r="E6059" s="31"/>
      <c r="F6059" s="31"/>
      <c r="G6059" s="31"/>
      <c r="H6059" s="31"/>
    </row>
    <row r="6060">
      <c r="E6060" s="31"/>
      <c r="F6060" s="31"/>
      <c r="G6060" s="31"/>
      <c r="H6060" s="31"/>
    </row>
    <row r="6061">
      <c r="E6061" s="31"/>
      <c r="F6061" s="31"/>
      <c r="G6061" s="31"/>
      <c r="H6061" s="31"/>
    </row>
    <row r="6062">
      <c r="E6062" s="31"/>
      <c r="F6062" s="31"/>
      <c r="G6062" s="31"/>
      <c r="H6062" s="31"/>
    </row>
    <row r="6063">
      <c r="E6063" s="31"/>
      <c r="F6063" s="31"/>
      <c r="G6063" s="31"/>
      <c r="H6063" s="31"/>
    </row>
    <row r="6064">
      <c r="E6064" s="31"/>
      <c r="F6064" s="31"/>
      <c r="G6064" s="31"/>
      <c r="H6064" s="31"/>
    </row>
    <row r="6065">
      <c r="E6065" s="31"/>
      <c r="F6065" s="31"/>
      <c r="G6065" s="31"/>
      <c r="H6065" s="31"/>
    </row>
    <row r="6066">
      <c r="E6066" s="31"/>
      <c r="F6066" s="31"/>
      <c r="G6066" s="31"/>
      <c r="H6066" s="31"/>
    </row>
    <row r="6067">
      <c r="E6067" s="31"/>
      <c r="F6067" s="31"/>
      <c r="G6067" s="31"/>
      <c r="H6067" s="31"/>
    </row>
    <row r="6068">
      <c r="E6068" s="31"/>
      <c r="F6068" s="31"/>
      <c r="G6068" s="31"/>
      <c r="H6068" s="31"/>
    </row>
    <row r="6069">
      <c r="E6069" s="31"/>
      <c r="F6069" s="31"/>
      <c r="G6069" s="31"/>
      <c r="H6069" s="31"/>
    </row>
    <row r="6070">
      <c r="E6070" s="31"/>
      <c r="F6070" s="31"/>
      <c r="G6070" s="31"/>
      <c r="H6070" s="31"/>
    </row>
    <row r="6071">
      <c r="E6071" s="31"/>
      <c r="F6071" s="31"/>
      <c r="G6071" s="31"/>
      <c r="H6071" s="31"/>
    </row>
    <row r="6072">
      <c r="E6072" s="31"/>
      <c r="F6072" s="31"/>
      <c r="G6072" s="31"/>
      <c r="H6072" s="31"/>
    </row>
    <row r="6073">
      <c r="E6073" s="31"/>
      <c r="F6073" s="31"/>
      <c r="G6073" s="31"/>
      <c r="H6073" s="31"/>
    </row>
    <row r="6074">
      <c r="E6074" s="31"/>
      <c r="F6074" s="31"/>
      <c r="G6074" s="31"/>
      <c r="H6074" s="31"/>
    </row>
    <row r="6075">
      <c r="E6075" s="31"/>
      <c r="F6075" s="31"/>
      <c r="G6075" s="31"/>
      <c r="H6075" s="31"/>
    </row>
    <row r="6076">
      <c r="E6076" s="31"/>
      <c r="F6076" s="31"/>
      <c r="G6076" s="31"/>
      <c r="H6076" s="31"/>
    </row>
    <row r="6077">
      <c r="E6077" s="31"/>
      <c r="F6077" s="31"/>
      <c r="G6077" s="31"/>
      <c r="H6077" s="31"/>
    </row>
    <row r="6078">
      <c r="E6078" s="31"/>
      <c r="F6078" s="31"/>
      <c r="G6078" s="31"/>
      <c r="H6078" s="31"/>
    </row>
    <row r="6079">
      <c r="E6079" s="31"/>
      <c r="F6079" s="31"/>
      <c r="G6079" s="31"/>
      <c r="H6079" s="31"/>
    </row>
    <row r="6080">
      <c r="E6080" s="31"/>
      <c r="F6080" s="31"/>
      <c r="G6080" s="31"/>
      <c r="H6080" s="31"/>
    </row>
    <row r="6081">
      <c r="E6081" s="31"/>
      <c r="F6081" s="31"/>
      <c r="G6081" s="31"/>
      <c r="H6081" s="31"/>
    </row>
    <row r="6082">
      <c r="E6082" s="31"/>
      <c r="F6082" s="31"/>
      <c r="G6082" s="31"/>
      <c r="H6082" s="31"/>
    </row>
    <row r="6083">
      <c r="E6083" s="31"/>
      <c r="F6083" s="31"/>
      <c r="G6083" s="31"/>
      <c r="H6083" s="31"/>
    </row>
    <row r="6084">
      <c r="E6084" s="31"/>
      <c r="F6084" s="31"/>
      <c r="G6084" s="31"/>
      <c r="H6084" s="31"/>
    </row>
    <row r="6085">
      <c r="E6085" s="31"/>
      <c r="F6085" s="31"/>
      <c r="G6085" s="31"/>
      <c r="H6085" s="31"/>
    </row>
    <row r="6086">
      <c r="E6086" s="31"/>
      <c r="F6086" s="31"/>
      <c r="G6086" s="31"/>
      <c r="H6086" s="31"/>
    </row>
    <row r="6087">
      <c r="E6087" s="31"/>
      <c r="F6087" s="31"/>
      <c r="G6087" s="31"/>
      <c r="H6087" s="31"/>
    </row>
    <row r="6088">
      <c r="E6088" s="31"/>
      <c r="F6088" s="31"/>
      <c r="G6088" s="31"/>
      <c r="H6088" s="31"/>
    </row>
    <row r="6089">
      <c r="E6089" s="31"/>
      <c r="F6089" s="31"/>
      <c r="G6089" s="31"/>
      <c r="H6089" s="31"/>
    </row>
    <row r="6090">
      <c r="E6090" s="31"/>
      <c r="F6090" s="31"/>
      <c r="G6090" s="31"/>
      <c r="H6090" s="31"/>
    </row>
    <row r="6091">
      <c r="E6091" s="31"/>
      <c r="F6091" s="31"/>
      <c r="G6091" s="31"/>
      <c r="H6091" s="31"/>
    </row>
    <row r="6092">
      <c r="E6092" s="31"/>
      <c r="F6092" s="31"/>
      <c r="G6092" s="31"/>
      <c r="H6092" s="31"/>
    </row>
    <row r="6093">
      <c r="E6093" s="31"/>
      <c r="F6093" s="31"/>
      <c r="G6093" s="31"/>
      <c r="H6093" s="31"/>
    </row>
    <row r="6094">
      <c r="E6094" s="31"/>
      <c r="F6094" s="31"/>
      <c r="G6094" s="31"/>
      <c r="H6094" s="31"/>
    </row>
    <row r="6095">
      <c r="E6095" s="31"/>
      <c r="F6095" s="31"/>
      <c r="G6095" s="31"/>
      <c r="H6095" s="31"/>
    </row>
    <row r="6096">
      <c r="E6096" s="31"/>
      <c r="F6096" s="31"/>
      <c r="G6096" s="31"/>
      <c r="H6096" s="31"/>
    </row>
    <row r="6097">
      <c r="E6097" s="31"/>
      <c r="F6097" s="31"/>
      <c r="G6097" s="31"/>
      <c r="H6097" s="31"/>
    </row>
    <row r="6098">
      <c r="E6098" s="31"/>
      <c r="F6098" s="31"/>
      <c r="G6098" s="31"/>
      <c r="H6098" s="31"/>
    </row>
    <row r="6099">
      <c r="E6099" s="31"/>
      <c r="F6099" s="31"/>
      <c r="G6099" s="31"/>
      <c r="H6099" s="31"/>
    </row>
    <row r="6100">
      <c r="E6100" s="31"/>
      <c r="F6100" s="31"/>
      <c r="G6100" s="31"/>
      <c r="H6100" s="31"/>
    </row>
    <row r="6101">
      <c r="E6101" s="31"/>
      <c r="F6101" s="31"/>
      <c r="G6101" s="31"/>
      <c r="H6101" s="31"/>
    </row>
    <row r="6102">
      <c r="E6102" s="31"/>
      <c r="F6102" s="31"/>
      <c r="G6102" s="31"/>
      <c r="H6102" s="31"/>
    </row>
    <row r="6103">
      <c r="E6103" s="31"/>
      <c r="F6103" s="31"/>
      <c r="G6103" s="31"/>
      <c r="H6103" s="31"/>
    </row>
    <row r="6104">
      <c r="E6104" s="31"/>
      <c r="F6104" s="31"/>
      <c r="G6104" s="31"/>
      <c r="H6104" s="31"/>
    </row>
    <row r="6105">
      <c r="E6105" s="31"/>
      <c r="F6105" s="31"/>
      <c r="G6105" s="31"/>
      <c r="H6105" s="31"/>
    </row>
    <row r="6106">
      <c r="E6106" s="31"/>
      <c r="F6106" s="31"/>
      <c r="G6106" s="31"/>
      <c r="H6106" s="31"/>
    </row>
    <row r="6107">
      <c r="E6107" s="31"/>
      <c r="F6107" s="31"/>
      <c r="G6107" s="31"/>
      <c r="H6107" s="31"/>
    </row>
    <row r="6108">
      <c r="E6108" s="31"/>
      <c r="F6108" s="31"/>
      <c r="G6108" s="31"/>
      <c r="H6108" s="31"/>
    </row>
    <row r="6109">
      <c r="E6109" s="31"/>
      <c r="F6109" s="31"/>
      <c r="G6109" s="31"/>
      <c r="H6109" s="31"/>
    </row>
    <row r="6110">
      <c r="E6110" s="31"/>
      <c r="F6110" s="31"/>
      <c r="G6110" s="31"/>
      <c r="H6110" s="31"/>
    </row>
    <row r="6111">
      <c r="E6111" s="31"/>
      <c r="F6111" s="31"/>
      <c r="G6111" s="31"/>
      <c r="H6111" s="31"/>
    </row>
    <row r="6112">
      <c r="E6112" s="31"/>
      <c r="F6112" s="31"/>
      <c r="G6112" s="31"/>
      <c r="H6112" s="31"/>
    </row>
    <row r="6113">
      <c r="E6113" s="31"/>
      <c r="F6113" s="31"/>
      <c r="G6113" s="31"/>
      <c r="H6113" s="31"/>
    </row>
    <row r="6114">
      <c r="E6114" s="31"/>
      <c r="F6114" s="31"/>
      <c r="G6114" s="31"/>
      <c r="H6114" s="31"/>
    </row>
    <row r="6115">
      <c r="E6115" s="31"/>
      <c r="F6115" s="31"/>
      <c r="G6115" s="31"/>
      <c r="H6115" s="31"/>
    </row>
    <row r="6116">
      <c r="E6116" s="31"/>
      <c r="F6116" s="31"/>
      <c r="G6116" s="31"/>
      <c r="H6116" s="31"/>
    </row>
    <row r="6117">
      <c r="E6117" s="31"/>
      <c r="F6117" s="31"/>
      <c r="G6117" s="31"/>
      <c r="H6117" s="31"/>
    </row>
    <row r="6118">
      <c r="E6118" s="31"/>
      <c r="F6118" s="31"/>
      <c r="G6118" s="31"/>
      <c r="H6118" s="31"/>
    </row>
    <row r="6119">
      <c r="E6119" s="31"/>
      <c r="F6119" s="31"/>
      <c r="G6119" s="31"/>
      <c r="H6119" s="31"/>
    </row>
    <row r="6120">
      <c r="E6120" s="31"/>
      <c r="F6120" s="31"/>
      <c r="G6120" s="31"/>
      <c r="H6120" s="31"/>
    </row>
    <row r="6121">
      <c r="E6121" s="31"/>
      <c r="F6121" s="31"/>
      <c r="G6121" s="31"/>
      <c r="H6121" s="31"/>
    </row>
    <row r="6122">
      <c r="E6122" s="31"/>
      <c r="F6122" s="31"/>
      <c r="G6122" s="31"/>
      <c r="H6122" s="31"/>
    </row>
    <row r="6123">
      <c r="E6123" s="31"/>
      <c r="F6123" s="31"/>
      <c r="G6123" s="31"/>
      <c r="H6123" s="31"/>
    </row>
    <row r="6124">
      <c r="E6124" s="31"/>
      <c r="F6124" s="31"/>
      <c r="G6124" s="31"/>
      <c r="H6124" s="31"/>
    </row>
    <row r="6125">
      <c r="E6125" s="31"/>
      <c r="F6125" s="31"/>
      <c r="G6125" s="31"/>
      <c r="H6125" s="31"/>
    </row>
    <row r="6126">
      <c r="E6126" s="31"/>
      <c r="F6126" s="31"/>
      <c r="G6126" s="31"/>
      <c r="H6126" s="31"/>
    </row>
    <row r="6127">
      <c r="E6127" s="31"/>
      <c r="F6127" s="31"/>
      <c r="G6127" s="31"/>
      <c r="H6127" s="31"/>
    </row>
    <row r="6128">
      <c r="E6128" s="31"/>
      <c r="F6128" s="31"/>
      <c r="G6128" s="31"/>
      <c r="H6128" s="31"/>
    </row>
    <row r="6129">
      <c r="E6129" s="31"/>
      <c r="F6129" s="31"/>
      <c r="G6129" s="31"/>
      <c r="H6129" s="31"/>
    </row>
    <row r="6130">
      <c r="E6130" s="31"/>
      <c r="F6130" s="31"/>
      <c r="G6130" s="31"/>
      <c r="H6130" s="31"/>
    </row>
    <row r="6131">
      <c r="E6131" s="31"/>
      <c r="F6131" s="31"/>
      <c r="G6131" s="31"/>
      <c r="H6131" s="31"/>
    </row>
    <row r="6132">
      <c r="E6132" s="31"/>
      <c r="F6132" s="31"/>
      <c r="G6132" s="31"/>
      <c r="H6132" s="31"/>
    </row>
    <row r="6133">
      <c r="E6133" s="31"/>
      <c r="F6133" s="31"/>
      <c r="G6133" s="31"/>
      <c r="H6133" s="31"/>
    </row>
    <row r="6134">
      <c r="E6134" s="31"/>
      <c r="F6134" s="31"/>
      <c r="G6134" s="31"/>
      <c r="H6134" s="31"/>
    </row>
    <row r="6135">
      <c r="E6135" s="31"/>
      <c r="F6135" s="31"/>
      <c r="G6135" s="31"/>
      <c r="H6135" s="31"/>
    </row>
    <row r="6136">
      <c r="E6136" s="31"/>
      <c r="F6136" s="31"/>
      <c r="G6136" s="31"/>
      <c r="H6136" s="31"/>
    </row>
    <row r="6137">
      <c r="E6137" s="31"/>
      <c r="F6137" s="31"/>
      <c r="G6137" s="31"/>
      <c r="H6137" s="31"/>
    </row>
    <row r="6138">
      <c r="E6138" s="31"/>
      <c r="F6138" s="31"/>
      <c r="G6138" s="31"/>
      <c r="H6138" s="31"/>
    </row>
    <row r="6139">
      <c r="E6139" s="31"/>
      <c r="F6139" s="31"/>
      <c r="G6139" s="31"/>
      <c r="H6139" s="31"/>
    </row>
    <row r="6140">
      <c r="E6140" s="31"/>
      <c r="F6140" s="31"/>
      <c r="G6140" s="31"/>
      <c r="H6140" s="31"/>
    </row>
    <row r="6141">
      <c r="E6141" s="31"/>
      <c r="F6141" s="31"/>
      <c r="G6141" s="31"/>
      <c r="H6141" s="31"/>
    </row>
    <row r="6142">
      <c r="E6142" s="31"/>
      <c r="F6142" s="31"/>
      <c r="G6142" s="31"/>
      <c r="H6142" s="31"/>
    </row>
    <row r="6143">
      <c r="E6143" s="31"/>
      <c r="F6143" s="31"/>
      <c r="G6143" s="31"/>
      <c r="H6143" s="31"/>
    </row>
    <row r="6144">
      <c r="E6144" s="31"/>
      <c r="F6144" s="31"/>
      <c r="G6144" s="31"/>
      <c r="H6144" s="31"/>
    </row>
    <row r="6145">
      <c r="E6145" s="31"/>
      <c r="F6145" s="31"/>
      <c r="G6145" s="31"/>
      <c r="H6145" s="31"/>
    </row>
    <row r="6146">
      <c r="E6146" s="31"/>
      <c r="F6146" s="31"/>
      <c r="G6146" s="31"/>
      <c r="H6146" s="31"/>
    </row>
    <row r="6147">
      <c r="E6147" s="31"/>
      <c r="F6147" s="31"/>
      <c r="G6147" s="31"/>
      <c r="H6147" s="31"/>
    </row>
    <row r="6148">
      <c r="E6148" s="31"/>
      <c r="F6148" s="31"/>
      <c r="G6148" s="31"/>
      <c r="H6148" s="31"/>
    </row>
    <row r="6149">
      <c r="E6149" s="31"/>
      <c r="F6149" s="31"/>
      <c r="G6149" s="31"/>
      <c r="H6149" s="31"/>
    </row>
    <row r="6150">
      <c r="E6150" s="31"/>
      <c r="F6150" s="31"/>
      <c r="G6150" s="31"/>
      <c r="H6150" s="31"/>
    </row>
    <row r="6151">
      <c r="E6151" s="31"/>
      <c r="F6151" s="31"/>
      <c r="G6151" s="31"/>
      <c r="H6151" s="31"/>
    </row>
    <row r="6152">
      <c r="E6152" s="31"/>
      <c r="F6152" s="31"/>
      <c r="G6152" s="31"/>
      <c r="H6152" s="31"/>
    </row>
    <row r="6153">
      <c r="E6153" s="31"/>
      <c r="F6153" s="31"/>
      <c r="G6153" s="31"/>
      <c r="H6153" s="31"/>
    </row>
    <row r="6154">
      <c r="E6154" s="31"/>
      <c r="F6154" s="31"/>
      <c r="G6154" s="31"/>
      <c r="H6154" s="31"/>
    </row>
    <row r="6155">
      <c r="E6155" s="31"/>
      <c r="F6155" s="31"/>
      <c r="G6155" s="31"/>
      <c r="H6155" s="31"/>
    </row>
    <row r="6156">
      <c r="E6156" s="31"/>
      <c r="F6156" s="31"/>
      <c r="G6156" s="31"/>
      <c r="H6156" s="31"/>
    </row>
    <row r="6157">
      <c r="E6157" s="31"/>
      <c r="F6157" s="31"/>
      <c r="G6157" s="31"/>
      <c r="H6157" s="31"/>
    </row>
    <row r="6158">
      <c r="E6158" s="31"/>
      <c r="F6158" s="31"/>
      <c r="G6158" s="31"/>
      <c r="H6158" s="31"/>
    </row>
    <row r="6159">
      <c r="E6159" s="31"/>
      <c r="F6159" s="31"/>
      <c r="G6159" s="31"/>
      <c r="H6159" s="31"/>
    </row>
    <row r="6160">
      <c r="E6160" s="31"/>
      <c r="F6160" s="31"/>
      <c r="G6160" s="31"/>
      <c r="H6160" s="31"/>
    </row>
    <row r="6161">
      <c r="E6161" s="31"/>
      <c r="F6161" s="31"/>
      <c r="G6161" s="31"/>
      <c r="H6161" s="31"/>
    </row>
    <row r="6162">
      <c r="E6162" s="31"/>
      <c r="F6162" s="31"/>
      <c r="G6162" s="31"/>
      <c r="H6162" s="31"/>
    </row>
    <row r="6163">
      <c r="E6163" s="31"/>
      <c r="F6163" s="31"/>
      <c r="G6163" s="31"/>
      <c r="H6163" s="31"/>
    </row>
    <row r="6164">
      <c r="E6164" s="31"/>
      <c r="F6164" s="31"/>
      <c r="G6164" s="31"/>
      <c r="H6164" s="31"/>
    </row>
    <row r="6165">
      <c r="E6165" s="31"/>
      <c r="F6165" s="31"/>
      <c r="G6165" s="31"/>
      <c r="H6165" s="31"/>
    </row>
    <row r="6166">
      <c r="E6166" s="31"/>
      <c r="F6166" s="31"/>
      <c r="G6166" s="31"/>
      <c r="H6166" s="31"/>
    </row>
    <row r="6167">
      <c r="E6167" s="31"/>
      <c r="F6167" s="31"/>
      <c r="G6167" s="31"/>
      <c r="H6167" s="31"/>
    </row>
    <row r="6168">
      <c r="E6168" s="31"/>
      <c r="F6168" s="31"/>
      <c r="G6168" s="31"/>
      <c r="H6168" s="31"/>
    </row>
    <row r="6169">
      <c r="E6169" s="31"/>
      <c r="F6169" s="31"/>
      <c r="G6169" s="31"/>
      <c r="H6169" s="31"/>
    </row>
    <row r="6170">
      <c r="E6170" s="31"/>
      <c r="F6170" s="31"/>
      <c r="G6170" s="31"/>
      <c r="H6170" s="31"/>
    </row>
    <row r="6171">
      <c r="E6171" s="31"/>
      <c r="F6171" s="31"/>
      <c r="G6171" s="31"/>
      <c r="H6171" s="31"/>
    </row>
    <row r="6172">
      <c r="E6172" s="31"/>
      <c r="F6172" s="31"/>
      <c r="G6172" s="31"/>
      <c r="H6172" s="31"/>
    </row>
    <row r="6173">
      <c r="E6173" s="31"/>
      <c r="F6173" s="31"/>
      <c r="G6173" s="31"/>
      <c r="H6173" s="31"/>
    </row>
    <row r="6174">
      <c r="E6174" s="31"/>
      <c r="F6174" s="31"/>
      <c r="G6174" s="31"/>
      <c r="H6174" s="31"/>
    </row>
    <row r="6175">
      <c r="E6175" s="31"/>
      <c r="F6175" s="31"/>
      <c r="G6175" s="31"/>
      <c r="H6175" s="31"/>
    </row>
    <row r="6176">
      <c r="E6176" s="31"/>
      <c r="F6176" s="31"/>
      <c r="G6176" s="31"/>
      <c r="H6176" s="31"/>
    </row>
    <row r="6177">
      <c r="E6177" s="31"/>
      <c r="F6177" s="31"/>
      <c r="G6177" s="31"/>
      <c r="H6177" s="31"/>
    </row>
    <row r="6178">
      <c r="E6178" s="31"/>
      <c r="F6178" s="31"/>
      <c r="G6178" s="31"/>
      <c r="H6178" s="31"/>
    </row>
    <row r="6179">
      <c r="E6179" s="31"/>
      <c r="F6179" s="31"/>
      <c r="G6179" s="31"/>
      <c r="H6179" s="31"/>
    </row>
    <row r="6180">
      <c r="E6180" s="31"/>
      <c r="F6180" s="31"/>
      <c r="G6180" s="31"/>
      <c r="H6180" s="31"/>
    </row>
    <row r="6181">
      <c r="E6181" s="31"/>
      <c r="F6181" s="31"/>
      <c r="G6181" s="31"/>
      <c r="H6181" s="31"/>
    </row>
    <row r="6182">
      <c r="E6182" s="31"/>
      <c r="F6182" s="31"/>
      <c r="G6182" s="31"/>
      <c r="H6182" s="31"/>
    </row>
    <row r="6183">
      <c r="E6183" s="31"/>
      <c r="F6183" s="31"/>
      <c r="G6183" s="31"/>
      <c r="H6183" s="31"/>
    </row>
    <row r="6184">
      <c r="E6184" s="31"/>
      <c r="F6184" s="31"/>
      <c r="G6184" s="31"/>
      <c r="H6184" s="31"/>
    </row>
    <row r="6185">
      <c r="E6185" s="31"/>
      <c r="F6185" s="31"/>
      <c r="G6185" s="31"/>
      <c r="H6185" s="31"/>
    </row>
    <row r="6186">
      <c r="E6186" s="31"/>
      <c r="F6186" s="31"/>
      <c r="G6186" s="31"/>
      <c r="H6186" s="31"/>
    </row>
    <row r="6187">
      <c r="E6187" s="31"/>
      <c r="F6187" s="31"/>
      <c r="G6187" s="31"/>
      <c r="H6187" s="31"/>
    </row>
    <row r="6188">
      <c r="E6188" s="31"/>
      <c r="F6188" s="31"/>
      <c r="G6188" s="31"/>
      <c r="H6188" s="31"/>
    </row>
    <row r="6189">
      <c r="E6189" s="31"/>
      <c r="F6189" s="31"/>
      <c r="G6189" s="31"/>
      <c r="H6189" s="31"/>
    </row>
    <row r="6190">
      <c r="E6190" s="31"/>
      <c r="F6190" s="31"/>
      <c r="G6190" s="31"/>
      <c r="H6190" s="31"/>
    </row>
    <row r="6191">
      <c r="E6191" s="31"/>
      <c r="F6191" s="31"/>
      <c r="G6191" s="31"/>
      <c r="H6191" s="31"/>
    </row>
    <row r="6192">
      <c r="E6192" s="31"/>
      <c r="F6192" s="31"/>
      <c r="G6192" s="31"/>
      <c r="H6192" s="31"/>
    </row>
    <row r="6193">
      <c r="E6193" s="31"/>
      <c r="F6193" s="31"/>
      <c r="G6193" s="31"/>
      <c r="H6193" s="31"/>
    </row>
    <row r="6194">
      <c r="E6194" s="31"/>
      <c r="F6194" s="31"/>
      <c r="G6194" s="31"/>
      <c r="H6194" s="31"/>
    </row>
    <row r="6195">
      <c r="E6195" s="31"/>
      <c r="F6195" s="31"/>
      <c r="G6195" s="31"/>
      <c r="H6195" s="31"/>
    </row>
    <row r="6196">
      <c r="E6196" s="31"/>
      <c r="F6196" s="31"/>
      <c r="G6196" s="31"/>
      <c r="H6196" s="31"/>
    </row>
    <row r="6197">
      <c r="E6197" s="31"/>
      <c r="F6197" s="31"/>
      <c r="G6197" s="31"/>
      <c r="H6197" s="31"/>
    </row>
    <row r="6198">
      <c r="E6198" s="31"/>
      <c r="F6198" s="31"/>
      <c r="G6198" s="31"/>
      <c r="H6198" s="31"/>
    </row>
    <row r="6199">
      <c r="E6199" s="31"/>
      <c r="F6199" s="31"/>
      <c r="G6199" s="31"/>
      <c r="H6199" s="31"/>
    </row>
    <row r="6200">
      <c r="E6200" s="31"/>
      <c r="F6200" s="31"/>
      <c r="G6200" s="31"/>
      <c r="H6200" s="31"/>
    </row>
    <row r="6201">
      <c r="E6201" s="31"/>
      <c r="F6201" s="31"/>
      <c r="G6201" s="31"/>
      <c r="H6201" s="31"/>
    </row>
    <row r="6202">
      <c r="E6202" s="31"/>
      <c r="F6202" s="31"/>
      <c r="G6202" s="31"/>
      <c r="H6202" s="31"/>
    </row>
    <row r="6203">
      <c r="E6203" s="31"/>
      <c r="F6203" s="31"/>
      <c r="G6203" s="31"/>
      <c r="H6203" s="31"/>
    </row>
    <row r="6204">
      <c r="E6204" s="31"/>
      <c r="F6204" s="31"/>
      <c r="G6204" s="31"/>
      <c r="H6204" s="31"/>
    </row>
    <row r="6205">
      <c r="E6205" s="31"/>
      <c r="F6205" s="31"/>
      <c r="G6205" s="31"/>
      <c r="H6205" s="31"/>
    </row>
    <row r="6206">
      <c r="E6206" s="31"/>
      <c r="F6206" s="31"/>
      <c r="G6206" s="31"/>
      <c r="H6206" s="31"/>
    </row>
    <row r="6207">
      <c r="E6207" s="31"/>
      <c r="F6207" s="31"/>
      <c r="G6207" s="31"/>
      <c r="H6207" s="31"/>
    </row>
    <row r="6208">
      <c r="E6208" s="31"/>
      <c r="F6208" s="31"/>
      <c r="G6208" s="31"/>
      <c r="H6208" s="31"/>
    </row>
    <row r="6209">
      <c r="E6209" s="31"/>
      <c r="F6209" s="31"/>
      <c r="G6209" s="31"/>
      <c r="H6209" s="31"/>
    </row>
    <row r="6210">
      <c r="E6210" s="31"/>
      <c r="F6210" s="31"/>
      <c r="G6210" s="31"/>
      <c r="H6210" s="31"/>
    </row>
    <row r="6211">
      <c r="E6211" s="31"/>
      <c r="F6211" s="31"/>
      <c r="G6211" s="31"/>
      <c r="H6211" s="31"/>
    </row>
    <row r="6212">
      <c r="E6212" s="31"/>
      <c r="F6212" s="31"/>
      <c r="G6212" s="31"/>
      <c r="H6212" s="31"/>
    </row>
    <row r="6213">
      <c r="E6213" s="31"/>
      <c r="F6213" s="31"/>
      <c r="G6213" s="31"/>
      <c r="H6213" s="31"/>
    </row>
    <row r="6214">
      <c r="E6214" s="31"/>
      <c r="F6214" s="31"/>
      <c r="G6214" s="31"/>
      <c r="H6214" s="31"/>
    </row>
    <row r="6215">
      <c r="E6215" s="31"/>
      <c r="F6215" s="31"/>
      <c r="G6215" s="31"/>
      <c r="H6215" s="31"/>
    </row>
    <row r="6216">
      <c r="E6216" s="31"/>
      <c r="F6216" s="31"/>
      <c r="G6216" s="31"/>
      <c r="H6216" s="31"/>
    </row>
    <row r="6217">
      <c r="E6217" s="31"/>
      <c r="F6217" s="31"/>
      <c r="G6217" s="31"/>
      <c r="H6217" s="31"/>
    </row>
    <row r="6218">
      <c r="E6218" s="31"/>
      <c r="F6218" s="31"/>
      <c r="G6218" s="31"/>
      <c r="H6218" s="31"/>
    </row>
    <row r="6219">
      <c r="E6219" s="31"/>
      <c r="F6219" s="31"/>
      <c r="G6219" s="31"/>
      <c r="H6219" s="31"/>
    </row>
    <row r="6220">
      <c r="E6220" s="31"/>
      <c r="F6220" s="31"/>
      <c r="G6220" s="31"/>
      <c r="H6220" s="31"/>
    </row>
    <row r="6221">
      <c r="E6221" s="31"/>
      <c r="F6221" s="31"/>
      <c r="G6221" s="31"/>
      <c r="H6221" s="31"/>
    </row>
    <row r="6222">
      <c r="E6222" s="31"/>
      <c r="F6222" s="31"/>
      <c r="G6222" s="31"/>
      <c r="H6222" s="31"/>
    </row>
    <row r="6223">
      <c r="E6223" s="31"/>
      <c r="F6223" s="31"/>
      <c r="G6223" s="31"/>
      <c r="H6223" s="31"/>
    </row>
    <row r="6224">
      <c r="E6224" s="31"/>
      <c r="F6224" s="31"/>
      <c r="G6224" s="31"/>
      <c r="H6224" s="31"/>
    </row>
    <row r="6225">
      <c r="E6225" s="31"/>
      <c r="F6225" s="31"/>
      <c r="G6225" s="31"/>
      <c r="H6225" s="31"/>
    </row>
    <row r="6226">
      <c r="E6226" s="31"/>
      <c r="F6226" s="31"/>
      <c r="G6226" s="31"/>
      <c r="H6226" s="31"/>
    </row>
    <row r="6227">
      <c r="E6227" s="31"/>
      <c r="F6227" s="31"/>
      <c r="G6227" s="31"/>
      <c r="H6227" s="31"/>
    </row>
    <row r="6228">
      <c r="E6228" s="31"/>
      <c r="F6228" s="31"/>
      <c r="G6228" s="31"/>
      <c r="H6228" s="31"/>
    </row>
    <row r="6229">
      <c r="E6229" s="31"/>
      <c r="F6229" s="31"/>
      <c r="G6229" s="31"/>
      <c r="H6229" s="31"/>
    </row>
    <row r="6230">
      <c r="E6230" s="31"/>
      <c r="F6230" s="31"/>
      <c r="G6230" s="31"/>
      <c r="H6230" s="31"/>
    </row>
    <row r="6231">
      <c r="E6231" s="31"/>
      <c r="F6231" s="31"/>
      <c r="G6231" s="31"/>
      <c r="H6231" s="31"/>
    </row>
    <row r="6232">
      <c r="E6232" s="31"/>
      <c r="F6232" s="31"/>
      <c r="G6232" s="31"/>
      <c r="H6232" s="31"/>
    </row>
    <row r="6233">
      <c r="E6233" s="31"/>
      <c r="F6233" s="31"/>
      <c r="G6233" s="31"/>
      <c r="H6233" s="31"/>
    </row>
    <row r="6234">
      <c r="E6234" s="31"/>
      <c r="F6234" s="31"/>
      <c r="G6234" s="31"/>
      <c r="H6234" s="31"/>
    </row>
    <row r="6235">
      <c r="E6235" s="31"/>
      <c r="F6235" s="31"/>
      <c r="G6235" s="31"/>
      <c r="H6235" s="31"/>
    </row>
    <row r="6236">
      <c r="E6236" s="31"/>
      <c r="F6236" s="31"/>
      <c r="G6236" s="31"/>
      <c r="H6236" s="31"/>
    </row>
    <row r="6237">
      <c r="E6237" s="31"/>
      <c r="F6237" s="31"/>
      <c r="G6237" s="31"/>
      <c r="H6237" s="31"/>
    </row>
    <row r="6238">
      <c r="E6238" s="31"/>
      <c r="F6238" s="31"/>
      <c r="G6238" s="31"/>
      <c r="H6238" s="31"/>
    </row>
    <row r="6239">
      <c r="E6239" s="31"/>
      <c r="F6239" s="31"/>
      <c r="G6239" s="31"/>
      <c r="H6239" s="31"/>
    </row>
    <row r="6240">
      <c r="E6240" s="31"/>
      <c r="F6240" s="31"/>
      <c r="G6240" s="31"/>
      <c r="H6240" s="31"/>
    </row>
    <row r="6241">
      <c r="E6241" s="31"/>
      <c r="F6241" s="31"/>
      <c r="G6241" s="31"/>
      <c r="H6241" s="31"/>
    </row>
    <row r="6242">
      <c r="E6242" s="31"/>
      <c r="F6242" s="31"/>
      <c r="G6242" s="31"/>
      <c r="H6242" s="31"/>
    </row>
    <row r="6243">
      <c r="E6243" s="31"/>
      <c r="F6243" s="31"/>
      <c r="G6243" s="31"/>
      <c r="H6243" s="31"/>
    </row>
    <row r="6244">
      <c r="E6244" s="31"/>
      <c r="F6244" s="31"/>
      <c r="G6244" s="31"/>
      <c r="H6244" s="31"/>
    </row>
    <row r="6245">
      <c r="E6245" s="31"/>
      <c r="F6245" s="31"/>
      <c r="G6245" s="31"/>
      <c r="H6245" s="31"/>
    </row>
    <row r="6246">
      <c r="E6246" s="31"/>
      <c r="F6246" s="31"/>
      <c r="G6246" s="31"/>
      <c r="H6246" s="31"/>
    </row>
    <row r="6247">
      <c r="E6247" s="31"/>
      <c r="F6247" s="31"/>
      <c r="G6247" s="31"/>
      <c r="H6247" s="31"/>
    </row>
    <row r="6248">
      <c r="E6248" s="31"/>
      <c r="F6248" s="31"/>
      <c r="G6248" s="31"/>
      <c r="H6248" s="31"/>
    </row>
    <row r="6249">
      <c r="E6249" s="31"/>
      <c r="F6249" s="31"/>
      <c r="G6249" s="31"/>
      <c r="H6249" s="31"/>
    </row>
    <row r="6250">
      <c r="E6250" s="31"/>
      <c r="F6250" s="31"/>
      <c r="G6250" s="31"/>
      <c r="H6250" s="31"/>
    </row>
    <row r="6251">
      <c r="E6251" s="31"/>
      <c r="F6251" s="31"/>
      <c r="G6251" s="31"/>
      <c r="H6251" s="31"/>
    </row>
    <row r="6252">
      <c r="E6252" s="31"/>
      <c r="F6252" s="31"/>
      <c r="G6252" s="31"/>
      <c r="H6252" s="31"/>
    </row>
    <row r="6253">
      <c r="E6253" s="31"/>
      <c r="F6253" s="31"/>
      <c r="G6253" s="31"/>
      <c r="H6253" s="31"/>
    </row>
    <row r="6254">
      <c r="E6254" s="31"/>
      <c r="F6254" s="31"/>
      <c r="G6254" s="31"/>
      <c r="H6254" s="31"/>
    </row>
    <row r="6255">
      <c r="E6255" s="31"/>
      <c r="F6255" s="31"/>
      <c r="G6255" s="31"/>
      <c r="H6255" s="31"/>
    </row>
    <row r="6256">
      <c r="E6256" s="31"/>
      <c r="F6256" s="31"/>
      <c r="G6256" s="31"/>
      <c r="H6256" s="31"/>
    </row>
    <row r="6257">
      <c r="E6257" s="31"/>
      <c r="F6257" s="31"/>
      <c r="G6257" s="31"/>
      <c r="H6257" s="31"/>
    </row>
    <row r="6258">
      <c r="E6258" s="31"/>
      <c r="F6258" s="31"/>
      <c r="G6258" s="31"/>
      <c r="H6258" s="31"/>
    </row>
    <row r="6259">
      <c r="E6259" s="31"/>
      <c r="F6259" s="31"/>
      <c r="G6259" s="31"/>
      <c r="H6259" s="31"/>
    </row>
    <row r="6260">
      <c r="E6260" s="31"/>
      <c r="F6260" s="31"/>
      <c r="G6260" s="31"/>
      <c r="H6260" s="31"/>
    </row>
    <row r="6261">
      <c r="E6261" s="31"/>
      <c r="F6261" s="31"/>
      <c r="G6261" s="31"/>
      <c r="H6261" s="31"/>
    </row>
    <row r="6262">
      <c r="E6262" s="31"/>
      <c r="F6262" s="31"/>
      <c r="G6262" s="31"/>
      <c r="H6262" s="31"/>
    </row>
    <row r="6263">
      <c r="E6263" s="31"/>
      <c r="F6263" s="31"/>
      <c r="G6263" s="31"/>
      <c r="H6263" s="31"/>
    </row>
    <row r="6264">
      <c r="E6264" s="31"/>
      <c r="F6264" s="31"/>
      <c r="G6264" s="31"/>
      <c r="H6264" s="31"/>
    </row>
    <row r="6265">
      <c r="E6265" s="31"/>
      <c r="F6265" s="31"/>
      <c r="G6265" s="31"/>
      <c r="H6265" s="31"/>
    </row>
    <row r="6266">
      <c r="E6266" s="31"/>
      <c r="F6266" s="31"/>
      <c r="G6266" s="31"/>
      <c r="H6266" s="31"/>
    </row>
    <row r="6267">
      <c r="E6267" s="31"/>
      <c r="F6267" s="31"/>
      <c r="G6267" s="31"/>
      <c r="H6267" s="31"/>
    </row>
    <row r="6268">
      <c r="E6268" s="31"/>
      <c r="F6268" s="31"/>
      <c r="G6268" s="31"/>
      <c r="H6268" s="31"/>
    </row>
    <row r="6269">
      <c r="E6269" s="31"/>
      <c r="F6269" s="31"/>
      <c r="G6269" s="31"/>
      <c r="H6269" s="31"/>
    </row>
    <row r="6270">
      <c r="E6270" s="31"/>
      <c r="F6270" s="31"/>
      <c r="G6270" s="31"/>
      <c r="H6270" s="31"/>
    </row>
    <row r="6271">
      <c r="E6271" s="31"/>
      <c r="F6271" s="31"/>
      <c r="G6271" s="31"/>
      <c r="H6271" s="31"/>
    </row>
    <row r="6272">
      <c r="E6272" s="31"/>
      <c r="F6272" s="31"/>
      <c r="G6272" s="31"/>
      <c r="H6272" s="31"/>
    </row>
    <row r="6273">
      <c r="E6273" s="31"/>
      <c r="F6273" s="31"/>
      <c r="G6273" s="31"/>
      <c r="H6273" s="31"/>
    </row>
    <row r="6274">
      <c r="E6274" s="31"/>
      <c r="F6274" s="31"/>
      <c r="G6274" s="31"/>
      <c r="H6274" s="31"/>
    </row>
    <row r="6275">
      <c r="E6275" s="31"/>
      <c r="F6275" s="31"/>
      <c r="G6275" s="31"/>
      <c r="H6275" s="31"/>
    </row>
    <row r="6276">
      <c r="E6276" s="31"/>
      <c r="F6276" s="31"/>
      <c r="G6276" s="31"/>
      <c r="H6276" s="31"/>
    </row>
    <row r="6277">
      <c r="E6277" s="31"/>
      <c r="F6277" s="31"/>
      <c r="G6277" s="31"/>
      <c r="H6277" s="31"/>
    </row>
    <row r="6278">
      <c r="E6278" s="31"/>
      <c r="F6278" s="31"/>
      <c r="G6278" s="31"/>
      <c r="H6278" s="31"/>
    </row>
    <row r="6279">
      <c r="E6279" s="31"/>
      <c r="F6279" s="31"/>
      <c r="G6279" s="31"/>
      <c r="H6279" s="31"/>
    </row>
    <row r="6280">
      <c r="E6280" s="31"/>
      <c r="F6280" s="31"/>
      <c r="G6280" s="31"/>
      <c r="H6280" s="31"/>
    </row>
    <row r="6281">
      <c r="E6281" s="31"/>
      <c r="F6281" s="31"/>
      <c r="G6281" s="31"/>
      <c r="H6281" s="31"/>
    </row>
    <row r="6282">
      <c r="E6282" s="31"/>
      <c r="F6282" s="31"/>
      <c r="G6282" s="31"/>
      <c r="H6282" s="31"/>
    </row>
    <row r="6283">
      <c r="E6283" s="31"/>
      <c r="F6283" s="31"/>
      <c r="G6283" s="31"/>
      <c r="H6283" s="31"/>
    </row>
    <row r="6284">
      <c r="E6284" s="31"/>
      <c r="F6284" s="31"/>
      <c r="G6284" s="31"/>
      <c r="H6284" s="31"/>
    </row>
    <row r="6285">
      <c r="E6285" s="31"/>
      <c r="F6285" s="31"/>
      <c r="G6285" s="31"/>
      <c r="H6285" s="31"/>
    </row>
    <row r="6286">
      <c r="E6286" s="31"/>
      <c r="F6286" s="31"/>
      <c r="G6286" s="31"/>
      <c r="H6286" s="31"/>
    </row>
    <row r="6287">
      <c r="E6287" s="31"/>
      <c r="F6287" s="31"/>
      <c r="G6287" s="31"/>
      <c r="H6287" s="31"/>
    </row>
    <row r="6288">
      <c r="E6288" s="31"/>
      <c r="F6288" s="31"/>
      <c r="G6288" s="31"/>
      <c r="H6288" s="31"/>
    </row>
    <row r="6289">
      <c r="E6289" s="31"/>
      <c r="F6289" s="31"/>
      <c r="G6289" s="31"/>
      <c r="H6289" s="31"/>
    </row>
    <row r="6290">
      <c r="E6290" s="31"/>
      <c r="F6290" s="31"/>
      <c r="G6290" s="31"/>
      <c r="H6290" s="31"/>
    </row>
    <row r="6291">
      <c r="E6291" s="31"/>
      <c r="F6291" s="31"/>
      <c r="G6291" s="31"/>
      <c r="H6291" s="31"/>
    </row>
    <row r="6292">
      <c r="E6292" s="31"/>
      <c r="F6292" s="31"/>
      <c r="G6292" s="31"/>
      <c r="H6292" s="31"/>
    </row>
    <row r="6293">
      <c r="E6293" s="31"/>
      <c r="F6293" s="31"/>
      <c r="G6293" s="31"/>
      <c r="H6293" s="31"/>
    </row>
    <row r="6294">
      <c r="E6294" s="31"/>
      <c r="F6294" s="31"/>
      <c r="G6294" s="31"/>
      <c r="H6294" s="31"/>
    </row>
    <row r="6295">
      <c r="E6295" s="31"/>
      <c r="F6295" s="31"/>
      <c r="G6295" s="31"/>
      <c r="H6295" s="31"/>
    </row>
    <row r="6296">
      <c r="E6296" s="31"/>
      <c r="F6296" s="31"/>
      <c r="G6296" s="31"/>
      <c r="H6296" s="31"/>
    </row>
    <row r="6297">
      <c r="E6297" s="31"/>
      <c r="F6297" s="31"/>
      <c r="G6297" s="31"/>
      <c r="H6297" s="31"/>
    </row>
    <row r="6298">
      <c r="E6298" s="31"/>
      <c r="F6298" s="31"/>
      <c r="G6298" s="31"/>
      <c r="H6298" s="31"/>
    </row>
    <row r="6299">
      <c r="E6299" s="31"/>
      <c r="F6299" s="31"/>
      <c r="G6299" s="31"/>
      <c r="H6299" s="31"/>
    </row>
    <row r="6300">
      <c r="E6300" s="31"/>
      <c r="F6300" s="31"/>
      <c r="G6300" s="31"/>
      <c r="H6300" s="31"/>
    </row>
    <row r="6301">
      <c r="E6301" s="31"/>
      <c r="F6301" s="31"/>
      <c r="G6301" s="31"/>
      <c r="H6301" s="31"/>
    </row>
    <row r="6302">
      <c r="E6302" s="31"/>
      <c r="F6302" s="31"/>
      <c r="G6302" s="31"/>
      <c r="H6302" s="31"/>
    </row>
    <row r="6303">
      <c r="E6303" s="31"/>
      <c r="F6303" s="31"/>
      <c r="G6303" s="31"/>
      <c r="H6303" s="31"/>
    </row>
    <row r="6304">
      <c r="E6304" s="31"/>
      <c r="F6304" s="31"/>
      <c r="G6304" s="31"/>
      <c r="H6304" s="31"/>
    </row>
    <row r="6305">
      <c r="E6305" s="31"/>
      <c r="F6305" s="31"/>
      <c r="G6305" s="31"/>
      <c r="H6305" s="31"/>
    </row>
    <row r="6306">
      <c r="E6306" s="31"/>
      <c r="F6306" s="31"/>
      <c r="G6306" s="31"/>
      <c r="H6306" s="31"/>
    </row>
    <row r="6307">
      <c r="E6307" s="31"/>
      <c r="F6307" s="31"/>
      <c r="G6307" s="31"/>
      <c r="H6307" s="31"/>
    </row>
    <row r="6308">
      <c r="E6308" s="31"/>
      <c r="F6308" s="31"/>
      <c r="G6308" s="31"/>
      <c r="H6308" s="31"/>
    </row>
    <row r="6309">
      <c r="E6309" s="31"/>
      <c r="F6309" s="31"/>
      <c r="G6309" s="31"/>
      <c r="H6309" s="31"/>
    </row>
    <row r="6310">
      <c r="E6310" s="31"/>
      <c r="F6310" s="31"/>
      <c r="G6310" s="31"/>
      <c r="H6310" s="31"/>
    </row>
    <row r="6311">
      <c r="E6311" s="31"/>
      <c r="F6311" s="31"/>
      <c r="G6311" s="31"/>
      <c r="H6311" s="31"/>
    </row>
    <row r="6312">
      <c r="E6312" s="31"/>
      <c r="F6312" s="31"/>
      <c r="G6312" s="31"/>
      <c r="H6312" s="31"/>
    </row>
    <row r="6313">
      <c r="E6313" s="31"/>
      <c r="F6313" s="31"/>
      <c r="G6313" s="31"/>
      <c r="H6313" s="31"/>
    </row>
    <row r="6314">
      <c r="E6314" s="31"/>
      <c r="F6314" s="31"/>
      <c r="G6314" s="31"/>
      <c r="H6314" s="31"/>
    </row>
    <row r="6315">
      <c r="E6315" s="31"/>
      <c r="F6315" s="31"/>
      <c r="G6315" s="31"/>
      <c r="H6315" s="31"/>
    </row>
    <row r="6316">
      <c r="E6316" s="31"/>
      <c r="F6316" s="31"/>
      <c r="G6316" s="31"/>
      <c r="H6316" s="31"/>
    </row>
    <row r="6317">
      <c r="E6317" s="31"/>
      <c r="F6317" s="31"/>
      <c r="G6317" s="31"/>
      <c r="H6317" s="31"/>
    </row>
    <row r="6318">
      <c r="E6318" s="31"/>
      <c r="F6318" s="31"/>
      <c r="G6318" s="31"/>
      <c r="H6318" s="31"/>
    </row>
    <row r="6319">
      <c r="E6319" s="31"/>
      <c r="F6319" s="31"/>
      <c r="G6319" s="31"/>
      <c r="H6319" s="31"/>
    </row>
    <row r="6320">
      <c r="E6320" s="31"/>
      <c r="F6320" s="31"/>
      <c r="G6320" s="31"/>
      <c r="H6320" s="31"/>
    </row>
    <row r="6321">
      <c r="E6321" s="31"/>
      <c r="F6321" s="31"/>
      <c r="G6321" s="31"/>
      <c r="H6321" s="31"/>
    </row>
    <row r="6322">
      <c r="E6322" s="31"/>
      <c r="F6322" s="31"/>
      <c r="G6322" s="31"/>
      <c r="H6322" s="31"/>
    </row>
    <row r="6323">
      <c r="E6323" s="31"/>
      <c r="F6323" s="31"/>
      <c r="G6323" s="31"/>
      <c r="H6323" s="31"/>
    </row>
    <row r="6324">
      <c r="E6324" s="31"/>
      <c r="F6324" s="31"/>
      <c r="G6324" s="31"/>
      <c r="H6324" s="31"/>
    </row>
    <row r="6325">
      <c r="E6325" s="31"/>
      <c r="F6325" s="31"/>
      <c r="G6325" s="31"/>
      <c r="H6325" s="31"/>
    </row>
    <row r="6326">
      <c r="E6326" s="31"/>
      <c r="F6326" s="31"/>
      <c r="G6326" s="31"/>
      <c r="H6326" s="31"/>
    </row>
    <row r="6327">
      <c r="E6327" s="31"/>
      <c r="F6327" s="31"/>
      <c r="G6327" s="31"/>
      <c r="H6327" s="31"/>
    </row>
    <row r="6328">
      <c r="E6328" s="31"/>
      <c r="F6328" s="31"/>
      <c r="G6328" s="31"/>
      <c r="H6328" s="31"/>
    </row>
    <row r="6329">
      <c r="E6329" s="31"/>
      <c r="F6329" s="31"/>
      <c r="G6329" s="31"/>
      <c r="H6329" s="31"/>
    </row>
    <row r="6330">
      <c r="E6330" s="31"/>
      <c r="F6330" s="31"/>
      <c r="G6330" s="31"/>
      <c r="H6330" s="31"/>
    </row>
    <row r="6331">
      <c r="E6331" s="31"/>
      <c r="F6331" s="31"/>
      <c r="G6331" s="31"/>
      <c r="H6331" s="31"/>
    </row>
    <row r="6332">
      <c r="E6332" s="31"/>
      <c r="F6332" s="31"/>
      <c r="G6332" s="31"/>
      <c r="H6332" s="31"/>
    </row>
    <row r="6333">
      <c r="E6333" s="31"/>
      <c r="F6333" s="31"/>
      <c r="G6333" s="31"/>
      <c r="H6333" s="31"/>
    </row>
    <row r="6334">
      <c r="E6334" s="31"/>
      <c r="F6334" s="31"/>
      <c r="G6334" s="31"/>
      <c r="H6334" s="31"/>
    </row>
    <row r="6335">
      <c r="E6335" s="31"/>
      <c r="F6335" s="31"/>
      <c r="G6335" s="31"/>
      <c r="H6335" s="31"/>
    </row>
    <row r="6336">
      <c r="E6336" s="31"/>
      <c r="F6336" s="31"/>
      <c r="G6336" s="31"/>
      <c r="H6336" s="31"/>
    </row>
    <row r="6337">
      <c r="E6337" s="31"/>
      <c r="F6337" s="31"/>
      <c r="G6337" s="31"/>
      <c r="H6337" s="31"/>
    </row>
    <row r="6338">
      <c r="E6338" s="31"/>
      <c r="F6338" s="31"/>
      <c r="G6338" s="31"/>
      <c r="H6338" s="31"/>
    </row>
    <row r="6339">
      <c r="E6339" s="31"/>
      <c r="F6339" s="31"/>
      <c r="G6339" s="31"/>
      <c r="H6339" s="31"/>
    </row>
    <row r="6340">
      <c r="E6340" s="31"/>
      <c r="F6340" s="31"/>
      <c r="G6340" s="31"/>
      <c r="H6340" s="31"/>
    </row>
    <row r="6341">
      <c r="E6341" s="31"/>
      <c r="F6341" s="31"/>
      <c r="G6341" s="31"/>
      <c r="H6341" s="31"/>
    </row>
    <row r="6342">
      <c r="E6342" s="31"/>
      <c r="F6342" s="31"/>
      <c r="G6342" s="31"/>
      <c r="H6342" s="31"/>
    </row>
    <row r="6343">
      <c r="E6343" s="31"/>
      <c r="F6343" s="31"/>
      <c r="G6343" s="31"/>
      <c r="H6343" s="31"/>
    </row>
    <row r="6344">
      <c r="E6344" s="31"/>
      <c r="F6344" s="31"/>
      <c r="G6344" s="31"/>
      <c r="H6344" s="31"/>
    </row>
    <row r="6345">
      <c r="E6345" s="31"/>
      <c r="F6345" s="31"/>
      <c r="G6345" s="31"/>
      <c r="H6345" s="31"/>
    </row>
    <row r="6346">
      <c r="E6346" s="31"/>
      <c r="F6346" s="31"/>
      <c r="G6346" s="31"/>
      <c r="H6346" s="31"/>
    </row>
    <row r="6347">
      <c r="E6347" s="31"/>
      <c r="F6347" s="31"/>
      <c r="G6347" s="31"/>
      <c r="H6347" s="31"/>
    </row>
    <row r="6348">
      <c r="E6348" s="31"/>
      <c r="F6348" s="31"/>
      <c r="G6348" s="31"/>
      <c r="H6348" s="31"/>
    </row>
    <row r="6349">
      <c r="E6349" s="31"/>
      <c r="F6349" s="31"/>
      <c r="G6349" s="31"/>
      <c r="H6349" s="31"/>
    </row>
    <row r="6350">
      <c r="E6350" s="31"/>
      <c r="F6350" s="31"/>
      <c r="G6350" s="31"/>
      <c r="H6350" s="31"/>
    </row>
    <row r="6351">
      <c r="E6351" s="31"/>
      <c r="F6351" s="31"/>
      <c r="G6351" s="31"/>
      <c r="H6351" s="31"/>
    </row>
    <row r="6352">
      <c r="E6352" s="31"/>
      <c r="F6352" s="31"/>
      <c r="G6352" s="31"/>
      <c r="H6352" s="31"/>
    </row>
    <row r="6353">
      <c r="E6353" s="31"/>
      <c r="F6353" s="31"/>
      <c r="G6353" s="31"/>
      <c r="H6353" s="31"/>
    </row>
    <row r="6354">
      <c r="E6354" s="31"/>
      <c r="F6354" s="31"/>
      <c r="G6354" s="31"/>
      <c r="H6354" s="31"/>
    </row>
    <row r="6355">
      <c r="E6355" s="31"/>
      <c r="F6355" s="31"/>
      <c r="G6355" s="31"/>
      <c r="H6355" s="31"/>
    </row>
    <row r="6356">
      <c r="E6356" s="31"/>
      <c r="F6356" s="31"/>
      <c r="G6356" s="31"/>
      <c r="H6356" s="31"/>
    </row>
    <row r="6357">
      <c r="E6357" s="31"/>
      <c r="F6357" s="31"/>
      <c r="G6357" s="31"/>
      <c r="H6357" s="31"/>
    </row>
    <row r="6358">
      <c r="E6358" s="31"/>
      <c r="F6358" s="31"/>
      <c r="G6358" s="31"/>
      <c r="H6358" s="31"/>
    </row>
    <row r="6359">
      <c r="E6359" s="31"/>
      <c r="F6359" s="31"/>
      <c r="G6359" s="31"/>
      <c r="H6359" s="31"/>
    </row>
    <row r="6360">
      <c r="E6360" s="31"/>
      <c r="F6360" s="31"/>
      <c r="G6360" s="31"/>
      <c r="H6360" s="31"/>
    </row>
    <row r="6361">
      <c r="E6361" s="31"/>
      <c r="F6361" s="31"/>
      <c r="G6361" s="31"/>
      <c r="H6361" s="31"/>
    </row>
    <row r="6362">
      <c r="E6362" s="31"/>
      <c r="F6362" s="31"/>
      <c r="G6362" s="31"/>
      <c r="H6362" s="31"/>
    </row>
    <row r="6363">
      <c r="E6363" s="31"/>
      <c r="F6363" s="31"/>
      <c r="G6363" s="31"/>
      <c r="H6363" s="31"/>
    </row>
    <row r="6364">
      <c r="E6364" s="31"/>
      <c r="F6364" s="31"/>
      <c r="G6364" s="31"/>
      <c r="H6364" s="31"/>
    </row>
    <row r="6365">
      <c r="E6365" s="31"/>
      <c r="F6365" s="31"/>
      <c r="G6365" s="31"/>
      <c r="H6365" s="31"/>
    </row>
    <row r="6366">
      <c r="E6366" s="31"/>
      <c r="F6366" s="31"/>
      <c r="G6366" s="31"/>
      <c r="H6366" s="31"/>
    </row>
    <row r="6367">
      <c r="E6367" s="31"/>
      <c r="F6367" s="31"/>
      <c r="G6367" s="31"/>
      <c r="H6367" s="31"/>
    </row>
    <row r="6368">
      <c r="E6368" s="31"/>
      <c r="F6368" s="31"/>
      <c r="G6368" s="31"/>
      <c r="H6368" s="31"/>
    </row>
    <row r="6369">
      <c r="E6369" s="31"/>
      <c r="F6369" s="31"/>
      <c r="G6369" s="31"/>
      <c r="H6369" s="31"/>
    </row>
    <row r="6370">
      <c r="E6370" s="31"/>
      <c r="F6370" s="31"/>
      <c r="G6370" s="31"/>
      <c r="H6370" s="31"/>
    </row>
    <row r="6371">
      <c r="E6371" s="31"/>
      <c r="F6371" s="31"/>
      <c r="G6371" s="31"/>
      <c r="H6371" s="31"/>
    </row>
    <row r="6372">
      <c r="E6372" s="31"/>
      <c r="F6372" s="31"/>
      <c r="G6372" s="31"/>
      <c r="H6372" s="31"/>
    </row>
    <row r="6373">
      <c r="E6373" s="31"/>
      <c r="F6373" s="31"/>
      <c r="G6373" s="31"/>
      <c r="H6373" s="31"/>
    </row>
    <row r="6374">
      <c r="E6374" s="31"/>
      <c r="F6374" s="31"/>
      <c r="G6374" s="31"/>
      <c r="H6374" s="31"/>
    </row>
    <row r="6375">
      <c r="E6375" s="31"/>
      <c r="F6375" s="31"/>
      <c r="G6375" s="31"/>
      <c r="H6375" s="31"/>
    </row>
    <row r="6376">
      <c r="E6376" s="31"/>
      <c r="F6376" s="31"/>
      <c r="G6376" s="31"/>
      <c r="H6376" s="31"/>
    </row>
    <row r="6377">
      <c r="E6377" s="31"/>
      <c r="F6377" s="31"/>
      <c r="G6377" s="31"/>
      <c r="H6377" s="31"/>
    </row>
    <row r="6378">
      <c r="E6378" s="31"/>
      <c r="F6378" s="31"/>
      <c r="G6378" s="31"/>
      <c r="H6378" s="31"/>
    </row>
    <row r="6379">
      <c r="E6379" s="31"/>
      <c r="F6379" s="31"/>
      <c r="G6379" s="31"/>
      <c r="H6379" s="31"/>
    </row>
    <row r="6380">
      <c r="E6380" s="31"/>
      <c r="F6380" s="31"/>
      <c r="G6380" s="31"/>
      <c r="H6380" s="31"/>
    </row>
    <row r="6381">
      <c r="E6381" s="31"/>
      <c r="F6381" s="31"/>
      <c r="G6381" s="31"/>
      <c r="H6381" s="31"/>
    </row>
    <row r="6382">
      <c r="E6382" s="31"/>
      <c r="F6382" s="31"/>
      <c r="G6382" s="31"/>
      <c r="H6382" s="31"/>
    </row>
    <row r="6383">
      <c r="E6383" s="31"/>
      <c r="F6383" s="31"/>
      <c r="G6383" s="31"/>
      <c r="H6383" s="31"/>
    </row>
    <row r="6384">
      <c r="E6384" s="31"/>
      <c r="F6384" s="31"/>
      <c r="G6384" s="31"/>
      <c r="H6384" s="31"/>
    </row>
    <row r="6385">
      <c r="E6385" s="31"/>
      <c r="F6385" s="31"/>
      <c r="G6385" s="31"/>
      <c r="H6385" s="31"/>
    </row>
    <row r="6386">
      <c r="E6386" s="31"/>
      <c r="F6386" s="31"/>
      <c r="G6386" s="31"/>
      <c r="H6386" s="31"/>
    </row>
    <row r="6387">
      <c r="E6387" s="31"/>
      <c r="F6387" s="31"/>
      <c r="G6387" s="31"/>
      <c r="H6387" s="31"/>
    </row>
    <row r="6388">
      <c r="E6388" s="31"/>
      <c r="F6388" s="31"/>
      <c r="G6388" s="31"/>
      <c r="H6388" s="31"/>
    </row>
    <row r="6389">
      <c r="E6389" s="31"/>
      <c r="F6389" s="31"/>
      <c r="G6389" s="31"/>
      <c r="H6389" s="31"/>
    </row>
    <row r="6390">
      <c r="E6390" s="31"/>
      <c r="F6390" s="31"/>
      <c r="G6390" s="31"/>
      <c r="H6390" s="31"/>
    </row>
    <row r="6391">
      <c r="E6391" s="31"/>
      <c r="F6391" s="31"/>
      <c r="G6391" s="31"/>
      <c r="H6391" s="31"/>
    </row>
    <row r="6392">
      <c r="E6392" s="31"/>
      <c r="F6392" s="31"/>
      <c r="G6392" s="31"/>
      <c r="H6392" s="31"/>
    </row>
    <row r="6393">
      <c r="E6393" s="31"/>
      <c r="F6393" s="31"/>
      <c r="G6393" s="31"/>
      <c r="H6393" s="31"/>
    </row>
    <row r="6394">
      <c r="E6394" s="31"/>
      <c r="F6394" s="31"/>
      <c r="G6394" s="31"/>
      <c r="H6394" s="31"/>
    </row>
    <row r="6395">
      <c r="E6395" s="31"/>
      <c r="F6395" s="31"/>
      <c r="G6395" s="31"/>
      <c r="H6395" s="31"/>
    </row>
    <row r="6396">
      <c r="E6396" s="31"/>
      <c r="F6396" s="31"/>
      <c r="G6396" s="31"/>
      <c r="H6396" s="31"/>
    </row>
    <row r="6397">
      <c r="E6397" s="31"/>
      <c r="F6397" s="31"/>
      <c r="G6397" s="31"/>
      <c r="H6397" s="31"/>
    </row>
    <row r="6398">
      <c r="E6398" s="31"/>
      <c r="F6398" s="31"/>
      <c r="G6398" s="31"/>
      <c r="H6398" s="31"/>
    </row>
    <row r="6399">
      <c r="E6399" s="31"/>
      <c r="F6399" s="31"/>
      <c r="G6399" s="31"/>
      <c r="H6399" s="31"/>
    </row>
    <row r="6400">
      <c r="E6400" s="31"/>
      <c r="F6400" s="31"/>
      <c r="G6400" s="31"/>
      <c r="H6400" s="31"/>
    </row>
    <row r="6401">
      <c r="E6401" s="31"/>
      <c r="F6401" s="31"/>
      <c r="G6401" s="31"/>
      <c r="H6401" s="31"/>
    </row>
    <row r="6402">
      <c r="E6402" s="31"/>
      <c r="F6402" s="31"/>
      <c r="G6402" s="31"/>
      <c r="H6402" s="31"/>
    </row>
    <row r="6403">
      <c r="E6403" s="31"/>
      <c r="F6403" s="31"/>
      <c r="G6403" s="31"/>
      <c r="H6403" s="31"/>
    </row>
    <row r="6404">
      <c r="E6404" s="31"/>
      <c r="F6404" s="31"/>
      <c r="G6404" s="31"/>
      <c r="H6404" s="31"/>
    </row>
    <row r="6405">
      <c r="E6405" s="31"/>
      <c r="F6405" s="31"/>
      <c r="G6405" s="31"/>
      <c r="H6405" s="31"/>
    </row>
    <row r="6406">
      <c r="E6406" s="31"/>
      <c r="F6406" s="31"/>
      <c r="G6406" s="31"/>
      <c r="H6406" s="31"/>
    </row>
    <row r="6407">
      <c r="E6407" s="31"/>
      <c r="F6407" s="31"/>
      <c r="G6407" s="31"/>
      <c r="H6407" s="31"/>
    </row>
    <row r="6408">
      <c r="E6408" s="31"/>
      <c r="F6408" s="31"/>
      <c r="G6408" s="31"/>
      <c r="H6408" s="31"/>
    </row>
    <row r="6409">
      <c r="E6409" s="31"/>
      <c r="F6409" s="31"/>
      <c r="G6409" s="31"/>
      <c r="H6409" s="31"/>
    </row>
    <row r="6410">
      <c r="E6410" s="31"/>
      <c r="F6410" s="31"/>
      <c r="G6410" s="31"/>
      <c r="H6410" s="31"/>
    </row>
    <row r="6411">
      <c r="E6411" s="31"/>
      <c r="F6411" s="31"/>
      <c r="G6411" s="31"/>
      <c r="H6411" s="31"/>
    </row>
    <row r="6412">
      <c r="E6412" s="31"/>
      <c r="F6412" s="31"/>
      <c r="G6412" s="31"/>
      <c r="H6412" s="31"/>
    </row>
    <row r="6413">
      <c r="E6413" s="31"/>
      <c r="F6413" s="31"/>
      <c r="G6413" s="31"/>
      <c r="H6413" s="31"/>
    </row>
    <row r="6414">
      <c r="E6414" s="31"/>
      <c r="F6414" s="31"/>
      <c r="G6414" s="31"/>
      <c r="H6414" s="31"/>
    </row>
    <row r="6415">
      <c r="E6415" s="31"/>
      <c r="F6415" s="31"/>
      <c r="G6415" s="31"/>
      <c r="H6415" s="31"/>
    </row>
    <row r="6416">
      <c r="E6416" s="31"/>
      <c r="F6416" s="31"/>
      <c r="G6416" s="31"/>
      <c r="H6416" s="31"/>
    </row>
    <row r="6417">
      <c r="E6417" s="31"/>
      <c r="F6417" s="31"/>
      <c r="G6417" s="31"/>
      <c r="H6417" s="31"/>
    </row>
    <row r="6418">
      <c r="E6418" s="31"/>
      <c r="F6418" s="31"/>
      <c r="G6418" s="31"/>
      <c r="H6418" s="31"/>
    </row>
    <row r="6419">
      <c r="E6419" s="31"/>
      <c r="F6419" s="31"/>
      <c r="G6419" s="31"/>
      <c r="H6419" s="31"/>
    </row>
    <row r="6420">
      <c r="E6420" s="31"/>
      <c r="F6420" s="31"/>
      <c r="G6420" s="31"/>
      <c r="H6420" s="31"/>
    </row>
    <row r="6421">
      <c r="E6421" s="31"/>
      <c r="F6421" s="31"/>
      <c r="G6421" s="31"/>
      <c r="H6421" s="31"/>
    </row>
    <row r="6422">
      <c r="E6422" s="31"/>
      <c r="F6422" s="31"/>
      <c r="G6422" s="31"/>
      <c r="H6422" s="31"/>
    </row>
    <row r="6423">
      <c r="E6423" s="31"/>
      <c r="F6423" s="31"/>
      <c r="G6423" s="31"/>
      <c r="H6423" s="31"/>
    </row>
    <row r="6424">
      <c r="E6424" s="31"/>
      <c r="F6424" s="31"/>
      <c r="G6424" s="31"/>
      <c r="H6424" s="31"/>
    </row>
    <row r="6425">
      <c r="E6425" s="31"/>
      <c r="F6425" s="31"/>
      <c r="G6425" s="31"/>
      <c r="H6425" s="31"/>
    </row>
    <row r="6426">
      <c r="E6426" s="31"/>
      <c r="F6426" s="31"/>
      <c r="G6426" s="31"/>
      <c r="H6426" s="31"/>
    </row>
    <row r="6427">
      <c r="E6427" s="31"/>
      <c r="F6427" s="31"/>
      <c r="G6427" s="31"/>
      <c r="H6427" s="31"/>
    </row>
    <row r="6428">
      <c r="E6428" s="31"/>
      <c r="F6428" s="31"/>
      <c r="G6428" s="31"/>
      <c r="H6428" s="31"/>
    </row>
    <row r="6429">
      <c r="E6429" s="31"/>
      <c r="F6429" s="31"/>
      <c r="G6429" s="31"/>
      <c r="H6429" s="31"/>
    </row>
    <row r="6430">
      <c r="E6430" s="31"/>
      <c r="F6430" s="31"/>
      <c r="G6430" s="31"/>
      <c r="H6430" s="31"/>
    </row>
    <row r="6431">
      <c r="E6431" s="31"/>
      <c r="F6431" s="31"/>
      <c r="G6431" s="31"/>
      <c r="H6431" s="31"/>
    </row>
    <row r="6432">
      <c r="E6432" s="31"/>
      <c r="F6432" s="31"/>
      <c r="G6432" s="31"/>
      <c r="H6432" s="31"/>
    </row>
    <row r="6433">
      <c r="E6433" s="31"/>
      <c r="F6433" s="31"/>
      <c r="G6433" s="31"/>
      <c r="H6433" s="31"/>
    </row>
    <row r="6434">
      <c r="E6434" s="31"/>
      <c r="F6434" s="31"/>
      <c r="G6434" s="31"/>
      <c r="H6434" s="31"/>
    </row>
    <row r="6435">
      <c r="E6435" s="31"/>
      <c r="F6435" s="31"/>
      <c r="G6435" s="31"/>
      <c r="H6435" s="31"/>
    </row>
    <row r="6436">
      <c r="E6436" s="31"/>
      <c r="F6436" s="31"/>
      <c r="G6436" s="31"/>
      <c r="H6436" s="31"/>
    </row>
    <row r="6437">
      <c r="E6437" s="31"/>
      <c r="F6437" s="31"/>
      <c r="G6437" s="31"/>
      <c r="H6437" s="31"/>
    </row>
    <row r="6438">
      <c r="E6438" s="31"/>
      <c r="F6438" s="31"/>
      <c r="G6438" s="31"/>
      <c r="H6438" s="31"/>
    </row>
    <row r="6439">
      <c r="E6439" s="31"/>
      <c r="F6439" s="31"/>
      <c r="G6439" s="31"/>
      <c r="H6439" s="31"/>
    </row>
    <row r="6440">
      <c r="E6440" s="31"/>
      <c r="F6440" s="31"/>
      <c r="G6440" s="31"/>
      <c r="H6440" s="31"/>
    </row>
    <row r="6441">
      <c r="E6441" s="31"/>
      <c r="F6441" s="31"/>
      <c r="G6441" s="31"/>
      <c r="H6441" s="31"/>
    </row>
    <row r="6442">
      <c r="E6442" s="31"/>
      <c r="F6442" s="31"/>
      <c r="G6442" s="31"/>
      <c r="H6442" s="31"/>
    </row>
    <row r="6443">
      <c r="E6443" s="31"/>
      <c r="F6443" s="31"/>
      <c r="G6443" s="31"/>
      <c r="H6443" s="31"/>
    </row>
    <row r="6444">
      <c r="E6444" s="31"/>
      <c r="F6444" s="31"/>
      <c r="G6444" s="31"/>
      <c r="H6444" s="31"/>
    </row>
    <row r="6445">
      <c r="E6445" s="31"/>
      <c r="F6445" s="31"/>
      <c r="G6445" s="31"/>
      <c r="H6445" s="31"/>
    </row>
    <row r="6446">
      <c r="E6446" s="31"/>
      <c r="F6446" s="31"/>
      <c r="G6446" s="31"/>
      <c r="H6446" s="31"/>
    </row>
    <row r="6447">
      <c r="E6447" s="31"/>
      <c r="F6447" s="31"/>
      <c r="G6447" s="31"/>
      <c r="H6447" s="31"/>
    </row>
    <row r="6448">
      <c r="E6448" s="31"/>
      <c r="F6448" s="31"/>
      <c r="G6448" s="31"/>
      <c r="H6448" s="31"/>
    </row>
    <row r="6449">
      <c r="E6449" s="31"/>
      <c r="F6449" s="31"/>
      <c r="G6449" s="31"/>
      <c r="H6449" s="31"/>
    </row>
    <row r="6450">
      <c r="E6450" s="31"/>
      <c r="F6450" s="31"/>
      <c r="G6450" s="31"/>
      <c r="H6450" s="31"/>
    </row>
    <row r="6451">
      <c r="E6451" s="31"/>
      <c r="F6451" s="31"/>
      <c r="G6451" s="31"/>
      <c r="H6451" s="31"/>
    </row>
    <row r="6452">
      <c r="E6452" s="31"/>
      <c r="F6452" s="31"/>
      <c r="G6452" s="31"/>
      <c r="H6452" s="31"/>
    </row>
    <row r="6453">
      <c r="E6453" s="31"/>
      <c r="F6453" s="31"/>
      <c r="G6453" s="31"/>
      <c r="H6453" s="31"/>
    </row>
    <row r="6454">
      <c r="E6454" s="31"/>
      <c r="F6454" s="31"/>
      <c r="G6454" s="31"/>
      <c r="H6454" s="31"/>
    </row>
    <row r="6455">
      <c r="E6455" s="31"/>
      <c r="F6455" s="31"/>
      <c r="G6455" s="31"/>
      <c r="H6455" s="31"/>
    </row>
    <row r="6456">
      <c r="E6456" s="31"/>
      <c r="F6456" s="31"/>
      <c r="G6456" s="31"/>
      <c r="H6456" s="31"/>
    </row>
    <row r="6457">
      <c r="E6457" s="31"/>
      <c r="F6457" s="31"/>
      <c r="G6457" s="31"/>
      <c r="H6457" s="31"/>
    </row>
    <row r="6458">
      <c r="E6458" s="31"/>
      <c r="F6458" s="31"/>
      <c r="G6458" s="31"/>
      <c r="H6458" s="31"/>
    </row>
    <row r="6459">
      <c r="E6459" s="31"/>
      <c r="F6459" s="31"/>
      <c r="G6459" s="31"/>
      <c r="H6459" s="31"/>
    </row>
    <row r="6460">
      <c r="E6460" s="31"/>
      <c r="F6460" s="31"/>
      <c r="G6460" s="31"/>
      <c r="H6460" s="31"/>
    </row>
    <row r="6461">
      <c r="E6461" s="31"/>
      <c r="F6461" s="31"/>
      <c r="G6461" s="31"/>
      <c r="H6461" s="31"/>
    </row>
    <row r="6462">
      <c r="E6462" s="31"/>
      <c r="F6462" s="31"/>
      <c r="G6462" s="31"/>
      <c r="H6462" s="31"/>
    </row>
    <row r="6463">
      <c r="E6463" s="31"/>
      <c r="F6463" s="31"/>
      <c r="G6463" s="31"/>
      <c r="H6463" s="31"/>
    </row>
    <row r="6464">
      <c r="E6464" s="31"/>
      <c r="F6464" s="31"/>
      <c r="G6464" s="31"/>
      <c r="H6464" s="31"/>
    </row>
    <row r="6465">
      <c r="E6465" s="31"/>
      <c r="F6465" s="31"/>
      <c r="G6465" s="31"/>
      <c r="H6465" s="31"/>
    </row>
    <row r="6466">
      <c r="E6466" s="31"/>
      <c r="F6466" s="31"/>
      <c r="G6466" s="31"/>
      <c r="H6466" s="31"/>
    </row>
    <row r="6467">
      <c r="E6467" s="31"/>
      <c r="F6467" s="31"/>
      <c r="G6467" s="31"/>
      <c r="H6467" s="31"/>
    </row>
    <row r="6468">
      <c r="E6468" s="31"/>
      <c r="F6468" s="31"/>
      <c r="G6468" s="31"/>
      <c r="H6468" s="31"/>
    </row>
    <row r="6469">
      <c r="E6469" s="31"/>
      <c r="F6469" s="31"/>
      <c r="G6469" s="31"/>
      <c r="H6469" s="31"/>
    </row>
    <row r="6470">
      <c r="E6470" s="31"/>
      <c r="F6470" s="31"/>
      <c r="G6470" s="31"/>
      <c r="H6470" s="31"/>
    </row>
    <row r="6471">
      <c r="E6471" s="31"/>
      <c r="F6471" s="31"/>
      <c r="G6471" s="31"/>
      <c r="H6471" s="31"/>
    </row>
    <row r="6472">
      <c r="E6472" s="31"/>
      <c r="F6472" s="31"/>
      <c r="G6472" s="31"/>
      <c r="H6472" s="31"/>
    </row>
    <row r="6473">
      <c r="E6473" s="31"/>
      <c r="F6473" s="31"/>
      <c r="G6473" s="31"/>
      <c r="H6473" s="31"/>
    </row>
    <row r="6474">
      <c r="E6474" s="31"/>
      <c r="F6474" s="31"/>
      <c r="G6474" s="31"/>
      <c r="H6474" s="31"/>
    </row>
    <row r="6475">
      <c r="E6475" s="31"/>
      <c r="F6475" s="31"/>
      <c r="G6475" s="31"/>
      <c r="H6475" s="31"/>
    </row>
    <row r="6476">
      <c r="E6476" s="31"/>
      <c r="F6476" s="31"/>
      <c r="G6476" s="31"/>
      <c r="H6476" s="31"/>
    </row>
    <row r="6477">
      <c r="E6477" s="31"/>
      <c r="F6477" s="31"/>
      <c r="G6477" s="31"/>
      <c r="H6477" s="31"/>
    </row>
    <row r="6478">
      <c r="E6478" s="31"/>
      <c r="F6478" s="31"/>
      <c r="G6478" s="31"/>
      <c r="H6478" s="31"/>
    </row>
    <row r="6479">
      <c r="E6479" s="31"/>
      <c r="F6479" s="31"/>
      <c r="G6479" s="31"/>
      <c r="H6479" s="31"/>
    </row>
    <row r="6480">
      <c r="E6480" s="31"/>
      <c r="F6480" s="31"/>
      <c r="G6480" s="31"/>
      <c r="H6480" s="31"/>
    </row>
    <row r="6481">
      <c r="E6481" s="31"/>
      <c r="F6481" s="31"/>
      <c r="G6481" s="31"/>
      <c r="H6481" s="31"/>
    </row>
    <row r="6482">
      <c r="E6482" s="31"/>
      <c r="F6482" s="31"/>
      <c r="G6482" s="31"/>
      <c r="H6482" s="31"/>
    </row>
    <row r="6483">
      <c r="E6483" s="31"/>
      <c r="F6483" s="31"/>
      <c r="G6483" s="31"/>
      <c r="H6483" s="31"/>
    </row>
    <row r="6484">
      <c r="E6484" s="31"/>
      <c r="F6484" s="31"/>
      <c r="G6484" s="31"/>
      <c r="H6484" s="31"/>
    </row>
    <row r="6485">
      <c r="E6485" s="31"/>
      <c r="F6485" s="31"/>
      <c r="G6485" s="31"/>
      <c r="H6485" s="31"/>
    </row>
    <row r="6486">
      <c r="E6486" s="31"/>
      <c r="F6486" s="31"/>
      <c r="G6486" s="31"/>
      <c r="H6486" s="31"/>
    </row>
    <row r="6487">
      <c r="E6487" s="31"/>
      <c r="F6487" s="31"/>
      <c r="G6487" s="31"/>
      <c r="H6487" s="31"/>
    </row>
    <row r="6488">
      <c r="E6488" s="31"/>
      <c r="F6488" s="31"/>
      <c r="G6488" s="31"/>
      <c r="H6488" s="31"/>
    </row>
    <row r="6489">
      <c r="E6489" s="31"/>
      <c r="F6489" s="31"/>
      <c r="G6489" s="31"/>
      <c r="H6489" s="31"/>
    </row>
    <row r="6490">
      <c r="E6490" s="31"/>
      <c r="F6490" s="31"/>
      <c r="G6490" s="31"/>
      <c r="H6490" s="31"/>
    </row>
    <row r="6491">
      <c r="E6491" s="31"/>
      <c r="F6491" s="31"/>
      <c r="G6491" s="31"/>
      <c r="H6491" s="31"/>
    </row>
    <row r="6492">
      <c r="E6492" s="31"/>
      <c r="F6492" s="31"/>
      <c r="G6492" s="31"/>
      <c r="H6492" s="31"/>
    </row>
    <row r="6493">
      <c r="E6493" s="31"/>
      <c r="F6493" s="31"/>
      <c r="G6493" s="31"/>
      <c r="H6493" s="31"/>
    </row>
    <row r="6494">
      <c r="E6494" s="31"/>
      <c r="F6494" s="31"/>
      <c r="G6494" s="31"/>
      <c r="H6494" s="31"/>
    </row>
    <row r="6495">
      <c r="E6495" s="31"/>
      <c r="F6495" s="31"/>
      <c r="G6495" s="31"/>
      <c r="H6495" s="31"/>
    </row>
    <row r="6496">
      <c r="E6496" s="31"/>
      <c r="F6496" s="31"/>
      <c r="G6496" s="31"/>
      <c r="H6496" s="31"/>
    </row>
    <row r="6497">
      <c r="E6497" s="31"/>
      <c r="F6497" s="31"/>
      <c r="G6497" s="31"/>
      <c r="H6497" s="31"/>
    </row>
    <row r="6498">
      <c r="E6498" s="31"/>
      <c r="F6498" s="31"/>
      <c r="G6498" s="31"/>
      <c r="H6498" s="31"/>
    </row>
    <row r="6499">
      <c r="E6499" s="31"/>
      <c r="F6499" s="31"/>
      <c r="G6499" s="31"/>
      <c r="H6499" s="31"/>
    </row>
    <row r="6500">
      <c r="E6500" s="31"/>
      <c r="F6500" s="31"/>
      <c r="G6500" s="31"/>
      <c r="H6500" s="31"/>
    </row>
    <row r="6501">
      <c r="E6501" s="31"/>
      <c r="F6501" s="31"/>
      <c r="G6501" s="31"/>
      <c r="H6501" s="31"/>
    </row>
    <row r="6502">
      <c r="E6502" s="31"/>
      <c r="F6502" s="31"/>
      <c r="G6502" s="31"/>
      <c r="H6502" s="31"/>
    </row>
    <row r="6503">
      <c r="E6503" s="31"/>
      <c r="F6503" s="31"/>
      <c r="G6503" s="31"/>
      <c r="H6503" s="31"/>
    </row>
    <row r="6504">
      <c r="E6504" s="31"/>
      <c r="F6504" s="31"/>
      <c r="G6504" s="31"/>
      <c r="H6504" s="31"/>
    </row>
    <row r="6505">
      <c r="E6505" s="31"/>
      <c r="F6505" s="31"/>
      <c r="G6505" s="31"/>
      <c r="H6505" s="31"/>
    </row>
    <row r="6506">
      <c r="E6506" s="31"/>
      <c r="F6506" s="31"/>
      <c r="G6506" s="31"/>
      <c r="H6506" s="31"/>
    </row>
    <row r="6507">
      <c r="E6507" s="31"/>
      <c r="F6507" s="31"/>
      <c r="G6507" s="31"/>
      <c r="H6507" s="31"/>
    </row>
    <row r="6508">
      <c r="E6508" s="31"/>
      <c r="F6508" s="31"/>
      <c r="G6508" s="31"/>
      <c r="H6508" s="31"/>
    </row>
    <row r="6509">
      <c r="E6509" s="31"/>
      <c r="F6509" s="31"/>
      <c r="G6509" s="31"/>
      <c r="H6509" s="31"/>
    </row>
    <row r="6510">
      <c r="E6510" s="31"/>
      <c r="F6510" s="31"/>
      <c r="G6510" s="31"/>
      <c r="H6510" s="31"/>
    </row>
    <row r="6511">
      <c r="E6511" s="31"/>
      <c r="F6511" s="31"/>
      <c r="G6511" s="31"/>
      <c r="H6511" s="31"/>
    </row>
    <row r="6512">
      <c r="E6512" s="31"/>
      <c r="F6512" s="31"/>
      <c r="G6512" s="31"/>
      <c r="H6512" s="31"/>
    </row>
    <row r="6513">
      <c r="E6513" s="31"/>
      <c r="F6513" s="31"/>
      <c r="G6513" s="31"/>
      <c r="H6513" s="31"/>
    </row>
    <row r="6514">
      <c r="E6514" s="31"/>
      <c r="F6514" s="31"/>
      <c r="G6514" s="31"/>
      <c r="H6514" s="31"/>
    </row>
    <row r="6515">
      <c r="E6515" s="31"/>
      <c r="F6515" s="31"/>
      <c r="G6515" s="31"/>
      <c r="H6515" s="31"/>
    </row>
    <row r="6516">
      <c r="E6516" s="31"/>
      <c r="F6516" s="31"/>
      <c r="G6516" s="31"/>
      <c r="H6516" s="31"/>
    </row>
    <row r="6517">
      <c r="E6517" s="31"/>
      <c r="F6517" s="31"/>
      <c r="G6517" s="31"/>
      <c r="H6517" s="31"/>
    </row>
    <row r="6518">
      <c r="E6518" s="31"/>
      <c r="F6518" s="31"/>
      <c r="G6518" s="31"/>
      <c r="H6518" s="31"/>
    </row>
    <row r="6519">
      <c r="E6519" s="31"/>
      <c r="F6519" s="31"/>
      <c r="G6519" s="31"/>
      <c r="H6519" s="31"/>
    </row>
    <row r="6520">
      <c r="E6520" s="31"/>
      <c r="F6520" s="31"/>
      <c r="G6520" s="31"/>
      <c r="H6520" s="31"/>
    </row>
    <row r="6521">
      <c r="E6521" s="31"/>
      <c r="F6521" s="31"/>
      <c r="G6521" s="31"/>
      <c r="H6521" s="31"/>
    </row>
    <row r="6522">
      <c r="E6522" s="31"/>
      <c r="F6522" s="31"/>
      <c r="G6522" s="31"/>
      <c r="H6522" s="31"/>
    </row>
    <row r="6523">
      <c r="E6523" s="31"/>
      <c r="F6523" s="31"/>
      <c r="G6523" s="31"/>
      <c r="H6523" s="31"/>
    </row>
    <row r="6524">
      <c r="E6524" s="31"/>
      <c r="F6524" s="31"/>
      <c r="G6524" s="31"/>
      <c r="H6524" s="31"/>
    </row>
    <row r="6525">
      <c r="E6525" s="31"/>
      <c r="F6525" s="31"/>
      <c r="G6525" s="31"/>
      <c r="H6525" s="31"/>
    </row>
    <row r="6526">
      <c r="E6526" s="31"/>
      <c r="F6526" s="31"/>
      <c r="G6526" s="31"/>
      <c r="H6526" s="31"/>
    </row>
    <row r="6527">
      <c r="E6527" s="31"/>
      <c r="F6527" s="31"/>
      <c r="G6527" s="31"/>
      <c r="H6527" s="31"/>
    </row>
    <row r="6528">
      <c r="E6528" s="31"/>
      <c r="F6528" s="31"/>
      <c r="G6528" s="31"/>
      <c r="H6528" s="31"/>
    </row>
    <row r="6529">
      <c r="E6529" s="31"/>
      <c r="F6529" s="31"/>
      <c r="G6529" s="31"/>
      <c r="H6529" s="31"/>
    </row>
    <row r="6530">
      <c r="E6530" s="31"/>
      <c r="F6530" s="31"/>
      <c r="G6530" s="31"/>
      <c r="H6530" s="31"/>
    </row>
    <row r="6531">
      <c r="E6531" s="31"/>
      <c r="F6531" s="31"/>
      <c r="G6531" s="31"/>
      <c r="H6531" s="31"/>
    </row>
    <row r="6532">
      <c r="E6532" s="31"/>
      <c r="F6532" s="31"/>
      <c r="G6532" s="31"/>
      <c r="H6532" s="31"/>
    </row>
    <row r="6533">
      <c r="E6533" s="31"/>
      <c r="F6533" s="31"/>
      <c r="G6533" s="31"/>
      <c r="H6533" s="31"/>
    </row>
    <row r="6534">
      <c r="E6534" s="31"/>
      <c r="F6534" s="31"/>
      <c r="G6534" s="31"/>
      <c r="H6534" s="31"/>
    </row>
    <row r="6535">
      <c r="E6535" s="31"/>
      <c r="F6535" s="31"/>
      <c r="G6535" s="31"/>
      <c r="H6535" s="31"/>
    </row>
    <row r="6536">
      <c r="E6536" s="31"/>
      <c r="F6536" s="31"/>
      <c r="G6536" s="31"/>
      <c r="H6536" s="31"/>
    </row>
    <row r="6537">
      <c r="E6537" s="31"/>
      <c r="F6537" s="31"/>
      <c r="G6537" s="31"/>
      <c r="H6537" s="31"/>
    </row>
    <row r="6538">
      <c r="E6538" s="31"/>
      <c r="F6538" s="31"/>
      <c r="G6538" s="31"/>
      <c r="H6538" s="31"/>
    </row>
    <row r="6539">
      <c r="E6539" s="31"/>
      <c r="F6539" s="31"/>
      <c r="G6539" s="31"/>
      <c r="H6539" s="31"/>
    </row>
    <row r="6540">
      <c r="E6540" s="31"/>
      <c r="F6540" s="31"/>
      <c r="G6540" s="31"/>
      <c r="H6540" s="31"/>
    </row>
    <row r="6541">
      <c r="E6541" s="31"/>
      <c r="F6541" s="31"/>
      <c r="G6541" s="31"/>
      <c r="H6541" s="31"/>
    </row>
    <row r="6542">
      <c r="E6542" s="31"/>
      <c r="F6542" s="31"/>
      <c r="G6542" s="31"/>
      <c r="H6542" s="31"/>
    </row>
    <row r="6543">
      <c r="E6543" s="31"/>
      <c r="F6543" s="31"/>
      <c r="G6543" s="31"/>
      <c r="H6543" s="31"/>
    </row>
    <row r="6544">
      <c r="E6544" s="31"/>
      <c r="F6544" s="31"/>
      <c r="G6544" s="31"/>
      <c r="H6544" s="31"/>
    </row>
    <row r="6545">
      <c r="E6545" s="31"/>
      <c r="F6545" s="31"/>
      <c r="G6545" s="31"/>
      <c r="H6545" s="31"/>
    </row>
    <row r="6546">
      <c r="E6546" s="31"/>
      <c r="F6546" s="31"/>
      <c r="G6546" s="31"/>
      <c r="H6546" s="31"/>
    </row>
    <row r="6547">
      <c r="E6547" s="31"/>
      <c r="F6547" s="31"/>
      <c r="G6547" s="31"/>
      <c r="H6547" s="31"/>
    </row>
    <row r="6548">
      <c r="E6548" s="31"/>
      <c r="F6548" s="31"/>
      <c r="G6548" s="31"/>
      <c r="H6548" s="31"/>
    </row>
    <row r="6549">
      <c r="E6549" s="31"/>
      <c r="F6549" s="31"/>
      <c r="G6549" s="31"/>
      <c r="H6549" s="31"/>
    </row>
    <row r="6550">
      <c r="E6550" s="31"/>
      <c r="F6550" s="31"/>
      <c r="G6550" s="31"/>
      <c r="H6550" s="31"/>
    </row>
    <row r="6551">
      <c r="E6551" s="31"/>
      <c r="F6551" s="31"/>
      <c r="G6551" s="31"/>
      <c r="H6551" s="31"/>
    </row>
    <row r="6552">
      <c r="E6552" s="31"/>
      <c r="F6552" s="31"/>
      <c r="G6552" s="31"/>
      <c r="H6552" s="31"/>
    </row>
    <row r="6553">
      <c r="E6553" s="31"/>
      <c r="F6553" s="31"/>
      <c r="G6553" s="31"/>
      <c r="H6553" s="31"/>
    </row>
    <row r="6554">
      <c r="E6554" s="31"/>
      <c r="F6554" s="31"/>
      <c r="G6554" s="31"/>
      <c r="H6554" s="31"/>
    </row>
    <row r="6555">
      <c r="E6555" s="31"/>
      <c r="F6555" s="31"/>
      <c r="G6555" s="31"/>
      <c r="H6555" s="31"/>
    </row>
    <row r="6556">
      <c r="E6556" s="31"/>
      <c r="F6556" s="31"/>
      <c r="G6556" s="31"/>
      <c r="H6556" s="31"/>
    </row>
    <row r="6557">
      <c r="E6557" s="31"/>
      <c r="F6557" s="31"/>
      <c r="G6557" s="31"/>
      <c r="H6557" s="31"/>
    </row>
    <row r="6558">
      <c r="E6558" s="31"/>
      <c r="F6558" s="31"/>
      <c r="G6558" s="31"/>
      <c r="H6558" s="31"/>
    </row>
    <row r="6559">
      <c r="E6559" s="31"/>
      <c r="F6559" s="31"/>
      <c r="G6559" s="31"/>
      <c r="H6559" s="31"/>
    </row>
    <row r="6560">
      <c r="E6560" s="31"/>
      <c r="F6560" s="31"/>
      <c r="G6560" s="31"/>
      <c r="H6560" s="31"/>
    </row>
    <row r="6561">
      <c r="E6561" s="31"/>
      <c r="F6561" s="31"/>
      <c r="G6561" s="31"/>
      <c r="H6561" s="31"/>
    </row>
    <row r="6562">
      <c r="E6562" s="31"/>
      <c r="F6562" s="31"/>
      <c r="G6562" s="31"/>
      <c r="H6562" s="31"/>
    </row>
    <row r="6563">
      <c r="E6563" s="31"/>
      <c r="F6563" s="31"/>
      <c r="G6563" s="31"/>
      <c r="H6563" s="31"/>
    </row>
    <row r="6564">
      <c r="E6564" s="31"/>
      <c r="F6564" s="31"/>
      <c r="G6564" s="31"/>
      <c r="H6564" s="31"/>
    </row>
    <row r="6565">
      <c r="E6565" s="31"/>
      <c r="F6565" s="31"/>
      <c r="G6565" s="31"/>
      <c r="H6565" s="31"/>
    </row>
    <row r="6566">
      <c r="E6566" s="31"/>
      <c r="F6566" s="31"/>
      <c r="G6566" s="31"/>
      <c r="H6566" s="31"/>
    </row>
    <row r="6567">
      <c r="E6567" s="31"/>
      <c r="F6567" s="31"/>
      <c r="G6567" s="31"/>
      <c r="H6567" s="31"/>
    </row>
    <row r="6568">
      <c r="E6568" s="31"/>
      <c r="F6568" s="31"/>
      <c r="G6568" s="31"/>
      <c r="H6568" s="31"/>
    </row>
    <row r="6569">
      <c r="E6569" s="31"/>
      <c r="F6569" s="31"/>
      <c r="G6569" s="31"/>
      <c r="H6569" s="31"/>
    </row>
    <row r="6570">
      <c r="E6570" s="31"/>
      <c r="F6570" s="31"/>
      <c r="G6570" s="31"/>
      <c r="H6570" s="31"/>
    </row>
    <row r="6571">
      <c r="E6571" s="31"/>
      <c r="F6571" s="31"/>
      <c r="G6571" s="31"/>
      <c r="H6571" s="31"/>
    </row>
    <row r="6572">
      <c r="E6572" s="31"/>
      <c r="F6572" s="31"/>
      <c r="G6572" s="31"/>
      <c r="H6572" s="31"/>
    </row>
    <row r="6573">
      <c r="E6573" s="31"/>
      <c r="F6573" s="31"/>
      <c r="G6573" s="31"/>
      <c r="H6573" s="31"/>
    </row>
    <row r="6574">
      <c r="E6574" s="31"/>
      <c r="F6574" s="31"/>
      <c r="G6574" s="31"/>
      <c r="H6574" s="31"/>
    </row>
    <row r="6575">
      <c r="E6575" s="31"/>
      <c r="F6575" s="31"/>
      <c r="G6575" s="31"/>
      <c r="H6575" s="31"/>
    </row>
    <row r="6576">
      <c r="E6576" s="31"/>
      <c r="F6576" s="31"/>
      <c r="G6576" s="31"/>
      <c r="H6576" s="31"/>
    </row>
    <row r="6577">
      <c r="E6577" s="31"/>
      <c r="F6577" s="31"/>
      <c r="G6577" s="31"/>
      <c r="H6577" s="31"/>
    </row>
    <row r="6578">
      <c r="E6578" s="31"/>
      <c r="F6578" s="31"/>
      <c r="G6578" s="31"/>
      <c r="H6578" s="31"/>
    </row>
    <row r="6579">
      <c r="E6579" s="31"/>
      <c r="F6579" s="31"/>
      <c r="G6579" s="31"/>
      <c r="H6579" s="31"/>
    </row>
    <row r="6580">
      <c r="E6580" s="31"/>
      <c r="F6580" s="31"/>
      <c r="G6580" s="31"/>
      <c r="H6580" s="31"/>
    </row>
    <row r="6581">
      <c r="E6581" s="31"/>
      <c r="F6581" s="31"/>
      <c r="G6581" s="31"/>
      <c r="H6581" s="31"/>
    </row>
    <row r="6582">
      <c r="E6582" s="31"/>
      <c r="F6582" s="31"/>
      <c r="G6582" s="31"/>
      <c r="H6582" s="31"/>
    </row>
    <row r="6583">
      <c r="E6583" s="31"/>
      <c r="F6583" s="31"/>
      <c r="G6583" s="31"/>
      <c r="H6583" s="31"/>
    </row>
    <row r="6584">
      <c r="E6584" s="31"/>
      <c r="F6584" s="31"/>
      <c r="G6584" s="31"/>
      <c r="H6584" s="31"/>
    </row>
    <row r="6585">
      <c r="E6585" s="31"/>
      <c r="F6585" s="31"/>
      <c r="G6585" s="31"/>
      <c r="H6585" s="31"/>
    </row>
    <row r="6586">
      <c r="E6586" s="31"/>
      <c r="F6586" s="31"/>
      <c r="G6586" s="31"/>
      <c r="H6586" s="31"/>
    </row>
    <row r="6587">
      <c r="E6587" s="31"/>
      <c r="F6587" s="31"/>
      <c r="G6587" s="31"/>
      <c r="H6587" s="31"/>
    </row>
    <row r="6588">
      <c r="E6588" s="31"/>
      <c r="F6588" s="31"/>
      <c r="G6588" s="31"/>
      <c r="H6588" s="31"/>
    </row>
    <row r="6589">
      <c r="E6589" s="31"/>
      <c r="F6589" s="31"/>
      <c r="G6589" s="31"/>
      <c r="H6589" s="31"/>
    </row>
    <row r="6590">
      <c r="E6590" s="31"/>
      <c r="F6590" s="31"/>
      <c r="G6590" s="31"/>
      <c r="H6590" s="31"/>
    </row>
    <row r="6591">
      <c r="E6591" s="31"/>
      <c r="F6591" s="31"/>
      <c r="G6591" s="31"/>
      <c r="H6591" s="31"/>
    </row>
    <row r="6592">
      <c r="E6592" s="31"/>
      <c r="F6592" s="31"/>
      <c r="G6592" s="31"/>
      <c r="H6592" s="31"/>
    </row>
    <row r="6593">
      <c r="E6593" s="31"/>
      <c r="F6593" s="31"/>
      <c r="G6593" s="31"/>
      <c r="H6593" s="31"/>
    </row>
    <row r="6594">
      <c r="E6594" s="31"/>
      <c r="F6594" s="31"/>
      <c r="G6594" s="31"/>
      <c r="H6594" s="31"/>
    </row>
    <row r="6595">
      <c r="E6595" s="31"/>
      <c r="F6595" s="31"/>
      <c r="G6595" s="31"/>
      <c r="H6595" s="31"/>
    </row>
    <row r="6596">
      <c r="E6596" s="31"/>
      <c r="F6596" s="31"/>
      <c r="G6596" s="31"/>
      <c r="H6596" s="31"/>
    </row>
    <row r="6597">
      <c r="E6597" s="31"/>
      <c r="F6597" s="31"/>
      <c r="G6597" s="31"/>
      <c r="H6597" s="31"/>
    </row>
    <row r="6598">
      <c r="E6598" s="31"/>
      <c r="F6598" s="31"/>
      <c r="G6598" s="31"/>
      <c r="H6598" s="31"/>
    </row>
    <row r="6599">
      <c r="E6599" s="31"/>
      <c r="F6599" s="31"/>
      <c r="G6599" s="31"/>
      <c r="H6599" s="31"/>
    </row>
    <row r="6600">
      <c r="E6600" s="31"/>
      <c r="F6600" s="31"/>
      <c r="G6600" s="31"/>
      <c r="H6600" s="31"/>
    </row>
    <row r="6601">
      <c r="E6601" s="31"/>
      <c r="F6601" s="31"/>
      <c r="G6601" s="31"/>
      <c r="H6601" s="31"/>
    </row>
    <row r="6602">
      <c r="E6602" s="31"/>
      <c r="F6602" s="31"/>
      <c r="G6602" s="31"/>
      <c r="H6602" s="31"/>
    </row>
    <row r="6603">
      <c r="E6603" s="31"/>
      <c r="F6603" s="31"/>
      <c r="G6603" s="31"/>
      <c r="H6603" s="31"/>
    </row>
    <row r="6604">
      <c r="E6604" s="31"/>
      <c r="F6604" s="31"/>
      <c r="G6604" s="31"/>
      <c r="H6604" s="31"/>
    </row>
    <row r="6605">
      <c r="E6605" s="31"/>
      <c r="F6605" s="31"/>
      <c r="G6605" s="31"/>
      <c r="H6605" s="31"/>
    </row>
    <row r="6606">
      <c r="E6606" s="31"/>
      <c r="F6606" s="31"/>
      <c r="G6606" s="31"/>
      <c r="H6606" s="31"/>
    </row>
    <row r="6607">
      <c r="E6607" s="31"/>
      <c r="F6607" s="31"/>
      <c r="G6607" s="31"/>
      <c r="H6607" s="31"/>
    </row>
    <row r="6608">
      <c r="E6608" s="31"/>
      <c r="F6608" s="31"/>
      <c r="G6608" s="31"/>
      <c r="H6608" s="31"/>
    </row>
    <row r="6609">
      <c r="E6609" s="31"/>
      <c r="F6609" s="31"/>
      <c r="G6609" s="31"/>
      <c r="H6609" s="31"/>
    </row>
    <row r="6610">
      <c r="E6610" s="31"/>
      <c r="F6610" s="31"/>
      <c r="G6610" s="31"/>
      <c r="H6610" s="31"/>
    </row>
    <row r="6611">
      <c r="E6611" s="31"/>
      <c r="F6611" s="31"/>
      <c r="G6611" s="31"/>
      <c r="H6611" s="31"/>
    </row>
    <row r="6612">
      <c r="E6612" s="31"/>
      <c r="F6612" s="31"/>
      <c r="G6612" s="31"/>
      <c r="H6612" s="31"/>
    </row>
    <row r="6613">
      <c r="E6613" s="31"/>
      <c r="F6613" s="31"/>
      <c r="G6613" s="31"/>
      <c r="H6613" s="31"/>
    </row>
    <row r="6614">
      <c r="E6614" s="31"/>
      <c r="F6614" s="31"/>
      <c r="G6614" s="31"/>
      <c r="H6614" s="31"/>
    </row>
    <row r="6615">
      <c r="E6615" s="31"/>
      <c r="F6615" s="31"/>
      <c r="G6615" s="31"/>
      <c r="H6615" s="31"/>
    </row>
    <row r="6616">
      <c r="E6616" s="31"/>
      <c r="F6616" s="31"/>
      <c r="G6616" s="31"/>
      <c r="H6616" s="31"/>
    </row>
    <row r="6617">
      <c r="E6617" s="31"/>
      <c r="F6617" s="31"/>
      <c r="G6617" s="31"/>
      <c r="H6617" s="31"/>
    </row>
    <row r="6618">
      <c r="E6618" s="31"/>
      <c r="F6618" s="31"/>
      <c r="G6618" s="31"/>
      <c r="H6618" s="31"/>
    </row>
    <row r="6619">
      <c r="E6619" s="31"/>
      <c r="F6619" s="31"/>
      <c r="G6619" s="31"/>
      <c r="H6619" s="31"/>
    </row>
    <row r="6620">
      <c r="E6620" s="31"/>
      <c r="F6620" s="31"/>
      <c r="G6620" s="31"/>
      <c r="H6620" s="31"/>
    </row>
    <row r="6621">
      <c r="E6621" s="31"/>
      <c r="F6621" s="31"/>
      <c r="G6621" s="31"/>
      <c r="H6621" s="31"/>
    </row>
    <row r="6622">
      <c r="E6622" s="31"/>
      <c r="F6622" s="31"/>
      <c r="G6622" s="31"/>
      <c r="H6622" s="31"/>
    </row>
    <row r="6623">
      <c r="E6623" s="31"/>
      <c r="F6623" s="31"/>
      <c r="G6623" s="31"/>
      <c r="H6623" s="31"/>
    </row>
    <row r="6624">
      <c r="E6624" s="31"/>
      <c r="F6624" s="31"/>
      <c r="G6624" s="31"/>
      <c r="H6624" s="31"/>
    </row>
    <row r="6625">
      <c r="E6625" s="31"/>
      <c r="F6625" s="31"/>
      <c r="G6625" s="31"/>
      <c r="H6625" s="31"/>
    </row>
    <row r="6626">
      <c r="E6626" s="31"/>
      <c r="F6626" s="31"/>
      <c r="G6626" s="31"/>
      <c r="H6626" s="31"/>
    </row>
    <row r="6627">
      <c r="E6627" s="31"/>
      <c r="F6627" s="31"/>
      <c r="G6627" s="31"/>
      <c r="H6627" s="31"/>
    </row>
    <row r="6628">
      <c r="E6628" s="31"/>
      <c r="F6628" s="31"/>
      <c r="G6628" s="31"/>
      <c r="H6628" s="31"/>
    </row>
    <row r="6629">
      <c r="E6629" s="31"/>
      <c r="F6629" s="31"/>
      <c r="G6629" s="31"/>
      <c r="H6629" s="31"/>
    </row>
    <row r="6630">
      <c r="E6630" s="31"/>
      <c r="F6630" s="31"/>
      <c r="G6630" s="31"/>
      <c r="H6630" s="31"/>
    </row>
    <row r="6631">
      <c r="E6631" s="31"/>
      <c r="F6631" s="31"/>
      <c r="G6631" s="31"/>
      <c r="H6631" s="31"/>
    </row>
    <row r="6632">
      <c r="E6632" s="31"/>
      <c r="F6632" s="31"/>
      <c r="G6632" s="31"/>
      <c r="H6632" s="31"/>
    </row>
    <row r="6633">
      <c r="E6633" s="31"/>
      <c r="F6633" s="31"/>
      <c r="G6633" s="31"/>
      <c r="H6633" s="31"/>
    </row>
    <row r="6634">
      <c r="E6634" s="31"/>
      <c r="F6634" s="31"/>
      <c r="G6634" s="31"/>
      <c r="H6634" s="31"/>
    </row>
    <row r="6635">
      <c r="E6635" s="31"/>
      <c r="F6635" s="31"/>
      <c r="G6635" s="31"/>
      <c r="H6635" s="31"/>
    </row>
    <row r="6636">
      <c r="E6636" s="31"/>
      <c r="F6636" s="31"/>
      <c r="G6636" s="31"/>
      <c r="H6636" s="31"/>
    </row>
    <row r="6637">
      <c r="E6637" s="31"/>
      <c r="F6637" s="31"/>
      <c r="G6637" s="31"/>
      <c r="H6637" s="31"/>
    </row>
    <row r="6638">
      <c r="E6638" s="31"/>
      <c r="F6638" s="31"/>
      <c r="G6638" s="31"/>
      <c r="H6638" s="31"/>
    </row>
    <row r="6639">
      <c r="E6639" s="31"/>
      <c r="F6639" s="31"/>
      <c r="G6639" s="31"/>
      <c r="H6639" s="31"/>
    </row>
    <row r="6640">
      <c r="E6640" s="31"/>
      <c r="F6640" s="31"/>
      <c r="G6640" s="31"/>
      <c r="H6640" s="31"/>
    </row>
    <row r="6641">
      <c r="E6641" s="31"/>
      <c r="F6641" s="31"/>
      <c r="G6641" s="31"/>
      <c r="H6641" s="31"/>
    </row>
    <row r="6642">
      <c r="E6642" s="31"/>
      <c r="F6642" s="31"/>
      <c r="G6642" s="31"/>
      <c r="H6642" s="31"/>
    </row>
    <row r="6643">
      <c r="E6643" s="31"/>
      <c r="F6643" s="31"/>
      <c r="G6643" s="31"/>
      <c r="H6643" s="31"/>
    </row>
    <row r="6644">
      <c r="E6644" s="31"/>
      <c r="F6644" s="31"/>
      <c r="G6644" s="31"/>
      <c r="H6644" s="31"/>
    </row>
    <row r="6645">
      <c r="E6645" s="31"/>
      <c r="F6645" s="31"/>
      <c r="G6645" s="31"/>
      <c r="H6645" s="31"/>
    </row>
    <row r="6646">
      <c r="E6646" s="31"/>
      <c r="F6646" s="31"/>
      <c r="G6646" s="31"/>
      <c r="H6646" s="31"/>
    </row>
    <row r="6647">
      <c r="E6647" s="31"/>
      <c r="F6647" s="31"/>
      <c r="G6647" s="31"/>
      <c r="H6647" s="31"/>
    </row>
    <row r="6648">
      <c r="E6648" s="31"/>
      <c r="F6648" s="31"/>
      <c r="G6648" s="31"/>
      <c r="H6648" s="31"/>
    </row>
    <row r="6649">
      <c r="E6649" s="31"/>
      <c r="F6649" s="31"/>
      <c r="G6649" s="31"/>
      <c r="H6649" s="31"/>
    </row>
    <row r="6650">
      <c r="E6650" s="31"/>
      <c r="F6650" s="31"/>
      <c r="G6650" s="31"/>
      <c r="H6650" s="31"/>
    </row>
    <row r="6651">
      <c r="E6651" s="31"/>
      <c r="F6651" s="31"/>
      <c r="G6651" s="31"/>
      <c r="H6651" s="31"/>
    </row>
    <row r="6652">
      <c r="E6652" s="31"/>
      <c r="F6652" s="31"/>
      <c r="G6652" s="31"/>
      <c r="H6652" s="31"/>
    </row>
    <row r="6653">
      <c r="E6653" s="31"/>
      <c r="F6653" s="31"/>
      <c r="G6653" s="31"/>
      <c r="H6653" s="31"/>
    </row>
    <row r="6654">
      <c r="E6654" s="31"/>
      <c r="F6654" s="31"/>
      <c r="G6654" s="31"/>
      <c r="H6654" s="31"/>
    </row>
    <row r="6655">
      <c r="E6655" s="31"/>
      <c r="F6655" s="31"/>
      <c r="G6655" s="31"/>
      <c r="H6655" s="31"/>
    </row>
    <row r="6656">
      <c r="E6656" s="31"/>
      <c r="F6656" s="31"/>
      <c r="G6656" s="31"/>
      <c r="H6656" s="31"/>
    </row>
    <row r="6657">
      <c r="E6657" s="31"/>
      <c r="F6657" s="31"/>
      <c r="G6657" s="31"/>
      <c r="H6657" s="31"/>
    </row>
    <row r="6658">
      <c r="E6658" s="31"/>
      <c r="F6658" s="31"/>
      <c r="G6658" s="31"/>
      <c r="H6658" s="31"/>
    </row>
    <row r="6659">
      <c r="E6659" s="31"/>
      <c r="F6659" s="31"/>
      <c r="G6659" s="31"/>
      <c r="H6659" s="31"/>
    </row>
    <row r="6660">
      <c r="E6660" s="31"/>
      <c r="F6660" s="31"/>
      <c r="G6660" s="31"/>
      <c r="H6660" s="31"/>
    </row>
    <row r="6661">
      <c r="E6661" s="31"/>
      <c r="F6661" s="31"/>
      <c r="G6661" s="31"/>
      <c r="H6661" s="31"/>
    </row>
    <row r="6662">
      <c r="E6662" s="31"/>
      <c r="F6662" s="31"/>
      <c r="G6662" s="31"/>
      <c r="H6662" s="31"/>
    </row>
    <row r="6663">
      <c r="E6663" s="31"/>
      <c r="F6663" s="31"/>
      <c r="G6663" s="31"/>
      <c r="H6663" s="31"/>
    </row>
    <row r="6664">
      <c r="E6664" s="31"/>
      <c r="F6664" s="31"/>
      <c r="G6664" s="31"/>
      <c r="H6664" s="31"/>
    </row>
    <row r="6665">
      <c r="E6665" s="31"/>
      <c r="F6665" s="31"/>
      <c r="G6665" s="31"/>
      <c r="H6665" s="31"/>
    </row>
    <row r="6666">
      <c r="E6666" s="31"/>
      <c r="F6666" s="31"/>
      <c r="G6666" s="31"/>
      <c r="H6666" s="31"/>
    </row>
    <row r="6667">
      <c r="E6667" s="31"/>
      <c r="F6667" s="31"/>
      <c r="G6667" s="31"/>
      <c r="H6667" s="31"/>
    </row>
    <row r="6668">
      <c r="E6668" s="31"/>
      <c r="F6668" s="31"/>
      <c r="G6668" s="31"/>
      <c r="H6668" s="31"/>
    </row>
    <row r="6669">
      <c r="E6669" s="31"/>
      <c r="F6669" s="31"/>
      <c r="G6669" s="31"/>
      <c r="H6669" s="31"/>
    </row>
    <row r="6670">
      <c r="E6670" s="31"/>
      <c r="F6670" s="31"/>
      <c r="G6670" s="31"/>
      <c r="H6670" s="31"/>
    </row>
    <row r="6671">
      <c r="E6671" s="31"/>
      <c r="F6671" s="31"/>
      <c r="G6671" s="31"/>
      <c r="H6671" s="31"/>
    </row>
    <row r="6672">
      <c r="E6672" s="31"/>
      <c r="F6672" s="31"/>
      <c r="G6672" s="31"/>
      <c r="H6672" s="31"/>
    </row>
    <row r="6673">
      <c r="E6673" s="31"/>
      <c r="F6673" s="31"/>
      <c r="G6673" s="31"/>
      <c r="H6673" s="31"/>
    </row>
    <row r="6674">
      <c r="E6674" s="31"/>
      <c r="F6674" s="31"/>
      <c r="G6674" s="31"/>
      <c r="H6674" s="31"/>
    </row>
    <row r="6675">
      <c r="E6675" s="31"/>
      <c r="F6675" s="31"/>
      <c r="G6675" s="31"/>
      <c r="H6675" s="31"/>
    </row>
    <row r="6676">
      <c r="E6676" s="31"/>
      <c r="F6676" s="31"/>
      <c r="G6676" s="31"/>
      <c r="H6676" s="31"/>
    </row>
    <row r="6677">
      <c r="E6677" s="31"/>
      <c r="F6677" s="31"/>
      <c r="G6677" s="31"/>
      <c r="H6677" s="31"/>
    </row>
    <row r="6678">
      <c r="E6678" s="31"/>
      <c r="F6678" s="31"/>
      <c r="G6678" s="31"/>
      <c r="H6678" s="31"/>
    </row>
    <row r="6679">
      <c r="E6679" s="31"/>
      <c r="F6679" s="31"/>
      <c r="G6679" s="31"/>
      <c r="H6679" s="31"/>
    </row>
    <row r="6680">
      <c r="E6680" s="31"/>
      <c r="F6680" s="31"/>
      <c r="G6680" s="31"/>
      <c r="H6680" s="31"/>
    </row>
    <row r="6681">
      <c r="E6681" s="31"/>
      <c r="F6681" s="31"/>
      <c r="G6681" s="31"/>
      <c r="H6681" s="31"/>
    </row>
    <row r="6682">
      <c r="E6682" s="31"/>
      <c r="F6682" s="31"/>
      <c r="G6682" s="31"/>
      <c r="H6682" s="31"/>
    </row>
    <row r="6683">
      <c r="E6683" s="31"/>
      <c r="F6683" s="31"/>
      <c r="G6683" s="31"/>
      <c r="H6683" s="31"/>
    </row>
    <row r="6684">
      <c r="E6684" s="31"/>
      <c r="F6684" s="31"/>
      <c r="G6684" s="31"/>
      <c r="H6684" s="31"/>
    </row>
    <row r="6685">
      <c r="E6685" s="31"/>
      <c r="F6685" s="31"/>
      <c r="G6685" s="31"/>
      <c r="H6685" s="31"/>
    </row>
    <row r="6686">
      <c r="E6686" s="31"/>
      <c r="F6686" s="31"/>
      <c r="G6686" s="31"/>
      <c r="H6686" s="31"/>
    </row>
    <row r="6687">
      <c r="E6687" s="31"/>
      <c r="F6687" s="31"/>
      <c r="G6687" s="31"/>
      <c r="H6687" s="31"/>
    </row>
    <row r="6688">
      <c r="E6688" s="31"/>
      <c r="F6688" s="31"/>
      <c r="G6688" s="31"/>
      <c r="H6688" s="31"/>
    </row>
    <row r="6689">
      <c r="E6689" s="31"/>
      <c r="F6689" s="31"/>
      <c r="G6689" s="31"/>
      <c r="H6689" s="31"/>
    </row>
    <row r="6690">
      <c r="E6690" s="31"/>
      <c r="F6690" s="31"/>
      <c r="G6690" s="31"/>
      <c r="H6690" s="31"/>
    </row>
    <row r="6691">
      <c r="E6691" s="31"/>
      <c r="F6691" s="31"/>
      <c r="G6691" s="31"/>
      <c r="H6691" s="31"/>
    </row>
    <row r="6692">
      <c r="E6692" s="31"/>
      <c r="F6692" s="31"/>
      <c r="G6692" s="31"/>
      <c r="H6692" s="31"/>
    </row>
    <row r="6693">
      <c r="E6693" s="31"/>
      <c r="F6693" s="31"/>
      <c r="G6693" s="31"/>
      <c r="H6693" s="31"/>
    </row>
    <row r="6694">
      <c r="E6694" s="31"/>
      <c r="F6694" s="31"/>
      <c r="G6694" s="31"/>
      <c r="H6694" s="31"/>
    </row>
    <row r="6695">
      <c r="E6695" s="31"/>
      <c r="F6695" s="31"/>
      <c r="G6695" s="31"/>
      <c r="H6695" s="31"/>
    </row>
    <row r="6696">
      <c r="E6696" s="31"/>
      <c r="F6696" s="31"/>
      <c r="G6696" s="31"/>
      <c r="H6696" s="31"/>
    </row>
    <row r="6697">
      <c r="E6697" s="31"/>
      <c r="F6697" s="31"/>
      <c r="G6697" s="31"/>
      <c r="H6697" s="31"/>
    </row>
    <row r="6698">
      <c r="E6698" s="31"/>
      <c r="F6698" s="31"/>
      <c r="G6698" s="31"/>
      <c r="H6698" s="31"/>
    </row>
    <row r="6699">
      <c r="E6699" s="31"/>
      <c r="F6699" s="31"/>
      <c r="G6699" s="31"/>
      <c r="H6699" s="31"/>
    </row>
    <row r="6700">
      <c r="E6700" s="31"/>
      <c r="F6700" s="31"/>
      <c r="G6700" s="31"/>
      <c r="H6700" s="31"/>
    </row>
    <row r="6701">
      <c r="E6701" s="31"/>
      <c r="F6701" s="31"/>
      <c r="G6701" s="31"/>
      <c r="H6701" s="31"/>
    </row>
    <row r="6702">
      <c r="E6702" s="31"/>
      <c r="F6702" s="31"/>
      <c r="G6702" s="31"/>
      <c r="H6702" s="31"/>
    </row>
    <row r="6703">
      <c r="E6703" s="31"/>
      <c r="F6703" s="31"/>
      <c r="G6703" s="31"/>
      <c r="H6703" s="31"/>
    </row>
    <row r="6704">
      <c r="E6704" s="31"/>
      <c r="F6704" s="31"/>
      <c r="G6704" s="31"/>
      <c r="H6704" s="31"/>
    </row>
    <row r="6705">
      <c r="E6705" s="31"/>
      <c r="F6705" s="31"/>
      <c r="G6705" s="31"/>
      <c r="H6705" s="31"/>
    </row>
    <row r="6706">
      <c r="E6706" s="31"/>
      <c r="F6706" s="31"/>
      <c r="G6706" s="31"/>
      <c r="H6706" s="31"/>
    </row>
    <row r="6707">
      <c r="E6707" s="31"/>
      <c r="F6707" s="31"/>
      <c r="G6707" s="31"/>
      <c r="H6707" s="31"/>
    </row>
    <row r="6708">
      <c r="E6708" s="31"/>
      <c r="F6708" s="31"/>
      <c r="G6708" s="31"/>
      <c r="H6708" s="31"/>
    </row>
    <row r="6709">
      <c r="E6709" s="31"/>
      <c r="F6709" s="31"/>
      <c r="G6709" s="31"/>
      <c r="H6709" s="31"/>
    </row>
    <row r="6710">
      <c r="E6710" s="31"/>
      <c r="F6710" s="31"/>
      <c r="G6710" s="31"/>
      <c r="H6710" s="31"/>
    </row>
    <row r="6711">
      <c r="E6711" s="31"/>
      <c r="F6711" s="31"/>
      <c r="G6711" s="31"/>
      <c r="H6711" s="31"/>
    </row>
    <row r="6712">
      <c r="E6712" s="31"/>
      <c r="F6712" s="31"/>
      <c r="G6712" s="31"/>
      <c r="H6712" s="31"/>
    </row>
    <row r="6713">
      <c r="E6713" s="31"/>
      <c r="F6713" s="31"/>
      <c r="G6713" s="31"/>
      <c r="H6713" s="31"/>
    </row>
    <row r="6714">
      <c r="E6714" s="31"/>
      <c r="F6714" s="31"/>
      <c r="G6714" s="31"/>
      <c r="H6714" s="31"/>
    </row>
    <row r="6715">
      <c r="E6715" s="31"/>
      <c r="F6715" s="31"/>
      <c r="G6715" s="31"/>
      <c r="H6715" s="31"/>
    </row>
    <row r="6716">
      <c r="E6716" s="31"/>
      <c r="F6716" s="31"/>
      <c r="G6716" s="31"/>
      <c r="H6716" s="31"/>
    </row>
    <row r="6717">
      <c r="E6717" s="31"/>
      <c r="F6717" s="31"/>
      <c r="G6717" s="31"/>
      <c r="H6717" s="31"/>
    </row>
    <row r="6718">
      <c r="E6718" s="31"/>
      <c r="F6718" s="31"/>
      <c r="G6718" s="31"/>
      <c r="H6718" s="31"/>
    </row>
    <row r="6719">
      <c r="E6719" s="31"/>
      <c r="F6719" s="31"/>
      <c r="G6719" s="31"/>
      <c r="H6719" s="31"/>
    </row>
    <row r="6720">
      <c r="E6720" s="31"/>
      <c r="F6720" s="31"/>
      <c r="G6720" s="31"/>
      <c r="H6720" s="31"/>
    </row>
    <row r="6721">
      <c r="E6721" s="31"/>
      <c r="F6721" s="31"/>
      <c r="G6721" s="31"/>
      <c r="H6721" s="31"/>
    </row>
    <row r="6722">
      <c r="E6722" s="31"/>
      <c r="F6722" s="31"/>
      <c r="G6722" s="31"/>
      <c r="H6722" s="31"/>
    </row>
    <row r="6723">
      <c r="E6723" s="31"/>
      <c r="F6723" s="31"/>
      <c r="G6723" s="31"/>
      <c r="H6723" s="31"/>
    </row>
    <row r="6724">
      <c r="E6724" s="31"/>
      <c r="F6724" s="31"/>
      <c r="G6724" s="31"/>
      <c r="H6724" s="31"/>
    </row>
    <row r="6725">
      <c r="E6725" s="31"/>
      <c r="F6725" s="31"/>
      <c r="G6725" s="31"/>
      <c r="H6725" s="31"/>
    </row>
    <row r="6726">
      <c r="E6726" s="31"/>
      <c r="F6726" s="31"/>
      <c r="G6726" s="31"/>
      <c r="H6726" s="31"/>
    </row>
    <row r="6727">
      <c r="E6727" s="31"/>
      <c r="F6727" s="31"/>
      <c r="G6727" s="31"/>
      <c r="H6727" s="31"/>
    </row>
    <row r="6728">
      <c r="E6728" s="31"/>
      <c r="F6728" s="31"/>
      <c r="G6728" s="31"/>
      <c r="H6728" s="31"/>
    </row>
    <row r="6729">
      <c r="E6729" s="31"/>
      <c r="F6729" s="31"/>
      <c r="G6729" s="31"/>
      <c r="H6729" s="31"/>
    </row>
    <row r="6730">
      <c r="E6730" s="31"/>
      <c r="F6730" s="31"/>
      <c r="G6730" s="31"/>
      <c r="H6730" s="31"/>
    </row>
    <row r="6731">
      <c r="E6731" s="31"/>
      <c r="F6731" s="31"/>
      <c r="G6731" s="31"/>
      <c r="H6731" s="31"/>
    </row>
    <row r="6732">
      <c r="E6732" s="31"/>
      <c r="F6732" s="31"/>
      <c r="G6732" s="31"/>
      <c r="H6732" s="31"/>
    </row>
    <row r="6733">
      <c r="E6733" s="31"/>
      <c r="F6733" s="31"/>
      <c r="G6733" s="31"/>
      <c r="H6733" s="31"/>
    </row>
    <row r="6734">
      <c r="E6734" s="31"/>
      <c r="F6734" s="31"/>
      <c r="G6734" s="31"/>
      <c r="H6734" s="31"/>
    </row>
    <row r="6735">
      <c r="E6735" s="31"/>
      <c r="F6735" s="31"/>
      <c r="G6735" s="31"/>
      <c r="H6735" s="31"/>
    </row>
    <row r="6736">
      <c r="E6736" s="31"/>
      <c r="F6736" s="31"/>
      <c r="G6736" s="31"/>
      <c r="H6736" s="31"/>
    </row>
    <row r="6737">
      <c r="E6737" s="31"/>
      <c r="F6737" s="31"/>
      <c r="G6737" s="31"/>
      <c r="H6737" s="31"/>
    </row>
    <row r="6738">
      <c r="E6738" s="31"/>
      <c r="F6738" s="31"/>
      <c r="G6738" s="31"/>
      <c r="H6738" s="31"/>
    </row>
    <row r="6739">
      <c r="E6739" s="31"/>
      <c r="F6739" s="31"/>
      <c r="G6739" s="31"/>
      <c r="H6739" s="31"/>
    </row>
    <row r="6740">
      <c r="E6740" s="31"/>
      <c r="F6740" s="31"/>
      <c r="G6740" s="31"/>
      <c r="H6740" s="31"/>
    </row>
    <row r="6741">
      <c r="E6741" s="31"/>
      <c r="F6741" s="31"/>
      <c r="G6741" s="31"/>
      <c r="H6741" s="31"/>
    </row>
    <row r="6742">
      <c r="E6742" s="31"/>
      <c r="F6742" s="31"/>
      <c r="G6742" s="31"/>
      <c r="H6742" s="31"/>
    </row>
    <row r="6743">
      <c r="E6743" s="31"/>
      <c r="F6743" s="31"/>
      <c r="G6743" s="31"/>
      <c r="H6743" s="31"/>
    </row>
    <row r="6744">
      <c r="E6744" s="31"/>
      <c r="F6744" s="31"/>
      <c r="G6744" s="31"/>
      <c r="H6744" s="31"/>
    </row>
    <row r="6745">
      <c r="E6745" s="31"/>
      <c r="F6745" s="31"/>
      <c r="G6745" s="31"/>
      <c r="H6745" s="31"/>
    </row>
    <row r="6746">
      <c r="E6746" s="31"/>
      <c r="F6746" s="31"/>
      <c r="G6746" s="31"/>
      <c r="H6746" s="31"/>
    </row>
    <row r="6747">
      <c r="E6747" s="31"/>
      <c r="F6747" s="31"/>
      <c r="G6747" s="31"/>
      <c r="H6747" s="31"/>
    </row>
    <row r="6748">
      <c r="E6748" s="31"/>
      <c r="F6748" s="31"/>
      <c r="G6748" s="31"/>
      <c r="H6748" s="31"/>
    </row>
    <row r="6749">
      <c r="E6749" s="31"/>
      <c r="F6749" s="31"/>
      <c r="G6749" s="31"/>
      <c r="H6749" s="31"/>
    </row>
    <row r="6750">
      <c r="E6750" s="31"/>
      <c r="F6750" s="31"/>
      <c r="G6750" s="31"/>
      <c r="H6750" s="31"/>
    </row>
    <row r="6751">
      <c r="E6751" s="31"/>
      <c r="F6751" s="31"/>
      <c r="G6751" s="31"/>
      <c r="H6751" s="31"/>
    </row>
    <row r="6752">
      <c r="E6752" s="31"/>
      <c r="F6752" s="31"/>
      <c r="G6752" s="31"/>
      <c r="H6752" s="31"/>
    </row>
    <row r="6753">
      <c r="E6753" s="31"/>
      <c r="F6753" s="31"/>
      <c r="G6753" s="31"/>
      <c r="H6753" s="31"/>
    </row>
    <row r="6754">
      <c r="E6754" s="31"/>
      <c r="F6754" s="31"/>
      <c r="G6754" s="31"/>
      <c r="H6754" s="31"/>
    </row>
    <row r="6755">
      <c r="E6755" s="31"/>
      <c r="F6755" s="31"/>
      <c r="G6755" s="31"/>
      <c r="H6755" s="31"/>
    </row>
    <row r="6756">
      <c r="E6756" s="31"/>
      <c r="F6756" s="31"/>
      <c r="G6756" s="31"/>
      <c r="H6756" s="31"/>
    </row>
    <row r="6757">
      <c r="E6757" s="31"/>
      <c r="F6757" s="31"/>
      <c r="G6757" s="31"/>
      <c r="H6757" s="31"/>
    </row>
    <row r="6758">
      <c r="E6758" s="31"/>
      <c r="F6758" s="31"/>
      <c r="G6758" s="31"/>
      <c r="H6758" s="31"/>
    </row>
    <row r="6759">
      <c r="E6759" s="31"/>
      <c r="F6759" s="31"/>
      <c r="G6759" s="31"/>
      <c r="H6759" s="31"/>
    </row>
    <row r="6760">
      <c r="E6760" s="31"/>
      <c r="F6760" s="31"/>
      <c r="G6760" s="31"/>
      <c r="H6760" s="31"/>
    </row>
    <row r="6761">
      <c r="E6761" s="31"/>
      <c r="F6761" s="31"/>
      <c r="G6761" s="31"/>
      <c r="H6761" s="31"/>
    </row>
    <row r="6762">
      <c r="E6762" s="31"/>
      <c r="F6762" s="31"/>
      <c r="G6762" s="31"/>
      <c r="H6762" s="31"/>
    </row>
    <row r="6763">
      <c r="E6763" s="31"/>
      <c r="F6763" s="31"/>
      <c r="G6763" s="31"/>
      <c r="H6763" s="31"/>
    </row>
    <row r="6764">
      <c r="E6764" s="31"/>
      <c r="F6764" s="31"/>
      <c r="G6764" s="31"/>
      <c r="H6764" s="31"/>
    </row>
    <row r="6765">
      <c r="E6765" s="31"/>
      <c r="F6765" s="31"/>
      <c r="G6765" s="31"/>
      <c r="H6765" s="31"/>
    </row>
    <row r="6766">
      <c r="E6766" s="31"/>
      <c r="F6766" s="31"/>
      <c r="G6766" s="31"/>
      <c r="H6766" s="31"/>
    </row>
    <row r="6767">
      <c r="E6767" s="31"/>
      <c r="F6767" s="31"/>
      <c r="G6767" s="31"/>
      <c r="H6767" s="31"/>
    </row>
    <row r="6768">
      <c r="E6768" s="31"/>
      <c r="F6768" s="31"/>
      <c r="G6768" s="31"/>
      <c r="H6768" s="31"/>
    </row>
    <row r="6769">
      <c r="E6769" s="31"/>
      <c r="F6769" s="31"/>
      <c r="G6769" s="31"/>
      <c r="H6769" s="31"/>
    </row>
    <row r="6770">
      <c r="E6770" s="31"/>
      <c r="F6770" s="31"/>
      <c r="G6770" s="31"/>
      <c r="H6770" s="31"/>
    </row>
    <row r="6771">
      <c r="E6771" s="31"/>
      <c r="F6771" s="31"/>
      <c r="G6771" s="31"/>
      <c r="H6771" s="31"/>
    </row>
    <row r="6772">
      <c r="E6772" s="31"/>
      <c r="F6772" s="31"/>
      <c r="G6772" s="31"/>
      <c r="H6772" s="31"/>
    </row>
    <row r="6773">
      <c r="E6773" s="31"/>
      <c r="F6773" s="31"/>
      <c r="G6773" s="31"/>
      <c r="H6773" s="31"/>
    </row>
    <row r="6774">
      <c r="E6774" s="31"/>
      <c r="F6774" s="31"/>
      <c r="G6774" s="31"/>
      <c r="H6774" s="31"/>
    </row>
    <row r="6775">
      <c r="E6775" s="31"/>
      <c r="F6775" s="31"/>
      <c r="G6775" s="31"/>
      <c r="H6775" s="31"/>
    </row>
    <row r="6776">
      <c r="E6776" s="31"/>
      <c r="F6776" s="31"/>
      <c r="G6776" s="31"/>
      <c r="H6776" s="31"/>
    </row>
    <row r="6777">
      <c r="E6777" s="31"/>
      <c r="F6777" s="31"/>
      <c r="G6777" s="31"/>
      <c r="H6777" s="31"/>
    </row>
    <row r="6778">
      <c r="E6778" s="31"/>
      <c r="F6778" s="31"/>
      <c r="G6778" s="31"/>
      <c r="H6778" s="31"/>
    </row>
    <row r="6779">
      <c r="E6779" s="31"/>
      <c r="F6779" s="31"/>
      <c r="G6779" s="31"/>
      <c r="H6779" s="31"/>
    </row>
    <row r="6780">
      <c r="E6780" s="31"/>
      <c r="F6780" s="31"/>
      <c r="G6780" s="31"/>
      <c r="H6780" s="31"/>
    </row>
    <row r="6781">
      <c r="E6781" s="31"/>
      <c r="F6781" s="31"/>
      <c r="G6781" s="31"/>
      <c r="H6781" s="31"/>
    </row>
    <row r="6782">
      <c r="E6782" s="31"/>
      <c r="F6782" s="31"/>
      <c r="G6782" s="31"/>
      <c r="H6782" s="31"/>
    </row>
    <row r="6783">
      <c r="E6783" s="31"/>
      <c r="F6783" s="31"/>
      <c r="G6783" s="31"/>
      <c r="H6783" s="31"/>
    </row>
    <row r="6784">
      <c r="E6784" s="31"/>
      <c r="F6784" s="31"/>
      <c r="G6784" s="31"/>
      <c r="H6784" s="31"/>
    </row>
    <row r="6785">
      <c r="E6785" s="31"/>
      <c r="F6785" s="31"/>
      <c r="G6785" s="31"/>
      <c r="H6785" s="31"/>
    </row>
    <row r="6786">
      <c r="E6786" s="31"/>
      <c r="F6786" s="31"/>
      <c r="G6786" s="31"/>
      <c r="H6786" s="31"/>
    </row>
    <row r="6787">
      <c r="E6787" s="31"/>
      <c r="F6787" s="31"/>
      <c r="G6787" s="31"/>
      <c r="H6787" s="31"/>
    </row>
    <row r="6788">
      <c r="E6788" s="31"/>
      <c r="F6788" s="31"/>
      <c r="G6788" s="31"/>
      <c r="H6788" s="31"/>
    </row>
    <row r="6789">
      <c r="E6789" s="31"/>
      <c r="F6789" s="31"/>
      <c r="G6789" s="31"/>
      <c r="H6789" s="31"/>
    </row>
    <row r="6790">
      <c r="E6790" s="31"/>
      <c r="F6790" s="31"/>
      <c r="G6790" s="31"/>
      <c r="H6790" s="31"/>
    </row>
    <row r="6791">
      <c r="E6791" s="31"/>
      <c r="F6791" s="31"/>
      <c r="G6791" s="31"/>
      <c r="H6791" s="31"/>
    </row>
    <row r="6792">
      <c r="E6792" s="31"/>
      <c r="F6792" s="31"/>
      <c r="G6792" s="31"/>
      <c r="H6792" s="31"/>
    </row>
    <row r="6793">
      <c r="E6793" s="31"/>
      <c r="F6793" s="31"/>
      <c r="G6793" s="31"/>
      <c r="H6793" s="31"/>
    </row>
    <row r="6794">
      <c r="E6794" s="31"/>
      <c r="F6794" s="31"/>
      <c r="G6794" s="31"/>
      <c r="H6794" s="31"/>
    </row>
    <row r="6795">
      <c r="E6795" s="31"/>
      <c r="F6795" s="31"/>
      <c r="G6795" s="31"/>
      <c r="H6795" s="31"/>
    </row>
    <row r="6796">
      <c r="E6796" s="31"/>
      <c r="F6796" s="31"/>
      <c r="G6796" s="31"/>
      <c r="H6796" s="31"/>
    </row>
    <row r="6797">
      <c r="E6797" s="31"/>
      <c r="F6797" s="31"/>
      <c r="G6797" s="31"/>
      <c r="H6797" s="31"/>
    </row>
    <row r="6798">
      <c r="E6798" s="31"/>
      <c r="F6798" s="31"/>
      <c r="G6798" s="31"/>
      <c r="H6798" s="31"/>
    </row>
    <row r="6799">
      <c r="E6799" s="31"/>
      <c r="F6799" s="31"/>
      <c r="G6799" s="31"/>
      <c r="H6799" s="31"/>
    </row>
    <row r="6800">
      <c r="E6800" s="31"/>
      <c r="F6800" s="31"/>
      <c r="G6800" s="31"/>
      <c r="H6800" s="31"/>
    </row>
    <row r="6801">
      <c r="E6801" s="31"/>
      <c r="F6801" s="31"/>
      <c r="G6801" s="31"/>
      <c r="H6801" s="31"/>
    </row>
    <row r="6802">
      <c r="E6802" s="31"/>
      <c r="F6802" s="31"/>
      <c r="G6802" s="31"/>
      <c r="H6802" s="31"/>
    </row>
    <row r="6803">
      <c r="E6803" s="31"/>
      <c r="F6803" s="31"/>
      <c r="G6803" s="31"/>
      <c r="H6803" s="31"/>
    </row>
    <row r="6804">
      <c r="E6804" s="31"/>
      <c r="F6804" s="31"/>
      <c r="G6804" s="31"/>
      <c r="H6804" s="31"/>
    </row>
    <row r="6805">
      <c r="E6805" s="31"/>
      <c r="F6805" s="31"/>
      <c r="G6805" s="31"/>
      <c r="H6805" s="31"/>
    </row>
    <row r="6806">
      <c r="E6806" s="31"/>
      <c r="F6806" s="31"/>
      <c r="G6806" s="31"/>
      <c r="H6806" s="31"/>
    </row>
    <row r="6807">
      <c r="E6807" s="31"/>
      <c r="F6807" s="31"/>
      <c r="G6807" s="31"/>
      <c r="H6807" s="31"/>
    </row>
    <row r="6808">
      <c r="E6808" s="31"/>
      <c r="F6808" s="31"/>
      <c r="G6808" s="31"/>
      <c r="H6808" s="31"/>
    </row>
    <row r="6809">
      <c r="E6809" s="31"/>
      <c r="F6809" s="31"/>
      <c r="G6809" s="31"/>
      <c r="H6809" s="31"/>
    </row>
    <row r="6810">
      <c r="E6810" s="31"/>
      <c r="F6810" s="31"/>
      <c r="G6810" s="31"/>
      <c r="H6810" s="31"/>
    </row>
    <row r="6811">
      <c r="E6811" s="31"/>
      <c r="F6811" s="31"/>
      <c r="G6811" s="31"/>
      <c r="H6811" s="31"/>
    </row>
    <row r="6812">
      <c r="E6812" s="31"/>
      <c r="F6812" s="31"/>
      <c r="G6812" s="31"/>
      <c r="H6812" s="31"/>
    </row>
    <row r="6813">
      <c r="E6813" s="31"/>
      <c r="F6813" s="31"/>
      <c r="G6813" s="31"/>
      <c r="H6813" s="31"/>
    </row>
    <row r="6814">
      <c r="E6814" s="31"/>
      <c r="F6814" s="31"/>
      <c r="G6814" s="31"/>
      <c r="H6814" s="31"/>
    </row>
    <row r="6815">
      <c r="E6815" s="31"/>
      <c r="F6815" s="31"/>
      <c r="G6815" s="31"/>
      <c r="H6815" s="31"/>
    </row>
    <row r="6816">
      <c r="E6816" s="31"/>
      <c r="F6816" s="31"/>
      <c r="G6816" s="31"/>
      <c r="H6816" s="31"/>
    </row>
    <row r="6817">
      <c r="E6817" s="31"/>
      <c r="F6817" s="31"/>
      <c r="G6817" s="31"/>
      <c r="H6817" s="31"/>
    </row>
    <row r="6818">
      <c r="E6818" s="31"/>
      <c r="F6818" s="31"/>
      <c r="G6818" s="31"/>
      <c r="H6818" s="31"/>
    </row>
    <row r="6819">
      <c r="E6819" s="31"/>
      <c r="F6819" s="31"/>
      <c r="G6819" s="31"/>
      <c r="H6819" s="31"/>
    </row>
    <row r="6820">
      <c r="E6820" s="31"/>
      <c r="F6820" s="31"/>
      <c r="G6820" s="31"/>
      <c r="H6820" s="31"/>
    </row>
    <row r="6821">
      <c r="E6821" s="31"/>
      <c r="F6821" s="31"/>
      <c r="G6821" s="31"/>
      <c r="H6821" s="31"/>
    </row>
    <row r="6822">
      <c r="E6822" s="31"/>
      <c r="F6822" s="31"/>
      <c r="G6822" s="31"/>
      <c r="H6822" s="31"/>
    </row>
    <row r="6823">
      <c r="E6823" s="31"/>
      <c r="F6823" s="31"/>
      <c r="G6823" s="31"/>
      <c r="H6823" s="31"/>
    </row>
    <row r="6824">
      <c r="E6824" s="31"/>
      <c r="F6824" s="31"/>
      <c r="G6824" s="31"/>
      <c r="H6824" s="31"/>
    </row>
    <row r="6825">
      <c r="E6825" s="31"/>
      <c r="F6825" s="31"/>
      <c r="G6825" s="31"/>
      <c r="H6825" s="31"/>
    </row>
    <row r="6826">
      <c r="E6826" s="31"/>
      <c r="F6826" s="31"/>
      <c r="G6826" s="31"/>
      <c r="H6826" s="31"/>
    </row>
    <row r="6827">
      <c r="E6827" s="31"/>
      <c r="F6827" s="31"/>
      <c r="G6827" s="31"/>
      <c r="H6827" s="31"/>
    </row>
    <row r="6828">
      <c r="E6828" s="31"/>
      <c r="F6828" s="31"/>
      <c r="G6828" s="31"/>
      <c r="H6828" s="31"/>
    </row>
    <row r="6829">
      <c r="E6829" s="31"/>
      <c r="F6829" s="31"/>
      <c r="G6829" s="31"/>
      <c r="H6829" s="31"/>
    </row>
    <row r="6830">
      <c r="E6830" s="31"/>
      <c r="F6830" s="31"/>
      <c r="G6830" s="31"/>
      <c r="H6830" s="31"/>
    </row>
    <row r="6831">
      <c r="E6831" s="31"/>
      <c r="F6831" s="31"/>
      <c r="G6831" s="31"/>
      <c r="H6831" s="31"/>
    </row>
    <row r="6832">
      <c r="E6832" s="31"/>
      <c r="F6832" s="31"/>
      <c r="G6832" s="31"/>
      <c r="H6832" s="31"/>
    </row>
    <row r="6833">
      <c r="E6833" s="31"/>
      <c r="F6833" s="31"/>
      <c r="G6833" s="31"/>
      <c r="H6833" s="31"/>
    </row>
    <row r="6834">
      <c r="E6834" s="31"/>
      <c r="F6834" s="31"/>
      <c r="G6834" s="31"/>
      <c r="H6834" s="31"/>
    </row>
    <row r="6835">
      <c r="E6835" s="31"/>
      <c r="F6835" s="31"/>
      <c r="G6835" s="31"/>
      <c r="H6835" s="31"/>
    </row>
    <row r="6836">
      <c r="E6836" s="31"/>
      <c r="F6836" s="31"/>
      <c r="G6836" s="31"/>
      <c r="H6836" s="31"/>
    </row>
    <row r="6837">
      <c r="E6837" s="31"/>
      <c r="F6837" s="31"/>
      <c r="G6837" s="31"/>
      <c r="H6837" s="31"/>
    </row>
    <row r="6838">
      <c r="E6838" s="31"/>
      <c r="F6838" s="31"/>
      <c r="G6838" s="31"/>
      <c r="H6838" s="31"/>
    </row>
    <row r="6839">
      <c r="E6839" s="31"/>
      <c r="F6839" s="31"/>
      <c r="G6839" s="31"/>
      <c r="H6839" s="31"/>
    </row>
    <row r="6840">
      <c r="E6840" s="31"/>
      <c r="F6840" s="31"/>
      <c r="G6840" s="31"/>
      <c r="H6840" s="31"/>
    </row>
    <row r="6841">
      <c r="E6841" s="31"/>
      <c r="F6841" s="31"/>
      <c r="G6841" s="31"/>
      <c r="H6841" s="31"/>
    </row>
    <row r="6842">
      <c r="E6842" s="31"/>
      <c r="F6842" s="31"/>
      <c r="G6842" s="31"/>
      <c r="H6842" s="31"/>
    </row>
    <row r="6843">
      <c r="E6843" s="31"/>
      <c r="F6843" s="31"/>
      <c r="G6843" s="31"/>
      <c r="H6843" s="31"/>
    </row>
    <row r="6844">
      <c r="E6844" s="31"/>
      <c r="F6844" s="31"/>
      <c r="G6844" s="31"/>
      <c r="H6844" s="31"/>
    </row>
    <row r="6845">
      <c r="E6845" s="31"/>
      <c r="F6845" s="31"/>
      <c r="G6845" s="31"/>
      <c r="H6845" s="31"/>
    </row>
    <row r="6846">
      <c r="E6846" s="31"/>
      <c r="F6846" s="31"/>
      <c r="G6846" s="31"/>
      <c r="H6846" s="31"/>
    </row>
    <row r="6847">
      <c r="E6847" s="31"/>
      <c r="F6847" s="31"/>
      <c r="G6847" s="31"/>
      <c r="H6847" s="31"/>
    </row>
    <row r="6848">
      <c r="E6848" s="31"/>
      <c r="F6848" s="31"/>
      <c r="G6848" s="31"/>
      <c r="H6848" s="31"/>
    </row>
    <row r="6849">
      <c r="E6849" s="31"/>
      <c r="F6849" s="31"/>
      <c r="G6849" s="31"/>
      <c r="H6849" s="31"/>
    </row>
    <row r="6850">
      <c r="E6850" s="31"/>
      <c r="F6850" s="31"/>
      <c r="G6850" s="31"/>
      <c r="H6850" s="31"/>
    </row>
    <row r="6851">
      <c r="E6851" s="31"/>
      <c r="F6851" s="31"/>
      <c r="G6851" s="31"/>
      <c r="H6851" s="31"/>
    </row>
    <row r="6852">
      <c r="E6852" s="31"/>
      <c r="F6852" s="31"/>
      <c r="G6852" s="31"/>
      <c r="H6852" s="31"/>
    </row>
    <row r="6853">
      <c r="E6853" s="31"/>
      <c r="F6853" s="31"/>
      <c r="G6853" s="31"/>
      <c r="H6853" s="31"/>
    </row>
    <row r="6854">
      <c r="E6854" s="31"/>
      <c r="F6854" s="31"/>
      <c r="G6854" s="31"/>
      <c r="H6854" s="31"/>
    </row>
    <row r="6855">
      <c r="E6855" s="31"/>
      <c r="F6855" s="31"/>
      <c r="G6855" s="31"/>
      <c r="H6855" s="31"/>
    </row>
    <row r="6856">
      <c r="E6856" s="31"/>
      <c r="F6856" s="31"/>
      <c r="G6856" s="31"/>
      <c r="H6856" s="31"/>
    </row>
    <row r="6857">
      <c r="E6857" s="31"/>
      <c r="F6857" s="31"/>
      <c r="G6857" s="31"/>
      <c r="H6857" s="31"/>
    </row>
    <row r="6858">
      <c r="E6858" s="31"/>
      <c r="F6858" s="31"/>
      <c r="G6858" s="31"/>
      <c r="H6858" s="31"/>
    </row>
    <row r="6859">
      <c r="E6859" s="31"/>
      <c r="F6859" s="31"/>
      <c r="G6859" s="31"/>
      <c r="H6859" s="31"/>
    </row>
    <row r="6860">
      <c r="E6860" s="31"/>
      <c r="F6860" s="31"/>
      <c r="G6860" s="31"/>
      <c r="H6860" s="31"/>
    </row>
    <row r="6861">
      <c r="E6861" s="31"/>
      <c r="F6861" s="31"/>
      <c r="G6861" s="31"/>
      <c r="H6861" s="31"/>
    </row>
    <row r="6862">
      <c r="E6862" s="31"/>
      <c r="F6862" s="31"/>
      <c r="G6862" s="31"/>
      <c r="H6862" s="31"/>
    </row>
    <row r="6863">
      <c r="E6863" s="31"/>
      <c r="F6863" s="31"/>
      <c r="G6863" s="31"/>
      <c r="H6863" s="31"/>
    </row>
    <row r="6864">
      <c r="E6864" s="31"/>
      <c r="F6864" s="31"/>
      <c r="G6864" s="31"/>
      <c r="H6864" s="31"/>
    </row>
    <row r="6865">
      <c r="E6865" s="31"/>
      <c r="F6865" s="31"/>
      <c r="G6865" s="31"/>
      <c r="H6865" s="31"/>
    </row>
    <row r="6866">
      <c r="E6866" s="31"/>
      <c r="F6866" s="31"/>
      <c r="G6866" s="31"/>
      <c r="H6866" s="31"/>
    </row>
    <row r="6867">
      <c r="E6867" s="31"/>
      <c r="F6867" s="31"/>
      <c r="G6867" s="31"/>
      <c r="H6867" s="31"/>
    </row>
    <row r="6868">
      <c r="E6868" s="31"/>
      <c r="F6868" s="31"/>
      <c r="G6868" s="31"/>
      <c r="H6868" s="31"/>
    </row>
    <row r="6869">
      <c r="E6869" s="31"/>
      <c r="F6869" s="31"/>
      <c r="G6869" s="31"/>
      <c r="H6869" s="31"/>
    </row>
    <row r="6870">
      <c r="E6870" s="31"/>
      <c r="F6870" s="31"/>
      <c r="G6870" s="31"/>
      <c r="H6870" s="31"/>
    </row>
    <row r="6871">
      <c r="E6871" s="31"/>
      <c r="F6871" s="31"/>
      <c r="G6871" s="31"/>
      <c r="H6871" s="31"/>
    </row>
    <row r="6872">
      <c r="E6872" s="31"/>
      <c r="F6872" s="31"/>
      <c r="G6872" s="31"/>
      <c r="H6872" s="31"/>
    </row>
    <row r="6873">
      <c r="E6873" s="31"/>
      <c r="F6873" s="31"/>
      <c r="G6873" s="31"/>
      <c r="H6873" s="31"/>
    </row>
    <row r="6874">
      <c r="E6874" s="31"/>
      <c r="F6874" s="31"/>
      <c r="G6874" s="31"/>
      <c r="H6874" s="31"/>
    </row>
    <row r="6875">
      <c r="E6875" s="31"/>
      <c r="F6875" s="31"/>
      <c r="G6875" s="31"/>
      <c r="H6875" s="31"/>
    </row>
    <row r="6876">
      <c r="E6876" s="31"/>
      <c r="F6876" s="31"/>
      <c r="G6876" s="31"/>
      <c r="H6876" s="31"/>
    </row>
    <row r="6877">
      <c r="E6877" s="31"/>
      <c r="F6877" s="31"/>
      <c r="G6877" s="31"/>
      <c r="H6877" s="31"/>
    </row>
    <row r="6878">
      <c r="E6878" s="31"/>
      <c r="F6878" s="31"/>
      <c r="G6878" s="31"/>
      <c r="H6878" s="31"/>
    </row>
    <row r="6879">
      <c r="E6879" s="31"/>
      <c r="F6879" s="31"/>
      <c r="G6879" s="31"/>
      <c r="H6879" s="31"/>
    </row>
    <row r="6880">
      <c r="E6880" s="31"/>
      <c r="F6880" s="31"/>
      <c r="G6880" s="31"/>
      <c r="H6880" s="31"/>
    </row>
    <row r="6881">
      <c r="E6881" s="31"/>
      <c r="F6881" s="31"/>
      <c r="G6881" s="31"/>
      <c r="H6881" s="31"/>
    </row>
    <row r="6882">
      <c r="E6882" s="31"/>
      <c r="F6882" s="31"/>
      <c r="G6882" s="31"/>
      <c r="H6882" s="31"/>
    </row>
    <row r="6883">
      <c r="E6883" s="31"/>
      <c r="F6883" s="31"/>
      <c r="G6883" s="31"/>
      <c r="H6883" s="31"/>
    </row>
    <row r="6884">
      <c r="E6884" s="31"/>
      <c r="F6884" s="31"/>
      <c r="G6884" s="31"/>
      <c r="H6884" s="31"/>
    </row>
    <row r="6885">
      <c r="E6885" s="31"/>
      <c r="F6885" s="31"/>
      <c r="G6885" s="31"/>
      <c r="H6885" s="31"/>
    </row>
    <row r="6886">
      <c r="E6886" s="31"/>
      <c r="F6886" s="31"/>
      <c r="G6886" s="31"/>
      <c r="H6886" s="31"/>
    </row>
    <row r="6887">
      <c r="E6887" s="31"/>
      <c r="F6887" s="31"/>
      <c r="G6887" s="31"/>
      <c r="H6887" s="31"/>
    </row>
    <row r="6888">
      <c r="E6888" s="31"/>
      <c r="F6888" s="31"/>
      <c r="G6888" s="31"/>
      <c r="H6888" s="31"/>
    </row>
    <row r="6889">
      <c r="E6889" s="31"/>
      <c r="F6889" s="31"/>
      <c r="G6889" s="31"/>
      <c r="H6889" s="31"/>
    </row>
    <row r="6890">
      <c r="E6890" s="31"/>
      <c r="F6890" s="31"/>
      <c r="G6890" s="31"/>
      <c r="H6890" s="31"/>
    </row>
    <row r="6891">
      <c r="E6891" s="31"/>
      <c r="F6891" s="31"/>
      <c r="G6891" s="31"/>
      <c r="H6891" s="31"/>
    </row>
    <row r="6892">
      <c r="E6892" s="31"/>
      <c r="F6892" s="31"/>
      <c r="G6892" s="31"/>
      <c r="H6892" s="31"/>
    </row>
    <row r="6893">
      <c r="E6893" s="31"/>
      <c r="F6893" s="31"/>
      <c r="G6893" s="31"/>
      <c r="H6893" s="31"/>
    </row>
    <row r="6894">
      <c r="E6894" s="31"/>
      <c r="F6894" s="31"/>
      <c r="G6894" s="31"/>
      <c r="H6894" s="31"/>
    </row>
    <row r="6895">
      <c r="E6895" s="31"/>
      <c r="F6895" s="31"/>
      <c r="G6895" s="31"/>
      <c r="H6895" s="31"/>
    </row>
    <row r="6896">
      <c r="E6896" s="31"/>
      <c r="F6896" s="31"/>
      <c r="G6896" s="31"/>
      <c r="H6896" s="31"/>
    </row>
    <row r="6897">
      <c r="E6897" s="31"/>
      <c r="F6897" s="31"/>
      <c r="G6897" s="31"/>
      <c r="H6897" s="31"/>
    </row>
    <row r="6898">
      <c r="E6898" s="31"/>
      <c r="F6898" s="31"/>
      <c r="G6898" s="31"/>
      <c r="H6898" s="31"/>
    </row>
    <row r="6899">
      <c r="E6899" s="31"/>
      <c r="F6899" s="31"/>
      <c r="G6899" s="31"/>
      <c r="H6899" s="31"/>
    </row>
    <row r="6900">
      <c r="E6900" s="31"/>
      <c r="F6900" s="31"/>
      <c r="G6900" s="31"/>
      <c r="H6900" s="31"/>
    </row>
    <row r="6901">
      <c r="E6901" s="31"/>
      <c r="F6901" s="31"/>
      <c r="G6901" s="31"/>
      <c r="H6901" s="31"/>
    </row>
    <row r="6902">
      <c r="E6902" s="31"/>
      <c r="F6902" s="31"/>
      <c r="G6902" s="31"/>
      <c r="H6902" s="31"/>
    </row>
    <row r="6903">
      <c r="E6903" s="31"/>
      <c r="F6903" s="31"/>
      <c r="G6903" s="31"/>
      <c r="H6903" s="31"/>
    </row>
    <row r="6904">
      <c r="E6904" s="31"/>
      <c r="F6904" s="31"/>
      <c r="G6904" s="31"/>
      <c r="H6904" s="31"/>
    </row>
    <row r="6905">
      <c r="E6905" s="31"/>
      <c r="F6905" s="31"/>
      <c r="G6905" s="31"/>
      <c r="H6905" s="31"/>
    </row>
    <row r="6906">
      <c r="E6906" s="31"/>
      <c r="F6906" s="31"/>
      <c r="G6906" s="31"/>
      <c r="H6906" s="31"/>
    </row>
    <row r="6907">
      <c r="E6907" s="31"/>
      <c r="F6907" s="31"/>
      <c r="G6907" s="31"/>
      <c r="H6907" s="31"/>
    </row>
    <row r="6908">
      <c r="E6908" s="31"/>
      <c r="F6908" s="31"/>
      <c r="G6908" s="31"/>
      <c r="H6908" s="31"/>
    </row>
    <row r="6909">
      <c r="E6909" s="31"/>
      <c r="F6909" s="31"/>
      <c r="G6909" s="31"/>
      <c r="H6909" s="31"/>
    </row>
    <row r="6910">
      <c r="E6910" s="31"/>
      <c r="F6910" s="31"/>
      <c r="G6910" s="31"/>
      <c r="H6910" s="31"/>
    </row>
    <row r="6911">
      <c r="E6911" s="31"/>
      <c r="F6911" s="31"/>
      <c r="G6911" s="31"/>
      <c r="H6911" s="31"/>
    </row>
    <row r="6912">
      <c r="E6912" s="31"/>
      <c r="F6912" s="31"/>
      <c r="G6912" s="31"/>
      <c r="H6912" s="31"/>
    </row>
    <row r="6913">
      <c r="E6913" s="31"/>
      <c r="F6913" s="31"/>
      <c r="G6913" s="31"/>
      <c r="H6913" s="31"/>
    </row>
    <row r="6914">
      <c r="E6914" s="31"/>
      <c r="F6914" s="31"/>
      <c r="G6914" s="31"/>
      <c r="H6914" s="31"/>
    </row>
    <row r="6915">
      <c r="E6915" s="31"/>
      <c r="F6915" s="31"/>
      <c r="G6915" s="31"/>
      <c r="H6915" s="31"/>
    </row>
    <row r="6916">
      <c r="E6916" s="31"/>
      <c r="F6916" s="31"/>
      <c r="G6916" s="31"/>
      <c r="H6916" s="31"/>
    </row>
    <row r="6917">
      <c r="E6917" s="31"/>
      <c r="F6917" s="31"/>
      <c r="G6917" s="31"/>
      <c r="H6917" s="31"/>
    </row>
    <row r="6918">
      <c r="E6918" s="31"/>
      <c r="F6918" s="31"/>
      <c r="G6918" s="31"/>
      <c r="H6918" s="31"/>
    </row>
    <row r="6919">
      <c r="E6919" s="31"/>
      <c r="F6919" s="31"/>
      <c r="G6919" s="31"/>
      <c r="H6919" s="31"/>
    </row>
    <row r="6920">
      <c r="E6920" s="31"/>
      <c r="F6920" s="31"/>
      <c r="G6920" s="31"/>
      <c r="H6920" s="31"/>
    </row>
    <row r="6921">
      <c r="E6921" s="31"/>
      <c r="F6921" s="31"/>
      <c r="G6921" s="31"/>
      <c r="H6921" s="31"/>
    </row>
    <row r="6922">
      <c r="E6922" s="31"/>
      <c r="F6922" s="31"/>
      <c r="G6922" s="31"/>
      <c r="H6922" s="31"/>
    </row>
    <row r="6923">
      <c r="E6923" s="31"/>
      <c r="F6923" s="31"/>
      <c r="G6923" s="31"/>
      <c r="H6923" s="31"/>
    </row>
    <row r="6924">
      <c r="E6924" s="31"/>
      <c r="F6924" s="31"/>
      <c r="G6924" s="31"/>
      <c r="H6924" s="31"/>
    </row>
    <row r="6925">
      <c r="E6925" s="31"/>
      <c r="F6925" s="31"/>
      <c r="G6925" s="31"/>
      <c r="H6925" s="31"/>
    </row>
    <row r="6926">
      <c r="E6926" s="31"/>
      <c r="F6926" s="31"/>
      <c r="G6926" s="31"/>
      <c r="H6926" s="31"/>
    </row>
    <row r="6927">
      <c r="E6927" s="31"/>
      <c r="F6927" s="31"/>
      <c r="G6927" s="31"/>
      <c r="H6927" s="31"/>
    </row>
    <row r="6928">
      <c r="E6928" s="31"/>
      <c r="F6928" s="31"/>
      <c r="G6928" s="31"/>
      <c r="H6928" s="31"/>
    </row>
    <row r="6929">
      <c r="E6929" s="31"/>
      <c r="F6929" s="31"/>
      <c r="G6929" s="31"/>
      <c r="H6929" s="31"/>
    </row>
    <row r="6930">
      <c r="E6930" s="31"/>
      <c r="F6930" s="31"/>
      <c r="G6930" s="31"/>
      <c r="H6930" s="31"/>
    </row>
    <row r="6931">
      <c r="E6931" s="31"/>
      <c r="F6931" s="31"/>
      <c r="G6931" s="31"/>
      <c r="H6931" s="31"/>
    </row>
    <row r="6932">
      <c r="E6932" s="31"/>
      <c r="F6932" s="31"/>
      <c r="G6932" s="31"/>
      <c r="H6932" s="31"/>
    </row>
    <row r="6933">
      <c r="E6933" s="31"/>
      <c r="F6933" s="31"/>
      <c r="G6933" s="31"/>
      <c r="H6933" s="31"/>
    </row>
    <row r="6934">
      <c r="E6934" s="31"/>
      <c r="F6934" s="31"/>
      <c r="G6934" s="31"/>
      <c r="H6934" s="31"/>
    </row>
    <row r="6935">
      <c r="E6935" s="31"/>
      <c r="F6935" s="31"/>
      <c r="G6935" s="31"/>
      <c r="H6935" s="31"/>
    </row>
    <row r="6936">
      <c r="E6936" s="31"/>
      <c r="F6936" s="31"/>
      <c r="G6936" s="31"/>
      <c r="H6936" s="31"/>
    </row>
    <row r="6937">
      <c r="E6937" s="31"/>
      <c r="F6937" s="31"/>
      <c r="G6937" s="31"/>
      <c r="H6937" s="31"/>
    </row>
    <row r="6938">
      <c r="E6938" s="31"/>
      <c r="F6938" s="31"/>
      <c r="G6938" s="31"/>
      <c r="H6938" s="31"/>
    </row>
    <row r="6939">
      <c r="E6939" s="31"/>
      <c r="F6939" s="31"/>
      <c r="G6939" s="31"/>
      <c r="H6939" s="31"/>
    </row>
    <row r="6940">
      <c r="E6940" s="31"/>
      <c r="F6940" s="31"/>
      <c r="G6940" s="31"/>
      <c r="H6940" s="31"/>
    </row>
    <row r="6941">
      <c r="E6941" s="31"/>
      <c r="F6941" s="31"/>
      <c r="G6941" s="31"/>
      <c r="H6941" s="31"/>
    </row>
    <row r="6942">
      <c r="E6942" s="31"/>
      <c r="F6942" s="31"/>
      <c r="G6942" s="31"/>
      <c r="H6942" s="31"/>
    </row>
    <row r="6943">
      <c r="E6943" s="31"/>
      <c r="F6943" s="31"/>
      <c r="G6943" s="31"/>
      <c r="H6943" s="31"/>
    </row>
    <row r="6944">
      <c r="E6944" s="31"/>
      <c r="F6944" s="31"/>
      <c r="G6944" s="31"/>
      <c r="H6944" s="31"/>
    </row>
    <row r="6945">
      <c r="E6945" s="31"/>
      <c r="F6945" s="31"/>
      <c r="G6945" s="31"/>
      <c r="H6945" s="31"/>
    </row>
    <row r="6946">
      <c r="E6946" s="31"/>
      <c r="F6946" s="31"/>
      <c r="G6946" s="31"/>
      <c r="H6946" s="31"/>
    </row>
    <row r="6947">
      <c r="E6947" s="31"/>
      <c r="F6947" s="31"/>
      <c r="G6947" s="31"/>
      <c r="H6947" s="31"/>
    </row>
    <row r="6948">
      <c r="E6948" s="31"/>
      <c r="F6948" s="31"/>
      <c r="G6948" s="31"/>
      <c r="H6948" s="31"/>
    </row>
    <row r="6949">
      <c r="E6949" s="31"/>
      <c r="F6949" s="31"/>
      <c r="G6949" s="31"/>
      <c r="H6949" s="31"/>
    </row>
    <row r="6950">
      <c r="E6950" s="31"/>
      <c r="F6950" s="31"/>
      <c r="G6950" s="31"/>
      <c r="H6950" s="31"/>
    </row>
    <row r="6951">
      <c r="E6951" s="31"/>
      <c r="F6951" s="31"/>
      <c r="G6951" s="31"/>
      <c r="H6951" s="31"/>
    </row>
    <row r="6952">
      <c r="E6952" s="31"/>
      <c r="F6952" s="31"/>
      <c r="G6952" s="31"/>
      <c r="H6952" s="31"/>
    </row>
    <row r="6953">
      <c r="E6953" s="31"/>
      <c r="F6953" s="31"/>
      <c r="G6953" s="31"/>
      <c r="H6953" s="31"/>
    </row>
    <row r="6954">
      <c r="E6954" s="31"/>
      <c r="F6954" s="31"/>
      <c r="G6954" s="31"/>
      <c r="H6954" s="31"/>
    </row>
    <row r="6955">
      <c r="E6955" s="31"/>
      <c r="F6955" s="31"/>
      <c r="G6955" s="31"/>
      <c r="H6955" s="31"/>
    </row>
    <row r="6956">
      <c r="E6956" s="31"/>
      <c r="F6956" s="31"/>
      <c r="G6956" s="31"/>
      <c r="H6956" s="31"/>
    </row>
    <row r="6957">
      <c r="E6957" s="31"/>
      <c r="F6957" s="31"/>
      <c r="G6957" s="31"/>
      <c r="H6957" s="31"/>
    </row>
    <row r="6958">
      <c r="E6958" s="31"/>
      <c r="F6958" s="31"/>
      <c r="G6958" s="31"/>
      <c r="H6958" s="31"/>
    </row>
    <row r="6959">
      <c r="E6959" s="31"/>
      <c r="F6959" s="31"/>
      <c r="G6959" s="31"/>
      <c r="H6959" s="31"/>
    </row>
    <row r="6960">
      <c r="E6960" s="31"/>
      <c r="F6960" s="31"/>
      <c r="G6960" s="31"/>
      <c r="H6960" s="31"/>
    </row>
    <row r="6961">
      <c r="E6961" s="31"/>
      <c r="F6961" s="31"/>
      <c r="G6961" s="31"/>
      <c r="H6961" s="31"/>
    </row>
    <row r="6962">
      <c r="E6962" s="31"/>
      <c r="F6962" s="31"/>
      <c r="G6962" s="31"/>
      <c r="H6962" s="31"/>
    </row>
    <row r="6963">
      <c r="E6963" s="31"/>
      <c r="F6963" s="31"/>
      <c r="G6963" s="31"/>
      <c r="H6963" s="31"/>
    </row>
    <row r="6964">
      <c r="E6964" s="31"/>
      <c r="F6964" s="31"/>
      <c r="G6964" s="31"/>
      <c r="H6964" s="31"/>
    </row>
    <row r="6965">
      <c r="E6965" s="31"/>
      <c r="F6965" s="31"/>
      <c r="G6965" s="31"/>
      <c r="H6965" s="31"/>
    </row>
    <row r="6966">
      <c r="E6966" s="31"/>
      <c r="F6966" s="31"/>
      <c r="G6966" s="31"/>
      <c r="H6966" s="31"/>
    </row>
    <row r="6967">
      <c r="E6967" s="31"/>
      <c r="F6967" s="31"/>
      <c r="G6967" s="31"/>
      <c r="H6967" s="31"/>
    </row>
    <row r="6968">
      <c r="E6968" s="31"/>
      <c r="F6968" s="31"/>
      <c r="G6968" s="31"/>
      <c r="H6968" s="31"/>
    </row>
    <row r="6969">
      <c r="E6969" s="31"/>
      <c r="F6969" s="31"/>
      <c r="G6969" s="31"/>
      <c r="H6969" s="31"/>
    </row>
    <row r="6970">
      <c r="E6970" s="31"/>
      <c r="F6970" s="31"/>
      <c r="G6970" s="31"/>
      <c r="H6970" s="31"/>
    </row>
    <row r="6971">
      <c r="E6971" s="31"/>
      <c r="F6971" s="31"/>
      <c r="G6971" s="31"/>
      <c r="H6971" s="31"/>
    </row>
    <row r="6972">
      <c r="E6972" s="31"/>
      <c r="F6972" s="31"/>
      <c r="G6972" s="31"/>
      <c r="H6972" s="31"/>
    </row>
    <row r="6973">
      <c r="E6973" s="31"/>
      <c r="F6973" s="31"/>
      <c r="G6973" s="31"/>
      <c r="H6973" s="31"/>
    </row>
    <row r="6974">
      <c r="E6974" s="31"/>
      <c r="F6974" s="31"/>
      <c r="G6974" s="31"/>
      <c r="H6974" s="31"/>
    </row>
    <row r="6975">
      <c r="E6975" s="31"/>
      <c r="F6975" s="31"/>
      <c r="G6975" s="31"/>
      <c r="H6975" s="31"/>
    </row>
    <row r="6976">
      <c r="E6976" s="31"/>
      <c r="F6976" s="31"/>
      <c r="G6976" s="31"/>
      <c r="H6976" s="31"/>
    </row>
    <row r="6977">
      <c r="E6977" s="31"/>
      <c r="F6977" s="31"/>
      <c r="G6977" s="31"/>
      <c r="H6977" s="31"/>
    </row>
    <row r="6978">
      <c r="E6978" s="31"/>
      <c r="F6978" s="31"/>
      <c r="G6978" s="31"/>
      <c r="H6978" s="31"/>
    </row>
    <row r="6979">
      <c r="E6979" s="31"/>
      <c r="F6979" s="31"/>
      <c r="G6979" s="31"/>
      <c r="H6979" s="31"/>
    </row>
    <row r="6980">
      <c r="E6980" s="31"/>
      <c r="F6980" s="31"/>
      <c r="G6980" s="31"/>
      <c r="H6980" s="31"/>
    </row>
    <row r="6981">
      <c r="E6981" s="31"/>
      <c r="F6981" s="31"/>
      <c r="G6981" s="31"/>
      <c r="H6981" s="31"/>
    </row>
    <row r="6982">
      <c r="E6982" s="31"/>
      <c r="F6982" s="31"/>
      <c r="G6982" s="31"/>
      <c r="H6982" s="31"/>
    </row>
    <row r="6983">
      <c r="E6983" s="31"/>
      <c r="F6983" s="31"/>
      <c r="G6983" s="31"/>
      <c r="H6983" s="31"/>
    </row>
    <row r="6984">
      <c r="E6984" s="31"/>
      <c r="F6984" s="31"/>
      <c r="G6984" s="31"/>
      <c r="H6984" s="31"/>
    </row>
    <row r="6985">
      <c r="E6985" s="31"/>
      <c r="F6985" s="31"/>
      <c r="G6985" s="31"/>
      <c r="H6985" s="31"/>
    </row>
    <row r="6986">
      <c r="E6986" s="31"/>
      <c r="F6986" s="31"/>
      <c r="G6986" s="31"/>
      <c r="H6986" s="31"/>
    </row>
    <row r="6987">
      <c r="E6987" s="31"/>
      <c r="F6987" s="31"/>
      <c r="G6987" s="31"/>
      <c r="H6987" s="31"/>
    </row>
    <row r="6988">
      <c r="E6988" s="31"/>
      <c r="F6988" s="31"/>
      <c r="G6988" s="31"/>
      <c r="H6988" s="31"/>
    </row>
    <row r="6989">
      <c r="E6989" s="31"/>
      <c r="F6989" s="31"/>
      <c r="G6989" s="31"/>
      <c r="H6989" s="31"/>
    </row>
    <row r="6990">
      <c r="E6990" s="31"/>
      <c r="F6990" s="31"/>
      <c r="G6990" s="31"/>
      <c r="H6990" s="31"/>
    </row>
    <row r="6991">
      <c r="E6991" s="31"/>
      <c r="F6991" s="31"/>
      <c r="G6991" s="31"/>
      <c r="H6991" s="31"/>
    </row>
    <row r="6992">
      <c r="E6992" s="31"/>
      <c r="F6992" s="31"/>
      <c r="G6992" s="31"/>
      <c r="H6992" s="31"/>
    </row>
    <row r="6993">
      <c r="E6993" s="31"/>
      <c r="F6993" s="31"/>
      <c r="G6993" s="31"/>
      <c r="H6993" s="31"/>
    </row>
    <row r="6994">
      <c r="E6994" s="31"/>
      <c r="F6994" s="31"/>
      <c r="G6994" s="31"/>
      <c r="H6994" s="31"/>
    </row>
    <row r="6995">
      <c r="E6995" s="31"/>
      <c r="F6995" s="31"/>
      <c r="G6995" s="31"/>
      <c r="H6995" s="31"/>
    </row>
    <row r="6996">
      <c r="E6996" s="31"/>
      <c r="F6996" s="31"/>
      <c r="G6996" s="31"/>
      <c r="H6996" s="31"/>
    </row>
    <row r="6997">
      <c r="E6997" s="31"/>
      <c r="F6997" s="31"/>
      <c r="G6997" s="31"/>
      <c r="H6997" s="31"/>
    </row>
    <row r="6998">
      <c r="E6998" s="31"/>
      <c r="F6998" s="31"/>
      <c r="G6998" s="31"/>
      <c r="H6998" s="31"/>
    </row>
    <row r="6999">
      <c r="E6999" s="31"/>
      <c r="F6999" s="31"/>
      <c r="G6999" s="31"/>
      <c r="H6999" s="31"/>
    </row>
    <row r="7000">
      <c r="E7000" s="31"/>
      <c r="F7000" s="31"/>
      <c r="G7000" s="31"/>
      <c r="H7000" s="31"/>
    </row>
    <row r="7001">
      <c r="E7001" s="31"/>
      <c r="F7001" s="31"/>
      <c r="G7001" s="31"/>
      <c r="H7001" s="31"/>
    </row>
    <row r="7002">
      <c r="E7002" s="31"/>
      <c r="F7002" s="31"/>
      <c r="G7002" s="31"/>
      <c r="H7002" s="31"/>
    </row>
    <row r="7003">
      <c r="E7003" s="31"/>
      <c r="F7003" s="31"/>
      <c r="G7003" s="31"/>
      <c r="H7003" s="31"/>
    </row>
    <row r="7004">
      <c r="E7004" s="31"/>
      <c r="F7004" s="31"/>
      <c r="G7004" s="31"/>
      <c r="H7004" s="31"/>
    </row>
    <row r="7005">
      <c r="E7005" s="31"/>
      <c r="F7005" s="31"/>
      <c r="G7005" s="31"/>
      <c r="H7005" s="31"/>
    </row>
    <row r="7006">
      <c r="E7006" s="31"/>
      <c r="F7006" s="31"/>
      <c r="G7006" s="31"/>
      <c r="H7006" s="31"/>
    </row>
    <row r="7007">
      <c r="E7007" s="31"/>
      <c r="F7007" s="31"/>
      <c r="G7007" s="31"/>
      <c r="H7007" s="31"/>
    </row>
    <row r="7008">
      <c r="E7008" s="31"/>
      <c r="F7008" s="31"/>
      <c r="G7008" s="31"/>
      <c r="H7008" s="31"/>
    </row>
    <row r="7009">
      <c r="E7009" s="31"/>
      <c r="F7009" s="31"/>
      <c r="G7009" s="31"/>
      <c r="H7009" s="31"/>
    </row>
    <row r="7010">
      <c r="E7010" s="31"/>
      <c r="F7010" s="31"/>
      <c r="G7010" s="31"/>
      <c r="H7010" s="31"/>
    </row>
    <row r="7011">
      <c r="E7011" s="31"/>
      <c r="F7011" s="31"/>
      <c r="G7011" s="31"/>
      <c r="H7011" s="31"/>
    </row>
    <row r="7012">
      <c r="E7012" s="31"/>
      <c r="F7012" s="31"/>
      <c r="G7012" s="31"/>
      <c r="H7012" s="31"/>
    </row>
    <row r="7013">
      <c r="E7013" s="31"/>
      <c r="F7013" s="31"/>
      <c r="G7013" s="31"/>
      <c r="H7013" s="31"/>
    </row>
    <row r="7014">
      <c r="E7014" s="31"/>
      <c r="F7014" s="31"/>
      <c r="G7014" s="31"/>
      <c r="H7014" s="31"/>
    </row>
    <row r="7015">
      <c r="E7015" s="31"/>
      <c r="F7015" s="31"/>
      <c r="G7015" s="31"/>
      <c r="H7015" s="31"/>
    </row>
    <row r="7016">
      <c r="E7016" s="31"/>
      <c r="F7016" s="31"/>
      <c r="G7016" s="31"/>
      <c r="H7016" s="31"/>
    </row>
    <row r="7017">
      <c r="E7017" s="31"/>
      <c r="F7017" s="31"/>
      <c r="G7017" s="31"/>
      <c r="H7017" s="31"/>
    </row>
    <row r="7018">
      <c r="E7018" s="31"/>
      <c r="F7018" s="31"/>
      <c r="G7018" s="31"/>
      <c r="H7018" s="31"/>
    </row>
    <row r="7019">
      <c r="E7019" s="31"/>
      <c r="F7019" s="31"/>
      <c r="G7019" s="31"/>
      <c r="H7019" s="31"/>
    </row>
    <row r="7020">
      <c r="E7020" s="31"/>
      <c r="F7020" s="31"/>
      <c r="G7020" s="31"/>
      <c r="H7020" s="31"/>
    </row>
    <row r="7021">
      <c r="E7021" s="31"/>
      <c r="F7021" s="31"/>
      <c r="G7021" s="31"/>
      <c r="H7021" s="31"/>
    </row>
    <row r="7022">
      <c r="E7022" s="31"/>
      <c r="F7022" s="31"/>
      <c r="G7022" s="31"/>
      <c r="H7022" s="31"/>
    </row>
    <row r="7023">
      <c r="E7023" s="31"/>
      <c r="F7023" s="31"/>
      <c r="G7023" s="31"/>
      <c r="H7023" s="31"/>
    </row>
    <row r="7024">
      <c r="E7024" s="31"/>
      <c r="F7024" s="31"/>
      <c r="G7024" s="31"/>
      <c r="H7024" s="31"/>
    </row>
    <row r="7025">
      <c r="E7025" s="31"/>
      <c r="F7025" s="31"/>
      <c r="G7025" s="31"/>
      <c r="H7025" s="31"/>
    </row>
    <row r="7026">
      <c r="E7026" s="31"/>
      <c r="F7026" s="31"/>
      <c r="G7026" s="31"/>
      <c r="H7026" s="31"/>
    </row>
    <row r="7027">
      <c r="E7027" s="31"/>
      <c r="F7027" s="31"/>
      <c r="G7027" s="31"/>
      <c r="H7027" s="31"/>
    </row>
    <row r="7028">
      <c r="E7028" s="31"/>
      <c r="F7028" s="31"/>
      <c r="G7028" s="31"/>
      <c r="H7028" s="31"/>
    </row>
    <row r="7029">
      <c r="E7029" s="31"/>
      <c r="F7029" s="31"/>
      <c r="G7029" s="31"/>
      <c r="H7029" s="31"/>
    </row>
    <row r="7030">
      <c r="E7030" s="31"/>
      <c r="F7030" s="31"/>
      <c r="G7030" s="31"/>
      <c r="H7030" s="31"/>
    </row>
    <row r="7031">
      <c r="E7031" s="31"/>
      <c r="F7031" s="31"/>
      <c r="G7031" s="31"/>
      <c r="H7031" s="31"/>
    </row>
    <row r="7032">
      <c r="E7032" s="31"/>
      <c r="F7032" s="31"/>
      <c r="G7032" s="31"/>
      <c r="H7032" s="31"/>
    </row>
    <row r="7033">
      <c r="E7033" s="31"/>
      <c r="F7033" s="31"/>
      <c r="G7033" s="31"/>
      <c r="H7033" s="31"/>
    </row>
    <row r="7034">
      <c r="E7034" s="31"/>
      <c r="F7034" s="31"/>
      <c r="G7034" s="31"/>
      <c r="H7034" s="31"/>
    </row>
    <row r="7035">
      <c r="E7035" s="31"/>
      <c r="F7035" s="31"/>
      <c r="G7035" s="31"/>
      <c r="H7035" s="31"/>
    </row>
    <row r="7036">
      <c r="E7036" s="31"/>
      <c r="F7036" s="31"/>
      <c r="G7036" s="31"/>
      <c r="H7036" s="31"/>
    </row>
    <row r="7037">
      <c r="E7037" s="31"/>
      <c r="F7037" s="31"/>
      <c r="G7037" s="31"/>
      <c r="H7037" s="31"/>
    </row>
    <row r="7038">
      <c r="E7038" s="31"/>
      <c r="F7038" s="31"/>
      <c r="G7038" s="31"/>
      <c r="H7038" s="31"/>
    </row>
    <row r="7039">
      <c r="E7039" s="31"/>
      <c r="F7039" s="31"/>
      <c r="G7039" s="31"/>
      <c r="H7039" s="31"/>
    </row>
    <row r="7040">
      <c r="E7040" s="31"/>
      <c r="F7040" s="31"/>
      <c r="G7040" s="31"/>
      <c r="H7040" s="31"/>
    </row>
    <row r="7041">
      <c r="E7041" s="31"/>
      <c r="F7041" s="31"/>
      <c r="G7041" s="31"/>
      <c r="H7041" s="31"/>
    </row>
    <row r="7042">
      <c r="E7042" s="31"/>
      <c r="F7042" s="31"/>
      <c r="G7042" s="31"/>
      <c r="H7042" s="31"/>
    </row>
    <row r="7043">
      <c r="E7043" s="31"/>
      <c r="F7043" s="31"/>
      <c r="G7043" s="31"/>
      <c r="H7043" s="31"/>
    </row>
    <row r="7044">
      <c r="E7044" s="31"/>
      <c r="F7044" s="31"/>
      <c r="G7044" s="31"/>
      <c r="H7044" s="31"/>
    </row>
    <row r="7045">
      <c r="E7045" s="31"/>
      <c r="F7045" s="31"/>
      <c r="G7045" s="31"/>
      <c r="H7045" s="31"/>
    </row>
    <row r="7046">
      <c r="E7046" s="31"/>
      <c r="F7046" s="31"/>
      <c r="G7046" s="31"/>
      <c r="H7046" s="31"/>
    </row>
    <row r="7047">
      <c r="E7047" s="31"/>
      <c r="F7047" s="31"/>
      <c r="G7047" s="31"/>
      <c r="H7047" s="31"/>
    </row>
    <row r="7048">
      <c r="E7048" s="31"/>
      <c r="F7048" s="31"/>
      <c r="G7048" s="31"/>
      <c r="H7048" s="31"/>
    </row>
    <row r="7049">
      <c r="E7049" s="31"/>
      <c r="F7049" s="31"/>
      <c r="G7049" s="31"/>
      <c r="H7049" s="31"/>
    </row>
    <row r="7050">
      <c r="E7050" s="31"/>
      <c r="F7050" s="31"/>
      <c r="G7050" s="31"/>
      <c r="H7050" s="31"/>
    </row>
    <row r="7051">
      <c r="E7051" s="31"/>
      <c r="F7051" s="31"/>
      <c r="G7051" s="31"/>
      <c r="H7051" s="31"/>
    </row>
    <row r="7052">
      <c r="E7052" s="31"/>
      <c r="F7052" s="31"/>
      <c r="G7052" s="31"/>
      <c r="H7052" s="31"/>
    </row>
    <row r="7053">
      <c r="E7053" s="31"/>
      <c r="F7053" s="31"/>
      <c r="G7053" s="31"/>
      <c r="H7053" s="31"/>
    </row>
    <row r="7054">
      <c r="E7054" s="31"/>
      <c r="F7054" s="31"/>
      <c r="G7054" s="31"/>
      <c r="H7054" s="31"/>
    </row>
    <row r="7055">
      <c r="E7055" s="31"/>
      <c r="F7055" s="31"/>
      <c r="G7055" s="31"/>
      <c r="H7055" s="31"/>
    </row>
    <row r="7056">
      <c r="E7056" s="31"/>
      <c r="F7056" s="31"/>
      <c r="G7056" s="31"/>
      <c r="H7056" s="31"/>
    </row>
    <row r="7057">
      <c r="E7057" s="31"/>
      <c r="F7057" s="31"/>
      <c r="G7057" s="31"/>
      <c r="H7057" s="31"/>
    </row>
    <row r="7058">
      <c r="E7058" s="31"/>
      <c r="F7058" s="31"/>
      <c r="G7058" s="31"/>
      <c r="H7058" s="31"/>
    </row>
    <row r="7059">
      <c r="E7059" s="31"/>
      <c r="F7059" s="31"/>
      <c r="G7059" s="31"/>
      <c r="H7059" s="31"/>
    </row>
    <row r="7060">
      <c r="E7060" s="31"/>
      <c r="F7060" s="31"/>
      <c r="G7060" s="31"/>
      <c r="H7060" s="31"/>
    </row>
    <row r="7061">
      <c r="E7061" s="31"/>
      <c r="F7061" s="31"/>
      <c r="G7061" s="31"/>
      <c r="H7061" s="31"/>
    </row>
    <row r="7062">
      <c r="E7062" s="31"/>
      <c r="F7062" s="31"/>
      <c r="G7062" s="31"/>
      <c r="H7062" s="31"/>
    </row>
    <row r="7063">
      <c r="E7063" s="31"/>
      <c r="F7063" s="31"/>
      <c r="G7063" s="31"/>
      <c r="H7063" s="31"/>
    </row>
    <row r="7064">
      <c r="E7064" s="31"/>
      <c r="F7064" s="31"/>
      <c r="G7064" s="31"/>
      <c r="H7064" s="31"/>
    </row>
    <row r="7065">
      <c r="E7065" s="31"/>
      <c r="F7065" s="31"/>
      <c r="G7065" s="31"/>
      <c r="H7065" s="31"/>
    </row>
    <row r="7066">
      <c r="E7066" s="31"/>
      <c r="F7066" s="31"/>
      <c r="G7066" s="31"/>
      <c r="H7066" s="31"/>
    </row>
    <row r="7067">
      <c r="E7067" s="31"/>
      <c r="F7067" s="31"/>
      <c r="G7067" s="31"/>
      <c r="H7067" s="31"/>
    </row>
    <row r="7068">
      <c r="E7068" s="31"/>
      <c r="F7068" s="31"/>
      <c r="G7068" s="31"/>
      <c r="H7068" s="31"/>
    </row>
    <row r="7069">
      <c r="E7069" s="31"/>
      <c r="F7069" s="31"/>
      <c r="G7069" s="31"/>
      <c r="H7069" s="31"/>
    </row>
    <row r="7070">
      <c r="E7070" s="31"/>
      <c r="F7070" s="31"/>
      <c r="G7070" s="31"/>
      <c r="H7070" s="31"/>
    </row>
    <row r="7071">
      <c r="E7071" s="31"/>
      <c r="F7071" s="31"/>
      <c r="G7071" s="31"/>
      <c r="H7071" s="31"/>
    </row>
    <row r="7072">
      <c r="E7072" s="31"/>
      <c r="F7072" s="31"/>
      <c r="G7072" s="31"/>
      <c r="H7072" s="31"/>
    </row>
    <row r="7073">
      <c r="E7073" s="31"/>
      <c r="F7073" s="31"/>
      <c r="G7073" s="31"/>
      <c r="H7073" s="31"/>
    </row>
    <row r="7074">
      <c r="E7074" s="31"/>
      <c r="F7074" s="31"/>
      <c r="G7074" s="31"/>
      <c r="H7074" s="31"/>
    </row>
    <row r="7075">
      <c r="E7075" s="31"/>
      <c r="F7075" s="31"/>
      <c r="G7075" s="31"/>
      <c r="H7075" s="31"/>
    </row>
    <row r="7076">
      <c r="E7076" s="31"/>
      <c r="F7076" s="31"/>
      <c r="G7076" s="31"/>
      <c r="H7076" s="31"/>
    </row>
    <row r="7077">
      <c r="E7077" s="31"/>
      <c r="F7077" s="31"/>
      <c r="G7077" s="31"/>
      <c r="H7077" s="31"/>
    </row>
    <row r="7078">
      <c r="E7078" s="31"/>
      <c r="F7078" s="31"/>
      <c r="G7078" s="31"/>
      <c r="H7078" s="31"/>
    </row>
    <row r="7079">
      <c r="E7079" s="31"/>
      <c r="F7079" s="31"/>
      <c r="G7079" s="31"/>
      <c r="H7079" s="31"/>
    </row>
    <row r="7080">
      <c r="E7080" s="31"/>
      <c r="F7080" s="31"/>
      <c r="G7080" s="31"/>
      <c r="H7080" s="31"/>
    </row>
    <row r="7081">
      <c r="E7081" s="31"/>
      <c r="F7081" s="31"/>
      <c r="G7081" s="31"/>
      <c r="H7081" s="31"/>
    </row>
    <row r="7082">
      <c r="E7082" s="31"/>
      <c r="F7082" s="31"/>
      <c r="G7082" s="31"/>
      <c r="H7082" s="31"/>
    </row>
    <row r="7083">
      <c r="E7083" s="31"/>
      <c r="F7083" s="31"/>
      <c r="G7083" s="31"/>
      <c r="H7083" s="31"/>
    </row>
    <row r="7084">
      <c r="E7084" s="31"/>
      <c r="F7084" s="31"/>
      <c r="G7084" s="31"/>
      <c r="H7084" s="31"/>
    </row>
    <row r="7085">
      <c r="E7085" s="31"/>
      <c r="F7085" s="31"/>
      <c r="G7085" s="31"/>
      <c r="H7085" s="31"/>
    </row>
    <row r="7086">
      <c r="E7086" s="31"/>
      <c r="F7086" s="31"/>
      <c r="G7086" s="31"/>
      <c r="H7086" s="31"/>
    </row>
    <row r="7087">
      <c r="E7087" s="31"/>
      <c r="F7087" s="31"/>
      <c r="G7087" s="31"/>
      <c r="H7087" s="31"/>
    </row>
    <row r="7088">
      <c r="E7088" s="31"/>
      <c r="F7088" s="31"/>
      <c r="G7088" s="31"/>
      <c r="H7088" s="31"/>
    </row>
    <row r="7089">
      <c r="E7089" s="31"/>
      <c r="F7089" s="31"/>
      <c r="G7089" s="31"/>
      <c r="H7089" s="31"/>
    </row>
    <row r="7090">
      <c r="E7090" s="31"/>
      <c r="F7090" s="31"/>
      <c r="G7090" s="31"/>
      <c r="H7090" s="31"/>
    </row>
    <row r="7091">
      <c r="E7091" s="31"/>
      <c r="F7091" s="31"/>
      <c r="G7091" s="31"/>
      <c r="H7091" s="31"/>
    </row>
    <row r="7092">
      <c r="E7092" s="31"/>
      <c r="F7092" s="31"/>
      <c r="G7092" s="31"/>
      <c r="H7092" s="31"/>
    </row>
    <row r="7093">
      <c r="E7093" s="31"/>
      <c r="F7093" s="31"/>
      <c r="G7093" s="31"/>
      <c r="H7093" s="31"/>
    </row>
    <row r="7094">
      <c r="E7094" s="31"/>
      <c r="F7094" s="31"/>
      <c r="G7094" s="31"/>
      <c r="H7094" s="31"/>
    </row>
    <row r="7095">
      <c r="E7095" s="31"/>
      <c r="F7095" s="31"/>
      <c r="G7095" s="31"/>
      <c r="H7095" s="31"/>
    </row>
    <row r="7096">
      <c r="E7096" s="31"/>
      <c r="F7096" s="31"/>
      <c r="G7096" s="31"/>
      <c r="H7096" s="31"/>
    </row>
    <row r="7097">
      <c r="E7097" s="31"/>
      <c r="F7097" s="31"/>
      <c r="G7097" s="31"/>
      <c r="H7097" s="31"/>
    </row>
    <row r="7098">
      <c r="E7098" s="31"/>
      <c r="F7098" s="31"/>
      <c r="G7098" s="31"/>
      <c r="H7098" s="31"/>
    </row>
    <row r="7099">
      <c r="E7099" s="31"/>
      <c r="F7099" s="31"/>
      <c r="G7099" s="31"/>
      <c r="H7099" s="31"/>
    </row>
    <row r="7100">
      <c r="E7100" s="31"/>
      <c r="F7100" s="31"/>
      <c r="G7100" s="31"/>
      <c r="H7100" s="31"/>
    </row>
    <row r="7101">
      <c r="E7101" s="31"/>
      <c r="F7101" s="31"/>
      <c r="G7101" s="31"/>
      <c r="H7101" s="31"/>
    </row>
    <row r="7102">
      <c r="E7102" s="31"/>
      <c r="F7102" s="31"/>
      <c r="G7102" s="31"/>
      <c r="H7102" s="31"/>
    </row>
    <row r="7103">
      <c r="E7103" s="31"/>
      <c r="F7103" s="31"/>
      <c r="G7103" s="31"/>
      <c r="H7103" s="31"/>
    </row>
    <row r="7104">
      <c r="E7104" s="31"/>
      <c r="F7104" s="31"/>
      <c r="G7104" s="31"/>
      <c r="H7104" s="31"/>
    </row>
    <row r="7105">
      <c r="E7105" s="31"/>
      <c r="F7105" s="31"/>
      <c r="G7105" s="31"/>
      <c r="H7105" s="31"/>
    </row>
    <row r="7106">
      <c r="E7106" s="31"/>
      <c r="F7106" s="31"/>
      <c r="G7106" s="31"/>
      <c r="H7106" s="31"/>
    </row>
    <row r="7107">
      <c r="E7107" s="31"/>
      <c r="F7107" s="31"/>
      <c r="G7107" s="31"/>
      <c r="H7107" s="31"/>
    </row>
    <row r="7108">
      <c r="E7108" s="31"/>
      <c r="F7108" s="31"/>
      <c r="G7108" s="31"/>
      <c r="H7108" s="31"/>
    </row>
    <row r="7109">
      <c r="E7109" s="31"/>
      <c r="F7109" s="31"/>
      <c r="G7109" s="31"/>
      <c r="H7109" s="31"/>
    </row>
    <row r="7110">
      <c r="E7110" s="31"/>
      <c r="F7110" s="31"/>
      <c r="G7110" s="31"/>
      <c r="H7110" s="31"/>
    </row>
    <row r="7111">
      <c r="E7111" s="31"/>
      <c r="F7111" s="31"/>
      <c r="G7111" s="31"/>
      <c r="H7111" s="31"/>
    </row>
    <row r="7112">
      <c r="E7112" s="31"/>
      <c r="F7112" s="31"/>
      <c r="G7112" s="31"/>
      <c r="H7112" s="31"/>
    </row>
    <row r="7113">
      <c r="E7113" s="31"/>
      <c r="F7113" s="31"/>
      <c r="G7113" s="31"/>
      <c r="H7113" s="31"/>
    </row>
    <row r="7114">
      <c r="E7114" s="31"/>
      <c r="F7114" s="31"/>
      <c r="G7114" s="31"/>
      <c r="H7114" s="31"/>
    </row>
    <row r="7115">
      <c r="E7115" s="31"/>
      <c r="F7115" s="31"/>
      <c r="G7115" s="31"/>
      <c r="H7115" s="31"/>
    </row>
    <row r="7116">
      <c r="E7116" s="31"/>
      <c r="F7116" s="31"/>
      <c r="G7116" s="31"/>
      <c r="H7116" s="31"/>
    </row>
    <row r="7117">
      <c r="E7117" s="31"/>
      <c r="F7117" s="31"/>
      <c r="G7117" s="31"/>
      <c r="H7117" s="31"/>
    </row>
    <row r="7118">
      <c r="E7118" s="31"/>
      <c r="F7118" s="31"/>
      <c r="G7118" s="31"/>
      <c r="H7118" s="31"/>
    </row>
    <row r="7119">
      <c r="E7119" s="31"/>
      <c r="F7119" s="31"/>
      <c r="G7119" s="31"/>
      <c r="H7119" s="31"/>
    </row>
    <row r="7120">
      <c r="E7120" s="31"/>
      <c r="F7120" s="31"/>
      <c r="G7120" s="31"/>
      <c r="H7120" s="31"/>
    </row>
    <row r="7121">
      <c r="E7121" s="31"/>
      <c r="F7121" s="31"/>
      <c r="G7121" s="31"/>
      <c r="H7121" s="31"/>
    </row>
    <row r="7122">
      <c r="E7122" s="31"/>
      <c r="F7122" s="31"/>
      <c r="G7122" s="31"/>
      <c r="H7122" s="31"/>
    </row>
    <row r="7123">
      <c r="E7123" s="31"/>
      <c r="F7123" s="31"/>
      <c r="G7123" s="31"/>
      <c r="H7123" s="31"/>
    </row>
    <row r="7124">
      <c r="E7124" s="31"/>
      <c r="F7124" s="31"/>
      <c r="G7124" s="31"/>
      <c r="H7124" s="31"/>
    </row>
    <row r="7125">
      <c r="E7125" s="31"/>
      <c r="F7125" s="31"/>
      <c r="G7125" s="31"/>
      <c r="H7125" s="31"/>
    </row>
    <row r="7126">
      <c r="E7126" s="31"/>
      <c r="F7126" s="31"/>
      <c r="G7126" s="31"/>
      <c r="H7126" s="31"/>
    </row>
    <row r="7127">
      <c r="E7127" s="31"/>
      <c r="F7127" s="31"/>
      <c r="G7127" s="31"/>
      <c r="H7127" s="31"/>
    </row>
    <row r="7128">
      <c r="E7128" s="31"/>
      <c r="F7128" s="31"/>
      <c r="G7128" s="31"/>
      <c r="H7128" s="31"/>
    </row>
    <row r="7129">
      <c r="E7129" s="31"/>
      <c r="F7129" s="31"/>
      <c r="G7129" s="31"/>
      <c r="H7129" s="31"/>
    </row>
    <row r="7130">
      <c r="E7130" s="31"/>
      <c r="F7130" s="31"/>
      <c r="G7130" s="31"/>
      <c r="H7130" s="31"/>
    </row>
    <row r="7131">
      <c r="E7131" s="31"/>
      <c r="F7131" s="31"/>
      <c r="G7131" s="31"/>
      <c r="H7131" s="31"/>
    </row>
    <row r="7132">
      <c r="E7132" s="31"/>
      <c r="F7132" s="31"/>
      <c r="G7132" s="31"/>
      <c r="H7132" s="31"/>
    </row>
    <row r="7133">
      <c r="E7133" s="31"/>
      <c r="F7133" s="31"/>
      <c r="G7133" s="31"/>
      <c r="H7133" s="31"/>
    </row>
    <row r="7134">
      <c r="E7134" s="31"/>
      <c r="F7134" s="31"/>
      <c r="G7134" s="31"/>
      <c r="H7134" s="31"/>
    </row>
    <row r="7135">
      <c r="E7135" s="31"/>
      <c r="F7135" s="31"/>
      <c r="G7135" s="31"/>
      <c r="H7135" s="31"/>
    </row>
    <row r="7136">
      <c r="E7136" s="31"/>
      <c r="F7136" s="31"/>
      <c r="G7136" s="31"/>
      <c r="H7136" s="31"/>
    </row>
    <row r="7137">
      <c r="E7137" s="31"/>
      <c r="F7137" s="31"/>
      <c r="G7137" s="31"/>
      <c r="H7137" s="31"/>
    </row>
    <row r="7138">
      <c r="E7138" s="31"/>
      <c r="F7138" s="31"/>
      <c r="G7138" s="31"/>
      <c r="H7138" s="31"/>
    </row>
    <row r="7139">
      <c r="E7139" s="31"/>
      <c r="F7139" s="31"/>
      <c r="G7139" s="31"/>
      <c r="H7139" s="31"/>
    </row>
    <row r="7140">
      <c r="E7140" s="31"/>
      <c r="F7140" s="31"/>
      <c r="G7140" s="31"/>
      <c r="H7140" s="31"/>
    </row>
    <row r="7141">
      <c r="E7141" s="31"/>
      <c r="F7141" s="31"/>
      <c r="G7141" s="31"/>
      <c r="H7141" s="31"/>
    </row>
    <row r="7142">
      <c r="E7142" s="31"/>
      <c r="F7142" s="31"/>
      <c r="G7142" s="31"/>
      <c r="H7142" s="31"/>
    </row>
    <row r="7143">
      <c r="E7143" s="31"/>
      <c r="F7143" s="31"/>
      <c r="G7143" s="31"/>
      <c r="H7143" s="31"/>
    </row>
    <row r="7144">
      <c r="E7144" s="31"/>
      <c r="F7144" s="31"/>
      <c r="G7144" s="31"/>
      <c r="H7144" s="31"/>
    </row>
    <row r="7145">
      <c r="E7145" s="31"/>
      <c r="F7145" s="31"/>
      <c r="G7145" s="31"/>
      <c r="H7145" s="31"/>
    </row>
    <row r="7146">
      <c r="E7146" s="31"/>
      <c r="F7146" s="31"/>
      <c r="G7146" s="31"/>
      <c r="H7146" s="31"/>
    </row>
    <row r="7147">
      <c r="E7147" s="31"/>
      <c r="F7147" s="31"/>
      <c r="G7147" s="31"/>
      <c r="H7147" s="31"/>
    </row>
    <row r="7148">
      <c r="E7148" s="31"/>
      <c r="F7148" s="31"/>
      <c r="G7148" s="31"/>
      <c r="H7148" s="31"/>
    </row>
    <row r="7149">
      <c r="E7149" s="31"/>
      <c r="F7149" s="31"/>
      <c r="G7149" s="31"/>
      <c r="H7149" s="31"/>
    </row>
    <row r="7150">
      <c r="E7150" s="31"/>
      <c r="F7150" s="31"/>
      <c r="G7150" s="31"/>
      <c r="H7150" s="31"/>
    </row>
    <row r="7151">
      <c r="E7151" s="31"/>
      <c r="F7151" s="31"/>
      <c r="G7151" s="31"/>
      <c r="H7151" s="31"/>
    </row>
    <row r="7152">
      <c r="E7152" s="31"/>
      <c r="F7152" s="31"/>
      <c r="G7152" s="31"/>
      <c r="H7152" s="31"/>
    </row>
    <row r="7153">
      <c r="E7153" s="31"/>
      <c r="F7153" s="31"/>
      <c r="G7153" s="31"/>
      <c r="H7153" s="31"/>
    </row>
    <row r="7154">
      <c r="E7154" s="31"/>
      <c r="F7154" s="31"/>
      <c r="G7154" s="31"/>
      <c r="H7154" s="31"/>
    </row>
    <row r="7155">
      <c r="E7155" s="31"/>
      <c r="F7155" s="31"/>
      <c r="G7155" s="31"/>
      <c r="H7155" s="31"/>
    </row>
    <row r="7156">
      <c r="E7156" s="31"/>
      <c r="F7156" s="31"/>
      <c r="G7156" s="31"/>
      <c r="H7156" s="31"/>
    </row>
    <row r="7157">
      <c r="E7157" s="31"/>
      <c r="F7157" s="31"/>
      <c r="G7157" s="31"/>
      <c r="H7157" s="31"/>
    </row>
    <row r="7158">
      <c r="E7158" s="31"/>
      <c r="F7158" s="31"/>
      <c r="G7158" s="31"/>
      <c r="H7158" s="31"/>
    </row>
    <row r="7159">
      <c r="E7159" s="31"/>
      <c r="F7159" s="31"/>
      <c r="G7159" s="31"/>
      <c r="H7159" s="31"/>
    </row>
    <row r="7160">
      <c r="E7160" s="31"/>
      <c r="F7160" s="31"/>
      <c r="G7160" s="31"/>
      <c r="H7160" s="31"/>
    </row>
    <row r="7161">
      <c r="E7161" s="31"/>
      <c r="F7161" s="31"/>
      <c r="G7161" s="31"/>
      <c r="H7161" s="31"/>
    </row>
    <row r="7162">
      <c r="E7162" s="31"/>
      <c r="F7162" s="31"/>
      <c r="G7162" s="31"/>
      <c r="H7162" s="31"/>
    </row>
    <row r="7163">
      <c r="E7163" s="31"/>
      <c r="F7163" s="31"/>
      <c r="G7163" s="31"/>
      <c r="H7163" s="31"/>
    </row>
    <row r="7164">
      <c r="E7164" s="31"/>
      <c r="F7164" s="31"/>
      <c r="G7164" s="31"/>
      <c r="H7164" s="31"/>
    </row>
    <row r="7165">
      <c r="E7165" s="31"/>
      <c r="F7165" s="31"/>
      <c r="G7165" s="31"/>
      <c r="H7165" s="31"/>
    </row>
    <row r="7166">
      <c r="E7166" s="31"/>
      <c r="F7166" s="31"/>
      <c r="G7166" s="31"/>
      <c r="H7166" s="31"/>
    </row>
    <row r="7167">
      <c r="E7167" s="31"/>
      <c r="F7167" s="31"/>
      <c r="G7167" s="31"/>
      <c r="H7167" s="31"/>
    </row>
    <row r="7168">
      <c r="E7168" s="31"/>
      <c r="F7168" s="31"/>
      <c r="G7168" s="31"/>
      <c r="H7168" s="31"/>
    </row>
    <row r="7169">
      <c r="E7169" s="31"/>
      <c r="F7169" s="31"/>
      <c r="G7169" s="31"/>
      <c r="H7169" s="31"/>
    </row>
    <row r="7170">
      <c r="E7170" s="31"/>
      <c r="F7170" s="31"/>
      <c r="G7170" s="31"/>
      <c r="H7170" s="31"/>
    </row>
    <row r="7171">
      <c r="E7171" s="31"/>
      <c r="F7171" s="31"/>
      <c r="G7171" s="31"/>
      <c r="H7171" s="31"/>
    </row>
    <row r="7172">
      <c r="E7172" s="31"/>
      <c r="F7172" s="31"/>
      <c r="G7172" s="31"/>
      <c r="H7172" s="31"/>
    </row>
    <row r="7173">
      <c r="E7173" s="31"/>
      <c r="F7173" s="31"/>
      <c r="G7173" s="31"/>
      <c r="H7173" s="31"/>
    </row>
    <row r="7174">
      <c r="E7174" s="31"/>
      <c r="F7174" s="31"/>
      <c r="G7174" s="31"/>
      <c r="H7174" s="31"/>
    </row>
    <row r="7175">
      <c r="E7175" s="31"/>
      <c r="F7175" s="31"/>
      <c r="G7175" s="31"/>
      <c r="H7175" s="31"/>
    </row>
    <row r="7176">
      <c r="E7176" s="31"/>
      <c r="F7176" s="31"/>
      <c r="G7176" s="31"/>
      <c r="H7176" s="31"/>
    </row>
    <row r="7177">
      <c r="E7177" s="31"/>
      <c r="F7177" s="31"/>
      <c r="G7177" s="31"/>
      <c r="H7177" s="31"/>
    </row>
    <row r="7178">
      <c r="E7178" s="31"/>
      <c r="F7178" s="31"/>
      <c r="G7178" s="31"/>
      <c r="H7178" s="31"/>
    </row>
    <row r="7179">
      <c r="E7179" s="31"/>
      <c r="F7179" s="31"/>
      <c r="G7179" s="31"/>
      <c r="H7179" s="31"/>
    </row>
    <row r="7180">
      <c r="E7180" s="31"/>
      <c r="F7180" s="31"/>
      <c r="G7180" s="31"/>
      <c r="H7180" s="31"/>
    </row>
    <row r="7181">
      <c r="E7181" s="31"/>
      <c r="F7181" s="31"/>
      <c r="G7181" s="31"/>
      <c r="H7181" s="31"/>
    </row>
    <row r="7182">
      <c r="E7182" s="31"/>
      <c r="F7182" s="31"/>
      <c r="G7182" s="31"/>
      <c r="H7182" s="31"/>
    </row>
    <row r="7183">
      <c r="E7183" s="31"/>
      <c r="F7183" s="31"/>
      <c r="G7183" s="31"/>
      <c r="H7183" s="31"/>
    </row>
    <row r="7184">
      <c r="E7184" s="31"/>
      <c r="F7184" s="31"/>
      <c r="G7184" s="31"/>
      <c r="H7184" s="31"/>
    </row>
    <row r="7185">
      <c r="E7185" s="31"/>
      <c r="F7185" s="31"/>
      <c r="G7185" s="31"/>
      <c r="H7185" s="31"/>
    </row>
    <row r="7186">
      <c r="E7186" s="31"/>
      <c r="F7186" s="31"/>
      <c r="G7186" s="31"/>
      <c r="H7186" s="31"/>
    </row>
    <row r="7187">
      <c r="E7187" s="31"/>
      <c r="F7187" s="31"/>
      <c r="G7187" s="31"/>
      <c r="H7187" s="31"/>
    </row>
    <row r="7188">
      <c r="E7188" s="31"/>
      <c r="F7188" s="31"/>
      <c r="G7188" s="31"/>
      <c r="H7188" s="31"/>
    </row>
    <row r="7189">
      <c r="E7189" s="31"/>
      <c r="F7189" s="31"/>
      <c r="G7189" s="31"/>
      <c r="H7189" s="31"/>
    </row>
    <row r="7190">
      <c r="E7190" s="31"/>
      <c r="F7190" s="31"/>
      <c r="G7190" s="31"/>
      <c r="H7190" s="31"/>
    </row>
    <row r="7191">
      <c r="E7191" s="31"/>
      <c r="F7191" s="31"/>
      <c r="G7191" s="31"/>
      <c r="H7191" s="31"/>
    </row>
    <row r="7192">
      <c r="E7192" s="31"/>
      <c r="F7192" s="31"/>
      <c r="G7192" s="31"/>
      <c r="H7192" s="31"/>
    </row>
    <row r="7193">
      <c r="E7193" s="31"/>
      <c r="F7193" s="31"/>
      <c r="G7193" s="31"/>
      <c r="H7193" s="31"/>
    </row>
    <row r="7194">
      <c r="E7194" s="31"/>
      <c r="F7194" s="31"/>
      <c r="G7194" s="31"/>
      <c r="H7194" s="31"/>
    </row>
    <row r="7195">
      <c r="E7195" s="31"/>
      <c r="F7195" s="31"/>
      <c r="G7195" s="31"/>
      <c r="H7195" s="31"/>
    </row>
    <row r="7196">
      <c r="E7196" s="31"/>
      <c r="F7196" s="31"/>
      <c r="G7196" s="31"/>
      <c r="H7196" s="31"/>
    </row>
    <row r="7197">
      <c r="E7197" s="31"/>
      <c r="F7197" s="31"/>
      <c r="G7197" s="31"/>
      <c r="H7197" s="31"/>
    </row>
    <row r="7198">
      <c r="E7198" s="31"/>
      <c r="F7198" s="31"/>
      <c r="G7198" s="31"/>
      <c r="H7198" s="31"/>
    </row>
    <row r="7199">
      <c r="E7199" s="31"/>
      <c r="F7199" s="31"/>
      <c r="G7199" s="31"/>
      <c r="H7199" s="31"/>
    </row>
    <row r="7200">
      <c r="E7200" s="31"/>
      <c r="F7200" s="31"/>
      <c r="G7200" s="31"/>
      <c r="H7200" s="31"/>
    </row>
    <row r="7201">
      <c r="E7201" s="31"/>
      <c r="F7201" s="31"/>
      <c r="G7201" s="31"/>
      <c r="H7201" s="31"/>
    </row>
    <row r="7202">
      <c r="E7202" s="31"/>
      <c r="F7202" s="31"/>
      <c r="G7202" s="31"/>
      <c r="H7202" s="31"/>
    </row>
    <row r="7203">
      <c r="E7203" s="31"/>
      <c r="F7203" s="31"/>
      <c r="G7203" s="31"/>
      <c r="H7203" s="31"/>
    </row>
    <row r="7204">
      <c r="E7204" s="31"/>
      <c r="F7204" s="31"/>
      <c r="G7204" s="31"/>
      <c r="H7204" s="31"/>
    </row>
    <row r="7205">
      <c r="E7205" s="31"/>
      <c r="F7205" s="31"/>
      <c r="G7205" s="31"/>
      <c r="H7205" s="31"/>
    </row>
    <row r="7206">
      <c r="E7206" s="31"/>
      <c r="F7206" s="31"/>
      <c r="G7206" s="31"/>
      <c r="H7206" s="31"/>
    </row>
    <row r="7207">
      <c r="E7207" s="31"/>
      <c r="F7207" s="31"/>
      <c r="G7207" s="31"/>
      <c r="H7207" s="31"/>
    </row>
    <row r="7208">
      <c r="E7208" s="31"/>
      <c r="F7208" s="31"/>
      <c r="G7208" s="31"/>
      <c r="H7208" s="31"/>
    </row>
    <row r="7209">
      <c r="E7209" s="31"/>
      <c r="F7209" s="31"/>
      <c r="G7209" s="31"/>
      <c r="H7209" s="31"/>
    </row>
    <row r="7210">
      <c r="E7210" s="31"/>
      <c r="F7210" s="31"/>
      <c r="G7210" s="31"/>
      <c r="H7210" s="31"/>
    </row>
    <row r="7211">
      <c r="E7211" s="31"/>
      <c r="F7211" s="31"/>
      <c r="G7211" s="31"/>
      <c r="H7211" s="31"/>
    </row>
    <row r="7212">
      <c r="E7212" s="31"/>
      <c r="F7212" s="31"/>
      <c r="G7212" s="31"/>
      <c r="H7212" s="31"/>
    </row>
    <row r="7213">
      <c r="E7213" s="31"/>
      <c r="F7213" s="31"/>
      <c r="G7213" s="31"/>
      <c r="H7213" s="31"/>
    </row>
    <row r="7214">
      <c r="E7214" s="31"/>
      <c r="F7214" s="31"/>
      <c r="G7214" s="31"/>
      <c r="H7214" s="31"/>
    </row>
    <row r="7215">
      <c r="E7215" s="31"/>
      <c r="F7215" s="31"/>
      <c r="G7215" s="31"/>
      <c r="H7215" s="31"/>
    </row>
    <row r="7216">
      <c r="E7216" s="31"/>
      <c r="F7216" s="31"/>
      <c r="G7216" s="31"/>
      <c r="H7216" s="31"/>
    </row>
    <row r="7217">
      <c r="E7217" s="31"/>
      <c r="F7217" s="31"/>
      <c r="G7217" s="31"/>
      <c r="H7217" s="31"/>
    </row>
    <row r="7218">
      <c r="E7218" s="31"/>
      <c r="F7218" s="31"/>
      <c r="G7218" s="31"/>
      <c r="H7218" s="31"/>
    </row>
    <row r="7219">
      <c r="E7219" s="31"/>
      <c r="F7219" s="31"/>
      <c r="G7219" s="31"/>
      <c r="H7219" s="31"/>
    </row>
    <row r="7220">
      <c r="E7220" s="31"/>
      <c r="F7220" s="31"/>
      <c r="G7220" s="31"/>
      <c r="H7220" s="31"/>
    </row>
    <row r="7221">
      <c r="E7221" s="31"/>
      <c r="F7221" s="31"/>
      <c r="G7221" s="31"/>
      <c r="H7221" s="31"/>
    </row>
    <row r="7222">
      <c r="E7222" s="31"/>
      <c r="F7222" s="31"/>
      <c r="G7222" s="31"/>
      <c r="H7222" s="31"/>
    </row>
    <row r="7223">
      <c r="E7223" s="31"/>
      <c r="F7223" s="31"/>
      <c r="G7223" s="31"/>
      <c r="H7223" s="31"/>
    </row>
    <row r="7224">
      <c r="E7224" s="31"/>
      <c r="F7224" s="31"/>
      <c r="G7224" s="31"/>
      <c r="H7224" s="31"/>
    </row>
    <row r="7225">
      <c r="E7225" s="31"/>
      <c r="F7225" s="31"/>
      <c r="G7225" s="31"/>
      <c r="H7225" s="31"/>
    </row>
    <row r="7226">
      <c r="E7226" s="31"/>
      <c r="F7226" s="31"/>
      <c r="G7226" s="31"/>
      <c r="H7226" s="31"/>
    </row>
    <row r="7227">
      <c r="E7227" s="31"/>
      <c r="F7227" s="31"/>
      <c r="G7227" s="31"/>
      <c r="H7227" s="31"/>
    </row>
    <row r="7228">
      <c r="E7228" s="31"/>
      <c r="F7228" s="31"/>
      <c r="G7228" s="31"/>
      <c r="H7228" s="31"/>
    </row>
    <row r="7229">
      <c r="E7229" s="31"/>
      <c r="F7229" s="31"/>
      <c r="G7229" s="31"/>
      <c r="H7229" s="31"/>
    </row>
    <row r="7230">
      <c r="E7230" s="31"/>
      <c r="F7230" s="31"/>
      <c r="G7230" s="31"/>
      <c r="H7230" s="31"/>
    </row>
    <row r="7231">
      <c r="E7231" s="31"/>
      <c r="F7231" s="31"/>
      <c r="G7231" s="31"/>
      <c r="H7231" s="31"/>
    </row>
    <row r="7232">
      <c r="E7232" s="31"/>
      <c r="F7232" s="31"/>
      <c r="G7232" s="31"/>
      <c r="H7232" s="31"/>
    </row>
    <row r="7233">
      <c r="E7233" s="31"/>
      <c r="F7233" s="31"/>
      <c r="G7233" s="31"/>
      <c r="H7233" s="31"/>
    </row>
    <row r="7234">
      <c r="E7234" s="31"/>
      <c r="F7234" s="31"/>
      <c r="G7234" s="31"/>
      <c r="H7234" s="31"/>
    </row>
    <row r="7235">
      <c r="E7235" s="31"/>
      <c r="F7235" s="31"/>
      <c r="G7235" s="31"/>
      <c r="H7235" s="31"/>
    </row>
    <row r="7236">
      <c r="E7236" s="31"/>
      <c r="F7236" s="31"/>
      <c r="G7236" s="31"/>
      <c r="H7236" s="31"/>
    </row>
    <row r="7237">
      <c r="E7237" s="31"/>
      <c r="F7237" s="31"/>
      <c r="G7237" s="31"/>
      <c r="H7237" s="31"/>
    </row>
    <row r="7238">
      <c r="E7238" s="31"/>
      <c r="F7238" s="31"/>
      <c r="G7238" s="31"/>
      <c r="H7238" s="31"/>
    </row>
    <row r="7239">
      <c r="E7239" s="31"/>
      <c r="F7239" s="31"/>
      <c r="G7239" s="31"/>
      <c r="H7239" s="31"/>
    </row>
    <row r="7240">
      <c r="E7240" s="31"/>
      <c r="F7240" s="31"/>
      <c r="G7240" s="31"/>
      <c r="H7240" s="31"/>
    </row>
    <row r="7241">
      <c r="E7241" s="31"/>
      <c r="F7241" s="31"/>
      <c r="G7241" s="31"/>
      <c r="H7241" s="31"/>
    </row>
    <row r="7242">
      <c r="E7242" s="31"/>
      <c r="F7242" s="31"/>
      <c r="G7242" s="31"/>
      <c r="H7242" s="31"/>
    </row>
    <row r="7243">
      <c r="E7243" s="31"/>
      <c r="F7243" s="31"/>
      <c r="G7243" s="31"/>
      <c r="H7243" s="31"/>
    </row>
    <row r="7244">
      <c r="E7244" s="31"/>
      <c r="F7244" s="31"/>
      <c r="G7244" s="31"/>
      <c r="H7244" s="31"/>
    </row>
    <row r="7245">
      <c r="E7245" s="31"/>
      <c r="F7245" s="31"/>
      <c r="G7245" s="31"/>
      <c r="H7245" s="31"/>
    </row>
    <row r="7246">
      <c r="E7246" s="31"/>
      <c r="F7246" s="31"/>
      <c r="G7246" s="31"/>
      <c r="H7246" s="31"/>
    </row>
    <row r="7247">
      <c r="E7247" s="31"/>
      <c r="F7247" s="31"/>
      <c r="G7247" s="31"/>
      <c r="H7247" s="31"/>
    </row>
    <row r="7248">
      <c r="E7248" s="31"/>
      <c r="F7248" s="31"/>
      <c r="G7248" s="31"/>
      <c r="H7248" s="31"/>
    </row>
    <row r="7249">
      <c r="E7249" s="31"/>
      <c r="F7249" s="31"/>
      <c r="G7249" s="31"/>
      <c r="H7249" s="31"/>
    </row>
    <row r="7250">
      <c r="E7250" s="31"/>
      <c r="F7250" s="31"/>
      <c r="G7250" s="31"/>
      <c r="H7250" s="31"/>
    </row>
    <row r="7251">
      <c r="E7251" s="31"/>
      <c r="F7251" s="31"/>
      <c r="G7251" s="31"/>
      <c r="H7251" s="31"/>
    </row>
    <row r="7252">
      <c r="E7252" s="31"/>
      <c r="F7252" s="31"/>
      <c r="G7252" s="31"/>
      <c r="H7252" s="31"/>
    </row>
    <row r="7253">
      <c r="E7253" s="31"/>
      <c r="F7253" s="31"/>
      <c r="G7253" s="31"/>
      <c r="H7253" s="31"/>
    </row>
    <row r="7254">
      <c r="E7254" s="31"/>
      <c r="F7254" s="31"/>
      <c r="G7254" s="31"/>
      <c r="H7254" s="31"/>
    </row>
    <row r="7255">
      <c r="E7255" s="31"/>
      <c r="F7255" s="31"/>
      <c r="G7255" s="31"/>
      <c r="H7255" s="31"/>
    </row>
    <row r="7256">
      <c r="E7256" s="31"/>
      <c r="F7256" s="31"/>
      <c r="G7256" s="31"/>
      <c r="H7256" s="31"/>
    </row>
    <row r="7257">
      <c r="E7257" s="31"/>
      <c r="F7257" s="31"/>
      <c r="G7257" s="31"/>
      <c r="H7257" s="31"/>
    </row>
    <row r="7258">
      <c r="E7258" s="31"/>
      <c r="F7258" s="31"/>
      <c r="G7258" s="31"/>
      <c r="H7258" s="31"/>
    </row>
    <row r="7259">
      <c r="E7259" s="31"/>
      <c r="F7259" s="31"/>
      <c r="G7259" s="31"/>
      <c r="H7259" s="31"/>
    </row>
    <row r="7260">
      <c r="E7260" s="31"/>
      <c r="F7260" s="31"/>
      <c r="G7260" s="31"/>
      <c r="H7260" s="31"/>
    </row>
    <row r="7261">
      <c r="E7261" s="31"/>
      <c r="F7261" s="31"/>
      <c r="G7261" s="31"/>
      <c r="H7261" s="31"/>
    </row>
    <row r="7262">
      <c r="E7262" s="31"/>
      <c r="F7262" s="31"/>
      <c r="G7262" s="31"/>
      <c r="H7262" s="31"/>
    </row>
    <row r="7263">
      <c r="E7263" s="31"/>
      <c r="F7263" s="31"/>
      <c r="G7263" s="31"/>
      <c r="H7263" s="31"/>
    </row>
    <row r="7264">
      <c r="E7264" s="31"/>
      <c r="F7264" s="31"/>
      <c r="G7264" s="31"/>
      <c r="H7264" s="31"/>
    </row>
    <row r="7265">
      <c r="E7265" s="31"/>
      <c r="F7265" s="31"/>
      <c r="G7265" s="31"/>
      <c r="H7265" s="31"/>
    </row>
    <row r="7266">
      <c r="E7266" s="31"/>
      <c r="F7266" s="31"/>
      <c r="G7266" s="31"/>
      <c r="H7266" s="31"/>
    </row>
    <row r="7267">
      <c r="E7267" s="31"/>
      <c r="F7267" s="31"/>
      <c r="G7267" s="31"/>
      <c r="H7267" s="31"/>
    </row>
    <row r="7268">
      <c r="E7268" s="31"/>
      <c r="F7268" s="31"/>
      <c r="G7268" s="31"/>
      <c r="H7268" s="31"/>
    </row>
    <row r="7269">
      <c r="E7269" s="31"/>
      <c r="F7269" s="31"/>
      <c r="G7269" s="31"/>
      <c r="H7269" s="31"/>
    </row>
    <row r="7270">
      <c r="E7270" s="31"/>
      <c r="F7270" s="31"/>
      <c r="G7270" s="31"/>
      <c r="H7270" s="31"/>
    </row>
    <row r="7271">
      <c r="E7271" s="31"/>
      <c r="F7271" s="31"/>
      <c r="G7271" s="31"/>
      <c r="H7271" s="31"/>
    </row>
    <row r="7272">
      <c r="E7272" s="31"/>
      <c r="F7272" s="31"/>
      <c r="G7272" s="31"/>
      <c r="H7272" s="31"/>
    </row>
    <row r="7273">
      <c r="E7273" s="31"/>
      <c r="F7273" s="31"/>
      <c r="G7273" s="31"/>
      <c r="H7273" s="31"/>
    </row>
    <row r="7274">
      <c r="E7274" s="31"/>
      <c r="F7274" s="31"/>
      <c r="G7274" s="31"/>
      <c r="H7274" s="31"/>
    </row>
    <row r="7275">
      <c r="E7275" s="31"/>
      <c r="F7275" s="31"/>
      <c r="G7275" s="31"/>
      <c r="H7275" s="31"/>
    </row>
    <row r="7276">
      <c r="E7276" s="31"/>
      <c r="F7276" s="31"/>
      <c r="G7276" s="31"/>
      <c r="H7276" s="31"/>
    </row>
    <row r="7277">
      <c r="E7277" s="31"/>
      <c r="F7277" s="31"/>
      <c r="G7277" s="31"/>
      <c r="H7277" s="31"/>
    </row>
    <row r="7278">
      <c r="E7278" s="31"/>
      <c r="F7278" s="31"/>
      <c r="G7278" s="31"/>
      <c r="H7278" s="31"/>
    </row>
    <row r="7279">
      <c r="E7279" s="31"/>
      <c r="F7279" s="31"/>
      <c r="G7279" s="31"/>
      <c r="H7279" s="31"/>
    </row>
    <row r="7280">
      <c r="E7280" s="31"/>
      <c r="F7280" s="31"/>
      <c r="G7280" s="31"/>
      <c r="H7280" s="31"/>
    </row>
    <row r="7281">
      <c r="E7281" s="31"/>
      <c r="F7281" s="31"/>
      <c r="G7281" s="31"/>
      <c r="H7281" s="31"/>
    </row>
    <row r="7282">
      <c r="E7282" s="31"/>
      <c r="F7282" s="31"/>
      <c r="G7282" s="31"/>
      <c r="H7282" s="31"/>
    </row>
    <row r="7283">
      <c r="E7283" s="31"/>
      <c r="F7283" s="31"/>
      <c r="G7283" s="31"/>
      <c r="H7283" s="31"/>
    </row>
    <row r="7284">
      <c r="E7284" s="31"/>
      <c r="F7284" s="31"/>
      <c r="G7284" s="31"/>
      <c r="H7284" s="31"/>
    </row>
    <row r="7285">
      <c r="E7285" s="31"/>
      <c r="F7285" s="31"/>
      <c r="G7285" s="31"/>
      <c r="H7285" s="31"/>
    </row>
    <row r="7286">
      <c r="E7286" s="31"/>
      <c r="F7286" s="31"/>
      <c r="G7286" s="31"/>
      <c r="H7286" s="31"/>
    </row>
    <row r="7287">
      <c r="E7287" s="31"/>
      <c r="F7287" s="31"/>
      <c r="G7287" s="31"/>
      <c r="H7287" s="31"/>
    </row>
    <row r="7288">
      <c r="E7288" s="31"/>
      <c r="F7288" s="31"/>
      <c r="G7288" s="31"/>
      <c r="H7288" s="31"/>
    </row>
    <row r="7289">
      <c r="E7289" s="31"/>
      <c r="F7289" s="31"/>
      <c r="G7289" s="31"/>
      <c r="H7289" s="31"/>
    </row>
    <row r="7290">
      <c r="E7290" s="31"/>
      <c r="F7290" s="31"/>
      <c r="G7290" s="31"/>
      <c r="H7290" s="31"/>
    </row>
    <row r="7291">
      <c r="E7291" s="31"/>
      <c r="F7291" s="31"/>
      <c r="G7291" s="31"/>
      <c r="H7291" s="31"/>
    </row>
    <row r="7292">
      <c r="E7292" s="31"/>
      <c r="F7292" s="31"/>
      <c r="G7292" s="31"/>
      <c r="H7292" s="31"/>
    </row>
    <row r="7293">
      <c r="E7293" s="31"/>
      <c r="F7293" s="31"/>
      <c r="G7293" s="31"/>
      <c r="H7293" s="31"/>
    </row>
    <row r="7294">
      <c r="E7294" s="31"/>
      <c r="F7294" s="31"/>
      <c r="G7294" s="31"/>
      <c r="H7294" s="31"/>
    </row>
    <row r="7295">
      <c r="E7295" s="31"/>
      <c r="F7295" s="31"/>
      <c r="G7295" s="31"/>
      <c r="H7295" s="31"/>
    </row>
    <row r="7296">
      <c r="E7296" s="31"/>
      <c r="F7296" s="31"/>
      <c r="G7296" s="31"/>
      <c r="H7296" s="31"/>
    </row>
    <row r="7297">
      <c r="E7297" s="31"/>
      <c r="F7297" s="31"/>
      <c r="G7297" s="31"/>
      <c r="H7297" s="31"/>
    </row>
    <row r="7298">
      <c r="E7298" s="31"/>
      <c r="F7298" s="31"/>
      <c r="G7298" s="31"/>
      <c r="H7298" s="31"/>
    </row>
    <row r="7299">
      <c r="E7299" s="31"/>
      <c r="F7299" s="31"/>
      <c r="G7299" s="31"/>
      <c r="H7299" s="31"/>
    </row>
    <row r="7300">
      <c r="E7300" s="31"/>
      <c r="F7300" s="31"/>
      <c r="G7300" s="31"/>
      <c r="H7300" s="31"/>
    </row>
    <row r="7301">
      <c r="E7301" s="31"/>
      <c r="F7301" s="31"/>
      <c r="G7301" s="31"/>
      <c r="H7301" s="31"/>
    </row>
    <row r="7302">
      <c r="E7302" s="31"/>
      <c r="F7302" s="31"/>
      <c r="G7302" s="31"/>
      <c r="H7302" s="31"/>
    </row>
    <row r="7303">
      <c r="E7303" s="31"/>
      <c r="F7303" s="31"/>
      <c r="G7303" s="31"/>
      <c r="H7303" s="31"/>
    </row>
    <row r="7304">
      <c r="E7304" s="31"/>
      <c r="F7304" s="31"/>
      <c r="G7304" s="31"/>
      <c r="H7304" s="31"/>
    </row>
    <row r="7305">
      <c r="E7305" s="31"/>
      <c r="F7305" s="31"/>
      <c r="G7305" s="31"/>
      <c r="H7305" s="31"/>
    </row>
    <row r="7306">
      <c r="E7306" s="31"/>
      <c r="F7306" s="31"/>
      <c r="G7306" s="31"/>
      <c r="H7306" s="31"/>
    </row>
    <row r="7307">
      <c r="E7307" s="31"/>
      <c r="F7307" s="31"/>
      <c r="G7307" s="31"/>
      <c r="H7307" s="31"/>
    </row>
    <row r="7308">
      <c r="E7308" s="31"/>
      <c r="F7308" s="31"/>
      <c r="G7308" s="31"/>
      <c r="H7308" s="31"/>
    </row>
    <row r="7309">
      <c r="E7309" s="31"/>
      <c r="F7309" s="31"/>
      <c r="G7309" s="31"/>
      <c r="H7309" s="31"/>
    </row>
    <row r="7310">
      <c r="E7310" s="31"/>
      <c r="F7310" s="31"/>
      <c r="G7310" s="31"/>
      <c r="H7310" s="31"/>
    </row>
    <row r="7311">
      <c r="E7311" s="31"/>
      <c r="F7311" s="31"/>
      <c r="G7311" s="31"/>
      <c r="H7311" s="31"/>
    </row>
    <row r="7312">
      <c r="E7312" s="31"/>
      <c r="F7312" s="31"/>
      <c r="G7312" s="31"/>
      <c r="H7312" s="31"/>
    </row>
    <row r="7313">
      <c r="E7313" s="31"/>
      <c r="F7313" s="31"/>
      <c r="G7313" s="31"/>
      <c r="H7313" s="31"/>
    </row>
    <row r="7314">
      <c r="E7314" s="31"/>
      <c r="F7314" s="31"/>
      <c r="G7314" s="31"/>
      <c r="H7314" s="31"/>
    </row>
    <row r="7315">
      <c r="E7315" s="31"/>
      <c r="F7315" s="31"/>
      <c r="G7315" s="31"/>
      <c r="H7315" s="31"/>
    </row>
    <row r="7316">
      <c r="E7316" s="31"/>
      <c r="F7316" s="31"/>
      <c r="G7316" s="31"/>
      <c r="H7316" s="31"/>
    </row>
    <row r="7317">
      <c r="E7317" s="31"/>
      <c r="F7317" s="31"/>
      <c r="G7317" s="31"/>
      <c r="H7317" s="31"/>
    </row>
    <row r="7318">
      <c r="E7318" s="31"/>
      <c r="F7318" s="31"/>
      <c r="G7318" s="31"/>
      <c r="H7318" s="31"/>
    </row>
    <row r="7319">
      <c r="E7319" s="31"/>
      <c r="F7319" s="31"/>
      <c r="G7319" s="31"/>
      <c r="H7319" s="31"/>
    </row>
    <row r="7320">
      <c r="E7320" s="31"/>
      <c r="F7320" s="31"/>
      <c r="G7320" s="31"/>
      <c r="H7320" s="31"/>
    </row>
    <row r="7321">
      <c r="E7321" s="31"/>
      <c r="F7321" s="31"/>
      <c r="G7321" s="31"/>
      <c r="H7321" s="31"/>
    </row>
    <row r="7322">
      <c r="E7322" s="31"/>
      <c r="F7322" s="31"/>
      <c r="G7322" s="31"/>
      <c r="H7322" s="31"/>
    </row>
    <row r="7323">
      <c r="E7323" s="31"/>
      <c r="F7323" s="31"/>
      <c r="G7323" s="31"/>
      <c r="H7323" s="31"/>
    </row>
    <row r="7324">
      <c r="E7324" s="31"/>
      <c r="F7324" s="31"/>
      <c r="G7324" s="31"/>
      <c r="H7324" s="31"/>
    </row>
    <row r="7325">
      <c r="E7325" s="31"/>
      <c r="F7325" s="31"/>
      <c r="G7325" s="31"/>
      <c r="H7325" s="31"/>
    </row>
    <row r="7326">
      <c r="E7326" s="31"/>
      <c r="F7326" s="31"/>
      <c r="G7326" s="31"/>
      <c r="H7326" s="31"/>
    </row>
    <row r="7327">
      <c r="E7327" s="31"/>
      <c r="F7327" s="31"/>
      <c r="G7327" s="31"/>
      <c r="H7327" s="31"/>
    </row>
    <row r="7328">
      <c r="E7328" s="31"/>
      <c r="F7328" s="31"/>
      <c r="G7328" s="31"/>
      <c r="H7328" s="31"/>
    </row>
    <row r="7329">
      <c r="E7329" s="31"/>
      <c r="F7329" s="31"/>
      <c r="G7329" s="31"/>
      <c r="H7329" s="31"/>
    </row>
    <row r="7330">
      <c r="E7330" s="31"/>
      <c r="F7330" s="31"/>
      <c r="G7330" s="31"/>
      <c r="H7330" s="31"/>
    </row>
    <row r="7331">
      <c r="E7331" s="31"/>
      <c r="F7331" s="31"/>
      <c r="G7331" s="31"/>
      <c r="H7331" s="31"/>
    </row>
    <row r="7332">
      <c r="E7332" s="31"/>
      <c r="F7332" s="31"/>
      <c r="G7332" s="31"/>
      <c r="H7332" s="31"/>
    </row>
    <row r="7333">
      <c r="E7333" s="31"/>
      <c r="F7333" s="31"/>
      <c r="G7333" s="31"/>
      <c r="H7333" s="31"/>
    </row>
    <row r="7334">
      <c r="E7334" s="31"/>
      <c r="F7334" s="31"/>
      <c r="G7334" s="31"/>
      <c r="H7334" s="31"/>
    </row>
    <row r="7335">
      <c r="E7335" s="31"/>
      <c r="F7335" s="31"/>
      <c r="G7335" s="31"/>
      <c r="H7335" s="31"/>
    </row>
    <row r="7336">
      <c r="E7336" s="31"/>
      <c r="F7336" s="31"/>
      <c r="G7336" s="31"/>
      <c r="H7336" s="31"/>
    </row>
    <row r="7337">
      <c r="E7337" s="31"/>
      <c r="F7337" s="31"/>
      <c r="G7337" s="31"/>
      <c r="H7337" s="31"/>
    </row>
    <row r="7338">
      <c r="E7338" s="31"/>
      <c r="F7338" s="31"/>
      <c r="G7338" s="31"/>
      <c r="H7338" s="31"/>
    </row>
    <row r="7339">
      <c r="E7339" s="31"/>
      <c r="F7339" s="31"/>
      <c r="G7339" s="31"/>
      <c r="H7339" s="31"/>
    </row>
    <row r="7340">
      <c r="E7340" s="31"/>
      <c r="F7340" s="31"/>
      <c r="G7340" s="31"/>
      <c r="H7340" s="31"/>
    </row>
    <row r="7341">
      <c r="E7341" s="31"/>
      <c r="F7341" s="31"/>
      <c r="G7341" s="31"/>
      <c r="H7341" s="31"/>
    </row>
    <row r="7342">
      <c r="E7342" s="31"/>
      <c r="F7342" s="31"/>
      <c r="G7342" s="31"/>
      <c r="H7342" s="31"/>
    </row>
    <row r="7343">
      <c r="E7343" s="31"/>
      <c r="F7343" s="31"/>
      <c r="G7343" s="31"/>
      <c r="H7343" s="31"/>
    </row>
    <row r="7344">
      <c r="E7344" s="31"/>
      <c r="F7344" s="31"/>
      <c r="G7344" s="31"/>
      <c r="H7344" s="31"/>
    </row>
    <row r="7345">
      <c r="E7345" s="31"/>
      <c r="F7345" s="31"/>
      <c r="G7345" s="31"/>
      <c r="H7345" s="31"/>
    </row>
    <row r="7346">
      <c r="E7346" s="31"/>
      <c r="F7346" s="31"/>
      <c r="G7346" s="31"/>
      <c r="H7346" s="31"/>
    </row>
    <row r="7347">
      <c r="E7347" s="31"/>
      <c r="F7347" s="31"/>
      <c r="G7347" s="31"/>
      <c r="H7347" s="31"/>
    </row>
    <row r="7348">
      <c r="E7348" s="31"/>
      <c r="F7348" s="31"/>
      <c r="G7348" s="31"/>
      <c r="H7348" s="31"/>
    </row>
    <row r="7349">
      <c r="E7349" s="31"/>
      <c r="F7349" s="31"/>
      <c r="G7349" s="31"/>
      <c r="H7349" s="31"/>
    </row>
    <row r="7350">
      <c r="E7350" s="31"/>
      <c r="F7350" s="31"/>
      <c r="G7350" s="31"/>
      <c r="H7350" s="31"/>
    </row>
    <row r="7351">
      <c r="E7351" s="31"/>
      <c r="F7351" s="31"/>
      <c r="G7351" s="31"/>
      <c r="H7351" s="31"/>
    </row>
    <row r="7352">
      <c r="E7352" s="31"/>
      <c r="F7352" s="31"/>
      <c r="G7352" s="31"/>
      <c r="H7352" s="31"/>
    </row>
    <row r="7353">
      <c r="E7353" s="31"/>
      <c r="F7353" s="31"/>
      <c r="G7353" s="31"/>
      <c r="H7353" s="31"/>
    </row>
    <row r="7354">
      <c r="E7354" s="31"/>
      <c r="F7354" s="31"/>
      <c r="G7354" s="31"/>
      <c r="H7354" s="31"/>
    </row>
    <row r="7355">
      <c r="E7355" s="31"/>
      <c r="F7355" s="31"/>
      <c r="G7355" s="31"/>
      <c r="H7355" s="31"/>
    </row>
    <row r="7356">
      <c r="E7356" s="31"/>
      <c r="F7356" s="31"/>
      <c r="G7356" s="31"/>
      <c r="H7356" s="31"/>
    </row>
    <row r="7357">
      <c r="E7357" s="31"/>
      <c r="F7357" s="31"/>
      <c r="G7357" s="31"/>
      <c r="H7357" s="31"/>
    </row>
    <row r="7358">
      <c r="E7358" s="31"/>
      <c r="F7358" s="31"/>
      <c r="G7358" s="31"/>
      <c r="H7358" s="31"/>
    </row>
    <row r="7359">
      <c r="E7359" s="31"/>
      <c r="F7359" s="31"/>
      <c r="G7359" s="31"/>
      <c r="H7359" s="31"/>
    </row>
    <row r="7360">
      <c r="E7360" s="31"/>
      <c r="F7360" s="31"/>
      <c r="G7360" s="31"/>
      <c r="H7360" s="31"/>
    </row>
    <row r="7361">
      <c r="E7361" s="31"/>
      <c r="F7361" s="31"/>
      <c r="G7361" s="31"/>
      <c r="H7361" s="31"/>
    </row>
    <row r="7362">
      <c r="E7362" s="31"/>
      <c r="F7362" s="31"/>
      <c r="G7362" s="31"/>
      <c r="H7362" s="31"/>
    </row>
    <row r="7363">
      <c r="E7363" s="31"/>
      <c r="F7363" s="31"/>
      <c r="G7363" s="31"/>
      <c r="H7363" s="31"/>
    </row>
    <row r="7364">
      <c r="E7364" s="31"/>
      <c r="F7364" s="31"/>
      <c r="G7364" s="31"/>
      <c r="H7364" s="31"/>
    </row>
    <row r="7365">
      <c r="E7365" s="31"/>
      <c r="F7365" s="31"/>
      <c r="G7365" s="31"/>
      <c r="H7365" s="31"/>
    </row>
    <row r="7366">
      <c r="E7366" s="31"/>
      <c r="F7366" s="31"/>
      <c r="G7366" s="31"/>
      <c r="H7366" s="31"/>
    </row>
    <row r="7367">
      <c r="E7367" s="31"/>
      <c r="F7367" s="31"/>
      <c r="G7367" s="31"/>
      <c r="H7367" s="31"/>
    </row>
    <row r="7368">
      <c r="E7368" s="31"/>
      <c r="F7368" s="31"/>
      <c r="G7368" s="31"/>
      <c r="H7368" s="31"/>
    </row>
    <row r="7369">
      <c r="E7369" s="31"/>
      <c r="F7369" s="31"/>
      <c r="G7369" s="31"/>
      <c r="H7369" s="31"/>
    </row>
    <row r="7370">
      <c r="E7370" s="31"/>
      <c r="F7370" s="31"/>
      <c r="G7370" s="31"/>
      <c r="H7370" s="31"/>
    </row>
    <row r="7371">
      <c r="E7371" s="31"/>
      <c r="F7371" s="31"/>
      <c r="G7371" s="31"/>
      <c r="H7371" s="31"/>
    </row>
    <row r="7372">
      <c r="E7372" s="31"/>
      <c r="F7372" s="31"/>
      <c r="G7372" s="31"/>
      <c r="H7372" s="31"/>
    </row>
    <row r="7373">
      <c r="E7373" s="31"/>
      <c r="F7373" s="31"/>
      <c r="G7373" s="31"/>
      <c r="H7373" s="31"/>
    </row>
    <row r="7374">
      <c r="E7374" s="31"/>
      <c r="F7374" s="31"/>
      <c r="G7374" s="31"/>
      <c r="H7374" s="31"/>
    </row>
    <row r="7375">
      <c r="E7375" s="31"/>
      <c r="F7375" s="31"/>
      <c r="G7375" s="31"/>
      <c r="H7375" s="31"/>
    </row>
    <row r="7376">
      <c r="E7376" s="31"/>
      <c r="F7376" s="31"/>
      <c r="G7376" s="31"/>
      <c r="H7376" s="31"/>
    </row>
    <row r="7377">
      <c r="E7377" s="31"/>
      <c r="F7377" s="31"/>
      <c r="G7377" s="31"/>
      <c r="H7377" s="31"/>
    </row>
    <row r="7378">
      <c r="E7378" s="31"/>
      <c r="F7378" s="31"/>
      <c r="G7378" s="31"/>
      <c r="H7378" s="31"/>
    </row>
    <row r="7379">
      <c r="E7379" s="31"/>
      <c r="F7379" s="31"/>
      <c r="G7379" s="31"/>
      <c r="H7379" s="31"/>
    </row>
    <row r="7380">
      <c r="E7380" s="31"/>
      <c r="F7380" s="31"/>
      <c r="G7380" s="31"/>
      <c r="H7380" s="31"/>
    </row>
    <row r="7381">
      <c r="E7381" s="31"/>
      <c r="F7381" s="31"/>
      <c r="G7381" s="31"/>
      <c r="H7381" s="31"/>
    </row>
    <row r="7382">
      <c r="E7382" s="31"/>
      <c r="F7382" s="31"/>
      <c r="G7382" s="31"/>
      <c r="H7382" s="31"/>
    </row>
    <row r="7383">
      <c r="E7383" s="31"/>
      <c r="F7383" s="31"/>
      <c r="G7383" s="31"/>
      <c r="H7383" s="31"/>
    </row>
    <row r="7384">
      <c r="E7384" s="31"/>
      <c r="F7384" s="31"/>
      <c r="G7384" s="31"/>
      <c r="H7384" s="31"/>
    </row>
    <row r="7385">
      <c r="E7385" s="31"/>
      <c r="F7385" s="31"/>
      <c r="G7385" s="31"/>
      <c r="H7385" s="31"/>
    </row>
    <row r="7386">
      <c r="E7386" s="31"/>
      <c r="F7386" s="31"/>
      <c r="G7386" s="31"/>
      <c r="H7386" s="31"/>
    </row>
    <row r="7387">
      <c r="E7387" s="31"/>
      <c r="F7387" s="31"/>
      <c r="G7387" s="31"/>
      <c r="H7387" s="31"/>
    </row>
    <row r="7388">
      <c r="E7388" s="31"/>
      <c r="F7388" s="31"/>
      <c r="G7388" s="31"/>
      <c r="H7388" s="31"/>
    </row>
    <row r="7389">
      <c r="E7389" s="31"/>
      <c r="F7389" s="31"/>
      <c r="G7389" s="31"/>
      <c r="H7389" s="31"/>
    </row>
    <row r="7390">
      <c r="E7390" s="31"/>
      <c r="F7390" s="31"/>
      <c r="G7390" s="31"/>
      <c r="H7390" s="31"/>
    </row>
    <row r="7391">
      <c r="E7391" s="31"/>
      <c r="F7391" s="31"/>
      <c r="G7391" s="31"/>
      <c r="H7391" s="31"/>
    </row>
    <row r="7392">
      <c r="E7392" s="31"/>
      <c r="F7392" s="31"/>
      <c r="G7392" s="31"/>
      <c r="H7392" s="31"/>
    </row>
    <row r="7393">
      <c r="E7393" s="31"/>
      <c r="F7393" s="31"/>
      <c r="G7393" s="31"/>
      <c r="H7393" s="31"/>
    </row>
    <row r="7394">
      <c r="E7394" s="31"/>
      <c r="F7394" s="31"/>
      <c r="G7394" s="31"/>
      <c r="H7394" s="31"/>
    </row>
    <row r="7395">
      <c r="E7395" s="31"/>
      <c r="F7395" s="31"/>
      <c r="G7395" s="31"/>
      <c r="H7395" s="31"/>
    </row>
    <row r="7396">
      <c r="E7396" s="31"/>
      <c r="F7396" s="31"/>
      <c r="G7396" s="31"/>
      <c r="H7396" s="31"/>
    </row>
    <row r="7397">
      <c r="E7397" s="31"/>
      <c r="F7397" s="31"/>
      <c r="G7397" s="31"/>
      <c r="H7397" s="31"/>
    </row>
    <row r="7398">
      <c r="E7398" s="31"/>
      <c r="F7398" s="31"/>
      <c r="G7398" s="31"/>
      <c r="H7398" s="31"/>
    </row>
    <row r="7399">
      <c r="E7399" s="31"/>
      <c r="F7399" s="31"/>
      <c r="G7399" s="31"/>
      <c r="H7399" s="31"/>
    </row>
    <row r="7400">
      <c r="E7400" s="31"/>
      <c r="F7400" s="31"/>
      <c r="G7400" s="31"/>
      <c r="H7400" s="31"/>
    </row>
    <row r="7401">
      <c r="E7401" s="31"/>
      <c r="F7401" s="31"/>
      <c r="G7401" s="31"/>
      <c r="H7401" s="31"/>
    </row>
    <row r="7402">
      <c r="E7402" s="31"/>
      <c r="F7402" s="31"/>
      <c r="G7402" s="31"/>
      <c r="H7402" s="31"/>
    </row>
    <row r="7403">
      <c r="E7403" s="31"/>
      <c r="F7403" s="31"/>
      <c r="G7403" s="31"/>
      <c r="H7403" s="31"/>
    </row>
    <row r="7404">
      <c r="E7404" s="31"/>
      <c r="F7404" s="31"/>
      <c r="G7404" s="31"/>
      <c r="H7404" s="31"/>
    </row>
    <row r="7405">
      <c r="E7405" s="31"/>
      <c r="F7405" s="31"/>
      <c r="G7405" s="31"/>
      <c r="H7405" s="31"/>
    </row>
    <row r="7406">
      <c r="E7406" s="31"/>
      <c r="F7406" s="31"/>
      <c r="G7406" s="31"/>
      <c r="H7406" s="31"/>
    </row>
    <row r="7407">
      <c r="E7407" s="31"/>
      <c r="F7407" s="31"/>
      <c r="G7407" s="31"/>
      <c r="H7407" s="31"/>
    </row>
    <row r="7408">
      <c r="E7408" s="31"/>
      <c r="F7408" s="31"/>
      <c r="G7408" s="31"/>
      <c r="H7408" s="31"/>
    </row>
    <row r="7409">
      <c r="E7409" s="31"/>
      <c r="F7409" s="31"/>
      <c r="G7409" s="31"/>
      <c r="H7409" s="31"/>
    </row>
    <row r="7410">
      <c r="E7410" s="31"/>
      <c r="F7410" s="31"/>
      <c r="G7410" s="31"/>
      <c r="H7410" s="31"/>
    </row>
    <row r="7411">
      <c r="E7411" s="31"/>
      <c r="F7411" s="31"/>
      <c r="G7411" s="31"/>
      <c r="H7411" s="31"/>
    </row>
    <row r="7412">
      <c r="E7412" s="31"/>
      <c r="F7412" s="31"/>
      <c r="G7412" s="31"/>
      <c r="H7412" s="31"/>
    </row>
    <row r="7413">
      <c r="E7413" s="31"/>
      <c r="F7413" s="31"/>
      <c r="G7413" s="31"/>
      <c r="H7413" s="31"/>
    </row>
    <row r="7414">
      <c r="E7414" s="31"/>
      <c r="F7414" s="31"/>
      <c r="G7414" s="31"/>
      <c r="H7414" s="31"/>
    </row>
    <row r="7415">
      <c r="E7415" s="31"/>
      <c r="F7415" s="31"/>
      <c r="G7415" s="31"/>
      <c r="H7415" s="31"/>
    </row>
    <row r="7416">
      <c r="E7416" s="31"/>
      <c r="F7416" s="31"/>
      <c r="G7416" s="31"/>
      <c r="H7416" s="31"/>
    </row>
    <row r="7417">
      <c r="E7417" s="31"/>
      <c r="F7417" s="31"/>
      <c r="G7417" s="31"/>
      <c r="H7417" s="31"/>
    </row>
    <row r="7418">
      <c r="E7418" s="31"/>
      <c r="F7418" s="31"/>
      <c r="G7418" s="31"/>
      <c r="H7418" s="31"/>
    </row>
    <row r="7419">
      <c r="E7419" s="31"/>
      <c r="F7419" s="31"/>
      <c r="G7419" s="31"/>
      <c r="H7419" s="31"/>
    </row>
    <row r="7420">
      <c r="E7420" s="31"/>
      <c r="F7420" s="31"/>
      <c r="G7420" s="31"/>
      <c r="H7420" s="31"/>
    </row>
    <row r="7421">
      <c r="E7421" s="31"/>
      <c r="F7421" s="31"/>
      <c r="G7421" s="31"/>
      <c r="H7421" s="31"/>
    </row>
    <row r="7422">
      <c r="E7422" s="31"/>
      <c r="F7422" s="31"/>
      <c r="G7422" s="31"/>
      <c r="H7422" s="31"/>
    </row>
    <row r="7423">
      <c r="E7423" s="31"/>
      <c r="F7423" s="31"/>
      <c r="G7423" s="31"/>
      <c r="H7423" s="31"/>
    </row>
    <row r="7424">
      <c r="E7424" s="31"/>
      <c r="F7424" s="31"/>
      <c r="G7424" s="31"/>
      <c r="H7424" s="31"/>
    </row>
    <row r="7425">
      <c r="E7425" s="31"/>
      <c r="F7425" s="31"/>
      <c r="G7425" s="31"/>
      <c r="H7425" s="31"/>
    </row>
    <row r="7426">
      <c r="E7426" s="31"/>
      <c r="F7426" s="31"/>
      <c r="G7426" s="31"/>
      <c r="H7426" s="31"/>
    </row>
    <row r="7427">
      <c r="E7427" s="31"/>
      <c r="F7427" s="31"/>
      <c r="G7427" s="31"/>
      <c r="H7427" s="31"/>
    </row>
    <row r="7428">
      <c r="E7428" s="31"/>
      <c r="F7428" s="31"/>
      <c r="G7428" s="31"/>
      <c r="H7428" s="31"/>
    </row>
    <row r="7429">
      <c r="E7429" s="31"/>
      <c r="F7429" s="31"/>
      <c r="G7429" s="31"/>
      <c r="H7429" s="31"/>
    </row>
    <row r="7430">
      <c r="E7430" s="31"/>
      <c r="F7430" s="31"/>
      <c r="G7430" s="31"/>
      <c r="H7430" s="31"/>
    </row>
    <row r="7431">
      <c r="E7431" s="31"/>
      <c r="F7431" s="31"/>
      <c r="G7431" s="31"/>
      <c r="H7431" s="31"/>
    </row>
    <row r="7432">
      <c r="E7432" s="31"/>
      <c r="F7432" s="31"/>
      <c r="G7432" s="31"/>
      <c r="H7432" s="31"/>
    </row>
    <row r="7433">
      <c r="E7433" s="31"/>
      <c r="F7433" s="31"/>
      <c r="G7433" s="31"/>
      <c r="H7433" s="31"/>
    </row>
    <row r="7434">
      <c r="E7434" s="31"/>
      <c r="F7434" s="31"/>
      <c r="G7434" s="31"/>
      <c r="H7434" s="31"/>
    </row>
    <row r="7435">
      <c r="E7435" s="31"/>
      <c r="F7435" s="31"/>
      <c r="G7435" s="31"/>
      <c r="H7435" s="31"/>
    </row>
    <row r="7436">
      <c r="E7436" s="31"/>
      <c r="F7436" s="31"/>
      <c r="G7436" s="31"/>
      <c r="H7436" s="31"/>
    </row>
    <row r="7437">
      <c r="E7437" s="31"/>
      <c r="F7437" s="31"/>
      <c r="G7437" s="31"/>
      <c r="H7437" s="31"/>
    </row>
    <row r="7438">
      <c r="E7438" s="31"/>
      <c r="F7438" s="31"/>
      <c r="G7438" s="31"/>
      <c r="H7438" s="31"/>
    </row>
    <row r="7439">
      <c r="E7439" s="31"/>
      <c r="F7439" s="31"/>
      <c r="G7439" s="31"/>
      <c r="H7439" s="31"/>
    </row>
    <row r="7440">
      <c r="E7440" s="31"/>
      <c r="F7440" s="31"/>
      <c r="G7440" s="31"/>
      <c r="H7440" s="31"/>
    </row>
    <row r="7441">
      <c r="E7441" s="31"/>
      <c r="F7441" s="31"/>
      <c r="G7441" s="31"/>
      <c r="H7441" s="31"/>
    </row>
    <row r="7442">
      <c r="E7442" s="31"/>
      <c r="F7442" s="31"/>
      <c r="G7442" s="31"/>
      <c r="H7442" s="31"/>
    </row>
    <row r="7443">
      <c r="E7443" s="31"/>
      <c r="F7443" s="31"/>
      <c r="G7443" s="31"/>
      <c r="H7443" s="31"/>
    </row>
    <row r="7444">
      <c r="E7444" s="31"/>
      <c r="F7444" s="31"/>
      <c r="G7444" s="31"/>
      <c r="H7444" s="31"/>
    </row>
    <row r="7445">
      <c r="E7445" s="31"/>
      <c r="F7445" s="31"/>
      <c r="G7445" s="31"/>
      <c r="H7445" s="31"/>
    </row>
    <row r="7446">
      <c r="E7446" s="31"/>
      <c r="F7446" s="31"/>
      <c r="G7446" s="31"/>
      <c r="H7446" s="31"/>
    </row>
    <row r="7447">
      <c r="E7447" s="31"/>
      <c r="F7447" s="31"/>
      <c r="G7447" s="31"/>
      <c r="H7447" s="31"/>
    </row>
    <row r="7448">
      <c r="E7448" s="31"/>
      <c r="F7448" s="31"/>
      <c r="G7448" s="31"/>
      <c r="H7448" s="31"/>
    </row>
    <row r="7449">
      <c r="E7449" s="31"/>
      <c r="F7449" s="31"/>
      <c r="G7449" s="31"/>
      <c r="H7449" s="31"/>
    </row>
    <row r="7450">
      <c r="E7450" s="31"/>
      <c r="F7450" s="31"/>
      <c r="G7450" s="31"/>
      <c r="H7450" s="31"/>
    </row>
    <row r="7451">
      <c r="E7451" s="31"/>
      <c r="F7451" s="31"/>
      <c r="G7451" s="31"/>
      <c r="H7451" s="31"/>
    </row>
    <row r="7452">
      <c r="E7452" s="31"/>
      <c r="F7452" s="31"/>
      <c r="G7452" s="31"/>
      <c r="H7452" s="31"/>
    </row>
    <row r="7453">
      <c r="E7453" s="31"/>
      <c r="F7453" s="31"/>
      <c r="G7453" s="31"/>
      <c r="H7453" s="31"/>
    </row>
    <row r="7454">
      <c r="E7454" s="31"/>
      <c r="F7454" s="31"/>
      <c r="G7454" s="31"/>
      <c r="H7454" s="31"/>
    </row>
    <row r="7455">
      <c r="E7455" s="31"/>
      <c r="F7455" s="31"/>
      <c r="G7455" s="31"/>
      <c r="H7455" s="31"/>
    </row>
    <row r="7456">
      <c r="E7456" s="31"/>
      <c r="F7456" s="31"/>
      <c r="G7456" s="31"/>
      <c r="H7456" s="31"/>
    </row>
    <row r="7457">
      <c r="E7457" s="31"/>
      <c r="F7457" s="31"/>
      <c r="G7457" s="31"/>
      <c r="H7457" s="31"/>
    </row>
    <row r="7458">
      <c r="E7458" s="31"/>
      <c r="F7458" s="31"/>
      <c r="G7458" s="31"/>
      <c r="H7458" s="31"/>
    </row>
    <row r="7459">
      <c r="E7459" s="31"/>
      <c r="F7459" s="31"/>
      <c r="G7459" s="31"/>
      <c r="H7459" s="31"/>
    </row>
    <row r="7460">
      <c r="E7460" s="31"/>
      <c r="F7460" s="31"/>
      <c r="G7460" s="31"/>
      <c r="H7460" s="31"/>
    </row>
    <row r="7461">
      <c r="E7461" s="31"/>
      <c r="F7461" s="31"/>
      <c r="G7461" s="31"/>
      <c r="H7461" s="31"/>
    </row>
    <row r="7462">
      <c r="E7462" s="31"/>
      <c r="F7462" s="31"/>
      <c r="G7462" s="31"/>
      <c r="H7462" s="31"/>
    </row>
    <row r="7463">
      <c r="E7463" s="31"/>
      <c r="F7463" s="31"/>
      <c r="G7463" s="31"/>
      <c r="H7463" s="31"/>
    </row>
    <row r="7464">
      <c r="E7464" s="31"/>
      <c r="F7464" s="31"/>
      <c r="G7464" s="31"/>
      <c r="H7464" s="31"/>
    </row>
    <row r="7465">
      <c r="E7465" s="31"/>
      <c r="F7465" s="31"/>
      <c r="G7465" s="31"/>
      <c r="H7465" s="31"/>
    </row>
    <row r="7466">
      <c r="E7466" s="31"/>
      <c r="F7466" s="31"/>
      <c r="G7466" s="31"/>
      <c r="H7466" s="31"/>
    </row>
    <row r="7467">
      <c r="E7467" s="31"/>
      <c r="F7467" s="31"/>
      <c r="G7467" s="31"/>
      <c r="H7467" s="31"/>
    </row>
    <row r="7468">
      <c r="E7468" s="31"/>
      <c r="F7468" s="31"/>
      <c r="G7468" s="31"/>
      <c r="H7468" s="31"/>
    </row>
    <row r="7469">
      <c r="E7469" s="31"/>
      <c r="F7469" s="31"/>
      <c r="G7469" s="31"/>
      <c r="H7469" s="31"/>
    </row>
    <row r="7470">
      <c r="E7470" s="31"/>
      <c r="F7470" s="31"/>
      <c r="G7470" s="31"/>
      <c r="H7470" s="31"/>
    </row>
    <row r="7471">
      <c r="E7471" s="31"/>
      <c r="F7471" s="31"/>
      <c r="G7471" s="31"/>
      <c r="H7471" s="31"/>
    </row>
    <row r="7472">
      <c r="E7472" s="31"/>
      <c r="F7472" s="31"/>
      <c r="G7472" s="31"/>
      <c r="H7472" s="31"/>
    </row>
    <row r="7473">
      <c r="E7473" s="31"/>
      <c r="F7473" s="31"/>
      <c r="G7473" s="31"/>
      <c r="H7473" s="31"/>
    </row>
    <row r="7474">
      <c r="E7474" s="31"/>
      <c r="F7474" s="31"/>
      <c r="G7474" s="31"/>
      <c r="H7474" s="31"/>
    </row>
    <row r="7475">
      <c r="E7475" s="31"/>
      <c r="F7475" s="31"/>
      <c r="G7475" s="31"/>
      <c r="H7475" s="31"/>
    </row>
    <row r="7476">
      <c r="E7476" s="31"/>
      <c r="F7476" s="31"/>
      <c r="G7476" s="31"/>
      <c r="H7476" s="31"/>
    </row>
    <row r="7477">
      <c r="E7477" s="31"/>
      <c r="F7477" s="31"/>
      <c r="G7477" s="31"/>
      <c r="H7477" s="31"/>
    </row>
    <row r="7478">
      <c r="E7478" s="31"/>
      <c r="F7478" s="31"/>
      <c r="G7478" s="31"/>
      <c r="H7478" s="31"/>
    </row>
    <row r="7479">
      <c r="E7479" s="31"/>
      <c r="F7479" s="31"/>
      <c r="G7479" s="31"/>
      <c r="H7479" s="31"/>
    </row>
    <row r="7480">
      <c r="E7480" s="31"/>
      <c r="F7480" s="31"/>
      <c r="G7480" s="31"/>
      <c r="H7480" s="31"/>
    </row>
    <row r="7481">
      <c r="E7481" s="31"/>
      <c r="F7481" s="31"/>
      <c r="G7481" s="31"/>
      <c r="H7481" s="31"/>
    </row>
    <row r="7482">
      <c r="E7482" s="31"/>
      <c r="F7482" s="31"/>
      <c r="G7482" s="31"/>
      <c r="H7482" s="31"/>
    </row>
    <row r="7483">
      <c r="E7483" s="31"/>
      <c r="F7483" s="31"/>
      <c r="G7483" s="31"/>
      <c r="H7483" s="31"/>
    </row>
    <row r="7484">
      <c r="E7484" s="31"/>
      <c r="F7484" s="31"/>
      <c r="G7484" s="31"/>
      <c r="H7484" s="31"/>
    </row>
    <row r="7485">
      <c r="E7485" s="31"/>
      <c r="F7485" s="31"/>
      <c r="G7485" s="31"/>
      <c r="H7485" s="31"/>
    </row>
    <row r="7486">
      <c r="E7486" s="31"/>
      <c r="F7486" s="31"/>
      <c r="G7486" s="31"/>
      <c r="H7486" s="31"/>
    </row>
    <row r="7487">
      <c r="E7487" s="31"/>
      <c r="F7487" s="31"/>
      <c r="G7487" s="31"/>
      <c r="H7487" s="31"/>
    </row>
    <row r="7488">
      <c r="E7488" s="31"/>
      <c r="F7488" s="31"/>
      <c r="G7488" s="31"/>
      <c r="H7488" s="31"/>
    </row>
    <row r="7489">
      <c r="E7489" s="31"/>
      <c r="F7489" s="31"/>
      <c r="G7489" s="31"/>
      <c r="H7489" s="31"/>
    </row>
    <row r="7490">
      <c r="E7490" s="31"/>
      <c r="F7490" s="31"/>
      <c r="G7490" s="31"/>
      <c r="H7490" s="31"/>
    </row>
    <row r="7491">
      <c r="E7491" s="31"/>
      <c r="F7491" s="31"/>
      <c r="G7491" s="31"/>
      <c r="H7491" s="31"/>
    </row>
    <row r="7492">
      <c r="E7492" s="31"/>
      <c r="F7492" s="31"/>
      <c r="G7492" s="31"/>
      <c r="H7492" s="31"/>
    </row>
    <row r="7493">
      <c r="E7493" s="31"/>
      <c r="F7493" s="31"/>
      <c r="G7493" s="31"/>
      <c r="H7493" s="31"/>
    </row>
    <row r="7494">
      <c r="E7494" s="31"/>
      <c r="F7494" s="31"/>
      <c r="G7494" s="31"/>
      <c r="H7494" s="31"/>
    </row>
    <row r="7495">
      <c r="E7495" s="31"/>
      <c r="F7495" s="31"/>
      <c r="G7495" s="31"/>
      <c r="H7495" s="31"/>
    </row>
    <row r="7496">
      <c r="E7496" s="31"/>
      <c r="F7496" s="31"/>
      <c r="G7496" s="31"/>
      <c r="H7496" s="31"/>
    </row>
    <row r="7497">
      <c r="E7497" s="31"/>
      <c r="F7497" s="31"/>
      <c r="G7497" s="31"/>
      <c r="H7497" s="31"/>
    </row>
    <row r="7498">
      <c r="E7498" s="31"/>
      <c r="F7498" s="31"/>
      <c r="G7498" s="31"/>
      <c r="H7498" s="31"/>
    </row>
    <row r="7499">
      <c r="E7499" s="31"/>
      <c r="F7499" s="31"/>
      <c r="G7499" s="31"/>
      <c r="H7499" s="31"/>
    </row>
    <row r="7500">
      <c r="E7500" s="31"/>
      <c r="F7500" s="31"/>
      <c r="G7500" s="31"/>
      <c r="H7500" s="31"/>
    </row>
    <row r="7501">
      <c r="E7501" s="31"/>
      <c r="F7501" s="31"/>
      <c r="G7501" s="31"/>
      <c r="H7501" s="31"/>
    </row>
    <row r="7502">
      <c r="E7502" s="31"/>
      <c r="F7502" s="31"/>
      <c r="G7502" s="31"/>
      <c r="H7502" s="31"/>
    </row>
    <row r="7503">
      <c r="E7503" s="31"/>
      <c r="F7503" s="31"/>
      <c r="G7503" s="31"/>
      <c r="H7503" s="31"/>
    </row>
    <row r="7504">
      <c r="E7504" s="31"/>
      <c r="F7504" s="31"/>
      <c r="G7504" s="31"/>
      <c r="H7504" s="31"/>
    </row>
    <row r="7505">
      <c r="E7505" s="31"/>
      <c r="F7505" s="31"/>
      <c r="G7505" s="31"/>
      <c r="H7505" s="31"/>
    </row>
    <row r="7506">
      <c r="E7506" s="31"/>
      <c r="F7506" s="31"/>
      <c r="G7506" s="31"/>
      <c r="H7506" s="31"/>
    </row>
    <row r="7507">
      <c r="E7507" s="31"/>
      <c r="F7507" s="31"/>
      <c r="G7507" s="31"/>
      <c r="H7507" s="31"/>
    </row>
    <row r="7508">
      <c r="E7508" s="31"/>
      <c r="F7508" s="31"/>
      <c r="G7508" s="31"/>
      <c r="H7508" s="31"/>
    </row>
    <row r="7509">
      <c r="E7509" s="31"/>
      <c r="F7509" s="31"/>
      <c r="G7509" s="31"/>
      <c r="H7509" s="31"/>
    </row>
    <row r="7510">
      <c r="E7510" s="31"/>
      <c r="F7510" s="31"/>
      <c r="G7510" s="31"/>
      <c r="H7510" s="31"/>
    </row>
    <row r="7511">
      <c r="E7511" s="31"/>
      <c r="F7511" s="31"/>
      <c r="G7511" s="31"/>
      <c r="H7511" s="31"/>
    </row>
    <row r="7512">
      <c r="E7512" s="31"/>
      <c r="F7512" s="31"/>
      <c r="G7512" s="31"/>
      <c r="H7512" s="31"/>
    </row>
    <row r="7513">
      <c r="E7513" s="31"/>
      <c r="F7513" s="31"/>
      <c r="G7513" s="31"/>
      <c r="H7513" s="31"/>
    </row>
    <row r="7514">
      <c r="E7514" s="31"/>
      <c r="F7514" s="31"/>
      <c r="G7514" s="31"/>
      <c r="H7514" s="31"/>
    </row>
    <row r="7515">
      <c r="E7515" s="31"/>
      <c r="F7515" s="31"/>
      <c r="G7515" s="31"/>
      <c r="H7515" s="31"/>
    </row>
    <row r="7516">
      <c r="E7516" s="31"/>
      <c r="F7516" s="31"/>
      <c r="G7516" s="31"/>
      <c r="H7516" s="31"/>
    </row>
    <row r="7517">
      <c r="E7517" s="31"/>
      <c r="F7517" s="31"/>
      <c r="G7517" s="31"/>
      <c r="H7517" s="31"/>
    </row>
    <row r="7518">
      <c r="E7518" s="31"/>
      <c r="F7518" s="31"/>
      <c r="G7518" s="31"/>
      <c r="H7518" s="31"/>
    </row>
    <row r="7519">
      <c r="E7519" s="31"/>
      <c r="F7519" s="31"/>
      <c r="G7519" s="31"/>
      <c r="H7519" s="31"/>
    </row>
    <row r="7520">
      <c r="E7520" s="31"/>
      <c r="F7520" s="31"/>
      <c r="G7520" s="31"/>
      <c r="H7520" s="31"/>
    </row>
    <row r="7521">
      <c r="E7521" s="31"/>
      <c r="F7521" s="31"/>
      <c r="G7521" s="31"/>
      <c r="H7521" s="31"/>
    </row>
    <row r="7522">
      <c r="E7522" s="31"/>
      <c r="F7522" s="31"/>
      <c r="G7522" s="31"/>
      <c r="H7522" s="31"/>
    </row>
    <row r="7523">
      <c r="E7523" s="31"/>
      <c r="F7523" s="31"/>
      <c r="G7523" s="31"/>
      <c r="H7523" s="31"/>
    </row>
    <row r="7524">
      <c r="E7524" s="31"/>
      <c r="F7524" s="31"/>
      <c r="G7524" s="31"/>
      <c r="H7524" s="31"/>
    </row>
    <row r="7525">
      <c r="E7525" s="31"/>
      <c r="F7525" s="31"/>
      <c r="G7525" s="31"/>
      <c r="H7525" s="31"/>
    </row>
    <row r="7526">
      <c r="E7526" s="31"/>
      <c r="F7526" s="31"/>
      <c r="G7526" s="31"/>
      <c r="H7526" s="31"/>
    </row>
    <row r="7527">
      <c r="E7527" s="31"/>
      <c r="F7527" s="31"/>
      <c r="G7527" s="31"/>
      <c r="H7527" s="31"/>
    </row>
    <row r="7528">
      <c r="E7528" s="31"/>
      <c r="F7528" s="31"/>
      <c r="G7528" s="31"/>
      <c r="H7528" s="31"/>
    </row>
    <row r="7529">
      <c r="E7529" s="31"/>
      <c r="F7529" s="31"/>
      <c r="G7529" s="31"/>
      <c r="H7529" s="31"/>
    </row>
    <row r="7530">
      <c r="E7530" s="31"/>
      <c r="F7530" s="31"/>
      <c r="G7530" s="31"/>
      <c r="H7530" s="31"/>
    </row>
    <row r="7531">
      <c r="E7531" s="31"/>
      <c r="F7531" s="31"/>
      <c r="G7531" s="31"/>
      <c r="H7531" s="31"/>
    </row>
    <row r="7532">
      <c r="E7532" s="31"/>
      <c r="F7532" s="31"/>
      <c r="G7532" s="31"/>
      <c r="H7532" s="31"/>
    </row>
    <row r="7533">
      <c r="E7533" s="31"/>
      <c r="F7533" s="31"/>
      <c r="G7533" s="31"/>
      <c r="H7533" s="31"/>
    </row>
    <row r="7534">
      <c r="E7534" s="31"/>
      <c r="F7534" s="31"/>
      <c r="G7534" s="31"/>
      <c r="H7534" s="31"/>
    </row>
    <row r="7535">
      <c r="E7535" s="31"/>
      <c r="F7535" s="31"/>
      <c r="G7535" s="31"/>
      <c r="H7535" s="31"/>
    </row>
    <row r="7536">
      <c r="E7536" s="31"/>
      <c r="F7536" s="31"/>
      <c r="G7536" s="31"/>
      <c r="H7536" s="31"/>
    </row>
    <row r="7537">
      <c r="E7537" s="31"/>
      <c r="F7537" s="31"/>
      <c r="G7537" s="31"/>
      <c r="H7537" s="31"/>
    </row>
    <row r="7538">
      <c r="E7538" s="31"/>
      <c r="F7538" s="31"/>
      <c r="G7538" s="31"/>
      <c r="H7538" s="31"/>
    </row>
    <row r="7539">
      <c r="E7539" s="31"/>
      <c r="F7539" s="31"/>
      <c r="G7539" s="31"/>
      <c r="H7539" s="31"/>
    </row>
    <row r="7540">
      <c r="E7540" s="31"/>
      <c r="F7540" s="31"/>
      <c r="G7540" s="31"/>
      <c r="H7540" s="31"/>
    </row>
    <row r="7541">
      <c r="E7541" s="31"/>
      <c r="F7541" s="31"/>
      <c r="G7541" s="31"/>
      <c r="H7541" s="31"/>
    </row>
    <row r="7542">
      <c r="E7542" s="31"/>
      <c r="F7542" s="31"/>
      <c r="G7542" s="31"/>
      <c r="H7542" s="31"/>
    </row>
    <row r="7543">
      <c r="E7543" s="31"/>
      <c r="F7543" s="31"/>
      <c r="G7543" s="31"/>
      <c r="H7543" s="31"/>
    </row>
    <row r="7544">
      <c r="E7544" s="31"/>
      <c r="F7544" s="31"/>
      <c r="G7544" s="31"/>
      <c r="H7544" s="31"/>
    </row>
    <row r="7545">
      <c r="E7545" s="31"/>
      <c r="F7545" s="31"/>
      <c r="G7545" s="31"/>
      <c r="H7545" s="31"/>
    </row>
    <row r="7546">
      <c r="E7546" s="31"/>
      <c r="F7546" s="31"/>
      <c r="G7546" s="31"/>
      <c r="H7546" s="31"/>
    </row>
    <row r="7547">
      <c r="E7547" s="31"/>
      <c r="F7547" s="31"/>
      <c r="G7547" s="31"/>
      <c r="H7547" s="31"/>
    </row>
    <row r="7548">
      <c r="E7548" s="31"/>
      <c r="F7548" s="31"/>
      <c r="G7548" s="31"/>
      <c r="H7548" s="31"/>
    </row>
    <row r="7549">
      <c r="E7549" s="31"/>
      <c r="F7549" s="31"/>
      <c r="G7549" s="31"/>
      <c r="H7549" s="31"/>
    </row>
    <row r="7550">
      <c r="E7550" s="31"/>
      <c r="F7550" s="31"/>
      <c r="G7550" s="31"/>
      <c r="H7550" s="31"/>
    </row>
    <row r="7551">
      <c r="E7551" s="31"/>
      <c r="F7551" s="31"/>
      <c r="G7551" s="31"/>
      <c r="H7551" s="31"/>
    </row>
    <row r="7552">
      <c r="E7552" s="31"/>
      <c r="F7552" s="31"/>
      <c r="G7552" s="31"/>
      <c r="H7552" s="31"/>
    </row>
    <row r="7553">
      <c r="E7553" s="31"/>
      <c r="F7553" s="31"/>
      <c r="G7553" s="31"/>
      <c r="H7553" s="31"/>
    </row>
    <row r="7554">
      <c r="E7554" s="31"/>
      <c r="F7554" s="31"/>
      <c r="G7554" s="31"/>
      <c r="H7554" s="31"/>
    </row>
    <row r="7555">
      <c r="E7555" s="31"/>
      <c r="F7555" s="31"/>
      <c r="G7555" s="31"/>
      <c r="H7555" s="31"/>
    </row>
    <row r="7556">
      <c r="E7556" s="31"/>
      <c r="F7556" s="31"/>
      <c r="G7556" s="31"/>
      <c r="H7556" s="31"/>
    </row>
    <row r="7557">
      <c r="E7557" s="31"/>
      <c r="F7557" s="31"/>
      <c r="G7557" s="31"/>
      <c r="H7557" s="31"/>
    </row>
    <row r="7558">
      <c r="E7558" s="31"/>
      <c r="F7558" s="31"/>
      <c r="G7558" s="31"/>
      <c r="H7558" s="31"/>
    </row>
    <row r="7559">
      <c r="E7559" s="31"/>
      <c r="F7559" s="31"/>
      <c r="G7559" s="31"/>
      <c r="H7559" s="31"/>
    </row>
    <row r="7560">
      <c r="E7560" s="31"/>
      <c r="F7560" s="31"/>
      <c r="G7560" s="31"/>
      <c r="H7560" s="31"/>
    </row>
    <row r="7561">
      <c r="E7561" s="31"/>
      <c r="F7561" s="31"/>
      <c r="G7561" s="31"/>
      <c r="H7561" s="31"/>
    </row>
    <row r="7562">
      <c r="E7562" s="31"/>
      <c r="F7562" s="31"/>
      <c r="G7562" s="31"/>
      <c r="H7562" s="31"/>
    </row>
    <row r="7563">
      <c r="E7563" s="31"/>
      <c r="F7563" s="31"/>
      <c r="G7563" s="31"/>
      <c r="H7563" s="31"/>
    </row>
    <row r="7564">
      <c r="E7564" s="31"/>
      <c r="F7564" s="31"/>
      <c r="G7564" s="31"/>
      <c r="H7564" s="31"/>
    </row>
    <row r="7565">
      <c r="E7565" s="31"/>
      <c r="F7565" s="31"/>
      <c r="G7565" s="31"/>
      <c r="H7565" s="31"/>
    </row>
    <row r="7566">
      <c r="E7566" s="31"/>
      <c r="F7566" s="31"/>
      <c r="G7566" s="31"/>
      <c r="H7566" s="31"/>
    </row>
    <row r="7567">
      <c r="E7567" s="31"/>
      <c r="F7567" s="31"/>
      <c r="G7567" s="31"/>
      <c r="H7567" s="31"/>
    </row>
    <row r="7568">
      <c r="E7568" s="31"/>
      <c r="F7568" s="31"/>
      <c r="G7568" s="31"/>
      <c r="H7568" s="31"/>
    </row>
    <row r="7569">
      <c r="E7569" s="31"/>
      <c r="F7569" s="31"/>
      <c r="G7569" s="31"/>
      <c r="H7569" s="31"/>
    </row>
    <row r="7570">
      <c r="E7570" s="31"/>
      <c r="F7570" s="31"/>
      <c r="G7570" s="31"/>
      <c r="H7570" s="31"/>
    </row>
    <row r="7571">
      <c r="E7571" s="31"/>
      <c r="F7571" s="31"/>
      <c r="G7571" s="31"/>
      <c r="H7571" s="31"/>
    </row>
    <row r="7572">
      <c r="E7572" s="31"/>
      <c r="F7572" s="31"/>
      <c r="G7572" s="31"/>
      <c r="H7572" s="31"/>
    </row>
    <row r="7573">
      <c r="E7573" s="31"/>
      <c r="F7573" s="31"/>
      <c r="G7573" s="31"/>
      <c r="H7573" s="31"/>
    </row>
    <row r="7574">
      <c r="E7574" s="31"/>
      <c r="F7574" s="31"/>
      <c r="G7574" s="31"/>
      <c r="H7574" s="31"/>
    </row>
    <row r="7575">
      <c r="E7575" s="31"/>
      <c r="F7575" s="31"/>
      <c r="G7575" s="31"/>
      <c r="H7575" s="31"/>
    </row>
    <row r="7576">
      <c r="E7576" s="31"/>
      <c r="F7576" s="31"/>
      <c r="G7576" s="31"/>
      <c r="H7576" s="31"/>
    </row>
    <row r="7577">
      <c r="E7577" s="31"/>
      <c r="F7577" s="31"/>
      <c r="G7577" s="31"/>
      <c r="H7577" s="31"/>
    </row>
    <row r="7578">
      <c r="E7578" s="31"/>
      <c r="F7578" s="31"/>
      <c r="G7578" s="31"/>
      <c r="H7578" s="31"/>
    </row>
    <row r="7579">
      <c r="E7579" s="31"/>
      <c r="F7579" s="31"/>
      <c r="G7579" s="31"/>
      <c r="H7579" s="31"/>
    </row>
    <row r="7580">
      <c r="E7580" s="31"/>
      <c r="F7580" s="31"/>
      <c r="G7580" s="31"/>
      <c r="H7580" s="31"/>
    </row>
    <row r="7581">
      <c r="E7581" s="31"/>
      <c r="F7581" s="31"/>
      <c r="G7581" s="31"/>
      <c r="H7581" s="31"/>
    </row>
    <row r="7582">
      <c r="E7582" s="31"/>
      <c r="F7582" s="31"/>
      <c r="G7582" s="31"/>
      <c r="H7582" s="31"/>
    </row>
    <row r="7583">
      <c r="E7583" s="31"/>
      <c r="F7583" s="31"/>
      <c r="G7583" s="31"/>
      <c r="H7583" s="31"/>
    </row>
    <row r="7584">
      <c r="E7584" s="31"/>
      <c r="F7584" s="31"/>
      <c r="G7584" s="31"/>
      <c r="H7584" s="31"/>
    </row>
    <row r="7585">
      <c r="E7585" s="31"/>
      <c r="F7585" s="31"/>
      <c r="G7585" s="31"/>
      <c r="H7585" s="31"/>
    </row>
    <row r="7586">
      <c r="E7586" s="31"/>
      <c r="F7586" s="31"/>
      <c r="G7586" s="31"/>
      <c r="H7586" s="31"/>
    </row>
    <row r="7587">
      <c r="E7587" s="31"/>
      <c r="F7587" s="31"/>
      <c r="G7587" s="31"/>
      <c r="H7587" s="31"/>
    </row>
    <row r="7588">
      <c r="E7588" s="31"/>
      <c r="F7588" s="31"/>
      <c r="G7588" s="31"/>
      <c r="H7588" s="31"/>
    </row>
    <row r="7589">
      <c r="E7589" s="31"/>
      <c r="F7589" s="31"/>
      <c r="G7589" s="31"/>
      <c r="H7589" s="31"/>
    </row>
    <row r="7590">
      <c r="E7590" s="31"/>
      <c r="F7590" s="31"/>
      <c r="G7590" s="31"/>
      <c r="H7590" s="31"/>
    </row>
    <row r="7591">
      <c r="E7591" s="31"/>
      <c r="F7591" s="31"/>
      <c r="G7591" s="31"/>
      <c r="H7591" s="31"/>
    </row>
    <row r="7592">
      <c r="E7592" s="31"/>
      <c r="F7592" s="31"/>
      <c r="G7592" s="31"/>
      <c r="H7592" s="31"/>
    </row>
    <row r="7593">
      <c r="E7593" s="31"/>
      <c r="F7593" s="31"/>
      <c r="G7593" s="31"/>
      <c r="H7593" s="31"/>
    </row>
    <row r="7594">
      <c r="E7594" s="31"/>
      <c r="F7594" s="31"/>
      <c r="G7594" s="31"/>
      <c r="H7594" s="31"/>
    </row>
    <row r="7595">
      <c r="E7595" s="31"/>
      <c r="F7595" s="31"/>
      <c r="G7595" s="31"/>
      <c r="H7595" s="31"/>
    </row>
    <row r="7596">
      <c r="E7596" s="31"/>
      <c r="F7596" s="31"/>
      <c r="G7596" s="31"/>
      <c r="H7596" s="31"/>
    </row>
    <row r="7597">
      <c r="E7597" s="31"/>
      <c r="F7597" s="31"/>
      <c r="G7597" s="31"/>
      <c r="H7597" s="31"/>
    </row>
    <row r="7598">
      <c r="E7598" s="31"/>
      <c r="F7598" s="31"/>
      <c r="G7598" s="31"/>
      <c r="H7598" s="31"/>
    </row>
    <row r="7599">
      <c r="E7599" s="31"/>
      <c r="F7599" s="31"/>
      <c r="G7599" s="31"/>
      <c r="H7599" s="31"/>
    </row>
    <row r="7600">
      <c r="E7600" s="31"/>
      <c r="F7600" s="31"/>
      <c r="G7600" s="31"/>
      <c r="H7600" s="31"/>
    </row>
    <row r="7601">
      <c r="E7601" s="31"/>
      <c r="F7601" s="31"/>
      <c r="G7601" s="31"/>
      <c r="H7601" s="31"/>
    </row>
    <row r="7602">
      <c r="E7602" s="31"/>
      <c r="F7602" s="31"/>
      <c r="G7602" s="31"/>
      <c r="H7602" s="31"/>
    </row>
    <row r="7603">
      <c r="E7603" s="31"/>
      <c r="F7603" s="31"/>
      <c r="G7603" s="31"/>
      <c r="H7603" s="31"/>
    </row>
    <row r="7604">
      <c r="E7604" s="31"/>
      <c r="F7604" s="31"/>
      <c r="G7604" s="31"/>
      <c r="H7604" s="31"/>
    </row>
    <row r="7605">
      <c r="E7605" s="31"/>
      <c r="F7605" s="31"/>
      <c r="G7605" s="31"/>
      <c r="H7605" s="31"/>
    </row>
    <row r="7606">
      <c r="E7606" s="31"/>
      <c r="F7606" s="31"/>
      <c r="G7606" s="31"/>
      <c r="H7606" s="31"/>
    </row>
    <row r="7607">
      <c r="E7607" s="31"/>
      <c r="F7607" s="31"/>
      <c r="G7607" s="31"/>
      <c r="H7607" s="31"/>
    </row>
    <row r="7608">
      <c r="E7608" s="31"/>
      <c r="F7608" s="31"/>
      <c r="G7608" s="31"/>
      <c r="H7608" s="31"/>
    </row>
    <row r="7609">
      <c r="E7609" s="31"/>
      <c r="F7609" s="31"/>
      <c r="G7609" s="31"/>
      <c r="H7609" s="31"/>
    </row>
    <row r="7610">
      <c r="E7610" s="31"/>
      <c r="F7610" s="31"/>
      <c r="G7610" s="31"/>
      <c r="H7610" s="31"/>
    </row>
    <row r="7611">
      <c r="E7611" s="31"/>
      <c r="F7611" s="31"/>
      <c r="G7611" s="31"/>
      <c r="H7611" s="31"/>
    </row>
    <row r="7612">
      <c r="E7612" s="31"/>
      <c r="F7612" s="31"/>
      <c r="G7612" s="31"/>
      <c r="H7612" s="31"/>
    </row>
    <row r="7613">
      <c r="E7613" s="31"/>
      <c r="F7613" s="31"/>
      <c r="G7613" s="31"/>
      <c r="H7613" s="31"/>
    </row>
    <row r="7614">
      <c r="E7614" s="31"/>
      <c r="F7614" s="31"/>
      <c r="G7614" s="31"/>
      <c r="H7614" s="31"/>
    </row>
    <row r="7615">
      <c r="E7615" s="31"/>
      <c r="F7615" s="31"/>
      <c r="G7615" s="31"/>
      <c r="H7615" s="31"/>
    </row>
    <row r="7616">
      <c r="E7616" s="31"/>
      <c r="F7616" s="31"/>
      <c r="G7616" s="31"/>
      <c r="H7616" s="31"/>
    </row>
    <row r="7617">
      <c r="E7617" s="31"/>
      <c r="F7617" s="31"/>
      <c r="G7617" s="31"/>
      <c r="H7617" s="31"/>
    </row>
    <row r="7618">
      <c r="E7618" s="31"/>
      <c r="F7618" s="31"/>
      <c r="G7618" s="31"/>
      <c r="H7618" s="31"/>
    </row>
    <row r="7619">
      <c r="E7619" s="31"/>
      <c r="F7619" s="31"/>
      <c r="G7619" s="31"/>
      <c r="H7619" s="31"/>
    </row>
    <row r="7620">
      <c r="E7620" s="31"/>
      <c r="F7620" s="31"/>
      <c r="G7620" s="31"/>
      <c r="H7620" s="31"/>
    </row>
    <row r="7621">
      <c r="E7621" s="31"/>
      <c r="F7621" s="31"/>
      <c r="G7621" s="31"/>
      <c r="H7621" s="31"/>
    </row>
    <row r="7622">
      <c r="E7622" s="31"/>
      <c r="F7622" s="31"/>
      <c r="G7622" s="31"/>
      <c r="H7622" s="31"/>
    </row>
    <row r="7623">
      <c r="E7623" s="31"/>
      <c r="F7623" s="31"/>
      <c r="G7623" s="31"/>
      <c r="H7623" s="31"/>
    </row>
    <row r="7624">
      <c r="E7624" s="31"/>
      <c r="F7624" s="31"/>
      <c r="G7624" s="31"/>
      <c r="H7624" s="31"/>
    </row>
    <row r="7625">
      <c r="E7625" s="31"/>
      <c r="F7625" s="31"/>
      <c r="G7625" s="31"/>
      <c r="H7625" s="31"/>
    </row>
    <row r="7626">
      <c r="E7626" s="31"/>
      <c r="F7626" s="31"/>
      <c r="G7626" s="31"/>
      <c r="H7626" s="31"/>
    </row>
    <row r="7627">
      <c r="E7627" s="31"/>
      <c r="F7627" s="31"/>
      <c r="G7627" s="31"/>
      <c r="H7627" s="31"/>
    </row>
    <row r="7628">
      <c r="E7628" s="31"/>
      <c r="F7628" s="31"/>
      <c r="G7628" s="31"/>
      <c r="H7628" s="31"/>
    </row>
    <row r="7629">
      <c r="E7629" s="31"/>
      <c r="F7629" s="31"/>
      <c r="G7629" s="31"/>
      <c r="H7629" s="31"/>
    </row>
    <row r="7630">
      <c r="E7630" s="31"/>
      <c r="F7630" s="31"/>
      <c r="G7630" s="31"/>
      <c r="H7630" s="31"/>
    </row>
    <row r="7631">
      <c r="E7631" s="31"/>
      <c r="F7631" s="31"/>
      <c r="G7631" s="31"/>
      <c r="H7631" s="31"/>
    </row>
    <row r="7632">
      <c r="E7632" s="31"/>
      <c r="F7632" s="31"/>
      <c r="G7632" s="31"/>
      <c r="H7632" s="31"/>
    </row>
    <row r="7633">
      <c r="E7633" s="31"/>
      <c r="F7633" s="31"/>
      <c r="G7633" s="31"/>
      <c r="H7633" s="31"/>
    </row>
    <row r="7634">
      <c r="E7634" s="31"/>
      <c r="F7634" s="31"/>
      <c r="G7634" s="31"/>
      <c r="H7634" s="31"/>
    </row>
    <row r="7635">
      <c r="E7635" s="31"/>
      <c r="F7635" s="31"/>
      <c r="G7635" s="31"/>
      <c r="H7635" s="31"/>
    </row>
    <row r="7636">
      <c r="E7636" s="31"/>
      <c r="F7636" s="31"/>
      <c r="G7636" s="31"/>
      <c r="H7636" s="31"/>
    </row>
    <row r="7637">
      <c r="E7637" s="31"/>
      <c r="F7637" s="31"/>
      <c r="G7637" s="31"/>
      <c r="H7637" s="31"/>
    </row>
    <row r="7638">
      <c r="E7638" s="31"/>
      <c r="F7638" s="31"/>
      <c r="G7638" s="31"/>
      <c r="H7638" s="31"/>
    </row>
    <row r="7639">
      <c r="E7639" s="31"/>
      <c r="F7639" s="31"/>
      <c r="G7639" s="31"/>
      <c r="H7639" s="31"/>
    </row>
    <row r="7640">
      <c r="E7640" s="31"/>
      <c r="F7640" s="31"/>
      <c r="G7640" s="31"/>
      <c r="H7640" s="31"/>
    </row>
    <row r="7641">
      <c r="E7641" s="31"/>
      <c r="F7641" s="31"/>
      <c r="G7641" s="31"/>
      <c r="H7641" s="31"/>
    </row>
    <row r="7642">
      <c r="E7642" s="31"/>
      <c r="F7642" s="31"/>
      <c r="G7642" s="31"/>
      <c r="H7642" s="31"/>
    </row>
    <row r="7643">
      <c r="E7643" s="31"/>
      <c r="F7643" s="31"/>
      <c r="G7643" s="31"/>
      <c r="H7643" s="31"/>
    </row>
    <row r="7644">
      <c r="E7644" s="31"/>
      <c r="F7644" s="31"/>
      <c r="G7644" s="31"/>
      <c r="H7644" s="31"/>
    </row>
    <row r="7645">
      <c r="E7645" s="31"/>
      <c r="F7645" s="31"/>
      <c r="G7645" s="31"/>
      <c r="H7645" s="31"/>
    </row>
    <row r="7646">
      <c r="E7646" s="31"/>
      <c r="F7646" s="31"/>
      <c r="G7646" s="31"/>
      <c r="H7646" s="31"/>
    </row>
    <row r="7647">
      <c r="E7647" s="31"/>
      <c r="F7647" s="31"/>
      <c r="G7647" s="31"/>
      <c r="H7647" s="31"/>
    </row>
    <row r="7648">
      <c r="E7648" s="31"/>
      <c r="F7648" s="31"/>
      <c r="G7648" s="31"/>
      <c r="H7648" s="31"/>
    </row>
    <row r="7649">
      <c r="E7649" s="31"/>
      <c r="F7649" s="31"/>
      <c r="G7649" s="31"/>
      <c r="H7649" s="31"/>
    </row>
    <row r="7650">
      <c r="E7650" s="31"/>
      <c r="F7650" s="31"/>
      <c r="G7650" s="31"/>
      <c r="H7650" s="31"/>
    </row>
    <row r="7651">
      <c r="E7651" s="31"/>
      <c r="F7651" s="31"/>
      <c r="G7651" s="31"/>
      <c r="H7651" s="31"/>
    </row>
    <row r="7652">
      <c r="E7652" s="31"/>
      <c r="F7652" s="31"/>
      <c r="G7652" s="31"/>
      <c r="H7652" s="31"/>
    </row>
    <row r="7653">
      <c r="E7653" s="31"/>
      <c r="F7653" s="31"/>
      <c r="G7653" s="31"/>
      <c r="H7653" s="31"/>
    </row>
    <row r="7654">
      <c r="E7654" s="31"/>
      <c r="F7654" s="31"/>
      <c r="G7654" s="31"/>
      <c r="H7654" s="31"/>
    </row>
    <row r="7655">
      <c r="E7655" s="31"/>
      <c r="F7655" s="31"/>
      <c r="G7655" s="31"/>
      <c r="H7655" s="31"/>
    </row>
    <row r="7656">
      <c r="E7656" s="31"/>
      <c r="F7656" s="31"/>
      <c r="G7656" s="31"/>
      <c r="H7656" s="31"/>
    </row>
    <row r="7657">
      <c r="E7657" s="31"/>
      <c r="F7657" s="31"/>
      <c r="G7657" s="31"/>
      <c r="H7657" s="31"/>
    </row>
    <row r="7658">
      <c r="E7658" s="31"/>
      <c r="F7658" s="31"/>
      <c r="G7658" s="31"/>
      <c r="H7658" s="31"/>
    </row>
    <row r="7659">
      <c r="E7659" s="31"/>
      <c r="F7659" s="31"/>
      <c r="G7659" s="31"/>
      <c r="H7659" s="31"/>
    </row>
    <row r="7660">
      <c r="E7660" s="31"/>
      <c r="F7660" s="31"/>
      <c r="G7660" s="31"/>
      <c r="H7660" s="31"/>
    </row>
    <row r="7661">
      <c r="E7661" s="31"/>
      <c r="F7661" s="31"/>
      <c r="G7661" s="31"/>
      <c r="H7661" s="31"/>
    </row>
    <row r="7662">
      <c r="E7662" s="31"/>
      <c r="F7662" s="31"/>
      <c r="G7662" s="31"/>
      <c r="H7662" s="31"/>
    </row>
    <row r="7663">
      <c r="E7663" s="31"/>
      <c r="F7663" s="31"/>
      <c r="G7663" s="31"/>
      <c r="H7663" s="31"/>
    </row>
    <row r="7664">
      <c r="E7664" s="31"/>
      <c r="F7664" s="31"/>
      <c r="G7664" s="31"/>
      <c r="H7664" s="31"/>
    </row>
    <row r="7665">
      <c r="E7665" s="31"/>
      <c r="F7665" s="31"/>
      <c r="G7665" s="31"/>
      <c r="H7665" s="31"/>
    </row>
    <row r="7666">
      <c r="E7666" s="31"/>
      <c r="F7666" s="31"/>
      <c r="G7666" s="31"/>
      <c r="H7666" s="31"/>
    </row>
    <row r="7667">
      <c r="E7667" s="31"/>
      <c r="F7667" s="31"/>
      <c r="G7667" s="31"/>
      <c r="H7667" s="31"/>
    </row>
    <row r="7668">
      <c r="E7668" s="31"/>
      <c r="F7668" s="31"/>
      <c r="G7668" s="31"/>
      <c r="H7668" s="31"/>
    </row>
    <row r="7669">
      <c r="E7669" s="31"/>
      <c r="F7669" s="31"/>
      <c r="G7669" s="31"/>
      <c r="H7669" s="31"/>
    </row>
    <row r="7670">
      <c r="E7670" s="31"/>
      <c r="F7670" s="31"/>
      <c r="G7670" s="31"/>
      <c r="H7670" s="31"/>
    </row>
    <row r="7671">
      <c r="E7671" s="31"/>
      <c r="F7671" s="31"/>
      <c r="G7671" s="31"/>
      <c r="H7671" s="31"/>
    </row>
    <row r="7672">
      <c r="E7672" s="31"/>
      <c r="F7672" s="31"/>
      <c r="G7672" s="31"/>
      <c r="H7672" s="31"/>
    </row>
    <row r="7673">
      <c r="E7673" s="31"/>
      <c r="F7673" s="31"/>
      <c r="G7673" s="31"/>
      <c r="H7673" s="31"/>
    </row>
    <row r="7674">
      <c r="E7674" s="31"/>
      <c r="F7674" s="31"/>
      <c r="G7674" s="31"/>
      <c r="H7674" s="31"/>
    </row>
    <row r="7675">
      <c r="E7675" s="31"/>
      <c r="F7675" s="31"/>
      <c r="G7675" s="31"/>
      <c r="H7675" s="31"/>
    </row>
    <row r="7676">
      <c r="E7676" s="31"/>
      <c r="F7676" s="31"/>
      <c r="G7676" s="31"/>
      <c r="H7676" s="31"/>
    </row>
    <row r="7677">
      <c r="E7677" s="31"/>
      <c r="F7677" s="31"/>
      <c r="G7677" s="31"/>
      <c r="H7677" s="31"/>
    </row>
    <row r="7678">
      <c r="E7678" s="31"/>
      <c r="F7678" s="31"/>
      <c r="G7678" s="31"/>
      <c r="H7678" s="31"/>
    </row>
    <row r="7679">
      <c r="E7679" s="31"/>
      <c r="F7679" s="31"/>
      <c r="G7679" s="31"/>
      <c r="H7679" s="31"/>
    </row>
    <row r="7680">
      <c r="E7680" s="31"/>
      <c r="F7680" s="31"/>
      <c r="G7680" s="31"/>
      <c r="H7680" s="31"/>
    </row>
    <row r="7681">
      <c r="E7681" s="31"/>
      <c r="F7681" s="31"/>
      <c r="G7681" s="31"/>
      <c r="H7681" s="31"/>
    </row>
    <row r="7682">
      <c r="E7682" s="31"/>
      <c r="F7682" s="31"/>
      <c r="G7682" s="31"/>
      <c r="H7682" s="31"/>
    </row>
    <row r="7683">
      <c r="E7683" s="31"/>
      <c r="F7683" s="31"/>
      <c r="G7683" s="31"/>
      <c r="H7683" s="31"/>
    </row>
    <row r="7684">
      <c r="E7684" s="31"/>
      <c r="F7684" s="31"/>
      <c r="G7684" s="31"/>
      <c r="H7684" s="31"/>
    </row>
    <row r="7685">
      <c r="E7685" s="31"/>
      <c r="F7685" s="31"/>
      <c r="G7685" s="31"/>
      <c r="H7685" s="31"/>
    </row>
    <row r="7686">
      <c r="E7686" s="31"/>
      <c r="F7686" s="31"/>
      <c r="G7686" s="31"/>
      <c r="H7686" s="31"/>
    </row>
    <row r="7687">
      <c r="E7687" s="31"/>
      <c r="F7687" s="31"/>
      <c r="G7687" s="31"/>
      <c r="H7687" s="31"/>
    </row>
    <row r="7688">
      <c r="E7688" s="31"/>
      <c r="F7688" s="31"/>
      <c r="G7688" s="31"/>
      <c r="H7688" s="31"/>
    </row>
    <row r="7689">
      <c r="E7689" s="31"/>
      <c r="F7689" s="31"/>
      <c r="G7689" s="31"/>
      <c r="H7689" s="31"/>
    </row>
    <row r="7690">
      <c r="E7690" s="31"/>
      <c r="F7690" s="31"/>
      <c r="G7690" s="31"/>
      <c r="H7690" s="31"/>
    </row>
    <row r="7691">
      <c r="E7691" s="31"/>
      <c r="F7691" s="31"/>
      <c r="G7691" s="31"/>
      <c r="H7691" s="31"/>
    </row>
    <row r="7692">
      <c r="E7692" s="31"/>
      <c r="F7692" s="31"/>
      <c r="G7692" s="31"/>
      <c r="H7692" s="31"/>
    </row>
    <row r="7693">
      <c r="E7693" s="31"/>
      <c r="F7693" s="31"/>
      <c r="G7693" s="31"/>
      <c r="H7693" s="31"/>
    </row>
    <row r="7694">
      <c r="E7694" s="31"/>
      <c r="F7694" s="31"/>
      <c r="G7694" s="31"/>
      <c r="H7694" s="31"/>
    </row>
    <row r="7695">
      <c r="E7695" s="31"/>
      <c r="F7695" s="31"/>
      <c r="G7695" s="31"/>
      <c r="H7695" s="31"/>
    </row>
    <row r="7696">
      <c r="E7696" s="31"/>
      <c r="F7696" s="31"/>
      <c r="G7696" s="31"/>
      <c r="H7696" s="31"/>
    </row>
    <row r="7697">
      <c r="E7697" s="31"/>
      <c r="F7697" s="31"/>
      <c r="G7697" s="31"/>
      <c r="H7697" s="31"/>
    </row>
    <row r="7698">
      <c r="E7698" s="31"/>
      <c r="F7698" s="31"/>
      <c r="G7698" s="31"/>
      <c r="H7698" s="31"/>
    </row>
    <row r="7699">
      <c r="E7699" s="31"/>
      <c r="F7699" s="31"/>
      <c r="G7699" s="31"/>
      <c r="H7699" s="31"/>
    </row>
    <row r="7700">
      <c r="E7700" s="31"/>
      <c r="F7700" s="31"/>
      <c r="G7700" s="31"/>
      <c r="H7700" s="31"/>
    </row>
    <row r="7701">
      <c r="E7701" s="31"/>
      <c r="F7701" s="31"/>
      <c r="G7701" s="31"/>
      <c r="H7701" s="31"/>
    </row>
    <row r="7702">
      <c r="E7702" s="31"/>
      <c r="F7702" s="31"/>
      <c r="G7702" s="31"/>
      <c r="H7702" s="31"/>
    </row>
    <row r="7703">
      <c r="E7703" s="31"/>
      <c r="F7703" s="31"/>
      <c r="G7703" s="31"/>
      <c r="H7703" s="31"/>
    </row>
    <row r="7704">
      <c r="E7704" s="31"/>
      <c r="F7704" s="31"/>
      <c r="G7704" s="31"/>
      <c r="H7704" s="31"/>
    </row>
    <row r="7705">
      <c r="E7705" s="31"/>
      <c r="F7705" s="31"/>
      <c r="G7705" s="31"/>
      <c r="H7705" s="31"/>
    </row>
    <row r="7706">
      <c r="E7706" s="31"/>
      <c r="F7706" s="31"/>
      <c r="G7706" s="31"/>
      <c r="H7706" s="31"/>
    </row>
    <row r="7707">
      <c r="E7707" s="31"/>
      <c r="F7707" s="31"/>
      <c r="G7707" s="31"/>
      <c r="H7707" s="31"/>
    </row>
    <row r="7708">
      <c r="E7708" s="31"/>
      <c r="F7708" s="31"/>
      <c r="G7708" s="31"/>
      <c r="H7708" s="31"/>
    </row>
    <row r="7709">
      <c r="E7709" s="31"/>
      <c r="F7709" s="31"/>
      <c r="G7709" s="31"/>
      <c r="H7709" s="31"/>
    </row>
    <row r="7710">
      <c r="E7710" s="31"/>
      <c r="F7710" s="31"/>
      <c r="G7710" s="31"/>
      <c r="H7710" s="31"/>
    </row>
    <row r="7711">
      <c r="E7711" s="31"/>
      <c r="F7711" s="31"/>
      <c r="G7711" s="31"/>
      <c r="H7711" s="31"/>
    </row>
    <row r="7712">
      <c r="E7712" s="31"/>
      <c r="F7712" s="31"/>
      <c r="G7712" s="31"/>
      <c r="H7712" s="31"/>
    </row>
    <row r="7713">
      <c r="E7713" s="31"/>
      <c r="F7713" s="31"/>
      <c r="G7713" s="31"/>
      <c r="H7713" s="31"/>
    </row>
    <row r="7714">
      <c r="E7714" s="31"/>
      <c r="F7714" s="31"/>
      <c r="G7714" s="31"/>
      <c r="H7714" s="31"/>
    </row>
    <row r="7715">
      <c r="E7715" s="31"/>
      <c r="F7715" s="31"/>
      <c r="G7715" s="31"/>
      <c r="H7715" s="31"/>
    </row>
    <row r="7716">
      <c r="E7716" s="31"/>
      <c r="F7716" s="31"/>
      <c r="G7716" s="31"/>
      <c r="H7716" s="31"/>
    </row>
    <row r="7717">
      <c r="E7717" s="31"/>
      <c r="F7717" s="31"/>
      <c r="G7717" s="31"/>
      <c r="H7717" s="31"/>
    </row>
    <row r="7718">
      <c r="E7718" s="31"/>
      <c r="F7718" s="31"/>
      <c r="G7718" s="31"/>
      <c r="H7718" s="31"/>
    </row>
    <row r="7719">
      <c r="E7719" s="31"/>
      <c r="F7719" s="31"/>
      <c r="G7719" s="31"/>
      <c r="H7719" s="31"/>
    </row>
    <row r="7720">
      <c r="E7720" s="31"/>
      <c r="F7720" s="31"/>
      <c r="G7720" s="31"/>
      <c r="H7720" s="31"/>
    </row>
    <row r="7721">
      <c r="E7721" s="31"/>
      <c r="F7721" s="31"/>
      <c r="G7721" s="31"/>
      <c r="H7721" s="31"/>
    </row>
    <row r="7722">
      <c r="E7722" s="31"/>
      <c r="F7722" s="31"/>
      <c r="G7722" s="31"/>
      <c r="H7722" s="31"/>
    </row>
    <row r="7723">
      <c r="E7723" s="31"/>
      <c r="F7723" s="31"/>
      <c r="G7723" s="31"/>
      <c r="H7723" s="31"/>
    </row>
    <row r="7724">
      <c r="E7724" s="31"/>
      <c r="F7724" s="31"/>
      <c r="G7724" s="31"/>
      <c r="H7724" s="31"/>
    </row>
    <row r="7725">
      <c r="E7725" s="31"/>
      <c r="F7725" s="31"/>
      <c r="G7725" s="31"/>
      <c r="H7725" s="31"/>
    </row>
    <row r="7726">
      <c r="E7726" s="31"/>
      <c r="F7726" s="31"/>
      <c r="G7726" s="31"/>
      <c r="H7726" s="31"/>
    </row>
    <row r="7727">
      <c r="E7727" s="31"/>
      <c r="F7727" s="31"/>
      <c r="G7727" s="31"/>
      <c r="H7727" s="31"/>
    </row>
    <row r="7728">
      <c r="E7728" s="31"/>
      <c r="F7728" s="31"/>
      <c r="G7728" s="31"/>
      <c r="H7728" s="31"/>
    </row>
    <row r="7729">
      <c r="E7729" s="31"/>
      <c r="F7729" s="31"/>
      <c r="G7729" s="31"/>
      <c r="H7729" s="31"/>
    </row>
    <row r="7730">
      <c r="E7730" s="31"/>
      <c r="F7730" s="31"/>
      <c r="G7730" s="31"/>
      <c r="H7730" s="31"/>
    </row>
    <row r="7731">
      <c r="E7731" s="31"/>
      <c r="F7731" s="31"/>
      <c r="G7731" s="31"/>
      <c r="H7731" s="31"/>
    </row>
    <row r="7732">
      <c r="E7732" s="31"/>
      <c r="F7732" s="31"/>
      <c r="G7732" s="31"/>
      <c r="H7732" s="31"/>
    </row>
    <row r="7733">
      <c r="E7733" s="31"/>
      <c r="F7733" s="31"/>
      <c r="G7733" s="31"/>
      <c r="H7733" s="31"/>
    </row>
    <row r="7734">
      <c r="E7734" s="31"/>
      <c r="F7734" s="31"/>
      <c r="G7734" s="31"/>
      <c r="H7734" s="31"/>
    </row>
    <row r="7735">
      <c r="E7735" s="31"/>
      <c r="F7735" s="31"/>
      <c r="G7735" s="31"/>
      <c r="H7735" s="31"/>
    </row>
    <row r="7736">
      <c r="E7736" s="31"/>
      <c r="F7736" s="31"/>
      <c r="G7736" s="31"/>
      <c r="H7736" s="31"/>
    </row>
    <row r="7737">
      <c r="E7737" s="31"/>
      <c r="F7737" s="31"/>
      <c r="G7737" s="31"/>
      <c r="H7737" s="31"/>
    </row>
    <row r="7738">
      <c r="E7738" s="31"/>
      <c r="F7738" s="31"/>
      <c r="G7738" s="31"/>
      <c r="H7738" s="31"/>
    </row>
    <row r="7739">
      <c r="E7739" s="31"/>
      <c r="F7739" s="31"/>
      <c r="G7739" s="31"/>
      <c r="H7739" s="31"/>
    </row>
    <row r="7740">
      <c r="E7740" s="31"/>
      <c r="F7740" s="31"/>
      <c r="G7740" s="31"/>
      <c r="H7740" s="31"/>
    </row>
    <row r="7741">
      <c r="E7741" s="31"/>
      <c r="F7741" s="31"/>
      <c r="G7741" s="31"/>
      <c r="H7741" s="31"/>
    </row>
    <row r="7742">
      <c r="E7742" s="31"/>
      <c r="F7742" s="31"/>
      <c r="G7742" s="31"/>
      <c r="H7742" s="31"/>
    </row>
    <row r="7743">
      <c r="E7743" s="31"/>
      <c r="F7743" s="31"/>
      <c r="G7743" s="31"/>
      <c r="H7743" s="31"/>
    </row>
    <row r="7744">
      <c r="E7744" s="31"/>
      <c r="F7744" s="31"/>
      <c r="G7744" s="31"/>
      <c r="H7744" s="31"/>
    </row>
    <row r="7745">
      <c r="E7745" s="31"/>
      <c r="F7745" s="31"/>
      <c r="G7745" s="31"/>
      <c r="H7745" s="31"/>
    </row>
    <row r="7746">
      <c r="E7746" s="31"/>
      <c r="F7746" s="31"/>
      <c r="G7746" s="31"/>
      <c r="H7746" s="31"/>
    </row>
    <row r="7747">
      <c r="E7747" s="31"/>
      <c r="F7747" s="31"/>
      <c r="G7747" s="31"/>
      <c r="H7747" s="31"/>
    </row>
    <row r="7748">
      <c r="E7748" s="31"/>
      <c r="F7748" s="31"/>
      <c r="G7748" s="31"/>
      <c r="H7748" s="31"/>
    </row>
    <row r="7749">
      <c r="E7749" s="31"/>
      <c r="F7749" s="31"/>
      <c r="G7749" s="31"/>
      <c r="H7749" s="31"/>
    </row>
    <row r="7750">
      <c r="E7750" s="31"/>
      <c r="F7750" s="31"/>
      <c r="G7750" s="31"/>
      <c r="H7750" s="31"/>
    </row>
    <row r="7751">
      <c r="E7751" s="31"/>
      <c r="F7751" s="31"/>
      <c r="G7751" s="31"/>
      <c r="H7751" s="31"/>
    </row>
    <row r="7752">
      <c r="E7752" s="31"/>
      <c r="F7752" s="31"/>
      <c r="G7752" s="31"/>
      <c r="H7752" s="31"/>
    </row>
    <row r="7753">
      <c r="E7753" s="31"/>
      <c r="F7753" s="31"/>
      <c r="G7753" s="31"/>
      <c r="H7753" s="31"/>
    </row>
    <row r="7754">
      <c r="E7754" s="31"/>
      <c r="F7754" s="31"/>
      <c r="G7754" s="31"/>
      <c r="H7754" s="31"/>
    </row>
    <row r="7755">
      <c r="E7755" s="31"/>
      <c r="F7755" s="31"/>
      <c r="G7755" s="31"/>
      <c r="H7755" s="31"/>
    </row>
    <row r="7756">
      <c r="E7756" s="31"/>
      <c r="F7756" s="31"/>
      <c r="G7756" s="31"/>
      <c r="H7756" s="31"/>
    </row>
    <row r="7757">
      <c r="E7757" s="31"/>
      <c r="F7757" s="31"/>
      <c r="G7757" s="31"/>
      <c r="H7757" s="31"/>
    </row>
    <row r="7758">
      <c r="E7758" s="31"/>
      <c r="F7758" s="31"/>
      <c r="G7758" s="31"/>
      <c r="H7758" s="31"/>
    </row>
    <row r="7759">
      <c r="E7759" s="31"/>
      <c r="F7759" s="31"/>
      <c r="G7759" s="31"/>
      <c r="H7759" s="31"/>
    </row>
    <row r="7760">
      <c r="E7760" s="31"/>
      <c r="F7760" s="31"/>
      <c r="G7760" s="31"/>
      <c r="H7760" s="31"/>
    </row>
    <row r="7761">
      <c r="E7761" s="31"/>
      <c r="F7761" s="31"/>
      <c r="G7761" s="31"/>
      <c r="H7761" s="31"/>
    </row>
    <row r="7762">
      <c r="E7762" s="31"/>
      <c r="F7762" s="31"/>
      <c r="G7762" s="31"/>
      <c r="H7762" s="31"/>
    </row>
    <row r="7763">
      <c r="E7763" s="31"/>
      <c r="F7763" s="31"/>
      <c r="G7763" s="31"/>
      <c r="H7763" s="31"/>
    </row>
    <row r="7764">
      <c r="E7764" s="31"/>
      <c r="F7764" s="31"/>
      <c r="G7764" s="31"/>
      <c r="H7764" s="31"/>
    </row>
    <row r="7765">
      <c r="E7765" s="31"/>
      <c r="F7765" s="31"/>
      <c r="G7765" s="31"/>
      <c r="H7765" s="31"/>
    </row>
    <row r="7766">
      <c r="E7766" s="31"/>
      <c r="F7766" s="31"/>
      <c r="G7766" s="31"/>
      <c r="H7766" s="31"/>
    </row>
    <row r="7767">
      <c r="E7767" s="31"/>
      <c r="F7767" s="31"/>
      <c r="G7767" s="31"/>
      <c r="H7767" s="31"/>
    </row>
    <row r="7768">
      <c r="E7768" s="31"/>
      <c r="F7768" s="31"/>
      <c r="G7768" s="31"/>
      <c r="H7768" s="31"/>
    </row>
    <row r="7769">
      <c r="E7769" s="31"/>
      <c r="F7769" s="31"/>
      <c r="G7769" s="31"/>
      <c r="H7769" s="31"/>
    </row>
    <row r="7770">
      <c r="E7770" s="31"/>
      <c r="F7770" s="31"/>
      <c r="G7770" s="31"/>
      <c r="H7770" s="31"/>
    </row>
    <row r="7771">
      <c r="E7771" s="31"/>
      <c r="F7771" s="31"/>
      <c r="G7771" s="31"/>
      <c r="H7771" s="31"/>
    </row>
    <row r="7772">
      <c r="E7772" s="31"/>
      <c r="F7772" s="31"/>
      <c r="G7772" s="31"/>
      <c r="H7772" s="31"/>
    </row>
    <row r="7773">
      <c r="E7773" s="31"/>
      <c r="F7773" s="31"/>
      <c r="G7773" s="31"/>
      <c r="H7773" s="31"/>
    </row>
    <row r="7774">
      <c r="E7774" s="31"/>
      <c r="F7774" s="31"/>
      <c r="G7774" s="31"/>
      <c r="H7774" s="31"/>
    </row>
    <row r="7775">
      <c r="E7775" s="31"/>
      <c r="F7775" s="31"/>
      <c r="G7775" s="31"/>
      <c r="H7775" s="31"/>
    </row>
    <row r="7776">
      <c r="E7776" s="31"/>
      <c r="F7776" s="31"/>
      <c r="G7776" s="31"/>
      <c r="H7776" s="31"/>
    </row>
    <row r="7777">
      <c r="E7777" s="31"/>
      <c r="F7777" s="31"/>
      <c r="G7777" s="31"/>
      <c r="H7777" s="31"/>
    </row>
    <row r="7778">
      <c r="E7778" s="31"/>
      <c r="F7778" s="31"/>
      <c r="G7778" s="31"/>
      <c r="H7778" s="31"/>
    </row>
    <row r="7779">
      <c r="E7779" s="31"/>
      <c r="F7779" s="31"/>
      <c r="G7779" s="31"/>
      <c r="H7779" s="31"/>
    </row>
    <row r="7780">
      <c r="E7780" s="31"/>
      <c r="F7780" s="31"/>
      <c r="G7780" s="31"/>
      <c r="H7780" s="31"/>
    </row>
    <row r="7781">
      <c r="E7781" s="31"/>
      <c r="F7781" s="31"/>
      <c r="G7781" s="31"/>
      <c r="H7781" s="31"/>
    </row>
    <row r="7782">
      <c r="E7782" s="31"/>
      <c r="F7782" s="31"/>
      <c r="G7782" s="31"/>
      <c r="H7782" s="31"/>
    </row>
    <row r="7783">
      <c r="E7783" s="31"/>
      <c r="F7783" s="31"/>
      <c r="G7783" s="31"/>
      <c r="H7783" s="31"/>
    </row>
    <row r="7784">
      <c r="E7784" s="31"/>
      <c r="F7784" s="31"/>
      <c r="G7784" s="31"/>
      <c r="H7784" s="31"/>
    </row>
    <row r="7785">
      <c r="E7785" s="31"/>
      <c r="F7785" s="31"/>
      <c r="G7785" s="31"/>
      <c r="H7785" s="31"/>
    </row>
    <row r="7786">
      <c r="E7786" s="31"/>
      <c r="F7786" s="31"/>
      <c r="G7786" s="31"/>
      <c r="H7786" s="31"/>
    </row>
    <row r="7787">
      <c r="E7787" s="31"/>
      <c r="F7787" s="31"/>
      <c r="G7787" s="31"/>
      <c r="H7787" s="31"/>
    </row>
    <row r="7788">
      <c r="E7788" s="31"/>
      <c r="F7788" s="31"/>
      <c r="G7788" s="31"/>
      <c r="H7788" s="31"/>
    </row>
    <row r="7789">
      <c r="E7789" s="31"/>
      <c r="F7789" s="31"/>
      <c r="G7789" s="31"/>
      <c r="H7789" s="31"/>
    </row>
    <row r="7790">
      <c r="E7790" s="31"/>
      <c r="F7790" s="31"/>
      <c r="G7790" s="31"/>
      <c r="H7790" s="31"/>
    </row>
    <row r="7791">
      <c r="E7791" s="31"/>
      <c r="F7791" s="31"/>
      <c r="G7791" s="31"/>
      <c r="H7791" s="31"/>
    </row>
    <row r="7792">
      <c r="E7792" s="31"/>
      <c r="F7792" s="31"/>
      <c r="G7792" s="31"/>
      <c r="H7792" s="31"/>
    </row>
    <row r="7793">
      <c r="E7793" s="31"/>
      <c r="F7793" s="31"/>
      <c r="G7793" s="31"/>
      <c r="H7793" s="31"/>
    </row>
    <row r="7794">
      <c r="E7794" s="31"/>
      <c r="F7794" s="31"/>
      <c r="G7794" s="31"/>
      <c r="H7794" s="31"/>
    </row>
    <row r="7795">
      <c r="E7795" s="31"/>
      <c r="F7795" s="31"/>
      <c r="G7795" s="31"/>
      <c r="H7795" s="31"/>
    </row>
    <row r="7796">
      <c r="E7796" s="31"/>
      <c r="F7796" s="31"/>
      <c r="G7796" s="31"/>
      <c r="H7796" s="31"/>
    </row>
    <row r="7797">
      <c r="E7797" s="31"/>
      <c r="F7797" s="31"/>
      <c r="G7797" s="31"/>
      <c r="H7797" s="31"/>
    </row>
    <row r="7798">
      <c r="E7798" s="31"/>
      <c r="F7798" s="31"/>
      <c r="G7798" s="31"/>
      <c r="H7798" s="31"/>
    </row>
    <row r="7799">
      <c r="E7799" s="31"/>
      <c r="F7799" s="31"/>
      <c r="G7799" s="31"/>
      <c r="H7799" s="31"/>
    </row>
    <row r="7800">
      <c r="E7800" s="31"/>
      <c r="F7800" s="31"/>
      <c r="G7800" s="31"/>
      <c r="H7800" s="31"/>
    </row>
    <row r="7801">
      <c r="E7801" s="31"/>
      <c r="F7801" s="31"/>
      <c r="G7801" s="31"/>
      <c r="H7801" s="31"/>
    </row>
    <row r="7802">
      <c r="E7802" s="31"/>
      <c r="F7802" s="31"/>
      <c r="G7802" s="31"/>
      <c r="H7802" s="31"/>
    </row>
    <row r="7803">
      <c r="E7803" s="31"/>
      <c r="F7803" s="31"/>
      <c r="G7803" s="31"/>
      <c r="H7803" s="31"/>
    </row>
    <row r="7804">
      <c r="E7804" s="31"/>
      <c r="F7804" s="31"/>
      <c r="G7804" s="31"/>
      <c r="H7804" s="31"/>
    </row>
    <row r="7805">
      <c r="E7805" s="31"/>
      <c r="F7805" s="31"/>
      <c r="G7805" s="31"/>
      <c r="H7805" s="31"/>
    </row>
    <row r="7806">
      <c r="E7806" s="31"/>
      <c r="F7806" s="31"/>
      <c r="G7806" s="31"/>
      <c r="H7806" s="31"/>
    </row>
    <row r="7807">
      <c r="E7807" s="31"/>
      <c r="F7807" s="31"/>
      <c r="G7807" s="31"/>
      <c r="H7807" s="31"/>
    </row>
    <row r="7808">
      <c r="E7808" s="31"/>
      <c r="F7808" s="31"/>
      <c r="G7808" s="31"/>
      <c r="H7808" s="31"/>
    </row>
    <row r="7809">
      <c r="E7809" s="31"/>
      <c r="F7809" s="31"/>
      <c r="G7809" s="31"/>
      <c r="H7809" s="31"/>
    </row>
    <row r="7810">
      <c r="E7810" s="31"/>
      <c r="F7810" s="31"/>
      <c r="G7810" s="31"/>
      <c r="H7810" s="31"/>
    </row>
    <row r="7811">
      <c r="E7811" s="31"/>
      <c r="F7811" s="31"/>
      <c r="G7811" s="31"/>
      <c r="H7811" s="31"/>
    </row>
    <row r="7812">
      <c r="E7812" s="31"/>
      <c r="F7812" s="31"/>
      <c r="G7812" s="31"/>
      <c r="H7812" s="31"/>
    </row>
    <row r="7813">
      <c r="E7813" s="31"/>
      <c r="F7813" s="31"/>
      <c r="G7813" s="31"/>
      <c r="H7813" s="31"/>
    </row>
    <row r="7814">
      <c r="E7814" s="31"/>
      <c r="F7814" s="31"/>
      <c r="G7814" s="31"/>
      <c r="H7814" s="31"/>
    </row>
    <row r="7815">
      <c r="E7815" s="31"/>
      <c r="F7815" s="31"/>
      <c r="G7815" s="31"/>
      <c r="H7815" s="31"/>
    </row>
    <row r="7816">
      <c r="E7816" s="31"/>
      <c r="F7816" s="31"/>
      <c r="G7816" s="31"/>
      <c r="H7816" s="31"/>
    </row>
    <row r="7817">
      <c r="E7817" s="31"/>
      <c r="F7817" s="31"/>
      <c r="G7817" s="31"/>
      <c r="H7817" s="31"/>
    </row>
    <row r="7818">
      <c r="E7818" s="31"/>
      <c r="F7818" s="31"/>
      <c r="G7818" s="31"/>
      <c r="H7818" s="31"/>
    </row>
    <row r="7819">
      <c r="E7819" s="31"/>
      <c r="F7819" s="31"/>
      <c r="G7819" s="31"/>
      <c r="H7819" s="31"/>
    </row>
    <row r="7820">
      <c r="E7820" s="31"/>
      <c r="F7820" s="31"/>
      <c r="G7820" s="31"/>
      <c r="H7820" s="31"/>
    </row>
    <row r="7821">
      <c r="E7821" s="31"/>
      <c r="F7821" s="31"/>
      <c r="G7821" s="31"/>
      <c r="H7821" s="31"/>
    </row>
    <row r="7822">
      <c r="E7822" s="31"/>
      <c r="F7822" s="31"/>
      <c r="G7822" s="31"/>
      <c r="H7822" s="31"/>
    </row>
    <row r="7823">
      <c r="E7823" s="31"/>
      <c r="F7823" s="31"/>
      <c r="G7823" s="31"/>
      <c r="H7823" s="31"/>
    </row>
    <row r="7824">
      <c r="E7824" s="31"/>
      <c r="F7824" s="31"/>
      <c r="G7824" s="31"/>
      <c r="H7824" s="31"/>
    </row>
    <row r="7825">
      <c r="E7825" s="31"/>
      <c r="F7825" s="31"/>
      <c r="G7825" s="31"/>
      <c r="H7825" s="31"/>
    </row>
    <row r="7826">
      <c r="E7826" s="31"/>
      <c r="F7826" s="31"/>
      <c r="G7826" s="31"/>
      <c r="H7826" s="31"/>
    </row>
    <row r="7827">
      <c r="E7827" s="31"/>
      <c r="F7827" s="31"/>
      <c r="G7827" s="31"/>
      <c r="H7827" s="31"/>
    </row>
    <row r="7828">
      <c r="E7828" s="31"/>
      <c r="F7828" s="31"/>
      <c r="G7828" s="31"/>
      <c r="H7828" s="31"/>
    </row>
    <row r="7829">
      <c r="E7829" s="31"/>
      <c r="F7829" s="31"/>
      <c r="G7829" s="31"/>
      <c r="H7829" s="31"/>
    </row>
    <row r="7830">
      <c r="E7830" s="31"/>
      <c r="F7830" s="31"/>
      <c r="G7830" s="31"/>
      <c r="H7830" s="31"/>
    </row>
    <row r="7831">
      <c r="E7831" s="31"/>
      <c r="F7831" s="31"/>
      <c r="G7831" s="31"/>
      <c r="H7831" s="31"/>
    </row>
    <row r="7832">
      <c r="E7832" s="31"/>
      <c r="F7832" s="31"/>
      <c r="G7832" s="31"/>
      <c r="H7832" s="31"/>
    </row>
    <row r="7833">
      <c r="E7833" s="31"/>
      <c r="F7833" s="31"/>
      <c r="G7833" s="31"/>
      <c r="H7833" s="31"/>
    </row>
    <row r="7834">
      <c r="E7834" s="31"/>
      <c r="F7834" s="31"/>
      <c r="G7834" s="31"/>
      <c r="H7834" s="31"/>
    </row>
    <row r="7835">
      <c r="E7835" s="31"/>
      <c r="F7835" s="31"/>
      <c r="G7835" s="31"/>
      <c r="H7835" s="31"/>
    </row>
    <row r="7836">
      <c r="E7836" s="31"/>
      <c r="F7836" s="31"/>
      <c r="G7836" s="31"/>
      <c r="H7836" s="31"/>
    </row>
    <row r="7837">
      <c r="E7837" s="31"/>
      <c r="F7837" s="31"/>
      <c r="G7837" s="31"/>
      <c r="H7837" s="31"/>
    </row>
    <row r="7838">
      <c r="E7838" s="31"/>
      <c r="F7838" s="31"/>
      <c r="G7838" s="31"/>
      <c r="H7838" s="31"/>
    </row>
    <row r="7839">
      <c r="E7839" s="31"/>
      <c r="F7839" s="31"/>
      <c r="G7839" s="31"/>
      <c r="H7839" s="31"/>
    </row>
    <row r="7840">
      <c r="E7840" s="31"/>
      <c r="F7840" s="31"/>
      <c r="G7840" s="31"/>
      <c r="H7840" s="31"/>
    </row>
    <row r="7841">
      <c r="E7841" s="31"/>
      <c r="F7841" s="31"/>
      <c r="G7841" s="31"/>
      <c r="H7841" s="31"/>
    </row>
    <row r="7842">
      <c r="E7842" s="31"/>
      <c r="F7842" s="31"/>
      <c r="G7842" s="31"/>
      <c r="H7842" s="31"/>
    </row>
    <row r="7843">
      <c r="E7843" s="31"/>
      <c r="F7843" s="31"/>
      <c r="G7843" s="31"/>
      <c r="H7843" s="31"/>
    </row>
    <row r="7844">
      <c r="E7844" s="31"/>
      <c r="F7844" s="31"/>
      <c r="G7844" s="31"/>
      <c r="H7844" s="31"/>
    </row>
    <row r="7845">
      <c r="E7845" s="31"/>
      <c r="F7845" s="31"/>
      <c r="G7845" s="31"/>
      <c r="H7845" s="31"/>
    </row>
    <row r="7846">
      <c r="E7846" s="31"/>
      <c r="F7846" s="31"/>
      <c r="G7846" s="31"/>
      <c r="H7846" s="31"/>
    </row>
    <row r="7847">
      <c r="E7847" s="31"/>
      <c r="F7847" s="31"/>
      <c r="G7847" s="31"/>
      <c r="H7847" s="31"/>
    </row>
    <row r="7848">
      <c r="E7848" s="31"/>
      <c r="F7848" s="31"/>
      <c r="G7848" s="31"/>
      <c r="H7848" s="31"/>
    </row>
    <row r="7849">
      <c r="E7849" s="31"/>
      <c r="F7849" s="31"/>
      <c r="G7849" s="31"/>
      <c r="H7849" s="31"/>
    </row>
    <row r="7850">
      <c r="E7850" s="31"/>
      <c r="F7850" s="31"/>
      <c r="G7850" s="31"/>
      <c r="H7850" s="31"/>
    </row>
    <row r="7851">
      <c r="E7851" s="31"/>
      <c r="F7851" s="31"/>
      <c r="G7851" s="31"/>
      <c r="H7851" s="31"/>
    </row>
    <row r="7852">
      <c r="E7852" s="31"/>
      <c r="F7852" s="31"/>
      <c r="G7852" s="31"/>
      <c r="H7852" s="31"/>
    </row>
    <row r="7853">
      <c r="E7853" s="31"/>
      <c r="F7853" s="31"/>
      <c r="G7853" s="31"/>
      <c r="H7853" s="31"/>
    </row>
    <row r="7854">
      <c r="E7854" s="31"/>
      <c r="F7854" s="31"/>
      <c r="G7854" s="31"/>
      <c r="H7854" s="31"/>
    </row>
    <row r="7855">
      <c r="E7855" s="31"/>
      <c r="F7855" s="31"/>
      <c r="G7855" s="31"/>
      <c r="H7855" s="31"/>
    </row>
    <row r="7856">
      <c r="E7856" s="31"/>
      <c r="F7856" s="31"/>
      <c r="G7856" s="31"/>
      <c r="H7856" s="31"/>
    </row>
    <row r="7857">
      <c r="E7857" s="31"/>
      <c r="F7857" s="31"/>
      <c r="G7857" s="31"/>
      <c r="H7857" s="31"/>
    </row>
    <row r="7858">
      <c r="E7858" s="31"/>
      <c r="F7858" s="31"/>
      <c r="G7858" s="31"/>
      <c r="H7858" s="31"/>
    </row>
    <row r="7859">
      <c r="E7859" s="31"/>
      <c r="F7859" s="31"/>
      <c r="G7859" s="31"/>
      <c r="H7859" s="31"/>
    </row>
    <row r="7860">
      <c r="E7860" s="31"/>
      <c r="F7860" s="31"/>
      <c r="G7860" s="31"/>
      <c r="H7860" s="31"/>
    </row>
    <row r="7861">
      <c r="E7861" s="31"/>
      <c r="F7861" s="31"/>
      <c r="G7861" s="31"/>
      <c r="H7861" s="31"/>
    </row>
    <row r="7862">
      <c r="E7862" s="31"/>
      <c r="F7862" s="31"/>
      <c r="G7862" s="31"/>
      <c r="H7862" s="31"/>
    </row>
    <row r="7863">
      <c r="E7863" s="31"/>
      <c r="F7863" s="31"/>
      <c r="G7863" s="31"/>
      <c r="H7863" s="31"/>
    </row>
    <row r="7864">
      <c r="E7864" s="31"/>
      <c r="F7864" s="31"/>
      <c r="G7864" s="31"/>
      <c r="H7864" s="31"/>
    </row>
    <row r="7865">
      <c r="E7865" s="31"/>
      <c r="F7865" s="31"/>
      <c r="G7865" s="31"/>
      <c r="H7865" s="31"/>
    </row>
    <row r="7866">
      <c r="E7866" s="31"/>
      <c r="F7866" s="31"/>
      <c r="G7866" s="31"/>
      <c r="H7866" s="31"/>
    </row>
    <row r="7867">
      <c r="E7867" s="31"/>
      <c r="F7867" s="31"/>
      <c r="G7867" s="31"/>
      <c r="H7867" s="31"/>
    </row>
    <row r="7868">
      <c r="E7868" s="31"/>
      <c r="F7868" s="31"/>
      <c r="G7868" s="31"/>
      <c r="H7868" s="31"/>
    </row>
    <row r="7869">
      <c r="E7869" s="31"/>
      <c r="F7869" s="31"/>
      <c r="G7869" s="31"/>
      <c r="H7869" s="31"/>
    </row>
    <row r="7870">
      <c r="E7870" s="31"/>
      <c r="F7870" s="31"/>
      <c r="G7870" s="31"/>
      <c r="H7870" s="31"/>
    </row>
    <row r="7871">
      <c r="E7871" s="31"/>
      <c r="F7871" s="31"/>
      <c r="G7871" s="31"/>
      <c r="H7871" s="31"/>
    </row>
    <row r="7872">
      <c r="E7872" s="31"/>
      <c r="F7872" s="31"/>
      <c r="G7872" s="31"/>
      <c r="H7872" s="31"/>
    </row>
    <row r="7873">
      <c r="E7873" s="31"/>
      <c r="F7873" s="31"/>
      <c r="G7873" s="31"/>
      <c r="H7873" s="31"/>
    </row>
    <row r="7874">
      <c r="E7874" s="31"/>
      <c r="F7874" s="31"/>
      <c r="G7874" s="31"/>
      <c r="H7874" s="31"/>
    </row>
    <row r="7875">
      <c r="E7875" s="31"/>
      <c r="F7875" s="31"/>
      <c r="G7875" s="31"/>
      <c r="H7875" s="31"/>
    </row>
    <row r="7876">
      <c r="E7876" s="31"/>
      <c r="F7876" s="31"/>
      <c r="G7876" s="31"/>
      <c r="H7876" s="31"/>
    </row>
    <row r="7877">
      <c r="E7877" s="31"/>
      <c r="F7877" s="31"/>
      <c r="G7877" s="31"/>
      <c r="H7877" s="31"/>
    </row>
    <row r="7878">
      <c r="E7878" s="31"/>
      <c r="F7878" s="31"/>
      <c r="G7878" s="31"/>
      <c r="H7878" s="31"/>
    </row>
    <row r="7879">
      <c r="E7879" s="31"/>
      <c r="F7879" s="31"/>
      <c r="G7879" s="31"/>
      <c r="H7879" s="31"/>
    </row>
    <row r="7880">
      <c r="E7880" s="31"/>
      <c r="F7880" s="31"/>
      <c r="G7880" s="31"/>
      <c r="H7880" s="31"/>
    </row>
    <row r="7881">
      <c r="E7881" s="31"/>
      <c r="F7881" s="31"/>
      <c r="G7881" s="31"/>
      <c r="H7881" s="31"/>
    </row>
    <row r="7882">
      <c r="E7882" s="31"/>
      <c r="F7882" s="31"/>
      <c r="G7882" s="31"/>
      <c r="H7882" s="31"/>
    </row>
    <row r="7883">
      <c r="E7883" s="31"/>
      <c r="F7883" s="31"/>
      <c r="G7883" s="31"/>
      <c r="H7883" s="31"/>
    </row>
    <row r="7884">
      <c r="E7884" s="31"/>
      <c r="F7884" s="31"/>
      <c r="G7884" s="31"/>
      <c r="H7884" s="31"/>
    </row>
    <row r="7885">
      <c r="E7885" s="31"/>
      <c r="F7885" s="31"/>
      <c r="G7885" s="31"/>
      <c r="H7885" s="31"/>
    </row>
    <row r="7886">
      <c r="E7886" s="31"/>
      <c r="F7886" s="31"/>
      <c r="G7886" s="31"/>
      <c r="H7886" s="31"/>
    </row>
    <row r="7887">
      <c r="E7887" s="31"/>
      <c r="F7887" s="31"/>
      <c r="G7887" s="31"/>
      <c r="H7887" s="31"/>
    </row>
    <row r="7888">
      <c r="E7888" s="31"/>
      <c r="F7888" s="31"/>
      <c r="G7888" s="31"/>
      <c r="H7888" s="31"/>
    </row>
    <row r="7889">
      <c r="E7889" s="31"/>
      <c r="F7889" s="31"/>
      <c r="G7889" s="31"/>
      <c r="H7889" s="31"/>
    </row>
    <row r="7890">
      <c r="E7890" s="31"/>
      <c r="F7890" s="31"/>
      <c r="G7890" s="31"/>
      <c r="H7890" s="31"/>
    </row>
    <row r="7891">
      <c r="E7891" s="31"/>
      <c r="F7891" s="31"/>
      <c r="G7891" s="31"/>
      <c r="H7891" s="31"/>
    </row>
    <row r="7892">
      <c r="E7892" s="31"/>
      <c r="F7892" s="31"/>
      <c r="G7892" s="31"/>
      <c r="H7892" s="31"/>
    </row>
    <row r="7893">
      <c r="E7893" s="31"/>
      <c r="F7893" s="31"/>
      <c r="G7893" s="31"/>
      <c r="H7893" s="31"/>
    </row>
    <row r="7894">
      <c r="E7894" s="31"/>
      <c r="F7894" s="31"/>
      <c r="G7894" s="31"/>
      <c r="H7894" s="31"/>
    </row>
    <row r="7895">
      <c r="E7895" s="31"/>
      <c r="F7895" s="31"/>
      <c r="G7895" s="31"/>
      <c r="H7895" s="31"/>
    </row>
    <row r="7896">
      <c r="E7896" s="31"/>
      <c r="F7896" s="31"/>
      <c r="G7896" s="31"/>
      <c r="H7896" s="31"/>
    </row>
    <row r="7897">
      <c r="E7897" s="31"/>
      <c r="F7897" s="31"/>
      <c r="G7897" s="31"/>
      <c r="H7897" s="31"/>
    </row>
    <row r="7898">
      <c r="E7898" s="31"/>
      <c r="F7898" s="31"/>
      <c r="G7898" s="31"/>
      <c r="H7898" s="31"/>
    </row>
    <row r="7899">
      <c r="E7899" s="31"/>
      <c r="F7899" s="31"/>
      <c r="G7899" s="31"/>
      <c r="H7899" s="31"/>
    </row>
    <row r="7900">
      <c r="E7900" s="31"/>
      <c r="F7900" s="31"/>
      <c r="G7900" s="31"/>
      <c r="H7900" s="31"/>
    </row>
    <row r="7901">
      <c r="E7901" s="31"/>
      <c r="F7901" s="31"/>
      <c r="G7901" s="31"/>
      <c r="H7901" s="31"/>
    </row>
    <row r="7902">
      <c r="E7902" s="31"/>
      <c r="F7902" s="31"/>
      <c r="G7902" s="31"/>
      <c r="H7902" s="31"/>
    </row>
    <row r="7903">
      <c r="E7903" s="31"/>
      <c r="F7903" s="31"/>
      <c r="G7903" s="31"/>
      <c r="H7903" s="31"/>
    </row>
    <row r="7904">
      <c r="E7904" s="31"/>
      <c r="F7904" s="31"/>
      <c r="G7904" s="31"/>
      <c r="H7904" s="31"/>
    </row>
    <row r="7905">
      <c r="E7905" s="31"/>
      <c r="F7905" s="31"/>
      <c r="G7905" s="31"/>
      <c r="H7905" s="31"/>
    </row>
    <row r="7906">
      <c r="E7906" s="31"/>
      <c r="F7906" s="31"/>
      <c r="G7906" s="31"/>
      <c r="H7906" s="31"/>
    </row>
    <row r="7907">
      <c r="E7907" s="31"/>
      <c r="F7907" s="31"/>
      <c r="G7907" s="31"/>
      <c r="H7907" s="31"/>
    </row>
    <row r="7908">
      <c r="E7908" s="31"/>
      <c r="F7908" s="31"/>
      <c r="G7908" s="31"/>
      <c r="H7908" s="31"/>
    </row>
    <row r="7909">
      <c r="E7909" s="31"/>
      <c r="F7909" s="31"/>
      <c r="G7909" s="31"/>
      <c r="H7909" s="31"/>
    </row>
    <row r="7910">
      <c r="E7910" s="31"/>
      <c r="F7910" s="31"/>
      <c r="G7910" s="31"/>
      <c r="H7910" s="31"/>
    </row>
    <row r="7911">
      <c r="E7911" s="31"/>
      <c r="F7911" s="31"/>
      <c r="G7911" s="31"/>
      <c r="H7911" s="31"/>
    </row>
    <row r="7912">
      <c r="E7912" s="31"/>
      <c r="F7912" s="31"/>
      <c r="G7912" s="31"/>
      <c r="H7912" s="31"/>
    </row>
    <row r="7913">
      <c r="E7913" s="31"/>
      <c r="F7913" s="31"/>
      <c r="G7913" s="31"/>
      <c r="H7913" s="31"/>
    </row>
    <row r="7914">
      <c r="E7914" s="31"/>
      <c r="F7914" s="31"/>
      <c r="G7914" s="31"/>
      <c r="H7914" s="31"/>
    </row>
    <row r="7915">
      <c r="E7915" s="31"/>
      <c r="F7915" s="31"/>
      <c r="G7915" s="31"/>
      <c r="H7915" s="31"/>
    </row>
    <row r="7916">
      <c r="E7916" s="31"/>
      <c r="F7916" s="31"/>
      <c r="G7916" s="31"/>
      <c r="H7916" s="31"/>
    </row>
    <row r="7917">
      <c r="E7917" s="31"/>
      <c r="F7917" s="31"/>
      <c r="G7917" s="31"/>
      <c r="H7917" s="31"/>
    </row>
    <row r="7918">
      <c r="E7918" s="31"/>
      <c r="F7918" s="31"/>
      <c r="G7918" s="31"/>
      <c r="H7918" s="31"/>
    </row>
    <row r="7919">
      <c r="E7919" s="31"/>
      <c r="F7919" s="31"/>
      <c r="G7919" s="31"/>
      <c r="H7919" s="31"/>
    </row>
    <row r="7920">
      <c r="E7920" s="31"/>
      <c r="F7920" s="31"/>
      <c r="G7920" s="31"/>
      <c r="H7920" s="31"/>
    </row>
    <row r="7921">
      <c r="E7921" s="31"/>
      <c r="F7921" s="31"/>
      <c r="G7921" s="31"/>
      <c r="H7921" s="31"/>
    </row>
    <row r="7922">
      <c r="E7922" s="31"/>
      <c r="F7922" s="31"/>
      <c r="G7922" s="31"/>
      <c r="H7922" s="31"/>
    </row>
    <row r="7923">
      <c r="E7923" s="31"/>
      <c r="F7923" s="31"/>
      <c r="G7923" s="31"/>
      <c r="H7923" s="31"/>
    </row>
    <row r="7924">
      <c r="E7924" s="31"/>
      <c r="F7924" s="31"/>
      <c r="G7924" s="31"/>
      <c r="H7924" s="31"/>
    </row>
    <row r="7925">
      <c r="E7925" s="31"/>
      <c r="F7925" s="31"/>
      <c r="G7925" s="31"/>
      <c r="H7925" s="31"/>
    </row>
    <row r="7926">
      <c r="E7926" s="31"/>
      <c r="F7926" s="31"/>
      <c r="G7926" s="31"/>
      <c r="H7926" s="31"/>
    </row>
    <row r="7927">
      <c r="E7927" s="31"/>
      <c r="F7927" s="31"/>
      <c r="G7927" s="31"/>
      <c r="H7927" s="31"/>
    </row>
    <row r="7928">
      <c r="E7928" s="31"/>
      <c r="F7928" s="31"/>
      <c r="G7928" s="31"/>
      <c r="H7928" s="31"/>
    </row>
    <row r="7929">
      <c r="E7929" s="31"/>
      <c r="F7929" s="31"/>
      <c r="G7929" s="31"/>
      <c r="H7929" s="31"/>
    </row>
    <row r="7930">
      <c r="E7930" s="31"/>
      <c r="F7930" s="31"/>
      <c r="G7930" s="31"/>
      <c r="H7930" s="31"/>
    </row>
    <row r="7931">
      <c r="E7931" s="31"/>
      <c r="F7931" s="31"/>
      <c r="G7931" s="31"/>
      <c r="H7931" s="31"/>
    </row>
    <row r="7932">
      <c r="E7932" s="31"/>
      <c r="F7932" s="31"/>
      <c r="G7932" s="31"/>
      <c r="H7932" s="31"/>
    </row>
    <row r="7933">
      <c r="E7933" s="31"/>
      <c r="F7933" s="31"/>
      <c r="G7933" s="31"/>
      <c r="H7933" s="31"/>
    </row>
    <row r="7934">
      <c r="E7934" s="31"/>
      <c r="F7934" s="31"/>
      <c r="G7934" s="31"/>
      <c r="H7934" s="31"/>
    </row>
    <row r="7935">
      <c r="E7935" s="31"/>
      <c r="F7935" s="31"/>
      <c r="G7935" s="31"/>
      <c r="H7935" s="31"/>
    </row>
    <row r="7936">
      <c r="E7936" s="31"/>
      <c r="F7936" s="31"/>
      <c r="G7936" s="31"/>
      <c r="H7936" s="31"/>
    </row>
    <row r="7937">
      <c r="E7937" s="31"/>
      <c r="F7937" s="31"/>
      <c r="G7937" s="31"/>
      <c r="H7937" s="31"/>
    </row>
    <row r="7938">
      <c r="E7938" s="31"/>
      <c r="F7938" s="31"/>
      <c r="G7938" s="31"/>
      <c r="H7938" s="31"/>
    </row>
    <row r="7939">
      <c r="E7939" s="31"/>
      <c r="F7939" s="31"/>
      <c r="G7939" s="31"/>
      <c r="H7939" s="31"/>
    </row>
    <row r="7940">
      <c r="E7940" s="31"/>
      <c r="F7940" s="31"/>
      <c r="G7940" s="31"/>
      <c r="H7940" s="31"/>
    </row>
    <row r="7941">
      <c r="E7941" s="31"/>
      <c r="F7941" s="31"/>
      <c r="G7941" s="31"/>
      <c r="H7941" s="31"/>
    </row>
    <row r="7942">
      <c r="E7942" s="31"/>
      <c r="F7942" s="31"/>
      <c r="G7942" s="31"/>
      <c r="H7942" s="31"/>
    </row>
    <row r="7943">
      <c r="E7943" s="31"/>
      <c r="F7943" s="31"/>
      <c r="G7943" s="31"/>
      <c r="H7943" s="31"/>
    </row>
    <row r="7944">
      <c r="E7944" s="31"/>
      <c r="F7944" s="31"/>
      <c r="G7944" s="31"/>
      <c r="H7944" s="31"/>
    </row>
    <row r="7945">
      <c r="E7945" s="31"/>
      <c r="F7945" s="31"/>
      <c r="G7945" s="31"/>
      <c r="H7945" s="31"/>
    </row>
    <row r="7946">
      <c r="E7946" s="31"/>
      <c r="F7946" s="31"/>
      <c r="G7946" s="31"/>
      <c r="H7946" s="31"/>
    </row>
    <row r="7947">
      <c r="E7947" s="31"/>
      <c r="F7947" s="31"/>
      <c r="G7947" s="31"/>
      <c r="H7947" s="31"/>
    </row>
    <row r="7948">
      <c r="E7948" s="31"/>
      <c r="F7948" s="31"/>
      <c r="G7948" s="31"/>
      <c r="H7948" s="31"/>
    </row>
    <row r="7949">
      <c r="E7949" s="31"/>
      <c r="F7949" s="31"/>
      <c r="G7949" s="31"/>
      <c r="H7949" s="31"/>
    </row>
    <row r="7950">
      <c r="E7950" s="31"/>
      <c r="F7950" s="31"/>
      <c r="G7950" s="31"/>
      <c r="H7950" s="31"/>
    </row>
    <row r="7951">
      <c r="E7951" s="31"/>
      <c r="F7951" s="31"/>
      <c r="G7951" s="31"/>
      <c r="H7951" s="31"/>
    </row>
    <row r="7952">
      <c r="E7952" s="31"/>
      <c r="F7952" s="31"/>
      <c r="G7952" s="31"/>
      <c r="H7952" s="31"/>
    </row>
    <row r="7953">
      <c r="E7953" s="31"/>
      <c r="F7953" s="31"/>
      <c r="G7953" s="31"/>
      <c r="H7953" s="31"/>
    </row>
    <row r="7954">
      <c r="E7954" s="31"/>
      <c r="F7954" s="31"/>
      <c r="G7954" s="31"/>
      <c r="H7954" s="31"/>
    </row>
    <row r="7955">
      <c r="E7955" s="31"/>
      <c r="F7955" s="31"/>
      <c r="G7955" s="31"/>
      <c r="H7955" s="31"/>
    </row>
    <row r="7956">
      <c r="E7956" s="31"/>
      <c r="F7956" s="31"/>
      <c r="G7956" s="31"/>
      <c r="H7956" s="31"/>
    </row>
    <row r="7957">
      <c r="E7957" s="31"/>
      <c r="F7957" s="31"/>
      <c r="G7957" s="31"/>
      <c r="H7957" s="31"/>
    </row>
    <row r="7958">
      <c r="E7958" s="31"/>
      <c r="F7958" s="31"/>
      <c r="G7958" s="31"/>
      <c r="H7958" s="31"/>
    </row>
    <row r="7959">
      <c r="E7959" s="31"/>
      <c r="F7959" s="31"/>
      <c r="G7959" s="31"/>
      <c r="H7959" s="31"/>
    </row>
    <row r="7960">
      <c r="E7960" s="31"/>
      <c r="F7960" s="31"/>
      <c r="G7960" s="31"/>
      <c r="H7960" s="31"/>
    </row>
    <row r="7961">
      <c r="E7961" s="31"/>
      <c r="F7961" s="31"/>
      <c r="G7961" s="31"/>
      <c r="H7961" s="31"/>
    </row>
    <row r="7962">
      <c r="E7962" s="31"/>
      <c r="F7962" s="31"/>
      <c r="G7962" s="31"/>
      <c r="H7962" s="31"/>
    </row>
    <row r="7963">
      <c r="E7963" s="31"/>
      <c r="F7963" s="31"/>
      <c r="G7963" s="31"/>
      <c r="H7963" s="31"/>
    </row>
    <row r="7964">
      <c r="E7964" s="31"/>
      <c r="F7964" s="31"/>
      <c r="G7964" s="31"/>
      <c r="H7964" s="31"/>
    </row>
    <row r="7965">
      <c r="E7965" s="31"/>
      <c r="F7965" s="31"/>
      <c r="G7965" s="31"/>
      <c r="H7965" s="31"/>
    </row>
    <row r="7966">
      <c r="E7966" s="31"/>
      <c r="F7966" s="31"/>
      <c r="G7966" s="31"/>
      <c r="H7966" s="31"/>
    </row>
    <row r="7967">
      <c r="E7967" s="31"/>
      <c r="F7967" s="31"/>
      <c r="G7967" s="31"/>
      <c r="H7967" s="31"/>
    </row>
    <row r="7968">
      <c r="E7968" s="31"/>
      <c r="F7968" s="31"/>
      <c r="G7968" s="31"/>
      <c r="H7968" s="31"/>
    </row>
    <row r="7969">
      <c r="E7969" s="31"/>
      <c r="F7969" s="31"/>
      <c r="G7969" s="31"/>
      <c r="H7969" s="31"/>
    </row>
    <row r="7970">
      <c r="E7970" s="31"/>
      <c r="F7970" s="31"/>
      <c r="G7970" s="31"/>
      <c r="H7970" s="31"/>
    </row>
    <row r="7971">
      <c r="E7971" s="31"/>
      <c r="F7971" s="31"/>
      <c r="G7971" s="31"/>
      <c r="H7971" s="31"/>
    </row>
    <row r="7972">
      <c r="E7972" s="31"/>
      <c r="F7972" s="31"/>
      <c r="G7972" s="31"/>
      <c r="H7972" s="31"/>
    </row>
    <row r="7973">
      <c r="E7973" s="31"/>
      <c r="F7973" s="31"/>
      <c r="G7973" s="31"/>
      <c r="H7973" s="31"/>
    </row>
    <row r="7974">
      <c r="E7974" s="31"/>
      <c r="F7974" s="31"/>
      <c r="G7974" s="31"/>
      <c r="H7974" s="31"/>
    </row>
    <row r="7975">
      <c r="E7975" s="31"/>
      <c r="F7975" s="31"/>
      <c r="G7975" s="31"/>
      <c r="H7975" s="31"/>
    </row>
    <row r="7976">
      <c r="E7976" s="31"/>
      <c r="F7976" s="31"/>
      <c r="G7976" s="31"/>
      <c r="H7976" s="31"/>
    </row>
    <row r="7977">
      <c r="E7977" s="31"/>
      <c r="F7977" s="31"/>
      <c r="G7977" s="31"/>
      <c r="H7977" s="31"/>
    </row>
    <row r="7978">
      <c r="E7978" s="31"/>
      <c r="F7978" s="31"/>
      <c r="G7978" s="31"/>
      <c r="H7978" s="31"/>
    </row>
    <row r="7979">
      <c r="E7979" s="31"/>
      <c r="F7979" s="31"/>
      <c r="G7979" s="31"/>
      <c r="H7979" s="31"/>
    </row>
    <row r="7980">
      <c r="E7980" s="31"/>
      <c r="F7980" s="31"/>
      <c r="G7980" s="31"/>
      <c r="H7980" s="31"/>
    </row>
    <row r="7981">
      <c r="E7981" s="31"/>
      <c r="F7981" s="31"/>
      <c r="G7981" s="31"/>
      <c r="H7981" s="31"/>
    </row>
    <row r="7982">
      <c r="E7982" s="31"/>
      <c r="F7982" s="31"/>
      <c r="G7982" s="31"/>
      <c r="H7982" s="31"/>
    </row>
    <row r="7983">
      <c r="E7983" s="31"/>
      <c r="F7983" s="31"/>
      <c r="G7983" s="31"/>
      <c r="H7983" s="31"/>
    </row>
    <row r="7984">
      <c r="E7984" s="31"/>
      <c r="F7984" s="31"/>
      <c r="G7984" s="31"/>
      <c r="H7984" s="31"/>
    </row>
    <row r="7985">
      <c r="E7985" s="31"/>
      <c r="F7985" s="31"/>
      <c r="G7985" s="31"/>
      <c r="H7985" s="31"/>
    </row>
    <row r="7986">
      <c r="E7986" s="31"/>
      <c r="F7986" s="31"/>
      <c r="G7986" s="31"/>
      <c r="H7986" s="31"/>
    </row>
    <row r="7987">
      <c r="E7987" s="31"/>
      <c r="F7987" s="31"/>
      <c r="G7987" s="31"/>
      <c r="H7987" s="31"/>
    </row>
    <row r="7988">
      <c r="E7988" s="31"/>
      <c r="F7988" s="31"/>
      <c r="G7988" s="31"/>
      <c r="H7988" s="31"/>
    </row>
    <row r="7989">
      <c r="E7989" s="31"/>
      <c r="F7989" s="31"/>
      <c r="G7989" s="31"/>
      <c r="H7989" s="31"/>
    </row>
    <row r="7990">
      <c r="E7990" s="31"/>
      <c r="F7990" s="31"/>
      <c r="G7990" s="31"/>
      <c r="H7990" s="31"/>
    </row>
    <row r="7991">
      <c r="E7991" s="31"/>
      <c r="F7991" s="31"/>
      <c r="G7991" s="31"/>
      <c r="H7991" s="31"/>
    </row>
    <row r="7992">
      <c r="E7992" s="31"/>
      <c r="F7992" s="31"/>
      <c r="G7992" s="31"/>
      <c r="H7992" s="31"/>
    </row>
    <row r="7993">
      <c r="E7993" s="31"/>
      <c r="F7993" s="31"/>
      <c r="G7993" s="31"/>
      <c r="H7993" s="31"/>
    </row>
    <row r="7994">
      <c r="E7994" s="31"/>
      <c r="F7994" s="31"/>
      <c r="G7994" s="31"/>
      <c r="H7994" s="31"/>
    </row>
    <row r="7995">
      <c r="E7995" s="31"/>
      <c r="F7995" s="31"/>
      <c r="G7995" s="31"/>
      <c r="H7995" s="31"/>
    </row>
    <row r="7996">
      <c r="E7996" s="31"/>
      <c r="F7996" s="31"/>
      <c r="G7996" s="31"/>
      <c r="H7996" s="31"/>
    </row>
    <row r="7997">
      <c r="E7997" s="31"/>
      <c r="F7997" s="31"/>
      <c r="G7997" s="31"/>
      <c r="H7997" s="31"/>
    </row>
    <row r="7998">
      <c r="E7998" s="31"/>
      <c r="F7998" s="31"/>
      <c r="G7998" s="31"/>
      <c r="H7998" s="31"/>
    </row>
    <row r="7999">
      <c r="E7999" s="31"/>
      <c r="F7999" s="31"/>
      <c r="G7999" s="31"/>
      <c r="H7999" s="31"/>
    </row>
    <row r="8000">
      <c r="E8000" s="31"/>
      <c r="F8000" s="31"/>
      <c r="G8000" s="31"/>
      <c r="H8000" s="31"/>
    </row>
    <row r="8001">
      <c r="E8001" s="31"/>
      <c r="F8001" s="31"/>
      <c r="G8001" s="31"/>
      <c r="H8001" s="31"/>
    </row>
    <row r="8002">
      <c r="E8002" s="31"/>
      <c r="F8002" s="31"/>
      <c r="G8002" s="31"/>
      <c r="H8002" s="31"/>
    </row>
    <row r="8003">
      <c r="E8003" s="31"/>
      <c r="F8003" s="31"/>
      <c r="G8003" s="31"/>
      <c r="H8003" s="31"/>
    </row>
    <row r="8004">
      <c r="E8004" s="31"/>
      <c r="F8004" s="31"/>
      <c r="G8004" s="31"/>
      <c r="H8004" s="31"/>
    </row>
    <row r="8005">
      <c r="E8005" s="31"/>
      <c r="F8005" s="31"/>
      <c r="G8005" s="31"/>
      <c r="H8005" s="31"/>
    </row>
    <row r="8006">
      <c r="E8006" s="31"/>
      <c r="F8006" s="31"/>
      <c r="G8006" s="31"/>
      <c r="H8006" s="31"/>
    </row>
    <row r="8007">
      <c r="E8007" s="31"/>
      <c r="F8007" s="31"/>
      <c r="G8007" s="31"/>
      <c r="H8007" s="31"/>
    </row>
    <row r="8008">
      <c r="E8008" s="31"/>
      <c r="F8008" s="31"/>
      <c r="G8008" s="31"/>
      <c r="H8008" s="31"/>
    </row>
    <row r="8009">
      <c r="E8009" s="31"/>
      <c r="F8009" s="31"/>
      <c r="G8009" s="31"/>
      <c r="H8009" s="31"/>
    </row>
    <row r="8010">
      <c r="E8010" s="31"/>
      <c r="F8010" s="31"/>
      <c r="G8010" s="31"/>
      <c r="H8010" s="31"/>
    </row>
    <row r="8011">
      <c r="E8011" s="31"/>
      <c r="F8011" s="31"/>
      <c r="G8011" s="31"/>
      <c r="H8011" s="31"/>
    </row>
    <row r="8012">
      <c r="E8012" s="31"/>
      <c r="F8012" s="31"/>
      <c r="G8012" s="31"/>
      <c r="H8012" s="31"/>
    </row>
    <row r="8013">
      <c r="E8013" s="31"/>
      <c r="F8013" s="31"/>
      <c r="G8013" s="31"/>
      <c r="H8013" s="31"/>
    </row>
    <row r="8014">
      <c r="E8014" s="31"/>
      <c r="F8014" s="31"/>
      <c r="G8014" s="31"/>
      <c r="H8014" s="31"/>
    </row>
    <row r="8015">
      <c r="E8015" s="31"/>
      <c r="F8015" s="31"/>
      <c r="G8015" s="31"/>
      <c r="H8015" s="31"/>
    </row>
    <row r="8016">
      <c r="E8016" s="31"/>
      <c r="F8016" s="31"/>
      <c r="G8016" s="31"/>
      <c r="H8016" s="31"/>
    </row>
    <row r="8017">
      <c r="E8017" s="31"/>
      <c r="F8017" s="31"/>
      <c r="G8017" s="31"/>
      <c r="H8017" s="31"/>
    </row>
    <row r="8018">
      <c r="E8018" s="31"/>
      <c r="F8018" s="31"/>
      <c r="G8018" s="31"/>
      <c r="H8018" s="31"/>
    </row>
    <row r="8019">
      <c r="E8019" s="31"/>
      <c r="F8019" s="31"/>
      <c r="G8019" s="31"/>
      <c r="H8019" s="31"/>
    </row>
    <row r="8020">
      <c r="E8020" s="31"/>
      <c r="F8020" s="31"/>
      <c r="G8020" s="31"/>
      <c r="H8020" s="31"/>
    </row>
    <row r="8021">
      <c r="E8021" s="31"/>
      <c r="F8021" s="31"/>
      <c r="G8021" s="31"/>
      <c r="H8021" s="31"/>
    </row>
    <row r="8022">
      <c r="E8022" s="31"/>
      <c r="F8022" s="31"/>
      <c r="G8022" s="31"/>
      <c r="H8022" s="31"/>
    </row>
    <row r="8023">
      <c r="E8023" s="31"/>
      <c r="F8023" s="31"/>
      <c r="G8023" s="31"/>
      <c r="H8023" s="31"/>
    </row>
    <row r="8024">
      <c r="E8024" s="31"/>
      <c r="F8024" s="31"/>
      <c r="G8024" s="31"/>
      <c r="H8024" s="31"/>
    </row>
    <row r="8025">
      <c r="E8025" s="31"/>
      <c r="F8025" s="31"/>
      <c r="G8025" s="31"/>
      <c r="H8025" s="31"/>
    </row>
    <row r="8026">
      <c r="E8026" s="31"/>
      <c r="F8026" s="31"/>
      <c r="G8026" s="31"/>
      <c r="H8026" s="31"/>
    </row>
    <row r="8027">
      <c r="E8027" s="31"/>
      <c r="F8027" s="31"/>
      <c r="G8027" s="31"/>
      <c r="H8027" s="31"/>
    </row>
    <row r="8028">
      <c r="E8028" s="31"/>
      <c r="F8028" s="31"/>
      <c r="G8028" s="31"/>
      <c r="H8028" s="31"/>
    </row>
    <row r="8029">
      <c r="E8029" s="31"/>
      <c r="F8029" s="31"/>
      <c r="G8029" s="31"/>
      <c r="H8029" s="31"/>
    </row>
    <row r="8030">
      <c r="E8030" s="31"/>
      <c r="F8030" s="31"/>
      <c r="G8030" s="31"/>
      <c r="H8030" s="31"/>
    </row>
    <row r="8031">
      <c r="E8031" s="31"/>
      <c r="F8031" s="31"/>
      <c r="G8031" s="31"/>
      <c r="H8031" s="31"/>
    </row>
    <row r="8032">
      <c r="E8032" s="31"/>
      <c r="F8032" s="31"/>
      <c r="G8032" s="31"/>
      <c r="H8032" s="31"/>
    </row>
    <row r="8033">
      <c r="E8033" s="31"/>
      <c r="F8033" s="31"/>
      <c r="G8033" s="31"/>
      <c r="H8033" s="31"/>
    </row>
    <row r="8034">
      <c r="E8034" s="31"/>
      <c r="F8034" s="31"/>
      <c r="G8034" s="31"/>
      <c r="H8034" s="31"/>
    </row>
    <row r="8035">
      <c r="E8035" s="31"/>
      <c r="F8035" s="31"/>
      <c r="G8035" s="31"/>
      <c r="H8035" s="31"/>
    </row>
    <row r="8036">
      <c r="E8036" s="31"/>
      <c r="F8036" s="31"/>
      <c r="G8036" s="31"/>
      <c r="H8036" s="31"/>
    </row>
    <row r="8037">
      <c r="E8037" s="31"/>
      <c r="F8037" s="31"/>
      <c r="G8037" s="31"/>
      <c r="H8037" s="31"/>
    </row>
    <row r="8038">
      <c r="E8038" s="31"/>
      <c r="F8038" s="31"/>
      <c r="G8038" s="31"/>
      <c r="H8038" s="31"/>
    </row>
    <row r="8039">
      <c r="E8039" s="31"/>
      <c r="F8039" s="31"/>
      <c r="G8039" s="31"/>
      <c r="H8039" s="31"/>
    </row>
    <row r="8040">
      <c r="E8040" s="31"/>
      <c r="F8040" s="31"/>
      <c r="G8040" s="31"/>
      <c r="H8040" s="31"/>
    </row>
    <row r="8041">
      <c r="E8041" s="31"/>
      <c r="F8041" s="31"/>
      <c r="G8041" s="31"/>
      <c r="H8041" s="31"/>
    </row>
    <row r="8042">
      <c r="E8042" s="31"/>
      <c r="F8042" s="31"/>
      <c r="G8042" s="31"/>
      <c r="H8042" s="31"/>
    </row>
    <row r="8043">
      <c r="E8043" s="31"/>
      <c r="F8043" s="31"/>
      <c r="G8043" s="31"/>
      <c r="H8043" s="31"/>
    </row>
    <row r="8044">
      <c r="E8044" s="31"/>
      <c r="F8044" s="31"/>
      <c r="G8044" s="31"/>
      <c r="H8044" s="31"/>
    </row>
    <row r="8045">
      <c r="E8045" s="31"/>
      <c r="F8045" s="31"/>
      <c r="G8045" s="31"/>
      <c r="H8045" s="31"/>
    </row>
    <row r="8046">
      <c r="E8046" s="31"/>
      <c r="F8046" s="31"/>
      <c r="G8046" s="31"/>
      <c r="H8046" s="31"/>
    </row>
    <row r="8047">
      <c r="E8047" s="31"/>
      <c r="F8047" s="31"/>
      <c r="G8047" s="31"/>
      <c r="H8047" s="31"/>
    </row>
    <row r="8048">
      <c r="E8048" s="31"/>
      <c r="F8048" s="31"/>
      <c r="G8048" s="31"/>
      <c r="H8048" s="31"/>
    </row>
    <row r="8049">
      <c r="E8049" s="31"/>
      <c r="F8049" s="31"/>
      <c r="G8049" s="31"/>
      <c r="H8049" s="31"/>
    </row>
    <row r="8050">
      <c r="E8050" s="31"/>
      <c r="F8050" s="31"/>
      <c r="G8050" s="31"/>
      <c r="H8050" s="31"/>
    </row>
    <row r="8051">
      <c r="E8051" s="31"/>
      <c r="F8051" s="31"/>
      <c r="G8051" s="31"/>
      <c r="H8051" s="31"/>
    </row>
    <row r="8052">
      <c r="E8052" s="31"/>
      <c r="F8052" s="31"/>
      <c r="G8052" s="31"/>
      <c r="H8052" s="31"/>
    </row>
    <row r="8053">
      <c r="E8053" s="31"/>
      <c r="F8053" s="31"/>
      <c r="G8053" s="31"/>
      <c r="H8053" s="31"/>
    </row>
    <row r="8054">
      <c r="E8054" s="31"/>
      <c r="F8054" s="31"/>
      <c r="G8054" s="31"/>
      <c r="H8054" s="31"/>
    </row>
    <row r="8055">
      <c r="E8055" s="31"/>
      <c r="F8055" s="31"/>
      <c r="G8055" s="31"/>
      <c r="H8055" s="31"/>
    </row>
    <row r="8056">
      <c r="E8056" s="31"/>
      <c r="F8056" s="31"/>
      <c r="G8056" s="31"/>
      <c r="H8056" s="31"/>
    </row>
    <row r="8057">
      <c r="E8057" s="31"/>
      <c r="F8057" s="31"/>
      <c r="G8057" s="31"/>
      <c r="H8057" s="31"/>
    </row>
    <row r="8058">
      <c r="E8058" s="31"/>
      <c r="F8058" s="31"/>
      <c r="G8058" s="31"/>
      <c r="H8058" s="31"/>
    </row>
    <row r="8059">
      <c r="E8059" s="31"/>
      <c r="F8059" s="31"/>
      <c r="G8059" s="31"/>
      <c r="H8059" s="31"/>
    </row>
    <row r="8060">
      <c r="E8060" s="31"/>
      <c r="F8060" s="31"/>
      <c r="G8060" s="31"/>
      <c r="H8060" s="31"/>
    </row>
    <row r="8061">
      <c r="E8061" s="31"/>
      <c r="F8061" s="31"/>
      <c r="G8061" s="31"/>
      <c r="H8061" s="31"/>
    </row>
    <row r="8062">
      <c r="E8062" s="31"/>
      <c r="F8062" s="31"/>
      <c r="G8062" s="31"/>
      <c r="H8062" s="31"/>
    </row>
    <row r="8063">
      <c r="E8063" s="31"/>
      <c r="F8063" s="31"/>
      <c r="G8063" s="31"/>
      <c r="H8063" s="31"/>
    </row>
    <row r="8064">
      <c r="E8064" s="31"/>
      <c r="F8064" s="31"/>
      <c r="G8064" s="31"/>
      <c r="H8064" s="31"/>
    </row>
    <row r="8065">
      <c r="E8065" s="31"/>
      <c r="F8065" s="31"/>
      <c r="G8065" s="31"/>
      <c r="H8065" s="31"/>
    </row>
    <row r="8066">
      <c r="E8066" s="31"/>
      <c r="F8066" s="31"/>
      <c r="G8066" s="31"/>
      <c r="H8066" s="31"/>
    </row>
    <row r="8067">
      <c r="E8067" s="31"/>
      <c r="F8067" s="31"/>
      <c r="G8067" s="31"/>
      <c r="H8067" s="31"/>
    </row>
    <row r="8068">
      <c r="E8068" s="31"/>
      <c r="F8068" s="31"/>
      <c r="G8068" s="31"/>
      <c r="H8068" s="31"/>
    </row>
    <row r="8069">
      <c r="E8069" s="31"/>
      <c r="F8069" s="31"/>
      <c r="G8069" s="31"/>
      <c r="H8069" s="31"/>
    </row>
    <row r="8070">
      <c r="E8070" s="31"/>
      <c r="F8070" s="31"/>
      <c r="G8070" s="31"/>
      <c r="H8070" s="31"/>
    </row>
    <row r="8071">
      <c r="E8071" s="31"/>
      <c r="F8071" s="31"/>
      <c r="G8071" s="31"/>
      <c r="H8071" s="31"/>
    </row>
    <row r="8072">
      <c r="E8072" s="31"/>
      <c r="F8072" s="31"/>
      <c r="G8072" s="31"/>
      <c r="H8072" s="31"/>
    </row>
    <row r="8073">
      <c r="E8073" s="31"/>
      <c r="F8073" s="31"/>
      <c r="G8073" s="31"/>
      <c r="H8073" s="31"/>
    </row>
    <row r="8074">
      <c r="E8074" s="31"/>
      <c r="F8074" s="31"/>
      <c r="G8074" s="31"/>
      <c r="H8074" s="31"/>
    </row>
    <row r="8075">
      <c r="E8075" s="31"/>
      <c r="F8075" s="31"/>
      <c r="G8075" s="31"/>
      <c r="H8075" s="31"/>
    </row>
    <row r="8076">
      <c r="E8076" s="31"/>
      <c r="F8076" s="31"/>
      <c r="G8076" s="31"/>
      <c r="H8076" s="31"/>
    </row>
    <row r="8077">
      <c r="E8077" s="31"/>
      <c r="F8077" s="31"/>
      <c r="G8077" s="31"/>
      <c r="H8077" s="31"/>
    </row>
    <row r="8078">
      <c r="E8078" s="31"/>
      <c r="F8078" s="31"/>
      <c r="G8078" s="31"/>
      <c r="H8078" s="31"/>
    </row>
    <row r="8079">
      <c r="E8079" s="31"/>
      <c r="F8079" s="31"/>
      <c r="G8079" s="31"/>
      <c r="H8079" s="31"/>
    </row>
    <row r="8080">
      <c r="E8080" s="31"/>
      <c r="F8080" s="31"/>
      <c r="G8080" s="31"/>
      <c r="H8080" s="31"/>
    </row>
    <row r="8081">
      <c r="E8081" s="31"/>
      <c r="F8081" s="31"/>
      <c r="G8081" s="31"/>
      <c r="H8081" s="31"/>
    </row>
    <row r="8082">
      <c r="E8082" s="31"/>
      <c r="F8082" s="31"/>
      <c r="G8082" s="31"/>
      <c r="H8082" s="31"/>
    </row>
    <row r="8083">
      <c r="E8083" s="31"/>
      <c r="F8083" s="31"/>
      <c r="G8083" s="31"/>
      <c r="H8083" s="31"/>
    </row>
    <row r="8084">
      <c r="E8084" s="31"/>
      <c r="F8084" s="31"/>
      <c r="G8084" s="31"/>
      <c r="H8084" s="31"/>
    </row>
    <row r="8085">
      <c r="E8085" s="31"/>
      <c r="F8085" s="31"/>
      <c r="G8085" s="31"/>
      <c r="H8085" s="31"/>
    </row>
    <row r="8086">
      <c r="E8086" s="31"/>
      <c r="F8086" s="31"/>
      <c r="G8086" s="31"/>
      <c r="H8086" s="31"/>
    </row>
    <row r="8087">
      <c r="E8087" s="31"/>
      <c r="F8087" s="31"/>
      <c r="G8087" s="31"/>
      <c r="H8087" s="31"/>
    </row>
    <row r="8088">
      <c r="E8088" s="31"/>
      <c r="F8088" s="31"/>
      <c r="G8088" s="31"/>
      <c r="H8088" s="31"/>
    </row>
    <row r="8089">
      <c r="E8089" s="31"/>
      <c r="F8089" s="31"/>
      <c r="G8089" s="31"/>
      <c r="H8089" s="31"/>
    </row>
    <row r="8090">
      <c r="E8090" s="31"/>
      <c r="F8090" s="31"/>
      <c r="G8090" s="31"/>
      <c r="H8090" s="31"/>
    </row>
    <row r="8091">
      <c r="E8091" s="31"/>
      <c r="F8091" s="31"/>
      <c r="G8091" s="31"/>
      <c r="H8091" s="31"/>
    </row>
    <row r="8092">
      <c r="E8092" s="31"/>
      <c r="F8092" s="31"/>
      <c r="G8092" s="31"/>
      <c r="H8092" s="31"/>
    </row>
    <row r="8093">
      <c r="E8093" s="31"/>
      <c r="F8093" s="31"/>
      <c r="G8093" s="31"/>
      <c r="H8093" s="31"/>
    </row>
    <row r="8094">
      <c r="E8094" s="31"/>
      <c r="F8094" s="31"/>
      <c r="G8094" s="31"/>
      <c r="H8094" s="31"/>
    </row>
    <row r="8095">
      <c r="E8095" s="31"/>
      <c r="F8095" s="31"/>
      <c r="G8095" s="31"/>
      <c r="H8095" s="31"/>
    </row>
    <row r="8096">
      <c r="E8096" s="31"/>
      <c r="F8096" s="31"/>
      <c r="G8096" s="31"/>
      <c r="H8096" s="31"/>
    </row>
    <row r="8097">
      <c r="E8097" s="31"/>
      <c r="F8097" s="31"/>
      <c r="G8097" s="31"/>
      <c r="H8097" s="31"/>
    </row>
    <row r="8098">
      <c r="E8098" s="31"/>
      <c r="F8098" s="31"/>
      <c r="G8098" s="31"/>
      <c r="H8098" s="31"/>
    </row>
    <row r="8099">
      <c r="E8099" s="31"/>
      <c r="F8099" s="31"/>
      <c r="G8099" s="31"/>
      <c r="H8099" s="31"/>
    </row>
    <row r="8100">
      <c r="E8100" s="31"/>
      <c r="F8100" s="31"/>
      <c r="G8100" s="31"/>
      <c r="H8100" s="31"/>
    </row>
    <row r="8101">
      <c r="E8101" s="31"/>
      <c r="F8101" s="31"/>
      <c r="G8101" s="31"/>
      <c r="H8101" s="31"/>
    </row>
    <row r="8102">
      <c r="E8102" s="31"/>
      <c r="F8102" s="31"/>
      <c r="G8102" s="31"/>
      <c r="H8102" s="31"/>
    </row>
    <row r="8103">
      <c r="E8103" s="31"/>
      <c r="F8103" s="31"/>
      <c r="G8103" s="31"/>
      <c r="H8103" s="31"/>
    </row>
    <row r="8104">
      <c r="E8104" s="31"/>
      <c r="F8104" s="31"/>
      <c r="G8104" s="31"/>
      <c r="H8104" s="31"/>
    </row>
    <row r="8105">
      <c r="E8105" s="31"/>
      <c r="F8105" s="31"/>
      <c r="G8105" s="31"/>
      <c r="H8105" s="31"/>
    </row>
    <row r="8106">
      <c r="E8106" s="31"/>
      <c r="F8106" s="31"/>
      <c r="G8106" s="31"/>
      <c r="H8106" s="31"/>
    </row>
    <row r="8107">
      <c r="E8107" s="31"/>
      <c r="F8107" s="31"/>
      <c r="G8107" s="31"/>
      <c r="H8107" s="31"/>
    </row>
    <row r="8108">
      <c r="E8108" s="31"/>
      <c r="F8108" s="31"/>
      <c r="G8108" s="31"/>
      <c r="H8108" s="31"/>
    </row>
    <row r="8109">
      <c r="E8109" s="31"/>
      <c r="F8109" s="31"/>
      <c r="G8109" s="31"/>
      <c r="H8109" s="31"/>
    </row>
    <row r="8110">
      <c r="E8110" s="31"/>
      <c r="F8110" s="31"/>
      <c r="G8110" s="31"/>
      <c r="H8110" s="31"/>
    </row>
    <row r="8111">
      <c r="E8111" s="31"/>
      <c r="F8111" s="31"/>
      <c r="G8111" s="31"/>
      <c r="H8111" s="31"/>
    </row>
    <row r="8112">
      <c r="E8112" s="31"/>
      <c r="F8112" s="31"/>
      <c r="G8112" s="31"/>
      <c r="H8112" s="31"/>
    </row>
    <row r="8113">
      <c r="E8113" s="31"/>
      <c r="F8113" s="31"/>
      <c r="G8113" s="31"/>
      <c r="H8113" s="31"/>
    </row>
    <row r="8114">
      <c r="E8114" s="31"/>
      <c r="F8114" s="31"/>
      <c r="G8114" s="31"/>
      <c r="H8114" s="31"/>
    </row>
    <row r="8115">
      <c r="E8115" s="31"/>
      <c r="F8115" s="31"/>
      <c r="G8115" s="31"/>
      <c r="H8115" s="31"/>
    </row>
    <row r="8116">
      <c r="E8116" s="31"/>
      <c r="F8116" s="31"/>
      <c r="G8116" s="31"/>
      <c r="H8116" s="31"/>
    </row>
    <row r="8117">
      <c r="E8117" s="31"/>
      <c r="F8117" s="31"/>
      <c r="G8117" s="31"/>
      <c r="H8117" s="31"/>
    </row>
    <row r="8118">
      <c r="E8118" s="31"/>
      <c r="F8118" s="31"/>
      <c r="G8118" s="31"/>
      <c r="H8118" s="31"/>
    </row>
    <row r="8119">
      <c r="E8119" s="31"/>
      <c r="F8119" s="31"/>
      <c r="G8119" s="31"/>
      <c r="H8119" s="31"/>
    </row>
    <row r="8120">
      <c r="E8120" s="31"/>
      <c r="F8120" s="31"/>
      <c r="G8120" s="31"/>
      <c r="H8120" s="31"/>
    </row>
    <row r="8121">
      <c r="E8121" s="31"/>
      <c r="F8121" s="31"/>
      <c r="G8121" s="31"/>
      <c r="H8121" s="31"/>
    </row>
    <row r="8122">
      <c r="E8122" s="31"/>
      <c r="F8122" s="31"/>
      <c r="G8122" s="31"/>
      <c r="H8122" s="31"/>
    </row>
    <row r="8123">
      <c r="E8123" s="31"/>
      <c r="F8123" s="31"/>
      <c r="G8123" s="31"/>
      <c r="H8123" s="31"/>
    </row>
    <row r="8124">
      <c r="E8124" s="31"/>
      <c r="F8124" s="31"/>
      <c r="G8124" s="31"/>
      <c r="H8124" s="31"/>
    </row>
    <row r="8125">
      <c r="E8125" s="31"/>
      <c r="F8125" s="31"/>
      <c r="G8125" s="31"/>
      <c r="H8125" s="31"/>
    </row>
    <row r="8126">
      <c r="E8126" s="31"/>
      <c r="F8126" s="31"/>
      <c r="G8126" s="31"/>
      <c r="H8126" s="31"/>
    </row>
    <row r="8127">
      <c r="E8127" s="31"/>
      <c r="F8127" s="31"/>
      <c r="G8127" s="31"/>
      <c r="H8127" s="31"/>
    </row>
    <row r="8128">
      <c r="E8128" s="31"/>
      <c r="F8128" s="31"/>
      <c r="G8128" s="31"/>
      <c r="H8128" s="31"/>
    </row>
    <row r="8129">
      <c r="E8129" s="31"/>
      <c r="F8129" s="31"/>
      <c r="G8129" s="31"/>
      <c r="H8129" s="31"/>
    </row>
    <row r="8130">
      <c r="E8130" s="31"/>
      <c r="F8130" s="31"/>
      <c r="G8130" s="31"/>
      <c r="H8130" s="31"/>
    </row>
    <row r="8131">
      <c r="E8131" s="31"/>
      <c r="F8131" s="31"/>
      <c r="G8131" s="31"/>
      <c r="H8131" s="31"/>
    </row>
    <row r="8132">
      <c r="E8132" s="31"/>
      <c r="F8132" s="31"/>
      <c r="G8132" s="31"/>
      <c r="H8132" s="31"/>
    </row>
    <row r="8133">
      <c r="E8133" s="31"/>
      <c r="F8133" s="31"/>
      <c r="G8133" s="31"/>
      <c r="H8133" s="31"/>
    </row>
    <row r="8134">
      <c r="E8134" s="31"/>
      <c r="F8134" s="31"/>
      <c r="G8134" s="31"/>
      <c r="H8134" s="31"/>
    </row>
    <row r="8135">
      <c r="E8135" s="31"/>
      <c r="F8135" s="31"/>
      <c r="G8135" s="31"/>
      <c r="H8135" s="31"/>
    </row>
    <row r="8136">
      <c r="E8136" s="31"/>
      <c r="F8136" s="31"/>
      <c r="G8136" s="31"/>
      <c r="H8136" s="31"/>
    </row>
    <row r="8137">
      <c r="E8137" s="31"/>
      <c r="F8137" s="31"/>
      <c r="G8137" s="31"/>
      <c r="H8137" s="31"/>
    </row>
    <row r="8138">
      <c r="E8138" s="31"/>
      <c r="F8138" s="31"/>
      <c r="G8138" s="31"/>
      <c r="H8138" s="31"/>
    </row>
    <row r="8139">
      <c r="E8139" s="31"/>
      <c r="F8139" s="31"/>
      <c r="G8139" s="31"/>
      <c r="H8139" s="31"/>
    </row>
    <row r="8140">
      <c r="E8140" s="31"/>
      <c r="F8140" s="31"/>
      <c r="G8140" s="31"/>
      <c r="H8140" s="31"/>
    </row>
    <row r="8141">
      <c r="E8141" s="31"/>
      <c r="F8141" s="31"/>
      <c r="G8141" s="31"/>
      <c r="H8141" s="31"/>
    </row>
    <row r="8142">
      <c r="E8142" s="31"/>
      <c r="F8142" s="31"/>
      <c r="G8142" s="31"/>
      <c r="H8142" s="31"/>
    </row>
    <row r="8143">
      <c r="E8143" s="31"/>
      <c r="F8143" s="31"/>
      <c r="G8143" s="31"/>
      <c r="H8143" s="31"/>
    </row>
    <row r="8144">
      <c r="E8144" s="31"/>
      <c r="F8144" s="31"/>
      <c r="G8144" s="31"/>
      <c r="H8144" s="31"/>
    </row>
    <row r="8145">
      <c r="E8145" s="31"/>
      <c r="F8145" s="31"/>
      <c r="G8145" s="31"/>
      <c r="H8145" s="31"/>
    </row>
    <row r="8146">
      <c r="E8146" s="31"/>
      <c r="F8146" s="31"/>
      <c r="G8146" s="31"/>
      <c r="H8146" s="31"/>
    </row>
    <row r="8147">
      <c r="E8147" s="31"/>
      <c r="F8147" s="31"/>
      <c r="G8147" s="31"/>
      <c r="H8147" s="31"/>
    </row>
    <row r="8148">
      <c r="E8148" s="31"/>
      <c r="F8148" s="31"/>
      <c r="G8148" s="31"/>
      <c r="H8148" s="31"/>
    </row>
    <row r="8149">
      <c r="E8149" s="31"/>
      <c r="F8149" s="31"/>
      <c r="G8149" s="31"/>
      <c r="H8149" s="31"/>
    </row>
    <row r="8150">
      <c r="E8150" s="31"/>
      <c r="F8150" s="31"/>
      <c r="G8150" s="31"/>
      <c r="H8150" s="31"/>
    </row>
    <row r="8151">
      <c r="E8151" s="31"/>
      <c r="F8151" s="31"/>
      <c r="G8151" s="31"/>
      <c r="H8151" s="31"/>
    </row>
    <row r="8152">
      <c r="E8152" s="31"/>
      <c r="F8152" s="31"/>
      <c r="G8152" s="31"/>
      <c r="H8152" s="31"/>
    </row>
    <row r="8153">
      <c r="E8153" s="31"/>
      <c r="F8153" s="31"/>
      <c r="G8153" s="31"/>
      <c r="H8153" s="31"/>
    </row>
    <row r="8154">
      <c r="E8154" s="31"/>
      <c r="F8154" s="31"/>
      <c r="G8154" s="31"/>
      <c r="H8154" s="31"/>
    </row>
    <row r="8155">
      <c r="E8155" s="31"/>
      <c r="F8155" s="31"/>
      <c r="G8155" s="31"/>
      <c r="H8155" s="31"/>
    </row>
    <row r="8156">
      <c r="E8156" s="31"/>
      <c r="F8156" s="31"/>
      <c r="G8156" s="31"/>
      <c r="H8156" s="31"/>
    </row>
    <row r="8157">
      <c r="E8157" s="31"/>
      <c r="F8157" s="31"/>
      <c r="G8157" s="31"/>
      <c r="H8157" s="31"/>
    </row>
    <row r="8158">
      <c r="E8158" s="31"/>
      <c r="F8158" s="31"/>
      <c r="G8158" s="31"/>
      <c r="H8158" s="31"/>
    </row>
    <row r="8159">
      <c r="E8159" s="31"/>
      <c r="F8159" s="31"/>
      <c r="G8159" s="31"/>
      <c r="H8159" s="31"/>
    </row>
    <row r="8160">
      <c r="E8160" s="31"/>
      <c r="F8160" s="31"/>
      <c r="G8160" s="31"/>
      <c r="H8160" s="31"/>
    </row>
    <row r="8161">
      <c r="E8161" s="31"/>
      <c r="F8161" s="31"/>
      <c r="G8161" s="31"/>
      <c r="H8161" s="31"/>
    </row>
    <row r="8162">
      <c r="E8162" s="31"/>
      <c r="F8162" s="31"/>
      <c r="G8162" s="31"/>
      <c r="H8162" s="31"/>
    </row>
    <row r="8163">
      <c r="E8163" s="31"/>
      <c r="F8163" s="31"/>
      <c r="G8163" s="31"/>
      <c r="H8163" s="31"/>
    </row>
    <row r="8164">
      <c r="E8164" s="31"/>
      <c r="F8164" s="31"/>
      <c r="G8164" s="31"/>
      <c r="H8164" s="31"/>
    </row>
    <row r="8165">
      <c r="E8165" s="31"/>
      <c r="F8165" s="31"/>
      <c r="G8165" s="31"/>
      <c r="H8165" s="31"/>
    </row>
    <row r="8166">
      <c r="E8166" s="31"/>
      <c r="F8166" s="31"/>
      <c r="G8166" s="31"/>
      <c r="H8166" s="31"/>
    </row>
    <row r="8167">
      <c r="E8167" s="31"/>
      <c r="F8167" s="31"/>
      <c r="G8167" s="31"/>
      <c r="H8167" s="31"/>
    </row>
    <row r="8168">
      <c r="E8168" s="31"/>
      <c r="F8168" s="31"/>
      <c r="G8168" s="31"/>
      <c r="H8168" s="31"/>
    </row>
    <row r="8169">
      <c r="E8169" s="31"/>
      <c r="F8169" s="31"/>
      <c r="G8169" s="31"/>
      <c r="H8169" s="31"/>
    </row>
    <row r="8170">
      <c r="E8170" s="31"/>
      <c r="F8170" s="31"/>
      <c r="G8170" s="31"/>
      <c r="H8170" s="31"/>
    </row>
    <row r="8171">
      <c r="E8171" s="31"/>
      <c r="F8171" s="31"/>
      <c r="G8171" s="31"/>
      <c r="H8171" s="31"/>
    </row>
    <row r="8172">
      <c r="E8172" s="31"/>
      <c r="F8172" s="31"/>
      <c r="G8172" s="31"/>
      <c r="H8172" s="31"/>
    </row>
    <row r="8173">
      <c r="E8173" s="31"/>
      <c r="F8173" s="31"/>
      <c r="G8173" s="31"/>
      <c r="H8173" s="31"/>
    </row>
    <row r="8174">
      <c r="E8174" s="31"/>
      <c r="F8174" s="31"/>
      <c r="G8174" s="31"/>
      <c r="H8174" s="31"/>
    </row>
    <row r="8175">
      <c r="E8175" s="31"/>
      <c r="F8175" s="31"/>
      <c r="G8175" s="31"/>
      <c r="H8175" s="31"/>
    </row>
    <row r="8176">
      <c r="E8176" s="31"/>
      <c r="F8176" s="31"/>
      <c r="G8176" s="31"/>
      <c r="H8176" s="31"/>
    </row>
    <row r="8177">
      <c r="E8177" s="31"/>
      <c r="F8177" s="31"/>
      <c r="G8177" s="31"/>
      <c r="H8177" s="31"/>
    </row>
    <row r="8178">
      <c r="E8178" s="31"/>
      <c r="F8178" s="31"/>
      <c r="G8178" s="31"/>
      <c r="H8178" s="31"/>
    </row>
    <row r="8179">
      <c r="E8179" s="31"/>
      <c r="F8179" s="31"/>
      <c r="G8179" s="31"/>
      <c r="H8179" s="31"/>
    </row>
    <row r="8180">
      <c r="E8180" s="31"/>
      <c r="F8180" s="31"/>
      <c r="G8180" s="31"/>
      <c r="H8180" s="31"/>
    </row>
    <row r="8181">
      <c r="E8181" s="31"/>
      <c r="F8181" s="31"/>
      <c r="G8181" s="31"/>
      <c r="H8181" s="31"/>
    </row>
    <row r="8182">
      <c r="E8182" s="31"/>
      <c r="F8182" s="31"/>
      <c r="G8182" s="31"/>
      <c r="H8182" s="31"/>
    </row>
    <row r="8183">
      <c r="E8183" s="31"/>
      <c r="F8183" s="31"/>
      <c r="G8183" s="31"/>
      <c r="H8183" s="31"/>
    </row>
    <row r="8184">
      <c r="E8184" s="31"/>
      <c r="F8184" s="31"/>
      <c r="G8184" s="31"/>
      <c r="H8184" s="31"/>
    </row>
    <row r="8185">
      <c r="E8185" s="31"/>
      <c r="F8185" s="31"/>
      <c r="G8185" s="31"/>
      <c r="H8185" s="31"/>
    </row>
    <row r="8186">
      <c r="E8186" s="31"/>
      <c r="F8186" s="31"/>
      <c r="G8186" s="31"/>
      <c r="H8186" s="31"/>
    </row>
    <row r="8187">
      <c r="E8187" s="31"/>
      <c r="F8187" s="31"/>
      <c r="G8187" s="31"/>
      <c r="H8187" s="31"/>
    </row>
    <row r="8188">
      <c r="E8188" s="31"/>
      <c r="F8188" s="31"/>
      <c r="G8188" s="31"/>
      <c r="H8188" s="31"/>
    </row>
    <row r="8189">
      <c r="E8189" s="31"/>
      <c r="F8189" s="31"/>
      <c r="G8189" s="31"/>
      <c r="H8189" s="31"/>
    </row>
    <row r="8190">
      <c r="E8190" s="31"/>
      <c r="F8190" s="31"/>
      <c r="G8190" s="31"/>
      <c r="H8190" s="31"/>
    </row>
    <row r="8191">
      <c r="E8191" s="31"/>
      <c r="F8191" s="31"/>
      <c r="G8191" s="31"/>
      <c r="H8191" s="31"/>
    </row>
    <row r="8192">
      <c r="E8192" s="31"/>
      <c r="F8192" s="31"/>
      <c r="G8192" s="31"/>
      <c r="H8192" s="31"/>
    </row>
    <row r="8193">
      <c r="E8193" s="31"/>
      <c r="F8193" s="31"/>
      <c r="G8193" s="31"/>
      <c r="H8193" s="31"/>
    </row>
    <row r="8194">
      <c r="E8194" s="31"/>
      <c r="F8194" s="31"/>
      <c r="G8194" s="31"/>
      <c r="H8194" s="31"/>
    </row>
    <row r="8195">
      <c r="E8195" s="31"/>
      <c r="F8195" s="31"/>
      <c r="G8195" s="31"/>
      <c r="H8195" s="31"/>
    </row>
    <row r="8196">
      <c r="E8196" s="31"/>
      <c r="F8196" s="31"/>
      <c r="G8196" s="31"/>
      <c r="H8196" s="31"/>
    </row>
    <row r="8197">
      <c r="E8197" s="31"/>
      <c r="F8197" s="31"/>
      <c r="G8197" s="31"/>
      <c r="H8197" s="31"/>
    </row>
    <row r="8198">
      <c r="E8198" s="31"/>
      <c r="F8198" s="31"/>
      <c r="G8198" s="31"/>
      <c r="H8198" s="31"/>
    </row>
    <row r="8199">
      <c r="E8199" s="31"/>
      <c r="F8199" s="31"/>
      <c r="G8199" s="31"/>
      <c r="H8199" s="31"/>
    </row>
    <row r="8200">
      <c r="E8200" s="31"/>
      <c r="F8200" s="31"/>
      <c r="G8200" s="31"/>
      <c r="H8200" s="31"/>
    </row>
    <row r="8201">
      <c r="E8201" s="31"/>
      <c r="F8201" s="31"/>
      <c r="G8201" s="31"/>
      <c r="H8201" s="31"/>
    </row>
    <row r="8202">
      <c r="E8202" s="31"/>
      <c r="F8202" s="31"/>
      <c r="G8202" s="31"/>
      <c r="H8202" s="31"/>
    </row>
    <row r="8203">
      <c r="E8203" s="31"/>
      <c r="F8203" s="31"/>
      <c r="G8203" s="31"/>
      <c r="H8203" s="31"/>
    </row>
    <row r="8204">
      <c r="E8204" s="31"/>
      <c r="F8204" s="31"/>
      <c r="G8204" s="31"/>
      <c r="H8204" s="31"/>
    </row>
    <row r="8205">
      <c r="E8205" s="31"/>
      <c r="F8205" s="31"/>
      <c r="G8205" s="31"/>
      <c r="H8205" s="31"/>
    </row>
    <row r="8206">
      <c r="E8206" s="31"/>
      <c r="F8206" s="31"/>
      <c r="G8206" s="31"/>
      <c r="H8206" s="31"/>
    </row>
    <row r="8207">
      <c r="E8207" s="31"/>
      <c r="F8207" s="31"/>
      <c r="G8207" s="31"/>
      <c r="H8207" s="31"/>
    </row>
    <row r="8208">
      <c r="E8208" s="31"/>
      <c r="F8208" s="31"/>
      <c r="G8208" s="31"/>
      <c r="H8208" s="31"/>
    </row>
    <row r="8209">
      <c r="E8209" s="31"/>
      <c r="F8209" s="31"/>
      <c r="G8209" s="31"/>
      <c r="H8209" s="31"/>
    </row>
    <row r="8210">
      <c r="E8210" s="31"/>
      <c r="F8210" s="31"/>
      <c r="G8210" s="31"/>
      <c r="H8210" s="31"/>
    </row>
    <row r="8211">
      <c r="E8211" s="31"/>
      <c r="F8211" s="31"/>
      <c r="G8211" s="31"/>
      <c r="H8211" s="31"/>
    </row>
    <row r="8212">
      <c r="E8212" s="31"/>
      <c r="F8212" s="31"/>
      <c r="G8212" s="31"/>
      <c r="H8212" s="31"/>
    </row>
    <row r="8213">
      <c r="E8213" s="31"/>
      <c r="F8213" s="31"/>
      <c r="G8213" s="31"/>
      <c r="H8213" s="31"/>
    </row>
    <row r="8214">
      <c r="E8214" s="31"/>
      <c r="F8214" s="31"/>
      <c r="G8214" s="31"/>
      <c r="H8214" s="31"/>
    </row>
    <row r="8215">
      <c r="E8215" s="31"/>
      <c r="F8215" s="31"/>
      <c r="G8215" s="31"/>
      <c r="H8215" s="31"/>
    </row>
    <row r="8216">
      <c r="E8216" s="31"/>
      <c r="F8216" s="31"/>
      <c r="G8216" s="31"/>
      <c r="H8216" s="31"/>
    </row>
    <row r="8217">
      <c r="E8217" s="31"/>
      <c r="F8217" s="31"/>
      <c r="G8217" s="31"/>
      <c r="H8217" s="31"/>
    </row>
    <row r="8218">
      <c r="E8218" s="31"/>
      <c r="F8218" s="31"/>
      <c r="G8218" s="31"/>
      <c r="H8218" s="31"/>
    </row>
    <row r="8219">
      <c r="E8219" s="31"/>
      <c r="F8219" s="31"/>
      <c r="G8219" s="31"/>
      <c r="H8219" s="31"/>
    </row>
    <row r="8220">
      <c r="E8220" s="31"/>
      <c r="F8220" s="31"/>
      <c r="G8220" s="31"/>
      <c r="H8220" s="31"/>
    </row>
    <row r="8221">
      <c r="E8221" s="31"/>
      <c r="F8221" s="31"/>
      <c r="G8221" s="31"/>
      <c r="H8221" s="31"/>
    </row>
    <row r="8222">
      <c r="E8222" s="31"/>
      <c r="F8222" s="31"/>
      <c r="G8222" s="31"/>
      <c r="H8222" s="31"/>
    </row>
    <row r="8223">
      <c r="E8223" s="31"/>
      <c r="F8223" s="31"/>
      <c r="G8223" s="31"/>
      <c r="H8223" s="31"/>
    </row>
    <row r="8224">
      <c r="E8224" s="31"/>
      <c r="F8224" s="31"/>
      <c r="G8224" s="31"/>
      <c r="H8224" s="31"/>
    </row>
    <row r="8225">
      <c r="E8225" s="31"/>
      <c r="F8225" s="31"/>
      <c r="G8225" s="31"/>
      <c r="H8225" s="31"/>
    </row>
    <row r="8226">
      <c r="E8226" s="31"/>
      <c r="F8226" s="31"/>
      <c r="G8226" s="31"/>
      <c r="H8226" s="31"/>
    </row>
    <row r="8227">
      <c r="E8227" s="31"/>
      <c r="F8227" s="31"/>
      <c r="G8227" s="31"/>
      <c r="H8227" s="31"/>
    </row>
    <row r="8228">
      <c r="E8228" s="31"/>
      <c r="F8228" s="31"/>
      <c r="G8228" s="31"/>
      <c r="H8228" s="31"/>
    </row>
    <row r="8229">
      <c r="E8229" s="31"/>
      <c r="F8229" s="31"/>
      <c r="G8229" s="31"/>
      <c r="H8229" s="31"/>
    </row>
    <row r="8230">
      <c r="E8230" s="31"/>
      <c r="F8230" s="31"/>
      <c r="G8230" s="31"/>
      <c r="H8230" s="31"/>
    </row>
    <row r="8231">
      <c r="E8231" s="31"/>
      <c r="F8231" s="31"/>
      <c r="G8231" s="31"/>
      <c r="H8231" s="31"/>
    </row>
    <row r="8232">
      <c r="E8232" s="31"/>
      <c r="F8232" s="31"/>
      <c r="G8232" s="31"/>
      <c r="H8232" s="31"/>
    </row>
    <row r="8233">
      <c r="E8233" s="31"/>
      <c r="F8233" s="31"/>
      <c r="G8233" s="31"/>
      <c r="H8233" s="31"/>
    </row>
    <row r="8234">
      <c r="E8234" s="31"/>
      <c r="F8234" s="31"/>
      <c r="G8234" s="31"/>
      <c r="H8234" s="31"/>
    </row>
    <row r="8235">
      <c r="E8235" s="31"/>
      <c r="F8235" s="31"/>
      <c r="G8235" s="31"/>
      <c r="H8235" s="31"/>
    </row>
    <row r="8236">
      <c r="E8236" s="31"/>
      <c r="F8236" s="31"/>
      <c r="G8236" s="31"/>
      <c r="H8236" s="31"/>
    </row>
    <row r="8237">
      <c r="E8237" s="31"/>
      <c r="F8237" s="31"/>
      <c r="G8237" s="31"/>
      <c r="H8237" s="31"/>
    </row>
    <row r="8238">
      <c r="E8238" s="31"/>
      <c r="F8238" s="31"/>
      <c r="G8238" s="31"/>
      <c r="H8238" s="31"/>
    </row>
    <row r="8239">
      <c r="E8239" s="31"/>
      <c r="F8239" s="31"/>
      <c r="G8239" s="31"/>
      <c r="H8239" s="31"/>
    </row>
    <row r="8240">
      <c r="E8240" s="31"/>
      <c r="F8240" s="31"/>
      <c r="G8240" s="31"/>
      <c r="H8240" s="31"/>
    </row>
    <row r="8241">
      <c r="E8241" s="31"/>
      <c r="F8241" s="31"/>
      <c r="G8241" s="31"/>
      <c r="H8241" s="31"/>
    </row>
    <row r="8242">
      <c r="E8242" s="31"/>
      <c r="F8242" s="31"/>
      <c r="G8242" s="31"/>
      <c r="H8242" s="31"/>
    </row>
    <row r="8243">
      <c r="E8243" s="31"/>
      <c r="F8243" s="31"/>
      <c r="G8243" s="31"/>
      <c r="H8243" s="31"/>
    </row>
    <row r="8244">
      <c r="E8244" s="31"/>
      <c r="F8244" s="31"/>
      <c r="G8244" s="31"/>
      <c r="H8244" s="31"/>
    </row>
    <row r="8245">
      <c r="E8245" s="31"/>
      <c r="F8245" s="31"/>
      <c r="G8245" s="31"/>
      <c r="H8245" s="31"/>
    </row>
    <row r="8246">
      <c r="E8246" s="31"/>
      <c r="F8246" s="31"/>
      <c r="G8246" s="31"/>
      <c r="H8246" s="31"/>
    </row>
    <row r="8247">
      <c r="E8247" s="31"/>
      <c r="F8247" s="31"/>
      <c r="G8247" s="31"/>
      <c r="H8247" s="31"/>
    </row>
    <row r="8248">
      <c r="E8248" s="31"/>
      <c r="F8248" s="31"/>
      <c r="G8248" s="31"/>
      <c r="H8248" s="31"/>
    </row>
    <row r="8249">
      <c r="E8249" s="31"/>
      <c r="F8249" s="31"/>
      <c r="G8249" s="31"/>
      <c r="H8249" s="31"/>
    </row>
    <row r="8250">
      <c r="E8250" s="31"/>
      <c r="F8250" s="31"/>
      <c r="G8250" s="31"/>
      <c r="H8250" s="31"/>
    </row>
    <row r="8251">
      <c r="E8251" s="31"/>
      <c r="F8251" s="31"/>
      <c r="G8251" s="31"/>
      <c r="H8251" s="31"/>
    </row>
    <row r="8252">
      <c r="E8252" s="31"/>
      <c r="F8252" s="31"/>
      <c r="G8252" s="31"/>
      <c r="H8252" s="31"/>
    </row>
    <row r="8253">
      <c r="E8253" s="31"/>
      <c r="F8253" s="31"/>
      <c r="G8253" s="31"/>
      <c r="H8253" s="31"/>
    </row>
    <row r="8254">
      <c r="E8254" s="31"/>
      <c r="F8254" s="31"/>
      <c r="G8254" s="31"/>
      <c r="H8254" s="31"/>
    </row>
    <row r="8255">
      <c r="E8255" s="31"/>
      <c r="F8255" s="31"/>
      <c r="G8255" s="31"/>
      <c r="H8255" s="31"/>
    </row>
    <row r="8256">
      <c r="E8256" s="31"/>
      <c r="F8256" s="31"/>
      <c r="G8256" s="31"/>
      <c r="H8256" s="31"/>
    </row>
    <row r="8257">
      <c r="E8257" s="31"/>
      <c r="F8257" s="31"/>
      <c r="G8257" s="31"/>
      <c r="H8257" s="31"/>
    </row>
    <row r="8258">
      <c r="E8258" s="31"/>
      <c r="F8258" s="31"/>
      <c r="G8258" s="31"/>
      <c r="H8258" s="31"/>
    </row>
    <row r="8259">
      <c r="E8259" s="31"/>
      <c r="F8259" s="31"/>
      <c r="G8259" s="31"/>
      <c r="H8259" s="31"/>
    </row>
    <row r="8260">
      <c r="E8260" s="31"/>
      <c r="F8260" s="31"/>
      <c r="G8260" s="31"/>
      <c r="H8260" s="31"/>
    </row>
    <row r="8261">
      <c r="E8261" s="31"/>
      <c r="F8261" s="31"/>
      <c r="G8261" s="31"/>
      <c r="H8261" s="31"/>
    </row>
    <row r="8262">
      <c r="E8262" s="31"/>
      <c r="F8262" s="31"/>
      <c r="G8262" s="31"/>
      <c r="H8262" s="31"/>
    </row>
    <row r="8263">
      <c r="E8263" s="31"/>
      <c r="F8263" s="31"/>
      <c r="G8263" s="31"/>
      <c r="H8263" s="31"/>
    </row>
    <row r="8264">
      <c r="E8264" s="31"/>
      <c r="F8264" s="31"/>
      <c r="G8264" s="31"/>
      <c r="H8264" s="31"/>
    </row>
    <row r="8265">
      <c r="E8265" s="31"/>
      <c r="F8265" s="31"/>
      <c r="G8265" s="31"/>
      <c r="H8265" s="31"/>
    </row>
    <row r="8266">
      <c r="E8266" s="31"/>
      <c r="F8266" s="31"/>
      <c r="G8266" s="31"/>
      <c r="H8266" s="31"/>
    </row>
    <row r="8267">
      <c r="E8267" s="31"/>
      <c r="F8267" s="31"/>
      <c r="G8267" s="31"/>
      <c r="H8267" s="31"/>
    </row>
    <row r="8268">
      <c r="E8268" s="31"/>
      <c r="F8268" s="31"/>
      <c r="G8268" s="31"/>
      <c r="H8268" s="31"/>
    </row>
    <row r="8269">
      <c r="E8269" s="31"/>
      <c r="F8269" s="31"/>
      <c r="G8269" s="31"/>
      <c r="H8269" s="31"/>
    </row>
    <row r="8270">
      <c r="E8270" s="31"/>
      <c r="F8270" s="31"/>
      <c r="G8270" s="31"/>
      <c r="H8270" s="31"/>
    </row>
    <row r="8271">
      <c r="E8271" s="31"/>
      <c r="F8271" s="31"/>
      <c r="G8271" s="31"/>
      <c r="H8271" s="31"/>
    </row>
    <row r="8272">
      <c r="E8272" s="31"/>
      <c r="F8272" s="31"/>
      <c r="G8272" s="31"/>
      <c r="H8272" s="31"/>
    </row>
    <row r="8273">
      <c r="E8273" s="31"/>
      <c r="F8273" s="31"/>
      <c r="G8273" s="31"/>
      <c r="H8273" s="31"/>
    </row>
    <row r="8274">
      <c r="E8274" s="31"/>
      <c r="F8274" s="31"/>
      <c r="G8274" s="31"/>
      <c r="H8274" s="31"/>
    </row>
    <row r="8275">
      <c r="E8275" s="31"/>
      <c r="F8275" s="31"/>
      <c r="G8275" s="31"/>
      <c r="H8275" s="31"/>
    </row>
    <row r="8276">
      <c r="E8276" s="31"/>
      <c r="F8276" s="31"/>
      <c r="G8276" s="31"/>
      <c r="H8276" s="31"/>
    </row>
    <row r="8277">
      <c r="E8277" s="31"/>
      <c r="F8277" s="31"/>
      <c r="G8277" s="31"/>
      <c r="H8277" s="31"/>
    </row>
    <row r="8278">
      <c r="E8278" s="31"/>
      <c r="F8278" s="31"/>
      <c r="G8278" s="31"/>
      <c r="H8278" s="31"/>
    </row>
    <row r="8279">
      <c r="E8279" s="31"/>
      <c r="F8279" s="31"/>
      <c r="G8279" s="31"/>
      <c r="H8279" s="31"/>
    </row>
    <row r="8280">
      <c r="E8280" s="31"/>
      <c r="F8280" s="31"/>
      <c r="G8280" s="31"/>
      <c r="H8280" s="31"/>
    </row>
    <row r="8281">
      <c r="E8281" s="31"/>
      <c r="F8281" s="31"/>
      <c r="G8281" s="31"/>
      <c r="H8281" s="31"/>
    </row>
    <row r="8282">
      <c r="E8282" s="31"/>
      <c r="F8282" s="31"/>
      <c r="G8282" s="31"/>
      <c r="H8282" s="31"/>
    </row>
    <row r="8283">
      <c r="E8283" s="31"/>
      <c r="F8283" s="31"/>
      <c r="G8283" s="31"/>
      <c r="H8283" s="31"/>
    </row>
    <row r="8284">
      <c r="E8284" s="31"/>
      <c r="F8284" s="31"/>
      <c r="G8284" s="31"/>
      <c r="H8284" s="31"/>
    </row>
    <row r="8285">
      <c r="E8285" s="31"/>
      <c r="F8285" s="31"/>
      <c r="G8285" s="31"/>
      <c r="H8285" s="31"/>
    </row>
    <row r="8286">
      <c r="E8286" s="31"/>
      <c r="F8286" s="31"/>
      <c r="G8286" s="31"/>
      <c r="H8286" s="31"/>
    </row>
    <row r="8287">
      <c r="E8287" s="31"/>
      <c r="F8287" s="31"/>
      <c r="G8287" s="31"/>
      <c r="H8287" s="31"/>
    </row>
    <row r="8288">
      <c r="E8288" s="31"/>
      <c r="F8288" s="31"/>
      <c r="G8288" s="31"/>
      <c r="H8288" s="31"/>
    </row>
    <row r="8289">
      <c r="E8289" s="31"/>
      <c r="F8289" s="31"/>
      <c r="G8289" s="31"/>
      <c r="H8289" s="31"/>
    </row>
    <row r="8290">
      <c r="E8290" s="31"/>
      <c r="F8290" s="31"/>
      <c r="G8290" s="31"/>
      <c r="H8290" s="31"/>
    </row>
    <row r="8291">
      <c r="E8291" s="31"/>
      <c r="F8291" s="31"/>
      <c r="G8291" s="31"/>
      <c r="H8291" s="31"/>
    </row>
    <row r="8292">
      <c r="E8292" s="31"/>
      <c r="F8292" s="31"/>
      <c r="G8292" s="31"/>
      <c r="H8292" s="31"/>
    </row>
    <row r="8293">
      <c r="E8293" s="31"/>
      <c r="F8293" s="31"/>
      <c r="G8293" s="31"/>
      <c r="H8293" s="31"/>
    </row>
    <row r="8294">
      <c r="E8294" s="31"/>
      <c r="F8294" s="31"/>
      <c r="G8294" s="31"/>
      <c r="H8294" s="31"/>
    </row>
    <row r="8295">
      <c r="E8295" s="31"/>
      <c r="F8295" s="31"/>
      <c r="G8295" s="31"/>
      <c r="H8295" s="31"/>
    </row>
    <row r="8296">
      <c r="E8296" s="31"/>
      <c r="F8296" s="31"/>
      <c r="G8296" s="31"/>
      <c r="H8296" s="31"/>
    </row>
    <row r="8297">
      <c r="E8297" s="31"/>
      <c r="F8297" s="31"/>
      <c r="G8297" s="31"/>
      <c r="H8297" s="31"/>
    </row>
    <row r="8298">
      <c r="E8298" s="31"/>
      <c r="F8298" s="31"/>
      <c r="G8298" s="31"/>
      <c r="H8298" s="31"/>
    </row>
    <row r="8299">
      <c r="E8299" s="31"/>
      <c r="F8299" s="31"/>
      <c r="G8299" s="31"/>
      <c r="H8299" s="31"/>
    </row>
    <row r="8300">
      <c r="E8300" s="31"/>
      <c r="F8300" s="31"/>
      <c r="G8300" s="31"/>
      <c r="H8300" s="31"/>
    </row>
    <row r="8301">
      <c r="E8301" s="31"/>
      <c r="F8301" s="31"/>
      <c r="G8301" s="31"/>
      <c r="H8301" s="31"/>
    </row>
    <row r="8302">
      <c r="E8302" s="31"/>
      <c r="F8302" s="31"/>
      <c r="G8302" s="31"/>
      <c r="H8302" s="31"/>
    </row>
    <row r="8303">
      <c r="E8303" s="31"/>
      <c r="F8303" s="31"/>
      <c r="G8303" s="31"/>
      <c r="H8303" s="31"/>
    </row>
    <row r="8304">
      <c r="E8304" s="31"/>
      <c r="F8304" s="31"/>
      <c r="G8304" s="31"/>
      <c r="H8304" s="31"/>
    </row>
    <row r="8305">
      <c r="E8305" s="31"/>
      <c r="F8305" s="31"/>
      <c r="G8305" s="31"/>
      <c r="H8305" s="31"/>
    </row>
    <row r="8306">
      <c r="E8306" s="31"/>
      <c r="F8306" s="31"/>
      <c r="G8306" s="31"/>
      <c r="H8306" s="31"/>
    </row>
    <row r="8307">
      <c r="E8307" s="31"/>
      <c r="F8307" s="31"/>
      <c r="G8307" s="31"/>
      <c r="H8307" s="31"/>
    </row>
    <row r="8308">
      <c r="E8308" s="31"/>
      <c r="F8308" s="31"/>
      <c r="G8308" s="31"/>
      <c r="H8308" s="31"/>
    </row>
    <row r="8309">
      <c r="E8309" s="31"/>
      <c r="F8309" s="31"/>
      <c r="G8309" s="31"/>
      <c r="H8309" s="31"/>
    </row>
    <row r="8310">
      <c r="E8310" s="31"/>
      <c r="F8310" s="31"/>
      <c r="G8310" s="31"/>
      <c r="H8310" s="31"/>
    </row>
    <row r="8311">
      <c r="E8311" s="31"/>
      <c r="F8311" s="31"/>
      <c r="G8311" s="31"/>
      <c r="H8311" s="31"/>
    </row>
    <row r="8312">
      <c r="E8312" s="31"/>
      <c r="F8312" s="31"/>
      <c r="G8312" s="31"/>
      <c r="H8312" s="31"/>
    </row>
    <row r="8313">
      <c r="E8313" s="31"/>
      <c r="F8313" s="31"/>
      <c r="G8313" s="31"/>
      <c r="H8313" s="31"/>
    </row>
    <row r="8314">
      <c r="E8314" s="31"/>
      <c r="F8314" s="31"/>
      <c r="G8314" s="31"/>
      <c r="H8314" s="31"/>
    </row>
    <row r="8315">
      <c r="E8315" s="31"/>
      <c r="F8315" s="31"/>
      <c r="G8315" s="31"/>
      <c r="H8315" s="31"/>
    </row>
    <row r="8316">
      <c r="E8316" s="31"/>
      <c r="F8316" s="31"/>
      <c r="G8316" s="31"/>
      <c r="H8316" s="31"/>
    </row>
    <row r="8317">
      <c r="E8317" s="31"/>
      <c r="F8317" s="31"/>
      <c r="G8317" s="31"/>
      <c r="H8317" s="31"/>
    </row>
    <row r="8318">
      <c r="E8318" s="31"/>
      <c r="F8318" s="31"/>
      <c r="G8318" s="31"/>
      <c r="H8318" s="31"/>
    </row>
    <row r="8319">
      <c r="E8319" s="31"/>
      <c r="F8319" s="31"/>
      <c r="G8319" s="31"/>
      <c r="H8319" s="31"/>
    </row>
    <row r="8320">
      <c r="E8320" s="31"/>
      <c r="F8320" s="31"/>
      <c r="G8320" s="31"/>
      <c r="H8320" s="31"/>
    </row>
    <row r="8321">
      <c r="E8321" s="31"/>
      <c r="F8321" s="31"/>
      <c r="G8321" s="31"/>
      <c r="H8321" s="31"/>
    </row>
    <row r="8322">
      <c r="E8322" s="31"/>
      <c r="F8322" s="31"/>
      <c r="G8322" s="31"/>
      <c r="H8322" s="31"/>
    </row>
    <row r="8323">
      <c r="E8323" s="31"/>
      <c r="F8323" s="31"/>
      <c r="G8323" s="31"/>
      <c r="H8323" s="31"/>
    </row>
    <row r="8324">
      <c r="E8324" s="31"/>
      <c r="F8324" s="31"/>
      <c r="G8324" s="31"/>
      <c r="H8324" s="31"/>
    </row>
    <row r="8325">
      <c r="E8325" s="31"/>
      <c r="F8325" s="31"/>
      <c r="G8325" s="31"/>
      <c r="H8325" s="31"/>
    </row>
    <row r="8326">
      <c r="E8326" s="31"/>
      <c r="F8326" s="31"/>
      <c r="G8326" s="31"/>
      <c r="H8326" s="31"/>
    </row>
    <row r="8327">
      <c r="E8327" s="31"/>
      <c r="F8327" s="31"/>
      <c r="G8327" s="31"/>
      <c r="H8327" s="31"/>
    </row>
    <row r="8328">
      <c r="E8328" s="31"/>
      <c r="F8328" s="31"/>
      <c r="G8328" s="31"/>
      <c r="H8328" s="31"/>
    </row>
    <row r="8329">
      <c r="E8329" s="31"/>
      <c r="F8329" s="31"/>
      <c r="G8329" s="31"/>
      <c r="H8329" s="31"/>
    </row>
    <row r="8330">
      <c r="E8330" s="31"/>
      <c r="F8330" s="31"/>
      <c r="G8330" s="31"/>
      <c r="H8330" s="31"/>
    </row>
    <row r="8331">
      <c r="E8331" s="31"/>
      <c r="F8331" s="31"/>
      <c r="G8331" s="31"/>
      <c r="H8331" s="31"/>
    </row>
    <row r="8332">
      <c r="E8332" s="31"/>
      <c r="F8332" s="31"/>
      <c r="G8332" s="31"/>
      <c r="H8332" s="31"/>
    </row>
    <row r="8333">
      <c r="E8333" s="31"/>
      <c r="F8333" s="31"/>
      <c r="G8333" s="31"/>
      <c r="H8333" s="31"/>
    </row>
    <row r="8334">
      <c r="E8334" s="31"/>
      <c r="F8334" s="31"/>
      <c r="G8334" s="31"/>
      <c r="H8334" s="31"/>
    </row>
    <row r="8335">
      <c r="E8335" s="31"/>
      <c r="F8335" s="31"/>
      <c r="G8335" s="31"/>
      <c r="H8335" s="31"/>
    </row>
    <row r="8336">
      <c r="E8336" s="31"/>
      <c r="F8336" s="31"/>
      <c r="G8336" s="31"/>
      <c r="H8336" s="31"/>
    </row>
    <row r="8337">
      <c r="E8337" s="31"/>
      <c r="F8337" s="31"/>
      <c r="G8337" s="31"/>
      <c r="H8337" s="31"/>
    </row>
    <row r="8338">
      <c r="E8338" s="31"/>
      <c r="F8338" s="31"/>
      <c r="G8338" s="31"/>
      <c r="H8338" s="31"/>
    </row>
    <row r="8339">
      <c r="E8339" s="31"/>
      <c r="F8339" s="31"/>
      <c r="G8339" s="31"/>
      <c r="H8339" s="31"/>
    </row>
    <row r="8340">
      <c r="E8340" s="31"/>
      <c r="F8340" s="31"/>
      <c r="G8340" s="31"/>
      <c r="H8340" s="31"/>
    </row>
    <row r="8341">
      <c r="E8341" s="31"/>
      <c r="F8341" s="31"/>
      <c r="G8341" s="31"/>
      <c r="H8341" s="31"/>
    </row>
    <row r="8342">
      <c r="E8342" s="31"/>
      <c r="F8342" s="31"/>
      <c r="G8342" s="31"/>
      <c r="H8342" s="31"/>
    </row>
    <row r="8343">
      <c r="E8343" s="31"/>
      <c r="F8343" s="31"/>
      <c r="G8343" s="31"/>
      <c r="H8343" s="31"/>
    </row>
    <row r="8344">
      <c r="E8344" s="31"/>
      <c r="F8344" s="31"/>
      <c r="G8344" s="31"/>
      <c r="H8344" s="31"/>
    </row>
    <row r="8345">
      <c r="E8345" s="31"/>
      <c r="F8345" s="31"/>
      <c r="G8345" s="31"/>
      <c r="H8345" s="31"/>
    </row>
    <row r="8346">
      <c r="E8346" s="31"/>
      <c r="F8346" s="31"/>
      <c r="G8346" s="31"/>
      <c r="H8346" s="31"/>
    </row>
    <row r="8347">
      <c r="E8347" s="31"/>
      <c r="F8347" s="31"/>
      <c r="G8347" s="31"/>
      <c r="H8347" s="31"/>
    </row>
    <row r="8348">
      <c r="E8348" s="31"/>
      <c r="F8348" s="31"/>
      <c r="G8348" s="31"/>
      <c r="H8348" s="31"/>
    </row>
    <row r="8349">
      <c r="E8349" s="31"/>
      <c r="F8349" s="31"/>
      <c r="G8349" s="31"/>
      <c r="H8349" s="31"/>
    </row>
    <row r="8350">
      <c r="E8350" s="31"/>
      <c r="F8350" s="31"/>
      <c r="G8350" s="31"/>
      <c r="H8350" s="31"/>
    </row>
    <row r="8351">
      <c r="E8351" s="31"/>
      <c r="F8351" s="31"/>
      <c r="G8351" s="31"/>
      <c r="H8351" s="31"/>
    </row>
    <row r="8352">
      <c r="E8352" s="31"/>
      <c r="F8352" s="31"/>
      <c r="G8352" s="31"/>
      <c r="H8352" s="31"/>
    </row>
    <row r="8353">
      <c r="E8353" s="31"/>
      <c r="F8353" s="31"/>
      <c r="G8353" s="31"/>
      <c r="H8353" s="31"/>
    </row>
    <row r="8354">
      <c r="E8354" s="31"/>
      <c r="F8354" s="31"/>
      <c r="G8354" s="31"/>
      <c r="H8354" s="31"/>
    </row>
    <row r="8355">
      <c r="E8355" s="31"/>
      <c r="F8355" s="31"/>
      <c r="G8355" s="31"/>
      <c r="H8355" s="31"/>
    </row>
    <row r="8356">
      <c r="E8356" s="31"/>
      <c r="F8356" s="31"/>
      <c r="G8356" s="31"/>
      <c r="H8356" s="31"/>
    </row>
    <row r="8357">
      <c r="E8357" s="31"/>
      <c r="F8357" s="31"/>
      <c r="G8357" s="31"/>
      <c r="H8357" s="31"/>
    </row>
    <row r="8358">
      <c r="E8358" s="31"/>
      <c r="F8358" s="31"/>
      <c r="G8358" s="31"/>
      <c r="H8358" s="31"/>
    </row>
    <row r="8359">
      <c r="E8359" s="31"/>
      <c r="F8359" s="31"/>
      <c r="G8359" s="31"/>
      <c r="H8359" s="31"/>
    </row>
    <row r="8360">
      <c r="E8360" s="31"/>
      <c r="F8360" s="31"/>
      <c r="G8360" s="31"/>
      <c r="H8360" s="31"/>
    </row>
    <row r="8361">
      <c r="E8361" s="31"/>
      <c r="F8361" s="31"/>
      <c r="G8361" s="31"/>
      <c r="H8361" s="31"/>
    </row>
    <row r="8362">
      <c r="E8362" s="31"/>
      <c r="F8362" s="31"/>
      <c r="G8362" s="31"/>
      <c r="H8362" s="31"/>
    </row>
    <row r="8363">
      <c r="E8363" s="31"/>
      <c r="F8363" s="31"/>
      <c r="G8363" s="31"/>
      <c r="H8363" s="31"/>
    </row>
    <row r="8364">
      <c r="E8364" s="31"/>
      <c r="F8364" s="31"/>
      <c r="G8364" s="31"/>
      <c r="H8364" s="31"/>
    </row>
    <row r="8365">
      <c r="E8365" s="31"/>
      <c r="F8365" s="31"/>
      <c r="G8365" s="31"/>
      <c r="H8365" s="31"/>
    </row>
    <row r="8366">
      <c r="E8366" s="31"/>
      <c r="F8366" s="31"/>
      <c r="G8366" s="31"/>
      <c r="H8366" s="31"/>
    </row>
    <row r="8367">
      <c r="E8367" s="31"/>
      <c r="F8367" s="31"/>
      <c r="G8367" s="31"/>
      <c r="H8367" s="31"/>
    </row>
    <row r="8368">
      <c r="E8368" s="31"/>
      <c r="F8368" s="31"/>
      <c r="G8368" s="31"/>
      <c r="H8368" s="31"/>
    </row>
    <row r="8369">
      <c r="E8369" s="31"/>
      <c r="F8369" s="31"/>
      <c r="G8369" s="31"/>
      <c r="H8369" s="31"/>
    </row>
    <row r="8370">
      <c r="E8370" s="31"/>
      <c r="F8370" s="31"/>
      <c r="G8370" s="31"/>
      <c r="H8370" s="31"/>
    </row>
    <row r="8371">
      <c r="E8371" s="31"/>
      <c r="F8371" s="31"/>
      <c r="G8371" s="31"/>
      <c r="H8371" s="31"/>
    </row>
    <row r="8372">
      <c r="E8372" s="31"/>
      <c r="F8372" s="31"/>
      <c r="G8372" s="31"/>
      <c r="H8372" s="31"/>
    </row>
    <row r="8373">
      <c r="E8373" s="31"/>
      <c r="F8373" s="31"/>
      <c r="G8373" s="31"/>
      <c r="H8373" s="31"/>
    </row>
    <row r="8374">
      <c r="E8374" s="31"/>
      <c r="F8374" s="31"/>
      <c r="G8374" s="31"/>
      <c r="H8374" s="31"/>
    </row>
    <row r="8375">
      <c r="E8375" s="31"/>
      <c r="F8375" s="31"/>
      <c r="G8375" s="31"/>
      <c r="H8375" s="31"/>
    </row>
    <row r="8376">
      <c r="E8376" s="31"/>
      <c r="F8376" s="31"/>
      <c r="G8376" s="31"/>
      <c r="H8376" s="31"/>
    </row>
    <row r="8377">
      <c r="E8377" s="31"/>
      <c r="F8377" s="31"/>
      <c r="G8377" s="31"/>
      <c r="H8377" s="31"/>
    </row>
    <row r="8378">
      <c r="E8378" s="31"/>
      <c r="F8378" s="31"/>
      <c r="G8378" s="31"/>
      <c r="H8378" s="31"/>
    </row>
    <row r="8379">
      <c r="E8379" s="31"/>
      <c r="F8379" s="31"/>
      <c r="G8379" s="31"/>
      <c r="H8379" s="31"/>
    </row>
    <row r="8380">
      <c r="E8380" s="31"/>
      <c r="F8380" s="31"/>
      <c r="G8380" s="31"/>
      <c r="H8380" s="31"/>
    </row>
    <row r="8381">
      <c r="E8381" s="31"/>
      <c r="F8381" s="31"/>
      <c r="G8381" s="31"/>
      <c r="H8381" s="31"/>
    </row>
    <row r="8382">
      <c r="E8382" s="31"/>
      <c r="F8382" s="31"/>
      <c r="G8382" s="31"/>
      <c r="H8382" s="31"/>
    </row>
    <row r="8383">
      <c r="E8383" s="31"/>
      <c r="F8383" s="31"/>
      <c r="G8383" s="31"/>
      <c r="H8383" s="31"/>
    </row>
    <row r="8384">
      <c r="E8384" s="31"/>
      <c r="F8384" s="31"/>
      <c r="G8384" s="31"/>
      <c r="H8384" s="31"/>
    </row>
    <row r="8385">
      <c r="E8385" s="31"/>
      <c r="F8385" s="31"/>
      <c r="G8385" s="31"/>
      <c r="H8385" s="31"/>
    </row>
    <row r="8386">
      <c r="E8386" s="31"/>
      <c r="F8386" s="31"/>
      <c r="G8386" s="31"/>
      <c r="H8386" s="31"/>
    </row>
    <row r="8387">
      <c r="E8387" s="31"/>
      <c r="F8387" s="31"/>
      <c r="G8387" s="31"/>
      <c r="H8387" s="31"/>
    </row>
    <row r="8388">
      <c r="E8388" s="31"/>
      <c r="F8388" s="31"/>
      <c r="G8388" s="31"/>
      <c r="H8388" s="31"/>
    </row>
    <row r="8389">
      <c r="E8389" s="31"/>
      <c r="F8389" s="31"/>
      <c r="G8389" s="31"/>
      <c r="H8389" s="31"/>
    </row>
    <row r="8390">
      <c r="E8390" s="31"/>
      <c r="F8390" s="31"/>
      <c r="G8390" s="31"/>
      <c r="H8390" s="31"/>
    </row>
    <row r="8391">
      <c r="E8391" s="31"/>
      <c r="F8391" s="31"/>
      <c r="G8391" s="31"/>
      <c r="H8391" s="31"/>
    </row>
    <row r="8392">
      <c r="E8392" s="31"/>
      <c r="F8392" s="31"/>
      <c r="G8392" s="31"/>
      <c r="H8392" s="31"/>
    </row>
    <row r="8393">
      <c r="E8393" s="31"/>
      <c r="F8393" s="31"/>
      <c r="G8393" s="31"/>
      <c r="H8393" s="31"/>
    </row>
    <row r="8394">
      <c r="E8394" s="31"/>
      <c r="F8394" s="31"/>
      <c r="G8394" s="31"/>
      <c r="H8394" s="31"/>
    </row>
    <row r="8395">
      <c r="E8395" s="31"/>
      <c r="F8395" s="31"/>
      <c r="G8395" s="31"/>
      <c r="H8395" s="31"/>
    </row>
    <row r="8396">
      <c r="E8396" s="31"/>
      <c r="F8396" s="31"/>
      <c r="G8396" s="31"/>
      <c r="H8396" s="31"/>
    </row>
    <row r="8397">
      <c r="E8397" s="31"/>
      <c r="F8397" s="31"/>
      <c r="G8397" s="31"/>
      <c r="H8397" s="31"/>
    </row>
    <row r="8398">
      <c r="E8398" s="31"/>
      <c r="F8398" s="31"/>
      <c r="G8398" s="31"/>
      <c r="H8398" s="31"/>
    </row>
    <row r="8399">
      <c r="E8399" s="31"/>
      <c r="F8399" s="31"/>
      <c r="G8399" s="31"/>
      <c r="H8399" s="31"/>
    </row>
    <row r="8400">
      <c r="E8400" s="31"/>
      <c r="F8400" s="31"/>
      <c r="G8400" s="31"/>
      <c r="H8400" s="31"/>
    </row>
    <row r="8401">
      <c r="E8401" s="31"/>
      <c r="F8401" s="31"/>
      <c r="G8401" s="31"/>
      <c r="H8401" s="31"/>
    </row>
    <row r="8402">
      <c r="E8402" s="31"/>
      <c r="F8402" s="31"/>
      <c r="G8402" s="31"/>
      <c r="H8402" s="31"/>
    </row>
    <row r="8403">
      <c r="E8403" s="31"/>
      <c r="F8403" s="31"/>
      <c r="G8403" s="31"/>
      <c r="H8403" s="31"/>
    </row>
    <row r="8404">
      <c r="E8404" s="31"/>
      <c r="F8404" s="31"/>
      <c r="G8404" s="31"/>
      <c r="H8404" s="31"/>
    </row>
    <row r="8405">
      <c r="E8405" s="31"/>
      <c r="F8405" s="31"/>
      <c r="G8405" s="31"/>
      <c r="H8405" s="31"/>
    </row>
    <row r="8406">
      <c r="E8406" s="31"/>
      <c r="F8406" s="31"/>
      <c r="G8406" s="31"/>
      <c r="H8406" s="31"/>
    </row>
    <row r="8407">
      <c r="E8407" s="31"/>
      <c r="F8407" s="31"/>
      <c r="G8407" s="31"/>
      <c r="H8407" s="31"/>
    </row>
    <row r="8408">
      <c r="E8408" s="31"/>
      <c r="F8408" s="31"/>
      <c r="G8408" s="31"/>
      <c r="H8408" s="31"/>
    </row>
    <row r="8409">
      <c r="E8409" s="31"/>
      <c r="F8409" s="31"/>
      <c r="G8409" s="31"/>
      <c r="H8409" s="31"/>
    </row>
    <row r="8410">
      <c r="E8410" s="31"/>
      <c r="F8410" s="31"/>
      <c r="G8410" s="31"/>
      <c r="H8410" s="31"/>
    </row>
    <row r="8411">
      <c r="E8411" s="31"/>
      <c r="F8411" s="31"/>
      <c r="G8411" s="31"/>
      <c r="H8411" s="31"/>
    </row>
    <row r="8412">
      <c r="E8412" s="31"/>
      <c r="F8412" s="31"/>
      <c r="G8412" s="31"/>
      <c r="H8412" s="31"/>
    </row>
    <row r="8413">
      <c r="E8413" s="31"/>
      <c r="F8413" s="31"/>
      <c r="G8413" s="31"/>
      <c r="H8413" s="31"/>
    </row>
    <row r="8414">
      <c r="E8414" s="31"/>
      <c r="F8414" s="31"/>
      <c r="G8414" s="31"/>
      <c r="H8414" s="31"/>
    </row>
    <row r="8415">
      <c r="E8415" s="31"/>
      <c r="F8415" s="31"/>
      <c r="G8415" s="31"/>
      <c r="H8415" s="31"/>
    </row>
    <row r="8416">
      <c r="E8416" s="31"/>
      <c r="F8416" s="31"/>
      <c r="G8416" s="31"/>
      <c r="H8416" s="31"/>
    </row>
    <row r="8417">
      <c r="E8417" s="31"/>
      <c r="F8417" s="31"/>
      <c r="G8417" s="31"/>
      <c r="H8417" s="31"/>
    </row>
    <row r="8418">
      <c r="E8418" s="31"/>
      <c r="F8418" s="31"/>
      <c r="G8418" s="31"/>
      <c r="H8418" s="31"/>
    </row>
    <row r="8419">
      <c r="E8419" s="31"/>
      <c r="F8419" s="31"/>
      <c r="G8419" s="31"/>
      <c r="H8419" s="31"/>
    </row>
    <row r="8420">
      <c r="E8420" s="31"/>
      <c r="F8420" s="31"/>
      <c r="G8420" s="31"/>
      <c r="H8420" s="31"/>
    </row>
    <row r="8421">
      <c r="E8421" s="31"/>
      <c r="F8421" s="31"/>
      <c r="G8421" s="31"/>
      <c r="H8421" s="31"/>
    </row>
    <row r="8422">
      <c r="E8422" s="31"/>
      <c r="F8422" s="31"/>
      <c r="G8422" s="31"/>
      <c r="H8422" s="31"/>
    </row>
    <row r="8423">
      <c r="E8423" s="31"/>
      <c r="F8423" s="31"/>
      <c r="G8423" s="31"/>
      <c r="H8423" s="31"/>
    </row>
    <row r="8424">
      <c r="E8424" s="31"/>
      <c r="F8424" s="31"/>
      <c r="G8424" s="31"/>
      <c r="H8424" s="31"/>
    </row>
    <row r="8425">
      <c r="E8425" s="31"/>
      <c r="F8425" s="31"/>
      <c r="G8425" s="31"/>
      <c r="H8425" s="31"/>
    </row>
    <row r="8426">
      <c r="E8426" s="31"/>
      <c r="F8426" s="31"/>
      <c r="G8426" s="31"/>
      <c r="H8426" s="31"/>
    </row>
    <row r="8427">
      <c r="E8427" s="31"/>
      <c r="F8427" s="31"/>
      <c r="G8427" s="31"/>
      <c r="H8427" s="31"/>
    </row>
    <row r="8428">
      <c r="E8428" s="31"/>
      <c r="F8428" s="31"/>
      <c r="G8428" s="31"/>
      <c r="H8428" s="31"/>
    </row>
    <row r="8429">
      <c r="E8429" s="31"/>
      <c r="F8429" s="31"/>
      <c r="G8429" s="31"/>
      <c r="H8429" s="31"/>
    </row>
    <row r="8430">
      <c r="E8430" s="31"/>
      <c r="F8430" s="31"/>
      <c r="G8430" s="31"/>
      <c r="H8430" s="31"/>
    </row>
    <row r="8431">
      <c r="E8431" s="31"/>
      <c r="F8431" s="31"/>
      <c r="G8431" s="31"/>
      <c r="H8431" s="31"/>
    </row>
    <row r="8432">
      <c r="E8432" s="31"/>
      <c r="F8432" s="31"/>
      <c r="G8432" s="31"/>
      <c r="H8432" s="31"/>
    </row>
    <row r="8433">
      <c r="E8433" s="31"/>
      <c r="F8433" s="31"/>
      <c r="G8433" s="31"/>
      <c r="H8433" s="31"/>
    </row>
    <row r="8434">
      <c r="E8434" s="31"/>
      <c r="F8434" s="31"/>
      <c r="G8434" s="31"/>
      <c r="H8434" s="31"/>
    </row>
    <row r="8435">
      <c r="E8435" s="31"/>
      <c r="F8435" s="31"/>
      <c r="G8435" s="31"/>
      <c r="H8435" s="31"/>
    </row>
    <row r="8436">
      <c r="E8436" s="31"/>
      <c r="F8436" s="31"/>
      <c r="G8436" s="31"/>
      <c r="H8436" s="31"/>
    </row>
    <row r="8437">
      <c r="E8437" s="31"/>
      <c r="F8437" s="31"/>
      <c r="G8437" s="31"/>
      <c r="H8437" s="31"/>
    </row>
    <row r="8438">
      <c r="E8438" s="31"/>
      <c r="F8438" s="31"/>
      <c r="G8438" s="31"/>
      <c r="H8438" s="31"/>
    </row>
    <row r="8439">
      <c r="E8439" s="31"/>
      <c r="F8439" s="31"/>
      <c r="G8439" s="31"/>
      <c r="H8439" s="31"/>
    </row>
    <row r="8440">
      <c r="E8440" s="31"/>
      <c r="F8440" s="31"/>
      <c r="G8440" s="31"/>
      <c r="H8440" s="31"/>
    </row>
    <row r="8441">
      <c r="E8441" s="31"/>
      <c r="F8441" s="31"/>
      <c r="G8441" s="31"/>
      <c r="H8441" s="31"/>
    </row>
    <row r="8442">
      <c r="E8442" s="31"/>
      <c r="F8442" s="31"/>
      <c r="G8442" s="31"/>
      <c r="H8442" s="31"/>
    </row>
    <row r="8443">
      <c r="E8443" s="31"/>
      <c r="F8443" s="31"/>
      <c r="G8443" s="31"/>
      <c r="H8443" s="31"/>
    </row>
    <row r="8444">
      <c r="E8444" s="31"/>
      <c r="F8444" s="31"/>
      <c r="G8444" s="31"/>
      <c r="H8444" s="31"/>
    </row>
    <row r="8445">
      <c r="E8445" s="31"/>
      <c r="F8445" s="31"/>
      <c r="G8445" s="31"/>
      <c r="H8445" s="31"/>
    </row>
    <row r="8446">
      <c r="E8446" s="31"/>
      <c r="F8446" s="31"/>
      <c r="G8446" s="31"/>
      <c r="H8446" s="31"/>
    </row>
    <row r="8447">
      <c r="E8447" s="31"/>
      <c r="F8447" s="31"/>
      <c r="G8447" s="31"/>
      <c r="H8447" s="31"/>
    </row>
    <row r="8448">
      <c r="E8448" s="31"/>
      <c r="F8448" s="31"/>
      <c r="G8448" s="31"/>
      <c r="H8448" s="31"/>
    </row>
    <row r="8449">
      <c r="E8449" s="31"/>
      <c r="F8449" s="31"/>
      <c r="G8449" s="31"/>
      <c r="H8449" s="31"/>
    </row>
    <row r="8450">
      <c r="E8450" s="31"/>
      <c r="F8450" s="31"/>
      <c r="G8450" s="31"/>
      <c r="H8450" s="31"/>
    </row>
    <row r="8451">
      <c r="E8451" s="31"/>
      <c r="F8451" s="31"/>
      <c r="G8451" s="31"/>
      <c r="H8451" s="31"/>
    </row>
    <row r="8452">
      <c r="E8452" s="31"/>
      <c r="F8452" s="31"/>
      <c r="G8452" s="31"/>
      <c r="H8452" s="31"/>
    </row>
    <row r="8453">
      <c r="E8453" s="31"/>
      <c r="F8453" s="31"/>
      <c r="G8453" s="31"/>
      <c r="H8453" s="31"/>
    </row>
    <row r="8454">
      <c r="E8454" s="31"/>
      <c r="F8454" s="31"/>
      <c r="G8454" s="31"/>
      <c r="H8454" s="31"/>
    </row>
    <row r="8455">
      <c r="E8455" s="31"/>
      <c r="F8455" s="31"/>
      <c r="G8455" s="31"/>
      <c r="H8455" s="31"/>
    </row>
    <row r="8456">
      <c r="E8456" s="31"/>
      <c r="F8456" s="31"/>
      <c r="G8456" s="31"/>
      <c r="H8456" s="31"/>
    </row>
    <row r="8457">
      <c r="E8457" s="31"/>
      <c r="F8457" s="31"/>
      <c r="G8457" s="31"/>
      <c r="H8457" s="31"/>
    </row>
    <row r="8458">
      <c r="E8458" s="31"/>
      <c r="F8458" s="31"/>
      <c r="G8458" s="31"/>
      <c r="H8458" s="31"/>
    </row>
    <row r="8459">
      <c r="E8459" s="31"/>
      <c r="F8459" s="31"/>
      <c r="G8459" s="31"/>
      <c r="H8459" s="31"/>
    </row>
    <row r="8460">
      <c r="E8460" s="31"/>
      <c r="F8460" s="31"/>
      <c r="G8460" s="31"/>
      <c r="H8460" s="31"/>
    </row>
    <row r="8461">
      <c r="E8461" s="31"/>
      <c r="F8461" s="31"/>
      <c r="G8461" s="31"/>
      <c r="H8461" s="31"/>
    </row>
    <row r="8462">
      <c r="E8462" s="31"/>
      <c r="F8462" s="31"/>
      <c r="G8462" s="31"/>
      <c r="H8462" s="31"/>
    </row>
    <row r="8463">
      <c r="E8463" s="31"/>
      <c r="F8463" s="31"/>
      <c r="G8463" s="31"/>
      <c r="H8463" s="31"/>
    </row>
    <row r="8464">
      <c r="E8464" s="31"/>
      <c r="F8464" s="31"/>
      <c r="G8464" s="31"/>
      <c r="H8464" s="31"/>
    </row>
    <row r="8465">
      <c r="E8465" s="31"/>
      <c r="F8465" s="31"/>
      <c r="G8465" s="31"/>
      <c r="H8465" s="31"/>
    </row>
    <row r="8466">
      <c r="E8466" s="31"/>
      <c r="F8466" s="31"/>
      <c r="G8466" s="31"/>
      <c r="H8466" s="31"/>
    </row>
    <row r="8467">
      <c r="E8467" s="31"/>
      <c r="F8467" s="31"/>
      <c r="G8467" s="31"/>
      <c r="H8467" s="31"/>
    </row>
    <row r="8468">
      <c r="E8468" s="31"/>
      <c r="F8468" s="31"/>
      <c r="G8468" s="31"/>
      <c r="H8468" s="31"/>
    </row>
    <row r="8469">
      <c r="E8469" s="31"/>
      <c r="F8469" s="31"/>
      <c r="G8469" s="31"/>
      <c r="H8469" s="31"/>
    </row>
    <row r="8470">
      <c r="E8470" s="31"/>
      <c r="F8470" s="31"/>
      <c r="G8470" s="31"/>
      <c r="H8470" s="31"/>
    </row>
    <row r="8471">
      <c r="E8471" s="31"/>
      <c r="F8471" s="31"/>
      <c r="G8471" s="31"/>
      <c r="H8471" s="31"/>
    </row>
    <row r="8472">
      <c r="E8472" s="31"/>
      <c r="F8472" s="31"/>
      <c r="G8472" s="31"/>
      <c r="H8472" s="31"/>
    </row>
    <row r="8473">
      <c r="E8473" s="31"/>
      <c r="F8473" s="31"/>
      <c r="G8473" s="31"/>
      <c r="H8473" s="31"/>
    </row>
    <row r="8474">
      <c r="E8474" s="31"/>
      <c r="F8474" s="31"/>
      <c r="G8474" s="31"/>
      <c r="H8474" s="31"/>
    </row>
    <row r="8475">
      <c r="E8475" s="31"/>
      <c r="F8475" s="31"/>
      <c r="G8475" s="31"/>
      <c r="H8475" s="31"/>
    </row>
    <row r="8476">
      <c r="E8476" s="31"/>
      <c r="F8476" s="31"/>
      <c r="G8476" s="31"/>
      <c r="H8476" s="31"/>
    </row>
    <row r="8477">
      <c r="E8477" s="31"/>
      <c r="F8477" s="31"/>
      <c r="G8477" s="31"/>
      <c r="H8477" s="31"/>
    </row>
    <row r="8478">
      <c r="E8478" s="31"/>
      <c r="F8478" s="31"/>
      <c r="G8478" s="31"/>
      <c r="H8478" s="31"/>
    </row>
    <row r="8479">
      <c r="E8479" s="31"/>
      <c r="F8479" s="31"/>
      <c r="G8479" s="31"/>
      <c r="H8479" s="31"/>
    </row>
    <row r="8480">
      <c r="E8480" s="31"/>
      <c r="F8480" s="31"/>
      <c r="G8480" s="31"/>
      <c r="H8480" s="31"/>
    </row>
    <row r="8481">
      <c r="E8481" s="31"/>
      <c r="F8481" s="31"/>
      <c r="G8481" s="31"/>
      <c r="H8481" s="31"/>
    </row>
    <row r="8482">
      <c r="E8482" s="31"/>
      <c r="F8482" s="31"/>
      <c r="G8482" s="31"/>
      <c r="H8482" s="31"/>
    </row>
    <row r="8483">
      <c r="E8483" s="31"/>
      <c r="F8483" s="31"/>
      <c r="G8483" s="31"/>
      <c r="H8483" s="31"/>
    </row>
    <row r="8484">
      <c r="E8484" s="31"/>
      <c r="F8484" s="31"/>
      <c r="G8484" s="31"/>
      <c r="H8484" s="31"/>
    </row>
    <row r="8485">
      <c r="E8485" s="31"/>
      <c r="F8485" s="31"/>
      <c r="G8485" s="31"/>
      <c r="H8485" s="31"/>
    </row>
    <row r="8486">
      <c r="E8486" s="31"/>
      <c r="F8486" s="31"/>
      <c r="G8486" s="31"/>
      <c r="H8486" s="31"/>
    </row>
    <row r="8487">
      <c r="E8487" s="31"/>
      <c r="F8487" s="31"/>
      <c r="G8487" s="31"/>
      <c r="H8487" s="31"/>
    </row>
    <row r="8488">
      <c r="E8488" s="31"/>
      <c r="F8488" s="31"/>
      <c r="G8488" s="31"/>
      <c r="H8488" s="31"/>
    </row>
    <row r="8489">
      <c r="E8489" s="31"/>
      <c r="F8489" s="31"/>
      <c r="G8489" s="31"/>
      <c r="H8489" s="31"/>
    </row>
    <row r="8490">
      <c r="E8490" s="31"/>
      <c r="F8490" s="31"/>
      <c r="G8490" s="31"/>
      <c r="H8490" s="31"/>
    </row>
    <row r="8491">
      <c r="E8491" s="31"/>
      <c r="F8491" s="31"/>
      <c r="G8491" s="31"/>
      <c r="H8491" s="31"/>
    </row>
    <row r="8492">
      <c r="E8492" s="31"/>
      <c r="F8492" s="31"/>
      <c r="G8492" s="31"/>
      <c r="H8492" s="31"/>
    </row>
    <row r="8493">
      <c r="E8493" s="31"/>
      <c r="F8493" s="31"/>
      <c r="G8493" s="31"/>
      <c r="H8493" s="31"/>
    </row>
    <row r="8494">
      <c r="E8494" s="31"/>
      <c r="F8494" s="31"/>
      <c r="G8494" s="31"/>
      <c r="H8494" s="31"/>
    </row>
    <row r="8495">
      <c r="E8495" s="31"/>
      <c r="F8495" s="31"/>
      <c r="G8495" s="31"/>
      <c r="H8495" s="31"/>
    </row>
    <row r="8496">
      <c r="E8496" s="31"/>
      <c r="F8496" s="31"/>
      <c r="G8496" s="31"/>
      <c r="H8496" s="31"/>
    </row>
    <row r="8497">
      <c r="E8497" s="31"/>
      <c r="F8497" s="31"/>
      <c r="G8497" s="31"/>
      <c r="H8497" s="31"/>
    </row>
    <row r="8498">
      <c r="E8498" s="31"/>
      <c r="F8498" s="31"/>
      <c r="G8498" s="31"/>
      <c r="H8498" s="31"/>
    </row>
    <row r="8499">
      <c r="E8499" s="31"/>
      <c r="F8499" s="31"/>
      <c r="G8499" s="31"/>
      <c r="H8499" s="31"/>
    </row>
    <row r="8500">
      <c r="E8500" s="31"/>
      <c r="F8500" s="31"/>
      <c r="G8500" s="31"/>
      <c r="H8500" s="31"/>
    </row>
    <row r="8501">
      <c r="E8501" s="31"/>
      <c r="F8501" s="31"/>
      <c r="G8501" s="31"/>
      <c r="H8501" s="31"/>
    </row>
    <row r="8502">
      <c r="E8502" s="31"/>
      <c r="F8502" s="31"/>
      <c r="G8502" s="31"/>
      <c r="H8502" s="31"/>
    </row>
    <row r="8503">
      <c r="E8503" s="31"/>
      <c r="F8503" s="31"/>
      <c r="G8503" s="31"/>
      <c r="H8503" s="31"/>
    </row>
    <row r="8504">
      <c r="E8504" s="31"/>
      <c r="F8504" s="31"/>
      <c r="G8504" s="31"/>
      <c r="H8504" s="31"/>
    </row>
    <row r="8505">
      <c r="E8505" s="31"/>
      <c r="F8505" s="31"/>
      <c r="G8505" s="31"/>
      <c r="H8505" s="31"/>
    </row>
    <row r="8506">
      <c r="E8506" s="31"/>
      <c r="F8506" s="31"/>
      <c r="G8506" s="31"/>
      <c r="H8506" s="31"/>
    </row>
    <row r="8507">
      <c r="E8507" s="31"/>
      <c r="F8507" s="31"/>
      <c r="G8507" s="31"/>
      <c r="H8507" s="31"/>
    </row>
    <row r="8508">
      <c r="E8508" s="31"/>
      <c r="F8508" s="31"/>
      <c r="G8508" s="31"/>
      <c r="H8508" s="31"/>
    </row>
    <row r="8509">
      <c r="E8509" s="31"/>
      <c r="F8509" s="31"/>
      <c r="G8509" s="31"/>
      <c r="H8509" s="31"/>
    </row>
    <row r="8510">
      <c r="E8510" s="31"/>
      <c r="F8510" s="31"/>
      <c r="G8510" s="31"/>
      <c r="H8510" s="31"/>
    </row>
    <row r="8511">
      <c r="E8511" s="31"/>
      <c r="F8511" s="31"/>
      <c r="G8511" s="31"/>
      <c r="H8511" s="31"/>
    </row>
    <row r="8512">
      <c r="E8512" s="31"/>
      <c r="F8512" s="31"/>
      <c r="G8512" s="31"/>
      <c r="H8512" s="31"/>
    </row>
    <row r="8513">
      <c r="E8513" s="31"/>
      <c r="F8513" s="31"/>
      <c r="G8513" s="31"/>
      <c r="H8513" s="31"/>
    </row>
    <row r="8514">
      <c r="E8514" s="31"/>
      <c r="F8514" s="31"/>
      <c r="G8514" s="31"/>
      <c r="H8514" s="31"/>
    </row>
    <row r="8515">
      <c r="E8515" s="31"/>
      <c r="F8515" s="31"/>
      <c r="G8515" s="31"/>
      <c r="H8515" s="31"/>
    </row>
    <row r="8516">
      <c r="E8516" s="31"/>
      <c r="F8516" s="31"/>
      <c r="G8516" s="31"/>
      <c r="H8516" s="31"/>
    </row>
    <row r="8517">
      <c r="E8517" s="31"/>
      <c r="F8517" s="31"/>
      <c r="G8517" s="31"/>
      <c r="H8517" s="31"/>
    </row>
    <row r="8518">
      <c r="E8518" s="31"/>
      <c r="F8518" s="31"/>
      <c r="G8518" s="31"/>
      <c r="H8518" s="31"/>
    </row>
    <row r="8519">
      <c r="E8519" s="31"/>
      <c r="F8519" s="31"/>
      <c r="G8519" s="31"/>
      <c r="H8519" s="31"/>
    </row>
    <row r="8520">
      <c r="E8520" s="31"/>
      <c r="F8520" s="31"/>
      <c r="G8520" s="31"/>
      <c r="H8520" s="31"/>
    </row>
    <row r="8521">
      <c r="E8521" s="31"/>
      <c r="F8521" s="31"/>
      <c r="G8521" s="31"/>
      <c r="H8521" s="31"/>
    </row>
    <row r="8522">
      <c r="E8522" s="31"/>
      <c r="F8522" s="31"/>
      <c r="G8522" s="31"/>
      <c r="H8522" s="31"/>
    </row>
    <row r="8523">
      <c r="E8523" s="31"/>
      <c r="F8523" s="31"/>
      <c r="G8523" s="31"/>
      <c r="H8523" s="31"/>
    </row>
    <row r="8524">
      <c r="E8524" s="31"/>
      <c r="F8524" s="31"/>
      <c r="G8524" s="31"/>
      <c r="H8524" s="31"/>
    </row>
    <row r="8525">
      <c r="E8525" s="31"/>
      <c r="F8525" s="31"/>
      <c r="G8525" s="31"/>
      <c r="H8525" s="31"/>
    </row>
    <row r="8526">
      <c r="E8526" s="31"/>
      <c r="F8526" s="31"/>
      <c r="G8526" s="31"/>
      <c r="H8526" s="31"/>
    </row>
    <row r="8527">
      <c r="E8527" s="31"/>
      <c r="F8527" s="31"/>
      <c r="G8527" s="31"/>
      <c r="H8527" s="31"/>
    </row>
    <row r="8528">
      <c r="E8528" s="31"/>
      <c r="F8528" s="31"/>
      <c r="G8528" s="31"/>
      <c r="H8528" s="31"/>
    </row>
    <row r="8529">
      <c r="E8529" s="31"/>
      <c r="F8529" s="31"/>
      <c r="G8529" s="31"/>
      <c r="H8529" s="31"/>
    </row>
    <row r="8530">
      <c r="E8530" s="31"/>
      <c r="F8530" s="31"/>
      <c r="G8530" s="31"/>
      <c r="H8530" s="31"/>
    </row>
    <row r="8531">
      <c r="E8531" s="31"/>
      <c r="F8531" s="31"/>
      <c r="G8531" s="31"/>
      <c r="H8531" s="31"/>
    </row>
    <row r="8532">
      <c r="E8532" s="31"/>
      <c r="F8532" s="31"/>
      <c r="G8532" s="31"/>
      <c r="H8532" s="31"/>
    </row>
    <row r="8533">
      <c r="E8533" s="31"/>
      <c r="F8533" s="31"/>
      <c r="G8533" s="31"/>
      <c r="H8533" s="31"/>
    </row>
    <row r="8534">
      <c r="E8534" s="31"/>
      <c r="F8534" s="31"/>
      <c r="G8534" s="31"/>
      <c r="H8534" s="31"/>
    </row>
    <row r="8535">
      <c r="E8535" s="31"/>
      <c r="F8535" s="31"/>
      <c r="G8535" s="31"/>
      <c r="H8535" s="31"/>
    </row>
    <row r="8536">
      <c r="E8536" s="31"/>
      <c r="F8536" s="31"/>
      <c r="G8536" s="31"/>
      <c r="H8536" s="31"/>
    </row>
    <row r="8537">
      <c r="E8537" s="31"/>
      <c r="F8537" s="31"/>
      <c r="G8537" s="31"/>
      <c r="H8537" s="31"/>
    </row>
    <row r="8538">
      <c r="E8538" s="31"/>
      <c r="F8538" s="31"/>
      <c r="G8538" s="31"/>
      <c r="H8538" s="31"/>
    </row>
    <row r="8539">
      <c r="E8539" s="31"/>
      <c r="F8539" s="31"/>
      <c r="G8539" s="31"/>
      <c r="H8539" s="31"/>
    </row>
    <row r="8540">
      <c r="E8540" s="31"/>
      <c r="F8540" s="31"/>
      <c r="G8540" s="31"/>
      <c r="H8540" s="31"/>
    </row>
    <row r="8541">
      <c r="E8541" s="31"/>
      <c r="F8541" s="31"/>
      <c r="G8541" s="31"/>
      <c r="H8541" s="31"/>
    </row>
    <row r="8542">
      <c r="E8542" s="31"/>
      <c r="F8542" s="31"/>
      <c r="G8542" s="31"/>
      <c r="H8542" s="31"/>
    </row>
    <row r="8543">
      <c r="E8543" s="31"/>
      <c r="F8543" s="31"/>
      <c r="G8543" s="31"/>
      <c r="H8543" s="31"/>
    </row>
    <row r="8544">
      <c r="E8544" s="31"/>
      <c r="F8544" s="31"/>
      <c r="G8544" s="31"/>
      <c r="H8544" s="31"/>
    </row>
    <row r="8545">
      <c r="E8545" s="31"/>
      <c r="F8545" s="31"/>
      <c r="G8545" s="31"/>
      <c r="H8545" s="31"/>
    </row>
    <row r="8546">
      <c r="E8546" s="31"/>
      <c r="F8546" s="31"/>
      <c r="G8546" s="31"/>
      <c r="H8546" s="31"/>
    </row>
    <row r="8547">
      <c r="E8547" s="31"/>
      <c r="F8547" s="31"/>
      <c r="G8547" s="31"/>
      <c r="H8547" s="31"/>
    </row>
    <row r="8548">
      <c r="E8548" s="31"/>
      <c r="F8548" s="31"/>
      <c r="G8548" s="31"/>
      <c r="H8548" s="31"/>
    </row>
    <row r="8549">
      <c r="E8549" s="31"/>
      <c r="F8549" s="31"/>
      <c r="G8549" s="31"/>
      <c r="H8549" s="31"/>
    </row>
    <row r="8550">
      <c r="E8550" s="31"/>
      <c r="F8550" s="31"/>
      <c r="G8550" s="31"/>
      <c r="H8550" s="31"/>
    </row>
    <row r="8551">
      <c r="E8551" s="31"/>
      <c r="F8551" s="31"/>
      <c r="G8551" s="31"/>
      <c r="H8551" s="31"/>
    </row>
    <row r="8552">
      <c r="E8552" s="31"/>
      <c r="F8552" s="31"/>
      <c r="G8552" s="31"/>
      <c r="H8552" s="31"/>
    </row>
    <row r="8553">
      <c r="E8553" s="31"/>
      <c r="F8553" s="31"/>
      <c r="G8553" s="31"/>
      <c r="H8553" s="31"/>
    </row>
    <row r="8554">
      <c r="E8554" s="31"/>
      <c r="F8554" s="31"/>
      <c r="G8554" s="31"/>
      <c r="H8554" s="31"/>
    </row>
    <row r="8555">
      <c r="E8555" s="31"/>
      <c r="F8555" s="31"/>
      <c r="G8555" s="31"/>
      <c r="H8555" s="31"/>
    </row>
    <row r="8556">
      <c r="E8556" s="31"/>
      <c r="F8556" s="31"/>
      <c r="G8556" s="31"/>
      <c r="H8556" s="31"/>
    </row>
    <row r="8557">
      <c r="E8557" s="31"/>
      <c r="F8557" s="31"/>
      <c r="G8557" s="31"/>
      <c r="H8557" s="31"/>
    </row>
    <row r="8558">
      <c r="E8558" s="31"/>
      <c r="F8558" s="31"/>
      <c r="G8558" s="31"/>
      <c r="H8558" s="31"/>
    </row>
    <row r="8559">
      <c r="E8559" s="31"/>
      <c r="F8559" s="31"/>
      <c r="G8559" s="31"/>
      <c r="H8559" s="31"/>
    </row>
    <row r="8560">
      <c r="E8560" s="31"/>
      <c r="F8560" s="31"/>
      <c r="G8560" s="31"/>
      <c r="H8560" s="31"/>
    </row>
    <row r="8561">
      <c r="E8561" s="31"/>
      <c r="F8561" s="31"/>
      <c r="G8561" s="31"/>
      <c r="H8561" s="31"/>
    </row>
    <row r="8562">
      <c r="E8562" s="31"/>
      <c r="F8562" s="31"/>
      <c r="G8562" s="31"/>
      <c r="H8562" s="31"/>
    </row>
    <row r="8563">
      <c r="E8563" s="31"/>
      <c r="F8563" s="31"/>
      <c r="G8563" s="31"/>
      <c r="H8563" s="31"/>
    </row>
    <row r="8564">
      <c r="E8564" s="31"/>
      <c r="F8564" s="31"/>
      <c r="G8564" s="31"/>
      <c r="H8564" s="31"/>
    </row>
    <row r="8565">
      <c r="E8565" s="31"/>
      <c r="F8565" s="31"/>
      <c r="G8565" s="31"/>
      <c r="H8565" s="31"/>
    </row>
    <row r="8566">
      <c r="E8566" s="31"/>
      <c r="F8566" s="31"/>
      <c r="G8566" s="31"/>
      <c r="H8566" s="31"/>
    </row>
    <row r="8567">
      <c r="E8567" s="31"/>
      <c r="F8567" s="31"/>
      <c r="G8567" s="31"/>
      <c r="H8567" s="31"/>
    </row>
    <row r="8568">
      <c r="E8568" s="31"/>
      <c r="F8568" s="31"/>
      <c r="G8568" s="31"/>
      <c r="H8568" s="31"/>
    </row>
    <row r="8569">
      <c r="E8569" s="31"/>
      <c r="F8569" s="31"/>
      <c r="G8569" s="31"/>
      <c r="H8569" s="31"/>
    </row>
    <row r="8570">
      <c r="E8570" s="31"/>
      <c r="F8570" s="31"/>
      <c r="G8570" s="31"/>
      <c r="H8570" s="31"/>
    </row>
    <row r="8571">
      <c r="E8571" s="31"/>
      <c r="F8571" s="31"/>
      <c r="G8571" s="31"/>
      <c r="H8571" s="31"/>
    </row>
    <row r="8572">
      <c r="E8572" s="31"/>
      <c r="F8572" s="31"/>
      <c r="G8572" s="31"/>
      <c r="H8572" s="31"/>
    </row>
    <row r="8573">
      <c r="E8573" s="31"/>
      <c r="F8573" s="31"/>
      <c r="G8573" s="31"/>
      <c r="H8573" s="31"/>
    </row>
    <row r="8574">
      <c r="E8574" s="31"/>
      <c r="F8574" s="31"/>
      <c r="G8574" s="31"/>
      <c r="H8574" s="31"/>
    </row>
    <row r="8575">
      <c r="E8575" s="31"/>
      <c r="F8575" s="31"/>
      <c r="G8575" s="31"/>
      <c r="H8575" s="31"/>
    </row>
    <row r="8576">
      <c r="E8576" s="31"/>
      <c r="F8576" s="31"/>
      <c r="G8576" s="31"/>
      <c r="H8576" s="31"/>
    </row>
    <row r="8577">
      <c r="E8577" s="31"/>
      <c r="F8577" s="31"/>
      <c r="G8577" s="31"/>
      <c r="H8577" s="31"/>
    </row>
    <row r="8578">
      <c r="E8578" s="31"/>
      <c r="F8578" s="31"/>
      <c r="G8578" s="31"/>
      <c r="H8578" s="31"/>
    </row>
    <row r="8579">
      <c r="E8579" s="31"/>
      <c r="F8579" s="31"/>
      <c r="G8579" s="31"/>
      <c r="H8579" s="31"/>
    </row>
    <row r="8580">
      <c r="E8580" s="31"/>
      <c r="F8580" s="31"/>
      <c r="G8580" s="31"/>
      <c r="H8580" s="31"/>
    </row>
    <row r="8581">
      <c r="E8581" s="31"/>
      <c r="F8581" s="31"/>
      <c r="G8581" s="31"/>
      <c r="H8581" s="31"/>
    </row>
    <row r="8582">
      <c r="E8582" s="31"/>
      <c r="F8582" s="31"/>
      <c r="G8582" s="31"/>
      <c r="H8582" s="31"/>
    </row>
    <row r="8583">
      <c r="E8583" s="31"/>
      <c r="F8583" s="31"/>
      <c r="G8583" s="31"/>
      <c r="H8583" s="31"/>
    </row>
    <row r="8584">
      <c r="E8584" s="31"/>
      <c r="F8584" s="31"/>
      <c r="G8584" s="31"/>
      <c r="H8584" s="31"/>
    </row>
    <row r="8585">
      <c r="E8585" s="31"/>
      <c r="F8585" s="31"/>
      <c r="G8585" s="31"/>
      <c r="H8585" s="31"/>
    </row>
    <row r="8586">
      <c r="E8586" s="31"/>
      <c r="F8586" s="31"/>
      <c r="G8586" s="31"/>
      <c r="H8586" s="31"/>
    </row>
    <row r="8587">
      <c r="E8587" s="31"/>
      <c r="F8587" s="31"/>
      <c r="G8587" s="31"/>
      <c r="H8587" s="31"/>
    </row>
    <row r="8588">
      <c r="E8588" s="31"/>
      <c r="F8588" s="31"/>
      <c r="G8588" s="31"/>
      <c r="H8588" s="31"/>
    </row>
    <row r="8589">
      <c r="E8589" s="31"/>
      <c r="F8589" s="31"/>
      <c r="G8589" s="31"/>
      <c r="H8589" s="31"/>
    </row>
    <row r="8590">
      <c r="E8590" s="31"/>
      <c r="F8590" s="31"/>
      <c r="G8590" s="31"/>
      <c r="H8590" s="31"/>
    </row>
    <row r="8591">
      <c r="E8591" s="31"/>
      <c r="F8591" s="31"/>
      <c r="G8591" s="31"/>
      <c r="H8591" s="31"/>
    </row>
    <row r="8592">
      <c r="E8592" s="31"/>
      <c r="F8592" s="31"/>
      <c r="G8592" s="31"/>
      <c r="H8592" s="31"/>
    </row>
    <row r="8593">
      <c r="E8593" s="31"/>
      <c r="F8593" s="31"/>
      <c r="G8593" s="31"/>
      <c r="H8593" s="31"/>
    </row>
    <row r="8594">
      <c r="E8594" s="31"/>
      <c r="F8594" s="31"/>
      <c r="G8594" s="31"/>
      <c r="H8594" s="31"/>
    </row>
    <row r="8595">
      <c r="E8595" s="31"/>
      <c r="F8595" s="31"/>
      <c r="G8595" s="31"/>
      <c r="H8595" s="31"/>
    </row>
    <row r="8596">
      <c r="E8596" s="31"/>
      <c r="F8596" s="31"/>
      <c r="G8596" s="31"/>
      <c r="H8596" s="31"/>
    </row>
    <row r="8597">
      <c r="E8597" s="31"/>
      <c r="F8597" s="31"/>
      <c r="G8597" s="31"/>
      <c r="H8597" s="31"/>
    </row>
    <row r="8598">
      <c r="E8598" s="31"/>
      <c r="F8598" s="31"/>
      <c r="G8598" s="31"/>
      <c r="H8598" s="31"/>
    </row>
    <row r="8599">
      <c r="E8599" s="31"/>
      <c r="F8599" s="31"/>
      <c r="G8599" s="31"/>
      <c r="H8599" s="31"/>
    </row>
    <row r="8600">
      <c r="E8600" s="31"/>
      <c r="F8600" s="31"/>
      <c r="G8600" s="31"/>
      <c r="H8600" s="31"/>
    </row>
    <row r="8601">
      <c r="E8601" s="31"/>
      <c r="F8601" s="31"/>
      <c r="G8601" s="31"/>
      <c r="H8601" s="31"/>
    </row>
    <row r="8602">
      <c r="E8602" s="31"/>
      <c r="F8602" s="31"/>
      <c r="G8602" s="31"/>
      <c r="H8602" s="31"/>
    </row>
    <row r="8603">
      <c r="E8603" s="31"/>
      <c r="F8603" s="31"/>
      <c r="G8603" s="31"/>
      <c r="H8603" s="31"/>
    </row>
    <row r="8604">
      <c r="E8604" s="31"/>
      <c r="F8604" s="31"/>
      <c r="G8604" s="31"/>
      <c r="H8604" s="31"/>
    </row>
    <row r="8605">
      <c r="E8605" s="31"/>
      <c r="F8605" s="31"/>
      <c r="G8605" s="31"/>
      <c r="H8605" s="31"/>
    </row>
    <row r="8606">
      <c r="E8606" s="31"/>
      <c r="F8606" s="31"/>
      <c r="G8606" s="31"/>
      <c r="H8606" s="31"/>
    </row>
    <row r="8607">
      <c r="E8607" s="31"/>
      <c r="F8607" s="31"/>
      <c r="G8607" s="31"/>
      <c r="H8607" s="31"/>
    </row>
    <row r="8608">
      <c r="E8608" s="31"/>
      <c r="F8608" s="31"/>
      <c r="G8608" s="31"/>
      <c r="H8608" s="31"/>
    </row>
    <row r="8609">
      <c r="E8609" s="31"/>
      <c r="F8609" s="31"/>
      <c r="G8609" s="31"/>
      <c r="H8609" s="31"/>
    </row>
    <row r="8610">
      <c r="E8610" s="31"/>
      <c r="F8610" s="31"/>
      <c r="G8610" s="31"/>
      <c r="H8610" s="31"/>
    </row>
    <row r="8611">
      <c r="E8611" s="31"/>
      <c r="F8611" s="31"/>
      <c r="G8611" s="31"/>
      <c r="H8611" s="31"/>
    </row>
    <row r="8612">
      <c r="E8612" s="31"/>
      <c r="F8612" s="31"/>
      <c r="G8612" s="31"/>
      <c r="H8612" s="31"/>
    </row>
    <row r="8613">
      <c r="E8613" s="31"/>
      <c r="F8613" s="31"/>
      <c r="G8613" s="31"/>
      <c r="H8613" s="31"/>
    </row>
    <row r="8614">
      <c r="E8614" s="31"/>
      <c r="F8614" s="31"/>
      <c r="G8614" s="31"/>
      <c r="H8614" s="31"/>
    </row>
    <row r="8615">
      <c r="E8615" s="31"/>
      <c r="F8615" s="31"/>
      <c r="G8615" s="31"/>
      <c r="H8615" s="31"/>
    </row>
    <row r="8616">
      <c r="E8616" s="31"/>
      <c r="F8616" s="31"/>
      <c r="G8616" s="31"/>
      <c r="H8616" s="31"/>
    </row>
    <row r="8617">
      <c r="E8617" s="31"/>
      <c r="F8617" s="31"/>
      <c r="G8617" s="31"/>
      <c r="H8617" s="31"/>
    </row>
    <row r="8618">
      <c r="E8618" s="31"/>
      <c r="F8618" s="31"/>
      <c r="G8618" s="31"/>
      <c r="H8618" s="31"/>
    </row>
    <row r="8619">
      <c r="E8619" s="31"/>
      <c r="F8619" s="31"/>
      <c r="G8619" s="31"/>
      <c r="H8619" s="31"/>
    </row>
    <row r="8620">
      <c r="E8620" s="31"/>
      <c r="F8620" s="31"/>
      <c r="G8620" s="31"/>
      <c r="H8620" s="31"/>
    </row>
    <row r="8621">
      <c r="E8621" s="31"/>
      <c r="F8621" s="31"/>
      <c r="G8621" s="31"/>
      <c r="H8621" s="31"/>
    </row>
    <row r="8622">
      <c r="E8622" s="31"/>
      <c r="F8622" s="31"/>
      <c r="G8622" s="31"/>
      <c r="H8622" s="31"/>
    </row>
    <row r="8623">
      <c r="E8623" s="31"/>
      <c r="F8623" s="31"/>
      <c r="G8623" s="31"/>
      <c r="H8623" s="31"/>
    </row>
    <row r="8624">
      <c r="E8624" s="31"/>
      <c r="F8624" s="31"/>
      <c r="G8624" s="31"/>
      <c r="H8624" s="31"/>
    </row>
    <row r="8625">
      <c r="E8625" s="31"/>
      <c r="F8625" s="31"/>
      <c r="G8625" s="31"/>
      <c r="H8625" s="31"/>
    </row>
    <row r="8626">
      <c r="E8626" s="31"/>
      <c r="F8626" s="31"/>
      <c r="G8626" s="31"/>
      <c r="H8626" s="31"/>
    </row>
    <row r="8627">
      <c r="E8627" s="31"/>
      <c r="F8627" s="31"/>
      <c r="G8627" s="31"/>
      <c r="H8627" s="31"/>
    </row>
    <row r="8628">
      <c r="E8628" s="31"/>
      <c r="F8628" s="31"/>
      <c r="G8628" s="31"/>
      <c r="H8628" s="31"/>
    </row>
    <row r="8629">
      <c r="E8629" s="31"/>
      <c r="F8629" s="31"/>
      <c r="G8629" s="31"/>
      <c r="H8629" s="31"/>
    </row>
    <row r="8630">
      <c r="E8630" s="31"/>
      <c r="F8630" s="31"/>
      <c r="G8630" s="31"/>
      <c r="H8630" s="31"/>
    </row>
    <row r="8631">
      <c r="E8631" s="31"/>
      <c r="F8631" s="31"/>
      <c r="G8631" s="31"/>
      <c r="H8631" s="31"/>
    </row>
    <row r="8632">
      <c r="E8632" s="31"/>
      <c r="F8632" s="31"/>
      <c r="G8632" s="31"/>
      <c r="H8632" s="31"/>
    </row>
    <row r="8633">
      <c r="E8633" s="31"/>
      <c r="F8633" s="31"/>
      <c r="G8633" s="31"/>
      <c r="H8633" s="31"/>
    </row>
    <row r="8634">
      <c r="E8634" s="31"/>
      <c r="F8634" s="31"/>
      <c r="G8634" s="31"/>
      <c r="H8634" s="31"/>
    </row>
    <row r="8635">
      <c r="E8635" s="31"/>
      <c r="F8635" s="31"/>
      <c r="G8635" s="31"/>
      <c r="H8635" s="31"/>
    </row>
    <row r="8636">
      <c r="E8636" s="31"/>
      <c r="F8636" s="31"/>
      <c r="G8636" s="31"/>
      <c r="H8636" s="31"/>
    </row>
    <row r="8637">
      <c r="E8637" s="31"/>
      <c r="F8637" s="31"/>
      <c r="G8637" s="31"/>
      <c r="H8637" s="31"/>
    </row>
    <row r="8638">
      <c r="E8638" s="31"/>
      <c r="F8638" s="31"/>
      <c r="G8638" s="31"/>
      <c r="H8638" s="31"/>
    </row>
    <row r="8639">
      <c r="E8639" s="31"/>
      <c r="F8639" s="31"/>
      <c r="G8639" s="31"/>
      <c r="H8639" s="31"/>
    </row>
    <row r="8640">
      <c r="E8640" s="31"/>
      <c r="F8640" s="31"/>
      <c r="G8640" s="31"/>
      <c r="H8640" s="31"/>
    </row>
    <row r="8641">
      <c r="E8641" s="31"/>
      <c r="F8641" s="31"/>
      <c r="G8641" s="31"/>
      <c r="H8641" s="31"/>
    </row>
    <row r="8642">
      <c r="E8642" s="31"/>
      <c r="F8642" s="31"/>
      <c r="G8642" s="31"/>
      <c r="H8642" s="31"/>
    </row>
    <row r="8643">
      <c r="E8643" s="31"/>
      <c r="F8643" s="31"/>
      <c r="G8643" s="31"/>
      <c r="H8643" s="31"/>
    </row>
    <row r="8644">
      <c r="E8644" s="31"/>
      <c r="F8644" s="31"/>
      <c r="G8644" s="31"/>
      <c r="H8644" s="31"/>
    </row>
    <row r="8645">
      <c r="E8645" s="31"/>
      <c r="F8645" s="31"/>
      <c r="G8645" s="31"/>
      <c r="H8645" s="31"/>
    </row>
    <row r="8646">
      <c r="E8646" s="31"/>
      <c r="F8646" s="31"/>
      <c r="G8646" s="31"/>
      <c r="H8646" s="31"/>
    </row>
    <row r="8647">
      <c r="E8647" s="31"/>
      <c r="F8647" s="31"/>
      <c r="G8647" s="31"/>
      <c r="H8647" s="31"/>
    </row>
    <row r="8648">
      <c r="E8648" s="31"/>
      <c r="F8648" s="31"/>
      <c r="G8648" s="31"/>
      <c r="H8648" s="31"/>
    </row>
    <row r="8649">
      <c r="E8649" s="31"/>
      <c r="F8649" s="31"/>
      <c r="G8649" s="31"/>
      <c r="H8649" s="31"/>
    </row>
    <row r="8650">
      <c r="E8650" s="31"/>
      <c r="F8650" s="31"/>
      <c r="G8650" s="31"/>
      <c r="H8650" s="31"/>
    </row>
    <row r="8651">
      <c r="E8651" s="31"/>
      <c r="F8651" s="31"/>
      <c r="G8651" s="31"/>
      <c r="H8651" s="31"/>
    </row>
    <row r="8652">
      <c r="E8652" s="31"/>
      <c r="F8652" s="31"/>
      <c r="G8652" s="31"/>
      <c r="H8652" s="31"/>
    </row>
    <row r="8653">
      <c r="E8653" s="31"/>
      <c r="F8653" s="31"/>
      <c r="G8653" s="31"/>
      <c r="H8653" s="31"/>
    </row>
    <row r="8654">
      <c r="E8654" s="31"/>
      <c r="F8654" s="31"/>
      <c r="G8654" s="31"/>
      <c r="H8654" s="31"/>
    </row>
    <row r="8655">
      <c r="E8655" s="31"/>
      <c r="F8655" s="31"/>
      <c r="G8655" s="31"/>
      <c r="H8655" s="31"/>
    </row>
    <row r="8656">
      <c r="E8656" s="31"/>
      <c r="F8656" s="31"/>
      <c r="G8656" s="31"/>
      <c r="H8656" s="31"/>
    </row>
    <row r="8657">
      <c r="E8657" s="31"/>
      <c r="F8657" s="31"/>
      <c r="G8657" s="31"/>
      <c r="H8657" s="31"/>
    </row>
    <row r="8658">
      <c r="E8658" s="31"/>
      <c r="F8658" s="31"/>
      <c r="G8658" s="31"/>
      <c r="H8658" s="31"/>
    </row>
    <row r="8659">
      <c r="E8659" s="31"/>
      <c r="F8659" s="31"/>
      <c r="G8659" s="31"/>
      <c r="H8659" s="31"/>
    </row>
    <row r="8660">
      <c r="E8660" s="31"/>
      <c r="F8660" s="31"/>
      <c r="G8660" s="31"/>
      <c r="H8660" s="31"/>
    </row>
    <row r="8661">
      <c r="E8661" s="31"/>
      <c r="F8661" s="31"/>
      <c r="G8661" s="31"/>
      <c r="H8661" s="31"/>
    </row>
    <row r="8662">
      <c r="E8662" s="31"/>
      <c r="F8662" s="31"/>
      <c r="G8662" s="31"/>
      <c r="H8662" s="31"/>
    </row>
    <row r="8663">
      <c r="E8663" s="31"/>
      <c r="F8663" s="31"/>
      <c r="G8663" s="31"/>
      <c r="H8663" s="31"/>
    </row>
    <row r="8664">
      <c r="E8664" s="31"/>
      <c r="F8664" s="31"/>
      <c r="G8664" s="31"/>
      <c r="H8664" s="31"/>
    </row>
    <row r="8665">
      <c r="E8665" s="31"/>
      <c r="F8665" s="31"/>
      <c r="G8665" s="31"/>
      <c r="H8665" s="31"/>
    </row>
    <row r="8666">
      <c r="E8666" s="31"/>
      <c r="F8666" s="31"/>
      <c r="G8666" s="31"/>
      <c r="H8666" s="31"/>
    </row>
    <row r="8667">
      <c r="E8667" s="31"/>
      <c r="F8667" s="31"/>
      <c r="G8667" s="31"/>
      <c r="H8667" s="31"/>
    </row>
    <row r="8668">
      <c r="E8668" s="31"/>
      <c r="F8668" s="31"/>
      <c r="G8668" s="31"/>
      <c r="H8668" s="31"/>
    </row>
    <row r="8669">
      <c r="E8669" s="31"/>
      <c r="F8669" s="31"/>
      <c r="G8669" s="31"/>
      <c r="H8669" s="31"/>
    </row>
    <row r="8670">
      <c r="E8670" s="31"/>
      <c r="F8670" s="31"/>
      <c r="G8670" s="31"/>
      <c r="H8670" s="31"/>
    </row>
    <row r="8671">
      <c r="E8671" s="31"/>
      <c r="F8671" s="31"/>
      <c r="G8671" s="31"/>
      <c r="H8671" s="31"/>
    </row>
    <row r="8672">
      <c r="E8672" s="31"/>
      <c r="F8672" s="31"/>
      <c r="G8672" s="31"/>
      <c r="H8672" s="31"/>
    </row>
    <row r="8673">
      <c r="E8673" s="31"/>
      <c r="F8673" s="31"/>
      <c r="G8673" s="31"/>
      <c r="H8673" s="31"/>
    </row>
    <row r="8674">
      <c r="E8674" s="31"/>
      <c r="F8674" s="31"/>
      <c r="G8674" s="31"/>
      <c r="H8674" s="31"/>
    </row>
    <row r="8675">
      <c r="E8675" s="31"/>
      <c r="F8675" s="31"/>
      <c r="G8675" s="31"/>
      <c r="H8675" s="31"/>
    </row>
    <row r="8676">
      <c r="E8676" s="31"/>
      <c r="F8676" s="31"/>
      <c r="G8676" s="31"/>
      <c r="H8676" s="31"/>
    </row>
    <row r="8677">
      <c r="E8677" s="31"/>
      <c r="F8677" s="31"/>
      <c r="G8677" s="31"/>
      <c r="H8677" s="31"/>
    </row>
    <row r="8678">
      <c r="E8678" s="31"/>
      <c r="F8678" s="31"/>
      <c r="G8678" s="31"/>
      <c r="H8678" s="31"/>
    </row>
    <row r="8679">
      <c r="E8679" s="31"/>
      <c r="F8679" s="31"/>
      <c r="G8679" s="31"/>
      <c r="H8679" s="31"/>
    </row>
    <row r="8680">
      <c r="E8680" s="31"/>
      <c r="F8680" s="31"/>
      <c r="G8680" s="31"/>
      <c r="H8680" s="31"/>
    </row>
    <row r="8681">
      <c r="E8681" s="31"/>
      <c r="F8681" s="31"/>
      <c r="G8681" s="31"/>
      <c r="H8681" s="31"/>
    </row>
    <row r="8682">
      <c r="E8682" s="31"/>
      <c r="F8682" s="31"/>
      <c r="G8682" s="31"/>
      <c r="H8682" s="31"/>
    </row>
    <row r="8683">
      <c r="E8683" s="31"/>
      <c r="F8683" s="31"/>
      <c r="G8683" s="31"/>
      <c r="H8683" s="31"/>
    </row>
    <row r="8684">
      <c r="E8684" s="31"/>
      <c r="F8684" s="31"/>
      <c r="G8684" s="31"/>
      <c r="H8684" s="31"/>
    </row>
    <row r="8685">
      <c r="E8685" s="31"/>
      <c r="F8685" s="31"/>
      <c r="G8685" s="31"/>
      <c r="H8685" s="31"/>
    </row>
    <row r="8686">
      <c r="E8686" s="31"/>
      <c r="F8686" s="31"/>
      <c r="G8686" s="31"/>
      <c r="H8686" s="31"/>
    </row>
    <row r="8687">
      <c r="E8687" s="31"/>
      <c r="F8687" s="31"/>
      <c r="G8687" s="31"/>
      <c r="H8687" s="31"/>
    </row>
    <row r="8688">
      <c r="E8688" s="31"/>
      <c r="F8688" s="31"/>
      <c r="G8688" s="31"/>
      <c r="H8688" s="31"/>
    </row>
    <row r="8689">
      <c r="E8689" s="31"/>
      <c r="F8689" s="31"/>
      <c r="G8689" s="31"/>
      <c r="H8689" s="31"/>
    </row>
    <row r="8690">
      <c r="E8690" s="31"/>
      <c r="F8690" s="31"/>
      <c r="G8690" s="31"/>
      <c r="H8690" s="31"/>
    </row>
    <row r="8691">
      <c r="E8691" s="31"/>
      <c r="F8691" s="31"/>
      <c r="G8691" s="31"/>
      <c r="H8691" s="31"/>
    </row>
    <row r="8692">
      <c r="E8692" s="31"/>
      <c r="F8692" s="31"/>
      <c r="G8692" s="31"/>
      <c r="H8692" s="31"/>
    </row>
    <row r="8693">
      <c r="E8693" s="31"/>
      <c r="F8693" s="31"/>
      <c r="G8693" s="31"/>
      <c r="H8693" s="31"/>
    </row>
    <row r="8694">
      <c r="E8694" s="31"/>
      <c r="F8694" s="31"/>
      <c r="G8694" s="31"/>
      <c r="H8694" s="31"/>
    </row>
    <row r="8695">
      <c r="E8695" s="31"/>
      <c r="F8695" s="31"/>
      <c r="G8695" s="31"/>
      <c r="H8695" s="31"/>
    </row>
    <row r="8696">
      <c r="E8696" s="31"/>
      <c r="F8696" s="31"/>
      <c r="G8696" s="31"/>
      <c r="H8696" s="31"/>
    </row>
    <row r="8697">
      <c r="E8697" s="31"/>
      <c r="F8697" s="31"/>
      <c r="G8697" s="31"/>
      <c r="H8697" s="31"/>
    </row>
    <row r="8698">
      <c r="E8698" s="31"/>
      <c r="F8698" s="31"/>
      <c r="G8698" s="31"/>
      <c r="H8698" s="31"/>
    </row>
    <row r="8699">
      <c r="E8699" s="31"/>
      <c r="F8699" s="31"/>
      <c r="G8699" s="31"/>
      <c r="H8699" s="31"/>
    </row>
    <row r="8700">
      <c r="E8700" s="31"/>
      <c r="F8700" s="31"/>
      <c r="G8700" s="31"/>
      <c r="H8700" s="31"/>
    </row>
    <row r="8701">
      <c r="E8701" s="31"/>
      <c r="F8701" s="31"/>
      <c r="G8701" s="31"/>
      <c r="H8701" s="31"/>
    </row>
    <row r="8702">
      <c r="E8702" s="31"/>
      <c r="F8702" s="31"/>
      <c r="G8702" s="31"/>
      <c r="H8702" s="31"/>
    </row>
    <row r="8703">
      <c r="E8703" s="31"/>
      <c r="F8703" s="31"/>
      <c r="G8703" s="31"/>
      <c r="H8703" s="31"/>
    </row>
    <row r="8704">
      <c r="E8704" s="31"/>
      <c r="F8704" s="31"/>
      <c r="G8704" s="31"/>
      <c r="H8704" s="31"/>
    </row>
    <row r="8705">
      <c r="E8705" s="31"/>
      <c r="F8705" s="31"/>
      <c r="G8705" s="31"/>
      <c r="H8705" s="31"/>
    </row>
    <row r="8706">
      <c r="E8706" s="31"/>
      <c r="F8706" s="31"/>
      <c r="G8706" s="31"/>
      <c r="H8706" s="31"/>
    </row>
    <row r="8707">
      <c r="E8707" s="31"/>
      <c r="F8707" s="31"/>
      <c r="G8707" s="31"/>
      <c r="H8707" s="31"/>
    </row>
    <row r="8708">
      <c r="E8708" s="31"/>
      <c r="F8708" s="31"/>
      <c r="G8708" s="31"/>
      <c r="H8708" s="31"/>
    </row>
    <row r="8709">
      <c r="E8709" s="31"/>
      <c r="F8709" s="31"/>
      <c r="G8709" s="31"/>
      <c r="H8709" s="31"/>
    </row>
    <row r="8710">
      <c r="E8710" s="31"/>
      <c r="F8710" s="31"/>
      <c r="G8710" s="31"/>
      <c r="H8710" s="31"/>
    </row>
    <row r="8711">
      <c r="E8711" s="31"/>
      <c r="F8711" s="31"/>
      <c r="G8711" s="31"/>
      <c r="H8711" s="31"/>
    </row>
    <row r="8712">
      <c r="E8712" s="31"/>
      <c r="F8712" s="31"/>
      <c r="G8712" s="31"/>
      <c r="H8712" s="31"/>
    </row>
    <row r="8713">
      <c r="E8713" s="31"/>
      <c r="F8713" s="31"/>
      <c r="G8713" s="31"/>
      <c r="H8713" s="31"/>
    </row>
    <row r="8714">
      <c r="E8714" s="31"/>
      <c r="F8714" s="31"/>
      <c r="G8714" s="31"/>
      <c r="H8714" s="31"/>
    </row>
    <row r="8715">
      <c r="E8715" s="31"/>
      <c r="F8715" s="31"/>
      <c r="G8715" s="31"/>
      <c r="H8715" s="31"/>
    </row>
    <row r="8716">
      <c r="E8716" s="31"/>
      <c r="F8716" s="31"/>
      <c r="G8716" s="31"/>
      <c r="H8716" s="31"/>
    </row>
    <row r="8717">
      <c r="E8717" s="31"/>
      <c r="F8717" s="31"/>
      <c r="G8717" s="31"/>
      <c r="H8717" s="31"/>
    </row>
    <row r="8718">
      <c r="E8718" s="31"/>
      <c r="F8718" s="31"/>
      <c r="G8718" s="31"/>
      <c r="H8718" s="31"/>
    </row>
    <row r="8719">
      <c r="E8719" s="31"/>
      <c r="F8719" s="31"/>
      <c r="G8719" s="31"/>
      <c r="H8719" s="31"/>
    </row>
    <row r="8720">
      <c r="E8720" s="31"/>
      <c r="F8720" s="31"/>
      <c r="G8720" s="31"/>
      <c r="H8720" s="31"/>
    </row>
    <row r="8721">
      <c r="E8721" s="31"/>
      <c r="F8721" s="31"/>
      <c r="G8721" s="31"/>
      <c r="H8721" s="31"/>
    </row>
    <row r="8722">
      <c r="E8722" s="31"/>
      <c r="F8722" s="31"/>
      <c r="G8722" s="31"/>
      <c r="H8722" s="31"/>
    </row>
    <row r="8723">
      <c r="E8723" s="31"/>
      <c r="F8723" s="31"/>
      <c r="G8723" s="31"/>
      <c r="H8723" s="31"/>
    </row>
    <row r="8724">
      <c r="E8724" s="31"/>
      <c r="F8724" s="31"/>
      <c r="G8724" s="31"/>
      <c r="H8724" s="31"/>
    </row>
    <row r="8725">
      <c r="E8725" s="31"/>
      <c r="F8725" s="31"/>
      <c r="G8725" s="31"/>
      <c r="H8725" s="31"/>
    </row>
    <row r="8726">
      <c r="E8726" s="31"/>
      <c r="F8726" s="31"/>
      <c r="G8726" s="31"/>
      <c r="H8726" s="31"/>
    </row>
    <row r="8727">
      <c r="E8727" s="31"/>
      <c r="F8727" s="31"/>
      <c r="G8727" s="31"/>
      <c r="H8727" s="31"/>
    </row>
    <row r="8728">
      <c r="E8728" s="31"/>
      <c r="F8728" s="31"/>
      <c r="G8728" s="31"/>
      <c r="H8728" s="31"/>
    </row>
    <row r="8729">
      <c r="E8729" s="31"/>
      <c r="F8729" s="31"/>
      <c r="G8729" s="31"/>
      <c r="H8729" s="31"/>
    </row>
    <row r="8730">
      <c r="E8730" s="31"/>
      <c r="F8730" s="31"/>
      <c r="G8730" s="31"/>
      <c r="H8730" s="31"/>
    </row>
    <row r="8731">
      <c r="E8731" s="31"/>
      <c r="F8731" s="31"/>
      <c r="G8731" s="31"/>
      <c r="H8731" s="31"/>
    </row>
    <row r="8732">
      <c r="E8732" s="31"/>
      <c r="F8732" s="31"/>
      <c r="G8732" s="31"/>
      <c r="H8732" s="31"/>
    </row>
    <row r="8733">
      <c r="E8733" s="31"/>
      <c r="F8733" s="31"/>
      <c r="G8733" s="31"/>
      <c r="H8733" s="31"/>
    </row>
    <row r="8734">
      <c r="E8734" s="31"/>
      <c r="F8734" s="31"/>
      <c r="G8734" s="31"/>
      <c r="H8734" s="31"/>
    </row>
    <row r="8735">
      <c r="E8735" s="31"/>
      <c r="F8735" s="31"/>
      <c r="G8735" s="31"/>
      <c r="H8735" s="31"/>
    </row>
    <row r="8736">
      <c r="E8736" s="31"/>
      <c r="F8736" s="31"/>
      <c r="G8736" s="31"/>
      <c r="H8736" s="31"/>
    </row>
    <row r="8737">
      <c r="E8737" s="31"/>
      <c r="F8737" s="31"/>
      <c r="G8737" s="31"/>
      <c r="H8737" s="31"/>
    </row>
    <row r="8738">
      <c r="E8738" s="31"/>
      <c r="F8738" s="31"/>
      <c r="G8738" s="31"/>
      <c r="H8738" s="31"/>
    </row>
    <row r="8739">
      <c r="E8739" s="31"/>
      <c r="F8739" s="31"/>
      <c r="G8739" s="31"/>
      <c r="H8739" s="31"/>
    </row>
    <row r="8740">
      <c r="E8740" s="31"/>
      <c r="F8740" s="31"/>
      <c r="G8740" s="31"/>
      <c r="H8740" s="31"/>
    </row>
    <row r="8741">
      <c r="E8741" s="31"/>
      <c r="F8741" s="31"/>
      <c r="G8741" s="31"/>
      <c r="H8741" s="31"/>
    </row>
    <row r="8742">
      <c r="E8742" s="31"/>
      <c r="F8742" s="31"/>
      <c r="G8742" s="31"/>
      <c r="H8742" s="31"/>
    </row>
    <row r="8743">
      <c r="E8743" s="31"/>
      <c r="F8743" s="31"/>
      <c r="G8743" s="31"/>
      <c r="H8743" s="31"/>
    </row>
    <row r="8744">
      <c r="E8744" s="31"/>
      <c r="F8744" s="31"/>
      <c r="G8744" s="31"/>
      <c r="H8744" s="31"/>
    </row>
    <row r="8745">
      <c r="E8745" s="31"/>
      <c r="F8745" s="31"/>
      <c r="G8745" s="31"/>
      <c r="H8745" s="31"/>
    </row>
    <row r="8746">
      <c r="E8746" s="31"/>
      <c r="F8746" s="31"/>
      <c r="G8746" s="31"/>
      <c r="H8746" s="31"/>
    </row>
    <row r="8747">
      <c r="E8747" s="31"/>
      <c r="F8747" s="31"/>
      <c r="G8747" s="31"/>
      <c r="H8747" s="31"/>
    </row>
    <row r="8748">
      <c r="E8748" s="31"/>
      <c r="F8748" s="31"/>
      <c r="G8748" s="31"/>
      <c r="H8748" s="31"/>
    </row>
    <row r="8749">
      <c r="E8749" s="31"/>
      <c r="F8749" s="31"/>
      <c r="G8749" s="31"/>
      <c r="H8749" s="31"/>
    </row>
    <row r="8750">
      <c r="E8750" s="31"/>
      <c r="F8750" s="31"/>
      <c r="G8750" s="31"/>
      <c r="H8750" s="31"/>
    </row>
    <row r="8751">
      <c r="E8751" s="31"/>
      <c r="F8751" s="31"/>
      <c r="G8751" s="31"/>
      <c r="H8751" s="31"/>
    </row>
    <row r="8752">
      <c r="E8752" s="31"/>
      <c r="F8752" s="31"/>
      <c r="G8752" s="31"/>
      <c r="H8752" s="31"/>
    </row>
    <row r="8753">
      <c r="E8753" s="31"/>
      <c r="F8753" s="31"/>
      <c r="G8753" s="31"/>
      <c r="H8753" s="31"/>
    </row>
    <row r="8754">
      <c r="E8754" s="31"/>
      <c r="F8754" s="31"/>
      <c r="G8754" s="31"/>
      <c r="H8754" s="31"/>
    </row>
    <row r="8755">
      <c r="E8755" s="31"/>
      <c r="F8755" s="31"/>
      <c r="G8755" s="31"/>
      <c r="H8755" s="31"/>
    </row>
    <row r="8756">
      <c r="E8756" s="31"/>
      <c r="F8756" s="31"/>
      <c r="G8756" s="31"/>
      <c r="H8756" s="31"/>
    </row>
    <row r="8757">
      <c r="E8757" s="31"/>
      <c r="F8757" s="31"/>
      <c r="G8757" s="31"/>
      <c r="H8757" s="31"/>
    </row>
    <row r="8758">
      <c r="E8758" s="31"/>
      <c r="F8758" s="31"/>
      <c r="G8758" s="31"/>
      <c r="H8758" s="31"/>
    </row>
    <row r="8759">
      <c r="E8759" s="31"/>
      <c r="F8759" s="31"/>
      <c r="G8759" s="31"/>
      <c r="H8759" s="31"/>
    </row>
    <row r="8760">
      <c r="E8760" s="31"/>
      <c r="F8760" s="31"/>
      <c r="G8760" s="31"/>
      <c r="H8760" s="31"/>
    </row>
    <row r="8761">
      <c r="E8761" s="31"/>
      <c r="F8761" s="31"/>
      <c r="G8761" s="31"/>
      <c r="H8761" s="31"/>
    </row>
    <row r="8762">
      <c r="E8762" s="31"/>
      <c r="F8762" s="31"/>
      <c r="G8762" s="31"/>
      <c r="H8762" s="31"/>
    </row>
    <row r="8763">
      <c r="E8763" s="31"/>
      <c r="F8763" s="31"/>
      <c r="G8763" s="31"/>
      <c r="H8763" s="31"/>
    </row>
    <row r="8764">
      <c r="E8764" s="31"/>
      <c r="F8764" s="31"/>
      <c r="G8764" s="31"/>
      <c r="H8764" s="31"/>
    </row>
    <row r="8765">
      <c r="E8765" s="31"/>
      <c r="F8765" s="31"/>
      <c r="G8765" s="31"/>
      <c r="H8765" s="31"/>
    </row>
    <row r="8766">
      <c r="E8766" s="31"/>
      <c r="F8766" s="31"/>
      <c r="G8766" s="31"/>
      <c r="H8766" s="31"/>
    </row>
    <row r="8767">
      <c r="E8767" s="31"/>
      <c r="F8767" s="31"/>
      <c r="G8767" s="31"/>
      <c r="H8767" s="31"/>
    </row>
    <row r="8768">
      <c r="E8768" s="31"/>
      <c r="F8768" s="31"/>
      <c r="G8768" s="31"/>
      <c r="H8768" s="31"/>
    </row>
    <row r="8769">
      <c r="E8769" s="31"/>
      <c r="F8769" s="31"/>
      <c r="G8769" s="31"/>
      <c r="H8769" s="31"/>
    </row>
    <row r="8770">
      <c r="E8770" s="31"/>
      <c r="F8770" s="31"/>
      <c r="G8770" s="31"/>
      <c r="H8770" s="31"/>
    </row>
    <row r="8771">
      <c r="E8771" s="31"/>
      <c r="F8771" s="31"/>
      <c r="G8771" s="31"/>
      <c r="H8771" s="31"/>
    </row>
    <row r="8772">
      <c r="E8772" s="31"/>
      <c r="F8772" s="31"/>
      <c r="G8772" s="31"/>
      <c r="H8772" s="31"/>
    </row>
    <row r="8773">
      <c r="E8773" s="31"/>
      <c r="F8773" s="31"/>
      <c r="G8773" s="31"/>
      <c r="H8773" s="31"/>
    </row>
    <row r="8774">
      <c r="E8774" s="31"/>
      <c r="F8774" s="31"/>
      <c r="G8774" s="31"/>
      <c r="H8774" s="31"/>
    </row>
    <row r="8775">
      <c r="E8775" s="31"/>
      <c r="F8775" s="31"/>
      <c r="G8775" s="31"/>
      <c r="H8775" s="31"/>
    </row>
    <row r="8776">
      <c r="E8776" s="31"/>
      <c r="F8776" s="31"/>
      <c r="G8776" s="31"/>
      <c r="H8776" s="31"/>
    </row>
    <row r="8777">
      <c r="E8777" s="31"/>
      <c r="F8777" s="31"/>
      <c r="G8777" s="31"/>
      <c r="H8777" s="31"/>
    </row>
    <row r="8778">
      <c r="E8778" s="31"/>
      <c r="F8778" s="31"/>
      <c r="G8778" s="31"/>
      <c r="H8778" s="31"/>
    </row>
    <row r="8779">
      <c r="E8779" s="31"/>
      <c r="F8779" s="31"/>
      <c r="G8779" s="31"/>
      <c r="H8779" s="31"/>
    </row>
    <row r="8780">
      <c r="E8780" s="31"/>
      <c r="F8780" s="31"/>
      <c r="G8780" s="31"/>
      <c r="H8780" s="31"/>
    </row>
    <row r="8781">
      <c r="E8781" s="31"/>
      <c r="F8781" s="31"/>
      <c r="G8781" s="31"/>
      <c r="H8781" s="31"/>
    </row>
    <row r="8782">
      <c r="E8782" s="31"/>
      <c r="F8782" s="31"/>
      <c r="G8782" s="31"/>
      <c r="H8782" s="31"/>
    </row>
    <row r="8783">
      <c r="E8783" s="31"/>
      <c r="F8783" s="31"/>
      <c r="G8783" s="31"/>
      <c r="H8783" s="31"/>
    </row>
    <row r="8784">
      <c r="E8784" s="31"/>
      <c r="F8784" s="31"/>
      <c r="G8784" s="31"/>
      <c r="H8784" s="31"/>
    </row>
    <row r="8785">
      <c r="E8785" s="31"/>
      <c r="F8785" s="31"/>
      <c r="G8785" s="31"/>
      <c r="H8785" s="31"/>
    </row>
    <row r="8786">
      <c r="E8786" s="31"/>
      <c r="F8786" s="31"/>
      <c r="G8786" s="31"/>
      <c r="H8786" s="31"/>
    </row>
    <row r="8787">
      <c r="E8787" s="31"/>
      <c r="F8787" s="31"/>
      <c r="G8787" s="31"/>
      <c r="H8787" s="31"/>
    </row>
    <row r="8788">
      <c r="E8788" s="31"/>
      <c r="F8788" s="31"/>
      <c r="G8788" s="31"/>
      <c r="H8788" s="31"/>
    </row>
    <row r="8789">
      <c r="E8789" s="31"/>
      <c r="F8789" s="31"/>
      <c r="G8789" s="31"/>
      <c r="H8789" s="31"/>
    </row>
    <row r="8790">
      <c r="E8790" s="31"/>
      <c r="F8790" s="31"/>
      <c r="G8790" s="31"/>
      <c r="H8790" s="31"/>
    </row>
    <row r="8791">
      <c r="E8791" s="31"/>
      <c r="F8791" s="31"/>
      <c r="G8791" s="31"/>
      <c r="H8791" s="31"/>
    </row>
    <row r="8792">
      <c r="E8792" s="31"/>
      <c r="F8792" s="31"/>
      <c r="G8792" s="31"/>
      <c r="H8792" s="31"/>
    </row>
    <row r="8793">
      <c r="E8793" s="31"/>
      <c r="F8793" s="31"/>
      <c r="G8793" s="31"/>
      <c r="H8793" s="31"/>
    </row>
    <row r="8794">
      <c r="E8794" s="31"/>
      <c r="F8794" s="31"/>
      <c r="G8794" s="31"/>
      <c r="H8794" s="31"/>
    </row>
    <row r="8795">
      <c r="E8795" s="31"/>
      <c r="F8795" s="31"/>
      <c r="G8795" s="31"/>
      <c r="H8795" s="31"/>
    </row>
    <row r="8796">
      <c r="E8796" s="31"/>
      <c r="F8796" s="31"/>
      <c r="G8796" s="31"/>
      <c r="H8796" s="31"/>
    </row>
    <row r="8797">
      <c r="E8797" s="31"/>
      <c r="F8797" s="31"/>
      <c r="G8797" s="31"/>
      <c r="H8797" s="31"/>
    </row>
    <row r="8798">
      <c r="E8798" s="31"/>
      <c r="F8798" s="31"/>
      <c r="G8798" s="31"/>
      <c r="H8798" s="31"/>
    </row>
    <row r="8799">
      <c r="E8799" s="31"/>
      <c r="F8799" s="31"/>
      <c r="G8799" s="31"/>
      <c r="H8799" s="31"/>
    </row>
    <row r="8800">
      <c r="E8800" s="31"/>
      <c r="F8800" s="31"/>
      <c r="G8800" s="31"/>
      <c r="H8800" s="31"/>
    </row>
    <row r="8801">
      <c r="E8801" s="31"/>
      <c r="F8801" s="31"/>
      <c r="G8801" s="31"/>
      <c r="H8801" s="31"/>
    </row>
    <row r="8802">
      <c r="E8802" s="31"/>
      <c r="F8802" s="31"/>
      <c r="G8802" s="31"/>
      <c r="H8802" s="31"/>
    </row>
    <row r="8803">
      <c r="E8803" s="31"/>
      <c r="F8803" s="31"/>
      <c r="G8803" s="31"/>
      <c r="H8803" s="31"/>
    </row>
    <row r="8804">
      <c r="E8804" s="31"/>
      <c r="F8804" s="31"/>
      <c r="G8804" s="31"/>
      <c r="H8804" s="31"/>
    </row>
    <row r="8805">
      <c r="E8805" s="31"/>
      <c r="F8805" s="31"/>
      <c r="G8805" s="31"/>
      <c r="H8805" s="31"/>
    </row>
    <row r="8806">
      <c r="E8806" s="31"/>
      <c r="F8806" s="31"/>
      <c r="G8806" s="31"/>
      <c r="H8806" s="31"/>
    </row>
    <row r="8807">
      <c r="E8807" s="31"/>
      <c r="F8807" s="31"/>
      <c r="G8807" s="31"/>
      <c r="H8807" s="31"/>
    </row>
    <row r="8808">
      <c r="E8808" s="31"/>
      <c r="F8808" s="31"/>
      <c r="G8808" s="31"/>
      <c r="H8808" s="31"/>
    </row>
    <row r="8809">
      <c r="E8809" s="31"/>
      <c r="F8809" s="31"/>
      <c r="G8809" s="31"/>
      <c r="H8809" s="31"/>
    </row>
    <row r="8810">
      <c r="E8810" s="31"/>
      <c r="F8810" s="31"/>
      <c r="G8810" s="31"/>
      <c r="H8810" s="31"/>
    </row>
    <row r="8811">
      <c r="E8811" s="31"/>
      <c r="F8811" s="31"/>
      <c r="G8811" s="31"/>
      <c r="H8811" s="31"/>
    </row>
    <row r="8812">
      <c r="E8812" s="31"/>
      <c r="F8812" s="31"/>
      <c r="G8812" s="31"/>
      <c r="H8812" s="31"/>
    </row>
    <row r="8813">
      <c r="E8813" s="31"/>
      <c r="F8813" s="31"/>
      <c r="G8813" s="31"/>
      <c r="H8813" s="31"/>
    </row>
    <row r="8814">
      <c r="E8814" s="31"/>
      <c r="F8814" s="31"/>
      <c r="G8814" s="31"/>
      <c r="H8814" s="31"/>
    </row>
    <row r="8815">
      <c r="E8815" s="31"/>
      <c r="F8815" s="31"/>
      <c r="G8815" s="31"/>
      <c r="H8815" s="31"/>
    </row>
    <row r="8816">
      <c r="E8816" s="31"/>
      <c r="F8816" s="31"/>
      <c r="G8816" s="31"/>
      <c r="H8816" s="31"/>
    </row>
    <row r="8817">
      <c r="E8817" s="31"/>
      <c r="F8817" s="31"/>
      <c r="G8817" s="31"/>
      <c r="H8817" s="31"/>
    </row>
    <row r="8818">
      <c r="E8818" s="31"/>
      <c r="F8818" s="31"/>
      <c r="G8818" s="31"/>
      <c r="H8818" s="31"/>
    </row>
    <row r="8819">
      <c r="E8819" s="31"/>
      <c r="F8819" s="31"/>
      <c r="G8819" s="31"/>
      <c r="H8819" s="31"/>
    </row>
    <row r="8820">
      <c r="E8820" s="31"/>
      <c r="F8820" s="31"/>
      <c r="G8820" s="31"/>
      <c r="H8820" s="31"/>
    </row>
    <row r="8821">
      <c r="E8821" s="31"/>
      <c r="F8821" s="31"/>
      <c r="G8821" s="31"/>
      <c r="H8821" s="31"/>
    </row>
    <row r="8822">
      <c r="E8822" s="31"/>
      <c r="F8822" s="31"/>
      <c r="G8822" s="31"/>
      <c r="H8822" s="31"/>
    </row>
    <row r="8823">
      <c r="E8823" s="31"/>
      <c r="F8823" s="31"/>
      <c r="G8823" s="31"/>
      <c r="H8823" s="31"/>
    </row>
    <row r="8824">
      <c r="E8824" s="31"/>
      <c r="F8824" s="31"/>
      <c r="G8824" s="31"/>
      <c r="H8824" s="31"/>
    </row>
    <row r="8825">
      <c r="E8825" s="31"/>
      <c r="F8825" s="31"/>
      <c r="G8825" s="31"/>
      <c r="H8825" s="31"/>
    </row>
    <row r="8826">
      <c r="E8826" s="31"/>
      <c r="F8826" s="31"/>
      <c r="G8826" s="31"/>
      <c r="H8826" s="31"/>
    </row>
    <row r="8827">
      <c r="E8827" s="31"/>
      <c r="F8827" s="31"/>
      <c r="G8827" s="31"/>
      <c r="H8827" s="31"/>
    </row>
    <row r="8828">
      <c r="E8828" s="31"/>
      <c r="F8828" s="31"/>
      <c r="G8828" s="31"/>
      <c r="H8828" s="31"/>
    </row>
    <row r="8829">
      <c r="E8829" s="31"/>
      <c r="F8829" s="31"/>
      <c r="G8829" s="31"/>
      <c r="H8829" s="31"/>
    </row>
    <row r="8830">
      <c r="E8830" s="31"/>
      <c r="F8830" s="31"/>
      <c r="G8830" s="31"/>
      <c r="H8830" s="31"/>
    </row>
    <row r="8831">
      <c r="E8831" s="31"/>
      <c r="F8831" s="31"/>
      <c r="G8831" s="31"/>
      <c r="H8831" s="31"/>
    </row>
    <row r="8832">
      <c r="E8832" s="31"/>
      <c r="F8832" s="31"/>
      <c r="G8832" s="31"/>
      <c r="H8832" s="31"/>
    </row>
    <row r="8833">
      <c r="E8833" s="31"/>
      <c r="F8833" s="31"/>
      <c r="G8833" s="31"/>
      <c r="H8833" s="31"/>
    </row>
    <row r="8834">
      <c r="E8834" s="31"/>
      <c r="F8834" s="31"/>
      <c r="G8834" s="31"/>
      <c r="H8834" s="31"/>
    </row>
    <row r="8835">
      <c r="E8835" s="31"/>
      <c r="F8835" s="31"/>
      <c r="G8835" s="31"/>
      <c r="H8835" s="31"/>
    </row>
    <row r="8836">
      <c r="E8836" s="31"/>
      <c r="F8836" s="31"/>
      <c r="G8836" s="31"/>
      <c r="H8836" s="31"/>
    </row>
    <row r="8837">
      <c r="E8837" s="31"/>
      <c r="F8837" s="31"/>
      <c r="G8837" s="31"/>
      <c r="H8837" s="31"/>
    </row>
    <row r="8838">
      <c r="E8838" s="31"/>
      <c r="F8838" s="31"/>
      <c r="G8838" s="31"/>
      <c r="H8838" s="31"/>
    </row>
    <row r="8839">
      <c r="E8839" s="31"/>
      <c r="F8839" s="31"/>
      <c r="G8839" s="31"/>
      <c r="H8839" s="31"/>
    </row>
    <row r="8840">
      <c r="E8840" s="31"/>
      <c r="F8840" s="31"/>
      <c r="G8840" s="31"/>
      <c r="H8840" s="31"/>
    </row>
    <row r="8841">
      <c r="E8841" s="31"/>
      <c r="F8841" s="31"/>
      <c r="G8841" s="31"/>
      <c r="H8841" s="31"/>
    </row>
    <row r="8842">
      <c r="E8842" s="31"/>
      <c r="F8842" s="31"/>
      <c r="G8842" s="31"/>
      <c r="H8842" s="31"/>
    </row>
    <row r="8843">
      <c r="E8843" s="31"/>
      <c r="F8843" s="31"/>
      <c r="G8843" s="31"/>
      <c r="H8843" s="31"/>
    </row>
    <row r="8844">
      <c r="E8844" s="31"/>
      <c r="F8844" s="31"/>
      <c r="G8844" s="31"/>
      <c r="H8844" s="31"/>
    </row>
    <row r="8845">
      <c r="E8845" s="31"/>
      <c r="F8845" s="31"/>
      <c r="G8845" s="31"/>
      <c r="H8845" s="31"/>
    </row>
    <row r="8846">
      <c r="E8846" s="31"/>
      <c r="F8846" s="31"/>
      <c r="G8846" s="31"/>
      <c r="H8846" s="31"/>
    </row>
    <row r="8847">
      <c r="E8847" s="31"/>
      <c r="F8847" s="31"/>
      <c r="G8847" s="31"/>
      <c r="H8847" s="31"/>
    </row>
    <row r="8848">
      <c r="E8848" s="31"/>
      <c r="F8848" s="31"/>
      <c r="G8848" s="31"/>
      <c r="H8848" s="31"/>
    </row>
    <row r="8849">
      <c r="E8849" s="31"/>
      <c r="F8849" s="31"/>
      <c r="G8849" s="31"/>
      <c r="H8849" s="31"/>
    </row>
    <row r="8850">
      <c r="E8850" s="31"/>
      <c r="F8850" s="31"/>
      <c r="G8850" s="31"/>
      <c r="H8850" s="31"/>
    </row>
    <row r="8851">
      <c r="E8851" s="31"/>
      <c r="F8851" s="31"/>
      <c r="G8851" s="31"/>
      <c r="H8851" s="31"/>
    </row>
    <row r="8852">
      <c r="E8852" s="31"/>
      <c r="F8852" s="31"/>
      <c r="G8852" s="31"/>
      <c r="H8852" s="31"/>
    </row>
    <row r="8853">
      <c r="E8853" s="31"/>
      <c r="F8853" s="31"/>
      <c r="G8853" s="31"/>
      <c r="H8853" s="31"/>
    </row>
    <row r="8854">
      <c r="E8854" s="31"/>
      <c r="F8854" s="31"/>
      <c r="G8854" s="31"/>
      <c r="H8854" s="31"/>
    </row>
    <row r="8855">
      <c r="E8855" s="31"/>
      <c r="F8855" s="31"/>
      <c r="G8855" s="31"/>
      <c r="H8855" s="31"/>
    </row>
    <row r="8856">
      <c r="E8856" s="31"/>
      <c r="F8856" s="31"/>
      <c r="G8856" s="31"/>
      <c r="H8856" s="31"/>
    </row>
    <row r="8857">
      <c r="E8857" s="31"/>
      <c r="F8857" s="31"/>
      <c r="G8857" s="31"/>
      <c r="H8857" s="31"/>
    </row>
    <row r="8858">
      <c r="E8858" s="31"/>
      <c r="F8858" s="31"/>
      <c r="G8858" s="31"/>
      <c r="H8858" s="31"/>
    </row>
    <row r="8859">
      <c r="E8859" s="31"/>
      <c r="F8859" s="31"/>
      <c r="G8859" s="31"/>
      <c r="H8859" s="31"/>
    </row>
    <row r="8860">
      <c r="E8860" s="31"/>
      <c r="F8860" s="31"/>
      <c r="G8860" s="31"/>
      <c r="H8860" s="31"/>
    </row>
    <row r="8861">
      <c r="E8861" s="31"/>
      <c r="F8861" s="31"/>
      <c r="G8861" s="31"/>
      <c r="H8861" s="31"/>
    </row>
    <row r="8862">
      <c r="E8862" s="31"/>
      <c r="F8862" s="31"/>
      <c r="G8862" s="31"/>
      <c r="H8862" s="31"/>
    </row>
    <row r="8863">
      <c r="E8863" s="31"/>
      <c r="F8863" s="31"/>
      <c r="G8863" s="31"/>
      <c r="H8863" s="31"/>
    </row>
    <row r="8864">
      <c r="E8864" s="31"/>
      <c r="F8864" s="31"/>
      <c r="G8864" s="31"/>
      <c r="H8864" s="31"/>
    </row>
    <row r="8865">
      <c r="E8865" s="31"/>
      <c r="F8865" s="31"/>
      <c r="G8865" s="31"/>
      <c r="H8865" s="31"/>
    </row>
    <row r="8866">
      <c r="E8866" s="31"/>
      <c r="F8866" s="31"/>
      <c r="G8866" s="31"/>
      <c r="H8866" s="31"/>
    </row>
    <row r="8867">
      <c r="E8867" s="31"/>
      <c r="F8867" s="31"/>
      <c r="G8867" s="31"/>
      <c r="H8867" s="31"/>
    </row>
    <row r="8868">
      <c r="E8868" s="31"/>
      <c r="F8868" s="31"/>
      <c r="G8868" s="31"/>
      <c r="H8868" s="31"/>
    </row>
    <row r="8869">
      <c r="E8869" s="31"/>
      <c r="F8869" s="31"/>
      <c r="G8869" s="31"/>
      <c r="H8869" s="31"/>
    </row>
    <row r="8870">
      <c r="E8870" s="31"/>
      <c r="F8870" s="31"/>
      <c r="G8870" s="31"/>
      <c r="H8870" s="31"/>
    </row>
    <row r="8871">
      <c r="E8871" s="31"/>
      <c r="F8871" s="31"/>
      <c r="G8871" s="31"/>
      <c r="H8871" s="31"/>
    </row>
    <row r="8872">
      <c r="E8872" s="31"/>
      <c r="F8872" s="31"/>
      <c r="G8872" s="31"/>
      <c r="H8872" s="31"/>
    </row>
    <row r="8873">
      <c r="E8873" s="31"/>
      <c r="F8873" s="31"/>
      <c r="G8873" s="31"/>
      <c r="H8873" s="31"/>
    </row>
    <row r="8874">
      <c r="E8874" s="31"/>
      <c r="F8874" s="31"/>
      <c r="G8874" s="31"/>
      <c r="H8874" s="31"/>
    </row>
    <row r="8875">
      <c r="E8875" s="31"/>
      <c r="F8875" s="31"/>
      <c r="G8875" s="31"/>
      <c r="H8875" s="31"/>
    </row>
    <row r="8876">
      <c r="E8876" s="31"/>
      <c r="F8876" s="31"/>
      <c r="G8876" s="31"/>
      <c r="H8876" s="31"/>
    </row>
    <row r="8877">
      <c r="E8877" s="31"/>
      <c r="F8877" s="31"/>
      <c r="G8877" s="31"/>
      <c r="H8877" s="31"/>
    </row>
    <row r="8878">
      <c r="E8878" s="31"/>
      <c r="F8878" s="31"/>
      <c r="G8878" s="31"/>
      <c r="H8878" s="31"/>
    </row>
    <row r="8879">
      <c r="E8879" s="31"/>
      <c r="F8879" s="31"/>
      <c r="G8879" s="31"/>
      <c r="H8879" s="31"/>
    </row>
    <row r="8880">
      <c r="E8880" s="31"/>
      <c r="F8880" s="31"/>
      <c r="G8880" s="31"/>
      <c r="H8880" s="31"/>
    </row>
    <row r="8881">
      <c r="E8881" s="31"/>
      <c r="F8881" s="31"/>
      <c r="G8881" s="31"/>
      <c r="H8881" s="31"/>
    </row>
    <row r="8882">
      <c r="E8882" s="31"/>
      <c r="F8882" s="31"/>
      <c r="G8882" s="31"/>
      <c r="H8882" s="31"/>
    </row>
    <row r="8883">
      <c r="E8883" s="31"/>
      <c r="F8883" s="31"/>
      <c r="G8883" s="31"/>
      <c r="H8883" s="31"/>
    </row>
    <row r="8884">
      <c r="E8884" s="31"/>
      <c r="F8884" s="31"/>
      <c r="G8884" s="31"/>
      <c r="H8884" s="31"/>
    </row>
    <row r="8885">
      <c r="E8885" s="31"/>
      <c r="F8885" s="31"/>
      <c r="G8885" s="31"/>
      <c r="H8885" s="31"/>
    </row>
    <row r="8886">
      <c r="E8886" s="31"/>
      <c r="F8886" s="31"/>
      <c r="G8886" s="31"/>
      <c r="H8886" s="31"/>
    </row>
    <row r="8887">
      <c r="E8887" s="31"/>
      <c r="F8887" s="31"/>
      <c r="G8887" s="31"/>
      <c r="H8887" s="31"/>
    </row>
    <row r="8888">
      <c r="E8888" s="31"/>
      <c r="F8888" s="31"/>
      <c r="G8888" s="31"/>
      <c r="H8888" s="31"/>
    </row>
    <row r="8889">
      <c r="E8889" s="31"/>
      <c r="F8889" s="31"/>
      <c r="G8889" s="31"/>
      <c r="H8889" s="31"/>
    </row>
    <row r="8890">
      <c r="E8890" s="31"/>
      <c r="F8890" s="31"/>
      <c r="G8890" s="31"/>
      <c r="H8890" s="31"/>
    </row>
    <row r="8891">
      <c r="E8891" s="31"/>
      <c r="F8891" s="31"/>
      <c r="G8891" s="31"/>
      <c r="H8891" s="31"/>
    </row>
    <row r="8892">
      <c r="E8892" s="31"/>
      <c r="F8892" s="31"/>
      <c r="G8892" s="31"/>
      <c r="H8892" s="31"/>
    </row>
    <row r="8893">
      <c r="E8893" s="31"/>
      <c r="F8893" s="31"/>
      <c r="G8893" s="31"/>
      <c r="H8893" s="31"/>
    </row>
    <row r="8894">
      <c r="E8894" s="31"/>
      <c r="F8894" s="31"/>
      <c r="G8894" s="31"/>
      <c r="H8894" s="31"/>
    </row>
    <row r="8895">
      <c r="E8895" s="31"/>
      <c r="F8895" s="31"/>
      <c r="G8895" s="31"/>
      <c r="H8895" s="31"/>
    </row>
    <row r="8896">
      <c r="E8896" s="31"/>
      <c r="F8896" s="31"/>
      <c r="G8896" s="31"/>
      <c r="H8896" s="31"/>
    </row>
    <row r="8897">
      <c r="E8897" s="31"/>
      <c r="F8897" s="31"/>
      <c r="G8897" s="31"/>
      <c r="H8897" s="31"/>
    </row>
    <row r="8898">
      <c r="E8898" s="31"/>
      <c r="F8898" s="31"/>
      <c r="G8898" s="31"/>
      <c r="H8898" s="31"/>
    </row>
    <row r="8899">
      <c r="E8899" s="31"/>
      <c r="F8899" s="31"/>
      <c r="G8899" s="31"/>
      <c r="H8899" s="31"/>
    </row>
    <row r="8900">
      <c r="E8900" s="31"/>
      <c r="F8900" s="31"/>
      <c r="G8900" s="31"/>
      <c r="H8900" s="31"/>
    </row>
    <row r="8901">
      <c r="E8901" s="31"/>
      <c r="F8901" s="31"/>
      <c r="G8901" s="31"/>
      <c r="H8901" s="31"/>
    </row>
    <row r="8902">
      <c r="E8902" s="31"/>
      <c r="F8902" s="31"/>
      <c r="G8902" s="31"/>
      <c r="H8902" s="31"/>
    </row>
    <row r="8903">
      <c r="E8903" s="31"/>
      <c r="F8903" s="31"/>
      <c r="G8903" s="31"/>
      <c r="H8903" s="31"/>
    </row>
    <row r="8904">
      <c r="E8904" s="31"/>
      <c r="F8904" s="31"/>
      <c r="G8904" s="31"/>
      <c r="H8904" s="31"/>
    </row>
    <row r="8905">
      <c r="E8905" s="31"/>
      <c r="F8905" s="31"/>
      <c r="G8905" s="31"/>
      <c r="H8905" s="31"/>
    </row>
    <row r="8906">
      <c r="E8906" s="31"/>
      <c r="F8906" s="31"/>
      <c r="G8906" s="31"/>
      <c r="H8906" s="31"/>
    </row>
    <row r="8907">
      <c r="E8907" s="31"/>
      <c r="F8907" s="31"/>
      <c r="G8907" s="31"/>
      <c r="H8907" s="31"/>
    </row>
    <row r="8908">
      <c r="E8908" s="31"/>
      <c r="F8908" s="31"/>
      <c r="G8908" s="31"/>
      <c r="H8908" s="31"/>
    </row>
    <row r="8909">
      <c r="E8909" s="31"/>
      <c r="F8909" s="31"/>
      <c r="G8909" s="31"/>
      <c r="H8909" s="31"/>
    </row>
    <row r="8910">
      <c r="E8910" s="31"/>
      <c r="F8910" s="31"/>
      <c r="G8910" s="31"/>
      <c r="H8910" s="31"/>
    </row>
    <row r="8911">
      <c r="E8911" s="31"/>
      <c r="F8911" s="31"/>
      <c r="G8911" s="31"/>
      <c r="H8911" s="31"/>
    </row>
    <row r="8912">
      <c r="E8912" s="31"/>
      <c r="F8912" s="31"/>
      <c r="G8912" s="31"/>
      <c r="H8912" s="31"/>
    </row>
    <row r="8913">
      <c r="E8913" s="31"/>
      <c r="F8913" s="31"/>
      <c r="G8913" s="31"/>
      <c r="H8913" s="31"/>
    </row>
    <row r="8914">
      <c r="E8914" s="31"/>
      <c r="F8914" s="31"/>
      <c r="G8914" s="31"/>
      <c r="H8914" s="31"/>
    </row>
    <row r="8915">
      <c r="E8915" s="31"/>
      <c r="F8915" s="31"/>
      <c r="G8915" s="31"/>
      <c r="H8915" s="31"/>
    </row>
    <row r="8916">
      <c r="E8916" s="31"/>
      <c r="F8916" s="31"/>
      <c r="G8916" s="31"/>
      <c r="H8916" s="31"/>
    </row>
    <row r="8917">
      <c r="E8917" s="31"/>
      <c r="F8917" s="31"/>
      <c r="G8917" s="31"/>
      <c r="H8917" s="31"/>
    </row>
    <row r="8918">
      <c r="E8918" s="31"/>
      <c r="F8918" s="31"/>
      <c r="G8918" s="31"/>
      <c r="H8918" s="31"/>
    </row>
    <row r="8919">
      <c r="E8919" s="31"/>
      <c r="F8919" s="31"/>
      <c r="G8919" s="31"/>
      <c r="H8919" s="31"/>
    </row>
    <row r="8920">
      <c r="E8920" s="31"/>
      <c r="F8920" s="31"/>
      <c r="G8920" s="31"/>
      <c r="H8920" s="31"/>
    </row>
    <row r="8921">
      <c r="E8921" s="31"/>
      <c r="F8921" s="31"/>
      <c r="G8921" s="31"/>
      <c r="H8921" s="31"/>
    </row>
    <row r="8922">
      <c r="E8922" s="31"/>
      <c r="F8922" s="31"/>
      <c r="G8922" s="31"/>
      <c r="H8922" s="31"/>
    </row>
    <row r="8923">
      <c r="E8923" s="31"/>
      <c r="F8923" s="31"/>
      <c r="G8923" s="31"/>
      <c r="H8923" s="31"/>
    </row>
    <row r="8924">
      <c r="E8924" s="31"/>
      <c r="F8924" s="31"/>
      <c r="G8924" s="31"/>
      <c r="H8924" s="31"/>
    </row>
    <row r="8925">
      <c r="E8925" s="31"/>
      <c r="F8925" s="31"/>
      <c r="G8925" s="31"/>
      <c r="H8925" s="31"/>
    </row>
    <row r="8926">
      <c r="E8926" s="31"/>
      <c r="F8926" s="31"/>
      <c r="G8926" s="31"/>
      <c r="H8926" s="31"/>
    </row>
    <row r="8927">
      <c r="E8927" s="31"/>
      <c r="F8927" s="31"/>
      <c r="G8927" s="31"/>
      <c r="H8927" s="31"/>
    </row>
    <row r="8928">
      <c r="E8928" s="31"/>
      <c r="F8928" s="31"/>
      <c r="G8928" s="31"/>
      <c r="H8928" s="31"/>
    </row>
    <row r="8929">
      <c r="E8929" s="31"/>
      <c r="F8929" s="31"/>
      <c r="G8929" s="31"/>
      <c r="H8929" s="31"/>
    </row>
    <row r="8930">
      <c r="E8930" s="31"/>
      <c r="F8930" s="31"/>
      <c r="G8930" s="31"/>
      <c r="H8930" s="31"/>
    </row>
    <row r="8931">
      <c r="E8931" s="31"/>
      <c r="F8931" s="31"/>
      <c r="G8931" s="31"/>
      <c r="H8931" s="31"/>
    </row>
    <row r="8932">
      <c r="E8932" s="31"/>
      <c r="F8932" s="31"/>
      <c r="G8932" s="31"/>
      <c r="H8932" s="31"/>
    </row>
    <row r="8933">
      <c r="E8933" s="31"/>
      <c r="F8933" s="31"/>
      <c r="G8933" s="31"/>
      <c r="H8933" s="31"/>
    </row>
    <row r="8934">
      <c r="E8934" s="31"/>
      <c r="F8934" s="31"/>
      <c r="G8934" s="31"/>
      <c r="H8934" s="31"/>
    </row>
    <row r="8935">
      <c r="E8935" s="31"/>
      <c r="F8935" s="31"/>
      <c r="G8935" s="31"/>
      <c r="H8935" s="31"/>
    </row>
    <row r="8936">
      <c r="E8936" s="31"/>
      <c r="F8936" s="31"/>
      <c r="G8936" s="31"/>
      <c r="H8936" s="31"/>
    </row>
    <row r="8937">
      <c r="E8937" s="31"/>
      <c r="F8937" s="31"/>
      <c r="G8937" s="31"/>
      <c r="H8937" s="31"/>
    </row>
    <row r="8938">
      <c r="E8938" s="31"/>
      <c r="F8938" s="31"/>
      <c r="G8938" s="31"/>
      <c r="H8938" s="31"/>
    </row>
    <row r="8939">
      <c r="E8939" s="31"/>
      <c r="F8939" s="31"/>
      <c r="G8939" s="31"/>
      <c r="H8939" s="31"/>
    </row>
    <row r="8940">
      <c r="E8940" s="31"/>
      <c r="F8940" s="31"/>
      <c r="G8940" s="31"/>
      <c r="H8940" s="31"/>
    </row>
    <row r="8941">
      <c r="E8941" s="31"/>
      <c r="F8941" s="31"/>
      <c r="G8941" s="31"/>
      <c r="H8941" s="31"/>
    </row>
    <row r="8942">
      <c r="E8942" s="31"/>
      <c r="F8942" s="31"/>
      <c r="G8942" s="31"/>
      <c r="H8942" s="31"/>
    </row>
    <row r="8943">
      <c r="E8943" s="31"/>
      <c r="F8943" s="31"/>
      <c r="G8943" s="31"/>
      <c r="H8943" s="31"/>
    </row>
    <row r="8944">
      <c r="E8944" s="31"/>
      <c r="F8944" s="31"/>
      <c r="G8944" s="31"/>
      <c r="H8944" s="31"/>
    </row>
    <row r="8945">
      <c r="E8945" s="31"/>
      <c r="F8945" s="31"/>
      <c r="G8945" s="31"/>
      <c r="H8945" s="31"/>
    </row>
    <row r="8946">
      <c r="E8946" s="31"/>
      <c r="F8946" s="31"/>
      <c r="G8946" s="31"/>
      <c r="H8946" s="31"/>
    </row>
    <row r="8947">
      <c r="E8947" s="31"/>
      <c r="F8947" s="31"/>
      <c r="G8947" s="31"/>
      <c r="H8947" s="31"/>
    </row>
    <row r="8948">
      <c r="E8948" s="31"/>
      <c r="F8948" s="31"/>
      <c r="G8948" s="31"/>
      <c r="H8948" s="31"/>
    </row>
    <row r="8949">
      <c r="E8949" s="31"/>
      <c r="F8949" s="31"/>
      <c r="G8949" s="31"/>
      <c r="H8949" s="31"/>
    </row>
    <row r="8950">
      <c r="E8950" s="31"/>
      <c r="F8950" s="31"/>
      <c r="G8950" s="31"/>
      <c r="H8950" s="31"/>
    </row>
    <row r="8951">
      <c r="E8951" s="31"/>
      <c r="F8951" s="31"/>
      <c r="G8951" s="31"/>
      <c r="H8951" s="31"/>
    </row>
    <row r="8952">
      <c r="E8952" s="31"/>
      <c r="F8952" s="31"/>
      <c r="G8952" s="31"/>
      <c r="H8952" s="31"/>
    </row>
    <row r="8953">
      <c r="E8953" s="31"/>
      <c r="F8953" s="31"/>
      <c r="G8953" s="31"/>
      <c r="H8953" s="31"/>
    </row>
    <row r="8954">
      <c r="E8954" s="31"/>
      <c r="F8954" s="31"/>
      <c r="G8954" s="31"/>
      <c r="H8954" s="31"/>
    </row>
    <row r="8955">
      <c r="E8955" s="31"/>
      <c r="F8955" s="31"/>
      <c r="G8955" s="31"/>
      <c r="H8955" s="31"/>
    </row>
    <row r="8956">
      <c r="E8956" s="31"/>
      <c r="F8956" s="31"/>
      <c r="G8956" s="31"/>
      <c r="H8956" s="31"/>
    </row>
    <row r="8957">
      <c r="E8957" s="31"/>
      <c r="F8957" s="31"/>
      <c r="G8957" s="31"/>
      <c r="H8957" s="31"/>
    </row>
    <row r="8958">
      <c r="E8958" s="31"/>
      <c r="F8958" s="31"/>
      <c r="G8958" s="31"/>
      <c r="H8958" s="31"/>
    </row>
    <row r="8959">
      <c r="E8959" s="31"/>
      <c r="F8959" s="31"/>
      <c r="G8959" s="31"/>
      <c r="H8959" s="31"/>
    </row>
    <row r="8960">
      <c r="E8960" s="31"/>
      <c r="F8960" s="31"/>
      <c r="G8960" s="31"/>
      <c r="H8960" s="31"/>
    </row>
    <row r="8961">
      <c r="E8961" s="31"/>
      <c r="F8961" s="31"/>
      <c r="G8961" s="31"/>
      <c r="H8961" s="31"/>
    </row>
    <row r="8962">
      <c r="E8962" s="31"/>
      <c r="F8962" s="31"/>
      <c r="G8962" s="31"/>
      <c r="H8962" s="31"/>
    </row>
    <row r="8963">
      <c r="E8963" s="31"/>
      <c r="F8963" s="31"/>
      <c r="G8963" s="31"/>
      <c r="H8963" s="31"/>
    </row>
    <row r="8964">
      <c r="E8964" s="31"/>
      <c r="F8964" s="31"/>
      <c r="G8964" s="31"/>
      <c r="H8964" s="31"/>
    </row>
    <row r="8965">
      <c r="E8965" s="31"/>
      <c r="F8965" s="31"/>
      <c r="G8965" s="31"/>
      <c r="H8965" s="31"/>
    </row>
    <row r="8966">
      <c r="E8966" s="31"/>
      <c r="F8966" s="31"/>
      <c r="G8966" s="31"/>
      <c r="H8966" s="31"/>
    </row>
    <row r="8967">
      <c r="E8967" s="31"/>
      <c r="F8967" s="31"/>
      <c r="G8967" s="31"/>
      <c r="H8967" s="31"/>
    </row>
    <row r="8968">
      <c r="E8968" s="31"/>
      <c r="F8968" s="31"/>
      <c r="G8968" s="31"/>
      <c r="H8968" s="31"/>
    </row>
    <row r="8969">
      <c r="E8969" s="31"/>
      <c r="F8969" s="31"/>
      <c r="G8969" s="31"/>
      <c r="H8969" s="31"/>
    </row>
    <row r="8970">
      <c r="E8970" s="31"/>
      <c r="F8970" s="31"/>
      <c r="G8970" s="31"/>
      <c r="H8970" s="31"/>
    </row>
    <row r="8971">
      <c r="E8971" s="31"/>
      <c r="F8971" s="31"/>
      <c r="G8971" s="31"/>
      <c r="H8971" s="31"/>
    </row>
    <row r="8972">
      <c r="E8972" s="31"/>
      <c r="F8972" s="31"/>
      <c r="G8972" s="31"/>
      <c r="H8972" s="31"/>
    </row>
    <row r="8973">
      <c r="E8973" s="31"/>
      <c r="F8973" s="31"/>
      <c r="G8973" s="31"/>
      <c r="H8973" s="31"/>
    </row>
    <row r="8974">
      <c r="E8974" s="31"/>
      <c r="F8974" s="31"/>
      <c r="G8974" s="31"/>
      <c r="H8974" s="31"/>
    </row>
    <row r="8975">
      <c r="E8975" s="31"/>
      <c r="F8975" s="31"/>
      <c r="G8975" s="31"/>
      <c r="H8975" s="31"/>
    </row>
    <row r="8976">
      <c r="E8976" s="31"/>
      <c r="F8976" s="31"/>
      <c r="G8976" s="31"/>
      <c r="H8976" s="31"/>
    </row>
    <row r="8977">
      <c r="E8977" s="31"/>
      <c r="F8977" s="31"/>
      <c r="G8977" s="31"/>
      <c r="H8977" s="31"/>
    </row>
    <row r="8978">
      <c r="E8978" s="31"/>
      <c r="F8978" s="31"/>
      <c r="G8978" s="31"/>
      <c r="H8978" s="31"/>
    </row>
    <row r="8979">
      <c r="E8979" s="31"/>
      <c r="F8979" s="31"/>
      <c r="G8979" s="31"/>
      <c r="H8979" s="31"/>
    </row>
    <row r="8980">
      <c r="E8980" s="31"/>
      <c r="F8980" s="31"/>
      <c r="G8980" s="31"/>
      <c r="H8980" s="31"/>
    </row>
    <row r="8981">
      <c r="E8981" s="31"/>
      <c r="F8981" s="31"/>
      <c r="G8981" s="31"/>
      <c r="H8981" s="31"/>
    </row>
    <row r="8982">
      <c r="E8982" s="31"/>
      <c r="F8982" s="31"/>
      <c r="G8982" s="31"/>
      <c r="H8982" s="31"/>
    </row>
    <row r="8983">
      <c r="E8983" s="31"/>
      <c r="F8983" s="31"/>
      <c r="G8983" s="31"/>
      <c r="H8983" s="31"/>
    </row>
    <row r="8984">
      <c r="E8984" s="31"/>
      <c r="F8984" s="31"/>
      <c r="G8984" s="31"/>
      <c r="H8984" s="31"/>
    </row>
    <row r="8985">
      <c r="E8985" s="31"/>
      <c r="F8985" s="31"/>
      <c r="G8985" s="31"/>
      <c r="H8985" s="31"/>
    </row>
    <row r="8986">
      <c r="E8986" s="31"/>
      <c r="F8986" s="31"/>
      <c r="G8986" s="31"/>
      <c r="H8986" s="31"/>
    </row>
    <row r="8987">
      <c r="E8987" s="31"/>
      <c r="F8987" s="31"/>
      <c r="G8987" s="31"/>
      <c r="H8987" s="31"/>
    </row>
    <row r="8988">
      <c r="E8988" s="31"/>
      <c r="F8988" s="31"/>
      <c r="G8988" s="31"/>
      <c r="H8988" s="31"/>
    </row>
    <row r="8989">
      <c r="E8989" s="31"/>
      <c r="F8989" s="31"/>
      <c r="G8989" s="31"/>
      <c r="H8989" s="31"/>
    </row>
    <row r="8990">
      <c r="E8990" s="31"/>
      <c r="F8990" s="31"/>
      <c r="G8990" s="31"/>
      <c r="H8990" s="31"/>
    </row>
    <row r="8991">
      <c r="E8991" s="31"/>
      <c r="F8991" s="31"/>
      <c r="G8991" s="31"/>
      <c r="H8991" s="31"/>
    </row>
    <row r="8992">
      <c r="E8992" s="31"/>
      <c r="F8992" s="31"/>
      <c r="G8992" s="31"/>
      <c r="H8992" s="31"/>
    </row>
    <row r="8993">
      <c r="E8993" s="31"/>
      <c r="F8993" s="31"/>
      <c r="G8993" s="31"/>
      <c r="H8993" s="31"/>
    </row>
    <row r="8994">
      <c r="E8994" s="31"/>
      <c r="F8994" s="31"/>
      <c r="G8994" s="31"/>
      <c r="H8994" s="31"/>
    </row>
    <row r="8995">
      <c r="E8995" s="31"/>
      <c r="F8995" s="31"/>
      <c r="G8995" s="31"/>
      <c r="H8995" s="31"/>
    </row>
    <row r="8996">
      <c r="E8996" s="31"/>
      <c r="F8996" s="31"/>
      <c r="G8996" s="31"/>
      <c r="H8996" s="31"/>
    </row>
    <row r="8997">
      <c r="E8997" s="31"/>
      <c r="F8997" s="31"/>
      <c r="G8997" s="31"/>
      <c r="H8997" s="31"/>
    </row>
    <row r="8998">
      <c r="E8998" s="31"/>
      <c r="F8998" s="31"/>
      <c r="G8998" s="31"/>
      <c r="H8998" s="31"/>
    </row>
    <row r="8999">
      <c r="E8999" s="31"/>
      <c r="F8999" s="31"/>
      <c r="G8999" s="31"/>
      <c r="H8999" s="31"/>
    </row>
    <row r="9000">
      <c r="E9000" s="31"/>
      <c r="F9000" s="31"/>
      <c r="G9000" s="31"/>
      <c r="H9000" s="31"/>
    </row>
    <row r="9001">
      <c r="E9001" s="31"/>
      <c r="F9001" s="31"/>
      <c r="G9001" s="31"/>
      <c r="H9001" s="31"/>
    </row>
    <row r="9002">
      <c r="E9002" s="31"/>
      <c r="F9002" s="31"/>
      <c r="G9002" s="31"/>
      <c r="H9002" s="31"/>
    </row>
    <row r="9003">
      <c r="E9003" s="31"/>
      <c r="F9003" s="31"/>
      <c r="G9003" s="31"/>
      <c r="H9003" s="31"/>
    </row>
    <row r="9004">
      <c r="E9004" s="31"/>
      <c r="F9004" s="31"/>
      <c r="G9004" s="31"/>
      <c r="H9004" s="31"/>
    </row>
    <row r="9005">
      <c r="E9005" s="31"/>
      <c r="F9005" s="31"/>
      <c r="G9005" s="31"/>
      <c r="H9005" s="31"/>
    </row>
    <row r="9006">
      <c r="E9006" s="31"/>
      <c r="F9006" s="31"/>
      <c r="G9006" s="31"/>
      <c r="H9006" s="31"/>
    </row>
    <row r="9007">
      <c r="E9007" s="31"/>
      <c r="F9007" s="31"/>
      <c r="G9007" s="31"/>
      <c r="H9007" s="31"/>
    </row>
    <row r="9008">
      <c r="E9008" s="31"/>
      <c r="F9008" s="31"/>
      <c r="G9008" s="31"/>
      <c r="H9008" s="31"/>
    </row>
    <row r="9009">
      <c r="E9009" s="31"/>
      <c r="F9009" s="31"/>
      <c r="G9009" s="31"/>
      <c r="H9009" s="31"/>
    </row>
    <row r="9010">
      <c r="E9010" s="31"/>
      <c r="F9010" s="31"/>
      <c r="G9010" s="31"/>
      <c r="H9010" s="31"/>
    </row>
    <row r="9011">
      <c r="E9011" s="31"/>
      <c r="F9011" s="31"/>
      <c r="G9011" s="31"/>
      <c r="H9011" s="31"/>
    </row>
    <row r="9012">
      <c r="E9012" s="31"/>
      <c r="F9012" s="31"/>
      <c r="G9012" s="31"/>
      <c r="H9012" s="31"/>
    </row>
    <row r="9013">
      <c r="E9013" s="31"/>
      <c r="F9013" s="31"/>
      <c r="G9013" s="31"/>
      <c r="H9013" s="31"/>
    </row>
    <row r="9014">
      <c r="E9014" s="31"/>
      <c r="F9014" s="31"/>
      <c r="G9014" s="31"/>
      <c r="H9014" s="31"/>
    </row>
    <row r="9015">
      <c r="E9015" s="31"/>
      <c r="F9015" s="31"/>
      <c r="G9015" s="31"/>
      <c r="H9015" s="31"/>
    </row>
    <row r="9016">
      <c r="E9016" s="31"/>
      <c r="F9016" s="31"/>
      <c r="G9016" s="31"/>
      <c r="H9016" s="31"/>
    </row>
    <row r="9017">
      <c r="E9017" s="31"/>
      <c r="F9017" s="31"/>
      <c r="G9017" s="31"/>
      <c r="H9017" s="31"/>
    </row>
    <row r="9018">
      <c r="E9018" s="31"/>
      <c r="F9018" s="31"/>
      <c r="G9018" s="31"/>
      <c r="H9018" s="31"/>
    </row>
    <row r="9019">
      <c r="E9019" s="31"/>
      <c r="F9019" s="31"/>
      <c r="G9019" s="31"/>
      <c r="H9019" s="31"/>
    </row>
    <row r="9020">
      <c r="E9020" s="31"/>
      <c r="F9020" s="31"/>
      <c r="G9020" s="31"/>
      <c r="H9020" s="31"/>
    </row>
    <row r="9021">
      <c r="E9021" s="31"/>
      <c r="F9021" s="31"/>
      <c r="G9021" s="31"/>
      <c r="H9021" s="31"/>
    </row>
    <row r="9022">
      <c r="E9022" s="31"/>
      <c r="F9022" s="31"/>
      <c r="G9022" s="31"/>
      <c r="H9022" s="31"/>
    </row>
    <row r="9023">
      <c r="E9023" s="31"/>
      <c r="F9023" s="31"/>
      <c r="G9023" s="31"/>
      <c r="H9023" s="31"/>
    </row>
    <row r="9024">
      <c r="E9024" s="31"/>
      <c r="F9024" s="31"/>
      <c r="G9024" s="31"/>
      <c r="H9024" s="31"/>
    </row>
    <row r="9025">
      <c r="E9025" s="31"/>
      <c r="F9025" s="31"/>
      <c r="G9025" s="31"/>
      <c r="H9025" s="31"/>
    </row>
    <row r="9026">
      <c r="E9026" s="31"/>
      <c r="F9026" s="31"/>
      <c r="G9026" s="31"/>
      <c r="H9026" s="31"/>
    </row>
    <row r="9027">
      <c r="E9027" s="31"/>
      <c r="F9027" s="31"/>
      <c r="G9027" s="31"/>
      <c r="H9027" s="31"/>
    </row>
    <row r="9028">
      <c r="E9028" s="31"/>
      <c r="F9028" s="31"/>
      <c r="G9028" s="31"/>
      <c r="H9028" s="31"/>
    </row>
    <row r="9029">
      <c r="E9029" s="31"/>
      <c r="F9029" s="31"/>
      <c r="G9029" s="31"/>
      <c r="H9029" s="31"/>
    </row>
    <row r="9030">
      <c r="E9030" s="31"/>
      <c r="F9030" s="31"/>
      <c r="G9030" s="31"/>
      <c r="H9030" s="31"/>
    </row>
    <row r="9031">
      <c r="E9031" s="31"/>
      <c r="F9031" s="31"/>
      <c r="G9031" s="31"/>
      <c r="H9031" s="31"/>
    </row>
    <row r="9032">
      <c r="E9032" s="31"/>
      <c r="F9032" s="31"/>
      <c r="G9032" s="31"/>
      <c r="H9032" s="31"/>
    </row>
    <row r="9033">
      <c r="E9033" s="31"/>
      <c r="F9033" s="31"/>
      <c r="G9033" s="31"/>
      <c r="H9033" s="31"/>
    </row>
    <row r="9034">
      <c r="E9034" s="31"/>
      <c r="F9034" s="31"/>
      <c r="G9034" s="31"/>
      <c r="H9034" s="31"/>
    </row>
    <row r="9035">
      <c r="E9035" s="31"/>
      <c r="F9035" s="31"/>
      <c r="G9035" s="31"/>
      <c r="H9035" s="31"/>
    </row>
    <row r="9036">
      <c r="E9036" s="31"/>
      <c r="F9036" s="31"/>
      <c r="G9036" s="31"/>
      <c r="H9036" s="31"/>
    </row>
    <row r="9037">
      <c r="E9037" s="31"/>
      <c r="F9037" s="31"/>
      <c r="G9037" s="31"/>
      <c r="H9037" s="31"/>
    </row>
    <row r="9038">
      <c r="E9038" s="31"/>
      <c r="F9038" s="31"/>
      <c r="G9038" s="31"/>
      <c r="H9038" s="31"/>
    </row>
    <row r="9039">
      <c r="E9039" s="31"/>
      <c r="F9039" s="31"/>
      <c r="G9039" s="31"/>
      <c r="H9039" s="31"/>
    </row>
    <row r="9040">
      <c r="E9040" s="31"/>
      <c r="F9040" s="31"/>
      <c r="G9040" s="31"/>
      <c r="H9040" s="31"/>
    </row>
    <row r="9041">
      <c r="E9041" s="31"/>
      <c r="F9041" s="31"/>
      <c r="G9041" s="31"/>
      <c r="H9041" s="31"/>
    </row>
    <row r="9042">
      <c r="E9042" s="31"/>
      <c r="F9042" s="31"/>
      <c r="G9042" s="31"/>
      <c r="H9042" s="31"/>
    </row>
    <row r="9043">
      <c r="E9043" s="31"/>
      <c r="F9043" s="31"/>
      <c r="G9043" s="31"/>
      <c r="H9043" s="31"/>
    </row>
    <row r="9044">
      <c r="E9044" s="31"/>
      <c r="F9044" s="31"/>
      <c r="G9044" s="31"/>
      <c r="H9044" s="31"/>
    </row>
    <row r="9045">
      <c r="E9045" s="31"/>
      <c r="F9045" s="31"/>
      <c r="G9045" s="31"/>
      <c r="H9045" s="31"/>
    </row>
    <row r="9046">
      <c r="E9046" s="31"/>
      <c r="F9046" s="31"/>
      <c r="G9046" s="31"/>
      <c r="H9046" s="31"/>
    </row>
    <row r="9047">
      <c r="E9047" s="31"/>
      <c r="F9047" s="31"/>
      <c r="G9047" s="31"/>
      <c r="H9047" s="31"/>
    </row>
    <row r="9048">
      <c r="E9048" s="31"/>
      <c r="F9048" s="31"/>
      <c r="G9048" s="31"/>
      <c r="H9048" s="31"/>
    </row>
    <row r="9049">
      <c r="E9049" s="31"/>
      <c r="F9049" s="31"/>
      <c r="G9049" s="31"/>
      <c r="H9049" s="31"/>
    </row>
    <row r="9050">
      <c r="E9050" s="31"/>
      <c r="F9050" s="31"/>
      <c r="G9050" s="31"/>
      <c r="H9050" s="31"/>
    </row>
    <row r="9051">
      <c r="E9051" s="31"/>
      <c r="F9051" s="31"/>
      <c r="G9051" s="31"/>
      <c r="H9051" s="31"/>
    </row>
    <row r="9052">
      <c r="E9052" s="31"/>
      <c r="F9052" s="31"/>
      <c r="G9052" s="31"/>
      <c r="H9052" s="31"/>
    </row>
    <row r="9053">
      <c r="E9053" s="31"/>
      <c r="F9053" s="31"/>
      <c r="G9053" s="31"/>
      <c r="H9053" s="31"/>
    </row>
    <row r="9054">
      <c r="E9054" s="31"/>
      <c r="F9054" s="31"/>
      <c r="G9054" s="31"/>
      <c r="H9054" s="31"/>
    </row>
    <row r="9055">
      <c r="E9055" s="31"/>
      <c r="F9055" s="31"/>
      <c r="G9055" s="31"/>
      <c r="H9055" s="31"/>
    </row>
    <row r="9056">
      <c r="E9056" s="31"/>
      <c r="F9056" s="31"/>
      <c r="G9056" s="31"/>
      <c r="H9056" s="31"/>
    </row>
    <row r="9057">
      <c r="E9057" s="31"/>
      <c r="F9057" s="31"/>
      <c r="G9057" s="31"/>
      <c r="H9057" s="31"/>
    </row>
    <row r="9058">
      <c r="E9058" s="31"/>
      <c r="F9058" s="31"/>
      <c r="G9058" s="31"/>
      <c r="H9058" s="31"/>
    </row>
    <row r="9059">
      <c r="E9059" s="31"/>
      <c r="F9059" s="31"/>
      <c r="G9059" s="31"/>
      <c r="H9059" s="31"/>
    </row>
    <row r="9060">
      <c r="E9060" s="31"/>
      <c r="F9060" s="31"/>
      <c r="G9060" s="31"/>
      <c r="H9060" s="31"/>
    </row>
    <row r="9061">
      <c r="E9061" s="31"/>
      <c r="F9061" s="31"/>
      <c r="G9061" s="31"/>
      <c r="H9061" s="31"/>
    </row>
    <row r="9062">
      <c r="E9062" s="31"/>
      <c r="F9062" s="31"/>
      <c r="G9062" s="31"/>
      <c r="H9062" s="31"/>
    </row>
    <row r="9063">
      <c r="E9063" s="31"/>
      <c r="F9063" s="31"/>
      <c r="G9063" s="31"/>
      <c r="H9063" s="31"/>
    </row>
    <row r="9064">
      <c r="E9064" s="31"/>
      <c r="F9064" s="31"/>
      <c r="G9064" s="31"/>
      <c r="H9064" s="31"/>
    </row>
    <row r="9065">
      <c r="E9065" s="31"/>
      <c r="F9065" s="31"/>
      <c r="G9065" s="31"/>
      <c r="H9065" s="31"/>
    </row>
    <row r="9066">
      <c r="E9066" s="31"/>
      <c r="F9066" s="31"/>
      <c r="G9066" s="31"/>
      <c r="H9066" s="31"/>
    </row>
    <row r="9067">
      <c r="E9067" s="31"/>
      <c r="F9067" s="31"/>
      <c r="G9067" s="31"/>
      <c r="H9067" s="31"/>
    </row>
    <row r="9068">
      <c r="E9068" s="31"/>
      <c r="F9068" s="31"/>
      <c r="G9068" s="31"/>
      <c r="H9068" s="31"/>
    </row>
    <row r="9069">
      <c r="E9069" s="31"/>
      <c r="F9069" s="31"/>
      <c r="G9069" s="31"/>
      <c r="H9069" s="31"/>
    </row>
    <row r="9070">
      <c r="E9070" s="31"/>
      <c r="F9070" s="31"/>
      <c r="G9070" s="31"/>
      <c r="H9070" s="31"/>
    </row>
    <row r="9071">
      <c r="E9071" s="31"/>
      <c r="F9071" s="31"/>
      <c r="G9071" s="31"/>
      <c r="H9071" s="31"/>
    </row>
    <row r="9072">
      <c r="E9072" s="31"/>
      <c r="F9072" s="31"/>
      <c r="G9072" s="31"/>
      <c r="H9072" s="31"/>
    </row>
    <row r="9073">
      <c r="E9073" s="31"/>
      <c r="F9073" s="31"/>
      <c r="G9073" s="31"/>
      <c r="H9073" s="31"/>
    </row>
    <row r="9074">
      <c r="E9074" s="31"/>
      <c r="F9074" s="31"/>
      <c r="G9074" s="31"/>
      <c r="H9074" s="31"/>
    </row>
    <row r="9075">
      <c r="E9075" s="31"/>
      <c r="F9075" s="31"/>
      <c r="G9075" s="31"/>
      <c r="H9075" s="31"/>
    </row>
    <row r="9076">
      <c r="E9076" s="31"/>
      <c r="F9076" s="31"/>
      <c r="G9076" s="31"/>
      <c r="H9076" s="31"/>
    </row>
    <row r="9077">
      <c r="E9077" s="31"/>
      <c r="F9077" s="31"/>
      <c r="G9077" s="31"/>
      <c r="H9077" s="31"/>
    </row>
    <row r="9078">
      <c r="E9078" s="31"/>
      <c r="F9078" s="31"/>
      <c r="G9078" s="31"/>
      <c r="H9078" s="31"/>
    </row>
    <row r="9079">
      <c r="E9079" s="31"/>
      <c r="F9079" s="31"/>
      <c r="G9079" s="31"/>
      <c r="H9079" s="31"/>
    </row>
    <row r="9080">
      <c r="E9080" s="31"/>
      <c r="F9080" s="31"/>
      <c r="G9080" s="31"/>
      <c r="H9080" s="31"/>
    </row>
    <row r="9081">
      <c r="E9081" s="31"/>
      <c r="F9081" s="31"/>
      <c r="G9081" s="31"/>
      <c r="H9081" s="31"/>
    </row>
    <row r="9082">
      <c r="E9082" s="31"/>
      <c r="F9082" s="31"/>
      <c r="G9082" s="31"/>
      <c r="H9082" s="31"/>
    </row>
    <row r="9083">
      <c r="E9083" s="31"/>
      <c r="F9083" s="31"/>
      <c r="G9083" s="31"/>
      <c r="H9083" s="31"/>
    </row>
    <row r="9084">
      <c r="E9084" s="31"/>
      <c r="F9084" s="31"/>
      <c r="G9084" s="31"/>
      <c r="H9084" s="31"/>
    </row>
    <row r="9085">
      <c r="E9085" s="31"/>
      <c r="F9085" s="31"/>
      <c r="G9085" s="31"/>
      <c r="H9085" s="31"/>
    </row>
    <row r="9086">
      <c r="E9086" s="31"/>
      <c r="F9086" s="31"/>
      <c r="G9086" s="31"/>
      <c r="H9086" s="31"/>
    </row>
    <row r="9087">
      <c r="E9087" s="31"/>
      <c r="F9087" s="31"/>
      <c r="G9087" s="31"/>
      <c r="H9087" s="31"/>
    </row>
    <row r="9088">
      <c r="E9088" s="31"/>
      <c r="F9088" s="31"/>
      <c r="G9088" s="31"/>
      <c r="H9088" s="31"/>
    </row>
    <row r="9089">
      <c r="E9089" s="31"/>
      <c r="F9089" s="31"/>
      <c r="G9089" s="31"/>
      <c r="H9089" s="31"/>
    </row>
    <row r="9090">
      <c r="E9090" s="31"/>
      <c r="F9090" s="31"/>
      <c r="G9090" s="31"/>
      <c r="H9090" s="31"/>
    </row>
    <row r="9091">
      <c r="E9091" s="31"/>
      <c r="F9091" s="31"/>
      <c r="G9091" s="31"/>
      <c r="H9091" s="31"/>
    </row>
    <row r="9092">
      <c r="E9092" s="31"/>
      <c r="F9092" s="31"/>
      <c r="G9092" s="31"/>
      <c r="H9092" s="31"/>
    </row>
    <row r="9093">
      <c r="E9093" s="31"/>
      <c r="F9093" s="31"/>
      <c r="G9093" s="31"/>
      <c r="H9093" s="31"/>
    </row>
    <row r="9094">
      <c r="E9094" s="31"/>
      <c r="F9094" s="31"/>
      <c r="G9094" s="31"/>
      <c r="H9094" s="31"/>
    </row>
    <row r="9095">
      <c r="E9095" s="31"/>
      <c r="F9095" s="31"/>
      <c r="G9095" s="31"/>
      <c r="H9095" s="31"/>
    </row>
    <row r="9096">
      <c r="E9096" s="31"/>
      <c r="F9096" s="31"/>
      <c r="G9096" s="31"/>
      <c r="H9096" s="31"/>
    </row>
    <row r="9097">
      <c r="E9097" s="31"/>
      <c r="F9097" s="31"/>
      <c r="G9097" s="31"/>
      <c r="H9097" s="31"/>
    </row>
    <row r="9098">
      <c r="E9098" s="31"/>
      <c r="F9098" s="31"/>
      <c r="G9098" s="31"/>
      <c r="H9098" s="31"/>
    </row>
    <row r="9099">
      <c r="E9099" s="31"/>
      <c r="F9099" s="31"/>
      <c r="G9099" s="31"/>
      <c r="H9099" s="31"/>
    </row>
    <row r="9100">
      <c r="E9100" s="31"/>
      <c r="F9100" s="31"/>
      <c r="G9100" s="31"/>
      <c r="H9100" s="31"/>
    </row>
    <row r="9101">
      <c r="E9101" s="31"/>
      <c r="F9101" s="31"/>
      <c r="G9101" s="31"/>
      <c r="H9101" s="31"/>
    </row>
    <row r="9102">
      <c r="E9102" s="31"/>
      <c r="F9102" s="31"/>
      <c r="G9102" s="31"/>
      <c r="H9102" s="31"/>
    </row>
    <row r="9103">
      <c r="E9103" s="31"/>
      <c r="F9103" s="31"/>
      <c r="G9103" s="31"/>
      <c r="H9103" s="31"/>
    </row>
    <row r="9104">
      <c r="E9104" s="31"/>
      <c r="F9104" s="31"/>
      <c r="G9104" s="31"/>
      <c r="H9104" s="31"/>
    </row>
    <row r="9105">
      <c r="E9105" s="31"/>
      <c r="F9105" s="31"/>
      <c r="G9105" s="31"/>
      <c r="H9105" s="31"/>
    </row>
    <row r="9106">
      <c r="E9106" s="31"/>
      <c r="F9106" s="31"/>
      <c r="G9106" s="31"/>
      <c r="H9106" s="31"/>
    </row>
    <row r="9107">
      <c r="E9107" s="31"/>
      <c r="F9107" s="31"/>
      <c r="G9107" s="31"/>
      <c r="H9107" s="31"/>
    </row>
    <row r="9108">
      <c r="E9108" s="31"/>
      <c r="F9108" s="31"/>
      <c r="G9108" s="31"/>
      <c r="H9108" s="31"/>
    </row>
    <row r="9109">
      <c r="E9109" s="31"/>
      <c r="F9109" s="31"/>
      <c r="G9109" s="31"/>
      <c r="H9109" s="31"/>
    </row>
    <row r="9110">
      <c r="E9110" s="31"/>
      <c r="F9110" s="31"/>
      <c r="G9110" s="31"/>
      <c r="H9110" s="31"/>
    </row>
    <row r="9111">
      <c r="E9111" s="31"/>
      <c r="F9111" s="31"/>
      <c r="G9111" s="31"/>
      <c r="H9111" s="31"/>
    </row>
    <row r="9112">
      <c r="E9112" s="31"/>
      <c r="F9112" s="31"/>
      <c r="G9112" s="31"/>
      <c r="H9112" s="31"/>
    </row>
    <row r="9113">
      <c r="E9113" s="31"/>
      <c r="F9113" s="31"/>
      <c r="G9113" s="31"/>
      <c r="H9113" s="31"/>
    </row>
    <row r="9114">
      <c r="E9114" s="31"/>
      <c r="F9114" s="31"/>
      <c r="G9114" s="31"/>
      <c r="H9114" s="31"/>
    </row>
    <row r="9115">
      <c r="E9115" s="31"/>
      <c r="F9115" s="31"/>
      <c r="G9115" s="31"/>
      <c r="H9115" s="31"/>
    </row>
    <row r="9116">
      <c r="E9116" s="31"/>
      <c r="F9116" s="31"/>
      <c r="G9116" s="31"/>
      <c r="H9116" s="31"/>
    </row>
    <row r="9117">
      <c r="E9117" s="31"/>
      <c r="F9117" s="31"/>
      <c r="G9117" s="31"/>
      <c r="H9117" s="31"/>
    </row>
    <row r="9118">
      <c r="E9118" s="31"/>
      <c r="F9118" s="31"/>
      <c r="G9118" s="31"/>
      <c r="H9118" s="31"/>
    </row>
    <row r="9119">
      <c r="E9119" s="31"/>
      <c r="F9119" s="31"/>
      <c r="G9119" s="31"/>
      <c r="H9119" s="31"/>
    </row>
    <row r="9120">
      <c r="E9120" s="31"/>
      <c r="F9120" s="31"/>
      <c r="G9120" s="31"/>
      <c r="H9120" s="31"/>
    </row>
    <row r="9121">
      <c r="E9121" s="31"/>
      <c r="F9121" s="31"/>
      <c r="G9121" s="31"/>
      <c r="H9121" s="31"/>
    </row>
    <row r="9122">
      <c r="E9122" s="31"/>
      <c r="F9122" s="31"/>
      <c r="G9122" s="31"/>
      <c r="H9122" s="31"/>
    </row>
    <row r="9123">
      <c r="E9123" s="31"/>
      <c r="F9123" s="31"/>
      <c r="G9123" s="31"/>
      <c r="H9123" s="31"/>
    </row>
    <row r="9124">
      <c r="E9124" s="31"/>
      <c r="F9124" s="31"/>
      <c r="G9124" s="31"/>
      <c r="H9124" s="31"/>
    </row>
    <row r="9125">
      <c r="E9125" s="31"/>
      <c r="F9125" s="31"/>
      <c r="G9125" s="31"/>
      <c r="H9125" s="31"/>
    </row>
    <row r="9126">
      <c r="E9126" s="31"/>
      <c r="F9126" s="31"/>
      <c r="G9126" s="31"/>
      <c r="H9126" s="31"/>
    </row>
    <row r="9127">
      <c r="E9127" s="31"/>
      <c r="F9127" s="31"/>
      <c r="G9127" s="31"/>
      <c r="H9127" s="31"/>
    </row>
    <row r="9128">
      <c r="E9128" s="31"/>
      <c r="F9128" s="31"/>
      <c r="G9128" s="31"/>
      <c r="H9128" s="31"/>
    </row>
    <row r="9129">
      <c r="E9129" s="31"/>
      <c r="F9129" s="31"/>
      <c r="G9129" s="31"/>
      <c r="H9129" s="31"/>
    </row>
    <row r="9130">
      <c r="E9130" s="31"/>
      <c r="F9130" s="31"/>
      <c r="G9130" s="31"/>
      <c r="H9130" s="31"/>
    </row>
    <row r="9131">
      <c r="E9131" s="31"/>
      <c r="F9131" s="31"/>
      <c r="G9131" s="31"/>
      <c r="H9131" s="31"/>
    </row>
    <row r="9132">
      <c r="E9132" s="31"/>
      <c r="F9132" s="31"/>
      <c r="G9132" s="31"/>
      <c r="H9132" s="31"/>
    </row>
    <row r="9133">
      <c r="E9133" s="31"/>
      <c r="F9133" s="31"/>
      <c r="G9133" s="31"/>
      <c r="H9133" s="31"/>
    </row>
    <row r="9134">
      <c r="E9134" s="31"/>
      <c r="F9134" s="31"/>
      <c r="G9134" s="31"/>
      <c r="H9134" s="31"/>
    </row>
    <row r="9135">
      <c r="E9135" s="31"/>
      <c r="F9135" s="31"/>
      <c r="G9135" s="31"/>
      <c r="H9135" s="31"/>
    </row>
    <row r="9136">
      <c r="E9136" s="31"/>
      <c r="F9136" s="31"/>
      <c r="G9136" s="31"/>
      <c r="H9136" s="31"/>
    </row>
    <row r="9137">
      <c r="E9137" s="31"/>
      <c r="F9137" s="31"/>
      <c r="G9137" s="31"/>
      <c r="H9137" s="31"/>
    </row>
    <row r="9138">
      <c r="E9138" s="31"/>
      <c r="F9138" s="31"/>
      <c r="G9138" s="31"/>
      <c r="H9138" s="31"/>
    </row>
    <row r="9139">
      <c r="E9139" s="31"/>
      <c r="F9139" s="31"/>
      <c r="G9139" s="31"/>
      <c r="H9139" s="31"/>
    </row>
    <row r="9140">
      <c r="E9140" s="31"/>
      <c r="F9140" s="31"/>
      <c r="G9140" s="31"/>
      <c r="H9140" s="31"/>
    </row>
    <row r="9141">
      <c r="E9141" s="31"/>
      <c r="F9141" s="31"/>
      <c r="G9141" s="31"/>
      <c r="H9141" s="31"/>
    </row>
    <row r="9142">
      <c r="E9142" s="31"/>
      <c r="F9142" s="31"/>
      <c r="G9142" s="31"/>
      <c r="H9142" s="31"/>
    </row>
    <row r="9143">
      <c r="E9143" s="31"/>
      <c r="F9143" s="31"/>
      <c r="G9143" s="31"/>
      <c r="H9143" s="31"/>
    </row>
    <row r="9144">
      <c r="E9144" s="31"/>
      <c r="F9144" s="31"/>
      <c r="G9144" s="31"/>
      <c r="H9144" s="31"/>
    </row>
    <row r="9145">
      <c r="E9145" s="31"/>
      <c r="F9145" s="31"/>
      <c r="G9145" s="31"/>
      <c r="H9145" s="31"/>
    </row>
    <row r="9146">
      <c r="E9146" s="31"/>
      <c r="F9146" s="31"/>
      <c r="G9146" s="31"/>
      <c r="H9146" s="31"/>
    </row>
    <row r="9147">
      <c r="E9147" s="31"/>
      <c r="F9147" s="31"/>
      <c r="G9147" s="31"/>
      <c r="H9147" s="31"/>
    </row>
    <row r="9148">
      <c r="E9148" s="31"/>
      <c r="F9148" s="31"/>
      <c r="G9148" s="31"/>
      <c r="H9148" s="31"/>
    </row>
    <row r="9149">
      <c r="E9149" s="31"/>
      <c r="F9149" s="31"/>
      <c r="G9149" s="31"/>
      <c r="H9149" s="31"/>
    </row>
    <row r="9150">
      <c r="E9150" s="31"/>
      <c r="F9150" s="31"/>
      <c r="G9150" s="31"/>
      <c r="H9150" s="31"/>
    </row>
    <row r="9151">
      <c r="E9151" s="31"/>
      <c r="F9151" s="31"/>
      <c r="G9151" s="31"/>
      <c r="H9151" s="31"/>
    </row>
    <row r="9152">
      <c r="E9152" s="31"/>
      <c r="F9152" s="31"/>
      <c r="G9152" s="31"/>
      <c r="H9152" s="31"/>
    </row>
    <row r="9153">
      <c r="E9153" s="31"/>
      <c r="F9153" s="31"/>
      <c r="G9153" s="31"/>
      <c r="H9153" s="31"/>
    </row>
    <row r="9154">
      <c r="E9154" s="31"/>
      <c r="F9154" s="31"/>
      <c r="G9154" s="31"/>
      <c r="H9154" s="31"/>
    </row>
    <row r="9155">
      <c r="E9155" s="31"/>
      <c r="F9155" s="31"/>
      <c r="G9155" s="31"/>
      <c r="H9155" s="31"/>
    </row>
    <row r="9156">
      <c r="E9156" s="31"/>
      <c r="F9156" s="31"/>
      <c r="G9156" s="31"/>
      <c r="H9156" s="31"/>
    </row>
    <row r="9157">
      <c r="E9157" s="31"/>
      <c r="F9157" s="31"/>
      <c r="G9157" s="31"/>
      <c r="H9157" s="31"/>
    </row>
    <row r="9158">
      <c r="E9158" s="31"/>
      <c r="F9158" s="31"/>
      <c r="G9158" s="31"/>
      <c r="H9158" s="31"/>
    </row>
    <row r="9159">
      <c r="E9159" s="31"/>
      <c r="F9159" s="31"/>
      <c r="G9159" s="31"/>
      <c r="H9159" s="31"/>
    </row>
    <row r="9160">
      <c r="E9160" s="31"/>
      <c r="F9160" s="31"/>
      <c r="G9160" s="31"/>
      <c r="H9160" s="31"/>
    </row>
    <row r="9161">
      <c r="E9161" s="31"/>
      <c r="F9161" s="31"/>
      <c r="G9161" s="31"/>
      <c r="H9161" s="31"/>
    </row>
    <row r="9162">
      <c r="E9162" s="31"/>
      <c r="F9162" s="31"/>
      <c r="G9162" s="31"/>
      <c r="H9162" s="31"/>
    </row>
    <row r="9163">
      <c r="E9163" s="31"/>
      <c r="F9163" s="31"/>
      <c r="G9163" s="31"/>
      <c r="H9163" s="31"/>
    </row>
    <row r="9164">
      <c r="E9164" s="31"/>
      <c r="F9164" s="31"/>
      <c r="G9164" s="31"/>
      <c r="H9164" s="31"/>
    </row>
    <row r="9165">
      <c r="E9165" s="31"/>
      <c r="F9165" s="31"/>
      <c r="G9165" s="31"/>
      <c r="H9165" s="31"/>
    </row>
    <row r="9166">
      <c r="E9166" s="31"/>
      <c r="F9166" s="31"/>
      <c r="G9166" s="31"/>
      <c r="H9166" s="31"/>
    </row>
    <row r="9167">
      <c r="E9167" s="31"/>
      <c r="F9167" s="31"/>
      <c r="G9167" s="31"/>
      <c r="H9167" s="31"/>
    </row>
    <row r="9168">
      <c r="E9168" s="31"/>
      <c r="F9168" s="31"/>
      <c r="G9168" s="31"/>
      <c r="H9168" s="31"/>
    </row>
    <row r="9169">
      <c r="E9169" s="31"/>
      <c r="F9169" s="31"/>
      <c r="G9169" s="31"/>
      <c r="H9169" s="31"/>
    </row>
    <row r="9170">
      <c r="E9170" s="31"/>
      <c r="F9170" s="31"/>
      <c r="G9170" s="31"/>
      <c r="H9170" s="31"/>
    </row>
    <row r="9171">
      <c r="E9171" s="31"/>
      <c r="F9171" s="31"/>
      <c r="G9171" s="31"/>
      <c r="H9171" s="31"/>
    </row>
    <row r="9172">
      <c r="E9172" s="31"/>
      <c r="F9172" s="31"/>
      <c r="G9172" s="31"/>
      <c r="H9172" s="31"/>
    </row>
    <row r="9173">
      <c r="E9173" s="31"/>
      <c r="F9173" s="31"/>
      <c r="G9173" s="31"/>
      <c r="H9173" s="31"/>
    </row>
    <row r="9174">
      <c r="E9174" s="31"/>
      <c r="F9174" s="31"/>
      <c r="G9174" s="31"/>
      <c r="H9174" s="31"/>
    </row>
    <row r="9175">
      <c r="E9175" s="31"/>
      <c r="F9175" s="31"/>
      <c r="G9175" s="31"/>
      <c r="H9175" s="31"/>
    </row>
    <row r="9176">
      <c r="E9176" s="31"/>
      <c r="F9176" s="31"/>
      <c r="G9176" s="31"/>
      <c r="H9176" s="31"/>
    </row>
    <row r="9177">
      <c r="E9177" s="31"/>
      <c r="F9177" s="31"/>
      <c r="G9177" s="31"/>
      <c r="H9177" s="31"/>
    </row>
    <row r="9178">
      <c r="E9178" s="31"/>
      <c r="F9178" s="31"/>
      <c r="G9178" s="31"/>
      <c r="H9178" s="31"/>
    </row>
    <row r="9179">
      <c r="E9179" s="31"/>
      <c r="F9179" s="31"/>
      <c r="G9179" s="31"/>
      <c r="H9179" s="31"/>
    </row>
    <row r="9180">
      <c r="E9180" s="31"/>
      <c r="F9180" s="31"/>
      <c r="G9180" s="31"/>
      <c r="H9180" s="31"/>
    </row>
    <row r="9181">
      <c r="E9181" s="31"/>
      <c r="F9181" s="31"/>
      <c r="G9181" s="31"/>
      <c r="H9181" s="31"/>
    </row>
    <row r="9182">
      <c r="E9182" s="31"/>
      <c r="F9182" s="31"/>
      <c r="G9182" s="31"/>
      <c r="H9182" s="31"/>
    </row>
    <row r="9183">
      <c r="E9183" s="31"/>
      <c r="F9183" s="31"/>
      <c r="G9183" s="31"/>
      <c r="H9183" s="31"/>
    </row>
    <row r="9184">
      <c r="E9184" s="31"/>
      <c r="F9184" s="31"/>
      <c r="G9184" s="31"/>
      <c r="H9184" s="31"/>
    </row>
    <row r="9185">
      <c r="E9185" s="31"/>
      <c r="F9185" s="31"/>
      <c r="G9185" s="31"/>
      <c r="H9185" s="31"/>
    </row>
    <row r="9186">
      <c r="E9186" s="31"/>
      <c r="F9186" s="31"/>
      <c r="G9186" s="31"/>
      <c r="H9186" s="31"/>
    </row>
    <row r="9187">
      <c r="E9187" s="31"/>
      <c r="F9187" s="31"/>
      <c r="G9187" s="31"/>
      <c r="H9187" s="31"/>
    </row>
    <row r="9188">
      <c r="E9188" s="31"/>
      <c r="F9188" s="31"/>
      <c r="G9188" s="31"/>
      <c r="H9188" s="31"/>
    </row>
    <row r="9189">
      <c r="E9189" s="31"/>
      <c r="F9189" s="31"/>
      <c r="G9189" s="31"/>
      <c r="H9189" s="31"/>
    </row>
    <row r="9190">
      <c r="E9190" s="31"/>
      <c r="F9190" s="31"/>
      <c r="G9190" s="31"/>
      <c r="H9190" s="31"/>
    </row>
    <row r="9191">
      <c r="E9191" s="31"/>
      <c r="F9191" s="31"/>
      <c r="G9191" s="31"/>
      <c r="H9191" s="31"/>
    </row>
    <row r="9192">
      <c r="E9192" s="31"/>
      <c r="F9192" s="31"/>
      <c r="G9192" s="31"/>
      <c r="H9192" s="31"/>
    </row>
    <row r="9193">
      <c r="E9193" s="31"/>
      <c r="F9193" s="31"/>
      <c r="G9193" s="31"/>
      <c r="H9193" s="31"/>
    </row>
    <row r="9194">
      <c r="E9194" s="31"/>
      <c r="F9194" s="31"/>
      <c r="G9194" s="31"/>
      <c r="H9194" s="31"/>
    </row>
    <row r="9195">
      <c r="E9195" s="31"/>
      <c r="F9195" s="31"/>
      <c r="G9195" s="31"/>
      <c r="H9195" s="31"/>
    </row>
    <row r="9196">
      <c r="E9196" s="31"/>
      <c r="F9196" s="31"/>
      <c r="G9196" s="31"/>
      <c r="H9196" s="31"/>
    </row>
    <row r="9197">
      <c r="E9197" s="31"/>
      <c r="F9197" s="31"/>
      <c r="G9197" s="31"/>
      <c r="H9197" s="31"/>
    </row>
    <row r="9198">
      <c r="E9198" s="31"/>
      <c r="F9198" s="31"/>
      <c r="G9198" s="31"/>
      <c r="H9198" s="31"/>
    </row>
    <row r="9199">
      <c r="E9199" s="31"/>
      <c r="F9199" s="31"/>
      <c r="G9199" s="31"/>
      <c r="H9199" s="31"/>
    </row>
    <row r="9200">
      <c r="E9200" s="31"/>
      <c r="F9200" s="31"/>
      <c r="G9200" s="31"/>
      <c r="H9200" s="31"/>
    </row>
    <row r="9201">
      <c r="E9201" s="31"/>
      <c r="F9201" s="31"/>
      <c r="G9201" s="31"/>
      <c r="H9201" s="31"/>
    </row>
    <row r="9202">
      <c r="E9202" s="31"/>
      <c r="F9202" s="31"/>
      <c r="G9202" s="31"/>
      <c r="H9202" s="31"/>
    </row>
    <row r="9203">
      <c r="E9203" s="31"/>
      <c r="F9203" s="31"/>
      <c r="G9203" s="31"/>
      <c r="H9203" s="31"/>
    </row>
    <row r="9204">
      <c r="E9204" s="31"/>
      <c r="F9204" s="31"/>
      <c r="G9204" s="31"/>
      <c r="H9204" s="31"/>
    </row>
    <row r="9205">
      <c r="E9205" s="31"/>
      <c r="F9205" s="31"/>
      <c r="G9205" s="31"/>
      <c r="H9205" s="31"/>
    </row>
    <row r="9206">
      <c r="E9206" s="31"/>
      <c r="F9206" s="31"/>
      <c r="G9206" s="31"/>
      <c r="H9206" s="31"/>
    </row>
    <row r="9207">
      <c r="E9207" s="31"/>
      <c r="F9207" s="31"/>
      <c r="G9207" s="31"/>
      <c r="H9207" s="31"/>
    </row>
    <row r="9208">
      <c r="E9208" s="31"/>
      <c r="F9208" s="31"/>
      <c r="G9208" s="31"/>
      <c r="H9208" s="31"/>
    </row>
    <row r="9209">
      <c r="E9209" s="31"/>
      <c r="F9209" s="31"/>
      <c r="G9209" s="31"/>
      <c r="H9209" s="31"/>
    </row>
    <row r="9210">
      <c r="E9210" s="31"/>
      <c r="F9210" s="31"/>
      <c r="G9210" s="31"/>
      <c r="H9210" s="31"/>
    </row>
    <row r="9211">
      <c r="E9211" s="31"/>
      <c r="F9211" s="31"/>
      <c r="G9211" s="31"/>
      <c r="H9211" s="31"/>
    </row>
    <row r="9212">
      <c r="E9212" s="31"/>
      <c r="F9212" s="31"/>
      <c r="G9212" s="31"/>
      <c r="H9212" s="31"/>
    </row>
    <row r="9213">
      <c r="E9213" s="31"/>
      <c r="F9213" s="31"/>
      <c r="G9213" s="31"/>
      <c r="H9213" s="31"/>
    </row>
    <row r="9214">
      <c r="E9214" s="31"/>
      <c r="F9214" s="31"/>
      <c r="G9214" s="31"/>
      <c r="H9214" s="31"/>
    </row>
    <row r="9215">
      <c r="E9215" s="31"/>
      <c r="F9215" s="31"/>
      <c r="G9215" s="31"/>
      <c r="H9215" s="31"/>
    </row>
    <row r="9216">
      <c r="E9216" s="31"/>
      <c r="F9216" s="31"/>
      <c r="G9216" s="31"/>
      <c r="H9216" s="31"/>
    </row>
    <row r="9217">
      <c r="E9217" s="31"/>
      <c r="F9217" s="31"/>
      <c r="G9217" s="31"/>
      <c r="H9217" s="31"/>
    </row>
    <row r="9218">
      <c r="E9218" s="31"/>
      <c r="F9218" s="31"/>
      <c r="G9218" s="31"/>
      <c r="H9218" s="31"/>
    </row>
    <row r="9219">
      <c r="E9219" s="31"/>
      <c r="F9219" s="31"/>
      <c r="G9219" s="31"/>
      <c r="H9219" s="31"/>
    </row>
    <row r="9220">
      <c r="E9220" s="31"/>
      <c r="F9220" s="31"/>
      <c r="G9220" s="31"/>
      <c r="H9220" s="31"/>
    </row>
    <row r="9221">
      <c r="E9221" s="31"/>
      <c r="F9221" s="31"/>
      <c r="G9221" s="31"/>
      <c r="H9221" s="31"/>
    </row>
    <row r="9222">
      <c r="E9222" s="31"/>
      <c r="F9222" s="31"/>
      <c r="G9222" s="31"/>
      <c r="H9222" s="31"/>
    </row>
    <row r="9223">
      <c r="E9223" s="31"/>
      <c r="F9223" s="31"/>
      <c r="G9223" s="31"/>
      <c r="H9223" s="31"/>
    </row>
    <row r="9224">
      <c r="E9224" s="31"/>
      <c r="F9224" s="31"/>
      <c r="G9224" s="31"/>
      <c r="H9224" s="31"/>
    </row>
    <row r="9225">
      <c r="E9225" s="31"/>
      <c r="F9225" s="31"/>
      <c r="G9225" s="31"/>
      <c r="H9225" s="31"/>
    </row>
    <row r="9226">
      <c r="E9226" s="31"/>
      <c r="F9226" s="31"/>
      <c r="G9226" s="31"/>
      <c r="H9226" s="31"/>
    </row>
    <row r="9227">
      <c r="E9227" s="31"/>
      <c r="F9227" s="31"/>
      <c r="G9227" s="31"/>
      <c r="H9227" s="31"/>
    </row>
    <row r="9228">
      <c r="E9228" s="31"/>
      <c r="F9228" s="31"/>
      <c r="G9228" s="31"/>
      <c r="H9228" s="31"/>
    </row>
    <row r="9229">
      <c r="E9229" s="31"/>
      <c r="F9229" s="31"/>
      <c r="G9229" s="31"/>
      <c r="H9229" s="31"/>
    </row>
    <row r="9230">
      <c r="E9230" s="31"/>
      <c r="F9230" s="31"/>
      <c r="G9230" s="31"/>
      <c r="H9230" s="31"/>
    </row>
    <row r="9231">
      <c r="E9231" s="31"/>
      <c r="F9231" s="31"/>
      <c r="G9231" s="31"/>
      <c r="H9231" s="31"/>
    </row>
    <row r="9232">
      <c r="E9232" s="31"/>
      <c r="F9232" s="31"/>
      <c r="G9232" s="31"/>
      <c r="H9232" s="31"/>
    </row>
    <row r="9233">
      <c r="E9233" s="31"/>
      <c r="F9233" s="31"/>
      <c r="G9233" s="31"/>
      <c r="H9233" s="31"/>
    </row>
    <row r="9234">
      <c r="E9234" s="31"/>
      <c r="F9234" s="31"/>
      <c r="G9234" s="31"/>
      <c r="H9234" s="31"/>
    </row>
    <row r="9235">
      <c r="E9235" s="31"/>
      <c r="F9235" s="31"/>
      <c r="G9235" s="31"/>
      <c r="H9235" s="31"/>
    </row>
    <row r="9236">
      <c r="E9236" s="31"/>
      <c r="F9236" s="31"/>
      <c r="G9236" s="31"/>
      <c r="H9236" s="31"/>
    </row>
    <row r="9237">
      <c r="E9237" s="31"/>
      <c r="F9237" s="31"/>
      <c r="G9237" s="31"/>
      <c r="H9237" s="31"/>
    </row>
    <row r="9238">
      <c r="E9238" s="31"/>
      <c r="F9238" s="31"/>
      <c r="G9238" s="31"/>
      <c r="H9238" s="31"/>
    </row>
    <row r="9239">
      <c r="E9239" s="31"/>
      <c r="F9239" s="31"/>
      <c r="G9239" s="31"/>
      <c r="H9239" s="31"/>
    </row>
    <row r="9240">
      <c r="E9240" s="31"/>
      <c r="F9240" s="31"/>
      <c r="G9240" s="31"/>
      <c r="H9240" s="31"/>
    </row>
    <row r="9241">
      <c r="E9241" s="31"/>
      <c r="F9241" s="31"/>
      <c r="G9241" s="31"/>
      <c r="H9241" s="31"/>
    </row>
    <row r="9242">
      <c r="E9242" s="31"/>
      <c r="F9242" s="31"/>
      <c r="G9242" s="31"/>
      <c r="H9242" s="31"/>
    </row>
    <row r="9243">
      <c r="E9243" s="31"/>
      <c r="F9243" s="31"/>
      <c r="G9243" s="31"/>
      <c r="H9243" s="31"/>
    </row>
    <row r="9244">
      <c r="E9244" s="31"/>
      <c r="F9244" s="31"/>
      <c r="G9244" s="31"/>
      <c r="H9244" s="31"/>
    </row>
    <row r="9245">
      <c r="E9245" s="31"/>
      <c r="F9245" s="31"/>
      <c r="G9245" s="31"/>
      <c r="H9245" s="31"/>
    </row>
    <row r="9246">
      <c r="E9246" s="31"/>
      <c r="F9246" s="31"/>
      <c r="G9246" s="31"/>
      <c r="H9246" s="31"/>
    </row>
    <row r="9247">
      <c r="E9247" s="31"/>
      <c r="F9247" s="31"/>
      <c r="G9247" s="31"/>
      <c r="H9247" s="31"/>
    </row>
    <row r="9248">
      <c r="E9248" s="31"/>
      <c r="F9248" s="31"/>
      <c r="G9248" s="31"/>
      <c r="H9248" s="31"/>
    </row>
    <row r="9249">
      <c r="E9249" s="31"/>
      <c r="F9249" s="31"/>
      <c r="G9249" s="31"/>
      <c r="H9249" s="31"/>
    </row>
    <row r="9250">
      <c r="E9250" s="31"/>
      <c r="F9250" s="31"/>
      <c r="G9250" s="31"/>
      <c r="H9250" s="31"/>
    </row>
    <row r="9251">
      <c r="E9251" s="31"/>
      <c r="F9251" s="31"/>
      <c r="G9251" s="31"/>
      <c r="H9251" s="31"/>
    </row>
    <row r="9252">
      <c r="E9252" s="31"/>
      <c r="F9252" s="31"/>
      <c r="G9252" s="31"/>
      <c r="H9252" s="31"/>
    </row>
    <row r="9253">
      <c r="E9253" s="31"/>
      <c r="F9253" s="31"/>
      <c r="G9253" s="31"/>
      <c r="H9253" s="31"/>
    </row>
    <row r="9254">
      <c r="E9254" s="31"/>
      <c r="F9254" s="31"/>
      <c r="G9254" s="31"/>
      <c r="H9254" s="31"/>
    </row>
    <row r="9255">
      <c r="E9255" s="31"/>
      <c r="F9255" s="31"/>
      <c r="G9255" s="31"/>
      <c r="H9255" s="31"/>
    </row>
    <row r="9256">
      <c r="E9256" s="31"/>
      <c r="F9256" s="31"/>
      <c r="G9256" s="31"/>
      <c r="H9256" s="31"/>
    </row>
    <row r="9257">
      <c r="E9257" s="31"/>
      <c r="F9257" s="31"/>
      <c r="G9257" s="31"/>
      <c r="H9257" s="31"/>
    </row>
    <row r="9258">
      <c r="E9258" s="31"/>
      <c r="F9258" s="31"/>
      <c r="G9258" s="31"/>
      <c r="H9258" s="31"/>
    </row>
    <row r="9259">
      <c r="E9259" s="31"/>
      <c r="F9259" s="31"/>
      <c r="G9259" s="31"/>
      <c r="H9259" s="31"/>
    </row>
    <row r="9260">
      <c r="E9260" s="31"/>
      <c r="F9260" s="31"/>
      <c r="G9260" s="31"/>
      <c r="H9260" s="31"/>
    </row>
    <row r="9261">
      <c r="E9261" s="31"/>
      <c r="F9261" s="31"/>
      <c r="G9261" s="31"/>
      <c r="H9261" s="31"/>
    </row>
    <row r="9262">
      <c r="E9262" s="31"/>
      <c r="F9262" s="31"/>
      <c r="G9262" s="31"/>
      <c r="H9262" s="31"/>
    </row>
    <row r="9263">
      <c r="E9263" s="31"/>
      <c r="F9263" s="31"/>
      <c r="G9263" s="31"/>
      <c r="H9263" s="31"/>
    </row>
    <row r="9264">
      <c r="E9264" s="31"/>
      <c r="F9264" s="31"/>
      <c r="G9264" s="31"/>
      <c r="H9264" s="31"/>
    </row>
    <row r="9265">
      <c r="E9265" s="31"/>
      <c r="F9265" s="31"/>
      <c r="G9265" s="31"/>
      <c r="H9265" s="31"/>
    </row>
    <row r="9266">
      <c r="E9266" s="31"/>
      <c r="F9266" s="31"/>
      <c r="G9266" s="31"/>
      <c r="H9266" s="31"/>
    </row>
    <row r="9267">
      <c r="E9267" s="31"/>
      <c r="F9267" s="31"/>
      <c r="G9267" s="31"/>
      <c r="H9267" s="31"/>
    </row>
    <row r="9268">
      <c r="E9268" s="31"/>
      <c r="F9268" s="31"/>
      <c r="G9268" s="31"/>
      <c r="H9268" s="31"/>
    </row>
    <row r="9269">
      <c r="E9269" s="31"/>
      <c r="F9269" s="31"/>
      <c r="G9269" s="31"/>
      <c r="H9269" s="31"/>
    </row>
    <row r="9270">
      <c r="E9270" s="31"/>
      <c r="F9270" s="31"/>
      <c r="G9270" s="31"/>
      <c r="H9270" s="31"/>
    </row>
    <row r="9271">
      <c r="E9271" s="31"/>
      <c r="F9271" s="31"/>
      <c r="G9271" s="31"/>
      <c r="H9271" s="31"/>
    </row>
    <row r="9272">
      <c r="E9272" s="31"/>
      <c r="F9272" s="31"/>
      <c r="G9272" s="31"/>
      <c r="H9272" s="31"/>
    </row>
    <row r="9273">
      <c r="E9273" s="31"/>
      <c r="F9273" s="31"/>
      <c r="G9273" s="31"/>
      <c r="H9273" s="31"/>
    </row>
    <row r="9274">
      <c r="E9274" s="31"/>
      <c r="F9274" s="31"/>
      <c r="G9274" s="31"/>
      <c r="H9274" s="31"/>
    </row>
    <row r="9275">
      <c r="E9275" s="31"/>
      <c r="F9275" s="31"/>
      <c r="G9275" s="31"/>
      <c r="H9275" s="31"/>
    </row>
    <row r="9276">
      <c r="E9276" s="31"/>
      <c r="F9276" s="31"/>
      <c r="G9276" s="31"/>
      <c r="H9276" s="31"/>
    </row>
    <row r="9277">
      <c r="E9277" s="31"/>
      <c r="F9277" s="31"/>
      <c r="G9277" s="31"/>
      <c r="H9277" s="31"/>
    </row>
    <row r="9278">
      <c r="E9278" s="31"/>
      <c r="F9278" s="31"/>
      <c r="G9278" s="31"/>
      <c r="H9278" s="31"/>
    </row>
    <row r="9279">
      <c r="E9279" s="31"/>
      <c r="F9279" s="31"/>
      <c r="G9279" s="31"/>
      <c r="H9279" s="31"/>
    </row>
    <row r="9280">
      <c r="E9280" s="31"/>
      <c r="F9280" s="31"/>
      <c r="G9280" s="31"/>
      <c r="H9280" s="31"/>
    </row>
    <row r="9281">
      <c r="E9281" s="31"/>
      <c r="F9281" s="31"/>
      <c r="G9281" s="31"/>
      <c r="H9281" s="31"/>
    </row>
    <row r="9282">
      <c r="E9282" s="31"/>
      <c r="F9282" s="31"/>
      <c r="G9282" s="31"/>
      <c r="H9282" s="31"/>
    </row>
    <row r="9283">
      <c r="E9283" s="31"/>
      <c r="F9283" s="31"/>
      <c r="G9283" s="31"/>
      <c r="H9283" s="31"/>
    </row>
    <row r="9284">
      <c r="E9284" s="31"/>
      <c r="F9284" s="31"/>
      <c r="G9284" s="31"/>
      <c r="H9284" s="31"/>
    </row>
    <row r="9285">
      <c r="E9285" s="31"/>
      <c r="F9285" s="31"/>
      <c r="G9285" s="31"/>
      <c r="H9285" s="31"/>
    </row>
    <row r="9286">
      <c r="E9286" s="31"/>
      <c r="F9286" s="31"/>
      <c r="G9286" s="31"/>
      <c r="H9286" s="31"/>
    </row>
    <row r="9287">
      <c r="E9287" s="31"/>
      <c r="F9287" s="31"/>
      <c r="G9287" s="31"/>
      <c r="H9287" s="31"/>
    </row>
    <row r="9288">
      <c r="E9288" s="31"/>
      <c r="F9288" s="31"/>
      <c r="G9288" s="31"/>
      <c r="H9288" s="31"/>
    </row>
    <row r="9289">
      <c r="E9289" s="31"/>
      <c r="F9289" s="31"/>
      <c r="G9289" s="31"/>
      <c r="H9289" s="31"/>
    </row>
    <row r="9290">
      <c r="E9290" s="31"/>
      <c r="F9290" s="31"/>
      <c r="G9290" s="31"/>
      <c r="H9290" s="31"/>
    </row>
    <row r="9291">
      <c r="E9291" s="31"/>
      <c r="F9291" s="31"/>
      <c r="G9291" s="31"/>
      <c r="H9291" s="31"/>
    </row>
    <row r="9292">
      <c r="E9292" s="31"/>
      <c r="F9292" s="31"/>
      <c r="G9292" s="31"/>
      <c r="H9292" s="31"/>
    </row>
    <row r="9293">
      <c r="E9293" s="31"/>
      <c r="F9293" s="31"/>
      <c r="G9293" s="31"/>
      <c r="H9293" s="31"/>
    </row>
    <row r="9294">
      <c r="E9294" s="31"/>
      <c r="F9294" s="31"/>
      <c r="G9294" s="31"/>
      <c r="H9294" s="31"/>
    </row>
    <row r="9295">
      <c r="E9295" s="31"/>
      <c r="F9295" s="31"/>
      <c r="G9295" s="31"/>
      <c r="H9295" s="31"/>
    </row>
    <row r="9296">
      <c r="E9296" s="31"/>
      <c r="F9296" s="31"/>
      <c r="G9296" s="31"/>
      <c r="H9296" s="31"/>
    </row>
    <row r="9297">
      <c r="E9297" s="31"/>
      <c r="F9297" s="31"/>
      <c r="G9297" s="31"/>
      <c r="H9297" s="31"/>
    </row>
    <row r="9298">
      <c r="E9298" s="31"/>
      <c r="F9298" s="31"/>
      <c r="G9298" s="31"/>
      <c r="H9298" s="31"/>
    </row>
    <row r="9299">
      <c r="E9299" s="31"/>
      <c r="F9299" s="31"/>
      <c r="G9299" s="31"/>
      <c r="H9299" s="31"/>
    </row>
    <row r="9300">
      <c r="E9300" s="31"/>
      <c r="F9300" s="31"/>
      <c r="G9300" s="31"/>
      <c r="H9300" s="31"/>
    </row>
    <row r="9301">
      <c r="E9301" s="31"/>
      <c r="F9301" s="31"/>
      <c r="G9301" s="31"/>
      <c r="H9301" s="31"/>
    </row>
    <row r="9302">
      <c r="E9302" s="31"/>
      <c r="F9302" s="31"/>
      <c r="G9302" s="31"/>
      <c r="H9302" s="31"/>
    </row>
    <row r="9303">
      <c r="E9303" s="31"/>
      <c r="F9303" s="31"/>
      <c r="G9303" s="31"/>
      <c r="H9303" s="31"/>
    </row>
    <row r="9304">
      <c r="E9304" s="31"/>
      <c r="F9304" s="31"/>
      <c r="G9304" s="31"/>
      <c r="H9304" s="31"/>
    </row>
    <row r="9305">
      <c r="E9305" s="31"/>
      <c r="F9305" s="31"/>
      <c r="G9305" s="31"/>
      <c r="H9305" s="31"/>
    </row>
    <row r="9306">
      <c r="E9306" s="31"/>
      <c r="F9306" s="31"/>
      <c r="G9306" s="31"/>
      <c r="H9306" s="31"/>
    </row>
    <row r="9307">
      <c r="E9307" s="31"/>
      <c r="F9307" s="31"/>
      <c r="G9307" s="31"/>
      <c r="H9307" s="31"/>
    </row>
    <row r="9308">
      <c r="E9308" s="31"/>
      <c r="F9308" s="31"/>
      <c r="G9308" s="31"/>
      <c r="H9308" s="31"/>
    </row>
    <row r="9309">
      <c r="E9309" s="31"/>
      <c r="F9309" s="31"/>
      <c r="G9309" s="31"/>
      <c r="H9309" s="31"/>
    </row>
    <row r="9310">
      <c r="E9310" s="31"/>
      <c r="F9310" s="31"/>
      <c r="G9310" s="31"/>
      <c r="H9310" s="31"/>
    </row>
    <row r="9311">
      <c r="E9311" s="31"/>
      <c r="F9311" s="31"/>
      <c r="G9311" s="31"/>
      <c r="H9311" s="31"/>
    </row>
    <row r="9312">
      <c r="E9312" s="31"/>
      <c r="F9312" s="31"/>
      <c r="G9312" s="31"/>
      <c r="H9312" s="31"/>
    </row>
    <row r="9313">
      <c r="E9313" s="31"/>
      <c r="F9313" s="31"/>
      <c r="G9313" s="31"/>
      <c r="H9313" s="31"/>
    </row>
    <row r="9314">
      <c r="E9314" s="31"/>
      <c r="F9314" s="31"/>
      <c r="G9314" s="31"/>
      <c r="H9314" s="31"/>
    </row>
    <row r="9315">
      <c r="E9315" s="31"/>
      <c r="F9315" s="31"/>
      <c r="G9315" s="31"/>
      <c r="H9315" s="31"/>
    </row>
    <row r="9316">
      <c r="E9316" s="31"/>
      <c r="F9316" s="31"/>
      <c r="G9316" s="31"/>
      <c r="H9316" s="31"/>
    </row>
    <row r="9317">
      <c r="E9317" s="31"/>
      <c r="F9317" s="31"/>
      <c r="G9317" s="31"/>
      <c r="H9317" s="31"/>
    </row>
    <row r="9318">
      <c r="E9318" s="31"/>
      <c r="F9318" s="31"/>
      <c r="G9318" s="31"/>
      <c r="H9318" s="31"/>
    </row>
    <row r="9319">
      <c r="E9319" s="31"/>
      <c r="F9319" s="31"/>
      <c r="G9319" s="31"/>
      <c r="H9319" s="31"/>
    </row>
    <row r="9320">
      <c r="E9320" s="31"/>
      <c r="F9320" s="31"/>
      <c r="G9320" s="31"/>
      <c r="H9320" s="31"/>
    </row>
    <row r="9321">
      <c r="E9321" s="31"/>
      <c r="F9321" s="31"/>
      <c r="G9321" s="31"/>
      <c r="H9321" s="31"/>
    </row>
    <row r="9322">
      <c r="E9322" s="31"/>
      <c r="F9322" s="31"/>
      <c r="G9322" s="31"/>
      <c r="H9322" s="31"/>
    </row>
    <row r="9323">
      <c r="E9323" s="31"/>
      <c r="F9323" s="31"/>
      <c r="G9323" s="31"/>
      <c r="H9323" s="31"/>
    </row>
    <row r="9324">
      <c r="E9324" s="31"/>
      <c r="F9324" s="31"/>
      <c r="G9324" s="31"/>
      <c r="H9324" s="31"/>
    </row>
    <row r="9325">
      <c r="E9325" s="31"/>
      <c r="F9325" s="31"/>
      <c r="G9325" s="31"/>
      <c r="H9325" s="31"/>
    </row>
    <row r="9326">
      <c r="E9326" s="31"/>
      <c r="F9326" s="31"/>
      <c r="G9326" s="31"/>
      <c r="H9326" s="31"/>
    </row>
    <row r="9327">
      <c r="E9327" s="31"/>
      <c r="F9327" s="31"/>
      <c r="G9327" s="31"/>
      <c r="H9327" s="31"/>
    </row>
    <row r="9328">
      <c r="E9328" s="31"/>
      <c r="F9328" s="31"/>
      <c r="G9328" s="31"/>
      <c r="H9328" s="31"/>
    </row>
    <row r="9329">
      <c r="E9329" s="31"/>
      <c r="F9329" s="31"/>
      <c r="G9329" s="31"/>
      <c r="H9329" s="31"/>
    </row>
    <row r="9330">
      <c r="E9330" s="31"/>
      <c r="F9330" s="31"/>
      <c r="G9330" s="31"/>
      <c r="H9330" s="31"/>
    </row>
    <row r="9331">
      <c r="E9331" s="31"/>
      <c r="F9331" s="31"/>
      <c r="G9331" s="31"/>
      <c r="H9331" s="31"/>
    </row>
    <row r="9332">
      <c r="E9332" s="31"/>
      <c r="F9332" s="31"/>
      <c r="G9332" s="31"/>
      <c r="H9332" s="31"/>
    </row>
    <row r="9333">
      <c r="E9333" s="31"/>
      <c r="F9333" s="31"/>
      <c r="G9333" s="31"/>
      <c r="H9333" s="31"/>
    </row>
    <row r="9334">
      <c r="E9334" s="31"/>
      <c r="F9334" s="31"/>
      <c r="G9334" s="31"/>
      <c r="H9334" s="31"/>
    </row>
    <row r="9335">
      <c r="E9335" s="31"/>
      <c r="F9335" s="31"/>
      <c r="G9335" s="31"/>
      <c r="H9335" s="31"/>
    </row>
    <row r="9336">
      <c r="E9336" s="31"/>
      <c r="F9336" s="31"/>
      <c r="G9336" s="31"/>
      <c r="H9336" s="31"/>
    </row>
    <row r="9337">
      <c r="E9337" s="31"/>
      <c r="F9337" s="31"/>
      <c r="G9337" s="31"/>
      <c r="H9337" s="31"/>
    </row>
    <row r="9338">
      <c r="E9338" s="31"/>
      <c r="F9338" s="31"/>
      <c r="G9338" s="31"/>
      <c r="H9338" s="31"/>
    </row>
    <row r="9339">
      <c r="E9339" s="31"/>
      <c r="F9339" s="31"/>
      <c r="G9339" s="31"/>
      <c r="H9339" s="31"/>
    </row>
    <row r="9340">
      <c r="E9340" s="31"/>
      <c r="F9340" s="31"/>
      <c r="G9340" s="31"/>
      <c r="H9340" s="31"/>
    </row>
    <row r="9341">
      <c r="E9341" s="31"/>
      <c r="F9341" s="31"/>
      <c r="G9341" s="31"/>
      <c r="H9341" s="31"/>
    </row>
    <row r="9342">
      <c r="E9342" s="31"/>
      <c r="F9342" s="31"/>
      <c r="G9342" s="31"/>
      <c r="H9342" s="31"/>
    </row>
    <row r="9343">
      <c r="E9343" s="31"/>
      <c r="F9343" s="31"/>
      <c r="G9343" s="31"/>
      <c r="H9343" s="31"/>
    </row>
    <row r="9344">
      <c r="E9344" s="31"/>
      <c r="F9344" s="31"/>
      <c r="G9344" s="31"/>
      <c r="H9344" s="31"/>
    </row>
    <row r="9345">
      <c r="E9345" s="31"/>
      <c r="F9345" s="31"/>
      <c r="G9345" s="31"/>
      <c r="H9345" s="31"/>
    </row>
    <row r="9346">
      <c r="E9346" s="31"/>
      <c r="F9346" s="31"/>
      <c r="G9346" s="31"/>
      <c r="H9346" s="31"/>
    </row>
    <row r="9347">
      <c r="E9347" s="31"/>
      <c r="F9347" s="31"/>
      <c r="G9347" s="31"/>
      <c r="H9347" s="31"/>
    </row>
    <row r="9348">
      <c r="E9348" s="31"/>
      <c r="F9348" s="31"/>
      <c r="G9348" s="31"/>
      <c r="H9348" s="31"/>
    </row>
    <row r="9349">
      <c r="E9349" s="31"/>
      <c r="F9349" s="31"/>
      <c r="G9349" s="31"/>
      <c r="H9349" s="31"/>
    </row>
    <row r="9350">
      <c r="E9350" s="31"/>
      <c r="F9350" s="31"/>
      <c r="G9350" s="31"/>
      <c r="H9350" s="31"/>
    </row>
    <row r="9351">
      <c r="E9351" s="31"/>
      <c r="F9351" s="31"/>
      <c r="G9351" s="31"/>
      <c r="H9351" s="31"/>
    </row>
    <row r="9352">
      <c r="E9352" s="31"/>
      <c r="F9352" s="31"/>
      <c r="G9352" s="31"/>
      <c r="H9352" s="31"/>
    </row>
    <row r="9353">
      <c r="E9353" s="31"/>
      <c r="F9353" s="31"/>
      <c r="G9353" s="31"/>
      <c r="H9353" s="31"/>
    </row>
    <row r="9354">
      <c r="E9354" s="31"/>
      <c r="F9354" s="31"/>
      <c r="G9354" s="31"/>
      <c r="H9354" s="31"/>
    </row>
    <row r="9355">
      <c r="E9355" s="31"/>
      <c r="F9355" s="31"/>
      <c r="G9355" s="31"/>
      <c r="H9355" s="31"/>
    </row>
    <row r="9356">
      <c r="E9356" s="31"/>
      <c r="F9356" s="31"/>
      <c r="G9356" s="31"/>
      <c r="H9356" s="31"/>
    </row>
    <row r="9357">
      <c r="E9357" s="31"/>
      <c r="F9357" s="31"/>
      <c r="G9357" s="31"/>
      <c r="H9357" s="31"/>
    </row>
    <row r="9358">
      <c r="E9358" s="31"/>
      <c r="F9358" s="31"/>
      <c r="G9358" s="31"/>
      <c r="H9358" s="31"/>
    </row>
    <row r="9359">
      <c r="E9359" s="31"/>
      <c r="F9359" s="31"/>
      <c r="G9359" s="31"/>
      <c r="H9359" s="31"/>
    </row>
    <row r="9360">
      <c r="E9360" s="31"/>
      <c r="F9360" s="31"/>
      <c r="G9360" s="31"/>
      <c r="H9360" s="31"/>
    </row>
    <row r="9361">
      <c r="E9361" s="31"/>
      <c r="F9361" s="31"/>
      <c r="G9361" s="31"/>
      <c r="H9361" s="31"/>
    </row>
    <row r="9362">
      <c r="E9362" s="31"/>
      <c r="F9362" s="31"/>
      <c r="G9362" s="31"/>
      <c r="H9362" s="31"/>
    </row>
    <row r="9363">
      <c r="E9363" s="31"/>
      <c r="F9363" s="31"/>
      <c r="G9363" s="31"/>
      <c r="H9363" s="31"/>
    </row>
    <row r="9364">
      <c r="E9364" s="31"/>
      <c r="F9364" s="31"/>
      <c r="G9364" s="31"/>
      <c r="H9364" s="31"/>
    </row>
    <row r="9365">
      <c r="E9365" s="31"/>
      <c r="F9365" s="31"/>
      <c r="G9365" s="31"/>
      <c r="H9365" s="31"/>
    </row>
    <row r="9366">
      <c r="E9366" s="31"/>
      <c r="F9366" s="31"/>
      <c r="G9366" s="31"/>
      <c r="H9366" s="31"/>
    </row>
    <row r="9367">
      <c r="E9367" s="31"/>
      <c r="F9367" s="31"/>
      <c r="G9367" s="31"/>
      <c r="H9367" s="31"/>
    </row>
    <row r="9368">
      <c r="E9368" s="31"/>
      <c r="F9368" s="31"/>
      <c r="G9368" s="31"/>
      <c r="H9368" s="31"/>
    </row>
    <row r="9369">
      <c r="E9369" s="31"/>
      <c r="F9369" s="31"/>
      <c r="G9369" s="31"/>
      <c r="H9369" s="31"/>
    </row>
    <row r="9370">
      <c r="E9370" s="31"/>
      <c r="F9370" s="31"/>
      <c r="G9370" s="31"/>
      <c r="H9370" s="31"/>
    </row>
    <row r="9371">
      <c r="E9371" s="31"/>
      <c r="F9371" s="31"/>
      <c r="G9371" s="31"/>
      <c r="H9371" s="31"/>
    </row>
    <row r="9372">
      <c r="E9372" s="31"/>
      <c r="F9372" s="31"/>
      <c r="G9372" s="31"/>
      <c r="H9372" s="31"/>
    </row>
    <row r="9373">
      <c r="E9373" s="31"/>
      <c r="F9373" s="31"/>
      <c r="G9373" s="31"/>
      <c r="H9373" s="31"/>
    </row>
    <row r="9374">
      <c r="E9374" s="31"/>
      <c r="F9374" s="31"/>
      <c r="G9374" s="31"/>
      <c r="H9374" s="31"/>
    </row>
    <row r="9375">
      <c r="E9375" s="31"/>
      <c r="F9375" s="31"/>
      <c r="G9375" s="31"/>
      <c r="H9375" s="31"/>
    </row>
    <row r="9376">
      <c r="E9376" s="31"/>
      <c r="F9376" s="31"/>
      <c r="G9376" s="31"/>
      <c r="H9376" s="31"/>
    </row>
    <row r="9377">
      <c r="E9377" s="31"/>
      <c r="F9377" s="31"/>
      <c r="G9377" s="31"/>
      <c r="H9377" s="31"/>
    </row>
    <row r="9378">
      <c r="E9378" s="31"/>
      <c r="F9378" s="31"/>
      <c r="G9378" s="31"/>
      <c r="H9378" s="31"/>
    </row>
    <row r="9379">
      <c r="E9379" s="31"/>
      <c r="F9379" s="31"/>
      <c r="G9379" s="31"/>
      <c r="H9379" s="31"/>
    </row>
    <row r="9380">
      <c r="E9380" s="31"/>
      <c r="F9380" s="31"/>
      <c r="G9380" s="31"/>
      <c r="H9380" s="31"/>
    </row>
    <row r="9381">
      <c r="E9381" s="31"/>
      <c r="F9381" s="31"/>
      <c r="G9381" s="31"/>
      <c r="H9381" s="31"/>
    </row>
    <row r="9382">
      <c r="E9382" s="31"/>
      <c r="F9382" s="31"/>
      <c r="G9382" s="31"/>
      <c r="H9382" s="31"/>
    </row>
    <row r="9383">
      <c r="E9383" s="31"/>
      <c r="F9383" s="31"/>
      <c r="G9383" s="31"/>
      <c r="H9383" s="31"/>
    </row>
    <row r="9384">
      <c r="E9384" s="31"/>
      <c r="F9384" s="31"/>
      <c r="G9384" s="31"/>
      <c r="H9384" s="31"/>
    </row>
    <row r="9385">
      <c r="E9385" s="31"/>
      <c r="F9385" s="31"/>
      <c r="G9385" s="31"/>
      <c r="H9385" s="31"/>
    </row>
    <row r="9386">
      <c r="E9386" s="31"/>
      <c r="F9386" s="31"/>
      <c r="G9386" s="31"/>
      <c r="H9386" s="31"/>
    </row>
    <row r="9387">
      <c r="E9387" s="31"/>
      <c r="F9387" s="31"/>
      <c r="G9387" s="31"/>
      <c r="H9387" s="31"/>
    </row>
    <row r="9388">
      <c r="E9388" s="31"/>
      <c r="F9388" s="31"/>
      <c r="G9388" s="31"/>
      <c r="H9388" s="31"/>
    </row>
    <row r="9389">
      <c r="E9389" s="31"/>
      <c r="F9389" s="31"/>
      <c r="G9389" s="31"/>
      <c r="H9389" s="31"/>
    </row>
    <row r="9390">
      <c r="E9390" s="31"/>
      <c r="F9390" s="31"/>
      <c r="G9390" s="31"/>
      <c r="H9390" s="31"/>
    </row>
    <row r="9391">
      <c r="E9391" s="31"/>
      <c r="F9391" s="31"/>
      <c r="G9391" s="31"/>
      <c r="H9391" s="31"/>
    </row>
    <row r="9392">
      <c r="E9392" s="31"/>
      <c r="F9392" s="31"/>
      <c r="G9392" s="31"/>
      <c r="H9392" s="31"/>
    </row>
    <row r="9393">
      <c r="E9393" s="31"/>
      <c r="F9393" s="31"/>
      <c r="G9393" s="31"/>
      <c r="H9393" s="31"/>
    </row>
    <row r="9394">
      <c r="E9394" s="31"/>
      <c r="F9394" s="31"/>
      <c r="G9394" s="31"/>
      <c r="H9394" s="31"/>
    </row>
    <row r="9395">
      <c r="E9395" s="31"/>
      <c r="F9395" s="31"/>
      <c r="G9395" s="31"/>
      <c r="H9395" s="31"/>
    </row>
    <row r="9396">
      <c r="E9396" s="31"/>
      <c r="F9396" s="31"/>
      <c r="G9396" s="31"/>
      <c r="H9396" s="31"/>
    </row>
    <row r="9397">
      <c r="E9397" s="31"/>
      <c r="F9397" s="31"/>
      <c r="G9397" s="31"/>
      <c r="H9397" s="31"/>
    </row>
    <row r="9398">
      <c r="E9398" s="31"/>
      <c r="F9398" s="31"/>
      <c r="G9398" s="31"/>
      <c r="H9398" s="31"/>
    </row>
    <row r="9399">
      <c r="E9399" s="31"/>
      <c r="F9399" s="31"/>
      <c r="G9399" s="31"/>
      <c r="H9399" s="31"/>
    </row>
    <row r="9400">
      <c r="E9400" s="31"/>
      <c r="F9400" s="31"/>
      <c r="G9400" s="31"/>
      <c r="H9400" s="31"/>
    </row>
    <row r="9401">
      <c r="E9401" s="31"/>
      <c r="F9401" s="31"/>
      <c r="G9401" s="31"/>
      <c r="H9401" s="31"/>
    </row>
    <row r="9402">
      <c r="E9402" s="31"/>
      <c r="F9402" s="31"/>
      <c r="G9402" s="31"/>
      <c r="H9402" s="31"/>
    </row>
    <row r="9403">
      <c r="E9403" s="31"/>
      <c r="F9403" s="31"/>
      <c r="G9403" s="31"/>
      <c r="H9403" s="31"/>
    </row>
    <row r="9404">
      <c r="E9404" s="31"/>
      <c r="F9404" s="31"/>
      <c r="G9404" s="31"/>
      <c r="H9404" s="31"/>
    </row>
    <row r="9405">
      <c r="E9405" s="31"/>
      <c r="F9405" s="31"/>
      <c r="G9405" s="31"/>
      <c r="H9405" s="31"/>
    </row>
    <row r="9406">
      <c r="E9406" s="31"/>
      <c r="F9406" s="31"/>
      <c r="G9406" s="31"/>
      <c r="H9406" s="31"/>
    </row>
    <row r="9407">
      <c r="E9407" s="31"/>
      <c r="F9407" s="31"/>
      <c r="G9407" s="31"/>
      <c r="H9407" s="31"/>
    </row>
    <row r="9408">
      <c r="E9408" s="31"/>
      <c r="F9408" s="31"/>
      <c r="G9408" s="31"/>
      <c r="H9408" s="31"/>
    </row>
    <row r="9409">
      <c r="E9409" s="31"/>
      <c r="F9409" s="31"/>
      <c r="G9409" s="31"/>
      <c r="H9409" s="31"/>
    </row>
    <row r="9410">
      <c r="E9410" s="31"/>
      <c r="F9410" s="31"/>
      <c r="G9410" s="31"/>
      <c r="H9410" s="31"/>
    </row>
    <row r="9411">
      <c r="E9411" s="31"/>
      <c r="F9411" s="31"/>
      <c r="G9411" s="31"/>
      <c r="H9411" s="31"/>
    </row>
    <row r="9412">
      <c r="E9412" s="31"/>
      <c r="F9412" s="31"/>
      <c r="G9412" s="31"/>
      <c r="H9412" s="31"/>
    </row>
    <row r="9413">
      <c r="E9413" s="31"/>
      <c r="F9413" s="31"/>
      <c r="G9413" s="31"/>
      <c r="H9413" s="31"/>
    </row>
    <row r="9414">
      <c r="E9414" s="31"/>
      <c r="F9414" s="31"/>
      <c r="G9414" s="31"/>
      <c r="H9414" s="31"/>
    </row>
    <row r="9415">
      <c r="E9415" s="31"/>
      <c r="F9415" s="31"/>
      <c r="G9415" s="31"/>
      <c r="H9415" s="31"/>
    </row>
    <row r="9416">
      <c r="E9416" s="31"/>
      <c r="F9416" s="31"/>
      <c r="G9416" s="31"/>
      <c r="H9416" s="31"/>
    </row>
    <row r="9417">
      <c r="E9417" s="31"/>
      <c r="F9417" s="31"/>
      <c r="G9417" s="31"/>
      <c r="H9417" s="31"/>
    </row>
    <row r="9418">
      <c r="E9418" s="31"/>
      <c r="F9418" s="31"/>
      <c r="G9418" s="31"/>
      <c r="H9418" s="31"/>
    </row>
    <row r="9419">
      <c r="E9419" s="31"/>
      <c r="F9419" s="31"/>
      <c r="G9419" s="31"/>
      <c r="H9419" s="31"/>
    </row>
    <row r="9420">
      <c r="E9420" s="31"/>
      <c r="F9420" s="31"/>
      <c r="G9420" s="31"/>
      <c r="H9420" s="31"/>
    </row>
    <row r="9421">
      <c r="E9421" s="31"/>
      <c r="F9421" s="31"/>
      <c r="G9421" s="31"/>
      <c r="H9421" s="31"/>
    </row>
    <row r="9422">
      <c r="E9422" s="31"/>
      <c r="F9422" s="31"/>
      <c r="G9422" s="31"/>
      <c r="H9422" s="31"/>
    </row>
    <row r="9423">
      <c r="E9423" s="31"/>
      <c r="F9423" s="31"/>
      <c r="G9423" s="31"/>
      <c r="H9423" s="31"/>
    </row>
    <row r="9424">
      <c r="E9424" s="31"/>
      <c r="F9424" s="31"/>
      <c r="G9424" s="31"/>
      <c r="H9424" s="31"/>
    </row>
    <row r="9425">
      <c r="E9425" s="31"/>
      <c r="F9425" s="31"/>
      <c r="G9425" s="31"/>
      <c r="H9425" s="31"/>
    </row>
    <row r="9426">
      <c r="E9426" s="31"/>
      <c r="F9426" s="31"/>
      <c r="G9426" s="31"/>
      <c r="H9426" s="31"/>
    </row>
    <row r="9427">
      <c r="E9427" s="31"/>
      <c r="F9427" s="31"/>
      <c r="G9427" s="31"/>
      <c r="H9427" s="31"/>
    </row>
    <row r="9428">
      <c r="E9428" s="31"/>
      <c r="F9428" s="31"/>
      <c r="G9428" s="31"/>
      <c r="H9428" s="31"/>
    </row>
    <row r="9429">
      <c r="E9429" s="31"/>
      <c r="F9429" s="31"/>
      <c r="G9429" s="31"/>
      <c r="H9429" s="31"/>
    </row>
    <row r="9430">
      <c r="E9430" s="31"/>
      <c r="F9430" s="31"/>
      <c r="G9430" s="31"/>
      <c r="H9430" s="31"/>
    </row>
    <row r="9431">
      <c r="E9431" s="31"/>
      <c r="F9431" s="31"/>
      <c r="G9431" s="31"/>
      <c r="H9431" s="31"/>
    </row>
    <row r="9432">
      <c r="E9432" s="31"/>
      <c r="F9432" s="31"/>
      <c r="G9432" s="31"/>
      <c r="H9432" s="31"/>
    </row>
    <row r="9433">
      <c r="E9433" s="31"/>
      <c r="F9433" s="31"/>
      <c r="G9433" s="31"/>
      <c r="H9433" s="31"/>
    </row>
    <row r="9434">
      <c r="E9434" s="31"/>
      <c r="F9434" s="31"/>
      <c r="G9434" s="31"/>
      <c r="H9434" s="31"/>
    </row>
    <row r="9435">
      <c r="E9435" s="31"/>
      <c r="F9435" s="31"/>
      <c r="G9435" s="31"/>
      <c r="H9435" s="31"/>
    </row>
    <row r="9436">
      <c r="E9436" s="31"/>
      <c r="F9436" s="31"/>
      <c r="G9436" s="31"/>
      <c r="H9436" s="31"/>
    </row>
    <row r="9437">
      <c r="E9437" s="31"/>
      <c r="F9437" s="31"/>
      <c r="G9437" s="31"/>
      <c r="H9437" s="31"/>
    </row>
    <row r="9438">
      <c r="E9438" s="31"/>
      <c r="F9438" s="31"/>
      <c r="G9438" s="31"/>
      <c r="H9438" s="31"/>
    </row>
    <row r="9439">
      <c r="E9439" s="31"/>
      <c r="F9439" s="31"/>
      <c r="G9439" s="31"/>
      <c r="H9439" s="31"/>
    </row>
    <row r="9440">
      <c r="E9440" s="31"/>
      <c r="F9440" s="31"/>
      <c r="G9440" s="31"/>
      <c r="H9440" s="31"/>
    </row>
    <row r="9441">
      <c r="E9441" s="31"/>
      <c r="F9441" s="31"/>
      <c r="G9441" s="31"/>
      <c r="H9441" s="31"/>
    </row>
    <row r="9442">
      <c r="E9442" s="31"/>
      <c r="F9442" s="31"/>
      <c r="G9442" s="31"/>
      <c r="H9442" s="31"/>
    </row>
    <row r="9443">
      <c r="E9443" s="31"/>
      <c r="F9443" s="31"/>
      <c r="G9443" s="31"/>
      <c r="H9443" s="31"/>
    </row>
    <row r="9444">
      <c r="E9444" s="31"/>
      <c r="F9444" s="31"/>
      <c r="G9444" s="31"/>
      <c r="H9444" s="31"/>
    </row>
    <row r="9445">
      <c r="E9445" s="31"/>
      <c r="F9445" s="31"/>
      <c r="G9445" s="31"/>
      <c r="H9445" s="31"/>
    </row>
    <row r="9446">
      <c r="E9446" s="31"/>
      <c r="F9446" s="31"/>
      <c r="G9446" s="31"/>
      <c r="H9446" s="31"/>
    </row>
    <row r="9447">
      <c r="E9447" s="31"/>
      <c r="F9447" s="31"/>
      <c r="G9447" s="31"/>
      <c r="H9447" s="31"/>
    </row>
    <row r="9448">
      <c r="E9448" s="31"/>
      <c r="F9448" s="31"/>
      <c r="G9448" s="31"/>
      <c r="H9448" s="31"/>
    </row>
    <row r="9449">
      <c r="E9449" s="31"/>
      <c r="F9449" s="31"/>
      <c r="G9449" s="31"/>
      <c r="H9449" s="31"/>
    </row>
    <row r="9450">
      <c r="E9450" s="31"/>
      <c r="F9450" s="31"/>
      <c r="G9450" s="31"/>
      <c r="H9450" s="31"/>
    </row>
    <row r="9451">
      <c r="E9451" s="31"/>
      <c r="F9451" s="31"/>
      <c r="G9451" s="31"/>
      <c r="H9451" s="31"/>
    </row>
    <row r="9452">
      <c r="E9452" s="31"/>
      <c r="F9452" s="31"/>
      <c r="G9452" s="31"/>
      <c r="H9452" s="31"/>
    </row>
    <row r="9453">
      <c r="E9453" s="31"/>
      <c r="F9453" s="31"/>
      <c r="G9453" s="31"/>
      <c r="H9453" s="31"/>
    </row>
    <row r="9454">
      <c r="E9454" s="31"/>
      <c r="F9454" s="31"/>
      <c r="G9454" s="31"/>
      <c r="H9454" s="31"/>
    </row>
    <row r="9455">
      <c r="E9455" s="31"/>
      <c r="F9455" s="31"/>
      <c r="G9455" s="31"/>
      <c r="H9455" s="31"/>
    </row>
    <row r="9456">
      <c r="E9456" s="31"/>
      <c r="F9456" s="31"/>
      <c r="G9456" s="31"/>
      <c r="H9456" s="31"/>
    </row>
    <row r="9457">
      <c r="E9457" s="31"/>
      <c r="F9457" s="31"/>
      <c r="G9457" s="31"/>
      <c r="H9457" s="31"/>
    </row>
    <row r="9458">
      <c r="E9458" s="31"/>
      <c r="F9458" s="31"/>
      <c r="G9458" s="31"/>
      <c r="H9458" s="31"/>
    </row>
    <row r="9459">
      <c r="E9459" s="31"/>
      <c r="F9459" s="31"/>
      <c r="G9459" s="31"/>
      <c r="H9459" s="31"/>
    </row>
    <row r="9460">
      <c r="E9460" s="31"/>
      <c r="F9460" s="31"/>
      <c r="G9460" s="31"/>
      <c r="H9460" s="31"/>
    </row>
    <row r="9461">
      <c r="E9461" s="31"/>
      <c r="F9461" s="31"/>
      <c r="G9461" s="31"/>
      <c r="H9461" s="31"/>
    </row>
    <row r="9462">
      <c r="E9462" s="31"/>
      <c r="F9462" s="31"/>
      <c r="G9462" s="31"/>
      <c r="H9462" s="31"/>
    </row>
    <row r="9463">
      <c r="E9463" s="31"/>
      <c r="F9463" s="31"/>
      <c r="G9463" s="31"/>
      <c r="H9463" s="31"/>
    </row>
    <row r="9464">
      <c r="E9464" s="31"/>
      <c r="F9464" s="31"/>
      <c r="G9464" s="31"/>
      <c r="H9464" s="31"/>
    </row>
    <row r="9465">
      <c r="E9465" s="31"/>
      <c r="F9465" s="31"/>
      <c r="G9465" s="31"/>
      <c r="H9465" s="31"/>
    </row>
    <row r="9466">
      <c r="E9466" s="31"/>
      <c r="F9466" s="31"/>
      <c r="G9466" s="31"/>
      <c r="H9466" s="31"/>
    </row>
    <row r="9467">
      <c r="E9467" s="31"/>
      <c r="F9467" s="31"/>
      <c r="G9467" s="31"/>
      <c r="H9467" s="31"/>
    </row>
    <row r="9468">
      <c r="E9468" s="31"/>
      <c r="F9468" s="31"/>
      <c r="G9468" s="31"/>
      <c r="H9468" s="31"/>
    </row>
    <row r="9469">
      <c r="E9469" s="31"/>
      <c r="F9469" s="31"/>
      <c r="G9469" s="31"/>
      <c r="H9469" s="31"/>
    </row>
    <row r="9470">
      <c r="E9470" s="31"/>
      <c r="F9470" s="31"/>
      <c r="G9470" s="31"/>
      <c r="H9470" s="31"/>
    </row>
    <row r="9471">
      <c r="E9471" s="31"/>
      <c r="F9471" s="31"/>
      <c r="G9471" s="31"/>
      <c r="H9471" s="31"/>
    </row>
    <row r="9472">
      <c r="E9472" s="31"/>
      <c r="F9472" s="31"/>
      <c r="G9472" s="31"/>
      <c r="H9472" s="31"/>
    </row>
    <row r="9473">
      <c r="E9473" s="31"/>
      <c r="F9473" s="31"/>
      <c r="G9473" s="31"/>
      <c r="H9473" s="31"/>
    </row>
    <row r="9474">
      <c r="E9474" s="31"/>
      <c r="F9474" s="31"/>
      <c r="G9474" s="31"/>
      <c r="H9474" s="31"/>
    </row>
    <row r="9475">
      <c r="E9475" s="31"/>
      <c r="F9475" s="31"/>
      <c r="G9475" s="31"/>
      <c r="H9475" s="31"/>
    </row>
    <row r="9476">
      <c r="E9476" s="31"/>
      <c r="F9476" s="31"/>
      <c r="G9476" s="31"/>
      <c r="H9476" s="31"/>
    </row>
    <row r="9477">
      <c r="E9477" s="31"/>
      <c r="F9477" s="31"/>
      <c r="G9477" s="31"/>
      <c r="H9477" s="31"/>
    </row>
    <row r="9478">
      <c r="E9478" s="31"/>
      <c r="F9478" s="31"/>
      <c r="G9478" s="31"/>
      <c r="H9478" s="31"/>
    </row>
    <row r="9479">
      <c r="E9479" s="31"/>
      <c r="F9479" s="31"/>
      <c r="G9479" s="31"/>
      <c r="H9479" s="31"/>
    </row>
    <row r="9480">
      <c r="E9480" s="31"/>
      <c r="F9480" s="31"/>
      <c r="G9480" s="31"/>
      <c r="H9480" s="31"/>
    </row>
    <row r="9481">
      <c r="E9481" s="31"/>
      <c r="F9481" s="31"/>
      <c r="G9481" s="31"/>
      <c r="H9481" s="31"/>
    </row>
    <row r="9482">
      <c r="E9482" s="31"/>
      <c r="F9482" s="31"/>
      <c r="G9482" s="31"/>
      <c r="H9482" s="31"/>
    </row>
    <row r="9483">
      <c r="E9483" s="31"/>
      <c r="F9483" s="31"/>
      <c r="G9483" s="31"/>
      <c r="H9483" s="31"/>
    </row>
    <row r="9484">
      <c r="E9484" s="31"/>
      <c r="F9484" s="31"/>
      <c r="G9484" s="31"/>
      <c r="H9484" s="31"/>
    </row>
    <row r="9485">
      <c r="E9485" s="31"/>
      <c r="F9485" s="31"/>
      <c r="G9485" s="31"/>
      <c r="H9485" s="31"/>
    </row>
    <row r="9486">
      <c r="E9486" s="31"/>
      <c r="F9486" s="31"/>
      <c r="G9486" s="31"/>
      <c r="H9486" s="31"/>
    </row>
    <row r="9487">
      <c r="E9487" s="31"/>
      <c r="F9487" s="31"/>
      <c r="G9487" s="31"/>
      <c r="H9487" s="31"/>
    </row>
    <row r="9488">
      <c r="E9488" s="31"/>
      <c r="F9488" s="31"/>
      <c r="G9488" s="31"/>
      <c r="H9488" s="31"/>
    </row>
    <row r="9489">
      <c r="E9489" s="31"/>
      <c r="F9489" s="31"/>
      <c r="G9489" s="31"/>
      <c r="H9489" s="31"/>
    </row>
    <row r="9490">
      <c r="E9490" s="31"/>
      <c r="F9490" s="31"/>
      <c r="G9490" s="31"/>
      <c r="H9490" s="31"/>
    </row>
    <row r="9491">
      <c r="E9491" s="31"/>
      <c r="F9491" s="31"/>
      <c r="G9491" s="31"/>
      <c r="H9491" s="31"/>
    </row>
    <row r="9492">
      <c r="E9492" s="31"/>
      <c r="F9492" s="31"/>
      <c r="G9492" s="31"/>
      <c r="H9492" s="31"/>
    </row>
    <row r="9493">
      <c r="E9493" s="31"/>
      <c r="F9493" s="31"/>
      <c r="G9493" s="31"/>
      <c r="H9493" s="31"/>
    </row>
    <row r="9494">
      <c r="E9494" s="31"/>
      <c r="F9494" s="31"/>
      <c r="G9494" s="31"/>
      <c r="H9494" s="31"/>
    </row>
    <row r="9495">
      <c r="E9495" s="31"/>
      <c r="F9495" s="31"/>
      <c r="G9495" s="31"/>
      <c r="H9495" s="31"/>
    </row>
    <row r="9496">
      <c r="E9496" s="31"/>
      <c r="F9496" s="31"/>
      <c r="G9496" s="31"/>
      <c r="H9496" s="31"/>
    </row>
    <row r="9497">
      <c r="E9497" s="31"/>
      <c r="F9497" s="31"/>
      <c r="G9497" s="31"/>
      <c r="H9497" s="31"/>
    </row>
    <row r="9498">
      <c r="E9498" s="31"/>
      <c r="F9498" s="31"/>
      <c r="G9498" s="31"/>
      <c r="H9498" s="31"/>
    </row>
    <row r="9499">
      <c r="E9499" s="31"/>
      <c r="F9499" s="31"/>
      <c r="G9499" s="31"/>
      <c r="H9499" s="31"/>
    </row>
    <row r="9500">
      <c r="E9500" s="31"/>
      <c r="F9500" s="31"/>
      <c r="G9500" s="31"/>
      <c r="H9500" s="31"/>
    </row>
    <row r="9501">
      <c r="E9501" s="31"/>
      <c r="F9501" s="31"/>
      <c r="G9501" s="31"/>
      <c r="H9501" s="31"/>
    </row>
    <row r="9502">
      <c r="E9502" s="31"/>
      <c r="F9502" s="31"/>
      <c r="G9502" s="31"/>
      <c r="H9502" s="31"/>
    </row>
    <row r="9503">
      <c r="E9503" s="31"/>
      <c r="F9503" s="31"/>
      <c r="G9503" s="31"/>
      <c r="H9503" s="31"/>
    </row>
    <row r="9504">
      <c r="E9504" s="31"/>
      <c r="F9504" s="31"/>
      <c r="G9504" s="31"/>
      <c r="H9504" s="31"/>
    </row>
    <row r="9505">
      <c r="E9505" s="31"/>
      <c r="F9505" s="31"/>
      <c r="G9505" s="31"/>
      <c r="H9505" s="31"/>
    </row>
    <row r="9506">
      <c r="E9506" s="31"/>
      <c r="F9506" s="31"/>
      <c r="G9506" s="31"/>
      <c r="H9506" s="31"/>
    </row>
    <row r="9507">
      <c r="E9507" s="31"/>
      <c r="F9507" s="31"/>
      <c r="G9507" s="31"/>
      <c r="H9507" s="31"/>
    </row>
    <row r="9508">
      <c r="E9508" s="31"/>
      <c r="F9508" s="31"/>
      <c r="G9508" s="31"/>
      <c r="H9508" s="31"/>
    </row>
    <row r="9509">
      <c r="E9509" s="31"/>
      <c r="F9509" s="31"/>
      <c r="G9509" s="31"/>
      <c r="H9509" s="31"/>
    </row>
    <row r="9510">
      <c r="E9510" s="31"/>
      <c r="F9510" s="31"/>
      <c r="G9510" s="31"/>
      <c r="H9510" s="31"/>
    </row>
    <row r="9511">
      <c r="E9511" s="31"/>
      <c r="F9511" s="31"/>
      <c r="G9511" s="31"/>
      <c r="H9511" s="31"/>
    </row>
    <row r="9512">
      <c r="E9512" s="31"/>
      <c r="F9512" s="31"/>
      <c r="G9512" s="31"/>
      <c r="H9512" s="31"/>
    </row>
    <row r="9513">
      <c r="E9513" s="31"/>
      <c r="F9513" s="31"/>
      <c r="G9513" s="31"/>
      <c r="H9513" s="31"/>
    </row>
    <row r="9514">
      <c r="E9514" s="31"/>
      <c r="F9514" s="31"/>
      <c r="G9514" s="31"/>
      <c r="H9514" s="31"/>
    </row>
    <row r="9515">
      <c r="E9515" s="31"/>
      <c r="F9515" s="31"/>
      <c r="G9515" s="31"/>
      <c r="H9515" s="31"/>
    </row>
    <row r="9516">
      <c r="E9516" s="31"/>
      <c r="F9516" s="31"/>
      <c r="G9516" s="31"/>
      <c r="H9516" s="31"/>
    </row>
    <row r="9517">
      <c r="E9517" s="31"/>
      <c r="F9517" s="31"/>
      <c r="G9517" s="31"/>
      <c r="H9517" s="31"/>
    </row>
    <row r="9518">
      <c r="E9518" s="31"/>
      <c r="F9518" s="31"/>
      <c r="G9518" s="31"/>
      <c r="H9518" s="31"/>
    </row>
    <row r="9519">
      <c r="E9519" s="31"/>
      <c r="F9519" s="31"/>
      <c r="G9519" s="31"/>
      <c r="H9519" s="31"/>
    </row>
    <row r="9520">
      <c r="E9520" s="31"/>
      <c r="F9520" s="31"/>
      <c r="G9520" s="31"/>
      <c r="H9520" s="31"/>
    </row>
    <row r="9521">
      <c r="E9521" s="31"/>
      <c r="F9521" s="31"/>
      <c r="G9521" s="31"/>
      <c r="H9521" s="31"/>
    </row>
    <row r="9522">
      <c r="E9522" s="31"/>
      <c r="F9522" s="31"/>
      <c r="G9522" s="31"/>
      <c r="H9522" s="31"/>
    </row>
    <row r="9523">
      <c r="E9523" s="31"/>
      <c r="F9523" s="31"/>
      <c r="G9523" s="31"/>
      <c r="H9523" s="31"/>
    </row>
    <row r="9524">
      <c r="E9524" s="31"/>
      <c r="F9524" s="31"/>
      <c r="G9524" s="31"/>
      <c r="H9524" s="31"/>
    </row>
    <row r="9525">
      <c r="E9525" s="31"/>
      <c r="F9525" s="31"/>
      <c r="G9525" s="31"/>
      <c r="H9525" s="31"/>
    </row>
    <row r="9526">
      <c r="E9526" s="31"/>
      <c r="F9526" s="31"/>
      <c r="G9526" s="31"/>
      <c r="H9526" s="31"/>
    </row>
    <row r="9527">
      <c r="E9527" s="31"/>
      <c r="F9527" s="31"/>
      <c r="G9527" s="31"/>
      <c r="H9527" s="31"/>
    </row>
    <row r="9528">
      <c r="E9528" s="31"/>
      <c r="F9528" s="31"/>
      <c r="G9528" s="31"/>
      <c r="H9528" s="31"/>
    </row>
    <row r="9529">
      <c r="E9529" s="31"/>
      <c r="F9529" s="31"/>
      <c r="G9529" s="31"/>
      <c r="H9529" s="31"/>
    </row>
    <row r="9530">
      <c r="E9530" s="31"/>
      <c r="F9530" s="31"/>
      <c r="G9530" s="31"/>
      <c r="H9530" s="31"/>
    </row>
    <row r="9531">
      <c r="E9531" s="31"/>
      <c r="F9531" s="31"/>
      <c r="G9531" s="31"/>
      <c r="H9531" s="31"/>
    </row>
    <row r="9532">
      <c r="E9532" s="31"/>
      <c r="F9532" s="31"/>
      <c r="G9532" s="31"/>
      <c r="H9532" s="31"/>
    </row>
    <row r="9533">
      <c r="E9533" s="31"/>
      <c r="F9533" s="31"/>
      <c r="G9533" s="31"/>
      <c r="H9533" s="31"/>
    </row>
    <row r="9534">
      <c r="E9534" s="31"/>
      <c r="F9534" s="31"/>
      <c r="G9534" s="31"/>
      <c r="H9534" s="31"/>
    </row>
    <row r="9535">
      <c r="E9535" s="31"/>
      <c r="F9535" s="31"/>
      <c r="G9535" s="31"/>
      <c r="H9535" s="31"/>
    </row>
    <row r="9536">
      <c r="E9536" s="31"/>
      <c r="F9536" s="31"/>
      <c r="G9536" s="31"/>
      <c r="H9536" s="31"/>
    </row>
    <row r="9537">
      <c r="E9537" s="31"/>
      <c r="F9537" s="31"/>
      <c r="G9537" s="31"/>
      <c r="H9537" s="31"/>
    </row>
    <row r="9538">
      <c r="E9538" s="31"/>
      <c r="F9538" s="31"/>
      <c r="G9538" s="31"/>
      <c r="H9538" s="31"/>
    </row>
    <row r="9539">
      <c r="E9539" s="31"/>
      <c r="F9539" s="31"/>
      <c r="G9539" s="31"/>
      <c r="H9539" s="31"/>
    </row>
    <row r="9540">
      <c r="E9540" s="31"/>
      <c r="F9540" s="31"/>
      <c r="G9540" s="31"/>
      <c r="H9540" s="31"/>
    </row>
    <row r="9541">
      <c r="E9541" s="31"/>
      <c r="F9541" s="31"/>
      <c r="G9541" s="31"/>
      <c r="H9541" s="31"/>
    </row>
    <row r="9542">
      <c r="E9542" s="31"/>
      <c r="F9542" s="31"/>
      <c r="G9542" s="31"/>
      <c r="H9542" s="31"/>
    </row>
    <row r="9543">
      <c r="E9543" s="31"/>
      <c r="F9543" s="31"/>
      <c r="G9543" s="31"/>
      <c r="H9543" s="31"/>
    </row>
    <row r="9544">
      <c r="E9544" s="31"/>
      <c r="F9544" s="31"/>
      <c r="G9544" s="31"/>
      <c r="H9544" s="31"/>
    </row>
    <row r="9545">
      <c r="E9545" s="31"/>
      <c r="F9545" s="31"/>
      <c r="G9545" s="31"/>
      <c r="H9545" s="31"/>
    </row>
    <row r="9546">
      <c r="E9546" s="31"/>
      <c r="F9546" s="31"/>
      <c r="G9546" s="31"/>
      <c r="H9546" s="31"/>
    </row>
    <row r="9547">
      <c r="E9547" s="31"/>
      <c r="F9547" s="31"/>
      <c r="G9547" s="31"/>
      <c r="H9547" s="31"/>
    </row>
    <row r="9548">
      <c r="E9548" s="31"/>
      <c r="F9548" s="31"/>
      <c r="G9548" s="31"/>
      <c r="H9548" s="31"/>
    </row>
    <row r="9549">
      <c r="E9549" s="31"/>
      <c r="F9549" s="31"/>
      <c r="G9549" s="31"/>
      <c r="H9549" s="31"/>
    </row>
    <row r="9550">
      <c r="E9550" s="31"/>
      <c r="F9550" s="31"/>
      <c r="G9550" s="31"/>
      <c r="H9550" s="31"/>
    </row>
    <row r="9551">
      <c r="E9551" s="31"/>
      <c r="F9551" s="31"/>
      <c r="G9551" s="31"/>
      <c r="H9551" s="31"/>
    </row>
    <row r="9552">
      <c r="E9552" s="31"/>
      <c r="F9552" s="31"/>
      <c r="G9552" s="31"/>
      <c r="H9552" s="31"/>
    </row>
    <row r="9553">
      <c r="E9553" s="31"/>
      <c r="F9553" s="31"/>
      <c r="G9553" s="31"/>
      <c r="H9553" s="31"/>
    </row>
    <row r="9554">
      <c r="E9554" s="31"/>
      <c r="F9554" s="31"/>
      <c r="G9554" s="31"/>
      <c r="H9554" s="31"/>
    </row>
    <row r="9555">
      <c r="E9555" s="31"/>
      <c r="F9555" s="31"/>
      <c r="G9555" s="31"/>
      <c r="H9555" s="31"/>
    </row>
    <row r="9556">
      <c r="E9556" s="31"/>
      <c r="F9556" s="31"/>
      <c r="G9556" s="31"/>
      <c r="H9556" s="31"/>
    </row>
    <row r="9557">
      <c r="E9557" s="31"/>
      <c r="F9557" s="31"/>
      <c r="G9557" s="31"/>
      <c r="H9557" s="31"/>
    </row>
    <row r="9558">
      <c r="E9558" s="31"/>
      <c r="F9558" s="31"/>
      <c r="G9558" s="31"/>
      <c r="H9558" s="31"/>
    </row>
    <row r="9559">
      <c r="E9559" s="31"/>
      <c r="F9559" s="31"/>
      <c r="G9559" s="31"/>
      <c r="H9559" s="31"/>
    </row>
    <row r="9560">
      <c r="E9560" s="31"/>
      <c r="F9560" s="31"/>
      <c r="G9560" s="31"/>
      <c r="H9560" s="31"/>
    </row>
    <row r="9561">
      <c r="E9561" s="31"/>
      <c r="F9561" s="31"/>
      <c r="G9561" s="31"/>
      <c r="H9561" s="31"/>
    </row>
    <row r="9562">
      <c r="E9562" s="31"/>
      <c r="F9562" s="31"/>
      <c r="G9562" s="31"/>
      <c r="H9562" s="31"/>
    </row>
    <row r="9563">
      <c r="E9563" s="31"/>
      <c r="F9563" s="31"/>
      <c r="G9563" s="31"/>
      <c r="H9563" s="31"/>
    </row>
    <row r="9564">
      <c r="E9564" s="31"/>
      <c r="F9564" s="31"/>
      <c r="G9564" s="31"/>
      <c r="H9564" s="31"/>
    </row>
    <row r="9565">
      <c r="E9565" s="31"/>
      <c r="F9565" s="31"/>
      <c r="G9565" s="31"/>
      <c r="H9565" s="31"/>
    </row>
    <row r="9566">
      <c r="E9566" s="31"/>
      <c r="F9566" s="31"/>
      <c r="G9566" s="31"/>
      <c r="H9566" s="31"/>
    </row>
    <row r="9567">
      <c r="E9567" s="31"/>
      <c r="F9567" s="31"/>
      <c r="G9567" s="31"/>
      <c r="H9567" s="31"/>
    </row>
    <row r="9568">
      <c r="E9568" s="31"/>
      <c r="F9568" s="31"/>
      <c r="G9568" s="31"/>
      <c r="H9568" s="31"/>
    </row>
    <row r="9569">
      <c r="E9569" s="31"/>
      <c r="F9569" s="31"/>
      <c r="G9569" s="31"/>
      <c r="H9569" s="31"/>
    </row>
    <row r="9570">
      <c r="E9570" s="31"/>
      <c r="F9570" s="31"/>
      <c r="G9570" s="31"/>
      <c r="H9570" s="31"/>
    </row>
    <row r="9571">
      <c r="E9571" s="31"/>
      <c r="F9571" s="31"/>
      <c r="G9571" s="31"/>
      <c r="H9571" s="31"/>
    </row>
    <row r="9572">
      <c r="E9572" s="31"/>
      <c r="F9572" s="31"/>
      <c r="G9572" s="31"/>
      <c r="H9572" s="31"/>
    </row>
    <row r="9573">
      <c r="E9573" s="31"/>
      <c r="F9573" s="31"/>
      <c r="G9573" s="31"/>
      <c r="H9573" s="31"/>
    </row>
    <row r="9574">
      <c r="E9574" s="31"/>
      <c r="F9574" s="31"/>
      <c r="G9574" s="31"/>
      <c r="H9574" s="31"/>
    </row>
    <row r="9575">
      <c r="E9575" s="31"/>
      <c r="F9575" s="31"/>
      <c r="G9575" s="31"/>
      <c r="H9575" s="31"/>
    </row>
    <row r="9576">
      <c r="E9576" s="31"/>
      <c r="F9576" s="31"/>
      <c r="G9576" s="31"/>
      <c r="H9576" s="31"/>
    </row>
    <row r="9577">
      <c r="E9577" s="31"/>
      <c r="F9577" s="31"/>
      <c r="G9577" s="31"/>
      <c r="H9577" s="31"/>
    </row>
    <row r="9578">
      <c r="E9578" s="31"/>
      <c r="F9578" s="31"/>
      <c r="G9578" s="31"/>
      <c r="H9578" s="31"/>
    </row>
    <row r="9579">
      <c r="E9579" s="31"/>
      <c r="F9579" s="31"/>
      <c r="G9579" s="31"/>
      <c r="H9579" s="31"/>
    </row>
    <row r="9580">
      <c r="E9580" s="31"/>
      <c r="F9580" s="31"/>
      <c r="G9580" s="31"/>
      <c r="H9580" s="31"/>
    </row>
    <row r="9581">
      <c r="E9581" s="31"/>
      <c r="F9581" s="31"/>
      <c r="G9581" s="31"/>
      <c r="H9581" s="31"/>
    </row>
    <row r="9582">
      <c r="E9582" s="31"/>
      <c r="F9582" s="31"/>
      <c r="G9582" s="31"/>
      <c r="H9582" s="31"/>
    </row>
    <row r="9583">
      <c r="E9583" s="31"/>
      <c r="F9583" s="31"/>
      <c r="G9583" s="31"/>
      <c r="H9583" s="31"/>
    </row>
    <row r="9584">
      <c r="E9584" s="31"/>
      <c r="F9584" s="31"/>
      <c r="G9584" s="31"/>
      <c r="H9584" s="31"/>
    </row>
    <row r="9585">
      <c r="E9585" s="31"/>
      <c r="F9585" s="31"/>
      <c r="G9585" s="31"/>
      <c r="H9585" s="31"/>
    </row>
    <row r="9586">
      <c r="E9586" s="31"/>
      <c r="F9586" s="31"/>
      <c r="G9586" s="31"/>
      <c r="H9586" s="31"/>
    </row>
    <row r="9587">
      <c r="E9587" s="31"/>
      <c r="F9587" s="31"/>
      <c r="G9587" s="31"/>
      <c r="H9587" s="31"/>
    </row>
    <row r="9588">
      <c r="E9588" s="31"/>
      <c r="F9588" s="31"/>
      <c r="G9588" s="31"/>
      <c r="H9588" s="31"/>
    </row>
    <row r="9589">
      <c r="E9589" s="31"/>
      <c r="F9589" s="31"/>
      <c r="G9589" s="31"/>
      <c r="H9589" s="31"/>
    </row>
    <row r="9590">
      <c r="E9590" s="31"/>
      <c r="F9590" s="31"/>
      <c r="G9590" s="31"/>
      <c r="H9590" s="31"/>
    </row>
    <row r="9591">
      <c r="E9591" s="31"/>
      <c r="F9591" s="31"/>
      <c r="G9591" s="31"/>
      <c r="H9591" s="31"/>
    </row>
    <row r="9592">
      <c r="E9592" s="31"/>
      <c r="F9592" s="31"/>
      <c r="G9592" s="31"/>
      <c r="H9592" s="31"/>
    </row>
    <row r="9593">
      <c r="E9593" s="31"/>
      <c r="F9593" s="31"/>
      <c r="G9593" s="31"/>
      <c r="H9593" s="31"/>
    </row>
    <row r="9594">
      <c r="E9594" s="31"/>
      <c r="F9594" s="31"/>
      <c r="G9594" s="31"/>
      <c r="H9594" s="31"/>
    </row>
    <row r="9595">
      <c r="E9595" s="31"/>
      <c r="F9595" s="31"/>
      <c r="G9595" s="31"/>
      <c r="H9595" s="31"/>
    </row>
    <row r="9596">
      <c r="E9596" s="31"/>
      <c r="F9596" s="31"/>
      <c r="G9596" s="31"/>
      <c r="H9596" s="31"/>
    </row>
    <row r="9597">
      <c r="E9597" s="31"/>
      <c r="F9597" s="31"/>
      <c r="G9597" s="31"/>
      <c r="H9597" s="31"/>
    </row>
    <row r="9598">
      <c r="E9598" s="31"/>
      <c r="F9598" s="31"/>
      <c r="G9598" s="31"/>
      <c r="H9598" s="31"/>
    </row>
    <row r="9599">
      <c r="E9599" s="31"/>
      <c r="F9599" s="31"/>
      <c r="G9599" s="31"/>
      <c r="H9599" s="31"/>
    </row>
    <row r="9600">
      <c r="E9600" s="31"/>
      <c r="F9600" s="31"/>
      <c r="G9600" s="31"/>
      <c r="H9600" s="31"/>
    </row>
    <row r="9601">
      <c r="E9601" s="31"/>
      <c r="F9601" s="31"/>
      <c r="G9601" s="31"/>
      <c r="H9601" s="31"/>
    </row>
    <row r="9602">
      <c r="E9602" s="31"/>
      <c r="F9602" s="31"/>
      <c r="G9602" s="31"/>
      <c r="H9602" s="31"/>
    </row>
    <row r="9603">
      <c r="E9603" s="31"/>
      <c r="F9603" s="31"/>
      <c r="G9603" s="31"/>
      <c r="H9603" s="31"/>
    </row>
    <row r="9604">
      <c r="E9604" s="31"/>
      <c r="F9604" s="31"/>
      <c r="G9604" s="31"/>
      <c r="H9604" s="31"/>
    </row>
    <row r="9605">
      <c r="E9605" s="31"/>
      <c r="F9605" s="31"/>
      <c r="G9605" s="31"/>
      <c r="H9605" s="31"/>
    </row>
    <row r="9606">
      <c r="E9606" s="31"/>
      <c r="F9606" s="31"/>
      <c r="G9606" s="31"/>
      <c r="H9606" s="31"/>
    </row>
    <row r="9607">
      <c r="E9607" s="31"/>
      <c r="F9607" s="31"/>
      <c r="G9607" s="31"/>
      <c r="H9607" s="31"/>
    </row>
    <row r="9608">
      <c r="E9608" s="31"/>
      <c r="F9608" s="31"/>
      <c r="G9608" s="31"/>
      <c r="H9608" s="31"/>
    </row>
    <row r="9609">
      <c r="E9609" s="31"/>
      <c r="F9609" s="31"/>
      <c r="G9609" s="31"/>
      <c r="H9609" s="31"/>
    </row>
    <row r="9610">
      <c r="E9610" s="31"/>
      <c r="F9610" s="31"/>
      <c r="G9610" s="31"/>
      <c r="H9610" s="31"/>
    </row>
    <row r="9611">
      <c r="E9611" s="31"/>
      <c r="F9611" s="31"/>
      <c r="G9611" s="31"/>
      <c r="H9611" s="31"/>
    </row>
    <row r="9612">
      <c r="E9612" s="31"/>
      <c r="F9612" s="31"/>
      <c r="G9612" s="31"/>
      <c r="H9612" s="31"/>
    </row>
    <row r="9613">
      <c r="E9613" s="31"/>
      <c r="F9613" s="31"/>
      <c r="G9613" s="31"/>
      <c r="H9613" s="31"/>
    </row>
    <row r="9614">
      <c r="E9614" s="31"/>
      <c r="F9614" s="31"/>
      <c r="G9614" s="31"/>
      <c r="H9614" s="31"/>
    </row>
    <row r="9615">
      <c r="E9615" s="31"/>
      <c r="F9615" s="31"/>
      <c r="G9615" s="31"/>
      <c r="H9615" s="31"/>
    </row>
    <row r="9616">
      <c r="E9616" s="31"/>
      <c r="F9616" s="31"/>
      <c r="G9616" s="31"/>
      <c r="H9616" s="31"/>
    </row>
    <row r="9617">
      <c r="E9617" s="31"/>
      <c r="F9617" s="31"/>
      <c r="G9617" s="31"/>
      <c r="H9617" s="31"/>
    </row>
    <row r="9618">
      <c r="E9618" s="31"/>
      <c r="F9618" s="31"/>
      <c r="G9618" s="31"/>
      <c r="H9618" s="31"/>
    </row>
    <row r="9619">
      <c r="E9619" s="31"/>
      <c r="F9619" s="31"/>
      <c r="G9619" s="31"/>
      <c r="H9619" s="31"/>
    </row>
    <row r="9620">
      <c r="E9620" s="31"/>
      <c r="F9620" s="31"/>
      <c r="G9620" s="31"/>
      <c r="H9620" s="31"/>
    </row>
    <row r="9621">
      <c r="E9621" s="31"/>
      <c r="F9621" s="31"/>
      <c r="G9621" s="31"/>
      <c r="H9621" s="31"/>
    </row>
    <row r="9622">
      <c r="E9622" s="31"/>
      <c r="F9622" s="31"/>
      <c r="G9622" s="31"/>
      <c r="H9622" s="31"/>
    </row>
    <row r="9623">
      <c r="E9623" s="31"/>
      <c r="F9623" s="31"/>
      <c r="G9623" s="31"/>
      <c r="H9623" s="31"/>
    </row>
    <row r="9624">
      <c r="E9624" s="31"/>
      <c r="F9624" s="31"/>
      <c r="G9624" s="31"/>
      <c r="H9624" s="31"/>
    </row>
    <row r="9625">
      <c r="E9625" s="31"/>
      <c r="F9625" s="31"/>
      <c r="G9625" s="31"/>
      <c r="H9625" s="31"/>
    </row>
    <row r="9626">
      <c r="E9626" s="31"/>
      <c r="F9626" s="31"/>
      <c r="G9626" s="31"/>
      <c r="H9626" s="31"/>
    </row>
    <row r="9627">
      <c r="E9627" s="31"/>
      <c r="F9627" s="31"/>
      <c r="G9627" s="31"/>
      <c r="H9627" s="31"/>
    </row>
    <row r="9628">
      <c r="E9628" s="31"/>
      <c r="F9628" s="31"/>
      <c r="G9628" s="31"/>
      <c r="H9628" s="31"/>
    </row>
    <row r="9629">
      <c r="E9629" s="31"/>
      <c r="F9629" s="31"/>
      <c r="G9629" s="31"/>
      <c r="H9629" s="31"/>
    </row>
    <row r="9630">
      <c r="E9630" s="31"/>
      <c r="F9630" s="31"/>
      <c r="G9630" s="31"/>
      <c r="H9630" s="31"/>
    </row>
    <row r="9631">
      <c r="E9631" s="31"/>
      <c r="F9631" s="31"/>
      <c r="G9631" s="31"/>
      <c r="H9631" s="31"/>
    </row>
    <row r="9632">
      <c r="E9632" s="31"/>
      <c r="F9632" s="31"/>
      <c r="G9632" s="31"/>
      <c r="H9632" s="31"/>
    </row>
    <row r="9633">
      <c r="E9633" s="31"/>
      <c r="F9633" s="31"/>
      <c r="G9633" s="31"/>
      <c r="H9633" s="31"/>
    </row>
    <row r="9634">
      <c r="E9634" s="31"/>
      <c r="F9634" s="31"/>
      <c r="G9634" s="31"/>
      <c r="H9634" s="31"/>
    </row>
    <row r="9635">
      <c r="E9635" s="31"/>
      <c r="F9635" s="31"/>
      <c r="G9635" s="31"/>
      <c r="H9635" s="31"/>
    </row>
    <row r="9636">
      <c r="E9636" s="31"/>
      <c r="F9636" s="31"/>
      <c r="G9636" s="31"/>
      <c r="H9636" s="31"/>
    </row>
    <row r="9637">
      <c r="E9637" s="31"/>
      <c r="F9637" s="31"/>
      <c r="G9637" s="31"/>
      <c r="H9637" s="31"/>
    </row>
    <row r="9638">
      <c r="E9638" s="31"/>
      <c r="F9638" s="31"/>
      <c r="G9638" s="31"/>
      <c r="H9638" s="31"/>
    </row>
    <row r="9639">
      <c r="E9639" s="31"/>
      <c r="F9639" s="31"/>
      <c r="G9639" s="31"/>
      <c r="H9639" s="31"/>
    </row>
    <row r="9640">
      <c r="E9640" s="31"/>
      <c r="F9640" s="31"/>
      <c r="G9640" s="31"/>
      <c r="H9640" s="31"/>
    </row>
    <row r="9641">
      <c r="E9641" s="31"/>
      <c r="F9641" s="31"/>
      <c r="G9641" s="31"/>
      <c r="H9641" s="31"/>
    </row>
    <row r="9642">
      <c r="E9642" s="31"/>
      <c r="F9642" s="31"/>
      <c r="G9642" s="31"/>
      <c r="H9642" s="31"/>
    </row>
    <row r="9643">
      <c r="E9643" s="31"/>
      <c r="F9643" s="31"/>
      <c r="G9643" s="31"/>
      <c r="H9643" s="31"/>
    </row>
    <row r="9644">
      <c r="E9644" s="31"/>
      <c r="F9644" s="31"/>
      <c r="G9644" s="31"/>
      <c r="H9644" s="31"/>
    </row>
    <row r="9645">
      <c r="E9645" s="31"/>
      <c r="F9645" s="31"/>
      <c r="G9645" s="31"/>
      <c r="H9645" s="31"/>
    </row>
    <row r="9646">
      <c r="E9646" s="31"/>
      <c r="F9646" s="31"/>
      <c r="G9646" s="31"/>
      <c r="H9646" s="31"/>
    </row>
    <row r="9647">
      <c r="E9647" s="31"/>
      <c r="F9647" s="31"/>
      <c r="G9647" s="31"/>
      <c r="H9647" s="31"/>
    </row>
    <row r="9648">
      <c r="E9648" s="31"/>
      <c r="F9648" s="31"/>
      <c r="G9648" s="31"/>
      <c r="H9648" s="31"/>
    </row>
    <row r="9649">
      <c r="E9649" s="31"/>
      <c r="F9649" s="31"/>
      <c r="G9649" s="31"/>
      <c r="H9649" s="31"/>
    </row>
    <row r="9650">
      <c r="E9650" s="31"/>
      <c r="F9650" s="31"/>
      <c r="G9650" s="31"/>
      <c r="H9650" s="31"/>
    </row>
    <row r="9651">
      <c r="E9651" s="31"/>
      <c r="F9651" s="31"/>
      <c r="G9651" s="31"/>
      <c r="H9651" s="31"/>
    </row>
    <row r="9652">
      <c r="E9652" s="31"/>
      <c r="F9652" s="31"/>
      <c r="G9652" s="31"/>
      <c r="H9652" s="31"/>
    </row>
    <row r="9653">
      <c r="E9653" s="31"/>
      <c r="F9653" s="31"/>
      <c r="G9653" s="31"/>
      <c r="H9653" s="31"/>
    </row>
    <row r="9654">
      <c r="E9654" s="31"/>
      <c r="F9654" s="31"/>
      <c r="G9654" s="31"/>
      <c r="H9654" s="31"/>
    </row>
    <row r="9655">
      <c r="E9655" s="31"/>
      <c r="F9655" s="31"/>
      <c r="G9655" s="31"/>
      <c r="H9655" s="31"/>
    </row>
    <row r="9656">
      <c r="E9656" s="31"/>
      <c r="F9656" s="31"/>
      <c r="G9656" s="31"/>
      <c r="H9656" s="31"/>
    </row>
    <row r="9657">
      <c r="E9657" s="31"/>
      <c r="F9657" s="31"/>
      <c r="G9657" s="31"/>
      <c r="H9657" s="31"/>
    </row>
    <row r="9658">
      <c r="E9658" s="31"/>
      <c r="F9658" s="31"/>
      <c r="G9658" s="31"/>
      <c r="H9658" s="31"/>
    </row>
    <row r="9659">
      <c r="E9659" s="31"/>
      <c r="F9659" s="31"/>
      <c r="G9659" s="31"/>
      <c r="H9659" s="31"/>
    </row>
    <row r="9660">
      <c r="E9660" s="31"/>
      <c r="F9660" s="31"/>
      <c r="G9660" s="31"/>
      <c r="H9660" s="31"/>
    </row>
    <row r="9661">
      <c r="E9661" s="31"/>
      <c r="F9661" s="31"/>
      <c r="G9661" s="31"/>
      <c r="H9661" s="31"/>
    </row>
    <row r="9662">
      <c r="E9662" s="31"/>
      <c r="F9662" s="31"/>
      <c r="G9662" s="31"/>
      <c r="H9662" s="31"/>
    </row>
    <row r="9663">
      <c r="E9663" s="31"/>
      <c r="F9663" s="31"/>
      <c r="G9663" s="31"/>
      <c r="H9663" s="31"/>
    </row>
    <row r="9664">
      <c r="E9664" s="31"/>
      <c r="F9664" s="31"/>
      <c r="G9664" s="31"/>
      <c r="H9664" s="31"/>
    </row>
    <row r="9665">
      <c r="E9665" s="31"/>
      <c r="F9665" s="31"/>
      <c r="G9665" s="31"/>
      <c r="H9665" s="31"/>
    </row>
    <row r="9666">
      <c r="E9666" s="31"/>
      <c r="F9666" s="31"/>
      <c r="G9666" s="31"/>
      <c r="H9666" s="31"/>
    </row>
    <row r="9667">
      <c r="E9667" s="31"/>
      <c r="F9667" s="31"/>
      <c r="G9667" s="31"/>
      <c r="H9667" s="31"/>
    </row>
    <row r="9668">
      <c r="E9668" s="31"/>
      <c r="F9668" s="31"/>
      <c r="G9668" s="31"/>
      <c r="H9668" s="31"/>
    </row>
    <row r="9669">
      <c r="E9669" s="31"/>
      <c r="F9669" s="31"/>
      <c r="G9669" s="31"/>
      <c r="H9669" s="31"/>
    </row>
    <row r="9670">
      <c r="E9670" s="31"/>
      <c r="F9670" s="31"/>
      <c r="G9670" s="31"/>
      <c r="H9670" s="31"/>
    </row>
    <row r="9671">
      <c r="E9671" s="31"/>
      <c r="F9671" s="31"/>
      <c r="G9671" s="31"/>
      <c r="H9671" s="31"/>
    </row>
    <row r="9672">
      <c r="E9672" s="31"/>
      <c r="F9672" s="31"/>
      <c r="G9672" s="31"/>
      <c r="H9672" s="31"/>
    </row>
    <row r="9673">
      <c r="E9673" s="31"/>
      <c r="F9673" s="31"/>
      <c r="G9673" s="31"/>
      <c r="H9673" s="31"/>
    </row>
    <row r="9674">
      <c r="E9674" s="31"/>
      <c r="F9674" s="31"/>
      <c r="G9674" s="31"/>
      <c r="H9674" s="31"/>
    </row>
    <row r="9675">
      <c r="E9675" s="31"/>
      <c r="F9675" s="31"/>
      <c r="G9675" s="31"/>
      <c r="H9675" s="31"/>
    </row>
    <row r="9676">
      <c r="E9676" s="31"/>
      <c r="F9676" s="31"/>
      <c r="G9676" s="31"/>
      <c r="H9676" s="31"/>
    </row>
    <row r="9677">
      <c r="E9677" s="31"/>
      <c r="F9677" s="31"/>
      <c r="G9677" s="31"/>
      <c r="H9677" s="31"/>
    </row>
    <row r="9678">
      <c r="E9678" s="31"/>
      <c r="F9678" s="31"/>
      <c r="G9678" s="31"/>
      <c r="H9678" s="31"/>
    </row>
    <row r="9679">
      <c r="E9679" s="31"/>
      <c r="F9679" s="31"/>
      <c r="G9679" s="31"/>
      <c r="H9679" s="31"/>
    </row>
    <row r="9680">
      <c r="E9680" s="31"/>
      <c r="F9680" s="31"/>
      <c r="G9680" s="31"/>
      <c r="H9680" s="31"/>
    </row>
    <row r="9681">
      <c r="E9681" s="31"/>
      <c r="F9681" s="31"/>
      <c r="G9681" s="31"/>
      <c r="H9681" s="31"/>
    </row>
    <row r="9682">
      <c r="E9682" s="31"/>
      <c r="F9682" s="31"/>
      <c r="G9682" s="31"/>
      <c r="H9682" s="31"/>
    </row>
    <row r="9683">
      <c r="E9683" s="31"/>
      <c r="F9683" s="31"/>
      <c r="G9683" s="31"/>
      <c r="H9683" s="31"/>
    </row>
    <row r="9684">
      <c r="E9684" s="31"/>
      <c r="F9684" s="31"/>
      <c r="G9684" s="31"/>
      <c r="H9684" s="31"/>
    </row>
    <row r="9685">
      <c r="E9685" s="31"/>
      <c r="F9685" s="31"/>
      <c r="G9685" s="31"/>
      <c r="H9685" s="31"/>
    </row>
    <row r="9686">
      <c r="E9686" s="31"/>
      <c r="F9686" s="31"/>
      <c r="G9686" s="31"/>
      <c r="H9686" s="31"/>
    </row>
    <row r="9687">
      <c r="E9687" s="31"/>
      <c r="F9687" s="31"/>
      <c r="G9687" s="31"/>
      <c r="H9687" s="31"/>
    </row>
    <row r="9688">
      <c r="E9688" s="31"/>
      <c r="F9688" s="31"/>
      <c r="G9688" s="31"/>
      <c r="H9688" s="31"/>
    </row>
    <row r="9689">
      <c r="E9689" s="31"/>
      <c r="F9689" s="31"/>
      <c r="G9689" s="31"/>
      <c r="H9689" s="31"/>
    </row>
    <row r="9690">
      <c r="E9690" s="31"/>
      <c r="F9690" s="31"/>
      <c r="G9690" s="31"/>
      <c r="H9690" s="31"/>
    </row>
    <row r="9691">
      <c r="E9691" s="31"/>
      <c r="F9691" s="31"/>
      <c r="G9691" s="31"/>
      <c r="H9691" s="31"/>
    </row>
    <row r="9692">
      <c r="E9692" s="31"/>
      <c r="F9692" s="31"/>
      <c r="G9692" s="31"/>
      <c r="H9692" s="31"/>
    </row>
    <row r="9693">
      <c r="E9693" s="31"/>
      <c r="F9693" s="31"/>
      <c r="G9693" s="31"/>
      <c r="H9693" s="31"/>
    </row>
    <row r="9694">
      <c r="E9694" s="31"/>
      <c r="F9694" s="31"/>
      <c r="G9694" s="31"/>
      <c r="H9694" s="31"/>
    </row>
    <row r="9695">
      <c r="E9695" s="31"/>
      <c r="F9695" s="31"/>
      <c r="G9695" s="31"/>
      <c r="H9695" s="31"/>
    </row>
    <row r="9696">
      <c r="E9696" s="31"/>
      <c r="F9696" s="31"/>
      <c r="G9696" s="31"/>
      <c r="H9696" s="31"/>
    </row>
    <row r="9697">
      <c r="E9697" s="31"/>
      <c r="F9697" s="31"/>
      <c r="G9697" s="31"/>
      <c r="H9697" s="31"/>
    </row>
    <row r="9698">
      <c r="E9698" s="31"/>
      <c r="F9698" s="31"/>
      <c r="G9698" s="31"/>
      <c r="H9698" s="31"/>
    </row>
    <row r="9699">
      <c r="E9699" s="31"/>
      <c r="F9699" s="31"/>
      <c r="G9699" s="31"/>
      <c r="H9699" s="31"/>
    </row>
    <row r="9700">
      <c r="E9700" s="31"/>
      <c r="F9700" s="31"/>
      <c r="G9700" s="31"/>
      <c r="H9700" s="31"/>
    </row>
    <row r="9701">
      <c r="E9701" s="31"/>
      <c r="F9701" s="31"/>
      <c r="G9701" s="31"/>
      <c r="H9701" s="31"/>
    </row>
    <row r="9702">
      <c r="E9702" s="31"/>
      <c r="F9702" s="31"/>
      <c r="G9702" s="31"/>
      <c r="H9702" s="31"/>
    </row>
    <row r="9703">
      <c r="E9703" s="31"/>
      <c r="F9703" s="31"/>
      <c r="G9703" s="31"/>
      <c r="H9703" s="31"/>
    </row>
    <row r="9704">
      <c r="E9704" s="31"/>
      <c r="F9704" s="31"/>
      <c r="G9704" s="31"/>
      <c r="H9704" s="31"/>
    </row>
    <row r="9705">
      <c r="E9705" s="31"/>
      <c r="F9705" s="31"/>
      <c r="G9705" s="31"/>
      <c r="H9705" s="31"/>
    </row>
    <row r="9706">
      <c r="E9706" s="31"/>
      <c r="F9706" s="31"/>
      <c r="G9706" s="31"/>
      <c r="H9706" s="31"/>
    </row>
    <row r="9707">
      <c r="E9707" s="31"/>
      <c r="F9707" s="31"/>
      <c r="G9707" s="31"/>
      <c r="H9707" s="31"/>
    </row>
    <row r="9708">
      <c r="E9708" s="31"/>
      <c r="F9708" s="31"/>
      <c r="G9708" s="31"/>
      <c r="H9708" s="31"/>
    </row>
    <row r="9709">
      <c r="E9709" s="31"/>
      <c r="F9709" s="31"/>
      <c r="G9709" s="31"/>
      <c r="H9709" s="31"/>
    </row>
    <row r="9710">
      <c r="E9710" s="31"/>
      <c r="F9710" s="31"/>
      <c r="G9710" s="31"/>
      <c r="H9710" s="31"/>
    </row>
    <row r="9711">
      <c r="E9711" s="31"/>
      <c r="F9711" s="31"/>
      <c r="G9711" s="31"/>
      <c r="H9711" s="31"/>
    </row>
    <row r="9712">
      <c r="E9712" s="31"/>
      <c r="F9712" s="31"/>
      <c r="G9712" s="31"/>
      <c r="H9712" s="31"/>
    </row>
    <row r="9713">
      <c r="E9713" s="31"/>
      <c r="F9713" s="31"/>
      <c r="G9713" s="31"/>
      <c r="H9713" s="31"/>
    </row>
    <row r="9714">
      <c r="E9714" s="31"/>
      <c r="F9714" s="31"/>
      <c r="G9714" s="31"/>
      <c r="H9714" s="31"/>
    </row>
    <row r="9715">
      <c r="E9715" s="31"/>
      <c r="F9715" s="31"/>
      <c r="G9715" s="31"/>
      <c r="H9715" s="31"/>
    </row>
    <row r="9716">
      <c r="E9716" s="31"/>
      <c r="F9716" s="31"/>
      <c r="G9716" s="31"/>
      <c r="H9716" s="31"/>
    </row>
    <row r="9717">
      <c r="E9717" s="31"/>
      <c r="F9717" s="31"/>
      <c r="G9717" s="31"/>
      <c r="H9717" s="31"/>
    </row>
    <row r="9718">
      <c r="E9718" s="31"/>
      <c r="F9718" s="31"/>
      <c r="G9718" s="31"/>
      <c r="H9718" s="31"/>
    </row>
    <row r="9719">
      <c r="E9719" s="31"/>
      <c r="F9719" s="31"/>
      <c r="G9719" s="31"/>
      <c r="H9719" s="31"/>
    </row>
    <row r="9720">
      <c r="E9720" s="31"/>
      <c r="F9720" s="31"/>
      <c r="G9720" s="31"/>
      <c r="H9720" s="31"/>
    </row>
    <row r="9721">
      <c r="E9721" s="31"/>
      <c r="F9721" s="31"/>
      <c r="G9721" s="31"/>
      <c r="H9721" s="31"/>
    </row>
    <row r="9722">
      <c r="E9722" s="31"/>
      <c r="F9722" s="31"/>
      <c r="G9722" s="31"/>
      <c r="H9722" s="31"/>
    </row>
    <row r="9723">
      <c r="E9723" s="31"/>
      <c r="F9723" s="31"/>
      <c r="G9723" s="31"/>
      <c r="H9723" s="31"/>
    </row>
    <row r="9724">
      <c r="E9724" s="31"/>
      <c r="F9724" s="31"/>
      <c r="G9724" s="31"/>
      <c r="H9724" s="31"/>
    </row>
    <row r="9725">
      <c r="E9725" s="31"/>
      <c r="F9725" s="31"/>
      <c r="G9725" s="31"/>
      <c r="H9725" s="31"/>
    </row>
    <row r="9726">
      <c r="E9726" s="31"/>
      <c r="F9726" s="31"/>
      <c r="G9726" s="31"/>
      <c r="H9726" s="31"/>
    </row>
    <row r="9727">
      <c r="E9727" s="31"/>
      <c r="F9727" s="31"/>
      <c r="G9727" s="31"/>
      <c r="H9727" s="31"/>
    </row>
    <row r="9728">
      <c r="E9728" s="31"/>
      <c r="F9728" s="31"/>
      <c r="G9728" s="31"/>
      <c r="H9728" s="31"/>
    </row>
    <row r="9729">
      <c r="E9729" s="31"/>
      <c r="F9729" s="31"/>
      <c r="G9729" s="31"/>
      <c r="H9729" s="31"/>
    </row>
    <row r="9730">
      <c r="E9730" s="31"/>
      <c r="F9730" s="31"/>
      <c r="G9730" s="31"/>
      <c r="H9730" s="31"/>
    </row>
    <row r="9731">
      <c r="E9731" s="31"/>
      <c r="F9731" s="31"/>
      <c r="G9731" s="31"/>
      <c r="H9731" s="31"/>
    </row>
    <row r="9732">
      <c r="E9732" s="31"/>
      <c r="F9732" s="31"/>
      <c r="G9732" s="31"/>
      <c r="H9732" s="31"/>
    </row>
    <row r="9733">
      <c r="E9733" s="31"/>
      <c r="F9733" s="31"/>
      <c r="G9733" s="31"/>
      <c r="H9733" s="31"/>
    </row>
    <row r="9734">
      <c r="E9734" s="31"/>
      <c r="F9734" s="31"/>
      <c r="G9734" s="31"/>
      <c r="H9734" s="31"/>
    </row>
    <row r="9735">
      <c r="E9735" s="31"/>
      <c r="F9735" s="31"/>
      <c r="G9735" s="31"/>
      <c r="H9735" s="31"/>
    </row>
    <row r="9736">
      <c r="E9736" s="31"/>
      <c r="F9736" s="31"/>
      <c r="G9736" s="31"/>
      <c r="H9736" s="31"/>
    </row>
    <row r="9737">
      <c r="E9737" s="31"/>
      <c r="F9737" s="31"/>
      <c r="G9737" s="31"/>
      <c r="H9737" s="31"/>
    </row>
    <row r="9738">
      <c r="E9738" s="31"/>
      <c r="F9738" s="31"/>
      <c r="G9738" s="31"/>
      <c r="H9738" s="31"/>
    </row>
    <row r="9739">
      <c r="E9739" s="31"/>
      <c r="F9739" s="31"/>
      <c r="G9739" s="31"/>
      <c r="H9739" s="31"/>
    </row>
    <row r="9740">
      <c r="E9740" s="31"/>
      <c r="F9740" s="31"/>
      <c r="G9740" s="31"/>
      <c r="H9740" s="31"/>
    </row>
    <row r="9741">
      <c r="E9741" s="31"/>
      <c r="F9741" s="31"/>
      <c r="G9741" s="31"/>
      <c r="H9741" s="31"/>
    </row>
    <row r="9742">
      <c r="E9742" s="31"/>
      <c r="F9742" s="31"/>
      <c r="G9742" s="31"/>
      <c r="H9742" s="31"/>
    </row>
    <row r="9743">
      <c r="E9743" s="31"/>
      <c r="F9743" s="31"/>
      <c r="G9743" s="31"/>
      <c r="H9743" s="31"/>
    </row>
    <row r="9744">
      <c r="E9744" s="31"/>
      <c r="F9744" s="31"/>
      <c r="G9744" s="31"/>
      <c r="H9744" s="31"/>
    </row>
    <row r="9745">
      <c r="E9745" s="31"/>
      <c r="F9745" s="31"/>
      <c r="G9745" s="31"/>
      <c r="H9745" s="31"/>
    </row>
    <row r="9746">
      <c r="E9746" s="31"/>
      <c r="F9746" s="31"/>
      <c r="G9746" s="31"/>
      <c r="H9746" s="31"/>
    </row>
    <row r="9747">
      <c r="E9747" s="31"/>
      <c r="F9747" s="31"/>
      <c r="G9747" s="31"/>
      <c r="H9747" s="31"/>
    </row>
    <row r="9748">
      <c r="E9748" s="31"/>
      <c r="F9748" s="31"/>
      <c r="G9748" s="31"/>
      <c r="H9748" s="31"/>
    </row>
    <row r="9749">
      <c r="E9749" s="31"/>
      <c r="F9749" s="31"/>
      <c r="G9749" s="31"/>
      <c r="H9749" s="31"/>
    </row>
    <row r="9750">
      <c r="E9750" s="31"/>
      <c r="F9750" s="31"/>
      <c r="G9750" s="31"/>
      <c r="H9750" s="31"/>
    </row>
    <row r="9751">
      <c r="E9751" s="31"/>
      <c r="F9751" s="31"/>
      <c r="G9751" s="31"/>
      <c r="H9751" s="31"/>
    </row>
    <row r="9752">
      <c r="E9752" s="31"/>
      <c r="F9752" s="31"/>
      <c r="G9752" s="31"/>
      <c r="H9752" s="31"/>
    </row>
    <row r="9753">
      <c r="E9753" s="31"/>
      <c r="F9753" s="31"/>
      <c r="G9753" s="31"/>
      <c r="H9753" s="31"/>
    </row>
    <row r="9754">
      <c r="E9754" s="31"/>
      <c r="F9754" s="31"/>
      <c r="G9754" s="31"/>
      <c r="H9754" s="31"/>
    </row>
    <row r="9755">
      <c r="E9755" s="31"/>
      <c r="F9755" s="31"/>
      <c r="G9755" s="31"/>
      <c r="H9755" s="31"/>
    </row>
    <row r="9756">
      <c r="E9756" s="31"/>
      <c r="F9756" s="31"/>
      <c r="G9756" s="31"/>
      <c r="H9756" s="31"/>
    </row>
    <row r="9757">
      <c r="E9757" s="31"/>
      <c r="F9757" s="31"/>
      <c r="G9757" s="31"/>
      <c r="H9757" s="31"/>
    </row>
    <row r="9758">
      <c r="E9758" s="31"/>
      <c r="F9758" s="31"/>
      <c r="G9758" s="31"/>
      <c r="H9758" s="31"/>
    </row>
    <row r="9759">
      <c r="E9759" s="31"/>
      <c r="F9759" s="31"/>
      <c r="G9759" s="31"/>
      <c r="H9759" s="31"/>
    </row>
    <row r="9760">
      <c r="E9760" s="31"/>
      <c r="F9760" s="31"/>
      <c r="G9760" s="31"/>
      <c r="H9760" s="31"/>
    </row>
    <row r="9761">
      <c r="E9761" s="31"/>
      <c r="F9761" s="31"/>
      <c r="G9761" s="31"/>
      <c r="H9761" s="31"/>
    </row>
    <row r="9762">
      <c r="E9762" s="31"/>
      <c r="F9762" s="31"/>
      <c r="G9762" s="31"/>
      <c r="H9762" s="31"/>
    </row>
    <row r="9763">
      <c r="E9763" s="31"/>
      <c r="F9763" s="31"/>
      <c r="G9763" s="31"/>
      <c r="H9763" s="31"/>
    </row>
    <row r="9764">
      <c r="E9764" s="31"/>
      <c r="F9764" s="31"/>
      <c r="G9764" s="31"/>
      <c r="H9764" s="31"/>
    </row>
    <row r="9765">
      <c r="E9765" s="31"/>
      <c r="F9765" s="31"/>
      <c r="G9765" s="31"/>
      <c r="H9765" s="31"/>
    </row>
    <row r="9766">
      <c r="E9766" s="31"/>
      <c r="F9766" s="31"/>
      <c r="G9766" s="31"/>
      <c r="H9766" s="31"/>
    </row>
    <row r="9767">
      <c r="E9767" s="31"/>
      <c r="F9767" s="31"/>
      <c r="G9767" s="31"/>
      <c r="H9767" s="31"/>
    </row>
    <row r="9768">
      <c r="E9768" s="31"/>
      <c r="F9768" s="31"/>
      <c r="G9768" s="31"/>
      <c r="H9768" s="31"/>
    </row>
    <row r="9769">
      <c r="E9769" s="31"/>
      <c r="F9769" s="31"/>
      <c r="G9769" s="31"/>
      <c r="H9769" s="31"/>
    </row>
    <row r="9770">
      <c r="E9770" s="31"/>
      <c r="F9770" s="31"/>
      <c r="G9770" s="31"/>
      <c r="H9770" s="31"/>
    </row>
    <row r="9771">
      <c r="E9771" s="31"/>
      <c r="F9771" s="31"/>
      <c r="G9771" s="31"/>
      <c r="H9771" s="31"/>
    </row>
    <row r="9772">
      <c r="E9772" s="31"/>
      <c r="F9772" s="31"/>
      <c r="G9772" s="31"/>
      <c r="H9772" s="31"/>
    </row>
    <row r="9773">
      <c r="E9773" s="31"/>
      <c r="F9773" s="31"/>
      <c r="G9773" s="31"/>
      <c r="H9773" s="31"/>
    </row>
    <row r="9774">
      <c r="E9774" s="31"/>
      <c r="F9774" s="31"/>
      <c r="G9774" s="31"/>
      <c r="H9774" s="31"/>
    </row>
    <row r="9775">
      <c r="E9775" s="31"/>
      <c r="F9775" s="31"/>
      <c r="G9775" s="31"/>
      <c r="H9775" s="31"/>
    </row>
    <row r="9776">
      <c r="E9776" s="31"/>
      <c r="F9776" s="31"/>
      <c r="G9776" s="31"/>
      <c r="H9776" s="31"/>
    </row>
    <row r="9777">
      <c r="E9777" s="31"/>
      <c r="F9777" s="31"/>
      <c r="G9777" s="31"/>
      <c r="H9777" s="31"/>
    </row>
    <row r="9778">
      <c r="E9778" s="31"/>
      <c r="F9778" s="31"/>
      <c r="G9778" s="31"/>
      <c r="H9778" s="31"/>
    </row>
    <row r="9779">
      <c r="E9779" s="31"/>
      <c r="F9779" s="31"/>
      <c r="G9779" s="31"/>
      <c r="H9779" s="31"/>
    </row>
    <row r="9780">
      <c r="E9780" s="31"/>
      <c r="F9780" s="31"/>
      <c r="G9780" s="31"/>
      <c r="H9780" s="31"/>
    </row>
    <row r="9781">
      <c r="E9781" s="31"/>
      <c r="F9781" s="31"/>
      <c r="G9781" s="31"/>
      <c r="H9781" s="31"/>
    </row>
    <row r="9782">
      <c r="E9782" s="31"/>
      <c r="F9782" s="31"/>
      <c r="G9782" s="31"/>
      <c r="H9782" s="31"/>
    </row>
    <row r="9783">
      <c r="E9783" s="31"/>
      <c r="F9783" s="31"/>
      <c r="G9783" s="31"/>
      <c r="H9783" s="31"/>
    </row>
    <row r="9784">
      <c r="E9784" s="31"/>
      <c r="F9784" s="31"/>
      <c r="G9784" s="31"/>
      <c r="H9784" s="31"/>
    </row>
    <row r="9785">
      <c r="E9785" s="31"/>
      <c r="F9785" s="31"/>
      <c r="G9785" s="31"/>
      <c r="H9785" s="31"/>
    </row>
    <row r="9786">
      <c r="E9786" s="31"/>
      <c r="F9786" s="31"/>
      <c r="G9786" s="31"/>
      <c r="H9786" s="31"/>
    </row>
    <row r="9787">
      <c r="E9787" s="31"/>
      <c r="F9787" s="31"/>
      <c r="G9787" s="31"/>
      <c r="H9787" s="31"/>
    </row>
    <row r="9788">
      <c r="E9788" s="31"/>
      <c r="F9788" s="31"/>
      <c r="G9788" s="31"/>
      <c r="H9788" s="31"/>
    </row>
    <row r="9789">
      <c r="E9789" s="31"/>
      <c r="F9789" s="31"/>
      <c r="G9789" s="31"/>
      <c r="H9789" s="31"/>
    </row>
    <row r="9790">
      <c r="E9790" s="31"/>
      <c r="F9790" s="31"/>
      <c r="G9790" s="31"/>
      <c r="H9790" s="31"/>
    </row>
    <row r="9791">
      <c r="E9791" s="31"/>
      <c r="F9791" s="31"/>
      <c r="G9791" s="31"/>
      <c r="H9791" s="31"/>
    </row>
    <row r="9792">
      <c r="E9792" s="31"/>
      <c r="F9792" s="31"/>
      <c r="G9792" s="31"/>
      <c r="H9792" s="31"/>
    </row>
    <row r="9793">
      <c r="E9793" s="31"/>
      <c r="F9793" s="31"/>
      <c r="G9793" s="31"/>
      <c r="H9793" s="31"/>
    </row>
    <row r="9794">
      <c r="E9794" s="31"/>
      <c r="F9794" s="31"/>
      <c r="G9794" s="31"/>
      <c r="H9794" s="31"/>
    </row>
    <row r="9795">
      <c r="E9795" s="31"/>
      <c r="F9795" s="31"/>
      <c r="G9795" s="31"/>
      <c r="H9795" s="31"/>
    </row>
    <row r="9796">
      <c r="E9796" s="31"/>
      <c r="F9796" s="31"/>
      <c r="G9796" s="31"/>
      <c r="H9796" s="31"/>
    </row>
    <row r="9797">
      <c r="E9797" s="31"/>
      <c r="F9797" s="31"/>
      <c r="G9797" s="31"/>
      <c r="H9797" s="31"/>
    </row>
    <row r="9798">
      <c r="E9798" s="31"/>
      <c r="F9798" s="31"/>
      <c r="G9798" s="31"/>
      <c r="H9798" s="31"/>
    </row>
    <row r="9799">
      <c r="E9799" s="31"/>
      <c r="F9799" s="31"/>
      <c r="G9799" s="31"/>
      <c r="H9799" s="31"/>
    </row>
    <row r="9800">
      <c r="E9800" s="31"/>
      <c r="F9800" s="31"/>
      <c r="G9800" s="31"/>
      <c r="H9800" s="31"/>
    </row>
    <row r="9801">
      <c r="E9801" s="31"/>
      <c r="F9801" s="31"/>
      <c r="G9801" s="31"/>
      <c r="H9801" s="31"/>
    </row>
    <row r="9802">
      <c r="E9802" s="31"/>
      <c r="F9802" s="31"/>
      <c r="G9802" s="31"/>
      <c r="H9802" s="31"/>
    </row>
    <row r="9803">
      <c r="E9803" s="31"/>
      <c r="F9803" s="31"/>
      <c r="G9803" s="31"/>
      <c r="H9803" s="31"/>
    </row>
    <row r="9804">
      <c r="E9804" s="31"/>
      <c r="F9804" s="31"/>
      <c r="G9804" s="31"/>
      <c r="H9804" s="31"/>
    </row>
    <row r="9805">
      <c r="E9805" s="31"/>
      <c r="F9805" s="31"/>
      <c r="G9805" s="31"/>
      <c r="H9805" s="31"/>
    </row>
    <row r="9806">
      <c r="E9806" s="31"/>
      <c r="F9806" s="31"/>
      <c r="G9806" s="31"/>
      <c r="H9806" s="31"/>
    </row>
    <row r="9807">
      <c r="E9807" s="31"/>
      <c r="F9807" s="31"/>
      <c r="G9807" s="31"/>
      <c r="H9807" s="31"/>
    </row>
    <row r="9808">
      <c r="E9808" s="31"/>
      <c r="F9808" s="31"/>
      <c r="G9808" s="31"/>
      <c r="H9808" s="31"/>
    </row>
    <row r="9809">
      <c r="E9809" s="31"/>
      <c r="F9809" s="31"/>
      <c r="G9809" s="31"/>
      <c r="H9809" s="31"/>
    </row>
    <row r="9810">
      <c r="E9810" s="31"/>
      <c r="F9810" s="31"/>
      <c r="G9810" s="31"/>
      <c r="H9810" s="31"/>
    </row>
    <row r="9811">
      <c r="E9811" s="31"/>
      <c r="F9811" s="31"/>
      <c r="G9811" s="31"/>
      <c r="H9811" s="31"/>
    </row>
    <row r="9812">
      <c r="E9812" s="31"/>
      <c r="F9812" s="31"/>
      <c r="G9812" s="31"/>
      <c r="H9812" s="31"/>
    </row>
    <row r="9813">
      <c r="E9813" s="31"/>
      <c r="F9813" s="31"/>
      <c r="G9813" s="31"/>
      <c r="H9813" s="31"/>
    </row>
    <row r="9814">
      <c r="E9814" s="31"/>
      <c r="F9814" s="31"/>
      <c r="G9814" s="31"/>
      <c r="H9814" s="31"/>
    </row>
    <row r="9815">
      <c r="E9815" s="31"/>
      <c r="F9815" s="31"/>
      <c r="G9815" s="31"/>
      <c r="H9815" s="31"/>
    </row>
    <row r="9816">
      <c r="E9816" s="31"/>
      <c r="F9816" s="31"/>
      <c r="G9816" s="31"/>
      <c r="H9816" s="31"/>
    </row>
    <row r="9817">
      <c r="E9817" s="31"/>
      <c r="F9817" s="31"/>
      <c r="G9817" s="31"/>
      <c r="H9817" s="31"/>
    </row>
    <row r="9818">
      <c r="E9818" s="31"/>
      <c r="F9818" s="31"/>
      <c r="G9818" s="31"/>
      <c r="H9818" s="31"/>
    </row>
    <row r="9819">
      <c r="E9819" s="31"/>
      <c r="F9819" s="31"/>
      <c r="G9819" s="31"/>
      <c r="H9819" s="31"/>
    </row>
    <row r="9820">
      <c r="E9820" s="31"/>
      <c r="F9820" s="31"/>
      <c r="G9820" s="31"/>
      <c r="H9820" s="31"/>
    </row>
    <row r="9821">
      <c r="E9821" s="31"/>
      <c r="F9821" s="31"/>
      <c r="G9821" s="31"/>
      <c r="H9821" s="31"/>
    </row>
    <row r="9822">
      <c r="E9822" s="31"/>
      <c r="F9822" s="31"/>
      <c r="G9822" s="31"/>
      <c r="H9822" s="31"/>
    </row>
    <row r="9823">
      <c r="E9823" s="31"/>
      <c r="F9823" s="31"/>
      <c r="G9823" s="31"/>
      <c r="H9823" s="31"/>
    </row>
    <row r="9824">
      <c r="E9824" s="31"/>
      <c r="F9824" s="31"/>
      <c r="G9824" s="31"/>
      <c r="H9824" s="31"/>
    </row>
    <row r="9825">
      <c r="E9825" s="31"/>
      <c r="F9825" s="31"/>
      <c r="G9825" s="31"/>
      <c r="H9825" s="31"/>
    </row>
    <row r="9826">
      <c r="E9826" s="31"/>
      <c r="F9826" s="31"/>
      <c r="G9826" s="31"/>
      <c r="H9826" s="31"/>
    </row>
    <row r="9827">
      <c r="E9827" s="31"/>
      <c r="F9827" s="31"/>
      <c r="G9827" s="31"/>
      <c r="H9827" s="31"/>
    </row>
    <row r="9828">
      <c r="E9828" s="31"/>
      <c r="F9828" s="31"/>
      <c r="G9828" s="31"/>
      <c r="H9828" s="31"/>
    </row>
    <row r="9829">
      <c r="E9829" s="31"/>
      <c r="F9829" s="31"/>
      <c r="G9829" s="31"/>
      <c r="H9829" s="31"/>
    </row>
    <row r="9830">
      <c r="E9830" s="31"/>
      <c r="F9830" s="31"/>
      <c r="G9830" s="31"/>
      <c r="H9830" s="31"/>
    </row>
    <row r="9831">
      <c r="E9831" s="31"/>
      <c r="F9831" s="31"/>
      <c r="G9831" s="31"/>
      <c r="H9831" s="31"/>
    </row>
    <row r="9832">
      <c r="E9832" s="31"/>
      <c r="F9832" s="31"/>
      <c r="G9832" s="31"/>
      <c r="H9832" s="31"/>
    </row>
    <row r="9833">
      <c r="E9833" s="31"/>
      <c r="F9833" s="31"/>
      <c r="G9833" s="31"/>
      <c r="H9833" s="31"/>
    </row>
    <row r="9834">
      <c r="E9834" s="31"/>
      <c r="F9834" s="31"/>
      <c r="G9834" s="31"/>
      <c r="H9834" s="31"/>
    </row>
    <row r="9835">
      <c r="E9835" s="31"/>
      <c r="F9835" s="31"/>
      <c r="G9835" s="31"/>
      <c r="H9835" s="31"/>
    </row>
    <row r="9836">
      <c r="E9836" s="31"/>
      <c r="F9836" s="31"/>
      <c r="G9836" s="31"/>
      <c r="H9836" s="31"/>
    </row>
    <row r="9837">
      <c r="E9837" s="31"/>
      <c r="F9837" s="31"/>
      <c r="G9837" s="31"/>
      <c r="H9837" s="31"/>
    </row>
    <row r="9838">
      <c r="E9838" s="31"/>
      <c r="F9838" s="31"/>
      <c r="G9838" s="31"/>
      <c r="H9838" s="31"/>
    </row>
    <row r="9839">
      <c r="E9839" s="31"/>
      <c r="F9839" s="31"/>
      <c r="G9839" s="31"/>
      <c r="H9839" s="31"/>
    </row>
    <row r="9840">
      <c r="E9840" s="31"/>
      <c r="F9840" s="31"/>
      <c r="G9840" s="31"/>
      <c r="H9840" s="31"/>
    </row>
    <row r="9841">
      <c r="E9841" s="31"/>
      <c r="F9841" s="31"/>
      <c r="G9841" s="31"/>
      <c r="H9841" s="31"/>
    </row>
    <row r="9842">
      <c r="E9842" s="31"/>
      <c r="F9842" s="31"/>
      <c r="G9842" s="31"/>
      <c r="H9842" s="31"/>
    </row>
    <row r="9843">
      <c r="E9843" s="31"/>
      <c r="F9843" s="31"/>
      <c r="G9843" s="31"/>
      <c r="H9843" s="31"/>
    </row>
    <row r="9844">
      <c r="E9844" s="31"/>
      <c r="F9844" s="31"/>
      <c r="G9844" s="31"/>
      <c r="H9844" s="31"/>
    </row>
    <row r="9845">
      <c r="E9845" s="31"/>
      <c r="F9845" s="31"/>
      <c r="G9845" s="31"/>
      <c r="H9845" s="31"/>
    </row>
    <row r="9846">
      <c r="E9846" s="31"/>
      <c r="F9846" s="31"/>
      <c r="G9846" s="31"/>
      <c r="H9846" s="31"/>
    </row>
    <row r="9847">
      <c r="E9847" s="31"/>
      <c r="F9847" s="31"/>
      <c r="G9847" s="31"/>
      <c r="H9847" s="31"/>
    </row>
    <row r="9848">
      <c r="E9848" s="31"/>
      <c r="F9848" s="31"/>
      <c r="G9848" s="31"/>
      <c r="H9848" s="31"/>
    </row>
    <row r="9849">
      <c r="E9849" s="31"/>
      <c r="F9849" s="31"/>
      <c r="G9849" s="31"/>
      <c r="H9849" s="31"/>
    </row>
    <row r="9850">
      <c r="E9850" s="31"/>
      <c r="F9850" s="31"/>
      <c r="G9850" s="31"/>
      <c r="H9850" s="31"/>
    </row>
    <row r="9851">
      <c r="E9851" s="31"/>
      <c r="F9851" s="31"/>
      <c r="G9851" s="31"/>
      <c r="H9851" s="31"/>
    </row>
    <row r="9852">
      <c r="E9852" s="31"/>
      <c r="F9852" s="31"/>
      <c r="G9852" s="31"/>
      <c r="H9852" s="31"/>
    </row>
    <row r="9853">
      <c r="E9853" s="31"/>
      <c r="F9853" s="31"/>
      <c r="G9853" s="31"/>
      <c r="H9853" s="31"/>
    </row>
    <row r="9854">
      <c r="E9854" s="31"/>
      <c r="F9854" s="31"/>
      <c r="G9854" s="31"/>
      <c r="H9854" s="31"/>
    </row>
    <row r="9855">
      <c r="E9855" s="31"/>
      <c r="F9855" s="31"/>
      <c r="G9855" s="31"/>
      <c r="H9855" s="31"/>
    </row>
    <row r="9856">
      <c r="E9856" s="31"/>
      <c r="F9856" s="31"/>
      <c r="G9856" s="31"/>
      <c r="H9856" s="31"/>
    </row>
    <row r="9857">
      <c r="E9857" s="31"/>
      <c r="F9857" s="31"/>
      <c r="G9857" s="31"/>
      <c r="H9857" s="31"/>
    </row>
    <row r="9858">
      <c r="E9858" s="31"/>
      <c r="F9858" s="31"/>
      <c r="G9858" s="31"/>
      <c r="H9858" s="31"/>
    </row>
    <row r="9859">
      <c r="E9859" s="31"/>
      <c r="F9859" s="31"/>
      <c r="G9859" s="31"/>
      <c r="H9859" s="31"/>
    </row>
    <row r="9860">
      <c r="E9860" s="31"/>
      <c r="F9860" s="31"/>
      <c r="G9860" s="31"/>
      <c r="H9860" s="31"/>
    </row>
    <row r="9861">
      <c r="E9861" s="31"/>
      <c r="F9861" s="31"/>
      <c r="G9861" s="31"/>
      <c r="H9861" s="31"/>
    </row>
    <row r="9862">
      <c r="E9862" s="31"/>
      <c r="F9862" s="31"/>
      <c r="G9862" s="31"/>
      <c r="H9862" s="31"/>
    </row>
    <row r="9863">
      <c r="E9863" s="31"/>
      <c r="F9863" s="31"/>
      <c r="G9863" s="31"/>
      <c r="H9863" s="31"/>
    </row>
    <row r="9864">
      <c r="E9864" s="31"/>
      <c r="F9864" s="31"/>
      <c r="G9864" s="31"/>
      <c r="H9864" s="31"/>
    </row>
    <row r="9865">
      <c r="E9865" s="31"/>
      <c r="F9865" s="31"/>
      <c r="G9865" s="31"/>
      <c r="H9865" s="31"/>
    </row>
    <row r="9866">
      <c r="E9866" s="31"/>
      <c r="F9866" s="31"/>
      <c r="G9866" s="31"/>
      <c r="H9866" s="31"/>
    </row>
    <row r="9867">
      <c r="E9867" s="31"/>
      <c r="F9867" s="31"/>
      <c r="G9867" s="31"/>
      <c r="H9867" s="31"/>
    </row>
    <row r="9868">
      <c r="E9868" s="31"/>
      <c r="F9868" s="31"/>
      <c r="G9868" s="31"/>
      <c r="H9868" s="31"/>
    </row>
    <row r="9869">
      <c r="E9869" s="31"/>
      <c r="F9869" s="31"/>
      <c r="G9869" s="31"/>
      <c r="H9869" s="31"/>
    </row>
    <row r="9870">
      <c r="E9870" s="31"/>
      <c r="F9870" s="31"/>
      <c r="G9870" s="31"/>
      <c r="H9870" s="31"/>
    </row>
    <row r="9871">
      <c r="E9871" s="31"/>
      <c r="F9871" s="31"/>
      <c r="G9871" s="31"/>
      <c r="H9871" s="31"/>
    </row>
    <row r="9872">
      <c r="E9872" s="31"/>
      <c r="F9872" s="31"/>
      <c r="G9872" s="31"/>
      <c r="H9872" s="31"/>
    </row>
    <row r="9873">
      <c r="E9873" s="31"/>
      <c r="F9873" s="31"/>
      <c r="G9873" s="31"/>
      <c r="H9873" s="31"/>
    </row>
    <row r="9874">
      <c r="E9874" s="31"/>
      <c r="F9874" s="31"/>
      <c r="G9874" s="31"/>
      <c r="H9874" s="31"/>
    </row>
    <row r="9875">
      <c r="E9875" s="31"/>
      <c r="F9875" s="31"/>
      <c r="G9875" s="31"/>
      <c r="H9875" s="31"/>
    </row>
    <row r="9876">
      <c r="E9876" s="31"/>
      <c r="F9876" s="31"/>
      <c r="G9876" s="31"/>
      <c r="H9876" s="31"/>
    </row>
    <row r="9877">
      <c r="E9877" s="31"/>
      <c r="F9877" s="31"/>
      <c r="G9877" s="31"/>
      <c r="H9877" s="31"/>
    </row>
    <row r="9878">
      <c r="E9878" s="31"/>
      <c r="F9878" s="31"/>
      <c r="G9878" s="31"/>
      <c r="H9878" s="31"/>
    </row>
    <row r="9879">
      <c r="E9879" s="31"/>
      <c r="F9879" s="31"/>
      <c r="G9879" s="31"/>
      <c r="H9879" s="31"/>
    </row>
    <row r="9880">
      <c r="E9880" s="31"/>
      <c r="F9880" s="31"/>
      <c r="G9880" s="31"/>
      <c r="H9880" s="31"/>
    </row>
    <row r="9881">
      <c r="E9881" s="31"/>
      <c r="F9881" s="31"/>
      <c r="G9881" s="31"/>
      <c r="H9881" s="31"/>
    </row>
    <row r="9882">
      <c r="E9882" s="31"/>
      <c r="F9882" s="31"/>
      <c r="G9882" s="31"/>
      <c r="H9882" s="31"/>
    </row>
    <row r="9883">
      <c r="E9883" s="31"/>
      <c r="F9883" s="31"/>
      <c r="G9883" s="31"/>
      <c r="H9883" s="31"/>
    </row>
    <row r="9884">
      <c r="E9884" s="31"/>
      <c r="F9884" s="31"/>
      <c r="G9884" s="31"/>
      <c r="H9884" s="31"/>
    </row>
    <row r="9885">
      <c r="E9885" s="31"/>
      <c r="F9885" s="31"/>
      <c r="G9885" s="31"/>
      <c r="H9885" s="31"/>
    </row>
    <row r="9886">
      <c r="E9886" s="31"/>
      <c r="F9886" s="31"/>
      <c r="G9886" s="31"/>
      <c r="H9886" s="31"/>
    </row>
    <row r="9887">
      <c r="E9887" s="31"/>
      <c r="F9887" s="31"/>
      <c r="G9887" s="31"/>
      <c r="H9887" s="31"/>
    </row>
    <row r="9888">
      <c r="E9888" s="31"/>
      <c r="F9888" s="31"/>
      <c r="G9888" s="31"/>
      <c r="H9888" s="31"/>
    </row>
    <row r="9889">
      <c r="E9889" s="31"/>
      <c r="F9889" s="31"/>
      <c r="G9889" s="31"/>
      <c r="H9889" s="31"/>
    </row>
    <row r="9890">
      <c r="E9890" s="31"/>
      <c r="F9890" s="31"/>
      <c r="G9890" s="31"/>
      <c r="H9890" s="31"/>
    </row>
    <row r="9891">
      <c r="E9891" s="31"/>
      <c r="F9891" s="31"/>
      <c r="G9891" s="31"/>
      <c r="H9891" s="31"/>
    </row>
    <row r="9892">
      <c r="E9892" s="31"/>
      <c r="F9892" s="31"/>
      <c r="G9892" s="31"/>
      <c r="H9892" s="31"/>
    </row>
    <row r="9893">
      <c r="E9893" s="31"/>
      <c r="F9893" s="31"/>
      <c r="G9893" s="31"/>
      <c r="H9893" s="31"/>
    </row>
    <row r="9894">
      <c r="E9894" s="31"/>
      <c r="F9894" s="31"/>
      <c r="G9894" s="31"/>
      <c r="H9894" s="31"/>
    </row>
    <row r="9895">
      <c r="E9895" s="31"/>
      <c r="F9895" s="31"/>
      <c r="G9895" s="31"/>
      <c r="H9895" s="31"/>
    </row>
    <row r="9896">
      <c r="E9896" s="31"/>
      <c r="F9896" s="31"/>
      <c r="G9896" s="31"/>
      <c r="H9896" s="31"/>
    </row>
    <row r="9897">
      <c r="E9897" s="31"/>
      <c r="F9897" s="31"/>
      <c r="G9897" s="31"/>
      <c r="H9897" s="31"/>
    </row>
    <row r="9898">
      <c r="E9898" s="31"/>
      <c r="F9898" s="31"/>
      <c r="G9898" s="31"/>
      <c r="H9898" s="31"/>
    </row>
    <row r="9899">
      <c r="E9899" s="31"/>
      <c r="F9899" s="31"/>
      <c r="G9899" s="31"/>
      <c r="H9899" s="31"/>
    </row>
    <row r="9900">
      <c r="E9900" s="31"/>
      <c r="F9900" s="31"/>
      <c r="G9900" s="31"/>
      <c r="H9900" s="31"/>
    </row>
    <row r="9901">
      <c r="E9901" s="31"/>
      <c r="F9901" s="31"/>
      <c r="G9901" s="31"/>
      <c r="H9901" s="31"/>
    </row>
    <row r="9902">
      <c r="E9902" s="31"/>
      <c r="F9902" s="31"/>
      <c r="G9902" s="31"/>
      <c r="H9902" s="31"/>
    </row>
    <row r="9903">
      <c r="E9903" s="31"/>
      <c r="F9903" s="31"/>
      <c r="G9903" s="31"/>
      <c r="H9903" s="31"/>
    </row>
    <row r="9904">
      <c r="E9904" s="31"/>
      <c r="F9904" s="31"/>
      <c r="G9904" s="31"/>
      <c r="H9904" s="31"/>
    </row>
    <row r="9905">
      <c r="E9905" s="31"/>
      <c r="F9905" s="31"/>
      <c r="G9905" s="31"/>
      <c r="H9905" s="31"/>
    </row>
    <row r="9906">
      <c r="E9906" s="31"/>
      <c r="F9906" s="31"/>
      <c r="G9906" s="31"/>
      <c r="H9906" s="31"/>
    </row>
    <row r="9907">
      <c r="E9907" s="31"/>
      <c r="F9907" s="31"/>
      <c r="G9907" s="31"/>
      <c r="H9907" s="31"/>
    </row>
    <row r="9908">
      <c r="E9908" s="31"/>
      <c r="F9908" s="31"/>
      <c r="G9908" s="31"/>
      <c r="H9908" s="31"/>
    </row>
    <row r="9909">
      <c r="E9909" s="31"/>
      <c r="F9909" s="31"/>
      <c r="G9909" s="31"/>
      <c r="H9909" s="31"/>
    </row>
    <row r="9910">
      <c r="E9910" s="31"/>
      <c r="F9910" s="31"/>
      <c r="G9910" s="31"/>
      <c r="H9910" s="31"/>
    </row>
    <row r="9911">
      <c r="E9911" s="31"/>
      <c r="F9911" s="31"/>
      <c r="G9911" s="31"/>
      <c r="H9911" s="31"/>
    </row>
    <row r="9912">
      <c r="E9912" s="31"/>
      <c r="F9912" s="31"/>
      <c r="G9912" s="31"/>
      <c r="H9912" s="31"/>
    </row>
    <row r="9913">
      <c r="E9913" s="31"/>
      <c r="F9913" s="31"/>
      <c r="G9913" s="31"/>
      <c r="H9913" s="31"/>
    </row>
    <row r="9914">
      <c r="E9914" s="31"/>
      <c r="F9914" s="31"/>
      <c r="G9914" s="31"/>
      <c r="H9914" s="31"/>
    </row>
    <row r="9915">
      <c r="E9915" s="31"/>
      <c r="F9915" s="31"/>
      <c r="G9915" s="31"/>
      <c r="H9915" s="31"/>
    </row>
    <row r="9916">
      <c r="E9916" s="31"/>
      <c r="F9916" s="31"/>
      <c r="G9916" s="31"/>
      <c r="H9916" s="31"/>
    </row>
    <row r="9917">
      <c r="E9917" s="31"/>
      <c r="F9917" s="31"/>
      <c r="G9917" s="31"/>
      <c r="H9917" s="31"/>
    </row>
    <row r="9918">
      <c r="E9918" s="31"/>
      <c r="F9918" s="31"/>
      <c r="G9918" s="31"/>
      <c r="H9918" s="31"/>
    </row>
    <row r="9919">
      <c r="E9919" s="31"/>
      <c r="F9919" s="31"/>
      <c r="G9919" s="31"/>
      <c r="H9919" s="31"/>
    </row>
    <row r="9920">
      <c r="E9920" s="31"/>
      <c r="F9920" s="31"/>
      <c r="G9920" s="31"/>
      <c r="H9920" s="31"/>
    </row>
    <row r="9921">
      <c r="E9921" s="31"/>
      <c r="F9921" s="31"/>
      <c r="G9921" s="31"/>
      <c r="H9921" s="31"/>
    </row>
    <row r="9922">
      <c r="E9922" s="31"/>
      <c r="F9922" s="31"/>
      <c r="G9922" s="31"/>
      <c r="H9922" s="31"/>
    </row>
    <row r="9923">
      <c r="E9923" s="31"/>
      <c r="F9923" s="31"/>
      <c r="G9923" s="31"/>
      <c r="H9923" s="31"/>
    </row>
    <row r="9924">
      <c r="E9924" s="31"/>
      <c r="F9924" s="31"/>
      <c r="G9924" s="31"/>
      <c r="H9924" s="31"/>
    </row>
    <row r="9925">
      <c r="E9925" s="31"/>
      <c r="F9925" s="31"/>
      <c r="G9925" s="31"/>
      <c r="H9925" s="31"/>
    </row>
    <row r="9926">
      <c r="E9926" s="31"/>
      <c r="F9926" s="31"/>
      <c r="G9926" s="31"/>
      <c r="H9926" s="31"/>
    </row>
    <row r="9927">
      <c r="E9927" s="31"/>
      <c r="F9927" s="31"/>
      <c r="G9927" s="31"/>
      <c r="H9927" s="31"/>
    </row>
    <row r="9928">
      <c r="E9928" s="31"/>
      <c r="F9928" s="31"/>
      <c r="G9928" s="31"/>
      <c r="H9928" s="31"/>
    </row>
    <row r="9929">
      <c r="E9929" s="31"/>
      <c r="F9929" s="31"/>
      <c r="G9929" s="31"/>
      <c r="H9929" s="31"/>
    </row>
    <row r="9930">
      <c r="E9930" s="31"/>
      <c r="F9930" s="31"/>
      <c r="G9930" s="31"/>
      <c r="H9930" s="31"/>
    </row>
    <row r="9931">
      <c r="E9931" s="31"/>
      <c r="F9931" s="31"/>
      <c r="G9931" s="31"/>
      <c r="H9931" s="31"/>
    </row>
    <row r="9932">
      <c r="E9932" s="31"/>
      <c r="F9932" s="31"/>
      <c r="G9932" s="31"/>
      <c r="H9932" s="31"/>
    </row>
    <row r="9933">
      <c r="E9933" s="31"/>
      <c r="F9933" s="31"/>
      <c r="G9933" s="31"/>
      <c r="H9933" s="31"/>
    </row>
    <row r="9934">
      <c r="E9934" s="31"/>
      <c r="F9934" s="31"/>
      <c r="G9934" s="31"/>
      <c r="H9934" s="31"/>
    </row>
    <row r="9935">
      <c r="E9935" s="31"/>
      <c r="F9935" s="31"/>
      <c r="G9935" s="31"/>
      <c r="H9935" s="31"/>
    </row>
    <row r="9936">
      <c r="E9936" s="31"/>
      <c r="F9936" s="31"/>
      <c r="G9936" s="31"/>
      <c r="H9936" s="31"/>
    </row>
    <row r="9937">
      <c r="E9937" s="31"/>
      <c r="F9937" s="31"/>
      <c r="G9937" s="31"/>
      <c r="H9937" s="31"/>
    </row>
    <row r="9938">
      <c r="E9938" s="31"/>
      <c r="F9938" s="31"/>
      <c r="G9938" s="31"/>
      <c r="H9938" s="31"/>
    </row>
    <row r="9939">
      <c r="E9939" s="31"/>
      <c r="F9939" s="31"/>
      <c r="G9939" s="31"/>
      <c r="H9939" s="31"/>
    </row>
    <row r="9940">
      <c r="E9940" s="31"/>
      <c r="F9940" s="31"/>
      <c r="G9940" s="31"/>
      <c r="H9940" s="31"/>
    </row>
    <row r="9941">
      <c r="E9941" s="31"/>
      <c r="F9941" s="31"/>
      <c r="G9941" s="31"/>
      <c r="H9941" s="31"/>
    </row>
    <row r="9942">
      <c r="E9942" s="31"/>
      <c r="F9942" s="31"/>
      <c r="G9942" s="31"/>
      <c r="H9942" s="31"/>
    </row>
    <row r="9943">
      <c r="E9943" s="31"/>
      <c r="F9943" s="31"/>
      <c r="G9943" s="31"/>
      <c r="H9943" s="31"/>
    </row>
    <row r="9944">
      <c r="E9944" s="31"/>
      <c r="F9944" s="31"/>
      <c r="G9944" s="31"/>
      <c r="H9944" s="31"/>
    </row>
    <row r="9945">
      <c r="E9945" s="31"/>
      <c r="F9945" s="31"/>
      <c r="G9945" s="31"/>
      <c r="H9945" s="31"/>
    </row>
    <row r="9946">
      <c r="E9946" s="31"/>
      <c r="F9946" s="31"/>
      <c r="G9946" s="31"/>
      <c r="H9946" s="31"/>
    </row>
    <row r="9947">
      <c r="E9947" s="31"/>
      <c r="F9947" s="31"/>
      <c r="G9947" s="31"/>
      <c r="H9947" s="31"/>
    </row>
    <row r="9948">
      <c r="E9948" s="31"/>
      <c r="F9948" s="31"/>
      <c r="G9948" s="31"/>
      <c r="H9948" s="31"/>
    </row>
    <row r="9949">
      <c r="E9949" s="31"/>
      <c r="F9949" s="31"/>
      <c r="G9949" s="31"/>
      <c r="H9949" s="31"/>
    </row>
    <row r="9950">
      <c r="E9950" s="31"/>
      <c r="F9950" s="31"/>
      <c r="G9950" s="31"/>
      <c r="H9950" s="31"/>
    </row>
    <row r="9951">
      <c r="E9951" s="31"/>
      <c r="F9951" s="31"/>
      <c r="G9951" s="31"/>
      <c r="H9951" s="31"/>
    </row>
    <row r="9952">
      <c r="E9952" s="31"/>
      <c r="F9952" s="31"/>
      <c r="G9952" s="31"/>
      <c r="H9952" s="31"/>
    </row>
    <row r="9953">
      <c r="E9953" s="31"/>
      <c r="F9953" s="31"/>
      <c r="G9953" s="31"/>
      <c r="H9953" s="31"/>
    </row>
    <row r="9954">
      <c r="E9954" s="31"/>
      <c r="F9954" s="31"/>
      <c r="G9954" s="31"/>
      <c r="H9954" s="31"/>
    </row>
    <row r="9955">
      <c r="E9955" s="31"/>
      <c r="F9955" s="31"/>
      <c r="G9955" s="31"/>
      <c r="H9955" s="31"/>
    </row>
    <row r="9956">
      <c r="E9956" s="31"/>
      <c r="F9956" s="31"/>
      <c r="G9956" s="31"/>
      <c r="H9956" s="31"/>
    </row>
    <row r="9957">
      <c r="E9957" s="31"/>
      <c r="F9957" s="31"/>
      <c r="G9957" s="31"/>
      <c r="H9957" s="31"/>
    </row>
    <row r="9958">
      <c r="E9958" s="31"/>
      <c r="F9958" s="31"/>
      <c r="G9958" s="31"/>
      <c r="H9958" s="31"/>
    </row>
    <row r="9959">
      <c r="E9959" s="31"/>
      <c r="F9959" s="31"/>
      <c r="G9959" s="31"/>
      <c r="H9959" s="31"/>
    </row>
    <row r="9960">
      <c r="E9960" s="31"/>
      <c r="F9960" s="31"/>
      <c r="G9960" s="31"/>
      <c r="H9960" s="31"/>
    </row>
    <row r="9961">
      <c r="E9961" s="31"/>
      <c r="F9961" s="31"/>
      <c r="G9961" s="31"/>
      <c r="H9961" s="31"/>
    </row>
    <row r="9962">
      <c r="E9962" s="31"/>
      <c r="F9962" s="31"/>
      <c r="G9962" s="31"/>
      <c r="H9962" s="31"/>
    </row>
    <row r="9963">
      <c r="E9963" s="31"/>
      <c r="F9963" s="31"/>
      <c r="G9963" s="31"/>
      <c r="H9963" s="31"/>
    </row>
    <row r="9964">
      <c r="E9964" s="31"/>
      <c r="F9964" s="31"/>
      <c r="G9964" s="31"/>
      <c r="H9964" s="31"/>
    </row>
    <row r="9965">
      <c r="E9965" s="31"/>
      <c r="F9965" s="31"/>
      <c r="G9965" s="31"/>
      <c r="H9965" s="31"/>
    </row>
    <row r="9966">
      <c r="E9966" s="31"/>
      <c r="F9966" s="31"/>
      <c r="G9966" s="31"/>
      <c r="H9966" s="31"/>
    </row>
    <row r="9967">
      <c r="E9967" s="31"/>
      <c r="F9967" s="31"/>
      <c r="G9967" s="31"/>
      <c r="H9967" s="31"/>
    </row>
    <row r="9968">
      <c r="E9968" s="31"/>
      <c r="F9968" s="31"/>
      <c r="G9968" s="31"/>
      <c r="H9968" s="31"/>
    </row>
    <row r="9969">
      <c r="E9969" s="31"/>
      <c r="F9969" s="31"/>
      <c r="G9969" s="31"/>
      <c r="H9969" s="31"/>
    </row>
    <row r="9970">
      <c r="E9970" s="31"/>
      <c r="F9970" s="31"/>
      <c r="G9970" s="31"/>
      <c r="H9970" s="31"/>
    </row>
    <row r="9971">
      <c r="E9971" s="31"/>
      <c r="F9971" s="31"/>
      <c r="G9971" s="31"/>
      <c r="H9971" s="31"/>
    </row>
    <row r="9972">
      <c r="E9972" s="31"/>
      <c r="F9972" s="31"/>
      <c r="G9972" s="31"/>
      <c r="H9972" s="31"/>
    </row>
    <row r="9973">
      <c r="E9973" s="31"/>
      <c r="F9973" s="31"/>
      <c r="G9973" s="31"/>
      <c r="H9973" s="31"/>
    </row>
    <row r="9974">
      <c r="E9974" s="31"/>
      <c r="F9974" s="31"/>
      <c r="G9974" s="31"/>
      <c r="H9974" s="31"/>
    </row>
    <row r="9975">
      <c r="E9975" s="31"/>
      <c r="F9975" s="31"/>
      <c r="G9975" s="31"/>
      <c r="H9975" s="31"/>
    </row>
    <row r="9976">
      <c r="E9976" s="31"/>
      <c r="F9976" s="31"/>
      <c r="G9976" s="31"/>
      <c r="H9976" s="31"/>
    </row>
    <row r="9977">
      <c r="E9977" s="31"/>
      <c r="F9977" s="31"/>
      <c r="G9977" s="31"/>
      <c r="H9977" s="31"/>
    </row>
    <row r="9978">
      <c r="E9978" s="31"/>
      <c r="F9978" s="31"/>
      <c r="G9978" s="31"/>
      <c r="H9978" s="31"/>
    </row>
    <row r="9979">
      <c r="E9979" s="31"/>
      <c r="F9979" s="31"/>
      <c r="G9979" s="31"/>
      <c r="H9979" s="31"/>
    </row>
    <row r="9980">
      <c r="E9980" s="31"/>
      <c r="F9980" s="31"/>
      <c r="G9980" s="31"/>
      <c r="H9980" s="31"/>
    </row>
    <row r="9981">
      <c r="E9981" s="31"/>
      <c r="F9981" s="31"/>
      <c r="G9981" s="31"/>
      <c r="H9981" s="31"/>
    </row>
    <row r="9982">
      <c r="E9982" s="31"/>
      <c r="F9982" s="31"/>
      <c r="G9982" s="31"/>
      <c r="H9982" s="31"/>
    </row>
    <row r="9983">
      <c r="E9983" s="31"/>
      <c r="F9983" s="31"/>
      <c r="G9983" s="31"/>
      <c r="H9983" s="31"/>
    </row>
    <row r="9984">
      <c r="E9984" s="31"/>
      <c r="F9984" s="31"/>
      <c r="G9984" s="31"/>
      <c r="H9984" s="31"/>
    </row>
    <row r="9985">
      <c r="E9985" s="31"/>
      <c r="F9985" s="31"/>
      <c r="G9985" s="31"/>
      <c r="H9985" s="31"/>
    </row>
    <row r="9986">
      <c r="E9986" s="31"/>
      <c r="F9986" s="31"/>
      <c r="G9986" s="31"/>
      <c r="H9986" s="31"/>
    </row>
    <row r="9987">
      <c r="E9987" s="31"/>
      <c r="F9987" s="31"/>
      <c r="G9987" s="31"/>
      <c r="H9987" s="31"/>
    </row>
    <row r="9988">
      <c r="E9988" s="31"/>
      <c r="F9988" s="31"/>
      <c r="G9988" s="31"/>
      <c r="H9988" s="31"/>
    </row>
    <row r="9989">
      <c r="E9989" s="31"/>
      <c r="F9989" s="31"/>
      <c r="G9989" s="31"/>
      <c r="H9989" s="31"/>
    </row>
    <row r="9990">
      <c r="E9990" s="31"/>
      <c r="F9990" s="31"/>
      <c r="G9990" s="31"/>
      <c r="H9990" s="31"/>
    </row>
    <row r="9991">
      <c r="E9991" s="31"/>
      <c r="F9991" s="31"/>
      <c r="G9991" s="31"/>
      <c r="H9991" s="31"/>
    </row>
    <row r="9992">
      <c r="E9992" s="31"/>
      <c r="F9992" s="31"/>
      <c r="G9992" s="31"/>
      <c r="H9992" s="31"/>
    </row>
    <row r="9993">
      <c r="E9993" s="31"/>
      <c r="F9993" s="31"/>
      <c r="G9993" s="31"/>
      <c r="H9993" s="31"/>
    </row>
    <row r="9994">
      <c r="E9994" s="31"/>
      <c r="F9994" s="31"/>
      <c r="G9994" s="31"/>
      <c r="H9994" s="31"/>
    </row>
    <row r="9995">
      <c r="E9995" s="31"/>
      <c r="F9995" s="31"/>
      <c r="G9995" s="31"/>
      <c r="H9995" s="31"/>
    </row>
    <row r="9996">
      <c r="E9996" s="31"/>
      <c r="F9996" s="31"/>
      <c r="G9996" s="31"/>
      <c r="H9996" s="31"/>
    </row>
    <row r="9997">
      <c r="E9997" s="31"/>
      <c r="F9997" s="31"/>
      <c r="G9997" s="31"/>
      <c r="H9997" s="31"/>
    </row>
    <row r="9998">
      <c r="E9998" s="31"/>
      <c r="F9998" s="31"/>
      <c r="G9998" s="31"/>
      <c r="H9998" s="31"/>
    </row>
    <row r="9999">
      <c r="E9999" s="31"/>
      <c r="F9999" s="31"/>
      <c r="G9999" s="31"/>
      <c r="H9999" s="31"/>
    </row>
    <row r="10000">
      <c r="E10000" s="31"/>
      <c r="F10000" s="31"/>
      <c r="G10000" s="31"/>
      <c r="H10000" s="3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showGridLines="0" workbookViewId="0"/>
  </sheetViews>
  <sheetFormatPr customHeight="1" defaultColWidth="14.43" defaultRowHeight="15.75"/>
  <cols>
    <col customWidth="1" min="1" max="1" width="4.86"/>
    <col customWidth="1" min="2" max="2" width="19.14"/>
    <col customWidth="1" min="4" max="4" width="6.29"/>
  </cols>
  <sheetData>
    <row r="1">
      <c r="A1" s="32"/>
      <c r="B1" s="32"/>
      <c r="C1" s="32"/>
      <c r="D1" s="32"/>
      <c r="E1" s="1"/>
      <c r="F1" s="1"/>
      <c r="G1" s="1"/>
      <c r="H1" s="1"/>
      <c r="I1" s="1"/>
      <c r="J1" s="1"/>
      <c r="K1" s="1"/>
      <c r="L1" s="1"/>
      <c r="M1" s="1"/>
      <c r="N1" s="1"/>
      <c r="O1" s="1"/>
      <c r="P1" s="1"/>
      <c r="Q1" s="1"/>
      <c r="R1" s="1"/>
      <c r="S1" s="1"/>
      <c r="T1" s="1"/>
      <c r="U1" s="1"/>
      <c r="V1" s="1"/>
      <c r="W1" s="1"/>
      <c r="X1" s="1"/>
      <c r="Y1" s="1"/>
      <c r="Z1" s="1"/>
    </row>
    <row r="2">
      <c r="A2" s="32"/>
      <c r="B2" s="10" t="s">
        <v>240</v>
      </c>
      <c r="C2" s="33" t="s">
        <v>44</v>
      </c>
      <c r="D2" s="32"/>
      <c r="E2" s="1"/>
      <c r="F2" s="1"/>
      <c r="G2" s="1"/>
      <c r="H2" s="1"/>
      <c r="I2" s="1"/>
      <c r="J2" s="1"/>
      <c r="K2" s="1"/>
      <c r="L2" s="1"/>
      <c r="M2" s="1"/>
      <c r="N2" s="1"/>
      <c r="O2" s="1"/>
      <c r="P2" s="1"/>
      <c r="Q2" s="1"/>
      <c r="R2" s="1"/>
      <c r="S2" s="1"/>
      <c r="T2" s="1"/>
      <c r="U2" s="1"/>
      <c r="V2" s="1"/>
      <c r="W2" s="1"/>
      <c r="X2" s="1"/>
      <c r="Y2" s="1"/>
      <c r="Z2" s="1"/>
    </row>
    <row r="3">
      <c r="A3" s="32"/>
      <c r="B3" s="34" t="s">
        <v>241</v>
      </c>
      <c r="C3" s="35" t="s">
        <v>47</v>
      </c>
      <c r="D3" s="32"/>
      <c r="E3" s="1"/>
      <c r="F3" s="1"/>
      <c r="G3" s="1"/>
      <c r="H3" s="1"/>
      <c r="I3" s="1"/>
      <c r="J3" s="1"/>
      <c r="K3" s="1"/>
      <c r="L3" s="1"/>
      <c r="M3" s="1"/>
      <c r="N3" s="1"/>
      <c r="O3" s="1"/>
      <c r="P3" s="1"/>
      <c r="Q3" s="1"/>
      <c r="R3" s="1"/>
      <c r="S3" s="1"/>
      <c r="T3" s="1"/>
      <c r="U3" s="1"/>
      <c r="V3" s="1"/>
      <c r="W3" s="1"/>
      <c r="X3" s="1"/>
      <c r="Y3" s="1"/>
      <c r="Z3" s="1"/>
    </row>
    <row r="4">
      <c r="A4" s="32"/>
      <c r="B4" s="34" t="s">
        <v>242</v>
      </c>
      <c r="C4" s="35" t="s">
        <v>243</v>
      </c>
      <c r="D4" s="32"/>
      <c r="E4" s="1"/>
      <c r="F4" s="1"/>
      <c r="G4" s="1"/>
      <c r="H4" s="1"/>
      <c r="I4" s="1"/>
      <c r="J4" s="1"/>
      <c r="K4" s="1"/>
      <c r="L4" s="1"/>
      <c r="M4" s="1"/>
      <c r="N4" s="1"/>
      <c r="O4" s="1"/>
      <c r="P4" s="1"/>
      <c r="Q4" s="1"/>
      <c r="R4" s="1"/>
      <c r="S4" s="1"/>
      <c r="T4" s="1"/>
      <c r="U4" s="1"/>
      <c r="V4" s="1"/>
      <c r="W4" s="1"/>
      <c r="X4" s="1"/>
      <c r="Y4" s="1"/>
      <c r="Z4" s="1"/>
    </row>
    <row r="5">
      <c r="A5" s="32"/>
      <c r="B5" s="19" t="s">
        <v>244</v>
      </c>
      <c r="C5" s="36" t="s">
        <v>243</v>
      </c>
      <c r="D5" s="32"/>
      <c r="E5" s="1"/>
      <c r="F5" s="1"/>
      <c r="G5" s="1"/>
      <c r="H5" s="1"/>
      <c r="I5" s="1"/>
      <c r="J5" s="1"/>
      <c r="K5" s="1"/>
      <c r="L5" s="1"/>
      <c r="M5" s="1"/>
      <c r="N5" s="1"/>
      <c r="O5" s="1"/>
      <c r="P5" s="1"/>
      <c r="Q5" s="1"/>
      <c r="R5" s="1"/>
      <c r="S5" s="1"/>
      <c r="T5" s="1"/>
      <c r="U5" s="1"/>
      <c r="V5" s="1"/>
      <c r="W5" s="1"/>
      <c r="X5" s="1"/>
      <c r="Y5" s="1"/>
      <c r="Z5" s="1"/>
    </row>
    <row r="6">
      <c r="A6" s="32"/>
      <c r="B6" s="32"/>
      <c r="C6" s="32"/>
      <c r="D6" s="32"/>
      <c r="E6" s="1"/>
      <c r="F6" s="1"/>
      <c r="G6" s="1"/>
      <c r="H6" s="1"/>
      <c r="I6" s="1"/>
      <c r="J6" s="1"/>
      <c r="K6" s="1"/>
      <c r="L6" s="1"/>
      <c r="M6" s="1"/>
      <c r="N6" s="1"/>
      <c r="O6" s="1"/>
      <c r="P6" s="1"/>
      <c r="Q6" s="1"/>
      <c r="R6" s="1"/>
      <c r="S6" s="1"/>
      <c r="T6" s="1"/>
      <c r="U6" s="1"/>
      <c r="V6" s="1"/>
      <c r="W6" s="1"/>
      <c r="X6" s="1"/>
      <c r="Y6" s="1"/>
      <c r="Z6" s="1"/>
    </row>
    <row r="7">
      <c r="A7" s="32"/>
      <c r="B7" s="37" t="s">
        <v>245</v>
      </c>
      <c r="C7" s="38"/>
      <c r="D7" s="32"/>
      <c r="E7" s="1"/>
      <c r="F7" s="1"/>
      <c r="G7" s="1"/>
      <c r="H7" s="1"/>
      <c r="I7" s="1"/>
      <c r="J7" s="1"/>
      <c r="K7" s="1"/>
      <c r="L7" s="1"/>
      <c r="M7" s="1"/>
      <c r="N7" s="1"/>
      <c r="O7" s="1"/>
      <c r="P7" s="1"/>
      <c r="Q7" s="1"/>
      <c r="R7" s="1"/>
      <c r="S7" s="1"/>
      <c r="T7" s="1"/>
      <c r="U7" s="1"/>
      <c r="V7" s="1"/>
      <c r="W7" s="1"/>
      <c r="X7" s="1"/>
      <c r="Y7" s="1"/>
      <c r="Z7" s="1"/>
    </row>
    <row r="8">
      <c r="A8" s="32"/>
      <c r="B8" s="37" t="s">
        <v>246</v>
      </c>
      <c r="C8" s="38"/>
      <c r="D8" s="32"/>
      <c r="E8" s="1"/>
      <c r="F8" s="1"/>
      <c r="G8" s="1"/>
      <c r="H8" s="1"/>
      <c r="I8" s="1"/>
      <c r="J8" s="1"/>
      <c r="K8" s="1"/>
      <c r="L8" s="1"/>
      <c r="M8" s="1"/>
      <c r="N8" s="1"/>
      <c r="O8" s="1"/>
      <c r="P8" s="1"/>
      <c r="Q8" s="1"/>
      <c r="R8" s="1"/>
      <c r="S8" s="1"/>
      <c r="T8" s="1"/>
      <c r="U8" s="1"/>
      <c r="V8" s="1"/>
      <c r="W8" s="1"/>
      <c r="X8" s="1"/>
      <c r="Y8" s="1"/>
      <c r="Z8" s="1"/>
    </row>
    <row r="9">
      <c r="A9" s="32"/>
      <c r="B9" s="32"/>
      <c r="C9" s="32"/>
      <c r="D9" s="32"/>
      <c r="E9" s="1"/>
      <c r="F9" s="1"/>
      <c r="G9" s="1"/>
      <c r="H9" s="1"/>
      <c r="I9" s="1"/>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dataValidations>
    <dataValidation type="list" allowBlank="1" showInputMessage="1" prompt="CPS: cost per sale, CPC: cost per click" sqref="C8">
      <formula1>"CPS,CPC"</formula1>
    </dataValidation>
  </dataValidation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6.71"/>
    <col customWidth="1" min="2" max="2" width="47.0"/>
    <col customWidth="1" min="3" max="4" width="15.43"/>
  </cols>
  <sheetData>
    <row r="2">
      <c r="B2" s="37" t="s">
        <v>34</v>
      </c>
      <c r="C2" s="37" t="s">
        <v>36</v>
      </c>
      <c r="D2" s="37" t="s">
        <v>247</v>
      </c>
      <c r="E2" s="37" t="s">
        <v>40</v>
      </c>
    </row>
    <row r="3">
      <c r="B3" s="39" t="str">
        <f>IFERROR(raw!$B2,"")</f>
        <v>Solgar Lipotropic Factors Συμπλήρωμα διατροφής 100tabs</v>
      </c>
      <c r="C3" s="39" t="str">
        <f>IFERROR(raw!$D2,"")</f>
        <v>2happy</v>
      </c>
      <c r="D3" s="39">
        <f>IFERROR(__xludf.DUMMYFUNCTION("IFERROR(RANK(raw!$H2,Filter(raw!$H$2:$H10000,raw!$B$2:$B10000=raw!$B2),1),"""")"),4.0)</f>
        <v>4</v>
      </c>
      <c r="E3" s="40">
        <f t="array" ref="E3">IFERROR(INDEX(raw!$B:$H,MATCH(1,(raw!$B:$B=$B3)*(raw!$D:$D=$C3),0),7), "n/a")</f>
        <v>26.87</v>
      </c>
      <c r="AB3" s="41" t="str">
        <f>IFERROR(raw!D2,"")</f>
        <v>2happy</v>
      </c>
    </row>
    <row r="4">
      <c r="B4" s="39" t="str">
        <f>IFERROR(raw!$B3,"")</f>
        <v>Solgar Lipotropic Factors Συμπλήρωμα διατροφής 100tabs</v>
      </c>
      <c r="C4" s="39" t="str">
        <f>IFERROR(raw!$D3,"")</f>
        <v>Wecare</v>
      </c>
      <c r="D4" s="39">
        <f>IFERROR(__xludf.DUMMYFUNCTION("IFERROR(RANK(raw!$H3,Filter(raw!$H$2:$H10000,raw!$B$2:$B10000=raw!$B3),1),"""")"),1.0)</f>
        <v>1</v>
      </c>
      <c r="E4" s="40">
        <f t="array" ref="E4">IFERROR(INDEX(raw!$B:$H,MATCH(1,(raw!$B:$B=$B4)*(raw!$D:$D=$C4),0),7), "n/a")</f>
        <v>26.48</v>
      </c>
    </row>
    <row r="5">
      <c r="B5" s="39" t="str">
        <f>IFERROR(raw!$B4,"")</f>
        <v>Solgar Lipotropic Factors Συμπλήρωμα διατροφής 100tabs</v>
      </c>
      <c r="C5" s="39" t="str">
        <f>IFERROR(raw!$D4,"")</f>
        <v>BoxPharmacy</v>
      </c>
      <c r="D5" s="39">
        <f>IFERROR(__xludf.DUMMYFUNCTION("IFERROR(RANK(raw!$H4,Filter(raw!$H$2:$H10000,raw!$B$2:$B10000=raw!$B4),1),"""")"),1.0)</f>
        <v>1</v>
      </c>
      <c r="E5" s="40">
        <f t="array" ref="E5">IFERROR(INDEX(raw!$B:$H,MATCH(1,(raw!$B:$B=$B5)*(raw!$D:$D=$C5),0),7), "n/a")</f>
        <v>26.48</v>
      </c>
    </row>
    <row r="6">
      <c r="B6" s="39" t="str">
        <f>IFERROR(raw!$B5,"")</f>
        <v>Solgar Lipotropic Factors Συμπλήρωμα διατροφής 100tabs</v>
      </c>
      <c r="C6" s="39" t="str">
        <f>IFERROR(raw!$D5,"")</f>
        <v>Cure4u</v>
      </c>
      <c r="D6" s="39">
        <f>IFERROR(__xludf.DUMMYFUNCTION("IFERROR(RANK(raw!$H5,Filter(raw!$H$2:$H10000,raw!$B$2:$B10000=raw!$B5),1),"""")"),3.0)</f>
        <v>3</v>
      </c>
      <c r="E6" s="40">
        <f t="array" ref="E6">IFERROR(INDEX(raw!$B:$H,MATCH(1,(raw!$B:$B=$B6)*(raw!$D:$D=$C6),0),7), "n/a")</f>
        <v>26.67</v>
      </c>
    </row>
    <row r="7">
      <c r="B7" s="39" t="str">
        <f>IFERROR(raw!$B6,"")</f>
        <v>Solgar Lipotropic Factors Συμπλήρωμα διατροφής 100tabs</v>
      </c>
      <c r="C7" s="39" t="str">
        <f>IFERROR(raw!$D6,"")</f>
        <v>Gotohealth</v>
      </c>
      <c r="D7" s="39">
        <f>IFERROR(__xludf.DUMMYFUNCTION("IFERROR(RANK(raw!$H6,Filter(raw!$H$2:$H10000,raw!$B$2:$B10000=raw!$B6),1),"""")"),6.0)</f>
        <v>6</v>
      </c>
      <c r="E7" s="40">
        <f t="array" ref="E7">IFERROR(INDEX(raw!$B:$H,MATCH(1,(raw!$B:$B=$B7)*(raw!$D:$D=$C7),0),7), "n/a")</f>
        <v>27.07</v>
      </c>
    </row>
    <row r="8">
      <c r="B8" s="39" t="str">
        <f>IFERROR(raw!$B7,"")</f>
        <v>Solgar Lipotropic Factors Συμπλήρωμα διατροφής 100tabs</v>
      </c>
      <c r="C8" s="39" t="str">
        <f>IFERROR(raw!$D7,"")</f>
        <v>Pharmacy295</v>
      </c>
      <c r="D8" s="39">
        <f>IFERROR(__xludf.DUMMYFUNCTION("IFERROR(RANK(raw!$H7,Filter(raw!$H$2:$H10000,raw!$B$2:$B10000=raw!$B7),1),"""")"),5.0)</f>
        <v>5</v>
      </c>
      <c r="E8" s="40">
        <f t="array" ref="E8">IFERROR(INDEX(raw!$B:$H,MATCH(1,(raw!$B:$B=$B8)*(raw!$D:$D=$C8),0),7), "n/a")</f>
        <v>26.97</v>
      </c>
    </row>
    <row r="9">
      <c r="B9" s="39" t="str">
        <f>IFERROR(raw!$B8,"")</f>
        <v>Solgar Lipotropic Factors Συμπλήρωμα διατροφής 100tabs</v>
      </c>
      <c r="C9" s="39" t="str">
        <f>IFERROR(raw!$D8,"")</f>
        <v>Pharmafresh</v>
      </c>
      <c r="D9" s="39">
        <f>IFERROR(__xludf.DUMMYFUNCTION("IFERROR(RANK(raw!$H8,Filter(raw!$H$2:$H10000,raw!$B$2:$B10000=raw!$B8),1),"""")"),10.0)</f>
        <v>10</v>
      </c>
      <c r="E9" s="40">
        <f t="array" ref="E9">IFERROR(INDEX(raw!$B:$H,MATCH(1,(raw!$B:$B=$B9)*(raw!$D:$D=$C9),0),7), "n/a")</f>
        <v>27.6</v>
      </c>
    </row>
    <row r="10">
      <c r="B10" s="39" t="str">
        <f>IFERROR(raw!$B9,"")</f>
        <v>Solgar Lipotropic Factors Συμπλήρωμα διατροφής 100tabs</v>
      </c>
      <c r="C10" s="39" t="str">
        <f>IFERROR(raw!$D9,"")</f>
        <v>Greekpharm</v>
      </c>
      <c r="D10" s="39">
        <f>IFERROR(__xludf.DUMMYFUNCTION("IFERROR(RANK(raw!$H9,Filter(raw!$H$2:$H10000,raw!$B$2:$B10000=raw!$B9),1),"""")"),7.0)</f>
        <v>7</v>
      </c>
      <c r="E10" s="40">
        <f t="array" ref="E10">IFERROR(INDEX(raw!$B:$H,MATCH(1,(raw!$B:$B=$B10)*(raw!$D:$D=$C10),0),7), "n/a")</f>
        <v>27.1</v>
      </c>
    </row>
    <row r="11">
      <c r="B11" s="39" t="str">
        <f>IFERROR(raw!$B10,"")</f>
        <v>Solgar Lipotropic Factors Συμπλήρωμα διατροφής 100tabs</v>
      </c>
      <c r="C11" s="39" t="str">
        <f>IFERROR(raw!$D10,"")</f>
        <v>Med &amp; Care</v>
      </c>
      <c r="D11" s="39">
        <f>IFERROR(__xludf.DUMMYFUNCTION("IFERROR(RANK(raw!$H10,Filter(raw!$H$2:$H10000,raw!$B$2:$B10000=raw!$B10),1),"""")"),8.0)</f>
        <v>8</v>
      </c>
      <c r="E11" s="40">
        <f t="array" ref="E11">IFERROR(INDEX(raw!$B:$H,MATCH(1,(raw!$B:$B=$B11)*(raw!$D:$D=$C11),0),7), "n/a")</f>
        <v>27.37</v>
      </c>
    </row>
    <row r="12">
      <c r="B12" s="39" t="str">
        <f>IFERROR(raw!$B11,"")</f>
        <v>Solgar Lipotropic Factors Συμπλήρωμα διατροφής 100tabs</v>
      </c>
      <c r="C12" s="39" t="str">
        <f>IFERROR(raw!$D11,"")</f>
        <v>Pharma4all</v>
      </c>
      <c r="D12" s="39">
        <f>IFERROR(__xludf.DUMMYFUNCTION("IFERROR(RANK(raw!$H11,Filter(raw!$H$2:$H10000,raw!$B$2:$B10000=raw!$B11),1),"""")"),9.0)</f>
        <v>9</v>
      </c>
      <c r="E12" s="40">
        <f t="array" ref="E12">IFERROR(INDEX(raw!$B:$H,MATCH(1,(raw!$B:$B=$B12)*(raw!$D:$D=$C12),0),7), "n/a")</f>
        <v>27.4</v>
      </c>
    </row>
    <row r="13">
      <c r="B13" s="39" t="str">
        <f>IFERROR(raw!$B12,"")</f>
        <v>Solgar Lipotropic Factors Συμπλήρωμα διατροφής 100tabs</v>
      </c>
      <c r="C13" s="39" t="str">
        <f>IFERROR(raw!$D12,"")</f>
        <v>Pharmatip</v>
      </c>
      <c r="D13" s="39">
        <f>IFERROR(__xludf.DUMMYFUNCTION("IFERROR(RANK(raw!$H12,Filter(raw!$H$2:$H10000,raw!$B$2:$B10000=raw!$B12),1),"""")"),37.0)</f>
        <v>37</v>
      </c>
      <c r="E13" s="40">
        <f t="array" ref="E13">IFERROR(INDEX(raw!$B:$H,MATCH(1,(raw!$B:$B=$B13)*(raw!$D:$D=$C13),0),7), "n/a")</f>
        <v>28.99</v>
      </c>
    </row>
    <row r="14">
      <c r="B14" s="39" t="str">
        <f>IFERROR(raw!$B13,"")</f>
        <v>Solgar Lipotropic Factors Συμπλήρωμα διατροφής 100tabs</v>
      </c>
      <c r="C14" s="39" t="str">
        <f>IFERROR(raw!$D13,"")</f>
        <v>Pharmakey</v>
      </c>
      <c r="D14" s="39">
        <f>IFERROR(__xludf.DUMMYFUNCTION("IFERROR(RANK(raw!$H13,Filter(raw!$H$2:$H10000,raw!$B$2:$B10000=raw!$B13),1),"""")"),22.0)</f>
        <v>22</v>
      </c>
      <c r="E14" s="40">
        <f t="array" ref="E14">IFERROR(INDEX(raw!$B:$H,MATCH(1,(raw!$B:$B=$B14)*(raw!$D:$D=$C14),0),7), "n/a")</f>
        <v>28.21</v>
      </c>
    </row>
    <row r="15">
      <c r="B15" s="39" t="str">
        <f>IFERROR(raw!$B14,"")</f>
        <v>Solgar Lipotropic Factors Συμπλήρωμα διατροφής 100tabs</v>
      </c>
      <c r="C15" s="39" t="str">
        <f>IFERROR(raw!$D14,"")</f>
        <v>Galinos4all</v>
      </c>
      <c r="D15" s="39">
        <f>IFERROR(__xludf.DUMMYFUNCTION("IFERROR(RANK(raw!$H14,Filter(raw!$H$2:$H10000,raw!$B$2:$B10000=raw!$B14),1),"""")"),12.0)</f>
        <v>12</v>
      </c>
      <c r="E15" s="40">
        <f t="array" ref="E15">IFERROR(INDEX(raw!$B:$H,MATCH(1,(raw!$B:$B=$B15)*(raw!$D:$D=$C15),0),7), "n/a")</f>
        <v>27.72</v>
      </c>
    </row>
    <row r="16">
      <c r="B16" s="39" t="str">
        <f>IFERROR(raw!$B15,"")</f>
        <v>Solgar Lipotropic Factors Συμπλήρωμα διατροφής 100tabs</v>
      </c>
      <c r="C16" s="39" t="str">
        <f>IFERROR(raw!$D15,"")</f>
        <v>SmartPfarmacy</v>
      </c>
      <c r="D16" s="39">
        <f>IFERROR(__xludf.DUMMYFUNCTION("IFERROR(RANK(raw!$H15,Filter(raw!$H$2:$H10000,raw!$B$2:$B10000=raw!$B15),1),"""")"),11.0)</f>
        <v>11</v>
      </c>
      <c r="E16" s="40">
        <f t="array" ref="E16">IFERROR(INDEX(raw!$B:$H,MATCH(1,(raw!$B:$B=$B16)*(raw!$D:$D=$C16),0),7), "n/a")</f>
        <v>27.62</v>
      </c>
    </row>
    <row r="17">
      <c r="B17" s="39" t="str">
        <f>IFERROR(raw!$B16,"")</f>
        <v>Solgar Lipotropic Factors Συμπλήρωμα διατροφής 100tabs</v>
      </c>
      <c r="C17" s="39" t="str">
        <f>IFERROR(raw!$D16,"")</f>
        <v>Pharmahub</v>
      </c>
      <c r="D17" s="39">
        <f>IFERROR(__xludf.DUMMYFUNCTION("IFERROR(RANK(raw!$H16,Filter(raw!$H$2:$H10000,raw!$B$2:$B10000=raw!$B16),1),"""")"),40.0)</f>
        <v>40</v>
      </c>
      <c r="E17" s="40">
        <f t="array" ref="E17">IFERROR(INDEX(raw!$B:$H,MATCH(1,(raw!$B:$B=$B17)*(raw!$D:$D=$C17),0),7), "n/a")</f>
        <v>29</v>
      </c>
    </row>
    <row r="18">
      <c r="B18" s="39" t="str">
        <f>IFERROR(raw!$B17,"")</f>
        <v>Solgar Lipotropic Factors Συμπλήρωμα διατροφής 100tabs</v>
      </c>
      <c r="C18" s="39" t="str">
        <f>IFERROR(raw!$D17,"")</f>
        <v>PharmacyDiscount</v>
      </c>
      <c r="D18" s="39">
        <f>IFERROR(__xludf.DUMMYFUNCTION("IFERROR(RANK(raw!$H17,Filter(raw!$H$2:$H10000,raw!$B$2:$B10000=raw!$B17),1),"""")"),24.0)</f>
        <v>24</v>
      </c>
      <c r="E18" s="40">
        <f t="array" ref="E18">IFERROR(INDEX(raw!$B:$H,MATCH(1,(raw!$B:$B=$B18)*(raw!$D:$D=$C18),0),7), "n/a")</f>
        <v>28.24</v>
      </c>
    </row>
    <row r="19">
      <c r="B19" s="39" t="str">
        <f>IFERROR(raw!$B18,"")</f>
        <v>Solgar Lipotropic Factors Συμπλήρωμα διατροφής 100tabs</v>
      </c>
      <c r="C19" s="39" t="str">
        <f>IFERROR(raw!$D18,"")</f>
        <v>E-pharm</v>
      </c>
      <c r="D19" s="39">
        <f>IFERROR(__xludf.DUMMYFUNCTION("IFERROR(RANK(raw!$H18,Filter(raw!$H$2:$H10000,raw!$B$2:$B10000=raw!$B18),1),"""")"),25.0)</f>
        <v>25</v>
      </c>
      <c r="E19" s="40">
        <f t="array" ref="E19">IFERROR(INDEX(raw!$B:$H,MATCH(1,(raw!$B:$B=$B19)*(raw!$D:$D=$C19),0),7), "n/a")</f>
        <v>28.33</v>
      </c>
    </row>
    <row r="20">
      <c r="B20" s="39" t="str">
        <f>IFERROR(raw!$B19,"")</f>
        <v>Solgar Lipotropic Factors Συμπλήρωμα διατροφής 100tabs</v>
      </c>
      <c r="C20" s="39" t="str">
        <f>IFERROR(raw!$D19,"")</f>
        <v>NewGenPharmacy</v>
      </c>
      <c r="D20" s="39">
        <f>IFERROR(__xludf.DUMMYFUNCTION("IFERROR(RANK(raw!$H19,Filter(raw!$H$2:$H10000,raw!$B$2:$B10000=raw!$B19),1),"""")"),31.0)</f>
        <v>31</v>
      </c>
      <c r="E20" s="40">
        <f t="array" ref="E20">IFERROR(INDEX(raw!$B:$H,MATCH(1,(raw!$B:$B=$B20)*(raw!$D:$D=$C20),0),7), "n/a")</f>
        <v>28.57</v>
      </c>
    </row>
    <row r="21">
      <c r="B21" s="39" t="str">
        <f>IFERROR(raw!$B20,"")</f>
        <v>Solgar Lipotropic Factors Συμπλήρωμα διατροφής 100tabs</v>
      </c>
      <c r="C21" s="39" t="str">
        <f>IFERROR(raw!$D20,"")</f>
        <v>Hipharmacy</v>
      </c>
      <c r="D21" s="39">
        <f>IFERROR(__xludf.DUMMYFUNCTION("IFERROR(RANK(raw!$H20,Filter(raw!$H$2:$H10000,raw!$B$2:$B10000=raw!$B20),1),"""")"),22.0)</f>
        <v>22</v>
      </c>
      <c r="E21" s="40">
        <f t="array" ref="E21">IFERROR(INDEX(raw!$B:$H,MATCH(1,(raw!$B:$B=$B21)*(raw!$D:$D=$C21),0),7), "n/a")</f>
        <v>28.21</v>
      </c>
    </row>
    <row r="22">
      <c r="B22" s="39" t="str">
        <f>IFERROR(raw!$B21,"")</f>
        <v>Solgar Lipotropic Factors Συμπλήρωμα διατροφής 100tabs</v>
      </c>
      <c r="C22" s="39" t="str">
        <f>IFERROR(raw!$D21,"")</f>
        <v>Wefit</v>
      </c>
      <c r="D22" s="39">
        <f>IFERROR(__xludf.DUMMYFUNCTION("IFERROR(RANK(raw!$H21,Filter(raw!$H$2:$H10000,raw!$B$2:$B10000=raw!$B21),1),"""")"),32.0)</f>
        <v>32</v>
      </c>
      <c r="E22" s="40">
        <f t="array" ref="E22">IFERROR(INDEX(raw!$B:$H,MATCH(1,(raw!$B:$B=$B22)*(raw!$D:$D=$C22),0),7), "n/a")</f>
        <v>28.63</v>
      </c>
    </row>
    <row r="23">
      <c r="B23" s="39" t="str">
        <f>IFERROR(raw!$B22,"")</f>
        <v>Solgar Lipotropic Factors Συμπλήρωμα διατροφής 100tabs</v>
      </c>
      <c r="C23" s="39" t="str">
        <f>IFERROR(raw!$D22,"")</f>
        <v>VivaPharmacy</v>
      </c>
      <c r="D23" s="39">
        <f>IFERROR(__xludf.DUMMYFUNCTION("IFERROR(RANK(raw!$H22,Filter(raw!$H$2:$H10000,raw!$B$2:$B10000=raw!$B22),1),"""")"),13.0)</f>
        <v>13</v>
      </c>
      <c r="E23" s="40">
        <f t="array" ref="E23">IFERROR(INDEX(raw!$B:$H,MATCH(1,(raw!$B:$B=$B23)*(raw!$D:$D=$C23),0),7), "n/a")</f>
        <v>27.73</v>
      </c>
    </row>
    <row r="24">
      <c r="B24" s="39" t="str">
        <f>IFERROR(raw!$B23,"")</f>
        <v>Solgar Lipotropic Factors Συμπλήρωμα διατροφής 100tabs</v>
      </c>
      <c r="C24" s="39" t="str">
        <f>IFERROR(raw!$D23,"")</f>
        <v>Mypharmacy</v>
      </c>
      <c r="D24" s="39">
        <f>IFERROR(__xludf.DUMMYFUNCTION("IFERROR(RANK(raw!$H23,Filter(raw!$H$2:$H10000,raw!$B$2:$B10000=raw!$B23),1),"""")"),19.0)</f>
        <v>19</v>
      </c>
      <c r="E24" s="40">
        <f t="array" ref="E24">IFERROR(INDEX(raw!$B:$H,MATCH(1,(raw!$B:$B=$B24)*(raw!$D:$D=$C24),0),7), "n/a")</f>
        <v>28.14</v>
      </c>
    </row>
    <row r="25">
      <c r="B25" s="39" t="str">
        <f>IFERROR(raw!$B24,"")</f>
        <v>Solgar Lipotropic Factors Συμπλήρωμα διατροφής 100tabs</v>
      </c>
      <c r="C25" s="39" t="str">
        <f>IFERROR(raw!$D24,"")</f>
        <v>PharmacyMagou</v>
      </c>
      <c r="D25" s="39">
        <f>IFERROR(__xludf.DUMMYFUNCTION("IFERROR(RANK(raw!$H24,Filter(raw!$H$2:$H10000,raw!$B$2:$B10000=raw!$B24),1),"""")"),33.0)</f>
        <v>33</v>
      </c>
      <c r="E25" s="40">
        <f t="array" ref="E25">IFERROR(INDEX(raw!$B:$H,MATCH(1,(raw!$B:$B=$B25)*(raw!$D:$D=$C25),0),7), "n/a")</f>
        <v>28.7</v>
      </c>
    </row>
    <row r="26">
      <c r="B26" s="39" t="str">
        <f>IFERROR(raw!$B25,"")</f>
        <v>Solgar Lipotropic Factors Συμπλήρωμα διατροφής 100tabs</v>
      </c>
      <c r="C26" s="39" t="str">
        <f>IFERROR(raw!$D25,"")</f>
        <v>Pharmnet</v>
      </c>
      <c r="D26" s="39">
        <f>IFERROR(__xludf.DUMMYFUNCTION("IFERROR(RANK(raw!$H25,Filter(raw!$H$2:$H10000,raw!$B$2:$B10000=raw!$B25),1),"""")"),36.0)</f>
        <v>36</v>
      </c>
      <c r="E26" s="40">
        <f t="array" ref="E26">IFERROR(INDEX(raw!$B:$H,MATCH(1,(raw!$B:$B=$B26)*(raw!$D:$D=$C26),0),7), "n/a")</f>
        <v>28.89</v>
      </c>
    </row>
    <row r="27">
      <c r="B27" s="39" t="str">
        <f>IFERROR(raw!$B26,"")</f>
        <v>Solgar Lipotropic Factors Συμπλήρωμα διατροφής 100tabs</v>
      </c>
      <c r="C27" s="39" t="str">
        <f>IFERROR(raw!$D26,"")</f>
        <v>Farmakeio Express</v>
      </c>
      <c r="D27" s="39">
        <f>IFERROR(__xludf.DUMMYFUNCTION("IFERROR(RANK(raw!$H26,Filter(raw!$H$2:$H10000,raw!$B$2:$B10000=raw!$B26),1),"""")"),26.0)</f>
        <v>26</v>
      </c>
      <c r="E27" s="40">
        <f t="array" ref="E27">IFERROR(INDEX(raw!$B:$H,MATCH(1,(raw!$B:$B=$B27)*(raw!$D:$D=$C27),0),7), "n/a")</f>
        <v>28.34</v>
      </c>
    </row>
    <row r="28">
      <c r="B28" s="39" t="str">
        <f>IFERROR(raw!$B27,"")</f>
        <v>Solgar Lipotropic Factors Συμπλήρωμα διατροφής 100tabs</v>
      </c>
      <c r="C28" s="39" t="str">
        <f>IFERROR(raw!$D27,"")</f>
        <v>Pharmacy2go</v>
      </c>
      <c r="D28" s="39">
        <f>IFERROR(__xludf.DUMMYFUNCTION("IFERROR(RANK(raw!$H27,Filter(raw!$H$2:$H10000,raw!$B$2:$B10000=raw!$B27),1),"""")"),20.0)</f>
        <v>20</v>
      </c>
      <c r="E28" s="40">
        <f t="array" ref="E28">IFERROR(INDEX(raw!$B:$H,MATCH(1,(raw!$B:$B=$B28)*(raw!$D:$D=$C28),0),7), "n/a")</f>
        <v>28.19</v>
      </c>
    </row>
    <row r="29">
      <c r="B29" s="39" t="str">
        <f>IFERROR(raw!$B28,"")</f>
        <v>Solgar Lipotropic Factors Συμπλήρωμα διατροφής 100tabs</v>
      </c>
      <c r="C29" s="39" t="str">
        <f>IFERROR(raw!$D28,"")</f>
        <v>Pharmacy-care</v>
      </c>
      <c r="D29" s="39">
        <f>IFERROR(__xludf.DUMMYFUNCTION("IFERROR(RANK(raw!$H28,Filter(raw!$H$2:$H10000,raw!$B$2:$B10000=raw!$B28),1),"""")"),37.0)</f>
        <v>37</v>
      </c>
      <c r="E29" s="40">
        <f t="array" ref="E29">IFERROR(INDEX(raw!$B:$H,MATCH(1,(raw!$B:$B=$B29)*(raw!$D:$D=$C29),0),7), "n/a")</f>
        <v>28.99</v>
      </c>
    </row>
    <row r="30">
      <c r="B30" s="39" t="str">
        <f>IFERROR(raw!$B29,"")</f>
        <v>Solgar Lipotropic Factors Συμπλήρωμα διατροφής 100tabs</v>
      </c>
      <c r="C30" s="39" t="str">
        <f>IFERROR(raw!$D29,"")</f>
        <v>Acropolis Pharmacy</v>
      </c>
      <c r="D30" s="39">
        <f>IFERROR(__xludf.DUMMYFUNCTION("IFERROR(RANK(raw!$H29,Filter(raw!$H$2:$H10000,raw!$B$2:$B10000=raw!$B29),1),"""")"),14.0)</f>
        <v>14</v>
      </c>
      <c r="E30" s="40">
        <f t="array" ref="E30">IFERROR(INDEX(raw!$B:$H,MATCH(1,(raw!$B:$B=$B30)*(raw!$D:$D=$C30),0),7), "n/a")</f>
        <v>27.99</v>
      </c>
    </row>
    <row r="31">
      <c r="B31" s="39" t="str">
        <f>IFERROR(raw!$B30,"")</f>
        <v>Solgar Lipotropic Factors Συμπλήρωμα διατροφής 100tabs</v>
      </c>
      <c r="C31" s="39" t="str">
        <f>IFERROR(raw!$D30,"")</f>
        <v>HealthCorner</v>
      </c>
      <c r="D31" s="39">
        <f>IFERROR(__xludf.DUMMYFUNCTION("IFERROR(RANK(raw!$H30,Filter(raw!$H$2:$H10000,raw!$B$2:$B10000=raw!$B30),1),"""")"),27.0)</f>
        <v>27</v>
      </c>
      <c r="E31" s="40">
        <f t="array" ref="E31">IFERROR(INDEX(raw!$B:$H,MATCH(1,(raw!$B:$B=$B31)*(raw!$D:$D=$C31),0),7), "n/a")</f>
        <v>28.39</v>
      </c>
    </row>
    <row r="32">
      <c r="B32" s="39" t="str">
        <f>IFERROR(raw!$B31,"")</f>
        <v>Solgar Lipotropic Factors Συμπλήρωμα διατροφής 100tabs</v>
      </c>
      <c r="C32" s="39" t="str">
        <f>IFERROR(raw!$D31,"")</f>
        <v>Primepharmacy</v>
      </c>
      <c r="D32" s="39">
        <f>IFERROR(__xludf.DUMMYFUNCTION("IFERROR(RANK(raw!$H31,Filter(raw!$H$2:$H10000,raw!$B$2:$B10000=raw!$B31),1),"""")"),37.0)</f>
        <v>37</v>
      </c>
      <c r="E32" s="40">
        <f t="array" ref="E32">IFERROR(INDEX(raw!$B:$H,MATCH(1,(raw!$B:$B=$B32)*(raw!$D:$D=$C32),0),7), "n/a")</f>
        <v>28.99</v>
      </c>
    </row>
    <row r="33">
      <c r="B33" s="39" t="str">
        <f>IFERROR(raw!$B32,"")</f>
        <v>Solgar Lipotropic Factors Συμπλήρωμα διατροφής 100tabs</v>
      </c>
      <c r="C33" s="39" t="str">
        <f>IFERROR(raw!$D32,"")</f>
        <v>24Pharmacydeals</v>
      </c>
      <c r="D33" s="39">
        <f>IFERROR(__xludf.DUMMYFUNCTION("IFERROR(RANK(raw!$H32,Filter(raw!$H$2:$H10000,raw!$B$2:$B10000=raw!$B32),1),"""")"),27.0)</f>
        <v>27</v>
      </c>
      <c r="E33" s="40">
        <f t="array" ref="E33">IFERROR(INDEX(raw!$B:$H,MATCH(1,(raw!$B:$B=$B33)*(raw!$D:$D=$C33),0),7), "n/a")</f>
        <v>28.39</v>
      </c>
    </row>
    <row r="34">
      <c r="B34" s="39" t="str">
        <f>IFERROR(raw!$B33,"")</f>
        <v>Solgar Lipotropic Factors Συμπλήρωμα διατροφής 100tabs</v>
      </c>
      <c r="C34" s="39" t="str">
        <f>IFERROR(raw!$D33,"")</f>
        <v>Bio2go</v>
      </c>
      <c r="D34" s="39">
        <f>IFERROR(__xludf.DUMMYFUNCTION("IFERROR(RANK(raw!$H33,Filter(raw!$H$2:$H10000,raw!$B$2:$B10000=raw!$B33),1),"""")"),14.0)</f>
        <v>14</v>
      </c>
      <c r="E34" s="40">
        <f t="array" ref="E34">IFERROR(INDEX(raw!$B:$H,MATCH(1,(raw!$B:$B=$B34)*(raw!$D:$D=$C34),0),7), "n/a")</f>
        <v>27.99</v>
      </c>
    </row>
    <row r="35">
      <c r="B35" s="39" t="str">
        <f>IFERROR(raw!$B34,"")</f>
        <v>Solgar Lipotropic Factors Συμπλήρωμα διατροφής 100tabs</v>
      </c>
      <c r="C35" s="39" t="str">
        <f>IFERROR(raw!$D34,"")</f>
        <v>Arnica</v>
      </c>
      <c r="D35" s="39">
        <f>IFERROR(__xludf.DUMMYFUNCTION("IFERROR(RANK(raw!$H34,Filter(raw!$H$2:$H10000,raw!$B$2:$B10000=raw!$B34),1),"""")"),29.0)</f>
        <v>29</v>
      </c>
      <c r="E35" s="40">
        <f t="array" ref="E35">IFERROR(INDEX(raw!$B:$H,MATCH(1,(raw!$B:$B=$B35)*(raw!$D:$D=$C35),0),7), "n/a")</f>
        <v>28.5</v>
      </c>
    </row>
    <row r="36">
      <c r="B36" s="39" t="str">
        <f>IFERROR(raw!$B35,"")</f>
        <v>Solgar Lipotropic Factors Συμπλήρωμα διατροφής 100tabs</v>
      </c>
      <c r="C36" s="39" t="str">
        <f>IFERROR(raw!$D35,"")</f>
        <v>i-Cure</v>
      </c>
      <c r="D36" s="39">
        <f>IFERROR(__xludf.DUMMYFUNCTION("IFERROR(RANK(raw!$H35,Filter(raw!$H$2:$H10000,raw!$B$2:$B10000=raw!$B35),1),"""")"),17.0)</f>
        <v>17</v>
      </c>
      <c r="E36" s="40">
        <f t="array" ref="E36">IFERROR(INDEX(raw!$B:$H,MATCH(1,(raw!$B:$B=$B36)*(raw!$D:$D=$C36),0),7), "n/a")</f>
        <v>28.05</v>
      </c>
    </row>
    <row r="37">
      <c r="B37" s="39" t="str">
        <f>IFERROR(raw!$B36,"")</f>
        <v>Solgar Lipotropic Factors Συμπλήρωμα διατροφής 100tabs</v>
      </c>
      <c r="C37" s="39" t="str">
        <f>IFERROR(raw!$D36,"")</f>
        <v>Phavory</v>
      </c>
      <c r="D37" s="39">
        <f>IFERROR(__xludf.DUMMYFUNCTION("IFERROR(RANK(raw!$H36,Filter(raw!$H$2:$H10000,raw!$B$2:$B10000=raw!$B36),1),"""")"),30.0)</f>
        <v>30</v>
      </c>
      <c r="E37" s="40">
        <f t="array" ref="E37">IFERROR(INDEX(raw!$B:$H,MATCH(1,(raw!$B:$B=$B37)*(raw!$D:$D=$C37),0),7), "n/a")</f>
        <v>28.56</v>
      </c>
    </row>
    <row r="38">
      <c r="B38" s="39" t="str">
        <f>IFERROR(raw!$B37,"")</f>
        <v>Solgar Lipotropic Factors Συμπλήρωμα διατροφής 100tabs</v>
      </c>
      <c r="C38" s="39" t="str">
        <f>IFERROR(raw!$D37,"")</f>
        <v>Livy</v>
      </c>
      <c r="D38" s="39">
        <f>IFERROR(__xludf.DUMMYFUNCTION("IFERROR(RANK(raw!$H37,Filter(raw!$H$2:$H10000,raw!$B$2:$B10000=raw!$B37),1),"""")"),18.0)</f>
        <v>18</v>
      </c>
      <c r="E38" s="40">
        <f t="array" ref="E38">IFERROR(INDEX(raw!$B:$H,MATCH(1,(raw!$B:$B=$B38)*(raw!$D:$D=$C38),0),7), "n/a")</f>
        <v>28.06</v>
      </c>
    </row>
    <row r="39">
      <c r="B39" s="39" t="str">
        <f>IFERROR(raw!$B38,"")</f>
        <v>Solgar Lipotropic Factors Συμπλήρωμα διατροφής 100tabs</v>
      </c>
      <c r="C39" s="39" t="str">
        <f>IFERROR(raw!$D38,"")</f>
        <v>Toneofarmakeio</v>
      </c>
      <c r="D39" s="39">
        <f>IFERROR(__xludf.DUMMYFUNCTION("IFERROR(RANK(raw!$H38,Filter(raw!$H$2:$H10000,raw!$B$2:$B10000=raw!$B38),1),"""")"),78.0)</f>
        <v>78</v>
      </c>
      <c r="E39" s="40">
        <f t="array" ref="E39">IFERROR(INDEX(raw!$B:$H,MATCH(1,(raw!$B:$B=$B39)*(raw!$D:$D=$C39),0),7), "n/a")</f>
        <v>30.67</v>
      </c>
    </row>
    <row r="40">
      <c r="B40" s="39" t="str">
        <f>IFERROR(raw!$B39,"")</f>
        <v>Solgar Lipotropic Factors Συμπλήρωμα διατροφής 100tabs</v>
      </c>
      <c r="C40" s="39" t="str">
        <f>IFERROR(raw!$D39,"")</f>
        <v>Onpharm</v>
      </c>
      <c r="D40" s="39">
        <f>IFERROR(__xludf.DUMMYFUNCTION("IFERROR(RANK(raw!$H39,Filter(raw!$H$2:$H10000,raw!$B$2:$B10000=raw!$B39),1),"""")"),34.0)</f>
        <v>34</v>
      </c>
      <c r="E40" s="40">
        <f t="array" ref="E40">IFERROR(INDEX(raw!$B:$H,MATCH(1,(raw!$B:$B=$B40)*(raw!$D:$D=$C40),0),7), "n/a")</f>
        <v>28.8</v>
      </c>
    </row>
    <row r="41">
      <c r="B41" s="39" t="str">
        <f>IFERROR(raw!$B40,"")</f>
        <v>Solgar Lipotropic Factors Συμπλήρωμα διατροφής 100tabs</v>
      </c>
      <c r="C41" s="39" t="str">
        <f>IFERROR(raw!$D40,"")</f>
        <v>Livepharmacy</v>
      </c>
      <c r="D41" s="39">
        <f>IFERROR(__xludf.DUMMYFUNCTION("IFERROR(RANK(raw!$H40,Filter(raw!$H$2:$H10000,raw!$B$2:$B10000=raw!$B40),1),"""")"),56.0)</f>
        <v>56</v>
      </c>
      <c r="E41" s="40">
        <f t="array" ref="E41">IFERROR(INDEX(raw!$B:$H,MATCH(1,(raw!$B:$B=$B41)*(raw!$D:$D=$C41),0),7), "n/a")</f>
        <v>29.98</v>
      </c>
    </row>
    <row r="42">
      <c r="B42" s="39" t="str">
        <f>IFERROR(raw!$B41,"")</f>
        <v>Solgar Lipotropic Factors Συμπλήρωμα διατροφής 100tabs</v>
      </c>
      <c r="C42" s="39" t="str">
        <f>IFERROR(raw!$D41,"")</f>
        <v>Hicare</v>
      </c>
      <c r="D42" s="39">
        <f>IFERROR(__xludf.DUMMYFUNCTION("IFERROR(RANK(raw!$H41,Filter(raw!$H$2:$H10000,raw!$B$2:$B10000=raw!$B41),1),"""")"),92.0)</f>
        <v>92</v>
      </c>
      <c r="E42" s="40">
        <f t="array" ref="E42">IFERROR(INDEX(raw!$B:$H,MATCH(1,(raw!$B:$B=$B42)*(raw!$D:$D=$C42),0),7), "n/a")</f>
        <v>31.82</v>
      </c>
    </row>
    <row r="43">
      <c r="B43" s="39" t="str">
        <f>IFERROR(raw!$B42,"")</f>
        <v>Solgar Lipotropic Factors Συμπλήρωμα διατροφής 100tabs</v>
      </c>
      <c r="C43" s="39" t="str">
        <f>IFERROR(raw!$D42,"")</f>
        <v>PharmacyMegaStore</v>
      </c>
      <c r="D43" s="39">
        <f>IFERROR(__xludf.DUMMYFUNCTION("IFERROR(RANK(raw!$H42,Filter(raw!$H$2:$H10000,raw!$B$2:$B10000=raw!$B42),1),"""")"),21.0)</f>
        <v>21</v>
      </c>
      <c r="E43" s="40">
        <f t="array" ref="E43">IFERROR(INDEX(raw!$B:$H,MATCH(1,(raw!$B:$B=$B43)*(raw!$D:$D=$C43),0),7), "n/a")</f>
        <v>28.2</v>
      </c>
    </row>
    <row r="44">
      <c r="B44" s="39" t="str">
        <f>IFERROR(raw!$B43,"")</f>
        <v>Solgar Lipotropic Factors Συμπλήρωμα διατροφής 100tabs</v>
      </c>
      <c r="C44" s="39" t="str">
        <f>IFERROR(raw!$D43,"")</f>
        <v>Cool Pharmacy</v>
      </c>
      <c r="D44" s="39">
        <f>IFERROR(__xludf.DUMMYFUNCTION("IFERROR(RANK(raw!$H43,Filter(raw!$H$2:$H10000,raw!$B$2:$B10000=raw!$B43),1),"""")"),46.0)</f>
        <v>46</v>
      </c>
      <c r="E44" s="40">
        <f t="array" ref="E44">IFERROR(INDEX(raw!$B:$H,MATCH(1,(raw!$B:$B=$B44)*(raw!$D:$D=$C44),0),7), "n/a")</f>
        <v>29.51</v>
      </c>
    </row>
    <row r="45">
      <c r="B45" s="39" t="str">
        <f>IFERROR(raw!$B44,"")</f>
        <v>Solgar Lipotropic Factors Συμπλήρωμα διατροφής 100tabs</v>
      </c>
      <c r="C45" s="39" t="str">
        <f>IFERROR(raw!$D44,"")</f>
        <v>Pharmasea</v>
      </c>
      <c r="D45" s="39">
        <f>IFERROR(__xludf.DUMMYFUNCTION("IFERROR(RANK(raw!$H44,Filter(raw!$H$2:$H10000,raw!$B$2:$B10000=raw!$B44),1),"""")"),35.0)</f>
        <v>35</v>
      </c>
      <c r="E45" s="40">
        <f t="array" ref="E45">IFERROR(INDEX(raw!$B:$H,MATCH(1,(raw!$B:$B=$B45)*(raw!$D:$D=$C45),0),7), "n/a")</f>
        <v>28.85</v>
      </c>
    </row>
    <row r="46">
      <c r="B46" s="39" t="str">
        <f>IFERROR(raw!$B45,"")</f>
        <v>Solgar Lipotropic Factors Συμπλήρωμα διατροφής 100tabs</v>
      </c>
      <c r="C46" s="39" t="str">
        <f>IFERROR(raw!$D45,"")</f>
        <v>HomePharmacy</v>
      </c>
      <c r="D46" s="39">
        <f>IFERROR(__xludf.DUMMYFUNCTION("IFERROR(RANK(raw!$H45,Filter(raw!$H$2:$H10000,raw!$B$2:$B10000=raw!$B45),1),"""")"),43.0)</f>
        <v>43</v>
      </c>
      <c r="E46" s="40">
        <f t="array" ref="E46">IFERROR(INDEX(raw!$B:$H,MATCH(1,(raw!$B:$B=$B46)*(raw!$D:$D=$C46),0),7), "n/a")</f>
        <v>29.16</v>
      </c>
    </row>
    <row r="47">
      <c r="B47" s="39" t="str">
        <f>IFERROR(raw!$B46,"")</f>
        <v>Solgar Lipotropic Factors Συμπλήρωμα διατροφής 100tabs</v>
      </c>
      <c r="C47" s="39" t="str">
        <f>IFERROR(raw!$D46,"")</f>
        <v>UrbanPharmacy</v>
      </c>
      <c r="D47" s="39">
        <f>IFERROR(__xludf.DUMMYFUNCTION("IFERROR(RANK(raw!$H46,Filter(raw!$H$2:$H10000,raw!$B$2:$B10000=raw!$B46),1),"""")"),57.0)</f>
        <v>57</v>
      </c>
      <c r="E47" s="40">
        <f t="array" ref="E47">IFERROR(INDEX(raw!$B:$H,MATCH(1,(raw!$B:$B=$B47)*(raw!$D:$D=$C47),0),7), "n/a")</f>
        <v>30.01</v>
      </c>
    </row>
    <row r="48">
      <c r="B48" s="39" t="str">
        <f>IFERROR(raw!$B47,"")</f>
        <v>Solgar Lipotropic Factors Συμπλήρωμα διατροφής 100tabs</v>
      </c>
      <c r="C48" s="39" t="str">
        <f>IFERROR(raw!$D47,"")</f>
        <v>Squarepharmacy</v>
      </c>
      <c r="D48" s="39">
        <f>IFERROR(__xludf.DUMMYFUNCTION("IFERROR(RANK(raw!$H47,Filter(raw!$H$2:$H10000,raw!$B$2:$B10000=raw!$B47),1),"""")"),45.0)</f>
        <v>45</v>
      </c>
      <c r="E48" s="40">
        <f t="array" ref="E48">IFERROR(INDEX(raw!$B:$H,MATCH(1,(raw!$B:$B=$B48)*(raw!$D:$D=$C48),0),7), "n/a")</f>
        <v>29.46</v>
      </c>
    </row>
    <row r="49">
      <c r="B49" s="39" t="str">
        <f>IFERROR(raw!$B48,"")</f>
        <v>Solgar Lipotropic Factors Συμπλήρωμα διατροφής 100tabs</v>
      </c>
      <c r="C49" s="39" t="str">
        <f>IFERROR(raw!$D48,"")</f>
        <v>CentralPharmacy</v>
      </c>
      <c r="D49" s="39">
        <f>IFERROR(__xludf.DUMMYFUNCTION("IFERROR(RANK(raw!$H48,Filter(raw!$H$2:$H10000,raw!$B$2:$B10000=raw!$B48),1),"""")"),48.0)</f>
        <v>48</v>
      </c>
      <c r="E49" s="40">
        <f t="array" ref="E49">IFERROR(INDEX(raw!$B:$H,MATCH(1,(raw!$B:$B=$B49)*(raw!$D:$D=$C49),0),7), "n/a")</f>
        <v>29.56</v>
      </c>
    </row>
    <row r="50">
      <c r="B50" s="39" t="str">
        <f>IFERROR(raw!$B49,"")</f>
        <v>Solgar Lipotropic Factors Συμπλήρωμα διατροφής 100tabs</v>
      </c>
      <c r="C50" s="39" t="str">
        <f>IFERROR(raw!$D49,"")</f>
        <v>ThinkPharmacy</v>
      </c>
      <c r="D50" s="39">
        <f>IFERROR(__xludf.DUMMYFUNCTION("IFERROR(RANK(raw!$H49,Filter(raw!$H$2:$H10000,raw!$B$2:$B10000=raw!$B49),1),"""")"),51.0)</f>
        <v>51</v>
      </c>
      <c r="E50" s="40">
        <f t="array" ref="E50">IFERROR(INDEX(raw!$B:$H,MATCH(1,(raw!$B:$B=$B50)*(raw!$D:$D=$C50),0),7), "n/a")</f>
        <v>29.66</v>
      </c>
    </row>
    <row r="51">
      <c r="B51" s="39" t="str">
        <f>IFERROR(raw!$B50,"")</f>
        <v>Solgar Lipotropic Factors Συμπλήρωμα διατροφής 100tabs</v>
      </c>
      <c r="C51" s="39" t="str">
        <f>IFERROR(raw!$D50,"")</f>
        <v>Ikiapharm</v>
      </c>
      <c r="D51" s="39">
        <f>IFERROR(__xludf.DUMMYFUNCTION("IFERROR(RANK(raw!$H50,Filter(raw!$H$2:$H10000,raw!$B$2:$B10000=raw!$B50),1),"""")"),44.0)</f>
        <v>44</v>
      </c>
      <c r="E51" s="40">
        <f t="array" ref="E51">IFERROR(INDEX(raw!$B:$H,MATCH(1,(raw!$B:$B=$B51)*(raw!$D:$D=$C51),0),7), "n/a")</f>
        <v>29.34</v>
      </c>
    </row>
    <row r="52">
      <c r="B52" s="39" t="str">
        <f>IFERROR(raw!$B51,"")</f>
        <v>Solgar Lipotropic Factors Συμπλήρωμα διατροφής 100tabs</v>
      </c>
      <c r="C52" s="39" t="str">
        <f>IFERROR(raw!$D51,"")</f>
        <v>FitPharmacy</v>
      </c>
      <c r="D52" s="39">
        <f>IFERROR(__xludf.DUMMYFUNCTION("IFERROR(RANK(raw!$H51,Filter(raw!$H$2:$H10000,raw!$B$2:$B10000=raw!$B51),1),"""")"),63.0)</f>
        <v>63</v>
      </c>
      <c r="E52" s="40">
        <f t="array" ref="E52">IFERROR(INDEX(raw!$B:$H,MATCH(1,(raw!$B:$B=$B52)*(raw!$D:$D=$C52),0),7), "n/a")</f>
        <v>30.37</v>
      </c>
    </row>
    <row r="53">
      <c r="B53" s="39" t="str">
        <f>IFERROR(raw!$B52,"")</f>
        <v>Solgar Lipotropic Factors Συμπλήρωμα διατροφής 100tabs</v>
      </c>
      <c r="C53" s="39" t="str">
        <f>IFERROR(raw!$D52,"")</f>
        <v>ProteinShop</v>
      </c>
      <c r="D53" s="39">
        <f>IFERROR(__xludf.DUMMYFUNCTION("IFERROR(RANK(raw!$H52,Filter(raw!$H$2:$H10000,raw!$B$2:$B10000=raw!$B52),1),"""")"),14.0)</f>
        <v>14</v>
      </c>
      <c r="E53" s="40">
        <f t="array" ref="E53">IFERROR(INDEX(raw!$B:$H,MATCH(1,(raw!$B:$B=$B53)*(raw!$D:$D=$C53),0),7), "n/a")</f>
        <v>27.99</v>
      </c>
    </row>
    <row r="54">
      <c r="B54" s="39" t="str">
        <f>IFERROR(raw!$B53,"")</f>
        <v>Solgar Lipotropic Factors Συμπλήρωμα διατροφής 100tabs</v>
      </c>
      <c r="C54" s="39" t="str">
        <f>IFERROR(raw!$D53,"")</f>
        <v>Biotherapy</v>
      </c>
      <c r="D54" s="39">
        <f>IFERROR(__xludf.DUMMYFUNCTION("IFERROR(RANK(raw!$H53,Filter(raw!$H$2:$H10000,raw!$B$2:$B10000=raw!$B53),1),"""")"),93.0)</f>
        <v>93</v>
      </c>
      <c r="E54" s="40">
        <f t="array" ref="E54">IFERROR(INDEX(raw!$B:$H,MATCH(1,(raw!$B:$B=$B54)*(raw!$D:$D=$C54),0),7), "n/a")</f>
        <v>31.85</v>
      </c>
    </row>
    <row r="55">
      <c r="B55" s="39" t="str">
        <f>IFERROR(raw!$B54,"")</f>
        <v>Solgar Lipotropic Factors Συμπλήρωμα διατροφής 100tabs</v>
      </c>
      <c r="C55" s="39" t="str">
        <f>IFERROR(raw!$D54,"")</f>
        <v>Mariaspharmacy</v>
      </c>
      <c r="D55" s="39">
        <f>IFERROR(__xludf.DUMMYFUNCTION("IFERROR(RANK(raw!$H54,Filter(raw!$H$2:$H10000,raw!$B$2:$B10000=raw!$B54),1),"""")"),49.0)</f>
        <v>49</v>
      </c>
      <c r="E55" s="40">
        <f t="array" ref="E55">IFERROR(INDEX(raw!$B:$H,MATCH(1,(raw!$B:$B=$B55)*(raw!$D:$D=$C55),0),7), "n/a")</f>
        <v>29.65</v>
      </c>
    </row>
    <row r="56">
      <c r="B56" s="39" t="str">
        <f>IFERROR(raw!$B55,"")</f>
        <v>Solgar Lipotropic Factors Συμπλήρωμα διατροφής 100tabs</v>
      </c>
      <c r="C56" s="39" t="str">
        <f>IFERROR(raw!$D55,"")</f>
        <v>CareSpot</v>
      </c>
      <c r="D56" s="39">
        <f>IFERROR(__xludf.DUMMYFUNCTION("IFERROR(RANK(raw!$H55,Filter(raw!$H$2:$H10000,raw!$B$2:$B10000=raw!$B55),1),"""")"),49.0)</f>
        <v>49</v>
      </c>
      <c r="E56" s="40">
        <f t="array" ref="E56">IFERROR(INDEX(raw!$B:$H,MATCH(1,(raw!$B:$B=$B56)*(raw!$D:$D=$C56),0),7), "n/a")</f>
        <v>29.65</v>
      </c>
    </row>
    <row r="57">
      <c r="B57" s="39" t="str">
        <f>IFERROR(raw!$B56,"")</f>
        <v>Solgar Lipotropic Factors Συμπλήρωμα διατροφής 100tabs</v>
      </c>
      <c r="C57" s="39" t="str">
        <f>IFERROR(raw!$D56,"")</f>
        <v>AggelidisPharmacy</v>
      </c>
      <c r="D57" s="39">
        <f>IFERROR(__xludf.DUMMYFUNCTION("IFERROR(RANK(raw!$H56,Filter(raw!$H$2:$H10000,raw!$B$2:$B10000=raw!$B56),1),"""")"),46.0)</f>
        <v>46</v>
      </c>
      <c r="E57" s="40">
        <f t="array" ref="E57">IFERROR(INDEX(raw!$B:$H,MATCH(1,(raw!$B:$B=$B57)*(raw!$D:$D=$C57),0),7), "n/a")</f>
        <v>29.51</v>
      </c>
    </row>
    <row r="58">
      <c r="B58" s="39" t="str">
        <f>IFERROR(raw!$B57,"")</f>
        <v>Solgar Lipotropic Factors Συμπλήρωμα διατροφής 100tabs</v>
      </c>
      <c r="C58" s="39" t="str">
        <f>IFERROR(raw!$D57,"")</f>
        <v>Pharmilion</v>
      </c>
      <c r="D58" s="39">
        <f>IFERROR(__xludf.DUMMYFUNCTION("IFERROR(RANK(raw!$H57,Filter(raw!$H$2:$H10000,raw!$B$2:$B10000=raw!$B57),1),"""")"),76.0)</f>
        <v>76</v>
      </c>
      <c r="E58" s="40">
        <f t="array" ref="E58">IFERROR(INDEX(raw!$B:$H,MATCH(1,(raw!$B:$B=$B58)*(raw!$D:$D=$C58),0),7), "n/a")</f>
        <v>30.62</v>
      </c>
    </row>
    <row r="59">
      <c r="B59" s="39" t="str">
        <f>IFERROR(raw!$B58,"")</f>
        <v>Solgar Lipotropic Factors Συμπλήρωμα διατροφής 100tabs</v>
      </c>
      <c r="C59" s="39" t="str">
        <f>IFERROR(raw!$D58,"")</f>
        <v>2pharmacy</v>
      </c>
      <c r="D59" s="39">
        <f>IFERROR(__xludf.DUMMYFUNCTION("IFERROR(RANK(raw!$H58,Filter(raw!$H$2:$H10000,raw!$B$2:$B10000=raw!$B58),1),"""")"),96.0)</f>
        <v>96</v>
      </c>
      <c r="E59" s="40">
        <f t="array" ref="E59">IFERROR(INDEX(raw!$B:$H,MATCH(1,(raw!$B:$B=$B59)*(raw!$D:$D=$C59),0),7), "n/a")</f>
        <v>32.02</v>
      </c>
    </row>
    <row r="60">
      <c r="B60" s="39" t="str">
        <f>IFERROR(raw!$B59,"")</f>
        <v>Solgar Lipotropic Factors Συμπλήρωμα διατροφής 100tabs</v>
      </c>
      <c r="C60" s="39" t="str">
        <f>IFERROR(raw!$D59,"")</f>
        <v>RealPeach</v>
      </c>
      <c r="D60" s="39">
        <f>IFERROR(__xludf.DUMMYFUNCTION("IFERROR(RANK(raw!$H59,Filter(raw!$H$2:$H10000,raw!$B$2:$B10000=raw!$B59),1),"""")"),60.0)</f>
        <v>60</v>
      </c>
      <c r="E60" s="40">
        <f t="array" ref="E60">IFERROR(INDEX(raw!$B:$H,MATCH(1,(raw!$B:$B=$B60)*(raw!$D:$D=$C60),0),7), "n/a")</f>
        <v>30.22</v>
      </c>
    </row>
    <row r="61">
      <c r="B61" s="39" t="str">
        <f>IFERROR(raw!$B60,"")</f>
        <v>Solgar Lipotropic Factors Συμπλήρωμα διατροφής 100tabs</v>
      </c>
      <c r="C61" s="39" t="str">
        <f>IFERROR(raw!$D60,"")</f>
        <v>CareLife</v>
      </c>
      <c r="D61" s="39">
        <f>IFERROR(__xludf.DUMMYFUNCTION("IFERROR(RANK(raw!$H60,Filter(raw!$H$2:$H10000,raw!$B$2:$B10000=raw!$B60),1),"""")"),54.0)</f>
        <v>54</v>
      </c>
      <c r="E61" s="40">
        <f t="array" ref="E61">IFERROR(INDEX(raw!$B:$H,MATCH(1,(raw!$B:$B=$B61)*(raw!$D:$D=$C61),0),7), "n/a")</f>
        <v>29.92</v>
      </c>
    </row>
    <row r="62">
      <c r="B62" s="39" t="str">
        <f>IFERROR(raw!$B61,"")</f>
        <v>Solgar Lipotropic Factors Συμπλήρωμα διατροφής 100tabs</v>
      </c>
      <c r="C62" s="39" t="str">
        <f>IFERROR(raw!$D61,"")</f>
        <v>Pharmaspot</v>
      </c>
      <c r="D62" s="39">
        <f>IFERROR(__xludf.DUMMYFUNCTION("IFERROR(RANK(raw!$H61,Filter(raw!$H$2:$H10000,raw!$B$2:$B10000=raw!$B61),1),"""")"),58.0)</f>
        <v>58</v>
      </c>
      <c r="E62" s="40">
        <f t="array" ref="E62">IFERROR(INDEX(raw!$B:$H,MATCH(1,(raw!$B:$B=$B62)*(raw!$D:$D=$C62),0),7), "n/a")</f>
        <v>30.15</v>
      </c>
    </row>
    <row r="63">
      <c r="B63" s="39" t="str">
        <f>IFERROR(raw!$B62,"")</f>
        <v>Solgar Lipotropic Factors Συμπλήρωμα διατροφής 100tabs</v>
      </c>
      <c r="C63" s="39" t="str">
        <f>IFERROR(raw!$D62,"")</f>
        <v>Pharmakinisis</v>
      </c>
      <c r="D63" s="39">
        <f>IFERROR(__xludf.DUMMYFUNCTION("IFERROR(RANK(raw!$H62,Filter(raw!$H$2:$H10000,raw!$B$2:$B10000=raw!$B62),1),"""")"),41.0)</f>
        <v>41</v>
      </c>
      <c r="E63" s="40">
        <f t="array" ref="E63">IFERROR(INDEX(raw!$B:$H,MATCH(1,(raw!$B:$B=$B63)*(raw!$D:$D=$C63),0),7), "n/a")</f>
        <v>29.06</v>
      </c>
    </row>
    <row r="64">
      <c r="B64" s="39" t="str">
        <f>IFERROR(raw!$B63,"")</f>
        <v>Solgar Lipotropic Factors Συμπλήρωμα διατροφής 100tabs</v>
      </c>
      <c r="C64" s="39" t="str">
        <f>IFERROR(raw!$D63,"")</f>
        <v>Z-pharm</v>
      </c>
      <c r="D64" s="39">
        <f>IFERROR(__xludf.DUMMYFUNCTION("IFERROR(RANK(raw!$H63,Filter(raw!$H$2:$H10000,raw!$B$2:$B10000=raw!$B63),1),"""")"),75.0)</f>
        <v>75</v>
      </c>
      <c r="E64" s="40">
        <f t="array" ref="E64">IFERROR(INDEX(raw!$B:$H,MATCH(1,(raw!$B:$B=$B64)*(raw!$D:$D=$C64),0),7), "n/a")</f>
        <v>30.48</v>
      </c>
    </row>
    <row r="65">
      <c r="B65" s="39" t="str">
        <f>IFERROR(raw!$B64,"")</f>
        <v>Solgar Lipotropic Factors Συμπλήρωμα διατροφής 100tabs</v>
      </c>
      <c r="C65" s="39" t="str">
        <f>IFERROR(raw!$D64,"")</f>
        <v>ilovepharmacy</v>
      </c>
      <c r="D65" s="39">
        <f>IFERROR(__xludf.DUMMYFUNCTION("IFERROR(RANK(raw!$H64,Filter(raw!$H$2:$H10000,raw!$B$2:$B10000=raw!$B64),1),"""")"),42.0)</f>
        <v>42</v>
      </c>
      <c r="E65" s="40">
        <f t="array" ref="E65">IFERROR(INDEX(raw!$B:$H,MATCH(1,(raw!$B:$B=$B65)*(raw!$D:$D=$C65),0),7), "n/a")</f>
        <v>29.13</v>
      </c>
    </row>
    <row r="66">
      <c r="B66" s="39" t="str">
        <f>IFERROR(raw!$B65,"")</f>
        <v>Solgar Lipotropic Factors Συμπλήρωμα διατροφής 100tabs</v>
      </c>
      <c r="C66" s="39" t="str">
        <f>IFERROR(raw!$D65,"")</f>
        <v>Smile-pharmacy</v>
      </c>
      <c r="D66" s="39">
        <f>IFERROR(__xludf.DUMMYFUNCTION("IFERROR(RANK(raw!$H65,Filter(raw!$H$2:$H10000,raw!$B$2:$B10000=raw!$B65),1),"""")"),73.0)</f>
        <v>73</v>
      </c>
      <c r="E66" s="40">
        <f t="array" ref="E66">IFERROR(INDEX(raw!$B:$H,MATCH(1,(raw!$B:$B=$B66)*(raw!$D:$D=$C66),0),7), "n/a")</f>
        <v>30.43</v>
      </c>
    </row>
    <row r="67">
      <c r="B67" s="39" t="str">
        <f>IFERROR(raw!$B66,"")</f>
        <v>Solgar Lipotropic Factors Συμπλήρωμα διατροφής 100tabs</v>
      </c>
      <c r="C67" s="39" t="str">
        <f>IFERROR(raw!$D66,"")</f>
        <v>Tofarmakeiomou</v>
      </c>
      <c r="D67" s="39">
        <f>IFERROR(__xludf.DUMMYFUNCTION("IFERROR(RANK(raw!$H66,Filter(raw!$H$2:$H10000,raw!$B$2:$B10000=raw!$B66),1),"""")"),101.0)</f>
        <v>101</v>
      </c>
      <c r="E67" s="40">
        <f t="array" ref="E67">IFERROR(INDEX(raw!$B:$H,MATCH(1,(raw!$B:$B=$B67)*(raw!$D:$D=$C67),0),7), "n/a")</f>
        <v>32.43</v>
      </c>
    </row>
    <row r="68">
      <c r="B68" s="39" t="str">
        <f>IFERROR(raw!$B67,"")</f>
        <v>Solgar Lipotropic Factors Συμπλήρωμα διατροφής 100tabs</v>
      </c>
      <c r="C68" s="39" t="str">
        <f>IFERROR(raw!$D67,"")</f>
        <v>Go healthy</v>
      </c>
      <c r="D68" s="39">
        <f>IFERROR(__xludf.DUMMYFUNCTION("IFERROR(RANK(raw!$H67,Filter(raw!$H$2:$H10000,raw!$B$2:$B10000=raw!$B67),1),"""")"),60.0)</f>
        <v>60</v>
      </c>
      <c r="E68" s="40">
        <f t="array" ref="E68">IFERROR(INDEX(raw!$B:$H,MATCH(1,(raw!$B:$B=$B68)*(raw!$D:$D=$C68),0),7), "n/a")</f>
        <v>30.22</v>
      </c>
    </row>
    <row r="69">
      <c r="B69" s="39" t="str">
        <f>IFERROR(raw!$B68,"")</f>
        <v>Solgar Lipotropic Factors Συμπλήρωμα διατροφής 100tabs</v>
      </c>
      <c r="C69" s="39" t="str">
        <f>IFERROR(raw!$D68,"")</f>
        <v>Dpharmacy</v>
      </c>
      <c r="D69" s="39">
        <f>IFERROR(__xludf.DUMMYFUNCTION("IFERROR(RANK(raw!$H68,Filter(raw!$H$2:$H10000,raw!$B$2:$B10000=raw!$B68),1),"""")"),62.0)</f>
        <v>62</v>
      </c>
      <c r="E69" s="40">
        <f t="array" ref="E69">IFERROR(INDEX(raw!$B:$H,MATCH(1,(raw!$B:$B=$B69)*(raw!$D:$D=$C69),0),7), "n/a")</f>
        <v>30.23</v>
      </c>
    </row>
    <row r="70">
      <c r="B70" s="39" t="str">
        <f>IFERROR(raw!$B69,"")</f>
        <v>Solgar Lipotropic Factors Συμπλήρωμα διατροφής 100tabs</v>
      </c>
      <c r="C70" s="39" t="str">
        <f>IFERROR(raw!$D69,"")</f>
        <v>Pharmacyathome</v>
      </c>
      <c r="D70" s="39">
        <f>IFERROR(__xludf.DUMMYFUNCTION("IFERROR(RANK(raw!$H69,Filter(raw!$H$2:$H10000,raw!$B$2:$B10000=raw!$B69),1),"""")"),52.0)</f>
        <v>52</v>
      </c>
      <c r="E70" s="40">
        <f t="array" ref="E70">IFERROR(INDEX(raw!$B:$H,MATCH(1,(raw!$B:$B=$B70)*(raw!$D:$D=$C70),0),7), "n/a")</f>
        <v>29.7</v>
      </c>
    </row>
    <row r="71">
      <c r="B71" s="39" t="str">
        <f>IFERROR(raw!$B70,"")</f>
        <v>Solgar Lipotropic Factors Συμπλήρωμα διατροφής 100tabs</v>
      </c>
      <c r="C71" s="39" t="str">
        <f>IFERROR(raw!$D70,"")</f>
        <v>Your-Pharmacy</v>
      </c>
      <c r="D71" s="39">
        <f>IFERROR(__xludf.DUMMYFUNCTION("IFERROR(RANK(raw!$H70,Filter(raw!$H$2:$H10000,raw!$B$2:$B10000=raw!$B70),1),"""")"),84.0)</f>
        <v>84</v>
      </c>
      <c r="E71" s="40">
        <f t="array" ref="E71">IFERROR(INDEX(raw!$B:$H,MATCH(1,(raw!$B:$B=$B71)*(raw!$D:$D=$C71),0),7), "n/a")</f>
        <v>31.2</v>
      </c>
    </row>
    <row r="72">
      <c r="B72" s="39" t="str">
        <f>IFERROR(raw!$B71,"")</f>
        <v>Solgar Lipotropic Factors Συμπλήρωμα διατροφής 100tabs</v>
      </c>
      <c r="C72" s="39" t="str">
        <f>IFERROR(raw!$D71,"")</f>
        <v>Pharmacy128</v>
      </c>
      <c r="D72" s="39">
        <f>IFERROR(__xludf.DUMMYFUNCTION("IFERROR(RANK(raw!$H71,Filter(raw!$H$2:$H10000,raw!$B$2:$B10000=raw!$B71),1),"""")"),89.0)</f>
        <v>89</v>
      </c>
      <c r="E72" s="40">
        <f t="array" ref="E72">IFERROR(INDEX(raw!$B:$H,MATCH(1,(raw!$B:$B=$B72)*(raw!$D:$D=$C72),0),7), "n/a")</f>
        <v>31.61</v>
      </c>
    </row>
    <row r="73">
      <c r="B73" s="39" t="str">
        <f>IFERROR(raw!$B72,"")</f>
        <v>Solgar Lipotropic Factors Συμπλήρωμα διατροφής 100tabs</v>
      </c>
      <c r="C73" s="39" t="str">
        <f>IFERROR(raw!$D72,"")</f>
        <v>PharmaPlus</v>
      </c>
      <c r="D73" s="39">
        <f>IFERROR(__xludf.DUMMYFUNCTION("IFERROR(RANK(raw!$H72,Filter(raw!$H$2:$H10000,raw!$B$2:$B10000=raw!$B72),1),"""")"),81.0)</f>
        <v>81</v>
      </c>
      <c r="E73" s="40">
        <f t="array" ref="E73">IFERROR(INDEX(raw!$B:$H,MATCH(1,(raw!$B:$B=$B73)*(raw!$D:$D=$C73),0),7), "n/a")</f>
        <v>30.91</v>
      </c>
    </row>
    <row r="74">
      <c r="B74" s="39" t="str">
        <f>IFERROR(raw!$B73,"")</f>
        <v>Solgar Lipotropic Factors Συμπλήρωμα διατροφής 100tabs</v>
      </c>
      <c r="C74" s="39" t="str">
        <f>IFERROR(raw!$D73,"")</f>
        <v>PharmacyOnAir</v>
      </c>
      <c r="D74" s="39">
        <f>IFERROR(__xludf.DUMMYFUNCTION("IFERROR(RANK(raw!$H73,Filter(raw!$H$2:$H10000,raw!$B$2:$B10000=raw!$B73),1),"""")"),53.0)</f>
        <v>53</v>
      </c>
      <c r="E74" s="40">
        <f t="array" ref="E74">IFERROR(INDEX(raw!$B:$H,MATCH(1,(raw!$B:$B=$B74)*(raw!$D:$D=$C74),0),7), "n/a")</f>
        <v>29.91</v>
      </c>
    </row>
    <row r="75">
      <c r="B75" s="39" t="str">
        <f>IFERROR(raw!$B74,"")</f>
        <v>Solgar Lipotropic Factors Συμπλήρωμα διατροφής 100tabs</v>
      </c>
      <c r="C75" s="39" t="str">
        <f>IFERROR(raw!$D74,"")</f>
        <v>Pharmadvice</v>
      </c>
      <c r="D75" s="39">
        <f>IFERROR(__xludf.DUMMYFUNCTION("IFERROR(RANK(raw!$H74,Filter(raw!$H$2:$H10000,raw!$B$2:$B10000=raw!$B74),1),"""")"),65.0)</f>
        <v>65</v>
      </c>
      <c r="E75" s="40">
        <f t="array" ref="E75">IFERROR(INDEX(raw!$B:$H,MATCH(1,(raw!$B:$B=$B75)*(raw!$D:$D=$C75),0),7), "n/a")</f>
        <v>30.42</v>
      </c>
    </row>
    <row r="76">
      <c r="B76" s="39" t="str">
        <f>IFERROR(raw!$B75,"")</f>
        <v>Solgar Lipotropic Factors Συμπλήρωμα διατροφής 100tabs</v>
      </c>
      <c r="C76" s="39" t="str">
        <f>IFERROR(raw!$D75,"")</f>
        <v>Vita4you</v>
      </c>
      <c r="D76" s="39">
        <f>IFERROR(__xludf.DUMMYFUNCTION("IFERROR(RANK(raw!$H75,Filter(raw!$H$2:$H10000,raw!$B$2:$B10000=raw!$B75),1),"""")"),80.0)</f>
        <v>80</v>
      </c>
      <c r="E76" s="40">
        <f t="array" ref="E76">IFERROR(INDEX(raw!$B:$H,MATCH(1,(raw!$B:$B=$B76)*(raw!$D:$D=$C76),0),7), "n/a")</f>
        <v>30.82</v>
      </c>
    </row>
    <row r="77">
      <c r="B77" s="39" t="str">
        <f>IFERROR(raw!$B76,"")</f>
        <v>Solgar Lipotropic Factors Συμπλήρωμα διατροφής 100tabs</v>
      </c>
      <c r="C77" s="39" t="str">
        <f>IFERROR(raw!$D76,"")</f>
        <v>Healthyspot</v>
      </c>
      <c r="D77" s="39">
        <f>IFERROR(__xludf.DUMMYFUNCTION("IFERROR(RANK(raw!$H76,Filter(raw!$H$2:$H10000,raw!$B$2:$B10000=raw!$B76),1),"""")"),65.0)</f>
        <v>65</v>
      </c>
      <c r="E77" s="40">
        <f t="array" ref="E77">IFERROR(INDEX(raw!$B:$H,MATCH(1,(raw!$B:$B=$B77)*(raw!$D:$D=$C77),0),7), "n/a")</f>
        <v>30.42</v>
      </c>
    </row>
    <row r="78">
      <c r="B78" s="39" t="str">
        <f>IFERROR(raw!$B77,"")</f>
        <v>Solgar Lipotropic Factors Συμπλήρωμα διατροφής 100tabs</v>
      </c>
      <c r="C78" s="39" t="str">
        <f>IFERROR(raw!$D77,"")</f>
        <v>Pharmacylive</v>
      </c>
      <c r="D78" s="39">
        <f>IFERROR(__xludf.DUMMYFUNCTION("IFERROR(RANK(raw!$H77,Filter(raw!$H$2:$H10000,raw!$B$2:$B10000=raw!$B77),1),"""")"),54.0)</f>
        <v>54</v>
      </c>
      <c r="E78" s="40">
        <f t="array" ref="E78">IFERROR(INDEX(raw!$B:$H,MATCH(1,(raw!$B:$B=$B78)*(raw!$D:$D=$C78),0),7), "n/a")</f>
        <v>29.92</v>
      </c>
    </row>
    <row r="79">
      <c r="B79" s="39" t="str">
        <f>IFERROR(raw!$B78,"")</f>
        <v>Solgar Lipotropic Factors Συμπλήρωμα διατροφής 100tabs</v>
      </c>
      <c r="C79" s="39" t="str">
        <f>IFERROR(raw!$D78,"")</f>
        <v>Pharmaworld</v>
      </c>
      <c r="D79" s="39">
        <f>IFERROR(__xludf.DUMMYFUNCTION("IFERROR(RANK(raw!$H78,Filter(raw!$H$2:$H10000,raw!$B$2:$B10000=raw!$B78),1),"""")"),65.0)</f>
        <v>65</v>
      </c>
      <c r="E79" s="40">
        <f t="array" ref="E79">IFERROR(INDEX(raw!$B:$H,MATCH(1,(raw!$B:$B=$B79)*(raw!$D:$D=$C79),0),7), "n/a")</f>
        <v>30.42</v>
      </c>
    </row>
    <row r="80">
      <c r="B80" s="39" t="str">
        <f>IFERROR(raw!$B79,"")</f>
        <v>Solgar Lipotropic Factors Συμπλήρωμα διατροφής 100tabs</v>
      </c>
      <c r="C80" s="39" t="str">
        <f>IFERROR(raw!$D79,"")</f>
        <v>Ypharmacy</v>
      </c>
      <c r="D80" s="39">
        <f>IFERROR(__xludf.DUMMYFUNCTION("IFERROR(RANK(raw!$H79,Filter(raw!$H$2:$H10000,raw!$B$2:$B10000=raw!$B79),1),"""")"),65.0)</f>
        <v>65</v>
      </c>
      <c r="E80" s="40">
        <f t="array" ref="E80">IFERROR(INDEX(raw!$B:$H,MATCH(1,(raw!$B:$B=$B80)*(raw!$D:$D=$C80),0),7), "n/a")</f>
        <v>30.42</v>
      </c>
    </row>
    <row r="81">
      <c r="B81" s="39" t="str">
        <f>IFERROR(raw!$B80,"")</f>
        <v>Solgar Lipotropic Factors Συμπλήρωμα διατροφής 100tabs</v>
      </c>
      <c r="C81" s="39" t="str">
        <f>IFERROR(raw!$D80,"")</f>
        <v>Easy-pharmacy</v>
      </c>
      <c r="D81" s="39">
        <f>IFERROR(__xludf.DUMMYFUNCTION("IFERROR(RANK(raw!$H80,Filter(raw!$H$2:$H10000,raw!$B$2:$B10000=raw!$B80),1),"""")"),65.0)</f>
        <v>65</v>
      </c>
      <c r="E81" s="40">
        <f t="array" ref="E81">IFERROR(INDEX(raw!$B:$H,MATCH(1,(raw!$B:$B=$B81)*(raw!$D:$D=$C81),0),7), "n/a")</f>
        <v>30.42</v>
      </c>
    </row>
    <row r="82">
      <c r="B82" s="39" t="str">
        <f>IFERROR(raw!$B81,"")</f>
        <v>Solgar Lipotropic Factors Συμπλήρωμα διατροφής 100tabs</v>
      </c>
      <c r="C82" s="39" t="str">
        <f>IFERROR(raw!$D81,"")</f>
        <v>Pharm16</v>
      </c>
      <c r="D82" s="39">
        <f>IFERROR(__xludf.DUMMYFUNCTION("IFERROR(RANK(raw!$H81,Filter(raw!$H$2:$H10000,raw!$B$2:$B10000=raw!$B81),1),"""")"),65.0)</f>
        <v>65</v>
      </c>
      <c r="E82" s="40">
        <f t="array" ref="E82">IFERROR(INDEX(raw!$B:$H,MATCH(1,(raw!$B:$B=$B82)*(raw!$D:$D=$C82),0),7), "n/a")</f>
        <v>30.42</v>
      </c>
    </row>
    <row r="83">
      <c r="B83" s="39" t="str">
        <f>IFERROR(raw!$B82,"")</f>
        <v>Solgar Lipotropic Factors Συμπλήρωμα διατροφής 100tabs</v>
      </c>
      <c r="C83" s="39" t="str">
        <f>IFERROR(raw!$D82,"")</f>
        <v>YouPharmacy</v>
      </c>
      <c r="D83" s="39">
        <f>IFERROR(__xludf.DUMMYFUNCTION("IFERROR(RANK(raw!$H82,Filter(raw!$H$2:$H10000,raw!$B$2:$B10000=raw!$B82),1),"""")"),65.0)</f>
        <v>65</v>
      </c>
      <c r="E83" s="40">
        <f t="array" ref="E83">IFERROR(INDEX(raw!$B:$H,MATCH(1,(raw!$B:$B=$B83)*(raw!$D:$D=$C83),0),7), "n/a")</f>
        <v>30.42</v>
      </c>
    </row>
    <row r="84">
      <c r="B84" s="39" t="str">
        <f>IFERROR(raw!$B83,"")</f>
        <v>Solgar Lipotropic Factors Συμπλήρωμα διατροφής 100tabs</v>
      </c>
      <c r="C84" s="39" t="str">
        <f>IFERROR(raw!$D83,"")</f>
        <v>Fmf</v>
      </c>
      <c r="D84" s="39">
        <f>IFERROR(__xludf.DUMMYFUNCTION("IFERROR(RANK(raw!$H83,Filter(raw!$H$2:$H10000,raw!$B$2:$B10000=raw!$B83),1),"""")"),65.0)</f>
        <v>65</v>
      </c>
      <c r="E84" s="40">
        <f t="array" ref="E84">IFERROR(INDEX(raw!$B:$H,MATCH(1,(raw!$B:$B=$B84)*(raw!$D:$D=$C84),0),7), "n/a")</f>
        <v>30.42</v>
      </c>
    </row>
    <row r="85">
      <c r="B85" s="39" t="str">
        <f>IFERROR(raw!$B84,"")</f>
        <v>Solgar Lipotropic Factors Συμπλήρωμα διατροφής 100tabs</v>
      </c>
      <c r="C85" s="39" t="str">
        <f>IFERROR(raw!$D84,"")</f>
        <v>Upharm</v>
      </c>
      <c r="D85" s="39">
        <f>IFERROR(__xludf.DUMMYFUNCTION("IFERROR(RANK(raw!$H84,Filter(raw!$H$2:$H10000,raw!$B$2:$B10000=raw!$B84),1),"""")"),74.0)</f>
        <v>74</v>
      </c>
      <c r="E85" s="40">
        <f t="array" ref="E85">IFERROR(INDEX(raw!$B:$H,MATCH(1,(raw!$B:$B=$B85)*(raw!$D:$D=$C85),0),7), "n/a")</f>
        <v>30.45</v>
      </c>
    </row>
    <row r="86">
      <c r="B86" s="39" t="str">
        <f>IFERROR(raw!$B85,"")</f>
        <v>Solgar Lipotropic Factors Συμπλήρωμα διατροφής 100tabs</v>
      </c>
      <c r="C86" s="39" t="str">
        <f>IFERROR(raw!$D85,"")</f>
        <v>Pharmacyboutique</v>
      </c>
      <c r="D86" s="39">
        <f>IFERROR(__xludf.DUMMYFUNCTION("IFERROR(RANK(raw!$H85,Filter(raw!$H$2:$H10000,raw!$B$2:$B10000=raw!$B85),1),"""")"),76.0)</f>
        <v>76</v>
      </c>
      <c r="E86" s="40">
        <f t="array" ref="E86">IFERROR(INDEX(raw!$B:$H,MATCH(1,(raw!$B:$B=$B86)*(raw!$D:$D=$C86),0),7), "n/a")</f>
        <v>30.62</v>
      </c>
    </row>
    <row r="87">
      <c r="B87" s="39" t="str">
        <f>IFERROR(raw!$B86,"")</f>
        <v>Solgar Lipotropic Factors Συμπλήρωμα διατροφής 100tabs</v>
      </c>
      <c r="C87" s="39" t="str">
        <f>IFERROR(raw!$D86,"")</f>
        <v>Webfarmakeio</v>
      </c>
      <c r="D87" s="39">
        <f>IFERROR(__xludf.DUMMYFUNCTION("IFERROR(RANK(raw!$H86,Filter(raw!$H$2:$H10000,raw!$B$2:$B10000=raw!$B86),1),"""")"),59.0)</f>
        <v>59</v>
      </c>
      <c r="E87" s="40">
        <f t="array" ref="E87">IFERROR(INDEX(raw!$B:$H,MATCH(1,(raw!$B:$B=$B87)*(raw!$D:$D=$C87),0),7), "n/a")</f>
        <v>30.2</v>
      </c>
    </row>
    <row r="88">
      <c r="B88" s="39" t="str">
        <f>IFERROR(raw!$B87,"")</f>
        <v>Solgar Lipotropic Factors Συμπλήρωμα διατροφής 100tabs</v>
      </c>
      <c r="C88" s="39" t="str">
        <f>IFERROR(raw!$D87,"")</f>
        <v>RealPharmacy</v>
      </c>
      <c r="D88" s="39">
        <f>IFERROR(__xludf.DUMMYFUNCTION("IFERROR(RANK(raw!$H87,Filter(raw!$H$2:$H10000,raw!$B$2:$B10000=raw!$B87),1),"""")"),85.0)</f>
        <v>85</v>
      </c>
      <c r="E88" s="40">
        <f t="array" ref="E88">IFERROR(INDEX(raw!$B:$H,MATCH(1,(raw!$B:$B=$B88)*(raw!$D:$D=$C88),0),7), "n/a")</f>
        <v>31.23</v>
      </c>
    </row>
    <row r="89">
      <c r="B89" s="39" t="str">
        <f>IFERROR(raw!$B88,"")</f>
        <v>Solgar Lipotropic Factors Συμπλήρωμα διατροφής 100tabs</v>
      </c>
      <c r="C89" s="39" t="str">
        <f>IFERROR(raw!$D88,"")</f>
        <v>PharmaNatura</v>
      </c>
      <c r="D89" s="39">
        <f>IFERROR(__xludf.DUMMYFUNCTION("IFERROR(RANK(raw!$H88,Filter(raw!$H$2:$H10000,raw!$B$2:$B10000=raw!$B88),1),"""")"),87.0)</f>
        <v>87</v>
      </c>
      <c r="E89" s="40">
        <f t="array" ref="E89">IFERROR(INDEX(raw!$B:$H,MATCH(1,(raw!$B:$B=$B89)*(raw!$D:$D=$C89),0),7), "n/a")</f>
        <v>31.34</v>
      </c>
    </row>
    <row r="90">
      <c r="B90" s="39" t="str">
        <f>IFERROR(raw!$B89,"")</f>
        <v>Solgar Lipotropic Factors Συμπλήρωμα διατροφής 100tabs</v>
      </c>
      <c r="C90" s="39" t="str">
        <f>IFERROR(raw!$D89,"")</f>
        <v>Pharmacy Best Offers</v>
      </c>
      <c r="D90" s="39">
        <f>IFERROR(__xludf.DUMMYFUNCTION("IFERROR(RANK(raw!$H89,Filter(raw!$H$2:$H10000,raw!$B$2:$B10000=raw!$B89),1),"""")"),82.0)</f>
        <v>82</v>
      </c>
      <c r="E90" s="40">
        <f t="array" ref="E90">IFERROR(INDEX(raw!$B:$H,MATCH(1,(raw!$B:$B=$B90)*(raw!$D:$D=$C90),0),7), "n/a")</f>
        <v>30.95</v>
      </c>
    </row>
    <row r="91">
      <c r="B91" s="39" t="str">
        <f>IFERROR(raw!$B90,"")</f>
        <v>Solgar Lipotropic Factors Συμπλήρωμα διατροφής 100tabs</v>
      </c>
      <c r="C91" s="39" t="str">
        <f>IFERROR(raw!$D90,"")</f>
        <v>Planetcare</v>
      </c>
      <c r="D91" s="39">
        <f>IFERROR(__xludf.DUMMYFUNCTION("IFERROR(RANK(raw!$H90,Filter(raw!$H$2:$H10000,raw!$B$2:$B10000=raw!$B90),1),"""")"),79.0)</f>
        <v>79</v>
      </c>
      <c r="E91" s="40">
        <f t="array" ref="E91">IFERROR(INDEX(raw!$B:$H,MATCH(1,(raw!$B:$B=$B91)*(raw!$D:$D=$C91),0),7), "n/a")</f>
        <v>30.8</v>
      </c>
    </row>
    <row r="92">
      <c r="B92" s="39" t="str">
        <f>IFERROR(raw!$B91,"")</f>
        <v>Solgar Lipotropic Factors Συμπλήρωμα διατροφής 100tabs</v>
      </c>
      <c r="C92" s="39" t="str">
        <f>IFERROR(raw!$D91,"")</f>
        <v>AnosiaPharmacy</v>
      </c>
      <c r="D92" s="39">
        <f>IFERROR(__xludf.DUMMYFUNCTION("IFERROR(RANK(raw!$H91,Filter(raw!$H$2:$H10000,raw!$B$2:$B10000=raw!$B91),1),"""")"),83.0)</f>
        <v>83</v>
      </c>
      <c r="E92" s="40">
        <f t="array" ref="E92">IFERROR(INDEX(raw!$B:$H,MATCH(1,(raw!$B:$B=$B92)*(raw!$D:$D=$C92),0),7), "n/a")</f>
        <v>31.11</v>
      </c>
    </row>
    <row r="93">
      <c r="B93" s="39" t="str">
        <f>IFERROR(raw!$B92,"")</f>
        <v>Solgar Lipotropic Factors Συμπλήρωμα διατροφής 100tabs</v>
      </c>
      <c r="C93" s="39" t="str">
        <f>IFERROR(raw!$D92,"")</f>
        <v>PharmaStore</v>
      </c>
      <c r="D93" s="39">
        <f>IFERROR(__xludf.DUMMYFUNCTION("IFERROR(RANK(raw!$H92,Filter(raw!$H$2:$H10000,raw!$B$2:$B10000=raw!$B92),1),"""")"),64.0)</f>
        <v>64</v>
      </c>
      <c r="E93" s="40">
        <f t="array" ref="E93">IFERROR(INDEX(raw!$B:$H,MATCH(1,(raw!$B:$B=$B93)*(raw!$D:$D=$C93),0),7), "n/a")</f>
        <v>30.39</v>
      </c>
    </row>
    <row r="94">
      <c r="B94" s="39" t="str">
        <f>IFERROR(raw!$B93,"")</f>
        <v>Solgar Lipotropic Factors Συμπλήρωμα διατροφής 100tabs</v>
      </c>
      <c r="C94" s="39" t="str">
        <f>IFERROR(raw!$D93,"")</f>
        <v>Pharmellon</v>
      </c>
      <c r="D94" s="39">
        <f>IFERROR(__xludf.DUMMYFUNCTION("IFERROR(RANK(raw!$H93,Filter(raw!$H$2:$H10000,raw!$B$2:$B10000=raw!$B93),1),"""")"),90.0)</f>
        <v>90</v>
      </c>
      <c r="E94" s="40">
        <f t="array" ref="E94">IFERROR(INDEX(raw!$B:$H,MATCH(1,(raw!$B:$B=$B94)*(raw!$D:$D=$C94),0),7), "n/a")</f>
        <v>31.71</v>
      </c>
    </row>
    <row r="95">
      <c r="B95" s="39" t="str">
        <f>IFERROR(raw!$B94,"")</f>
        <v>Solgar Lipotropic Factors Συμπλήρωμα διατροφής 100tabs</v>
      </c>
      <c r="C95" s="39" t="str">
        <f>IFERROR(raw!$D94,"")</f>
        <v>Biofos</v>
      </c>
      <c r="D95" s="39">
        <f>IFERROR(__xludf.DUMMYFUNCTION("IFERROR(RANK(raw!$H94,Filter(raw!$H$2:$H10000,raw!$B$2:$B10000=raw!$B94),1),"""")"),91.0)</f>
        <v>91</v>
      </c>
      <c r="E95" s="40">
        <f t="array" ref="E95">IFERROR(INDEX(raw!$B:$H,MATCH(1,(raw!$B:$B=$B95)*(raw!$D:$D=$C95),0),7), "n/a")</f>
        <v>31.75</v>
      </c>
    </row>
    <row r="96">
      <c r="B96" s="39" t="str">
        <f>IFERROR(raw!$B95,"")</f>
        <v>Solgar Lipotropic Factors Συμπλήρωμα διατροφής 100tabs</v>
      </c>
      <c r="C96" s="39" t="str">
        <f>IFERROR(raw!$D95,"")</f>
        <v>OneCare</v>
      </c>
      <c r="D96" s="39">
        <f>IFERROR(__xludf.DUMMYFUNCTION("IFERROR(RANK(raw!$H95,Filter(raw!$H$2:$H10000,raw!$B$2:$B10000=raw!$B95),1),"""")"),103.0)</f>
        <v>103</v>
      </c>
      <c r="E96" s="40">
        <f t="array" ref="E96">IFERROR(INDEX(raw!$B:$H,MATCH(1,(raw!$B:$B=$B96)*(raw!$D:$D=$C96),0),7), "n/a")</f>
        <v>32.51</v>
      </c>
    </row>
    <row r="97">
      <c r="B97" s="39" t="str">
        <f>IFERROR(raw!$B96,"")</f>
        <v>Solgar Lipotropic Factors Συμπλήρωμα διατροφής 100tabs</v>
      </c>
      <c r="C97" s="39" t="str">
        <f>IFERROR(raw!$D96,"")</f>
        <v>PharmacyOnClick</v>
      </c>
      <c r="D97" s="39">
        <f>IFERROR(__xludf.DUMMYFUNCTION("IFERROR(RANK(raw!$H96,Filter(raw!$H$2:$H10000,raw!$B$2:$B10000=raw!$B96),1),"""")"),85.0)</f>
        <v>85</v>
      </c>
      <c r="E97" s="40">
        <f t="array" ref="E97">IFERROR(INDEX(raw!$B:$H,MATCH(1,(raw!$B:$B=$B97)*(raw!$D:$D=$C97),0),7), "n/a")</f>
        <v>31.23</v>
      </c>
    </row>
    <row r="98">
      <c r="B98" s="39" t="str">
        <f>IFERROR(raw!$B97,"")</f>
        <v>Solgar Lipotropic Factors Συμπλήρωμα διατροφής 100tabs</v>
      </c>
      <c r="C98" s="39" t="str">
        <f>IFERROR(raw!$D97,"")</f>
        <v>Pharmacity</v>
      </c>
      <c r="D98" s="39">
        <f>IFERROR(__xludf.DUMMYFUNCTION("IFERROR(RANK(raw!$H97,Filter(raw!$H$2:$H10000,raw!$B$2:$B10000=raw!$B97),1),"""")"),88.0)</f>
        <v>88</v>
      </c>
      <c r="E98" s="40">
        <f t="array" ref="E98">IFERROR(INDEX(raw!$B:$H,MATCH(1,(raw!$B:$B=$B98)*(raw!$D:$D=$C98),0),7), "n/a")</f>
        <v>31.6</v>
      </c>
    </row>
    <row r="99">
      <c r="B99" s="39" t="str">
        <f>IFERROR(raw!$B98,"")</f>
        <v>Solgar Lipotropic Factors Συμπλήρωμα διατροφής 100tabs</v>
      </c>
      <c r="C99" s="39" t="str">
        <f>IFERROR(raw!$D98,"")</f>
        <v>Ofarmakopoiosmou</v>
      </c>
      <c r="D99" s="39">
        <f>IFERROR(__xludf.DUMMYFUNCTION("IFERROR(RANK(raw!$H98,Filter(raw!$H$2:$H10000,raw!$B$2:$B10000=raw!$B98),1),"""")"),94.0)</f>
        <v>94</v>
      </c>
      <c r="E99" s="40">
        <f t="array" ref="E99">IFERROR(INDEX(raw!$B:$H,MATCH(1,(raw!$B:$B=$B99)*(raw!$D:$D=$C99),0),7), "n/a")</f>
        <v>31.88</v>
      </c>
    </row>
    <row r="100">
      <c r="B100" s="39" t="str">
        <f>IFERROR(raw!$B99,"")</f>
        <v>Solgar Lipotropic Factors Συμπλήρωμα διατροφής 100tabs</v>
      </c>
      <c r="C100" s="39" t="str">
        <f>IFERROR(raw!$D99,"")</f>
        <v>Pharmacy-Shop</v>
      </c>
      <c r="D100" s="39">
        <f>IFERROR(__xludf.DUMMYFUNCTION("IFERROR(RANK(raw!$H99,Filter(raw!$H$2:$H10000,raw!$B$2:$B10000=raw!$B99),1),"""")"),97.0)</f>
        <v>97</v>
      </c>
      <c r="E100" s="40">
        <f t="array" ref="E100">IFERROR(INDEX(raw!$B:$H,MATCH(1,(raw!$B:$B=$B100)*(raw!$D:$D=$C100),0),7), "n/a")</f>
        <v>32.09</v>
      </c>
    </row>
    <row r="101">
      <c r="B101" s="39" t="str">
        <f>IFERROR(raw!$B100,"")</f>
        <v>Solgar Lipotropic Factors Συμπλήρωμα διατροφής 100tabs</v>
      </c>
      <c r="C101" s="39" t="str">
        <f>IFERROR(raw!$D100,"")</f>
        <v>Galenic Pharmacy</v>
      </c>
      <c r="D101" s="39">
        <f>IFERROR(__xludf.DUMMYFUNCTION("IFERROR(RANK(raw!$H100,Filter(raw!$H$2:$H10000,raw!$B$2:$B10000=raw!$B100),1),"""")"),100.0)</f>
        <v>100</v>
      </c>
      <c r="E101" s="40">
        <f t="array" ref="E101">IFERROR(INDEX(raw!$B:$H,MATCH(1,(raw!$B:$B=$B101)*(raw!$D:$D=$C101),0),7), "n/a")</f>
        <v>32.4</v>
      </c>
    </row>
    <row r="102">
      <c r="B102" s="39" t="str">
        <f>IFERROR(raw!$B101,"")</f>
        <v>Solgar Lipotropic Factors Συμπλήρωμα διατροφής 100tabs</v>
      </c>
      <c r="C102" s="39" t="str">
        <f>IFERROR(raw!$D101,"")</f>
        <v>Pharmacy-greece</v>
      </c>
      <c r="D102" s="39">
        <f>IFERROR(__xludf.DUMMYFUNCTION("IFERROR(RANK(raw!$H101,Filter(raw!$H$2:$H10000,raw!$B$2:$B10000=raw!$B101),1),"""")"),95.0)</f>
        <v>95</v>
      </c>
      <c r="E102" s="40">
        <f t="array" ref="E102">IFERROR(INDEX(raw!$B:$H,MATCH(1,(raw!$B:$B=$B102)*(raw!$D:$D=$C102),0),7), "n/a")</f>
        <v>31.9</v>
      </c>
    </row>
    <row r="103">
      <c r="B103" s="39" t="str">
        <f>IFERROR(raw!$B102,"")</f>
        <v>Solgar Lipotropic Factors Συμπλήρωμα διατροφής 100tabs</v>
      </c>
      <c r="C103" s="39" t="str">
        <f>IFERROR(raw!$D102,"")</f>
        <v>PharmUp</v>
      </c>
      <c r="D103" s="39">
        <f>IFERROR(__xludf.DUMMYFUNCTION("IFERROR(RANK(raw!$H102,Filter(raw!$H$2:$H10000,raw!$B$2:$B10000=raw!$B102),1),"""")"),102.0)</f>
        <v>102</v>
      </c>
      <c r="E103" s="40">
        <f t="array" ref="E103">IFERROR(INDEX(raw!$B:$H,MATCH(1,(raw!$B:$B=$B103)*(raw!$D:$D=$C103),0),7), "n/a")</f>
        <v>32.48</v>
      </c>
    </row>
    <row r="104">
      <c r="B104" s="39" t="str">
        <f>IFERROR(raw!$B103,"")</f>
        <v>Solgar Lipotropic Factors Συμπλήρωμα διατροφής 100tabs</v>
      </c>
      <c r="C104" s="39" t="str">
        <f>IFERROR(raw!$D103,"")</f>
        <v>Farmakeio1828</v>
      </c>
      <c r="D104" s="39">
        <f>IFERROR(__xludf.DUMMYFUNCTION("IFERROR(RANK(raw!$H103,Filter(raw!$H$2:$H10000,raw!$B$2:$B10000=raw!$B103),1),"""")"),109.0)</f>
        <v>109</v>
      </c>
      <c r="E104" s="40">
        <f t="array" ref="E104">IFERROR(INDEX(raw!$B:$H,MATCH(1,(raw!$B:$B=$B104)*(raw!$D:$D=$C104),0),7), "n/a")</f>
        <v>33.14</v>
      </c>
    </row>
    <row r="105">
      <c r="B105" s="39" t="str">
        <f>IFERROR(raw!$B104,"")</f>
        <v>Solgar Lipotropic Factors Συμπλήρωμα διατροφής 100tabs</v>
      </c>
      <c r="C105" s="39" t="str">
        <f>IFERROR(raw!$D104,"")</f>
        <v>Joy Pharmacy</v>
      </c>
      <c r="D105" s="39">
        <f>IFERROR(__xludf.DUMMYFUNCTION("IFERROR(RANK(raw!$H104,Filter(raw!$H$2:$H10000,raw!$B$2:$B10000=raw!$B104),1),"""")"),99.0)</f>
        <v>99</v>
      </c>
      <c r="E105" s="40">
        <f t="array" ref="E105">IFERROR(INDEX(raw!$B:$H,MATCH(1,(raw!$B:$B=$B105)*(raw!$D:$D=$C105),0),7), "n/a")</f>
        <v>32.24</v>
      </c>
    </row>
    <row r="106">
      <c r="B106" s="39" t="str">
        <f>IFERROR(raw!$B105,"")</f>
        <v>Solgar Lipotropic Factors Συμπλήρωμα διατροφής 100tabs</v>
      </c>
      <c r="C106" s="39" t="str">
        <f>IFERROR(raw!$D105,"")</f>
        <v>Future Pharmacy</v>
      </c>
      <c r="D106" s="39">
        <f>IFERROR(__xludf.DUMMYFUNCTION("IFERROR(RANK(raw!$H105,Filter(raw!$H$2:$H10000,raw!$B$2:$B10000=raw!$B105),1),"""")"),106.0)</f>
        <v>106</v>
      </c>
      <c r="E106" s="40">
        <f t="array" ref="E106">IFERROR(INDEX(raw!$B:$H,MATCH(1,(raw!$B:$B=$B106)*(raw!$D:$D=$C106),0),7), "n/a")</f>
        <v>32.84</v>
      </c>
    </row>
    <row r="107">
      <c r="B107" s="39" t="str">
        <f>IFERROR(raw!$B106,"")</f>
        <v>Solgar Lipotropic Factors Συμπλήρωμα διατροφής 100tabs</v>
      </c>
      <c r="C107" s="39" t="str">
        <f>IFERROR(raw!$D106,"")</f>
        <v>PentelicaPharmacy</v>
      </c>
      <c r="D107" s="39">
        <f>IFERROR(__xludf.DUMMYFUNCTION("IFERROR(RANK(raw!$H106,Filter(raw!$H$2:$H10000,raw!$B$2:$B10000=raw!$B106),1),"""")"),104.0)</f>
        <v>104</v>
      </c>
      <c r="E107" s="40">
        <f t="array" ref="E107">IFERROR(INDEX(raw!$B:$H,MATCH(1,(raw!$B:$B=$B107)*(raw!$D:$D=$C107),0),7), "n/a")</f>
        <v>32.54</v>
      </c>
    </row>
    <row r="108">
      <c r="B108" s="39" t="str">
        <f>IFERROR(raw!$B107,"")</f>
        <v>Solgar Lipotropic Factors Συμπλήρωμα διατροφής 100tabs</v>
      </c>
      <c r="C108" s="39" t="str">
        <f>IFERROR(raw!$D107,"")</f>
        <v>AntoniouPharmacy</v>
      </c>
      <c r="D108" s="39">
        <f>IFERROR(__xludf.DUMMYFUNCTION("IFERROR(RANK(raw!$H107,Filter(raw!$H$2:$H10000,raw!$B$2:$B10000=raw!$B107),1),"""")"),107.0)</f>
        <v>107</v>
      </c>
      <c r="E108" s="40">
        <f t="array" ref="E108">IFERROR(INDEX(raw!$B:$H,MATCH(1,(raw!$B:$B=$B108)*(raw!$D:$D=$C108),0),7), "n/a")</f>
        <v>32.95</v>
      </c>
    </row>
    <row r="109">
      <c r="B109" s="39" t="str">
        <f>IFERROR(raw!$B108,"")</f>
        <v>Solgar Lipotropic Factors Συμπλήρωμα διατροφής 100tabs</v>
      </c>
      <c r="C109" s="39" t="str">
        <f>IFERROR(raw!$D108,"")</f>
        <v>Topharmakeio</v>
      </c>
      <c r="D109" s="39">
        <f>IFERROR(__xludf.DUMMYFUNCTION("IFERROR(RANK(raw!$H108,Filter(raw!$H$2:$H10000,raw!$B$2:$B10000=raw!$B108),1),"""")"),98.0)</f>
        <v>98</v>
      </c>
      <c r="E109" s="40">
        <f t="array" ref="E109">IFERROR(INDEX(raw!$B:$H,MATCH(1,(raw!$B:$B=$B109)*(raw!$D:$D=$C109),0),7), "n/a")</f>
        <v>32.19</v>
      </c>
    </row>
    <row r="110">
      <c r="B110" s="39" t="str">
        <f>IFERROR(raw!$B109,"")</f>
        <v>Solgar Lipotropic Factors Συμπλήρωμα διατροφής 100tabs</v>
      </c>
      <c r="C110" s="39" t="str">
        <f>IFERROR(raw!$D109,"")</f>
        <v>Pharmacyworld</v>
      </c>
      <c r="D110" s="39">
        <f>IFERROR(__xludf.DUMMYFUNCTION("IFERROR(RANK(raw!$H109,Filter(raw!$H$2:$H10000,raw!$B$2:$B10000=raw!$B109),1),"""")"),105.0)</f>
        <v>105</v>
      </c>
      <c r="E110" s="40">
        <f t="array" ref="E110">IFERROR(INDEX(raw!$B:$H,MATCH(1,(raw!$B:$B=$B110)*(raw!$D:$D=$C110),0),7), "n/a")</f>
        <v>32.6</v>
      </c>
    </row>
    <row r="111">
      <c r="B111" s="39" t="str">
        <f>IFERROR(raw!$B110,"")</f>
        <v>Solgar Lipotropic Factors Συμπλήρωμα διατροφής 100tabs</v>
      </c>
      <c r="C111" s="39" t="str">
        <f>IFERROR(raw!$D110,"")</f>
        <v>Pharmacy-Raptis</v>
      </c>
      <c r="D111" s="39">
        <f>IFERROR(__xludf.DUMMYFUNCTION("IFERROR(RANK(raw!$H110,Filter(raw!$H$2:$H10000,raw!$B$2:$B10000=raw!$B110),1),"""")"),111.0)</f>
        <v>111</v>
      </c>
      <c r="E111" s="40">
        <f t="array" ref="E111">IFERROR(INDEX(raw!$B:$H,MATCH(1,(raw!$B:$B=$B111)*(raw!$D:$D=$C111),0),7), "n/a")</f>
        <v>33.9</v>
      </c>
    </row>
    <row r="112">
      <c r="B112" s="39" t="str">
        <f>IFERROR(raw!$B111,"")</f>
        <v>Solgar Lipotropic Factors Συμπλήρωμα διατροφής 100tabs</v>
      </c>
      <c r="C112" s="39" t="str">
        <f>IFERROR(raw!$D111,"")</f>
        <v>Green-pharm</v>
      </c>
      <c r="D112" s="39">
        <f>IFERROR(__xludf.DUMMYFUNCTION("IFERROR(RANK(raw!$H111,Filter(raw!$H$2:$H10000,raw!$B$2:$B10000=raw!$B111),1),"""")"),108.0)</f>
        <v>108</v>
      </c>
      <c r="E112" s="40">
        <f t="array" ref="E112">IFERROR(INDEX(raw!$B:$H,MATCH(1,(raw!$B:$B=$B112)*(raw!$D:$D=$C112),0),7), "n/a")</f>
        <v>32.96</v>
      </c>
    </row>
    <row r="113">
      <c r="B113" s="39" t="str">
        <f>IFERROR(raw!$B112,"")</f>
        <v>Solgar Lipotropic Factors Συμπλήρωμα διατροφής 100tabs</v>
      </c>
      <c r="C113" s="39" t="str">
        <f>IFERROR(raw!$D112,"")</f>
        <v>Box2box</v>
      </c>
      <c r="D113" s="39">
        <f>IFERROR(__xludf.DUMMYFUNCTION("IFERROR(RANK(raw!$H112,Filter(raw!$H$2:$H10000,raw!$B$2:$B10000=raw!$B112),1),"""")"),112.0)</f>
        <v>112</v>
      </c>
      <c r="E113" s="40">
        <f t="array" ref="E113">IFERROR(INDEX(raw!$B:$H,MATCH(1,(raw!$B:$B=$B113)*(raw!$D:$D=$C113),0),7), "n/a")</f>
        <v>34.32</v>
      </c>
    </row>
    <row r="114">
      <c r="B114" s="39" t="str">
        <f>IFERROR(raw!$B113,"")</f>
        <v>Solgar Lipotropic Factors Συμπλήρωμα διατροφής 100tabs</v>
      </c>
      <c r="C114" s="39" t="str">
        <f>IFERROR(raw!$D113,"")</f>
        <v>Northpharmacy</v>
      </c>
      <c r="D114" s="39">
        <f>IFERROR(__xludf.DUMMYFUNCTION("IFERROR(RANK(raw!$H113,Filter(raw!$H$2:$H10000,raw!$B$2:$B10000=raw!$B113),1),"""")"),110.0)</f>
        <v>110</v>
      </c>
      <c r="E114" s="40">
        <f t="array" ref="E114">IFERROR(INDEX(raw!$B:$H,MATCH(1,(raw!$B:$B=$B114)*(raw!$D:$D=$C114),0),7), "n/a")</f>
        <v>33.88</v>
      </c>
    </row>
    <row r="115">
      <c r="B115" s="39" t="str">
        <f>IFERROR(raw!$B114,"")</f>
        <v>Solgar Lipotropic Factors Συμπλήρωμα διατροφής 100tabs</v>
      </c>
      <c r="C115" s="39" t="str">
        <f>IFERROR(raw!$D114,"")</f>
        <v>Pharmeden</v>
      </c>
      <c r="D115" s="39">
        <f>IFERROR(__xludf.DUMMYFUNCTION("IFERROR(RANK(raw!$H114,Filter(raw!$H$2:$H10000,raw!$B$2:$B10000=raw!$B114),1),"""")"),114.0)</f>
        <v>114</v>
      </c>
      <c r="E115" s="40">
        <f t="array" ref="E115">IFERROR(INDEX(raw!$B:$H,MATCH(1,(raw!$B:$B=$B115)*(raw!$D:$D=$C115),0),7), "n/a")</f>
        <v>36.26</v>
      </c>
    </row>
    <row r="116">
      <c r="B116" s="39" t="str">
        <f>IFERROR(raw!$B115,"")</f>
        <v>Solgar Lipotropic Factors Συμπλήρωμα διατροφής 100tabs</v>
      </c>
      <c r="C116" s="39" t="str">
        <f>IFERROR(raw!$D115,"")</f>
        <v>Naturepharm</v>
      </c>
      <c r="D116" s="39">
        <f>IFERROR(__xludf.DUMMYFUNCTION("IFERROR(RANK(raw!$H115,Filter(raw!$H$2:$H10000,raw!$B$2:$B10000=raw!$B115),1),"""")"),113.0)</f>
        <v>113</v>
      </c>
      <c r="E116" s="40">
        <f t="array" ref="E116">IFERROR(INDEX(raw!$B:$H,MATCH(1,(raw!$B:$B=$B116)*(raw!$D:$D=$C116),0),7), "n/a")</f>
        <v>34.66</v>
      </c>
    </row>
    <row r="117">
      <c r="B117" s="39" t="str">
        <f>IFERROR(raw!$B116,"")</f>
        <v>Solgar Lipotropic Factors Συμπλήρωμα διατροφής 100tabs</v>
      </c>
      <c r="C117" s="39" t="str">
        <f>IFERROR(raw!$D116,"")</f>
        <v>Santorini Pharmacy</v>
      </c>
      <c r="D117" s="39">
        <f>IFERROR(__xludf.DUMMYFUNCTION("IFERROR(RANK(raw!$H116,Filter(raw!$H$2:$H10000,raw!$B$2:$B10000=raw!$B116),1),"""")"),115.0)</f>
        <v>115</v>
      </c>
      <c r="E117" s="40">
        <f t="array" ref="E117">IFERROR(INDEX(raw!$B:$H,MATCH(1,(raw!$B:$B=$B117)*(raw!$D:$D=$C117),0),7), "n/a")</f>
        <v>36.5</v>
      </c>
    </row>
    <row r="118">
      <c r="B118" s="39" t="str">
        <f>IFERROR(raw!$B117,"")</f>
        <v>Solgar Lipotropic Factors Συμπλήρωμα διατροφής 100tabs</v>
      </c>
      <c r="C118" s="39" t="str">
        <f>IFERROR(raw!$D117,"")</f>
        <v>Fzinpharmacy</v>
      </c>
      <c r="D118" s="39">
        <f>IFERROR(__xludf.DUMMYFUNCTION("IFERROR(RANK(raw!$H117,Filter(raw!$H$2:$H10000,raw!$B$2:$B10000=raw!$B117),1),"""")"),116.0)</f>
        <v>116</v>
      </c>
      <c r="E118" s="40">
        <f t="array" ref="E118">IFERROR(INDEX(raw!$B:$H,MATCH(1,(raw!$B:$B=$B118)*(raw!$D:$D=$C118),0),7), "n/a")</f>
        <v>36.7</v>
      </c>
    </row>
    <row r="119">
      <c r="B119" s="39" t="str">
        <f>IFERROR(raw!$B118,"")</f>
        <v>Solgar Lipotropic Factors Συμπλήρωμα διατροφής 100tabs</v>
      </c>
      <c r="C119" s="39" t="str">
        <f>IFERROR(raw!$D118,"")</f>
        <v>Pharmacyonlineshop</v>
      </c>
      <c r="D119" s="39">
        <f>IFERROR(__xludf.DUMMYFUNCTION("IFERROR(RANK(raw!$H118,Filter(raw!$H$2:$H10000,raw!$B$2:$B10000=raw!$B118),1),"""")"),117.0)</f>
        <v>117</v>
      </c>
      <c r="E119" s="40">
        <f t="array" ref="E119">IFERROR(INDEX(raw!$B:$H,MATCH(1,(raw!$B:$B=$B119)*(raw!$D:$D=$C119),0),7), "n/a")</f>
        <v>37.25</v>
      </c>
    </row>
    <row r="120">
      <c r="B120" s="39" t="str">
        <f>IFERROR(raw!$B119,"")</f>
        <v>Solgar Lipotropic Factors Συμπλήρωμα διατροφής 100tabs</v>
      </c>
      <c r="C120" s="39" t="str">
        <f>IFERROR(raw!$D119,"")</f>
        <v>iNatural</v>
      </c>
      <c r="D120" s="39">
        <f>IFERROR(__xludf.DUMMYFUNCTION("IFERROR(RANK(raw!$H119,Filter(raw!$H$2:$H10000,raw!$B$2:$B10000=raw!$B119),1),"""")"),118.0)</f>
        <v>118</v>
      </c>
      <c r="E120" s="40">
        <f t="array" ref="E120">IFERROR(INDEX(raw!$B:$H,MATCH(1,(raw!$B:$B=$B120)*(raw!$D:$D=$C120),0),7), "n/a")</f>
        <v>41.95</v>
      </c>
    </row>
    <row r="121">
      <c r="B121" s="39" t="str">
        <f>IFERROR(raw!$B120,"")</f>
        <v>Epsilon Health Arichol Συμπλήρωμα Διατροφής 30 Δισκία</v>
      </c>
      <c r="C121" s="39" t="str">
        <f>IFERROR(raw!$D120,"")</f>
        <v>2happy</v>
      </c>
      <c r="D121" s="39">
        <f>IFERROR(__xludf.DUMMYFUNCTION("IFERROR(RANK(raw!$H120,Filter(raw!$H$2:$H10000,raw!$B$2:$B10000=raw!$B120),1),"""")"),3.0)</f>
        <v>3</v>
      </c>
      <c r="E121" s="40">
        <f t="array" ref="E121">IFERROR(INDEX(raw!$B:$H,MATCH(1,(raw!$B:$B=$B121)*(raw!$D:$D=$C121),0),7), "n/a")</f>
        <v>13.39</v>
      </c>
    </row>
    <row r="122">
      <c r="B122" s="39" t="str">
        <f>IFERROR(raw!$B121,"")</f>
        <v>Epsilon Health Arichol Συμπλήρωμα Διατροφής 30 Δισκία</v>
      </c>
      <c r="C122" s="39" t="str">
        <f>IFERROR(raw!$D121,"")</f>
        <v>PharmacyMegaStore</v>
      </c>
      <c r="D122" s="39">
        <f>IFERROR(__xludf.DUMMYFUNCTION("IFERROR(RANK(raw!$H121,Filter(raw!$H$2:$H10000,raw!$B$2:$B10000=raw!$B121),1),"""")"),1.0)</f>
        <v>1</v>
      </c>
      <c r="E122" s="40">
        <f t="array" ref="E122">IFERROR(INDEX(raw!$B:$H,MATCH(1,(raw!$B:$B=$B122)*(raw!$D:$D=$C122),0),7), "n/a")</f>
        <v>12.2</v>
      </c>
    </row>
    <row r="123">
      <c r="B123" s="39" t="str">
        <f>IFERROR(raw!$B122,"")</f>
        <v>Epsilon Health Arichol Συμπλήρωμα Διατροφής 30 Δισκία</v>
      </c>
      <c r="C123" s="39" t="str">
        <f>IFERROR(raw!$D122,"")</f>
        <v>PharmUp</v>
      </c>
      <c r="D123" s="39">
        <f>IFERROR(__xludf.DUMMYFUNCTION("IFERROR(RANK(raw!$H122,Filter(raw!$H$2:$H10000,raw!$B$2:$B10000=raw!$B122),1),"""")"),5.0)</f>
        <v>5</v>
      </c>
      <c r="E123" s="40">
        <f t="array" ref="E123">IFERROR(INDEX(raw!$B:$H,MATCH(1,(raw!$B:$B=$B123)*(raw!$D:$D=$C123),0),7), "n/a")</f>
        <v>13.64</v>
      </c>
    </row>
    <row r="124">
      <c r="B124" s="39" t="str">
        <f>IFERROR(raw!$B123,"")</f>
        <v>Epsilon Health Arichol Συμπλήρωμα Διατροφής 30 Δισκία</v>
      </c>
      <c r="C124" s="39" t="str">
        <f>IFERROR(raw!$D123,"")</f>
        <v>Pharmafresh</v>
      </c>
      <c r="D124" s="39">
        <f>IFERROR(__xludf.DUMMYFUNCTION("IFERROR(RANK(raw!$H123,Filter(raw!$H$2:$H10000,raw!$B$2:$B10000=raw!$B123),1),"""")"),9.0)</f>
        <v>9</v>
      </c>
      <c r="E124" s="40">
        <f t="array" ref="E124">IFERROR(INDEX(raw!$B:$H,MATCH(1,(raw!$B:$B=$B124)*(raw!$D:$D=$C124),0),7), "n/a")</f>
        <v>14.19</v>
      </c>
    </row>
    <row r="125">
      <c r="B125" s="39" t="str">
        <f>IFERROR(raw!$B124,"")</f>
        <v>Epsilon Health Arichol Συμπλήρωμα Διατροφής 30 Δισκία</v>
      </c>
      <c r="C125" s="39" t="str">
        <f>IFERROR(raw!$D124,"")</f>
        <v>Bestpharmacy</v>
      </c>
      <c r="D125" s="39">
        <f>IFERROR(__xludf.DUMMYFUNCTION("IFERROR(RANK(raw!$H124,Filter(raw!$H$2:$H10000,raw!$B$2:$B10000=raw!$B124),1),"""")"),2.0)</f>
        <v>2</v>
      </c>
      <c r="E125" s="40">
        <f t="array" ref="E125">IFERROR(INDEX(raw!$B:$H,MATCH(1,(raw!$B:$B=$B125)*(raw!$D:$D=$C125),0),7), "n/a")</f>
        <v>12.4</v>
      </c>
    </row>
    <row r="126">
      <c r="B126" s="39" t="str">
        <f>IFERROR(raw!$B125,"")</f>
        <v>Epsilon Health Arichol Συμπλήρωμα Διατροφής 30 Δισκία</v>
      </c>
      <c r="C126" s="39" t="str">
        <f>IFERROR(raw!$D125,"")</f>
        <v>Pharmahub</v>
      </c>
      <c r="D126" s="39">
        <f>IFERROR(__xludf.DUMMYFUNCTION("IFERROR(RANK(raw!$H125,Filter(raw!$H$2:$H10000,raw!$B$2:$B10000=raw!$B125),1),"""")"),14.0)</f>
        <v>14</v>
      </c>
      <c r="E126" s="40">
        <f t="array" ref="E126">IFERROR(INDEX(raw!$B:$H,MATCH(1,(raw!$B:$B=$B126)*(raw!$D:$D=$C126),0),7), "n/a")</f>
        <v>14.64</v>
      </c>
    </row>
    <row r="127">
      <c r="B127" s="39" t="str">
        <f>IFERROR(raw!$B126,"")</f>
        <v>Epsilon Health Arichol Συμπλήρωμα Διατροφής 30 Δισκία</v>
      </c>
      <c r="C127" s="39" t="str">
        <f>IFERROR(raw!$D126,"")</f>
        <v>Pharmacyline</v>
      </c>
      <c r="D127" s="39">
        <f>IFERROR(__xludf.DUMMYFUNCTION("IFERROR(RANK(raw!$H126,Filter(raw!$H$2:$H10000,raw!$B$2:$B10000=raw!$B126),1),"""")"),26.0)</f>
        <v>26</v>
      </c>
      <c r="E127" s="40">
        <f t="array" ref="E127">IFERROR(INDEX(raw!$B:$H,MATCH(1,(raw!$B:$B=$B127)*(raw!$D:$D=$C127),0),7), "n/a")</f>
        <v>15.85</v>
      </c>
    </row>
    <row r="128">
      <c r="B128" s="39" t="str">
        <f>IFERROR(raw!$B127,"")</f>
        <v>Epsilon Health Arichol Συμπλήρωμα Διατροφής 30 Δισκία</v>
      </c>
      <c r="C128" s="39" t="str">
        <f>IFERROR(raw!$D127,"")</f>
        <v>Pharm4you</v>
      </c>
      <c r="D128" s="39">
        <f>IFERROR(__xludf.DUMMYFUNCTION("IFERROR(RANK(raw!$H127,Filter(raw!$H$2:$H10000,raw!$B$2:$B10000=raw!$B127),1),"""")"),23.0)</f>
        <v>23</v>
      </c>
      <c r="E128" s="40">
        <f t="array" ref="E128">IFERROR(INDEX(raw!$B:$H,MATCH(1,(raw!$B:$B=$B128)*(raw!$D:$D=$C128),0),7), "n/a")</f>
        <v>15.3</v>
      </c>
    </row>
    <row r="129">
      <c r="B129" s="39" t="str">
        <f>IFERROR(raw!$B128,"")</f>
        <v>Epsilon Health Arichol Συμπλήρωμα Διατροφής 30 Δισκία</v>
      </c>
      <c r="C129" s="39" t="str">
        <f>IFERROR(raw!$D128,"")</f>
        <v>A-Pharmacy</v>
      </c>
      <c r="D129" s="39">
        <f>IFERROR(__xludf.DUMMYFUNCTION("IFERROR(RANK(raw!$H128,Filter(raw!$H$2:$H10000,raw!$B$2:$B10000=raw!$B128),1),"""")"),10.0)</f>
        <v>10</v>
      </c>
      <c r="E129" s="40">
        <f t="array" ref="E129">IFERROR(INDEX(raw!$B:$H,MATCH(1,(raw!$B:$B=$B129)*(raw!$D:$D=$C129),0),7), "n/a")</f>
        <v>14.3</v>
      </c>
    </row>
    <row r="130">
      <c r="B130" s="39" t="str">
        <f>IFERROR(raw!$B129,"")</f>
        <v>Epsilon Health Arichol Συμπλήρωμα Διατροφής 30 Δισκία</v>
      </c>
      <c r="C130" s="39" t="str">
        <f>IFERROR(raw!$D129,"")</f>
        <v>Pharmnet</v>
      </c>
      <c r="D130" s="39">
        <f>IFERROR(__xludf.DUMMYFUNCTION("IFERROR(RANK(raw!$H129,Filter(raw!$H$2:$H10000,raw!$B$2:$B10000=raw!$B129),1),"""")"),12.0)</f>
        <v>12</v>
      </c>
      <c r="E130" s="40">
        <f t="array" ref="E130">IFERROR(INDEX(raw!$B:$H,MATCH(1,(raw!$B:$B=$B130)*(raw!$D:$D=$C130),0),7), "n/a")</f>
        <v>14.35</v>
      </c>
    </row>
    <row r="131">
      <c r="B131" s="39" t="str">
        <f>IFERROR(raw!$B130,"")</f>
        <v>Epsilon Health Arichol Συμπλήρωμα Διατροφής 30 Δισκία</v>
      </c>
      <c r="C131" s="39" t="str">
        <f>IFERROR(raw!$D130,"")</f>
        <v>Wecare</v>
      </c>
      <c r="D131" s="39">
        <f>IFERROR(__xludf.DUMMYFUNCTION("IFERROR(RANK(raw!$H130,Filter(raw!$H$2:$H10000,raw!$B$2:$B10000=raw!$B130),1),"""")"),8.0)</f>
        <v>8</v>
      </c>
      <c r="E131" s="40">
        <f t="array" ref="E131">IFERROR(INDEX(raw!$B:$H,MATCH(1,(raw!$B:$B=$B131)*(raw!$D:$D=$C131),0),7), "n/a")</f>
        <v>13.98</v>
      </c>
    </row>
    <row r="132">
      <c r="B132" s="39" t="str">
        <f>IFERROR(raw!$B131,"")</f>
        <v>Epsilon Health Arichol Συμπλήρωμα Διατροφής 30 Δισκία</v>
      </c>
      <c r="C132" s="39" t="str">
        <f>IFERROR(raw!$D131,"")</f>
        <v>Mypharmacy</v>
      </c>
      <c r="D132" s="39">
        <f>IFERROR(__xludf.DUMMYFUNCTION("IFERROR(RANK(raw!$H131,Filter(raw!$H$2:$H10000,raw!$B$2:$B10000=raw!$B131),1),"""")"),7.0)</f>
        <v>7</v>
      </c>
      <c r="E132" s="40">
        <f t="array" ref="E132">IFERROR(INDEX(raw!$B:$H,MATCH(1,(raw!$B:$B=$B132)*(raw!$D:$D=$C132),0),7), "n/a")</f>
        <v>13.9</v>
      </c>
    </row>
    <row r="133">
      <c r="B133" s="39" t="str">
        <f>IFERROR(raw!$B132,"")</f>
        <v>Epsilon Health Arichol Συμπλήρωμα Διατροφής 30 Δισκία</v>
      </c>
      <c r="C133" s="39" t="str">
        <f>IFERROR(raw!$D132,"")</f>
        <v>PharmaStore</v>
      </c>
      <c r="D133" s="39">
        <f>IFERROR(__xludf.DUMMYFUNCTION("IFERROR(RANK(raw!$H132,Filter(raw!$H$2:$H10000,raw!$B$2:$B10000=raw!$B132),1),"""")"),4.0)</f>
        <v>4</v>
      </c>
      <c r="E133" s="40">
        <f t="array" ref="E133">IFERROR(INDEX(raw!$B:$H,MATCH(1,(raw!$B:$B=$B133)*(raw!$D:$D=$C133),0),7), "n/a")</f>
        <v>13.41</v>
      </c>
    </row>
    <row r="134">
      <c r="B134" s="39" t="str">
        <f>IFERROR(raw!$B133,"")</f>
        <v>Epsilon Health Arichol Συμπλήρωμα Διατροφής 30 Δισκία</v>
      </c>
      <c r="C134" s="39" t="str">
        <f>IFERROR(raw!$D133,"")</f>
        <v>CareLife</v>
      </c>
      <c r="D134" s="39">
        <f>IFERROR(__xludf.DUMMYFUNCTION("IFERROR(RANK(raw!$H133,Filter(raw!$H$2:$H10000,raw!$B$2:$B10000=raw!$B133),1),"""")"),13.0)</f>
        <v>13</v>
      </c>
      <c r="E134" s="40">
        <f t="array" ref="E134">IFERROR(INDEX(raw!$B:$H,MATCH(1,(raw!$B:$B=$B134)*(raw!$D:$D=$C134),0),7), "n/a")</f>
        <v>14.43</v>
      </c>
    </row>
    <row r="135">
      <c r="B135" s="39" t="str">
        <f>IFERROR(raw!$B134,"")</f>
        <v>Epsilon Health Arichol Συμπλήρωμα Διατροφής 30 Δισκία</v>
      </c>
      <c r="C135" s="39" t="str">
        <f>IFERROR(raw!$D134,"")</f>
        <v>Go healthy</v>
      </c>
      <c r="D135" s="39">
        <f>IFERROR(__xludf.DUMMYFUNCTION("IFERROR(RANK(raw!$H134,Filter(raw!$H$2:$H10000,raw!$B$2:$B10000=raw!$B134),1),"""")"),11.0)</f>
        <v>11</v>
      </c>
      <c r="E135" s="40">
        <f t="array" ref="E135">IFERROR(INDEX(raw!$B:$H,MATCH(1,(raw!$B:$B=$B135)*(raw!$D:$D=$C135),0),7), "n/a")</f>
        <v>14.32</v>
      </c>
    </row>
    <row r="136">
      <c r="B136" s="39" t="str">
        <f>IFERROR(raw!$B135,"")</f>
        <v>Epsilon Health Arichol Συμπλήρωμα Διατροφής 30 Δισκία</v>
      </c>
      <c r="C136" s="39" t="str">
        <f>IFERROR(raw!$D135,"")</f>
        <v>PharmacyDiscount</v>
      </c>
      <c r="D136" s="39">
        <f>IFERROR(__xludf.DUMMYFUNCTION("IFERROR(RANK(raw!$H135,Filter(raw!$H$2:$H10000,raw!$B$2:$B10000=raw!$B135),1),"""")"),18.0)</f>
        <v>18</v>
      </c>
      <c r="E136" s="40">
        <f t="array" ref="E136">IFERROR(INDEX(raw!$B:$H,MATCH(1,(raw!$B:$B=$B136)*(raw!$D:$D=$C136),0),7), "n/a")</f>
        <v>14.73</v>
      </c>
    </row>
    <row r="137">
      <c r="B137" s="39" t="str">
        <f>IFERROR(raw!$B136,"")</f>
        <v>Epsilon Health Arichol Συμπλήρωμα Διατροφής 30 Δισκία</v>
      </c>
      <c r="C137" s="39" t="str">
        <f>IFERROR(raw!$D136,"")</f>
        <v>Vita4you</v>
      </c>
      <c r="D137" s="39">
        <f>IFERROR(__xludf.DUMMYFUNCTION("IFERROR(RANK(raw!$H136,Filter(raw!$H$2:$H10000,raw!$B$2:$B10000=raw!$B136),1),"""")"),19.0)</f>
        <v>19</v>
      </c>
      <c r="E137" s="40">
        <f t="array" ref="E137">IFERROR(INDEX(raw!$B:$H,MATCH(1,(raw!$B:$B=$B137)*(raw!$D:$D=$C137),0),7), "n/a")</f>
        <v>14.74</v>
      </c>
    </row>
    <row r="138">
      <c r="B138" s="39" t="str">
        <f>IFERROR(raw!$B137,"")</f>
        <v>Epsilon Health Arichol Συμπλήρωμα Διατροφής 30 Δισκία</v>
      </c>
      <c r="C138" s="39" t="str">
        <f>IFERROR(raw!$D137,"")</f>
        <v>CentralPharmacy</v>
      </c>
      <c r="D138" s="39">
        <f>IFERROR(__xludf.DUMMYFUNCTION("IFERROR(RANK(raw!$H137,Filter(raw!$H$2:$H10000,raw!$B$2:$B10000=raw!$B137),1),"""")"),14.0)</f>
        <v>14</v>
      </c>
      <c r="E138" s="40">
        <f t="array" ref="E138">IFERROR(INDEX(raw!$B:$H,MATCH(1,(raw!$B:$B=$B138)*(raw!$D:$D=$C138),0),7), "n/a")</f>
        <v>14.64</v>
      </c>
    </row>
    <row r="139">
      <c r="B139" s="39" t="str">
        <f>IFERROR(raw!$B138,"")</f>
        <v>Epsilon Health Arichol Συμπλήρωμα Διατροφής 30 Δισκία</v>
      </c>
      <c r="C139" s="39" t="str">
        <f>IFERROR(raw!$D138,"")</f>
        <v>VivaPharmacy</v>
      </c>
      <c r="D139" s="39">
        <f>IFERROR(__xludf.DUMMYFUNCTION("IFERROR(RANK(raw!$H138,Filter(raw!$H$2:$H10000,raw!$B$2:$B10000=raw!$B138),1),"""")"),6.0)</f>
        <v>6</v>
      </c>
      <c r="E139" s="40">
        <f t="array" ref="E139">IFERROR(INDEX(raw!$B:$H,MATCH(1,(raw!$B:$B=$B139)*(raw!$D:$D=$C139),0),7), "n/a")</f>
        <v>13.84</v>
      </c>
    </row>
    <row r="140">
      <c r="B140" s="39" t="str">
        <f>IFERROR(raw!$B139,"")</f>
        <v>Epsilon Health Arichol Συμπλήρωμα Διατροφής 30 Δισκία</v>
      </c>
      <c r="C140" s="39" t="str">
        <f>IFERROR(raw!$D139,"")</f>
        <v>Ypharmacy</v>
      </c>
      <c r="D140" s="39">
        <f>IFERROR(__xludf.DUMMYFUNCTION("IFERROR(RANK(raw!$H139,Filter(raw!$H$2:$H10000,raw!$B$2:$B10000=raw!$B139),1),"""")"),16.0)</f>
        <v>16</v>
      </c>
      <c r="E140" s="40">
        <f t="array" ref="E140">IFERROR(INDEX(raw!$B:$H,MATCH(1,(raw!$B:$B=$B140)*(raw!$D:$D=$C140),0),7), "n/a")</f>
        <v>14.68</v>
      </c>
    </row>
    <row r="141">
      <c r="B141" s="39" t="str">
        <f>IFERROR(raw!$B140,"")</f>
        <v>Epsilon Health Arichol Συμπλήρωμα Διατροφής 30 Δισκία</v>
      </c>
      <c r="C141" s="39" t="str">
        <f>IFERROR(raw!$D140,"")</f>
        <v>Upharm</v>
      </c>
      <c r="D141" s="39">
        <f>IFERROR(__xludf.DUMMYFUNCTION("IFERROR(RANK(raw!$H140,Filter(raw!$H$2:$H10000,raw!$B$2:$B10000=raw!$B140),1),"""")"),17.0)</f>
        <v>17</v>
      </c>
      <c r="E141" s="40">
        <f t="array" ref="E141">IFERROR(INDEX(raw!$B:$H,MATCH(1,(raw!$B:$B=$B141)*(raw!$D:$D=$C141),0),7), "n/a")</f>
        <v>14.7</v>
      </c>
    </row>
    <row r="142">
      <c r="B142" s="39" t="str">
        <f>IFERROR(raw!$B141,"")</f>
        <v>Epsilon Health Arichol Συμπλήρωμα Διατροφής 30 Δισκία</v>
      </c>
      <c r="C142" s="39" t="str">
        <f>IFERROR(raw!$D141,"")</f>
        <v>Smile-pharmacy</v>
      </c>
      <c r="D142" s="39">
        <f>IFERROR(__xludf.DUMMYFUNCTION("IFERROR(RANK(raw!$H141,Filter(raw!$H$2:$H10000,raw!$B$2:$B10000=raw!$B141),1),"""")"),23.0)</f>
        <v>23</v>
      </c>
      <c r="E142" s="40">
        <f t="array" ref="E142">IFERROR(INDEX(raw!$B:$H,MATCH(1,(raw!$B:$B=$B142)*(raw!$D:$D=$C142),0),7), "n/a")</f>
        <v>15.3</v>
      </c>
    </row>
    <row r="143">
      <c r="B143" s="39" t="str">
        <f>IFERROR(raw!$B142,"")</f>
        <v>Epsilon Health Arichol Συμπλήρωμα Διατροφής 30 Δισκία</v>
      </c>
      <c r="C143" s="39" t="str">
        <f>IFERROR(raw!$D142,"")</f>
        <v>Ofarmakopoiosmou</v>
      </c>
      <c r="D143" s="39">
        <f>IFERROR(__xludf.DUMMYFUNCTION("IFERROR(RANK(raw!$H142,Filter(raw!$H$2:$H10000,raw!$B$2:$B10000=raw!$B142),1),"""")"),21.0)</f>
        <v>21</v>
      </c>
      <c r="E143" s="40">
        <f t="array" ref="E143">IFERROR(INDEX(raw!$B:$H,MATCH(1,(raw!$B:$B=$B143)*(raw!$D:$D=$C143),0),7), "n/a")</f>
        <v>15.28</v>
      </c>
    </row>
    <row r="144">
      <c r="B144" s="39" t="str">
        <f>IFERROR(raw!$B143,"")</f>
        <v>Epsilon Health Arichol Συμπλήρωμα Διατροφής 30 Δισκία</v>
      </c>
      <c r="C144" s="39" t="str">
        <f>IFERROR(raw!$D143,"")</f>
        <v>ThinkPharmacy</v>
      </c>
      <c r="D144" s="39">
        <f>IFERROR(__xludf.DUMMYFUNCTION("IFERROR(RANK(raw!$H143,Filter(raw!$H$2:$H10000,raw!$B$2:$B10000=raw!$B143),1),"""")"),25.0)</f>
        <v>25</v>
      </c>
      <c r="E144" s="40">
        <f t="array" ref="E144">IFERROR(INDEX(raw!$B:$H,MATCH(1,(raw!$B:$B=$B144)*(raw!$D:$D=$C144),0),7), "n/a")</f>
        <v>15.51</v>
      </c>
    </row>
    <row r="145">
      <c r="B145" s="39" t="str">
        <f>IFERROR(raw!$B144,"")</f>
        <v>Epsilon Health Arichol Συμπλήρωμα Διατροφής 30 Δισκία</v>
      </c>
      <c r="C145" s="39" t="str">
        <f>IFERROR(raw!$D144,"")</f>
        <v>Galenic Pharmacy</v>
      </c>
      <c r="D145" s="39">
        <f>IFERROR(__xludf.DUMMYFUNCTION("IFERROR(RANK(raw!$H144,Filter(raw!$H$2:$H10000,raw!$B$2:$B10000=raw!$B144),1),"""")"),27.0)</f>
        <v>27</v>
      </c>
      <c r="E145" s="40">
        <f t="array" ref="E145">IFERROR(INDEX(raw!$B:$H,MATCH(1,(raw!$B:$B=$B145)*(raw!$D:$D=$C145),0),7), "n/a")</f>
        <v>15.9</v>
      </c>
    </row>
    <row r="146">
      <c r="B146" s="39" t="str">
        <f>IFERROR(raw!$B145,"")</f>
        <v>Epsilon Health Arichol Συμπλήρωμα Διατροφής 30 Δισκία</v>
      </c>
      <c r="C146" s="39" t="str">
        <f>IFERROR(raw!$D145,"")</f>
        <v>Pharmacy2go</v>
      </c>
      <c r="D146" s="39">
        <f>IFERROR(__xludf.DUMMYFUNCTION("IFERROR(RANK(raw!$H145,Filter(raw!$H$2:$H10000,raw!$B$2:$B10000=raw!$B145),1),"""")"),21.0)</f>
        <v>21</v>
      </c>
      <c r="E146" s="40">
        <f t="array" ref="E146">IFERROR(INDEX(raw!$B:$H,MATCH(1,(raw!$B:$B=$B146)*(raw!$D:$D=$C146),0),7), "n/a")</f>
        <v>15.28</v>
      </c>
    </row>
    <row r="147">
      <c r="B147" s="39" t="str">
        <f>IFERROR(raw!$B146,"")</f>
        <v>Epsilon Health Arichol Συμπλήρωμα Διατροφής 30 Δισκία</v>
      </c>
      <c r="C147" s="39" t="str">
        <f>IFERROR(raw!$D146,"")</f>
        <v>Bio2go</v>
      </c>
      <c r="D147" s="39">
        <f>IFERROR(__xludf.DUMMYFUNCTION("IFERROR(RANK(raw!$H146,Filter(raw!$H$2:$H10000,raw!$B$2:$B10000=raw!$B146),1),"""")"),20.0)</f>
        <v>20</v>
      </c>
      <c r="E147" s="40">
        <f t="array" ref="E147">IFERROR(INDEX(raw!$B:$H,MATCH(1,(raw!$B:$B=$B147)*(raw!$D:$D=$C147),0),7), "n/a")</f>
        <v>15.08</v>
      </c>
    </row>
    <row r="148">
      <c r="B148" s="39" t="str">
        <f>IFERROR(raw!$B147,"")</f>
        <v>Epsilon Health Arichol Συμπλήρωμα Διατροφής 30 Δισκία</v>
      </c>
      <c r="C148" s="39" t="str">
        <f>IFERROR(raw!$D147,"")</f>
        <v>Greekpharm</v>
      </c>
      <c r="D148" s="39">
        <f>IFERROR(__xludf.DUMMYFUNCTION("IFERROR(RANK(raw!$H147,Filter(raw!$H$2:$H10000,raw!$B$2:$B10000=raw!$B147),1),"""")"),31.0)</f>
        <v>31</v>
      </c>
      <c r="E148" s="40">
        <f t="array" ref="E148">IFERROR(INDEX(raw!$B:$H,MATCH(1,(raw!$B:$B=$B148)*(raw!$D:$D=$C148),0),7), "n/a")</f>
        <v>16.63</v>
      </c>
    </row>
    <row r="149">
      <c r="B149" s="39" t="str">
        <f>IFERROR(raw!$B148,"")</f>
        <v>Epsilon Health Arichol Συμπλήρωμα Διατροφής 30 Δισκία</v>
      </c>
      <c r="C149" s="39" t="str">
        <f>IFERROR(raw!$D148,"")</f>
        <v>Pharmaworld</v>
      </c>
      <c r="D149" s="39">
        <f>IFERROR(__xludf.DUMMYFUNCTION("IFERROR(RANK(raw!$H148,Filter(raw!$H$2:$H10000,raw!$B$2:$B10000=raw!$B148),1),"""")"),28.0)</f>
        <v>28</v>
      </c>
      <c r="E149" s="40">
        <f t="array" ref="E149">IFERROR(INDEX(raw!$B:$H,MATCH(1,(raw!$B:$B=$B149)*(raw!$D:$D=$C149),0),7), "n/a")</f>
        <v>16.36</v>
      </c>
    </row>
    <row r="150">
      <c r="B150" s="39" t="str">
        <f>IFERROR(raw!$B149,"")</f>
        <v>Epsilon Health Arichol Συμπλήρωμα Διατροφής 30 Δισκία</v>
      </c>
      <c r="C150" s="39" t="str">
        <f>IFERROR(raw!$D149,"")</f>
        <v>Pharmtop</v>
      </c>
      <c r="D150" s="39">
        <f>IFERROR(__xludf.DUMMYFUNCTION("IFERROR(RANK(raw!$H149,Filter(raw!$H$2:$H10000,raw!$B$2:$B10000=raw!$B149),1),"""")"),29.0)</f>
        <v>29</v>
      </c>
      <c r="E150" s="40">
        <f t="array" ref="E150">IFERROR(INDEX(raw!$B:$H,MATCH(1,(raw!$B:$B=$B150)*(raw!$D:$D=$C150),0),7), "n/a")</f>
        <v>16.5</v>
      </c>
    </row>
    <row r="151">
      <c r="B151" s="39" t="str">
        <f>IFERROR(raw!$B150,"")</f>
        <v>Epsilon Health Arichol Συμπλήρωμα Διατροφής 30 Δισκία</v>
      </c>
      <c r="C151" s="39" t="str">
        <f>IFERROR(raw!$D150,"")</f>
        <v>AnosiaPharmacy</v>
      </c>
      <c r="D151" s="39">
        <f>IFERROR(__xludf.DUMMYFUNCTION("IFERROR(RANK(raw!$H150,Filter(raw!$H$2:$H10000,raw!$B$2:$B10000=raw!$B150),1),"""")"),33.0)</f>
        <v>33</v>
      </c>
      <c r="E151" s="40">
        <f t="array" ref="E151">IFERROR(INDEX(raw!$B:$H,MATCH(1,(raw!$B:$B=$B151)*(raw!$D:$D=$C151),0),7), "n/a")</f>
        <v>16.88</v>
      </c>
    </row>
    <row r="152">
      <c r="B152" s="39" t="str">
        <f>IFERROR(raw!$B151,"")</f>
        <v>Epsilon Health Arichol Συμπλήρωμα Διατροφής 30 Δισκία</v>
      </c>
      <c r="C152" s="39" t="str">
        <f>IFERROR(raw!$D151,"")</f>
        <v>Pharmatip</v>
      </c>
      <c r="D152" s="39">
        <f>IFERROR(__xludf.DUMMYFUNCTION("IFERROR(RANK(raw!$H151,Filter(raw!$H$2:$H10000,raw!$B$2:$B10000=raw!$B151),1),"""")"),38.0)</f>
        <v>38</v>
      </c>
      <c r="E152" s="40">
        <f t="array" ref="E152">IFERROR(INDEX(raw!$B:$H,MATCH(1,(raw!$B:$B=$B152)*(raw!$D:$D=$C152),0),7), "n/a")</f>
        <v>18.4</v>
      </c>
    </row>
    <row r="153">
      <c r="B153" s="39" t="str">
        <f>IFERROR(raw!$B152,"")</f>
        <v>Epsilon Health Arichol Συμπλήρωμα Διατροφής 30 Δισκία</v>
      </c>
      <c r="C153" s="39" t="str">
        <f>IFERROR(raw!$D152,"")</f>
        <v>PharmacyOnClick</v>
      </c>
      <c r="D153" s="39">
        <f>IFERROR(__xludf.DUMMYFUNCTION("IFERROR(RANK(raw!$H152,Filter(raw!$H$2:$H10000,raw!$B$2:$B10000=raw!$B152),1),"""")"),32.0)</f>
        <v>32</v>
      </c>
      <c r="E153" s="40">
        <f t="array" ref="E153">IFERROR(INDEX(raw!$B:$H,MATCH(1,(raw!$B:$B=$B153)*(raw!$D:$D=$C153),0),7), "n/a")</f>
        <v>16.77</v>
      </c>
    </row>
    <row r="154">
      <c r="B154" s="39" t="str">
        <f>IFERROR(raw!$B153,"")</f>
        <v>Epsilon Health Arichol Συμπλήρωμα Διατροφής 30 Δισκία</v>
      </c>
      <c r="C154" s="39" t="str">
        <f>IFERROR(raw!$D153,"")</f>
        <v>Webfarmakeio</v>
      </c>
      <c r="D154" s="39">
        <f>IFERROR(__xludf.DUMMYFUNCTION("IFERROR(RANK(raw!$H153,Filter(raw!$H$2:$H10000,raw!$B$2:$B10000=raw!$B153),1),"""")"),29.0)</f>
        <v>29</v>
      </c>
      <c r="E154" s="40">
        <f t="array" ref="E154">IFERROR(INDEX(raw!$B:$H,MATCH(1,(raw!$B:$B=$B154)*(raw!$D:$D=$C154),0),7), "n/a")</f>
        <v>16.5</v>
      </c>
    </row>
    <row r="155">
      <c r="B155" s="39" t="str">
        <f>IFERROR(raw!$B154,"")</f>
        <v>Epsilon Health Arichol Συμπλήρωμα Διατροφής 30 Δισκία</v>
      </c>
      <c r="C155" s="39" t="str">
        <f>IFERROR(raw!$D154,"")</f>
        <v>Joy Pharmacy</v>
      </c>
      <c r="D155" s="39">
        <f>IFERROR(__xludf.DUMMYFUNCTION("IFERROR(RANK(raw!$H154,Filter(raw!$H$2:$H10000,raw!$B$2:$B10000=raw!$B154),1),"""")"),34.0)</f>
        <v>34</v>
      </c>
      <c r="E155" s="40">
        <f t="array" ref="E155">IFERROR(INDEX(raw!$B:$H,MATCH(1,(raw!$B:$B=$B155)*(raw!$D:$D=$C155),0),7), "n/a")</f>
        <v>16.99</v>
      </c>
    </row>
    <row r="156">
      <c r="B156" s="39" t="str">
        <f>IFERROR(raw!$B155,"")</f>
        <v>Epsilon Health Arichol Συμπλήρωμα Διατροφής 30 Δισκία</v>
      </c>
      <c r="C156" s="39" t="str">
        <f>IFERROR(raw!$D155,"")</f>
        <v>Easy-pharmacy</v>
      </c>
      <c r="D156" s="39">
        <f>IFERROR(__xludf.DUMMYFUNCTION("IFERROR(RANK(raw!$H155,Filter(raw!$H$2:$H10000,raw!$B$2:$B10000=raw!$B155),1),"""")"),36.0)</f>
        <v>36</v>
      </c>
      <c r="E156" s="40">
        <f t="array" ref="E156">IFERROR(INDEX(raw!$B:$H,MATCH(1,(raw!$B:$B=$B156)*(raw!$D:$D=$C156),0),7), "n/a")</f>
        <v>17.43</v>
      </c>
    </row>
    <row r="157">
      <c r="B157" s="39" t="str">
        <f>IFERROR(raw!$B156,"")</f>
        <v>Epsilon Health Arichol Συμπλήρωμα Διατροφής 30 Δισκία</v>
      </c>
      <c r="C157" s="39" t="str">
        <f>IFERROR(raw!$D156,"")</f>
        <v>2pharmacy</v>
      </c>
      <c r="D157" s="39">
        <f>IFERROR(__xludf.DUMMYFUNCTION("IFERROR(RANK(raw!$H156,Filter(raw!$H$2:$H10000,raw!$B$2:$B10000=raw!$B156),1),"""")"),40.0)</f>
        <v>40</v>
      </c>
      <c r="E157" s="40">
        <f t="array" ref="E157">IFERROR(INDEX(raw!$B:$H,MATCH(1,(raw!$B:$B=$B157)*(raw!$D:$D=$C157),0),7), "n/a")</f>
        <v>19.74</v>
      </c>
    </row>
    <row r="158">
      <c r="B158" s="39" t="str">
        <f>IFERROR(raw!$B157,"")</f>
        <v>Epsilon Health Arichol Συμπλήρωμα Διατροφής 30 Δισκία</v>
      </c>
      <c r="C158" s="39" t="str">
        <f>IFERROR(raw!$D157,"")</f>
        <v>Mariaspharmacy</v>
      </c>
      <c r="D158" s="39">
        <f>IFERROR(__xludf.DUMMYFUNCTION("IFERROR(RANK(raw!$H157,Filter(raw!$H$2:$H10000,raw!$B$2:$B10000=raw!$B157),1),"""")"),37.0)</f>
        <v>37</v>
      </c>
      <c r="E158" s="40">
        <f t="array" ref="E158">IFERROR(INDEX(raw!$B:$H,MATCH(1,(raw!$B:$B=$B158)*(raw!$D:$D=$C158),0),7), "n/a")</f>
        <v>17.47</v>
      </c>
    </row>
    <row r="159">
      <c r="B159" s="39" t="str">
        <f>IFERROR(raw!$B158,"")</f>
        <v>Epsilon Health Arichol Συμπλήρωμα Διατροφής 30 Δισκία</v>
      </c>
      <c r="C159" s="39" t="str">
        <f>IFERROR(raw!$D158,"")</f>
        <v>Martha's Pharmacy</v>
      </c>
      <c r="D159" s="39">
        <f>IFERROR(__xludf.DUMMYFUNCTION("IFERROR(RANK(raw!$H158,Filter(raw!$H$2:$H10000,raw!$B$2:$B10000=raw!$B158),1),"""")"),35.0)</f>
        <v>35</v>
      </c>
      <c r="E159" s="40">
        <f t="array" ref="E159">IFERROR(INDEX(raw!$B:$H,MATCH(1,(raw!$B:$B=$B159)*(raw!$D:$D=$C159),0),7), "n/a")</f>
        <v>17.21</v>
      </c>
    </row>
    <row r="160">
      <c r="B160" s="39" t="str">
        <f>IFERROR(raw!$B159,"")</f>
        <v>Epsilon Health Arichol Συμπλήρωμα Διατροφής 30 Δισκία</v>
      </c>
      <c r="C160" s="39" t="str">
        <f>IFERROR(raw!$D159,"")</f>
        <v>BoxPharmacy</v>
      </c>
      <c r="D160" s="39">
        <f>IFERROR(__xludf.DUMMYFUNCTION("IFERROR(RANK(raw!$H159,Filter(raw!$H$2:$H10000,raw!$B$2:$B10000=raw!$B159),1),"""")"),39.0)</f>
        <v>39</v>
      </c>
      <c r="E160" s="40">
        <f t="array" ref="E160">IFERROR(INDEX(raw!$B:$H,MATCH(1,(raw!$B:$B=$B160)*(raw!$D:$D=$C160),0),7), "n/a")</f>
        <v>18.77</v>
      </c>
    </row>
    <row r="161">
      <c r="B161" s="39" t="str">
        <f>IFERROR(raw!$B160,"")</f>
        <v>Vichy Mineral 89 Καθημερινό Ενυδατικό Booster Ενδυνάμωσης Προσώπου 50ml</v>
      </c>
      <c r="C161" s="39" t="str">
        <f>IFERROR(raw!$D160,"")</f>
        <v>Vita4you</v>
      </c>
      <c r="D161" s="39">
        <f>IFERROR(__xludf.DUMMYFUNCTION("IFERROR(RANK(raw!$H160,Filter(raw!$H$2:$H10000,raw!$B$2:$B10000=raw!$B160),1),"""")"),5.0)</f>
        <v>5</v>
      </c>
      <c r="E161" s="40">
        <f t="array" ref="E161">IFERROR(INDEX(raw!$B:$H,MATCH(1,(raw!$B:$B=$B161)*(raw!$D:$D=$C161),0),7), "n/a")</f>
        <v>20.9</v>
      </c>
    </row>
    <row r="162">
      <c r="B162" s="39" t="str">
        <f>IFERROR(raw!$B161,"")</f>
        <v>Vichy Mineral 89 Καθημερινό Ενυδατικό Booster Ενδυνάμωσης Προσώπου 50ml</v>
      </c>
      <c r="C162" s="39" t="str">
        <f>IFERROR(raw!$D161,"")</f>
        <v>Pharmacy-Raptis</v>
      </c>
      <c r="D162" s="39">
        <f>IFERROR(__xludf.DUMMYFUNCTION("IFERROR(RANK(raw!$H161,Filter(raw!$H$2:$H10000,raw!$B$2:$B10000=raw!$B161),1),"""")"),6.0)</f>
        <v>6</v>
      </c>
      <c r="E162" s="40">
        <f t="array" ref="E162">IFERROR(INDEX(raw!$B:$H,MATCH(1,(raw!$B:$B=$B162)*(raw!$D:$D=$C162),0),7), "n/a")</f>
        <v>21</v>
      </c>
    </row>
    <row r="163">
      <c r="B163" s="39" t="str">
        <f>IFERROR(raw!$B162,"")</f>
        <v>Vichy Mineral 89 Καθημερινό Ενυδατικό Booster Ενδυνάμωσης Προσώπου 50ml</v>
      </c>
      <c r="C163" s="39" t="str">
        <f>IFERROR(raw!$D162,"")</f>
        <v>Upharm</v>
      </c>
      <c r="D163" s="39">
        <f>IFERROR(__xludf.DUMMYFUNCTION("IFERROR(RANK(raw!$H162,Filter(raw!$H$2:$H10000,raw!$B$2:$B10000=raw!$B162),1),"""")"),2.0)</f>
        <v>2</v>
      </c>
      <c r="E163" s="40">
        <f t="array" ref="E163">IFERROR(INDEX(raw!$B:$H,MATCH(1,(raw!$B:$B=$B163)*(raw!$D:$D=$C163),0),7), "n/a")</f>
        <v>20.52</v>
      </c>
    </row>
    <row r="164">
      <c r="B164" s="39" t="str">
        <f>IFERROR(raw!$B163,"")</f>
        <v>Vichy Mineral 89 Καθημερινό Ενυδατικό Booster Ενδυνάμωσης Προσώπου 50ml</v>
      </c>
      <c r="C164" s="39" t="str">
        <f>IFERROR(raw!$D163,"")</f>
        <v>Healthyspot</v>
      </c>
      <c r="D164" s="39">
        <f>IFERROR(__xludf.DUMMYFUNCTION("IFERROR(RANK(raw!$H163,Filter(raw!$H$2:$H10000,raw!$B$2:$B10000=raw!$B163),1),"""")"),2.0)</f>
        <v>2</v>
      </c>
      <c r="E164" s="40">
        <f t="array" ref="E164">IFERROR(INDEX(raw!$B:$H,MATCH(1,(raw!$B:$B=$B164)*(raw!$D:$D=$C164),0),7), "n/a")</f>
        <v>20.52</v>
      </c>
    </row>
    <row r="165">
      <c r="B165" s="39" t="str">
        <f>IFERROR(raw!$B164,"")</f>
        <v>Vichy Mineral 89 Καθημερινό Ενυδατικό Booster Ενδυνάμωσης Προσώπου 50ml</v>
      </c>
      <c r="C165" s="39" t="str">
        <f>IFERROR(raw!$D164,"")</f>
        <v>PharmacyMegaStore</v>
      </c>
      <c r="D165" s="39">
        <f>IFERROR(__xludf.DUMMYFUNCTION("IFERROR(RANK(raw!$H164,Filter(raw!$H$2:$H10000,raw!$B$2:$B10000=raw!$B164),1),"""")"),1.0)</f>
        <v>1</v>
      </c>
      <c r="E165" s="40">
        <f t="array" ref="E165">IFERROR(INDEX(raw!$B:$H,MATCH(1,(raw!$B:$B=$B165)*(raw!$D:$D=$C165),0),7), "n/a")</f>
        <v>19.85</v>
      </c>
    </row>
    <row r="166">
      <c r="B166" s="39" t="str">
        <f>IFERROR(raw!$B165,"")</f>
        <v>Vichy Mineral 89 Καθημερινό Ενυδατικό Booster Ενδυνάμωσης Προσώπου 50ml</v>
      </c>
      <c r="C166" s="39" t="str">
        <f>IFERROR(raw!$D165,"")</f>
        <v>Joy Pharmacy</v>
      </c>
      <c r="D166" s="39">
        <f>IFERROR(__xludf.DUMMYFUNCTION("IFERROR(RANK(raw!$H165,Filter(raw!$H$2:$H10000,raw!$B$2:$B10000=raw!$B165),1),"""")"),4.0)</f>
        <v>4</v>
      </c>
      <c r="E166" s="40">
        <f t="array" ref="E166">IFERROR(INDEX(raw!$B:$H,MATCH(1,(raw!$B:$B=$B166)*(raw!$D:$D=$C166),0),7), "n/a")</f>
        <v>20.65</v>
      </c>
    </row>
    <row r="167">
      <c r="B167" s="39" t="str">
        <f>IFERROR(raw!$B166,"")</f>
        <v>Vichy Mineral 89 Καθημερινό Ενυδατικό Booster Ενδυνάμωσης Προσώπου 50ml</v>
      </c>
      <c r="C167" s="39" t="str">
        <f>IFERROR(raw!$D166,"")</f>
        <v>Pharmacy Best Offers</v>
      </c>
      <c r="D167" s="39">
        <f>IFERROR(__xludf.DUMMYFUNCTION("IFERROR(RANK(raw!$H166,Filter(raw!$H$2:$H10000,raw!$B$2:$B10000=raw!$B166),1),"""")"),7.0)</f>
        <v>7</v>
      </c>
      <c r="E167" s="40">
        <f t="array" ref="E167">IFERROR(INDEX(raw!$B:$H,MATCH(1,(raw!$B:$B=$B167)*(raw!$D:$D=$C167),0),7), "n/a")</f>
        <v>22.53</v>
      </c>
    </row>
    <row r="168">
      <c r="B168" s="39" t="str">
        <f>IFERROR(raw!$B167,"")</f>
        <v>Vichy Mineral 89 Καθημερινό Ενυδατικό Booster Ενδυνάμωσης Προσώπου 50ml</v>
      </c>
      <c r="C168" s="39" t="str">
        <f>IFERROR(raw!$D167,"")</f>
        <v>FitPharmacy</v>
      </c>
      <c r="D168" s="39">
        <f>IFERROR(__xludf.DUMMYFUNCTION("IFERROR(RANK(raw!$H167,Filter(raw!$H$2:$H10000,raw!$B$2:$B10000=raw!$B167),1),"""")"),9.0)</f>
        <v>9</v>
      </c>
      <c r="E168" s="40">
        <f t="array" ref="E168">IFERROR(INDEX(raw!$B:$H,MATCH(1,(raw!$B:$B=$B168)*(raw!$D:$D=$C168),0),7), "n/a")</f>
        <v>23.6</v>
      </c>
    </row>
    <row r="169">
      <c r="B169" s="39" t="str">
        <f>IFERROR(raw!$B168,"")</f>
        <v>Vichy Mineral 89 Καθημερινό Ενυδατικό Booster Ενδυνάμωσης Προσώπου 50ml</v>
      </c>
      <c r="C169" s="39" t="str">
        <f>IFERROR(raw!$D168,"")</f>
        <v>Go healthy</v>
      </c>
      <c r="D169" s="39">
        <f>IFERROR(__xludf.DUMMYFUNCTION("IFERROR(RANK(raw!$H168,Filter(raw!$H$2:$H10000,raw!$B$2:$B10000=raw!$B168),1),"""")"),8.0)</f>
        <v>8</v>
      </c>
      <c r="E169" s="40">
        <f t="array" ref="E169">IFERROR(INDEX(raw!$B:$H,MATCH(1,(raw!$B:$B=$B169)*(raw!$D:$D=$C169),0),7), "n/a")</f>
        <v>22.9</v>
      </c>
    </row>
    <row r="170">
      <c r="B170" s="39" t="str">
        <f>IFERROR(raw!$B169,"")</f>
        <v>Vichy Liftactiv Supreme dry Αντιρυτιδική Κρέμα Προσώπου Για Ξηρές επιδερμίδες 50 ml</v>
      </c>
      <c r="C170" s="39" t="str">
        <f>IFERROR(raw!$D169,"")</f>
        <v>i-Cure</v>
      </c>
      <c r="D170" s="39">
        <f>IFERROR(__xludf.DUMMYFUNCTION("IFERROR(RANK(raw!$H169,Filter(raw!$H$2:$H10000,raw!$B$2:$B10000=raw!$B169),1),"""")"),1.0)</f>
        <v>1</v>
      </c>
      <c r="E170" s="40">
        <f t="array" ref="E170">IFERROR(INDEX(raw!$B:$H,MATCH(1,(raw!$B:$B=$B170)*(raw!$D:$D=$C170),0),7), "n/a")</f>
        <v>23.4</v>
      </c>
    </row>
    <row r="171">
      <c r="B171" s="39" t="str">
        <f>IFERROR(raw!$B170,"")</f>
        <v>Vichy Liftactiv Supreme dry Αντιρυτιδική Κρέμα Προσώπου Για Ξηρές επιδερμίδες 50 ml</v>
      </c>
      <c r="C171" s="39" t="str">
        <f>IFERROR(raw!$D170,"")</f>
        <v>Greekpharm</v>
      </c>
      <c r="D171" s="39">
        <f>IFERROR(__xludf.DUMMYFUNCTION("IFERROR(RANK(raw!$H170,Filter(raw!$H$2:$H10000,raw!$B$2:$B10000=raw!$B170),1),"""")"),4.0)</f>
        <v>4</v>
      </c>
      <c r="E171" s="40">
        <f t="array" ref="E171">IFERROR(INDEX(raw!$B:$H,MATCH(1,(raw!$B:$B=$B171)*(raw!$D:$D=$C171),0),7), "n/a")</f>
        <v>25.2</v>
      </c>
    </row>
    <row r="172">
      <c r="B172" s="39" t="str">
        <f>IFERROR(raw!$B171,"")</f>
        <v>Vichy Liftactiv Supreme dry Αντιρυτιδική Κρέμα Προσώπου Για Ξηρές επιδερμίδες 50 ml</v>
      </c>
      <c r="C172" s="39" t="str">
        <f>IFERROR(raw!$D171,"")</f>
        <v>Gotohealth</v>
      </c>
      <c r="D172" s="39">
        <f>IFERROR(__xludf.DUMMYFUNCTION("IFERROR(RANK(raw!$H171,Filter(raw!$H$2:$H10000,raw!$B$2:$B10000=raw!$B171),1),"""")"),6.0)</f>
        <v>6</v>
      </c>
      <c r="E172" s="40">
        <f t="array" ref="E172">IFERROR(INDEX(raw!$B:$H,MATCH(1,(raw!$B:$B=$B172)*(raw!$D:$D=$C172),0),7), "n/a")</f>
        <v>25.42</v>
      </c>
    </row>
    <row r="173">
      <c r="B173" s="39" t="str">
        <f>IFERROR(raw!$B172,"")</f>
        <v>Vichy Liftactiv Supreme dry Αντιρυτιδική Κρέμα Προσώπου Για Ξηρές επιδερμίδες 50 ml</v>
      </c>
      <c r="C173" s="39" t="str">
        <f>IFERROR(raw!$D172,"")</f>
        <v>SiapkarasPharmacy</v>
      </c>
      <c r="D173" s="39">
        <f>IFERROR(__xludf.DUMMYFUNCTION("IFERROR(RANK(raw!$H172,Filter(raw!$H$2:$H10000,raw!$B$2:$B10000=raw!$B172),1),"""")"),11.0)</f>
        <v>11</v>
      </c>
      <c r="E173" s="40">
        <f t="array" ref="E173">IFERROR(INDEX(raw!$B:$H,MATCH(1,(raw!$B:$B=$B173)*(raw!$D:$D=$C173),0),7), "n/a")</f>
        <v>25.76</v>
      </c>
    </row>
    <row r="174">
      <c r="B174" s="39" t="str">
        <f>IFERROR(raw!$B173,"")</f>
        <v>Vichy Liftactiv Supreme dry Αντιρυτιδική Κρέμα Προσώπου Για Ξηρές επιδερμίδες 50 ml</v>
      </c>
      <c r="C174" s="39" t="str">
        <f>IFERROR(raw!$D173,"")</f>
        <v>Smile-pharmacy</v>
      </c>
      <c r="D174" s="39">
        <f>IFERROR(__xludf.DUMMYFUNCTION("IFERROR(RANK(raw!$H173,Filter(raw!$H$2:$H10000,raw!$B$2:$B10000=raw!$B173),1),"""")"),9.0)</f>
        <v>9</v>
      </c>
      <c r="E174" s="40">
        <f t="array" ref="E174">IFERROR(INDEX(raw!$B:$H,MATCH(1,(raw!$B:$B=$B174)*(raw!$D:$D=$C174),0),7), "n/a")</f>
        <v>25.67</v>
      </c>
    </row>
    <row r="175">
      <c r="B175" s="39" t="str">
        <f>IFERROR(raw!$B174,"")</f>
        <v>Vichy Liftactiv Supreme dry Αντιρυτιδική Κρέμα Προσώπου Για Ξηρές επιδερμίδες 50 ml</v>
      </c>
      <c r="C175" s="39" t="str">
        <f>IFERROR(raw!$D174,"")</f>
        <v>Love2care</v>
      </c>
      <c r="D175" s="39">
        <f>IFERROR(__xludf.DUMMYFUNCTION("IFERROR(RANK(raw!$H174,Filter(raw!$H$2:$H10000,raw!$B$2:$B10000=raw!$B174),1),"""")"),18.0)</f>
        <v>18</v>
      </c>
      <c r="E175" s="40">
        <f t="array" ref="E175">IFERROR(INDEX(raw!$B:$H,MATCH(1,(raw!$B:$B=$B175)*(raw!$D:$D=$C175),0),7), "n/a")</f>
        <v>26.18</v>
      </c>
    </row>
    <row r="176">
      <c r="B176" s="39" t="str">
        <f>IFERROR(raw!$B175,"")</f>
        <v>Vichy Liftactiv Supreme dry Αντιρυτιδική Κρέμα Προσώπου Για Ξηρές επιδερμίδες 50 ml</v>
      </c>
      <c r="C176" s="39" t="str">
        <f>IFERROR(raw!$D175,"")</f>
        <v>Wecare</v>
      </c>
      <c r="D176" s="39">
        <f>IFERROR(__xludf.DUMMYFUNCTION("IFERROR(RANK(raw!$H175,Filter(raw!$H$2:$H10000,raw!$B$2:$B10000=raw!$B175),1),"""")"),5.0)</f>
        <v>5</v>
      </c>
      <c r="E176" s="40">
        <f t="array" ref="E176">IFERROR(INDEX(raw!$B:$H,MATCH(1,(raw!$B:$B=$B176)*(raw!$D:$D=$C176),0),7), "n/a")</f>
        <v>25.29</v>
      </c>
    </row>
    <row r="177">
      <c r="B177" s="39" t="str">
        <f>IFERROR(raw!$B176,"")</f>
        <v>Vichy Liftactiv Supreme dry Αντιρυτιδική Κρέμα Προσώπου Για Ξηρές επιδερμίδες 50 ml</v>
      </c>
      <c r="C177" s="39" t="str">
        <f>IFERROR(raw!$D176,"")</f>
        <v>Pharmacyclick</v>
      </c>
      <c r="D177" s="39">
        <f>IFERROR(__xludf.DUMMYFUNCTION("IFERROR(RANK(raw!$H176,Filter(raw!$H$2:$H10000,raw!$B$2:$B10000=raw!$B176),1),"""")"),19.0)</f>
        <v>19</v>
      </c>
      <c r="E177" s="40">
        <f t="array" ref="E177">IFERROR(INDEX(raw!$B:$H,MATCH(1,(raw!$B:$B=$B177)*(raw!$D:$D=$C177),0),7), "n/a")</f>
        <v>26.2</v>
      </c>
    </row>
    <row r="178">
      <c r="B178" s="39" t="str">
        <f>IFERROR(raw!$B177,"")</f>
        <v>Vichy Liftactiv Supreme dry Αντιρυτιδική Κρέμα Προσώπου Για Ξηρές επιδερμίδες 50 ml</v>
      </c>
      <c r="C178" s="39" t="str">
        <f>IFERROR(raw!$D177,"")</f>
        <v>Pharma4all</v>
      </c>
      <c r="D178" s="39">
        <f>IFERROR(__xludf.DUMMYFUNCTION("IFERROR(RANK(raw!$H177,Filter(raw!$H$2:$H10000,raw!$B$2:$B10000=raw!$B177),1),"""")"),7.0)</f>
        <v>7</v>
      </c>
      <c r="E178" s="40">
        <f t="array" ref="E178">IFERROR(INDEX(raw!$B:$H,MATCH(1,(raw!$B:$B=$B178)*(raw!$D:$D=$C178),0),7), "n/a")</f>
        <v>25.45</v>
      </c>
    </row>
    <row r="179">
      <c r="B179" s="39" t="str">
        <f>IFERROR(raw!$B178,"")</f>
        <v>Vichy Liftactiv Supreme dry Αντιρυτιδική Κρέμα Προσώπου Για Ξηρές επιδερμίδες 50 ml</v>
      </c>
      <c r="C179" s="39" t="str">
        <f>IFERROR(raw!$D178,"")</f>
        <v>Pharm4you</v>
      </c>
      <c r="D179" s="39">
        <f>IFERROR(__xludf.DUMMYFUNCTION("IFERROR(RANK(raw!$H178,Filter(raw!$H$2:$H10000,raw!$B$2:$B10000=raw!$B178),1),"""")"),33.0)</f>
        <v>33</v>
      </c>
      <c r="E179" s="40">
        <f t="array" ref="E179">IFERROR(INDEX(raw!$B:$H,MATCH(1,(raw!$B:$B=$B179)*(raw!$D:$D=$C179),0),7), "n/a")</f>
        <v>27</v>
      </c>
    </row>
    <row r="180">
      <c r="B180" s="39" t="str">
        <f>IFERROR(raw!$B179,"")</f>
        <v>Vichy Liftactiv Supreme dry Αντιρυτιδική Κρέμα Προσώπου Για Ξηρές επιδερμίδες 50 ml</v>
      </c>
      <c r="C180" s="39" t="str">
        <f>IFERROR(raw!$D179,"")</f>
        <v>LemonAid</v>
      </c>
      <c r="D180" s="39">
        <f>IFERROR(__xludf.DUMMYFUNCTION("IFERROR(RANK(raw!$H179,Filter(raw!$H$2:$H10000,raw!$B$2:$B10000=raw!$B179),1),"""")"),16.0)</f>
        <v>16</v>
      </c>
      <c r="E180" s="40">
        <f t="array" ref="E180">IFERROR(INDEX(raw!$B:$H,MATCH(1,(raw!$B:$B=$B180)*(raw!$D:$D=$C180),0),7), "n/a")</f>
        <v>26.1</v>
      </c>
    </row>
    <row r="181">
      <c r="B181" s="39" t="str">
        <f>IFERROR(raw!$B180,"")</f>
        <v>Vichy Liftactiv Supreme dry Αντιρυτιδική Κρέμα Προσώπου Για Ξηρές επιδερμίδες 50 ml</v>
      </c>
      <c r="C181" s="39" t="str">
        <f>IFERROR(raw!$D180,"")</f>
        <v>CentralPharmacy</v>
      </c>
      <c r="D181" s="39">
        <f>IFERROR(__xludf.DUMMYFUNCTION("IFERROR(RANK(raw!$H180,Filter(raw!$H$2:$H10000,raw!$B$2:$B10000=raw!$B180),1),"""")"),14.0)</f>
        <v>14</v>
      </c>
      <c r="E181" s="40">
        <f t="array" ref="E181">IFERROR(INDEX(raw!$B:$H,MATCH(1,(raw!$B:$B=$B181)*(raw!$D:$D=$C181),0),7), "n/a")</f>
        <v>25.9</v>
      </c>
    </row>
    <row r="182">
      <c r="B182" s="39" t="str">
        <f>IFERROR(raw!$B181,"")</f>
        <v>Vichy Liftactiv Supreme dry Αντιρυτιδική Κρέμα Προσώπου Για Ξηρές επιδερμίδες 50 ml</v>
      </c>
      <c r="C182" s="39" t="str">
        <f>IFERROR(raw!$D181,"")</f>
        <v>Acropolis Pharmacy</v>
      </c>
      <c r="D182" s="39">
        <f>IFERROR(__xludf.DUMMYFUNCTION("IFERROR(RANK(raw!$H181,Filter(raw!$H$2:$H10000,raw!$B$2:$B10000=raw!$B181),1),"""")"),3.0)</f>
        <v>3</v>
      </c>
      <c r="E182" s="40">
        <f t="array" ref="E182">IFERROR(INDEX(raw!$B:$H,MATCH(1,(raw!$B:$B=$B182)*(raw!$D:$D=$C182),0),7), "n/a")</f>
        <v>25.1</v>
      </c>
    </row>
    <row r="183">
      <c r="B183" s="39" t="str">
        <f>IFERROR(raw!$B182,"")</f>
        <v>Vichy Liftactiv Supreme dry Αντιρυτιδική Κρέμα Προσώπου Για Ξηρές επιδερμίδες 50 ml</v>
      </c>
      <c r="C183" s="39" t="str">
        <f>IFERROR(raw!$D182,"")</f>
        <v>Livy</v>
      </c>
      <c r="D183" s="39">
        <f>IFERROR(__xludf.DUMMYFUNCTION("IFERROR(RANK(raw!$H182,Filter(raw!$H$2:$H10000,raw!$B$2:$B10000=raw!$B182),1),"""")"),2.0)</f>
        <v>2</v>
      </c>
      <c r="E183" s="40">
        <f t="array" ref="E183">IFERROR(INDEX(raw!$B:$H,MATCH(1,(raw!$B:$B=$B183)*(raw!$D:$D=$C183),0),7), "n/a")</f>
        <v>25</v>
      </c>
    </row>
    <row r="184">
      <c r="B184" s="39" t="str">
        <f>IFERROR(raw!$B183,"")</f>
        <v>Vichy Liftactiv Supreme dry Αντιρυτιδική Κρέμα Προσώπου Για Ξηρές επιδερμίδες 50 ml</v>
      </c>
      <c r="C184" s="39" t="str">
        <f>IFERROR(raw!$D183,"")</f>
        <v>Pharmafresh</v>
      </c>
      <c r="D184" s="39">
        <f>IFERROR(__xludf.DUMMYFUNCTION("IFERROR(RANK(raw!$H183,Filter(raw!$H$2:$H10000,raw!$B$2:$B10000=raw!$B183),1),"""")"),21.0)</f>
        <v>21</v>
      </c>
      <c r="E184" s="40">
        <f t="array" ref="E184">IFERROR(INDEX(raw!$B:$H,MATCH(1,(raw!$B:$B=$B184)*(raw!$D:$D=$C184),0),7), "n/a")</f>
        <v>26.45</v>
      </c>
    </row>
    <row r="185">
      <c r="B185" s="39" t="str">
        <f>IFERROR(raw!$B184,"")</f>
        <v>Vichy Liftactiv Supreme dry Αντιρυτιδική Κρέμα Προσώπου Για Ξηρές επιδερμίδες 50 ml</v>
      </c>
      <c r="C185" s="39" t="str">
        <f>IFERROR(raw!$D184,"")</f>
        <v>Healthyspot</v>
      </c>
      <c r="D185" s="39">
        <f>IFERROR(__xludf.DUMMYFUNCTION("IFERROR(RANK(raw!$H184,Filter(raw!$H$2:$H10000,raw!$B$2:$B10000=raw!$B184),1),"""")"),15.0)</f>
        <v>15</v>
      </c>
      <c r="E185" s="40">
        <f t="array" ref="E185">IFERROR(INDEX(raw!$B:$H,MATCH(1,(raw!$B:$B=$B185)*(raw!$D:$D=$C185),0),7), "n/a")</f>
        <v>25.94</v>
      </c>
    </row>
    <row r="186">
      <c r="B186" s="39" t="str">
        <f>IFERROR(raw!$B185,"")</f>
        <v>Vichy Liftactiv Supreme dry Αντιρυτιδική Κρέμα Προσώπου Για Ξηρές επιδερμίδες 50 ml</v>
      </c>
      <c r="C186" s="39" t="str">
        <f>IFERROR(raw!$D185,"")</f>
        <v>Pharmasea</v>
      </c>
      <c r="D186" s="39">
        <f>IFERROR(__xludf.DUMMYFUNCTION("IFERROR(RANK(raw!$H185,Filter(raw!$H$2:$H10000,raw!$B$2:$B10000=raw!$B185),1),"""")"),10.0)</f>
        <v>10</v>
      </c>
      <c r="E186" s="40">
        <f t="array" ref="E186">IFERROR(INDEX(raw!$B:$H,MATCH(1,(raw!$B:$B=$B186)*(raw!$D:$D=$C186),0),7), "n/a")</f>
        <v>25.75</v>
      </c>
    </row>
    <row r="187">
      <c r="B187" s="39" t="str">
        <f>IFERROR(raw!$B186,"")</f>
        <v>Vichy Liftactiv Supreme dry Αντιρυτιδική Κρέμα Προσώπου Για Ξηρές επιδερμίδες 50 ml</v>
      </c>
      <c r="C187" s="39" t="str">
        <f>IFERROR(raw!$D186,"")</f>
        <v>Planetcare</v>
      </c>
      <c r="D187" s="39">
        <f>IFERROR(__xludf.DUMMYFUNCTION("IFERROR(RANK(raw!$H186,Filter(raw!$H$2:$H10000,raw!$B$2:$B10000=raw!$B186),1),"""")"),12.0)</f>
        <v>12</v>
      </c>
      <c r="E187" s="40">
        <f t="array" ref="E187">IFERROR(INDEX(raw!$B:$H,MATCH(1,(raw!$B:$B=$B187)*(raw!$D:$D=$C187),0),7), "n/a")</f>
        <v>25.78</v>
      </c>
    </row>
    <row r="188">
      <c r="B188" s="39" t="str">
        <f>IFERROR(raw!$B187,"")</f>
        <v>Vichy Liftactiv Supreme dry Αντιρυτιδική Κρέμα Προσώπου Για Ξηρές επιδερμίδες 50 ml</v>
      </c>
      <c r="C188" s="39" t="str">
        <f>IFERROR(raw!$D187,"")</f>
        <v>Pharmak</v>
      </c>
      <c r="D188" s="39">
        <f>IFERROR(__xludf.DUMMYFUNCTION("IFERROR(RANK(raw!$H187,Filter(raw!$H$2:$H10000,raw!$B$2:$B10000=raw!$B187),1),"""")"),61.0)</f>
        <v>61</v>
      </c>
      <c r="E188" s="40">
        <f t="array" ref="E188">IFERROR(INDEX(raw!$B:$H,MATCH(1,(raw!$B:$B=$B188)*(raw!$D:$D=$C188),0),7), "n/a")</f>
        <v>27.49</v>
      </c>
    </row>
    <row r="189">
      <c r="B189" s="39" t="str">
        <f>IFERROR(raw!$B188,"")</f>
        <v>Vichy Liftactiv Supreme dry Αντιρυτιδική Κρέμα Προσώπου Για Ξηρές επιδερμίδες 50 ml</v>
      </c>
      <c r="C189" s="39" t="str">
        <f>IFERROR(raw!$D188,"")</f>
        <v>Pharmahub</v>
      </c>
      <c r="D189" s="39">
        <f>IFERROR(__xludf.DUMMYFUNCTION("IFERROR(RANK(raw!$H188,Filter(raw!$H$2:$H10000,raw!$B$2:$B10000=raw!$B188),1),"""")"),45.0)</f>
        <v>45</v>
      </c>
      <c r="E189" s="40">
        <f t="array" ref="E189">IFERROR(INDEX(raw!$B:$H,MATCH(1,(raw!$B:$B=$B189)*(raw!$D:$D=$C189),0),7), "n/a")</f>
        <v>27.3</v>
      </c>
    </row>
    <row r="190">
      <c r="B190" s="39" t="str">
        <f>IFERROR(raw!$B189,"")</f>
        <v>Vichy Liftactiv Supreme dry Αντιρυτιδική Κρέμα Προσώπου Για Ξηρές επιδερμίδες 50 ml</v>
      </c>
      <c r="C190" s="39" t="str">
        <f>IFERROR(raw!$D189,"")</f>
        <v>Dpharmacy</v>
      </c>
      <c r="D190" s="39">
        <f>IFERROR(__xludf.DUMMYFUNCTION("IFERROR(RANK(raw!$H189,Filter(raw!$H$2:$H10000,raw!$B$2:$B10000=raw!$B189),1),"""")"),17.0)</f>
        <v>17</v>
      </c>
      <c r="E190" s="40">
        <f t="array" ref="E190">IFERROR(INDEX(raw!$B:$H,MATCH(1,(raw!$B:$B=$B190)*(raw!$D:$D=$C190),0),7), "n/a")</f>
        <v>26.11</v>
      </c>
    </row>
    <row r="191">
      <c r="B191" s="39" t="str">
        <f>IFERROR(raw!$B190,"")</f>
        <v>Vichy Liftactiv Supreme dry Αντιρυτιδική Κρέμα Προσώπου Για Ξηρές επιδερμίδες 50 ml</v>
      </c>
      <c r="C191" s="39" t="str">
        <f>IFERROR(raw!$D190,"")</f>
        <v>Pharmacyathome</v>
      </c>
      <c r="D191" s="39">
        <f>IFERROR(__xludf.DUMMYFUNCTION("IFERROR(RANK(raw!$H190,Filter(raw!$H$2:$H10000,raw!$B$2:$B10000=raw!$B190),1),"""")"),8.0)</f>
        <v>8</v>
      </c>
      <c r="E191" s="40">
        <f t="array" ref="E191">IFERROR(INDEX(raw!$B:$H,MATCH(1,(raw!$B:$B=$B191)*(raw!$D:$D=$C191),0),7), "n/a")</f>
        <v>25.65</v>
      </c>
    </row>
    <row r="192">
      <c r="B192" s="39" t="str">
        <f>IFERROR(raw!$B191,"")</f>
        <v>Vichy Liftactiv Supreme dry Αντιρυτιδική Κρέμα Προσώπου Για Ξηρές επιδερμίδες 50 ml</v>
      </c>
      <c r="C192" s="39" t="str">
        <f>IFERROR(raw!$D191,"")</f>
        <v>Pharmacylive</v>
      </c>
      <c r="D192" s="39">
        <f>IFERROR(__xludf.DUMMYFUNCTION("IFERROR(RANK(raw!$H191,Filter(raw!$H$2:$H10000,raw!$B$2:$B10000=raw!$B191),1),"""")"),12.0)</f>
        <v>12</v>
      </c>
      <c r="E192" s="40">
        <f t="array" ref="E192">IFERROR(INDEX(raw!$B:$H,MATCH(1,(raw!$B:$B=$B192)*(raw!$D:$D=$C192),0),7), "n/a")</f>
        <v>25.78</v>
      </c>
    </row>
    <row r="193">
      <c r="B193" s="39" t="str">
        <f>IFERROR(raw!$B192,"")</f>
        <v>Vichy Liftactiv Supreme dry Αντιρυτιδική Κρέμα Προσώπου Για Ξηρές επιδερμίδες 50 ml</v>
      </c>
      <c r="C193" s="39" t="str">
        <f>IFERROR(raw!$D192,"")</f>
        <v>PharmacyDiscount</v>
      </c>
      <c r="D193" s="39">
        <f>IFERROR(__xludf.DUMMYFUNCTION("IFERROR(RANK(raw!$H192,Filter(raw!$H$2:$H10000,raw!$B$2:$B10000=raw!$B192),1),"""")"),27.0)</f>
        <v>27</v>
      </c>
      <c r="E193" s="40">
        <f t="array" ref="E193">IFERROR(INDEX(raw!$B:$H,MATCH(1,(raw!$B:$B=$B193)*(raw!$D:$D=$C193),0),7), "n/a")</f>
        <v>26.68</v>
      </c>
    </row>
    <row r="194">
      <c r="B194" s="39" t="str">
        <f>IFERROR(raw!$B193,"")</f>
        <v>Vichy Liftactiv Supreme dry Αντιρυτιδική Κρέμα Προσώπου Για Ξηρές επιδερμίδες 50 ml</v>
      </c>
      <c r="C194" s="39" t="str">
        <f>IFERROR(raw!$D193,"")</f>
        <v>Dna-pharmacy</v>
      </c>
      <c r="D194" s="39">
        <f>IFERROR(__xludf.DUMMYFUNCTION("IFERROR(RANK(raw!$H193,Filter(raw!$H$2:$H10000,raw!$B$2:$B10000=raw!$B193),1),"""")"),67.0)</f>
        <v>67</v>
      </c>
      <c r="E194" s="40">
        <f t="array" ref="E194">IFERROR(INDEX(raw!$B:$H,MATCH(1,(raw!$B:$B=$B194)*(raw!$D:$D=$C194),0),7), "n/a")</f>
        <v>27.81</v>
      </c>
    </row>
    <row r="195">
      <c r="B195" s="39" t="str">
        <f>IFERROR(raw!$B194,"")</f>
        <v>Vichy Liftactiv Supreme dry Αντιρυτιδική Κρέμα Προσώπου Για Ξηρές επιδερμίδες 50 ml</v>
      </c>
      <c r="C195" s="39" t="str">
        <f>IFERROR(raw!$D194,"")</f>
        <v>Mypharmacy</v>
      </c>
      <c r="D195" s="39">
        <f>IFERROR(__xludf.DUMMYFUNCTION("IFERROR(RANK(raw!$H194,Filter(raw!$H$2:$H10000,raw!$B$2:$B10000=raw!$B194),1),"""")"),22.0)</f>
        <v>22</v>
      </c>
      <c r="E195" s="40">
        <f t="array" ref="E195">IFERROR(INDEX(raw!$B:$H,MATCH(1,(raw!$B:$B=$B195)*(raw!$D:$D=$C195),0),7), "n/a")</f>
        <v>26.51</v>
      </c>
    </row>
    <row r="196">
      <c r="B196" s="39" t="str">
        <f>IFERROR(raw!$B195,"")</f>
        <v>Vichy Liftactiv Supreme dry Αντιρυτιδική Κρέμα Προσώπου Για Ξηρές επιδερμίδες 50 ml</v>
      </c>
      <c r="C196" s="39" t="str">
        <f>IFERROR(raw!$D195,"")</f>
        <v>Pharmagrand</v>
      </c>
      <c r="D196" s="39">
        <f>IFERROR(__xludf.DUMMYFUNCTION("IFERROR(RANK(raw!$H195,Filter(raw!$H$2:$H10000,raw!$B$2:$B10000=raw!$B195),1),"""")"),20.0)</f>
        <v>20</v>
      </c>
      <c r="E196" s="40">
        <f t="array" ref="E196">IFERROR(INDEX(raw!$B:$H,MATCH(1,(raw!$B:$B=$B196)*(raw!$D:$D=$C196),0),7), "n/a")</f>
        <v>26.22</v>
      </c>
    </row>
    <row r="197">
      <c r="B197" s="39" t="str">
        <f>IFERROR(raw!$B196,"")</f>
        <v>Vichy Liftactiv Supreme dry Αντιρυτιδική Κρέμα Προσώπου Για Ξηρές επιδερμίδες 50 ml</v>
      </c>
      <c r="C197" s="39" t="str">
        <f>IFERROR(raw!$D196,"")</f>
        <v>PharmaPlus</v>
      </c>
      <c r="D197" s="39">
        <f>IFERROR(__xludf.DUMMYFUNCTION("IFERROR(RANK(raw!$H196,Filter(raw!$H$2:$H10000,raw!$B$2:$B10000=raw!$B196),1),"""")"),35.0)</f>
        <v>35</v>
      </c>
      <c r="E197" s="40">
        <f t="array" ref="E197">IFERROR(INDEX(raw!$B:$H,MATCH(1,(raw!$B:$B=$B197)*(raw!$D:$D=$C197),0),7), "n/a")</f>
        <v>27.12</v>
      </c>
    </row>
    <row r="198">
      <c r="B198" s="39" t="str">
        <f>IFERROR(raw!$B197,"")</f>
        <v>Vichy Liftactiv Supreme dry Αντιρυτιδική Κρέμα Προσώπου Για Ξηρές επιδερμίδες 50 ml</v>
      </c>
      <c r="C198" s="39" t="str">
        <f>IFERROR(raw!$D197,"")</f>
        <v>Ikiapharm</v>
      </c>
      <c r="D198" s="39">
        <f>IFERROR(__xludf.DUMMYFUNCTION("IFERROR(RANK(raw!$H197,Filter(raw!$H$2:$H10000,raw!$B$2:$B10000=raw!$B197),1),"""")"),24.0)</f>
        <v>24</v>
      </c>
      <c r="E198" s="40">
        <f t="array" ref="E198">IFERROR(INDEX(raw!$B:$H,MATCH(1,(raw!$B:$B=$B198)*(raw!$D:$D=$C198),0),7), "n/a")</f>
        <v>26.62</v>
      </c>
    </row>
    <row r="199">
      <c r="B199" s="39" t="str">
        <f>IFERROR(raw!$B198,"")</f>
        <v>Vichy Liftactiv Supreme dry Αντιρυτιδική Κρέμα Προσώπου Για Ξηρές επιδερμίδες 50 ml</v>
      </c>
      <c r="C199" s="39" t="str">
        <f>IFERROR(raw!$D198,"")</f>
        <v>Z-pharm</v>
      </c>
      <c r="D199" s="39">
        <f>IFERROR(__xludf.DUMMYFUNCTION("IFERROR(RANK(raw!$H198,Filter(raw!$H$2:$H10000,raw!$B$2:$B10000=raw!$B198),1),"""")"),35.0)</f>
        <v>35</v>
      </c>
      <c r="E199" s="40">
        <f t="array" ref="E199">IFERROR(INDEX(raw!$B:$H,MATCH(1,(raw!$B:$B=$B199)*(raw!$D:$D=$C199),0),7), "n/a")</f>
        <v>27.12</v>
      </c>
    </row>
    <row r="200">
      <c r="B200" s="39" t="str">
        <f>IFERROR(raw!$B199,"")</f>
        <v>Vichy Liftactiv Supreme dry Αντιρυτιδική Κρέμα Προσώπου Για Ξηρές επιδερμίδες 50 ml</v>
      </c>
      <c r="C200" s="39" t="str">
        <f>IFERROR(raw!$D199,"")</f>
        <v>Galinos4all</v>
      </c>
      <c r="D200" s="39">
        <f>IFERROR(__xludf.DUMMYFUNCTION("IFERROR(RANK(raw!$H199,Filter(raw!$H$2:$H10000,raw!$B$2:$B10000=raw!$B199),1),"""")"),24.0)</f>
        <v>24</v>
      </c>
      <c r="E200" s="40">
        <f t="array" ref="E200">IFERROR(INDEX(raw!$B:$H,MATCH(1,(raw!$B:$B=$B200)*(raw!$D:$D=$C200),0),7), "n/a")</f>
        <v>26.62</v>
      </c>
    </row>
    <row r="201">
      <c r="B201" s="39" t="str">
        <f>IFERROR(raw!$B200,"")</f>
        <v>Vichy Liftactiv Supreme dry Αντιρυτιδική Κρέμα Προσώπου Για Ξηρές επιδερμίδες 50 ml</v>
      </c>
      <c r="C201" s="39" t="str">
        <f>IFERROR(raw!$D200,"")</f>
        <v>Tofarmakeiomou</v>
      </c>
      <c r="D201" s="39">
        <f>IFERROR(__xludf.DUMMYFUNCTION("IFERROR(RANK(raw!$H200,Filter(raw!$H$2:$H10000,raw!$B$2:$B10000=raw!$B200),1),"""")"),89.0)</f>
        <v>89</v>
      </c>
      <c r="E201" s="40">
        <f t="array" ref="E201">IFERROR(INDEX(raw!$B:$H,MATCH(1,(raw!$B:$B=$B201)*(raw!$D:$D=$C201),0),7), "n/a")</f>
        <v>29.17</v>
      </c>
    </row>
    <row r="202">
      <c r="B202" s="39" t="str">
        <f>IFERROR(raw!$B201,"")</f>
        <v>Vichy Liftactiv Supreme dry Αντιρυτιδική Κρέμα Προσώπου Για Ξηρές επιδερμίδες 50 ml</v>
      </c>
      <c r="C202" s="39" t="str">
        <f>IFERROR(raw!$D201,"")</f>
        <v>Phavory</v>
      </c>
      <c r="D202" s="39">
        <f>IFERROR(__xludf.DUMMYFUNCTION("IFERROR(RANK(raw!$H201,Filter(raw!$H$2:$H10000,raw!$B$2:$B10000=raw!$B201),1),"""")"),26.0)</f>
        <v>26</v>
      </c>
      <c r="E202" s="40">
        <f t="array" ref="E202">IFERROR(INDEX(raw!$B:$H,MATCH(1,(raw!$B:$B=$B202)*(raw!$D:$D=$C202),0),7), "n/a")</f>
        <v>26.64</v>
      </c>
    </row>
    <row r="203">
      <c r="B203" s="39" t="str">
        <f>IFERROR(raw!$B202,"")</f>
        <v>Vichy Liftactiv Supreme dry Αντιρυτιδική Κρέμα Προσώπου Για Ξηρές επιδερμίδες 50 ml</v>
      </c>
      <c r="C203" s="39" t="str">
        <f>IFERROR(raw!$D202,"")</f>
        <v>Pharmacy-care</v>
      </c>
      <c r="D203" s="39">
        <f>IFERROR(__xludf.DUMMYFUNCTION("IFERROR(RANK(raw!$H202,Filter(raw!$H$2:$H10000,raw!$B$2:$B10000=raw!$B202),1),"""")"),42.0)</f>
        <v>42</v>
      </c>
      <c r="E203" s="40">
        <f t="array" ref="E203">IFERROR(INDEX(raw!$B:$H,MATCH(1,(raw!$B:$B=$B203)*(raw!$D:$D=$C203),0),7), "n/a")</f>
        <v>27.26</v>
      </c>
    </row>
    <row r="204">
      <c r="B204" s="39" t="str">
        <f>IFERROR(raw!$B203,"")</f>
        <v>Vichy Liftactiv Supreme dry Αντιρυτιδική Κρέμα Προσώπου Για Ξηρές επιδερμίδες 50 ml</v>
      </c>
      <c r="C204" s="39" t="str">
        <f>IFERROR(raw!$D203,"")</f>
        <v>PharmacyBay</v>
      </c>
      <c r="D204" s="39">
        <f>IFERROR(__xludf.DUMMYFUNCTION("IFERROR(RANK(raw!$H203,Filter(raw!$H$2:$H10000,raw!$B$2:$B10000=raw!$B203),1),"""")"),23.0)</f>
        <v>23</v>
      </c>
      <c r="E204" s="40">
        <f t="array" ref="E204">IFERROR(INDEX(raw!$B:$H,MATCH(1,(raw!$B:$B=$B204)*(raw!$D:$D=$C204),0),7), "n/a")</f>
        <v>26.58</v>
      </c>
    </row>
    <row r="205">
      <c r="B205" s="39" t="str">
        <f>IFERROR(raw!$B204,"")</f>
        <v>Vichy Liftactiv Supreme dry Αντιρυτιδική Κρέμα Προσώπου Για Ξηρές επιδερμίδες 50 ml</v>
      </c>
      <c r="C205" s="39" t="str">
        <f>IFERROR(raw!$D204,"")</f>
        <v>NewGenPharmacy</v>
      </c>
      <c r="D205" s="39">
        <f>IFERROR(__xludf.DUMMYFUNCTION("IFERROR(RANK(raw!$H204,Filter(raw!$H$2:$H10000,raw!$B$2:$B10000=raw!$B204),1),"""")"),54.0)</f>
        <v>54</v>
      </c>
      <c r="E205" s="40">
        <f t="array" ref="E205">IFERROR(INDEX(raw!$B:$H,MATCH(1,(raw!$B:$B=$B205)*(raw!$D:$D=$C205),0),7), "n/a")</f>
        <v>27.39</v>
      </c>
    </row>
    <row r="206">
      <c r="B206" s="39" t="str">
        <f>IFERROR(raw!$B205,"")</f>
        <v>Vichy Liftactiv Supreme dry Αντιρυτιδική Κρέμα Προσώπου Για Ξηρές επιδερμίδες 50 ml</v>
      </c>
      <c r="C206" s="39" t="str">
        <f>IFERROR(raw!$D205,"")</f>
        <v>Bluepharmacy</v>
      </c>
      <c r="D206" s="39">
        <f>IFERROR(__xludf.DUMMYFUNCTION("IFERROR(RANK(raw!$H205,Filter(raw!$H$2:$H10000,raw!$B$2:$B10000=raw!$B205),1),"""")"),55.0)</f>
        <v>55</v>
      </c>
      <c r="E206" s="40">
        <f t="array" ref="E206">IFERROR(INDEX(raw!$B:$H,MATCH(1,(raw!$B:$B=$B206)*(raw!$D:$D=$C206),0),7), "n/a")</f>
        <v>27.4</v>
      </c>
    </row>
    <row r="207">
      <c r="B207" s="39" t="str">
        <f>IFERROR(raw!$B206,"")</f>
        <v>Vichy Liftactiv Supreme dry Αντιρυτιδική Κρέμα Προσώπου Για Ξηρές επιδερμίδες 50 ml</v>
      </c>
      <c r="C207" s="39" t="str">
        <f>IFERROR(raw!$D206,"")</f>
        <v>Farmakeio Express</v>
      </c>
      <c r="D207" s="39">
        <f>IFERROR(__xludf.DUMMYFUNCTION("IFERROR(RANK(raw!$H206,Filter(raw!$H$2:$H10000,raw!$B$2:$B10000=raw!$B206),1),"""")"),29.0)</f>
        <v>29</v>
      </c>
      <c r="E207" s="40">
        <f t="array" ref="E207">IFERROR(INDEX(raw!$B:$H,MATCH(1,(raw!$B:$B=$B207)*(raw!$D:$D=$C207),0),7), "n/a")</f>
        <v>26.78</v>
      </c>
    </row>
    <row r="208">
      <c r="B208" s="39" t="str">
        <f>IFERROR(raw!$B207,"")</f>
        <v>Vichy Liftactiv Supreme dry Αντιρυτιδική Κρέμα Προσώπου Για Ξηρές επιδερμίδες 50 ml</v>
      </c>
      <c r="C208" s="39" t="str">
        <f>IFERROR(raw!$D207,"")</f>
        <v>Future Pharmacy</v>
      </c>
      <c r="D208" s="39">
        <f>IFERROR(__xludf.DUMMYFUNCTION("IFERROR(RANK(raw!$H207,Filter(raw!$H$2:$H10000,raw!$B$2:$B10000=raw!$B207),1),"""")"),58.0)</f>
        <v>58</v>
      </c>
      <c r="E208" s="40">
        <f t="array" ref="E208">IFERROR(INDEX(raw!$B:$H,MATCH(1,(raw!$B:$B=$B208)*(raw!$D:$D=$C208),0),7), "n/a")</f>
        <v>27.43</v>
      </c>
    </row>
    <row r="209">
      <c r="B209" s="39" t="str">
        <f>IFERROR(raw!$B208,"")</f>
        <v>Vichy Liftactiv Supreme dry Αντιρυτιδική Κρέμα Προσώπου Για Ξηρές επιδερμίδες 50 ml</v>
      </c>
      <c r="C209" s="39" t="str">
        <f>IFERROR(raw!$D208,"")</f>
        <v>E-pharm</v>
      </c>
      <c r="D209" s="39">
        <f>IFERROR(__xludf.DUMMYFUNCTION("IFERROR(RANK(raw!$H208,Filter(raw!$H$2:$H10000,raw!$B$2:$B10000=raw!$B208),1),"""")"),57.0)</f>
        <v>57</v>
      </c>
      <c r="E209" s="40">
        <f t="array" ref="E209">IFERROR(INDEX(raw!$B:$H,MATCH(1,(raw!$B:$B=$B209)*(raw!$D:$D=$C209),0),7), "n/a")</f>
        <v>27.42</v>
      </c>
    </row>
    <row r="210">
      <c r="B210" s="39" t="str">
        <f>IFERROR(raw!$B209,"")</f>
        <v>Vichy Liftactiv Supreme dry Αντιρυτιδική Κρέμα Προσώπου Για Ξηρές επιδερμίδες 50 ml</v>
      </c>
      <c r="C210" s="39" t="str">
        <f>IFERROR(raw!$D209,"")</f>
        <v>Novopharmacy</v>
      </c>
      <c r="D210" s="39">
        <f>IFERROR(__xludf.DUMMYFUNCTION("IFERROR(RANK(raw!$H209,Filter(raw!$H$2:$H10000,raw!$B$2:$B10000=raw!$B209),1),"""")"),38.0)</f>
        <v>38</v>
      </c>
      <c r="E210" s="40">
        <f t="array" ref="E210">IFERROR(INDEX(raw!$B:$H,MATCH(1,(raw!$B:$B=$B210)*(raw!$D:$D=$C210),0),7), "n/a")</f>
        <v>27.15</v>
      </c>
    </row>
    <row r="211">
      <c r="B211" s="39" t="str">
        <f>IFERROR(raw!$B210,"")</f>
        <v>Vichy Liftactiv Supreme dry Αντιρυτιδική Κρέμα Προσώπου Για Ξηρές επιδερμίδες 50 ml</v>
      </c>
      <c r="C211" s="39" t="str">
        <f>IFERROR(raw!$D210,"")</f>
        <v>AggelidisPharmacy</v>
      </c>
      <c r="D211" s="39">
        <f>IFERROR(__xludf.DUMMYFUNCTION("IFERROR(RANK(raw!$H210,Filter(raw!$H$2:$H10000,raw!$B$2:$B10000=raw!$B210),1),"""")"),28.0)</f>
        <v>28</v>
      </c>
      <c r="E211" s="40">
        <f t="array" ref="E211">IFERROR(INDEX(raw!$B:$H,MATCH(1,(raw!$B:$B=$B211)*(raw!$D:$D=$C211),0),7), "n/a")</f>
        <v>26.75</v>
      </c>
    </row>
    <row r="212">
      <c r="B212" s="39" t="str">
        <f>IFERROR(raw!$B211,"")</f>
        <v>Vichy Liftactiv Supreme dry Αντιρυτιδική Κρέμα Προσώπου Για Ξηρές επιδερμίδες 50 ml</v>
      </c>
      <c r="C212" s="39" t="str">
        <f>IFERROR(raw!$D211,"")</f>
        <v>Pharmacy-Shop</v>
      </c>
      <c r="D212" s="39">
        <f>IFERROR(__xludf.DUMMYFUNCTION("IFERROR(RANK(raw!$H211,Filter(raw!$H$2:$H10000,raw!$B$2:$B10000=raw!$B211),1),"""")"),59.0)</f>
        <v>59</v>
      </c>
      <c r="E212" s="40">
        <f t="array" ref="E212">IFERROR(INDEX(raw!$B:$H,MATCH(1,(raw!$B:$B=$B212)*(raw!$D:$D=$C212),0),7), "n/a")</f>
        <v>27.45</v>
      </c>
    </row>
    <row r="213">
      <c r="B213" s="39" t="str">
        <f>IFERROR(raw!$B212,"")</f>
        <v>Vichy Liftactiv Supreme dry Αντιρυτιδική Κρέμα Προσώπου Για Ξηρές επιδερμίδες 50 ml</v>
      </c>
      <c r="C213" s="39" t="str">
        <f>IFERROR(raw!$D212,"")</f>
        <v>Toneofarmakeio</v>
      </c>
      <c r="D213" s="39">
        <f>IFERROR(__xludf.DUMMYFUNCTION("IFERROR(RANK(raw!$H212,Filter(raw!$H$2:$H10000,raw!$B$2:$B10000=raw!$B212),1),"""")"),84.0)</f>
        <v>84</v>
      </c>
      <c r="E213" s="40">
        <f t="array" ref="E213">IFERROR(INDEX(raw!$B:$H,MATCH(1,(raw!$B:$B=$B213)*(raw!$D:$D=$C213),0),7), "n/a")</f>
        <v>28.95</v>
      </c>
    </row>
    <row r="214">
      <c r="B214" s="39" t="str">
        <f>IFERROR(raw!$B213,"")</f>
        <v>Vichy Liftactiv Supreme dry Αντιρυτιδική Κρέμα Προσώπου Για Ξηρές επιδερμίδες 50 ml</v>
      </c>
      <c r="C214" s="39" t="str">
        <f>IFERROR(raw!$D213,"")</f>
        <v>Pharmacyexpert</v>
      </c>
      <c r="D214" s="39">
        <f>IFERROR(__xludf.DUMMYFUNCTION("IFERROR(RANK(raw!$H213,Filter(raw!$H$2:$H10000,raw!$B$2:$B10000=raw!$B213),1),"""")"),32.0)</f>
        <v>32</v>
      </c>
      <c r="E214" s="40">
        <f t="array" ref="E214">IFERROR(INDEX(raw!$B:$H,MATCH(1,(raw!$B:$B=$B214)*(raw!$D:$D=$C214),0),7), "n/a")</f>
        <v>26.96</v>
      </c>
    </row>
    <row r="215">
      <c r="B215" s="39" t="str">
        <f>IFERROR(raw!$B214,"")</f>
        <v>Vichy Liftactiv Supreme dry Αντιρυτιδική Κρέμα Προσώπου Για Ξηρές επιδερμίδες 50 ml</v>
      </c>
      <c r="C215" s="39" t="str">
        <f>IFERROR(raw!$D214,"")</f>
        <v>Med &amp; Care</v>
      </c>
      <c r="D215" s="39">
        <f>IFERROR(__xludf.DUMMYFUNCTION("IFERROR(RANK(raw!$H214,Filter(raw!$H$2:$H10000,raw!$B$2:$B10000=raw!$B214),1),"""")"),60.0)</f>
        <v>60</v>
      </c>
      <c r="E215" s="40">
        <f t="array" ref="E215">IFERROR(INDEX(raw!$B:$H,MATCH(1,(raw!$B:$B=$B215)*(raw!$D:$D=$C215),0),7), "n/a")</f>
        <v>27.46</v>
      </c>
    </row>
    <row r="216">
      <c r="B216" s="39" t="str">
        <f>IFERROR(raw!$B215,"")</f>
        <v>Vichy Liftactiv Supreme dry Αντιρυτιδική Κρέμα Προσώπου Για Ξηρές επιδερμίδες 50 ml</v>
      </c>
      <c r="C216" s="39" t="str">
        <f>IFERROR(raw!$D215,"")</f>
        <v>Apotheke Chania</v>
      </c>
      <c r="D216" s="39">
        <f>IFERROR(__xludf.DUMMYFUNCTION("IFERROR(RANK(raw!$H215,Filter(raw!$H$2:$H10000,raw!$B$2:$B10000=raw!$B215),1),"""")"),68.0)</f>
        <v>68</v>
      </c>
      <c r="E216" s="40">
        <f t="array" ref="E216">IFERROR(INDEX(raw!$B:$H,MATCH(1,(raw!$B:$B=$B216)*(raw!$D:$D=$C216),0),7), "n/a")</f>
        <v>27.96</v>
      </c>
    </row>
    <row r="217">
      <c r="B217" s="39" t="str">
        <f>IFERROR(raw!$B216,"")</f>
        <v>Vichy Liftactiv Supreme dry Αντιρυτιδική Κρέμα Προσώπου Για Ξηρές επιδερμίδες 50 ml</v>
      </c>
      <c r="C217" s="39" t="str">
        <f>IFERROR(raw!$D216,"")</f>
        <v>A2zpharm</v>
      </c>
      <c r="D217" s="39">
        <f>IFERROR(__xludf.DUMMYFUNCTION("IFERROR(RANK(raw!$H216,Filter(raw!$H$2:$H10000,raw!$B$2:$B10000=raw!$B216),1),"""")"),70.0)</f>
        <v>70</v>
      </c>
      <c r="E217" s="40">
        <f t="array" ref="E217">IFERROR(INDEX(raw!$B:$H,MATCH(1,(raw!$B:$B=$B217)*(raw!$D:$D=$C217),0),7), "n/a")</f>
        <v>28.1</v>
      </c>
    </row>
    <row r="218">
      <c r="B218" s="39" t="str">
        <f>IFERROR(raw!$B217,"")</f>
        <v>Vichy Liftactiv Supreme dry Αντιρυτιδική Κρέμα Προσώπου Για Ξηρές επιδερμίδες 50 ml</v>
      </c>
      <c r="C218" s="39" t="str">
        <f>IFERROR(raw!$D217,"")</f>
        <v>Pharmnet</v>
      </c>
      <c r="D218" s="39">
        <f>IFERROR(__xludf.DUMMYFUNCTION("IFERROR(RANK(raw!$H217,Filter(raw!$H$2:$H10000,raw!$B$2:$B10000=raw!$B217),1),"""")"),65.0)</f>
        <v>65</v>
      </c>
      <c r="E218" s="40">
        <f t="array" ref="E218">IFERROR(INDEX(raw!$B:$H,MATCH(1,(raw!$B:$B=$B218)*(raw!$D:$D=$C218),0),7), "n/a")</f>
        <v>27.67</v>
      </c>
    </row>
    <row r="219">
      <c r="B219" s="39" t="str">
        <f>IFERROR(raw!$B218,"")</f>
        <v>Vichy Liftactiv Supreme dry Αντιρυτιδική Κρέμα Προσώπου Για Ξηρές επιδερμίδες 50 ml</v>
      </c>
      <c r="C219" s="39" t="str">
        <f>IFERROR(raw!$D218,"")</f>
        <v>HealthCorner</v>
      </c>
      <c r="D219" s="39">
        <f>IFERROR(__xludf.DUMMYFUNCTION("IFERROR(RANK(raw!$H218,Filter(raw!$H$2:$H10000,raw!$B$2:$B10000=raw!$B218),1),"""")"),39.0)</f>
        <v>39</v>
      </c>
      <c r="E219" s="40">
        <f t="array" ref="E219">IFERROR(INDEX(raw!$B:$H,MATCH(1,(raw!$B:$B=$B219)*(raw!$D:$D=$C219),0),7), "n/a")</f>
        <v>27.17</v>
      </c>
    </row>
    <row r="220">
      <c r="B220" s="39" t="str">
        <f>IFERROR(raw!$B219,"")</f>
        <v>Vichy Liftactiv Supreme dry Αντιρυτιδική Κρέμα Προσώπου Για Ξηρές επιδερμίδες 50 ml</v>
      </c>
      <c r="C220" s="39" t="str">
        <f>IFERROR(raw!$D219,"")</f>
        <v>Geapharmacy</v>
      </c>
      <c r="D220" s="39">
        <f>IFERROR(__xludf.DUMMYFUNCTION("IFERROR(RANK(raw!$H219,Filter(raw!$H$2:$H10000,raw!$B$2:$B10000=raw!$B219),1),"""")"),43.0)</f>
        <v>43</v>
      </c>
      <c r="E220" s="40">
        <f t="array" ref="E220">IFERROR(INDEX(raw!$B:$H,MATCH(1,(raw!$B:$B=$B220)*(raw!$D:$D=$C220),0),7), "n/a")</f>
        <v>27.27</v>
      </c>
    </row>
    <row r="221">
      <c r="B221" s="39" t="str">
        <f>IFERROR(raw!$B220,"")</f>
        <v>Vichy Liftactiv Supreme dry Αντιρυτιδική Κρέμα Προσώπου Για Ξηρές επιδερμίδες 50 ml</v>
      </c>
      <c r="C221" s="39" t="str">
        <f>IFERROR(raw!$D220,"")</f>
        <v>Pharmacyway</v>
      </c>
      <c r="D221" s="39">
        <f>IFERROR(__xludf.DUMMYFUNCTION("IFERROR(RANK(raw!$H220,Filter(raw!$H$2:$H10000,raw!$B$2:$B10000=raw!$B220),1),"""")"),63.0)</f>
        <v>63</v>
      </c>
      <c r="E221" s="40">
        <f t="array" ref="E221">IFERROR(INDEX(raw!$B:$H,MATCH(1,(raw!$B:$B=$B221)*(raw!$D:$D=$C221),0),7), "n/a")</f>
        <v>27.59</v>
      </c>
    </row>
    <row r="222">
      <c r="B222" s="39" t="str">
        <f>IFERROR(raw!$B221,"")</f>
        <v>Vichy Liftactiv Supreme dry Αντιρυτιδική Κρέμα Προσώπου Για Ξηρές επιδερμίδες 50 ml</v>
      </c>
      <c r="C222" s="39" t="str">
        <f>IFERROR(raw!$D221,"")</f>
        <v>Pharmacy128</v>
      </c>
      <c r="D222" s="39">
        <f>IFERROR(__xludf.DUMMYFUNCTION("IFERROR(RANK(raw!$H221,Filter(raw!$H$2:$H10000,raw!$B$2:$B10000=raw!$B221),1),"""")"),76.0)</f>
        <v>76</v>
      </c>
      <c r="E222" s="40">
        <f t="array" ref="E222">IFERROR(INDEX(raw!$B:$H,MATCH(1,(raw!$B:$B=$B222)*(raw!$D:$D=$C222),0),7), "n/a")</f>
        <v>28.5</v>
      </c>
    </row>
    <row r="223">
      <c r="B223" s="39" t="str">
        <f>IFERROR(raw!$B222,"")</f>
        <v>Vichy Liftactiv Supreme dry Αντιρυτιδική Κρέμα Προσώπου Για Ξηρές επιδερμίδες 50 ml</v>
      </c>
      <c r="C223" s="39" t="str">
        <f>IFERROR(raw!$D222,"")</f>
        <v>Onpharm</v>
      </c>
      <c r="D223" s="39">
        <f>IFERROR(__xludf.DUMMYFUNCTION("IFERROR(RANK(raw!$H222,Filter(raw!$H$2:$H10000,raw!$B$2:$B10000=raw!$B222),1),"""")"),45.0)</f>
        <v>45</v>
      </c>
      <c r="E223" s="40">
        <f t="array" ref="E223">IFERROR(INDEX(raw!$B:$H,MATCH(1,(raw!$B:$B=$B223)*(raw!$D:$D=$C223),0),7), "n/a")</f>
        <v>27.3</v>
      </c>
    </row>
    <row r="224">
      <c r="B224" s="39" t="str">
        <f>IFERROR(raw!$B223,"")</f>
        <v>Vichy Liftactiv Supreme dry Αντιρυτιδική Κρέμα Προσώπου Για Ξηρές επιδερμίδες 50 ml</v>
      </c>
      <c r="C224" s="39" t="str">
        <f>IFERROR(raw!$D223,"")</f>
        <v>Pharm24</v>
      </c>
      <c r="D224" s="39">
        <f>IFERROR(__xludf.DUMMYFUNCTION("IFERROR(RANK(raw!$H223,Filter(raw!$H$2:$H10000,raw!$B$2:$B10000=raw!$B223),1),"""")"),44.0)</f>
        <v>44</v>
      </c>
      <c r="E224" s="40">
        <f t="array" ref="E224">IFERROR(INDEX(raw!$B:$H,MATCH(1,(raw!$B:$B=$B224)*(raw!$D:$D=$C224),0),7), "n/a")</f>
        <v>27.28</v>
      </c>
    </row>
    <row r="225">
      <c r="B225" s="39" t="str">
        <f>IFERROR(raw!$B224,"")</f>
        <v>Vichy Liftactiv Supreme dry Αντιρυτιδική Κρέμα Προσώπου Για Ξηρές επιδερμίδες 50 ml</v>
      </c>
      <c r="C225" s="39" t="str">
        <f>IFERROR(raw!$D224,"")</f>
        <v>CosmosPharmacy</v>
      </c>
      <c r="D225" s="39">
        <f>IFERROR(__xludf.DUMMYFUNCTION("IFERROR(RANK(raw!$H224,Filter(raw!$H$2:$H10000,raw!$B$2:$B10000=raw!$B224),1),"""")"),45.0)</f>
        <v>45</v>
      </c>
      <c r="E225" s="40">
        <f t="array" ref="E225">IFERROR(INDEX(raw!$B:$H,MATCH(1,(raw!$B:$B=$B225)*(raw!$D:$D=$C225),0),7), "n/a")</f>
        <v>27.3</v>
      </c>
    </row>
    <row r="226">
      <c r="B226" s="39" t="str">
        <f>IFERROR(raw!$B225,"")</f>
        <v>Vichy Liftactiv Supreme dry Αντιρυτιδική Κρέμα Προσώπου Για Ξηρές επιδερμίδες 50 ml</v>
      </c>
      <c r="C226" s="39" t="str">
        <f>IFERROR(raw!$D225,"")</f>
        <v>UrbanPharmacy</v>
      </c>
      <c r="D226" s="39">
        <f>IFERROR(__xludf.DUMMYFUNCTION("IFERROR(RANK(raw!$H225,Filter(raw!$H$2:$H10000,raw!$B$2:$B10000=raw!$B225),1),"""")"),69.0)</f>
        <v>69</v>
      </c>
      <c r="E226" s="40">
        <f t="array" ref="E226">IFERROR(INDEX(raw!$B:$H,MATCH(1,(raw!$B:$B=$B226)*(raw!$D:$D=$C226),0),7), "n/a")</f>
        <v>28.05</v>
      </c>
    </row>
    <row r="227">
      <c r="B227" s="39" t="str">
        <f>IFERROR(raw!$B226,"")</f>
        <v>Vichy Liftactiv Supreme dry Αντιρυτιδική Κρέμα Προσώπου Για Ξηρές επιδερμίδες 50 ml</v>
      </c>
      <c r="C227" s="39" t="str">
        <f>IFERROR(raw!$D226,"")</f>
        <v>BoxPharmacy</v>
      </c>
      <c r="D227" s="39">
        <f>IFERROR(__xludf.DUMMYFUNCTION("IFERROR(RANK(raw!$H226,Filter(raw!$H$2:$H10000,raw!$B$2:$B10000=raw!$B226),1),"""")"),45.0)</f>
        <v>45</v>
      </c>
      <c r="E227" s="40">
        <f t="array" ref="E227">IFERROR(INDEX(raw!$B:$H,MATCH(1,(raw!$B:$B=$B227)*(raw!$D:$D=$C227),0),7), "n/a")</f>
        <v>27.3</v>
      </c>
    </row>
    <row r="228">
      <c r="B228" s="39" t="str">
        <f>IFERROR(raw!$B227,"")</f>
        <v>Vichy Liftactiv Supreme dry Αντιρυτιδική Κρέμα Προσώπου Για Ξηρές επιδερμίδες 50 ml</v>
      </c>
      <c r="C228" s="39" t="str">
        <f>IFERROR(raw!$D227,"")</f>
        <v>Pharmacyboutique</v>
      </c>
      <c r="D228" s="39">
        <f>IFERROR(__xludf.DUMMYFUNCTION("IFERROR(RANK(raw!$H227,Filter(raw!$H$2:$H10000,raw!$B$2:$B10000=raw!$B227),1),"""")"),45.0)</f>
        <v>45</v>
      </c>
      <c r="E228" s="40">
        <f t="array" ref="E228">IFERROR(INDEX(raw!$B:$H,MATCH(1,(raw!$B:$B=$B228)*(raw!$D:$D=$C228),0),7), "n/a")</f>
        <v>27.3</v>
      </c>
    </row>
    <row r="229">
      <c r="B229" s="39" t="str">
        <f>IFERROR(raw!$B228,"")</f>
        <v>Vichy Liftactiv Supreme dry Αντιρυτιδική Κρέμα Προσώπου Για Ξηρές επιδερμίδες 50 ml</v>
      </c>
      <c r="C229" s="39" t="str">
        <f>IFERROR(raw!$D228,"")</f>
        <v>Pharmacy2go</v>
      </c>
      <c r="D229" s="39">
        <f>IFERROR(__xludf.DUMMYFUNCTION("IFERROR(RANK(raw!$H228,Filter(raw!$H$2:$H10000,raw!$B$2:$B10000=raw!$B228),1),"""")"),33.0)</f>
        <v>33</v>
      </c>
      <c r="E229" s="40">
        <f t="array" ref="E229">IFERROR(INDEX(raw!$B:$H,MATCH(1,(raw!$B:$B=$B229)*(raw!$D:$D=$C229),0),7), "n/a")</f>
        <v>27</v>
      </c>
    </row>
    <row r="230">
      <c r="B230" s="39" t="str">
        <f>IFERROR(raw!$B229,"")</f>
        <v>Vichy Liftactiv Supreme dry Αντιρυτιδική Κρέμα Προσώπου Για Ξηρές επιδερμίδες 50 ml</v>
      </c>
      <c r="C230" s="39" t="str">
        <f>IFERROR(raw!$D229,"")</f>
        <v>Ypharmacy</v>
      </c>
      <c r="D230" s="39">
        <f>IFERROR(__xludf.DUMMYFUNCTION("IFERROR(RANK(raw!$H229,Filter(raw!$H$2:$H10000,raw!$B$2:$B10000=raw!$B229),1),"""")"),45.0)</f>
        <v>45</v>
      </c>
      <c r="E230" s="40">
        <f t="array" ref="E230">IFERROR(INDEX(raw!$B:$H,MATCH(1,(raw!$B:$B=$B230)*(raw!$D:$D=$C230),0),7), "n/a")</f>
        <v>27.3</v>
      </c>
    </row>
    <row r="231">
      <c r="B231" s="39" t="str">
        <f>IFERROR(raw!$B230,"")</f>
        <v>Vichy Liftactiv Supreme dry Αντιρυτιδική Κρέμα Προσώπου Για Ξηρές επιδερμίδες 50 ml</v>
      </c>
      <c r="C231" s="39" t="str">
        <f>IFERROR(raw!$D230,"")</f>
        <v>Easy-pharmacy</v>
      </c>
      <c r="D231" s="39">
        <f>IFERROR(__xludf.DUMMYFUNCTION("IFERROR(RANK(raw!$H230,Filter(raw!$H$2:$H10000,raw!$B$2:$B10000=raw!$B230),1),"""")"),45.0)</f>
        <v>45</v>
      </c>
      <c r="E231" s="40">
        <f t="array" ref="E231">IFERROR(INDEX(raw!$B:$H,MATCH(1,(raw!$B:$B=$B231)*(raw!$D:$D=$C231),0),7), "n/a")</f>
        <v>27.3</v>
      </c>
    </row>
    <row r="232">
      <c r="B232" s="39" t="str">
        <f>IFERROR(raw!$B231,"")</f>
        <v>Vichy Liftactiv Supreme dry Αντιρυτιδική Κρέμα Προσώπου Για Ξηρές επιδερμίδες 50 ml</v>
      </c>
      <c r="C232" s="39" t="str">
        <f>IFERROR(raw!$D231,"")</f>
        <v>Cure4u</v>
      </c>
      <c r="D232" s="39">
        <f>IFERROR(__xludf.DUMMYFUNCTION("IFERROR(RANK(raw!$H231,Filter(raw!$H$2:$H10000,raw!$B$2:$B10000=raw!$B231),1),"""")"),55.0)</f>
        <v>55</v>
      </c>
      <c r="E232" s="40">
        <f t="array" ref="E232">IFERROR(INDEX(raw!$B:$H,MATCH(1,(raw!$B:$B=$B232)*(raw!$D:$D=$C232),0),7), "n/a")</f>
        <v>27.4</v>
      </c>
    </row>
    <row r="233">
      <c r="B233" s="39" t="str">
        <f>IFERROR(raw!$B232,"")</f>
        <v>Vichy Liftactiv Supreme dry Αντιρυτιδική Κρέμα Προσώπου Για Ξηρές επιδερμίδες 50 ml</v>
      </c>
      <c r="C233" s="39" t="str">
        <f>IFERROR(raw!$D232,"")</f>
        <v>iFarmacy</v>
      </c>
      <c r="D233" s="39">
        <f>IFERROR(__xludf.DUMMYFUNCTION("IFERROR(RANK(raw!$H232,Filter(raw!$H$2:$H10000,raw!$B$2:$B10000=raw!$B232),1),"""")"),30.0)</f>
        <v>30</v>
      </c>
      <c r="E233" s="40">
        <f t="array" ref="E233">IFERROR(INDEX(raw!$B:$H,MATCH(1,(raw!$B:$B=$B233)*(raw!$D:$D=$C233),0),7), "n/a")</f>
        <v>26.8</v>
      </c>
    </row>
    <row r="234">
      <c r="B234" s="39" t="str">
        <f>IFERROR(raw!$B233,"")</f>
        <v>Vichy Liftactiv Supreme dry Αντιρυτιδική Κρέμα Προσώπου Για Ξηρές επιδερμίδες 50 ml</v>
      </c>
      <c r="C234" s="39" t="str">
        <f>IFERROR(raw!$D233,"")</f>
        <v>Pharmeden</v>
      </c>
      <c r="D234" s="39">
        <f>IFERROR(__xludf.DUMMYFUNCTION("IFERROR(RANK(raw!$H233,Filter(raw!$H$2:$H10000,raw!$B$2:$B10000=raw!$B233),1),"""")"),92.0)</f>
        <v>92</v>
      </c>
      <c r="E234" s="40">
        <f t="array" ref="E234">IFERROR(INDEX(raw!$B:$H,MATCH(1,(raw!$B:$B=$B234)*(raw!$D:$D=$C234),0),7), "n/a")</f>
        <v>29.3</v>
      </c>
    </row>
    <row r="235">
      <c r="B235" s="39" t="str">
        <f>IFERROR(raw!$B234,"")</f>
        <v>Vichy Liftactiv Supreme dry Αντιρυτιδική Κρέμα Προσώπου Για Ξηρές επιδερμίδες 50 ml</v>
      </c>
      <c r="C235" s="39" t="str">
        <f>IFERROR(raw!$D234,"")</f>
        <v>PharmacyOnAir</v>
      </c>
      <c r="D235" s="39">
        <f>IFERROR(__xludf.DUMMYFUNCTION("IFERROR(RANK(raw!$H234,Filter(raw!$H$2:$H10000,raw!$B$2:$B10000=raw!$B234),1),"""")"),30.0)</f>
        <v>30</v>
      </c>
      <c r="E235" s="40">
        <f t="array" ref="E235">IFERROR(INDEX(raw!$B:$H,MATCH(1,(raw!$B:$B=$B235)*(raw!$D:$D=$C235),0),7), "n/a")</f>
        <v>26.8</v>
      </c>
    </row>
    <row r="236">
      <c r="B236" s="39" t="str">
        <f>IFERROR(raw!$B235,"")</f>
        <v>Vichy Liftactiv Supreme dry Αντιρυτιδική Κρέμα Προσώπου Για Ξηρές επιδερμίδες 50 ml</v>
      </c>
      <c r="C236" s="39" t="str">
        <f>IFERROR(raw!$D235,"")</f>
        <v>Pharm16</v>
      </c>
      <c r="D236" s="39">
        <f>IFERROR(__xludf.DUMMYFUNCTION("IFERROR(RANK(raw!$H235,Filter(raw!$H$2:$H10000,raw!$B$2:$B10000=raw!$B235),1),"""")"),45.0)</f>
        <v>45</v>
      </c>
      <c r="E236" s="40">
        <f t="array" ref="E236">IFERROR(INDEX(raw!$B:$H,MATCH(1,(raw!$B:$B=$B236)*(raw!$D:$D=$C236),0),7), "n/a")</f>
        <v>27.3</v>
      </c>
    </row>
    <row r="237">
      <c r="B237" s="39" t="str">
        <f>IFERROR(raw!$B236,"")</f>
        <v>Vichy Liftactiv Supreme dry Αντιρυτιδική Κρέμα Προσώπου Για Ξηρές επιδερμίδες 50 ml</v>
      </c>
      <c r="C237" s="39" t="str">
        <f>IFERROR(raw!$D236,"")</f>
        <v>HomePharmacy</v>
      </c>
      <c r="D237" s="39">
        <f>IFERROR(__xludf.DUMMYFUNCTION("IFERROR(RANK(raw!$H236,Filter(raw!$H$2:$H10000,raw!$B$2:$B10000=raw!$B236),1),"""")"),45.0)</f>
        <v>45</v>
      </c>
      <c r="E237" s="40">
        <f t="array" ref="E237">IFERROR(INDEX(raw!$B:$H,MATCH(1,(raw!$B:$B=$B237)*(raw!$D:$D=$C237),0),7), "n/a")</f>
        <v>27.3</v>
      </c>
    </row>
    <row r="238">
      <c r="B238" s="39" t="str">
        <f>IFERROR(raw!$B237,"")</f>
        <v>Vichy Liftactiv Supreme dry Αντιρυτιδική Κρέμα Προσώπου Για Ξηρές επιδερμίδες 50 ml</v>
      </c>
      <c r="C238" s="39" t="str">
        <f>IFERROR(raw!$D237,"")</f>
        <v>24Pharmacydeals</v>
      </c>
      <c r="D238" s="39">
        <f>IFERROR(__xludf.DUMMYFUNCTION("IFERROR(RANK(raw!$H237,Filter(raw!$H$2:$H10000,raw!$B$2:$B10000=raw!$B237),1),"""")"),40.0)</f>
        <v>40</v>
      </c>
      <c r="E238" s="40">
        <f t="array" ref="E238">IFERROR(INDEX(raw!$B:$H,MATCH(1,(raw!$B:$B=$B238)*(raw!$D:$D=$C238),0),7), "n/a")</f>
        <v>27.2</v>
      </c>
    </row>
    <row r="239">
      <c r="B239" s="39" t="str">
        <f>IFERROR(raw!$B238,"")</f>
        <v>Vichy Liftactiv Supreme dry Αντιρυτιδική Κρέμα Προσώπου Για Ξηρές επιδερμίδες 50 ml</v>
      </c>
      <c r="C239" s="39" t="str">
        <f>IFERROR(raw!$D238,"")</f>
        <v>ThinkPharmacy</v>
      </c>
      <c r="D239" s="39">
        <f>IFERROR(__xludf.DUMMYFUNCTION("IFERROR(RANK(raw!$H238,Filter(raw!$H$2:$H10000,raw!$B$2:$B10000=raw!$B238),1),"""")"),66.0)</f>
        <v>66</v>
      </c>
      <c r="E239" s="40">
        <f t="array" ref="E239">IFERROR(INDEX(raw!$B:$H,MATCH(1,(raw!$B:$B=$B239)*(raw!$D:$D=$C239),0),7), "n/a")</f>
        <v>27.7</v>
      </c>
    </row>
    <row r="240">
      <c r="B240" s="39" t="str">
        <f>IFERROR(raw!$B239,"")</f>
        <v>Vichy Liftactiv Supreme dry Αντιρυτιδική Κρέμα Προσώπου Για Ξηρές επιδερμίδες 50 ml</v>
      </c>
      <c r="C240" s="39" t="str">
        <f>IFERROR(raw!$D239,"")</f>
        <v>VivaPharmacy</v>
      </c>
      <c r="D240" s="39">
        <f>IFERROR(__xludf.DUMMYFUNCTION("IFERROR(RANK(raw!$H239,Filter(raw!$H$2:$H10000,raw!$B$2:$B10000=raw!$B239),1),"""")"),37.0)</f>
        <v>37</v>
      </c>
      <c r="E240" s="40">
        <f t="array" ref="E240">IFERROR(INDEX(raw!$B:$H,MATCH(1,(raw!$B:$B=$B240)*(raw!$D:$D=$C240),0),7), "n/a")</f>
        <v>27.14</v>
      </c>
    </row>
    <row r="241">
      <c r="B241" s="39" t="str">
        <f>IFERROR(raw!$B240,"")</f>
        <v>Vichy Liftactiv Supreme dry Αντιρυτιδική Κρέμα Προσώπου Για Ξηρές επιδερμίδες 50 ml</v>
      </c>
      <c r="C241" s="39" t="str">
        <f>IFERROR(raw!$D240,"")</f>
        <v>RealPeach</v>
      </c>
      <c r="D241" s="39">
        <f>IFERROR(__xludf.DUMMYFUNCTION("IFERROR(RANK(raw!$H240,Filter(raw!$H$2:$H10000,raw!$B$2:$B10000=raw!$B240),1),"""")"),71.0)</f>
        <v>71</v>
      </c>
      <c r="E241" s="40">
        <f t="array" ref="E241">IFERROR(INDEX(raw!$B:$H,MATCH(1,(raw!$B:$B=$B241)*(raw!$D:$D=$C241),0),7), "n/a")</f>
        <v>28.14</v>
      </c>
    </row>
    <row r="242">
      <c r="B242" s="39" t="str">
        <f>IFERROR(raw!$B241,"")</f>
        <v>Vichy Liftactiv Supreme dry Αντιρυτιδική Κρέμα Προσώπου Για Ξηρές επιδερμίδες 50 ml</v>
      </c>
      <c r="C242" s="39" t="str">
        <f>IFERROR(raw!$D241,"")</f>
        <v>Primepharmacy</v>
      </c>
      <c r="D242" s="39">
        <f>IFERROR(__xludf.DUMMYFUNCTION("IFERROR(RANK(raw!$H241,Filter(raw!$H$2:$H10000,raw!$B$2:$B10000=raw!$B241),1),"""")"),72.0)</f>
        <v>72</v>
      </c>
      <c r="E242" s="40">
        <f t="array" ref="E242">IFERROR(INDEX(raw!$B:$H,MATCH(1,(raw!$B:$B=$B242)*(raw!$D:$D=$C242),0),7), "n/a")</f>
        <v>28.15</v>
      </c>
    </row>
    <row r="243">
      <c r="B243" s="39" t="str">
        <f>IFERROR(raw!$B242,"")</f>
        <v>Vichy Liftactiv Supreme dry Αντιρυτιδική Κρέμα Προσώπου Για Ξηρές επιδερμίδες 50 ml</v>
      </c>
      <c r="C243" s="39" t="str">
        <f>IFERROR(raw!$D242,"")</f>
        <v>Pharmellon</v>
      </c>
      <c r="D243" s="39">
        <f>IFERROR(__xludf.DUMMYFUNCTION("IFERROR(RANK(raw!$H242,Filter(raw!$H$2:$H10000,raw!$B$2:$B10000=raw!$B242),1),"""")"),72.0)</f>
        <v>72</v>
      </c>
      <c r="E243" s="40">
        <f t="array" ref="E243">IFERROR(INDEX(raw!$B:$H,MATCH(1,(raw!$B:$B=$B243)*(raw!$D:$D=$C243),0),7), "n/a")</f>
        <v>28.15</v>
      </c>
    </row>
    <row r="244">
      <c r="B244" s="39" t="str">
        <f>IFERROR(raw!$B243,"")</f>
        <v>Vichy Liftactiv Supreme dry Αντιρυτιδική Κρέμα Προσώπου Για Ξηρές επιδερμίδες 50 ml</v>
      </c>
      <c r="C244" s="39" t="str">
        <f>IFERROR(raw!$D243,"")</f>
        <v>Ofarmakopoiosmou</v>
      </c>
      <c r="D244" s="39">
        <f>IFERROR(__xludf.DUMMYFUNCTION("IFERROR(RANK(raw!$H243,Filter(raw!$H$2:$H10000,raw!$B$2:$B10000=raw!$B243),1),"""")"),74.0)</f>
        <v>74</v>
      </c>
      <c r="E244" s="40">
        <f t="array" ref="E244">IFERROR(INDEX(raw!$B:$H,MATCH(1,(raw!$B:$B=$B244)*(raw!$D:$D=$C244),0),7), "n/a")</f>
        <v>28.27</v>
      </c>
    </row>
    <row r="245">
      <c r="B245" s="39" t="str">
        <f>IFERROR(raw!$B244,"")</f>
        <v>Vichy Liftactiv Supreme dry Αντιρυτιδική Κρέμα Προσώπου Για Ξηρές επιδερμίδες 50 ml</v>
      </c>
      <c r="C245" s="39" t="str">
        <f>IFERROR(raw!$D244,"")</f>
        <v>OneCare</v>
      </c>
      <c r="D245" s="39">
        <f>IFERROR(__xludf.DUMMYFUNCTION("IFERROR(RANK(raw!$H244,Filter(raw!$H$2:$H10000,raw!$B$2:$B10000=raw!$B244),1),"""")"),90.0)</f>
        <v>90</v>
      </c>
      <c r="E245" s="40">
        <f t="array" ref="E245">IFERROR(INDEX(raw!$B:$H,MATCH(1,(raw!$B:$B=$B245)*(raw!$D:$D=$C245),0),7), "n/a")</f>
        <v>29.18</v>
      </c>
    </row>
    <row r="246">
      <c r="B246" s="39" t="str">
        <f>IFERROR(raw!$B245,"")</f>
        <v>Vichy Liftactiv Supreme dry Αντιρυτιδική Κρέμα Προσώπου Για Ξηρές επιδερμίδες 50 ml</v>
      </c>
      <c r="C246" s="39" t="str">
        <f>IFERROR(raw!$D245,"")</f>
        <v>Webfarmakeio</v>
      </c>
      <c r="D246" s="39">
        <f>IFERROR(__xludf.DUMMYFUNCTION("IFERROR(RANK(raw!$H245,Filter(raw!$H$2:$H10000,raw!$B$2:$B10000=raw!$B245),1),"""")"),62.0)</f>
        <v>62</v>
      </c>
      <c r="E246" s="40">
        <f t="array" ref="E246">IFERROR(INDEX(raw!$B:$H,MATCH(1,(raw!$B:$B=$B246)*(raw!$D:$D=$C246),0),7), "n/a")</f>
        <v>27.5</v>
      </c>
    </row>
    <row r="247">
      <c r="B247" s="39" t="str">
        <f>IFERROR(raw!$B246,"")</f>
        <v>Vichy Liftactiv Supreme dry Αντιρυτιδική Κρέμα Προσώπου Για Ξηρές επιδερμίδες 50 ml</v>
      </c>
      <c r="C247" s="39" t="str">
        <f>IFERROR(raw!$D246,"")</f>
        <v>PharmacyNextDoor</v>
      </c>
      <c r="D247" s="39">
        <f>IFERROR(__xludf.DUMMYFUNCTION("IFERROR(RANK(raw!$H246,Filter(raw!$H$2:$H10000,raw!$B$2:$B10000=raw!$B246),1),"""")"),76.0)</f>
        <v>76</v>
      </c>
      <c r="E247" s="40">
        <f t="array" ref="E247">IFERROR(INDEX(raw!$B:$H,MATCH(1,(raw!$B:$B=$B247)*(raw!$D:$D=$C247),0),7), "n/a")</f>
        <v>28.5</v>
      </c>
    </row>
    <row r="248">
      <c r="B248" s="39" t="str">
        <f>IFERROR(raw!$B247,"")</f>
        <v>Vichy Liftactiv Supreme dry Αντιρυτιδική Κρέμα Προσώπου Για Ξηρές επιδερμίδες 50 ml</v>
      </c>
      <c r="C248" s="39" t="str">
        <f>IFERROR(raw!$D247,"")</f>
        <v>Hicare</v>
      </c>
      <c r="D248" s="39">
        <f>IFERROR(__xludf.DUMMYFUNCTION("IFERROR(RANK(raw!$H247,Filter(raw!$H$2:$H10000,raw!$B$2:$B10000=raw!$B247),1),"""")"),111.0)</f>
        <v>111</v>
      </c>
      <c r="E248" s="40">
        <f t="array" ref="E248">IFERROR(INDEX(raw!$B:$H,MATCH(1,(raw!$B:$B=$B248)*(raw!$D:$D=$C248),0),7), "n/a")</f>
        <v>30.95</v>
      </c>
    </row>
    <row r="249">
      <c r="B249" s="39" t="str">
        <f>IFERROR(raw!$B248,"")</f>
        <v>Vichy Liftactiv Supreme dry Αντιρυτιδική Κρέμα Προσώπου Για Ξηρές επιδερμίδες 50 ml</v>
      </c>
      <c r="C249" s="39" t="str">
        <f>IFERROR(raw!$D248,"")</f>
        <v>PharmacyMegaStore</v>
      </c>
      <c r="D249" s="39">
        <f>IFERROR(__xludf.DUMMYFUNCTION("IFERROR(RANK(raw!$H248,Filter(raw!$H$2:$H10000,raw!$B$2:$B10000=raw!$B248),1),"""")"),41.0)</f>
        <v>41</v>
      </c>
      <c r="E249" s="40">
        <f t="array" ref="E249">IFERROR(INDEX(raw!$B:$H,MATCH(1,(raw!$B:$B=$B249)*(raw!$D:$D=$C249),0),7), "n/a")</f>
        <v>27.25</v>
      </c>
    </row>
    <row r="250">
      <c r="B250" s="39" t="str">
        <f>IFERROR(raw!$B249,"")</f>
        <v>Vichy Liftactiv Supreme dry Αντιρυτιδική Κρέμα Προσώπου Για Ξηρές επιδερμίδες 50 ml</v>
      </c>
      <c r="C250" s="39" t="str">
        <f>IFERROR(raw!$D249,"")</f>
        <v>RealPharmacy</v>
      </c>
      <c r="D250" s="39">
        <f>IFERROR(__xludf.DUMMYFUNCTION("IFERROR(RANK(raw!$H249,Filter(raw!$H$2:$H10000,raw!$B$2:$B10000=raw!$B249),1),"""")"),78.0)</f>
        <v>78</v>
      </c>
      <c r="E250" s="40">
        <f t="array" ref="E250">IFERROR(INDEX(raw!$B:$H,MATCH(1,(raw!$B:$B=$B250)*(raw!$D:$D=$C250),0),7), "n/a")</f>
        <v>28.57</v>
      </c>
    </row>
    <row r="251">
      <c r="B251" s="39" t="str">
        <f>IFERROR(raw!$B250,"")</f>
        <v>Vichy Liftactiv Supreme dry Αντιρυτιδική Κρέμα Προσώπου Για Ξηρές επιδερμίδες 50 ml</v>
      </c>
      <c r="C251" s="39" t="str">
        <f>IFERROR(raw!$D250,"")</f>
        <v>Martha's Pharmacy</v>
      </c>
      <c r="D251" s="39">
        <f>IFERROR(__xludf.DUMMYFUNCTION("IFERROR(RANK(raw!$H250,Filter(raw!$H$2:$H10000,raw!$B$2:$B10000=raw!$B250),1),"""")"),64.0)</f>
        <v>64</v>
      </c>
      <c r="E251" s="40">
        <f t="array" ref="E251">IFERROR(INDEX(raw!$B:$H,MATCH(1,(raw!$B:$B=$B251)*(raw!$D:$D=$C251),0),7), "n/a")</f>
        <v>27.63</v>
      </c>
    </row>
    <row r="252">
      <c r="B252" s="39" t="str">
        <f>IFERROR(raw!$B251,"")</f>
        <v>Vichy Liftactiv Supreme dry Αντιρυτιδική Κρέμα Προσώπου Για Ξηρές επιδερμίδες 50 ml</v>
      </c>
      <c r="C252" s="39" t="str">
        <f>IFERROR(raw!$D251,"")</f>
        <v>Pharmilion</v>
      </c>
      <c r="D252" s="39">
        <f>IFERROR(__xludf.DUMMYFUNCTION("IFERROR(RANK(raw!$H251,Filter(raw!$H$2:$H10000,raw!$B$2:$B10000=raw!$B251),1),"""")"),91.0)</f>
        <v>91</v>
      </c>
      <c r="E252" s="40">
        <f t="array" ref="E252">IFERROR(INDEX(raw!$B:$H,MATCH(1,(raw!$B:$B=$B252)*(raw!$D:$D=$C252),0),7), "n/a")</f>
        <v>29.22</v>
      </c>
    </row>
    <row r="253">
      <c r="B253" s="39" t="str">
        <f>IFERROR(raw!$B252,"")</f>
        <v>Vichy Liftactiv Supreme dry Αντιρυτιδική Κρέμα Προσώπου Για Ξηρές επιδερμίδες 50 ml</v>
      </c>
      <c r="C253" s="39" t="str">
        <f>IFERROR(raw!$D252,"")</f>
        <v>Pharmadvice</v>
      </c>
      <c r="D253" s="39">
        <f>IFERROR(__xludf.DUMMYFUNCTION("IFERROR(RANK(raw!$H252,Filter(raw!$H$2:$H10000,raw!$B$2:$B10000=raw!$B252),1),"""")"),79.0)</f>
        <v>79</v>
      </c>
      <c r="E253" s="40">
        <f t="array" ref="E253">IFERROR(INDEX(raw!$B:$H,MATCH(1,(raw!$B:$B=$B253)*(raw!$D:$D=$C253),0),7), "n/a")</f>
        <v>28.6</v>
      </c>
    </row>
    <row r="254">
      <c r="B254" s="39" t="str">
        <f>IFERROR(raw!$B253,"")</f>
        <v>Vichy Liftactiv Supreme dry Αντιρυτιδική Κρέμα Προσώπου Για Ξηρές επιδερμίδες 50 ml</v>
      </c>
      <c r="C254" s="39" t="str">
        <f>IFERROR(raw!$D253,"")</f>
        <v>PharmacyOnClick</v>
      </c>
      <c r="D254" s="39">
        <f>IFERROR(__xludf.DUMMYFUNCTION("IFERROR(RANK(raw!$H253,Filter(raw!$H$2:$H10000,raw!$B$2:$B10000=raw!$B253),1),"""")"),75.0)</f>
        <v>75</v>
      </c>
      <c r="E254" s="40">
        <f t="array" ref="E254">IFERROR(INDEX(raw!$B:$H,MATCH(1,(raw!$B:$B=$B254)*(raw!$D:$D=$C254),0),7), "n/a")</f>
        <v>28.4</v>
      </c>
    </row>
    <row r="255">
      <c r="B255" s="39" t="str">
        <f>IFERROR(raw!$B254,"")</f>
        <v>Vichy Liftactiv Supreme dry Αντιρυτιδική Κρέμα Προσώπου Για Ξηρές επιδερμίδες 50 ml</v>
      </c>
      <c r="C255" s="39" t="str">
        <f>IFERROR(raw!$D254,"")</f>
        <v>Inpharmacy</v>
      </c>
      <c r="D255" s="39">
        <f>IFERROR(__xludf.DUMMYFUNCTION("IFERROR(RANK(raw!$H254,Filter(raw!$H$2:$H10000,raw!$B$2:$B10000=raw!$B254),1),"""")"),99.0)</f>
        <v>99</v>
      </c>
      <c r="E255" s="40">
        <f t="array" ref="E255">IFERROR(INDEX(raw!$B:$H,MATCH(1,(raw!$B:$B=$B255)*(raw!$D:$D=$C255),0),7), "n/a")</f>
        <v>29.7</v>
      </c>
    </row>
    <row r="256">
      <c r="B256" s="39" t="str">
        <f>IFERROR(raw!$B255,"")</f>
        <v>Vichy Liftactiv Supreme dry Αντιρυτιδική Κρέμα Προσώπου Για Ξηρές επιδερμίδες 50 ml</v>
      </c>
      <c r="C256" s="39" t="str">
        <f>IFERROR(raw!$D255,"")</f>
        <v>PentelicaPharmacy</v>
      </c>
      <c r="D256" s="39">
        <f>IFERROR(__xludf.DUMMYFUNCTION("IFERROR(RANK(raw!$H255,Filter(raw!$H$2:$H10000,raw!$B$2:$B10000=raw!$B255),1),"""")"),80.0)</f>
        <v>80</v>
      </c>
      <c r="E256" s="40">
        <f t="array" ref="E256">IFERROR(INDEX(raw!$B:$H,MATCH(1,(raw!$B:$B=$B256)*(raw!$D:$D=$C256),0),7), "n/a")</f>
        <v>28.8</v>
      </c>
    </row>
    <row r="257">
      <c r="B257" s="39" t="str">
        <f>IFERROR(raw!$B256,"")</f>
        <v>Vichy Liftactiv Supreme dry Αντιρυτιδική Κρέμα Προσώπου Για Ξηρές επιδερμίδες 50 ml</v>
      </c>
      <c r="C257" s="39" t="str">
        <f>IFERROR(raw!$D256,"")</f>
        <v>Vita4you</v>
      </c>
      <c r="D257" s="39">
        <f>IFERROR(__xludf.DUMMYFUNCTION("IFERROR(RANK(raw!$H256,Filter(raw!$H$2:$H10000,raw!$B$2:$B10000=raw!$B256),1),"""")"),88.0)</f>
        <v>88</v>
      </c>
      <c r="E257" s="40">
        <f t="array" ref="E257">IFERROR(INDEX(raw!$B:$H,MATCH(1,(raw!$B:$B=$B257)*(raw!$D:$D=$C257),0),7), "n/a")</f>
        <v>29.03</v>
      </c>
    </row>
    <row r="258">
      <c r="B258" s="39" t="str">
        <f>IFERROR(raw!$B257,"")</f>
        <v>Vichy Liftactiv Supreme dry Αντιρυτιδική Κρέμα Προσώπου Για Ξηρές επιδερμίδες 50 ml</v>
      </c>
      <c r="C258" s="39" t="str">
        <f>IFERROR(raw!$D257,"")</f>
        <v>Ontimedeals</v>
      </c>
      <c r="D258" s="39">
        <f>IFERROR(__xludf.DUMMYFUNCTION("IFERROR(RANK(raw!$H257,Filter(raw!$H$2:$H10000,raw!$B$2:$B10000=raw!$B257),1),"""")"),82.0)</f>
        <v>82</v>
      </c>
      <c r="E258" s="40">
        <f t="array" ref="E258">IFERROR(INDEX(raw!$B:$H,MATCH(1,(raw!$B:$B=$B258)*(raw!$D:$D=$C258),0),7), "n/a")</f>
        <v>28.83</v>
      </c>
    </row>
    <row r="259">
      <c r="B259" s="39" t="str">
        <f>IFERROR(raw!$B258,"")</f>
        <v>Vichy Liftactiv Supreme dry Αντιρυτιδική Κρέμα Προσώπου Για Ξηρές επιδερμίδες 50 ml</v>
      </c>
      <c r="C259" s="39" t="str">
        <f>IFERROR(raw!$D258,"")</f>
        <v>2pharmacy</v>
      </c>
      <c r="D259" s="39">
        <f>IFERROR(__xludf.DUMMYFUNCTION("IFERROR(RANK(raw!$H258,Filter(raw!$H$2:$H10000,raw!$B$2:$B10000=raw!$B258),1),"""")"),110.0)</f>
        <v>110</v>
      </c>
      <c r="E259" s="40">
        <f t="array" ref="E259">IFERROR(INDEX(raw!$B:$H,MATCH(1,(raw!$B:$B=$B259)*(raw!$D:$D=$C259),0),7), "n/a")</f>
        <v>30.93</v>
      </c>
    </row>
    <row r="260">
      <c r="B260" s="39" t="str">
        <f>IFERROR(raw!$B259,"")</f>
        <v>Vichy Liftactiv Supreme dry Αντιρυτιδική Κρέμα Προσώπου Για Ξηρές επιδερμίδες 50 ml</v>
      </c>
      <c r="C260" s="39" t="str">
        <f>IFERROR(raw!$D259,"")</f>
        <v>Your-Pharmacy</v>
      </c>
      <c r="D260" s="39">
        <f>IFERROR(__xludf.DUMMYFUNCTION("IFERROR(RANK(raw!$H259,Filter(raw!$H$2:$H10000,raw!$B$2:$B10000=raw!$B259),1),"""")"),97.0)</f>
        <v>97</v>
      </c>
      <c r="E260" s="40">
        <f t="array" ref="E260">IFERROR(INDEX(raw!$B:$H,MATCH(1,(raw!$B:$B=$B260)*(raw!$D:$D=$C260),0),7), "n/a")</f>
        <v>29.45</v>
      </c>
    </row>
    <row r="261">
      <c r="B261" s="39" t="str">
        <f>IFERROR(raw!$B260,"")</f>
        <v>Vichy Liftactiv Supreme dry Αντιρυτιδική Κρέμα Προσώπου Για Ξηρές επιδερμίδες 50 ml</v>
      </c>
      <c r="C261" s="39" t="str">
        <f>IFERROR(raw!$D260,"")</f>
        <v>PharmacyMagou</v>
      </c>
      <c r="D261" s="39">
        <f>IFERROR(__xludf.DUMMYFUNCTION("IFERROR(RANK(raw!$H260,Filter(raw!$H$2:$H10000,raw!$B$2:$B10000=raw!$B260),1),"""")"),85.0)</f>
        <v>85</v>
      </c>
      <c r="E261" s="40">
        <f t="array" ref="E261">IFERROR(INDEX(raw!$B:$H,MATCH(1,(raw!$B:$B=$B261)*(raw!$D:$D=$C261),0),7), "n/a")</f>
        <v>29</v>
      </c>
    </row>
    <row r="262">
      <c r="B262" s="39" t="str">
        <f>IFERROR(raw!$B261,"")</f>
        <v>Vichy Liftactiv Supreme dry Αντιρυτιδική Κρέμα Προσώπου Για Ξηρές επιδερμίδες 50 ml</v>
      </c>
      <c r="C262" s="39" t="str">
        <f>IFERROR(raw!$D261,"")</f>
        <v>Pharmacyline</v>
      </c>
      <c r="D262" s="39">
        <f>IFERROR(__xludf.DUMMYFUNCTION("IFERROR(RANK(raw!$H261,Filter(raw!$H$2:$H10000,raw!$B$2:$B10000=raw!$B261),1),"""")"),113.0)</f>
        <v>113</v>
      </c>
      <c r="E262" s="40">
        <f t="array" ref="E262">IFERROR(INDEX(raw!$B:$H,MATCH(1,(raw!$B:$B=$B262)*(raw!$D:$D=$C262),0),7), "n/a")</f>
        <v>31.1</v>
      </c>
    </row>
    <row r="263">
      <c r="B263" s="39" t="str">
        <f>IFERROR(raw!$B262,"")</f>
        <v>Vichy Liftactiv Supreme dry Αντιρυτιδική Κρέμα Προσώπου Για Ξηρές επιδερμίδες 50 ml</v>
      </c>
      <c r="C263" s="39" t="str">
        <f>IFERROR(raw!$D262,"")</f>
        <v>Pharmacy Best Offers</v>
      </c>
      <c r="D263" s="39">
        <f>IFERROR(__xludf.DUMMYFUNCTION("IFERROR(RANK(raw!$H262,Filter(raw!$H$2:$H10000,raw!$B$2:$B10000=raw!$B262),1),"""")"),81.0)</f>
        <v>81</v>
      </c>
      <c r="E263" s="40">
        <f t="array" ref="E263">IFERROR(INDEX(raw!$B:$H,MATCH(1,(raw!$B:$B=$B263)*(raw!$D:$D=$C263),0),7), "n/a")</f>
        <v>28.82</v>
      </c>
    </row>
    <row r="264">
      <c r="B264" s="39" t="str">
        <f>IFERROR(raw!$B263,"")</f>
        <v>Vichy Liftactiv Supreme dry Αντιρυτιδική Κρέμα Προσώπου Για Ξηρές επιδερμίδες 50 ml</v>
      </c>
      <c r="C264" s="39" t="str">
        <f>IFERROR(raw!$D263,"")</f>
        <v>A-Pharmacy</v>
      </c>
      <c r="D264" s="39">
        <f>IFERROR(__xludf.DUMMYFUNCTION("IFERROR(RANK(raw!$H263,Filter(raw!$H$2:$H10000,raw!$B$2:$B10000=raw!$B263),1),"""")"),95.0)</f>
        <v>95</v>
      </c>
      <c r="E264" s="40">
        <f t="array" ref="E264">IFERROR(INDEX(raw!$B:$H,MATCH(1,(raw!$B:$B=$B264)*(raw!$D:$D=$C264),0),7), "n/a")</f>
        <v>29.33</v>
      </c>
    </row>
    <row r="265">
      <c r="B265" s="39" t="str">
        <f>IFERROR(raw!$B264,"")</f>
        <v>Vichy Liftactiv Supreme dry Αντιρυτιδική Κρέμα Προσώπου Για Ξηρές επιδερμίδες 50 ml</v>
      </c>
      <c r="C265" s="39" t="str">
        <f>IFERROR(raw!$D264,"")</f>
        <v>OneforCare</v>
      </c>
      <c r="D265" s="39">
        <f>IFERROR(__xludf.DUMMYFUNCTION("IFERROR(RANK(raw!$H264,Filter(raw!$H$2:$H10000,raw!$B$2:$B10000=raw!$B264),1),"""")"),92.0)</f>
        <v>92</v>
      </c>
      <c r="E265" s="40">
        <f t="array" ref="E265">IFERROR(INDEX(raw!$B:$H,MATCH(1,(raw!$B:$B=$B265)*(raw!$D:$D=$C265),0),7), "n/a")</f>
        <v>29.3</v>
      </c>
    </row>
    <row r="266">
      <c r="B266" s="39" t="str">
        <f>IFERROR(raw!$B265,"")</f>
        <v>Vichy Liftactiv Supreme dry Αντιρυτιδική Κρέμα Προσώπου Για Ξηρές επιδερμίδες 50 ml</v>
      </c>
      <c r="C266" s="39" t="str">
        <f>IFERROR(raw!$D265,"")</f>
        <v>Joy Pharmacy</v>
      </c>
      <c r="D266" s="39">
        <f>IFERROR(__xludf.DUMMYFUNCTION("IFERROR(RANK(raw!$H265,Filter(raw!$H$2:$H10000,raw!$B$2:$B10000=raw!$B265),1),"""")"),83.0)</f>
        <v>83</v>
      </c>
      <c r="E266" s="40">
        <f t="array" ref="E266">IFERROR(INDEX(raw!$B:$H,MATCH(1,(raw!$B:$B=$B266)*(raw!$D:$D=$C266),0),7), "n/a")</f>
        <v>28.9</v>
      </c>
    </row>
    <row r="267">
      <c r="B267" s="39" t="str">
        <f>IFERROR(raw!$B266,"")</f>
        <v>Vichy Liftactiv Supreme dry Αντιρυτιδική Κρέμα Προσώπου Για Ξηρές επιδερμίδες 50 ml</v>
      </c>
      <c r="C267" s="39" t="str">
        <f>IFERROR(raw!$D266,"")</f>
        <v>Pharmaworld</v>
      </c>
      <c r="D267" s="39">
        <f>IFERROR(__xludf.DUMMYFUNCTION("IFERROR(RANK(raw!$H266,Filter(raw!$H$2:$H10000,raw!$B$2:$B10000=raw!$B266),1),"""")"),85.0)</f>
        <v>85</v>
      </c>
      <c r="E267" s="40">
        <f t="array" ref="E267">IFERROR(INDEX(raw!$B:$H,MATCH(1,(raw!$B:$B=$B267)*(raw!$D:$D=$C267),0),7), "n/a")</f>
        <v>29</v>
      </c>
    </row>
    <row r="268">
      <c r="B268" s="39" t="str">
        <f>IFERROR(raw!$B267,"")</f>
        <v>Vichy Liftactiv Supreme dry Αντιρυτιδική Κρέμα Προσώπου Για Ξηρές επιδερμίδες 50 ml</v>
      </c>
      <c r="C268" s="39" t="str">
        <f>IFERROR(raw!$D267,"")</f>
        <v>PharmaC</v>
      </c>
      <c r="D268" s="39">
        <f>IFERROR(__xludf.DUMMYFUNCTION("IFERROR(RANK(raw!$H267,Filter(raw!$H$2:$H10000,raw!$B$2:$B10000=raw!$B267),1),"""")"),92.0)</f>
        <v>92</v>
      </c>
      <c r="E268" s="40">
        <f t="array" ref="E268">IFERROR(INDEX(raw!$B:$H,MATCH(1,(raw!$B:$B=$B268)*(raw!$D:$D=$C268),0),7), "n/a")</f>
        <v>29.3</v>
      </c>
    </row>
    <row r="269">
      <c r="B269" s="39" t="str">
        <f>IFERROR(raw!$B268,"")</f>
        <v>Vichy Liftactiv Supreme dry Αντιρυτιδική Κρέμα Προσώπου Για Ξηρές επιδερμίδες 50 ml</v>
      </c>
      <c r="C269" s="39" t="str">
        <f>IFERROR(raw!$D268,"")</f>
        <v>Pharmacy-Raptis</v>
      </c>
      <c r="D269" s="39">
        <f>IFERROR(__xludf.DUMMYFUNCTION("IFERROR(RANK(raw!$H268,Filter(raw!$H$2:$H10000,raw!$B$2:$B10000=raw!$B268),1),"""")"),98.0)</f>
        <v>98</v>
      </c>
      <c r="E269" s="40">
        <f t="array" ref="E269">IFERROR(INDEX(raw!$B:$H,MATCH(1,(raw!$B:$B=$B269)*(raw!$D:$D=$C269),0),7), "n/a")</f>
        <v>29.64</v>
      </c>
    </row>
    <row r="270">
      <c r="B270" s="39" t="str">
        <f>IFERROR(raw!$B269,"")</f>
        <v>Vichy Liftactiv Supreme dry Αντιρυτιδική Κρέμα Προσώπου Για Ξηρές επιδερμίδες 50 ml</v>
      </c>
      <c r="C270" s="39" t="str">
        <f>IFERROR(raw!$D269,"")</f>
        <v>Pharmacyworld</v>
      </c>
      <c r="D270" s="39">
        <f>IFERROR(__xludf.DUMMYFUNCTION("IFERROR(RANK(raw!$H269,Filter(raw!$H$2:$H10000,raw!$B$2:$B10000=raw!$B269),1),"""")"),85.0)</f>
        <v>85</v>
      </c>
      <c r="E270" s="40">
        <f t="array" ref="E270">IFERROR(INDEX(raw!$B:$H,MATCH(1,(raw!$B:$B=$B270)*(raw!$D:$D=$C270),0),7), "n/a")</f>
        <v>29</v>
      </c>
    </row>
    <row r="271">
      <c r="B271" s="39" t="str">
        <f>IFERROR(raw!$B270,"")</f>
        <v>Vichy Liftactiv Supreme dry Αντιρυτιδική Κρέμα Προσώπου Για Ξηρές επιδερμίδες 50 ml</v>
      </c>
      <c r="C271" s="39" t="str">
        <f>IFERROR(raw!$D270,"")</f>
        <v>Fzinpharmacy</v>
      </c>
      <c r="D271" s="39">
        <f>IFERROR(__xludf.DUMMYFUNCTION("IFERROR(RANK(raw!$H270,Filter(raw!$H$2:$H10000,raw!$B$2:$B10000=raw!$B270),1),"""")"),102.0)</f>
        <v>102</v>
      </c>
      <c r="E271" s="40">
        <f t="array" ref="E271">IFERROR(INDEX(raw!$B:$H,MATCH(1,(raw!$B:$B=$B271)*(raw!$D:$D=$C271),0),7), "n/a")</f>
        <v>30.65</v>
      </c>
    </row>
    <row r="272">
      <c r="B272" s="39" t="str">
        <f>IFERROR(raw!$B271,"")</f>
        <v>Vichy Liftactiv Supreme dry Αντιρυτιδική Κρέμα Προσώπου Για Ξηρές επιδερμίδες 50 ml</v>
      </c>
      <c r="C272" s="39" t="str">
        <f>IFERROR(raw!$D271,"")</f>
        <v>Pharma Choice</v>
      </c>
      <c r="D272" s="39">
        <f>IFERROR(__xludf.DUMMYFUNCTION("IFERROR(RANK(raw!$H271,Filter(raw!$H$2:$H10000,raw!$B$2:$B10000=raw!$B271),1),"""")"),125.0)</f>
        <v>125</v>
      </c>
      <c r="E272" s="40">
        <f t="array" ref="E272">IFERROR(INDEX(raw!$B:$H,MATCH(1,(raw!$B:$B=$B272)*(raw!$D:$D=$C272),0),7), "n/a")</f>
        <v>32.75</v>
      </c>
    </row>
    <row r="273">
      <c r="B273" s="39" t="str">
        <f>IFERROR(raw!$B272,"")</f>
        <v>Vichy Liftactiv Supreme dry Αντιρυτιδική Κρέμα Προσώπου Για Ξηρές επιδερμίδες 50 ml</v>
      </c>
      <c r="C273" s="39" t="str">
        <f>IFERROR(raw!$D272,"")</f>
        <v>Cool Pharmacy</v>
      </c>
      <c r="D273" s="39">
        <f>IFERROR(__xludf.DUMMYFUNCTION("IFERROR(RANK(raw!$H272,Filter(raw!$H$2:$H10000,raw!$B$2:$B10000=raw!$B272),1),"""")"),106.0)</f>
        <v>106</v>
      </c>
      <c r="E273" s="40">
        <f t="array" ref="E273">IFERROR(INDEX(raw!$B:$H,MATCH(1,(raw!$B:$B=$B273)*(raw!$D:$D=$C273),0),7), "n/a")</f>
        <v>30.77</v>
      </c>
    </row>
    <row r="274">
      <c r="B274" s="39" t="str">
        <f>IFERROR(raw!$B273,"")</f>
        <v>Vichy Liftactiv Supreme dry Αντιρυτιδική Κρέμα Προσώπου Για Ξηρές επιδερμίδες 50 ml</v>
      </c>
      <c r="C274" s="39" t="str">
        <f>IFERROR(raw!$D273,"")</f>
        <v>Ippokratis-Pharmacy</v>
      </c>
      <c r="D274" s="39">
        <f>IFERROR(__xludf.DUMMYFUNCTION("IFERROR(RANK(raw!$H273,Filter(raw!$H$2:$H10000,raw!$B$2:$B10000=raw!$B273),1),"""")"),112.0)</f>
        <v>112</v>
      </c>
      <c r="E274" s="40">
        <f t="array" ref="E274">IFERROR(INDEX(raw!$B:$H,MATCH(1,(raw!$B:$B=$B274)*(raw!$D:$D=$C274),0),7), "n/a")</f>
        <v>31.08</v>
      </c>
    </row>
    <row r="275">
      <c r="B275" s="39" t="str">
        <f>IFERROR(raw!$B274,"")</f>
        <v>Vichy Liftactiv Supreme dry Αντιρυτιδική Κρέμα Προσώπου Για Ξηρές επιδερμίδες 50 ml</v>
      </c>
      <c r="C275" s="39" t="str">
        <f>IFERROR(raw!$D274,"")</f>
        <v>PharmUp</v>
      </c>
      <c r="D275" s="39">
        <f>IFERROR(__xludf.DUMMYFUNCTION("IFERROR(RANK(raw!$H274,Filter(raw!$H$2:$H10000,raw!$B$2:$B10000=raw!$B274),1),"""")"),107.0)</f>
        <v>107</v>
      </c>
      <c r="E275" s="40">
        <f t="array" ref="E275">IFERROR(INDEX(raw!$B:$H,MATCH(1,(raw!$B:$B=$B275)*(raw!$D:$D=$C275),0),7), "n/a")</f>
        <v>30.79</v>
      </c>
    </row>
    <row r="276">
      <c r="B276" s="39" t="str">
        <f>IFERROR(raw!$B275,"")</f>
        <v>Vichy Liftactiv Supreme dry Αντιρυτιδική Κρέμα Προσώπου Για Ξηρές επιδερμίδες 50 ml</v>
      </c>
      <c r="C276" s="39" t="str">
        <f>IFERROR(raw!$D275,"")</f>
        <v>Box2box</v>
      </c>
      <c r="D276" s="39">
        <f>IFERROR(__xludf.DUMMYFUNCTION("IFERROR(RANK(raw!$H275,Filter(raw!$H$2:$H10000,raw!$B$2:$B10000=raw!$B275),1),"""")"),108.0)</f>
        <v>108</v>
      </c>
      <c r="E276" s="40">
        <f t="array" ref="E276">IFERROR(INDEX(raw!$B:$H,MATCH(1,(raw!$B:$B=$B276)*(raw!$D:$D=$C276),0),7), "n/a")</f>
        <v>30.8</v>
      </c>
    </row>
    <row r="277">
      <c r="B277" s="39" t="str">
        <f>IFERROR(raw!$B276,"")</f>
        <v>Vichy Liftactiv Supreme dry Αντιρυτιδική Κρέμα Προσώπου Για Ξηρές επιδερμίδες 50 ml</v>
      </c>
      <c r="C277" s="39" t="str">
        <f>IFERROR(raw!$D276,"")</f>
        <v>AegeanPharmacy</v>
      </c>
      <c r="D277" s="39">
        <f>IFERROR(__xludf.DUMMYFUNCTION("IFERROR(RANK(raw!$H276,Filter(raw!$H$2:$H10000,raw!$B$2:$B10000=raw!$B276),1),"""")"),109.0)</f>
        <v>109</v>
      </c>
      <c r="E277" s="40">
        <f t="array" ref="E277">IFERROR(INDEX(raw!$B:$H,MATCH(1,(raw!$B:$B=$B277)*(raw!$D:$D=$C277),0),7), "n/a")</f>
        <v>30.9</v>
      </c>
    </row>
    <row r="278">
      <c r="B278" s="39" t="str">
        <f>IFERROR(raw!$B277,"")</f>
        <v>Vichy Liftactiv Supreme dry Αντιρυτιδική Κρέμα Προσώπου Για Ξηρές επιδερμίδες 50 ml</v>
      </c>
      <c r="C278" s="39" t="str">
        <f>IFERROR(raw!$D277,"")</f>
        <v>Naturepharm</v>
      </c>
      <c r="D278" s="39">
        <f>IFERROR(__xludf.DUMMYFUNCTION("IFERROR(RANK(raw!$H277,Filter(raw!$H$2:$H10000,raw!$B$2:$B10000=raw!$B277),1),"""")"),104.0)</f>
        <v>104</v>
      </c>
      <c r="E278" s="40">
        <f t="array" ref="E278">IFERROR(INDEX(raw!$B:$H,MATCH(1,(raw!$B:$B=$B278)*(raw!$D:$D=$C278),0),7), "n/a")</f>
        <v>30.7</v>
      </c>
    </row>
    <row r="279">
      <c r="B279" s="39" t="str">
        <f>IFERROR(raw!$B278,"")</f>
        <v>Vichy Liftactiv Supreme dry Αντιρυτιδική Κρέμα Προσώπου Για Ξηρές επιδερμίδες 50 ml</v>
      </c>
      <c r="C279" s="39" t="str">
        <f>IFERROR(raw!$D278,"")</f>
        <v>Qpharmacy</v>
      </c>
      <c r="D279" s="39">
        <f>IFERROR(__xludf.DUMMYFUNCTION("IFERROR(RANK(raw!$H278,Filter(raw!$H$2:$H10000,raw!$B$2:$B10000=raw!$B278),1),"""")"),103.0)</f>
        <v>103</v>
      </c>
      <c r="E279" s="40">
        <f t="array" ref="E279">IFERROR(INDEX(raw!$B:$H,MATCH(1,(raw!$B:$B=$B279)*(raw!$D:$D=$C279),0),7), "n/a")</f>
        <v>30.67</v>
      </c>
    </row>
    <row r="280">
      <c r="B280" s="39" t="str">
        <f>IFERROR(raw!$B279,"")</f>
        <v>Vichy Liftactiv Supreme dry Αντιρυτιδική Κρέμα Προσώπου Για Ξηρές επιδερμίδες 50 ml</v>
      </c>
      <c r="C280" s="39" t="str">
        <f>IFERROR(raw!$D279,"")</f>
        <v>Pharmatip</v>
      </c>
      <c r="D280" s="39">
        <f>IFERROR(__xludf.DUMMYFUNCTION("IFERROR(RANK(raw!$H279,Filter(raw!$H$2:$H10000,raw!$B$2:$B10000=raw!$B279),1),"""")"),120.0)</f>
        <v>120</v>
      </c>
      <c r="E280" s="40">
        <f t="array" ref="E280">IFERROR(INDEX(raw!$B:$H,MATCH(1,(raw!$B:$B=$B280)*(raw!$D:$D=$C280),0),7), "n/a")</f>
        <v>32.01</v>
      </c>
    </row>
    <row r="281">
      <c r="B281" s="39" t="str">
        <f>IFERROR(raw!$B280,"")</f>
        <v>Vichy Liftactiv Supreme dry Αντιρυτιδική Κρέμα Προσώπου Για Ξηρές επιδερμίδες 50 ml</v>
      </c>
      <c r="C281" s="39" t="str">
        <f>IFERROR(raw!$D280,"")</f>
        <v>Pharmacy Value</v>
      </c>
      <c r="D281" s="39">
        <f>IFERROR(__xludf.DUMMYFUNCTION("IFERROR(RANK(raw!$H280,Filter(raw!$H$2:$H10000,raw!$B$2:$B10000=raw!$B280),1),"""")"),101.0)</f>
        <v>101</v>
      </c>
      <c r="E281" s="40">
        <f t="array" ref="E281">IFERROR(INDEX(raw!$B:$H,MATCH(1,(raw!$B:$B=$B281)*(raw!$D:$D=$C281),0),7), "n/a")</f>
        <v>30.4</v>
      </c>
    </row>
    <row r="282">
      <c r="B282" s="39" t="str">
        <f>IFERROR(raw!$B281,"")</f>
        <v>Vichy Liftactiv Supreme dry Αντιρυτιδική Κρέμα Προσώπου Για Ξηρές επιδερμίδες 50 ml</v>
      </c>
      <c r="C282" s="39" t="str">
        <f>IFERROR(raw!$D281,"")</f>
        <v>Pharmakey</v>
      </c>
      <c r="D282" s="39">
        <f>IFERROR(__xludf.DUMMYFUNCTION("IFERROR(RANK(raw!$H281,Filter(raw!$H$2:$H10000,raw!$B$2:$B10000=raw!$B281),1),"""")"),114.0)</f>
        <v>114</v>
      </c>
      <c r="E282" s="40">
        <f t="array" ref="E282">IFERROR(INDEX(raw!$B:$H,MATCH(1,(raw!$B:$B=$B282)*(raw!$D:$D=$C282),0),7), "n/a")</f>
        <v>31.19</v>
      </c>
    </row>
    <row r="283">
      <c r="B283" s="39" t="str">
        <f>IFERROR(raw!$B282,"")</f>
        <v>Vichy Liftactiv Supreme dry Αντιρυτιδική Κρέμα Προσώπου Για Ξηρές επιδερμίδες 50 ml</v>
      </c>
      <c r="C283" s="39" t="str">
        <f>IFERROR(raw!$D282,"")</f>
        <v>Farmakeio1828</v>
      </c>
      <c r="D283" s="39">
        <f>IFERROR(__xludf.DUMMYFUNCTION("IFERROR(RANK(raw!$H282,Filter(raw!$H$2:$H10000,raw!$B$2:$B10000=raw!$B282),1),"""")"),116.0)</f>
        <v>116</v>
      </c>
      <c r="E283" s="40">
        <f t="array" ref="E283">IFERROR(INDEX(raw!$B:$H,MATCH(1,(raw!$B:$B=$B283)*(raw!$D:$D=$C283),0),7), "n/a")</f>
        <v>31.5</v>
      </c>
    </row>
    <row r="284">
      <c r="B284" s="39" t="str">
        <f>IFERROR(raw!$B283,"")</f>
        <v>Vichy Liftactiv Supreme dry Αντιρυτιδική Κρέμα Προσώπου Για Ξηρές επιδερμίδες 50 ml</v>
      </c>
      <c r="C284" s="39" t="str">
        <f>IFERROR(raw!$D283,"")</f>
        <v>PharmaGoods</v>
      </c>
      <c r="D284" s="39">
        <f>IFERROR(__xludf.DUMMYFUNCTION("IFERROR(RANK(raw!$H283,Filter(raw!$H$2:$H10000,raw!$B$2:$B10000=raw!$B283),1),"""")"),104.0)</f>
        <v>104</v>
      </c>
      <c r="E284" s="40">
        <f t="array" ref="E284">IFERROR(INDEX(raw!$B:$H,MATCH(1,(raw!$B:$B=$B284)*(raw!$D:$D=$C284),0),7), "n/a")</f>
        <v>30.7</v>
      </c>
    </row>
    <row r="285">
      <c r="B285" s="39" t="str">
        <f>IFERROR(raw!$B284,"")</f>
        <v>Vichy Liftactiv Supreme dry Αντιρυτιδική Κρέμα Προσώπου Για Ξηρές επιδερμίδες 50 ml</v>
      </c>
      <c r="C285" s="39" t="str">
        <f>IFERROR(raw!$D284,"")</f>
        <v>Pharmacy4me</v>
      </c>
      <c r="D285" s="39">
        <f>IFERROR(__xludf.DUMMYFUNCTION("IFERROR(RANK(raw!$H284,Filter(raw!$H$2:$H10000,raw!$B$2:$B10000=raw!$B284),1),"""")"),100.0)</f>
        <v>100</v>
      </c>
      <c r="E285" s="40">
        <f t="array" ref="E285">IFERROR(INDEX(raw!$B:$H,MATCH(1,(raw!$B:$B=$B285)*(raw!$D:$D=$C285),0),7), "n/a")</f>
        <v>30.2</v>
      </c>
    </row>
    <row r="286">
      <c r="B286" s="39" t="str">
        <f>IFERROR(raw!$B285,"")</f>
        <v>Vichy Liftactiv Supreme dry Αντιρυτιδική Κρέμα Προσώπου Για Ξηρές επιδερμίδες 50 ml</v>
      </c>
      <c r="C286" s="39" t="str">
        <f>IFERROR(raw!$D285,"")</f>
        <v>Pharmacien</v>
      </c>
      <c r="D286" s="39">
        <f>IFERROR(__xludf.DUMMYFUNCTION("IFERROR(RANK(raw!$H285,Filter(raw!$H$2:$H10000,raw!$B$2:$B10000=raw!$B285),1),"""")"),122.0)</f>
        <v>122</v>
      </c>
      <c r="E286" s="40">
        <f t="array" ref="E286">IFERROR(INDEX(raw!$B:$H,MATCH(1,(raw!$B:$B=$B286)*(raw!$D:$D=$C286),0),7), "n/a")</f>
        <v>32.25</v>
      </c>
    </row>
    <row r="287">
      <c r="B287" s="39" t="str">
        <f>IFERROR(raw!$B286,"")</f>
        <v>Vichy Liftactiv Supreme dry Αντιρυτιδική Κρέμα Προσώπου Για Ξηρές επιδερμίδες 50 ml</v>
      </c>
      <c r="C287" s="39" t="str">
        <f>IFERROR(raw!$D286,"")</f>
        <v>Atpharmacy</v>
      </c>
      <c r="D287" s="39">
        <f>IFERROR(__xludf.DUMMYFUNCTION("IFERROR(RANK(raw!$H286,Filter(raw!$H$2:$H10000,raw!$B$2:$B10000=raw!$B286),1),"""")"),96.0)</f>
        <v>96</v>
      </c>
      <c r="E287" s="40">
        <f t="array" ref="E287">IFERROR(INDEX(raw!$B:$H,MATCH(1,(raw!$B:$B=$B287)*(raw!$D:$D=$C287),0),7), "n/a")</f>
        <v>29.44</v>
      </c>
    </row>
    <row r="288">
      <c r="B288" s="39" t="str">
        <f>IFERROR(raw!$B287,"")</f>
        <v>Vichy Liftactiv Supreme dry Αντιρυτιδική Κρέμα Προσώπου Για Ξηρές επιδερμίδες 50 ml</v>
      </c>
      <c r="C288" s="39" t="str">
        <f>IFERROR(raw!$D287,"")</f>
        <v>Attica Beauty</v>
      </c>
      <c r="D288" s="39">
        <f>IFERROR(__xludf.DUMMYFUNCTION("IFERROR(RANK(raw!$H287,Filter(raw!$H$2:$H10000,raw!$B$2:$B10000=raw!$B287),1),"""")"),119.0)</f>
        <v>119</v>
      </c>
      <c r="E288" s="40">
        <f t="array" ref="E288">IFERROR(INDEX(raw!$B:$H,MATCH(1,(raw!$B:$B=$B288)*(raw!$D:$D=$C288),0),7), "n/a")</f>
        <v>31.99</v>
      </c>
    </row>
    <row r="289">
      <c r="B289" s="39" t="str">
        <f>IFERROR(raw!$B288,"")</f>
        <v>Vichy Liftactiv Supreme dry Αντιρυτιδική Κρέμα Προσώπου Για Ξηρές επιδερμίδες 50 ml</v>
      </c>
      <c r="C289" s="39" t="str">
        <f>IFERROR(raw!$D288,"")</f>
        <v>Pharmastreet</v>
      </c>
      <c r="D289" s="39">
        <f>IFERROR(__xludf.DUMMYFUNCTION("IFERROR(RANK(raw!$H288,Filter(raw!$H$2:$H10000,raw!$B$2:$B10000=raw!$B288),1),"""")"),115.0)</f>
        <v>115</v>
      </c>
      <c r="E289" s="40">
        <f t="array" ref="E289">IFERROR(INDEX(raw!$B:$H,MATCH(1,(raw!$B:$B=$B289)*(raw!$D:$D=$C289),0),7), "n/a")</f>
        <v>31.33</v>
      </c>
    </row>
    <row r="290">
      <c r="B290" s="39" t="str">
        <f>IFERROR(raw!$B289,"")</f>
        <v>Vichy Liftactiv Supreme dry Αντιρυτιδική Κρέμα Προσώπου Για Ξηρές επιδερμίδες 50 ml</v>
      </c>
      <c r="C290" s="39" t="str">
        <f>IFERROR(raw!$D289,"")</f>
        <v>PharmaPhilosophy</v>
      </c>
      <c r="D290" s="39">
        <f>IFERROR(__xludf.DUMMYFUNCTION("IFERROR(RANK(raw!$H289,Filter(raw!$H$2:$H10000,raw!$B$2:$B10000=raw!$B289),1),"""")"),121.0)</f>
        <v>121</v>
      </c>
      <c r="E290" s="40">
        <f t="array" ref="E290">IFERROR(INDEX(raw!$B:$H,MATCH(1,(raw!$B:$B=$B290)*(raw!$D:$D=$C290),0),7), "n/a")</f>
        <v>32.22</v>
      </c>
    </row>
    <row r="291">
      <c r="B291" s="39" t="str">
        <f>IFERROR(raw!$B290,"")</f>
        <v>Vichy Liftactiv Supreme dry Αντιρυτιδική Κρέμα Προσώπου Για Ξηρές επιδερμίδες 50 ml</v>
      </c>
      <c r="C291" s="39" t="str">
        <f>IFERROR(raw!$D290,"")</f>
        <v>Pharmaspot</v>
      </c>
      <c r="D291" s="39">
        <f>IFERROR(__xludf.DUMMYFUNCTION("IFERROR(RANK(raw!$H290,Filter(raw!$H$2:$H10000,raw!$B$2:$B10000=raw!$B290),1),"""")"),117.0)</f>
        <v>117</v>
      </c>
      <c r="E291" s="40">
        <f t="array" ref="E291">IFERROR(INDEX(raw!$B:$H,MATCH(1,(raw!$B:$B=$B291)*(raw!$D:$D=$C291),0),7), "n/a")</f>
        <v>31.9</v>
      </c>
    </row>
    <row r="292">
      <c r="B292" s="39" t="str">
        <f>IFERROR(raw!$B291,"")</f>
        <v>Vichy Liftactiv Supreme dry Αντιρυτιδική Κρέμα Προσώπου Για Ξηρές επιδερμίδες 50 ml</v>
      </c>
      <c r="C292" s="39" t="str">
        <f>IFERROR(raw!$D291,"")</f>
        <v>Parfimo</v>
      </c>
      <c r="D292" s="39">
        <f>IFERROR(__xludf.DUMMYFUNCTION("IFERROR(RANK(raw!$H291,Filter(raw!$H$2:$H10000,raw!$B$2:$B10000=raw!$B291),1),"""")"),122.0)</f>
        <v>122</v>
      </c>
      <c r="E292" s="40">
        <f t="array" ref="E292">IFERROR(INDEX(raw!$B:$H,MATCH(1,(raw!$B:$B=$B292)*(raw!$D:$D=$C292),0),7), "n/a")</f>
        <v>32.25</v>
      </c>
    </row>
    <row r="293">
      <c r="B293" s="39" t="str">
        <f>IFERROR(raw!$B292,"")</f>
        <v>Vichy Liftactiv Supreme dry Αντιρυτιδική Κρέμα Προσώπου Για Ξηρές επιδερμίδες 50 ml</v>
      </c>
      <c r="C293" s="39" t="str">
        <f>IFERROR(raw!$D292,"")</f>
        <v>Iq Pharmacy</v>
      </c>
      <c r="D293" s="39">
        <f>IFERROR(__xludf.DUMMYFUNCTION("IFERROR(RANK(raw!$H292,Filter(raw!$H$2:$H10000,raw!$B$2:$B10000=raw!$B292),1),"""")"),118.0)</f>
        <v>118</v>
      </c>
      <c r="E293" s="40">
        <f t="array" ref="E293">IFERROR(INDEX(raw!$B:$H,MATCH(1,(raw!$B:$B=$B293)*(raw!$D:$D=$C293),0),7), "n/a")</f>
        <v>31.98</v>
      </c>
    </row>
    <row r="294">
      <c r="B294" s="39" t="str">
        <f>IFERROR(raw!$B293,"")</f>
        <v>Vichy Liftactiv Supreme dry Αντιρυτιδική Κρέμα Προσώπου Για Ξηρές επιδερμίδες 50 ml</v>
      </c>
      <c r="C294" s="39" t="str">
        <f>IFERROR(raw!$D293,"")</f>
        <v>CareSpot</v>
      </c>
      <c r="D294" s="39">
        <f>IFERROR(__xludf.DUMMYFUNCTION("IFERROR(RANK(raw!$H293,Filter(raw!$H$2:$H10000,raw!$B$2:$B10000=raw!$B293),1),"""")"),124.0)</f>
        <v>124</v>
      </c>
      <c r="E294" s="40">
        <f t="array" ref="E294">IFERROR(INDEX(raw!$B:$H,MATCH(1,(raw!$B:$B=$B294)*(raw!$D:$D=$C294),0),7), "n/a")</f>
        <v>32.4</v>
      </c>
    </row>
    <row r="295">
      <c r="B295" s="39" t="str">
        <f>IFERROR(raw!$B294,"")</f>
        <v>Vichy Liftactiv Supreme dry Αντιρυτιδική Κρέμα Προσώπου Για Ξηρές επιδερμίδες 50 ml</v>
      </c>
      <c r="C295" s="39" t="str">
        <f>IFERROR(raw!$D294,"")</f>
        <v>Pharmacyonlineshop</v>
      </c>
      <c r="D295" s="39">
        <f>IFERROR(__xludf.DUMMYFUNCTION("IFERROR(RANK(raw!$H294,Filter(raw!$H$2:$H10000,raw!$B$2:$B10000=raw!$B294),1),"""")"),127.0)</f>
        <v>127</v>
      </c>
      <c r="E295" s="40">
        <f t="array" ref="E295">IFERROR(INDEX(raw!$B:$H,MATCH(1,(raw!$B:$B=$B295)*(raw!$D:$D=$C295),0),7), "n/a")</f>
        <v>34.12</v>
      </c>
    </row>
    <row r="296">
      <c r="B296" s="39" t="str">
        <f>IFERROR(raw!$B295,"")</f>
        <v>Vichy Liftactiv Supreme dry Αντιρυτιδική Κρέμα Προσώπου Για Ξηρές επιδερμίδες 50 ml</v>
      </c>
      <c r="C296" s="39" t="str">
        <f>IFERROR(raw!$D295,"")</f>
        <v>Fmf</v>
      </c>
      <c r="D296" s="39">
        <f>IFERROR(__xludf.DUMMYFUNCTION("IFERROR(RANK(raw!$H295,Filter(raw!$H$2:$H10000,raw!$B$2:$B10000=raw!$B295),1),"""")"),126.0)</f>
        <v>126</v>
      </c>
      <c r="E296" s="40">
        <f t="array" ref="E296">IFERROR(INDEX(raw!$B:$H,MATCH(1,(raw!$B:$B=$B296)*(raw!$D:$D=$C296),0),7), "n/a")</f>
        <v>33.65</v>
      </c>
    </row>
    <row r="297">
      <c r="B297" s="39" t="str">
        <f>IFERROR(raw!$B296,"")</f>
        <v>Vichy Liftactiv Supreme dry Αντιρυτιδική Κρέμα Προσώπου Για Ξηρές επιδερμίδες 50 ml</v>
      </c>
      <c r="C297" s="39" t="str">
        <f>IFERROR(raw!$D296,"")</f>
        <v>Notino</v>
      </c>
      <c r="D297" s="39">
        <f>IFERROR(__xludf.DUMMYFUNCTION("IFERROR(RANK(raw!$H296,Filter(raw!$H$2:$H10000,raw!$B$2:$B10000=raw!$B296),1),"""")"),130.0)</f>
        <v>130</v>
      </c>
      <c r="E297" s="40">
        <f t="array" ref="E297">IFERROR(INDEX(raw!$B:$H,MATCH(1,(raw!$B:$B=$B297)*(raw!$D:$D=$C297),0),7), "n/a")</f>
        <v>37.8</v>
      </c>
    </row>
    <row r="298">
      <c r="B298" s="39" t="str">
        <f>IFERROR(raw!$B297,"")</f>
        <v>Vichy Liftactiv Supreme dry Αντιρυτιδική Κρέμα Προσώπου Για Ξηρές επιδερμίδες 50 ml</v>
      </c>
      <c r="C298" s="39" t="str">
        <f>IFERROR(raw!$D297,"")</f>
        <v>AntoniouPharmacy</v>
      </c>
      <c r="D298" s="39">
        <f>IFERROR(__xludf.DUMMYFUNCTION("IFERROR(RANK(raw!$H297,Filter(raw!$H$2:$H10000,raw!$B$2:$B10000=raw!$B297),1),"""")"),128.0)</f>
        <v>128</v>
      </c>
      <c r="E298" s="40">
        <f t="array" ref="E298">IFERROR(INDEX(raw!$B:$H,MATCH(1,(raw!$B:$B=$B298)*(raw!$D:$D=$C298),0),7), "n/a")</f>
        <v>37.27</v>
      </c>
    </row>
    <row r="299">
      <c r="B299" s="39" t="str">
        <f>IFERROR(raw!$B298,"")</f>
        <v>Vichy Liftactiv Supreme dry Αντιρυτιδική Κρέμα Προσώπου Για Ξηρές επιδερμίδες 50 ml</v>
      </c>
      <c r="C299" s="39" t="str">
        <f>IFERROR(raw!$D298,"")</f>
        <v>iNatural</v>
      </c>
      <c r="D299" s="39">
        <f>IFERROR(__xludf.DUMMYFUNCTION("IFERROR(RANK(raw!$H298,Filter(raw!$H$2:$H10000,raw!$B$2:$B10000=raw!$B298),1),"""")"),129.0)</f>
        <v>129</v>
      </c>
      <c r="E299" s="40">
        <f t="array" ref="E299">IFERROR(INDEX(raw!$B:$H,MATCH(1,(raw!$B:$B=$B299)*(raw!$D:$D=$C299),0),7), "n/a")</f>
        <v>37.5</v>
      </c>
    </row>
    <row r="300">
      <c r="B300" s="39" t="str">
        <f>IFERROR(raw!$B299,"")</f>
        <v>Vichy Liftactiv Supreme dry Αντιρυτιδική Κρέμα Προσώπου Για Ξηρές επιδερμίδες 50 ml</v>
      </c>
      <c r="C300" s="39" t="str">
        <f>IFERROR(raw!$D299,"")</f>
        <v>Novira</v>
      </c>
      <c r="D300" s="39">
        <f>IFERROR(__xludf.DUMMYFUNCTION("IFERROR(RANK(raw!$H299,Filter(raw!$H$2:$H10000,raw!$B$2:$B10000=raw!$B299),1),"""")"),131.0)</f>
        <v>131</v>
      </c>
      <c r="E300" s="40">
        <f t="array" ref="E300">IFERROR(INDEX(raw!$B:$H,MATCH(1,(raw!$B:$B=$B300)*(raw!$D:$D=$C300),0),7), "n/a")</f>
        <v>42</v>
      </c>
    </row>
    <row r="301">
      <c r="B301" s="39" t="str">
        <f>IFERROR(raw!$B300,"")</f>
        <v>Vichy Liftactiv Supreme Pnm 50 ml</v>
      </c>
      <c r="C301" s="39" t="str">
        <f>IFERROR(raw!$D300,"")</f>
        <v>BoxPharmacy</v>
      </c>
      <c r="D301" s="39">
        <f>IFERROR(__xludf.DUMMYFUNCTION("IFERROR(RANK(raw!$H300,Filter(raw!$H$2:$H10000,raw!$B$2:$B10000=raw!$B300),1),"""")"),2.0)</f>
        <v>2</v>
      </c>
      <c r="E301" s="40">
        <f t="array" ref="E301">IFERROR(INDEX(raw!$B:$H,MATCH(1,(raw!$B:$B=$B301)*(raw!$D:$D=$C301),0),7), "n/a")</f>
        <v>23.07</v>
      </c>
    </row>
    <row r="302">
      <c r="B302" s="39" t="str">
        <f>IFERROR(raw!$B301,"")</f>
        <v>Vichy Liftactiv Supreme Pnm 50 ml</v>
      </c>
      <c r="C302" s="39" t="str">
        <f>IFERROR(raw!$D301,"")</f>
        <v>i-Cure</v>
      </c>
      <c r="D302" s="39">
        <f>IFERROR(__xludf.DUMMYFUNCTION("IFERROR(RANK(raw!$H301,Filter(raw!$H$2:$H10000,raw!$B$2:$B10000=raw!$B301),1),"""")"),1.0)</f>
        <v>1</v>
      </c>
      <c r="E302" s="40">
        <f t="array" ref="E302">IFERROR(INDEX(raw!$B:$H,MATCH(1,(raw!$B:$B=$B302)*(raw!$D:$D=$C302),0),7), "n/a")</f>
        <v>22.79</v>
      </c>
    </row>
    <row r="303">
      <c r="B303" s="39" t="str">
        <f>IFERROR(raw!$B302,"")</f>
        <v>Vichy Liftactiv Supreme Pnm 50 ml</v>
      </c>
      <c r="C303" s="39" t="str">
        <f>IFERROR(raw!$D302,"")</f>
        <v>RealPharmacy</v>
      </c>
      <c r="D303" s="39">
        <f>IFERROR(__xludf.DUMMYFUNCTION("IFERROR(RANK(raw!$H302,Filter(raw!$H$2:$H10000,raw!$B$2:$B10000=raw!$B302),1),"""")"),4.0)</f>
        <v>4</v>
      </c>
      <c r="E303" s="40">
        <f t="array" ref="E303">IFERROR(INDEX(raw!$B:$H,MATCH(1,(raw!$B:$B=$B303)*(raw!$D:$D=$C303),0),7), "n/a")</f>
        <v>24.25</v>
      </c>
    </row>
    <row r="304">
      <c r="B304" s="39" t="str">
        <f>IFERROR(raw!$B303,"")</f>
        <v>Vichy Liftactiv Supreme Pnm 50 ml</v>
      </c>
      <c r="C304" s="39" t="str">
        <f>IFERROR(raw!$D303,"")</f>
        <v>Greekpharm</v>
      </c>
      <c r="D304" s="39">
        <f>IFERROR(__xludf.DUMMYFUNCTION("IFERROR(RANK(raw!$H303,Filter(raw!$H$2:$H10000,raw!$B$2:$B10000=raw!$B303),1),"""")"),3.0)</f>
        <v>3</v>
      </c>
      <c r="E304" s="40">
        <f t="array" ref="E304">IFERROR(INDEX(raw!$B:$H,MATCH(1,(raw!$B:$B=$B304)*(raw!$D:$D=$C304),0),7), "n/a")</f>
        <v>24.05</v>
      </c>
    </row>
    <row r="305">
      <c r="B305" s="39" t="str">
        <f>IFERROR(raw!$B304,"")</f>
        <v>Vichy Liftactiv Supreme Pnm 50 ml</v>
      </c>
      <c r="C305" s="39" t="str">
        <f>IFERROR(raw!$D304,"")</f>
        <v>Love2care</v>
      </c>
      <c r="D305" s="39">
        <f>IFERROR(__xludf.DUMMYFUNCTION("IFERROR(RANK(raw!$H304,Filter(raw!$H$2:$H10000,raw!$B$2:$B10000=raw!$B304),1),"""")"),9.0)</f>
        <v>9</v>
      </c>
      <c r="E305" s="40">
        <f t="array" ref="E305">IFERROR(INDEX(raw!$B:$H,MATCH(1,(raw!$B:$B=$B305)*(raw!$D:$D=$C305),0),7), "n/a")</f>
        <v>24.85</v>
      </c>
    </row>
    <row r="306">
      <c r="B306" s="39" t="str">
        <f>IFERROR(raw!$B305,"")</f>
        <v>Vichy Liftactiv Supreme Pnm 50 ml</v>
      </c>
      <c r="C306" s="39" t="str">
        <f>IFERROR(raw!$D305,"")</f>
        <v>Pharm4you</v>
      </c>
      <c r="D306" s="39">
        <f>IFERROR(__xludf.DUMMYFUNCTION("IFERROR(RANK(raw!$H305,Filter(raw!$H$2:$H10000,raw!$B$2:$B10000=raw!$B305),1),"""")"),19.0)</f>
        <v>19</v>
      </c>
      <c r="E306" s="40">
        <f t="array" ref="E306">IFERROR(INDEX(raw!$B:$H,MATCH(1,(raw!$B:$B=$B306)*(raw!$D:$D=$C306),0),7), "n/a")</f>
        <v>25.5</v>
      </c>
    </row>
    <row r="307">
      <c r="B307" s="39" t="str">
        <f>IFERROR(raw!$B306,"")</f>
        <v>Vichy Liftactiv Supreme Pnm 50 ml</v>
      </c>
      <c r="C307" s="39" t="str">
        <f>IFERROR(raw!$D306,"")</f>
        <v>Gotohealth</v>
      </c>
      <c r="D307" s="39">
        <f>IFERROR(__xludf.DUMMYFUNCTION("IFERROR(RANK(raw!$H306,Filter(raw!$H$2:$H10000,raw!$B$2:$B10000=raw!$B306),1),"""")"),8.0)</f>
        <v>8</v>
      </c>
      <c r="E307" s="40">
        <f t="array" ref="E307">IFERROR(INDEX(raw!$B:$H,MATCH(1,(raw!$B:$B=$B307)*(raw!$D:$D=$C307),0),7), "n/a")</f>
        <v>24.78</v>
      </c>
    </row>
    <row r="308">
      <c r="B308" s="39" t="str">
        <f>IFERROR(raw!$B307,"")</f>
        <v>Vichy Liftactiv Supreme Pnm 50 ml</v>
      </c>
      <c r="C308" s="39" t="str">
        <f>IFERROR(raw!$D307,"")</f>
        <v>Pharmahub</v>
      </c>
      <c r="D308" s="39">
        <f>IFERROR(__xludf.DUMMYFUNCTION("IFERROR(RANK(raw!$H307,Filter(raw!$H$2:$H10000,raw!$B$2:$B10000=raw!$B307),1),"""")"),21.0)</f>
        <v>21</v>
      </c>
      <c r="E308" s="40">
        <f t="array" ref="E308">IFERROR(INDEX(raw!$B:$H,MATCH(1,(raw!$B:$B=$B308)*(raw!$D:$D=$C308),0),7), "n/a")</f>
        <v>25.68</v>
      </c>
    </row>
    <row r="309">
      <c r="B309" s="39" t="str">
        <f>IFERROR(raw!$B308,"")</f>
        <v>Vichy Liftactiv Supreme Pnm 50 ml</v>
      </c>
      <c r="C309" s="39" t="str">
        <f>IFERROR(raw!$D308,"")</f>
        <v>Arnica</v>
      </c>
      <c r="D309" s="39">
        <f>IFERROR(__xludf.DUMMYFUNCTION("IFERROR(RANK(raw!$H308,Filter(raw!$H$2:$H10000,raw!$B$2:$B10000=raw!$B308),1),"""")"),7.0)</f>
        <v>7</v>
      </c>
      <c r="E309" s="40">
        <f t="array" ref="E309">IFERROR(INDEX(raw!$B:$H,MATCH(1,(raw!$B:$B=$B309)*(raw!$D:$D=$C309),0),7), "n/a")</f>
        <v>24.5</v>
      </c>
    </row>
    <row r="310">
      <c r="B310" s="39" t="str">
        <f>IFERROR(raw!$B309,"")</f>
        <v>Vichy Liftactiv Supreme Pnm 50 ml</v>
      </c>
      <c r="C310" s="39" t="str">
        <f>IFERROR(raw!$D309,"")</f>
        <v>Tofarmakeiomou</v>
      </c>
      <c r="D310" s="39">
        <f>IFERROR(__xludf.DUMMYFUNCTION("IFERROR(RANK(raw!$H309,Filter(raw!$H$2:$H10000,raw!$B$2:$B10000=raw!$B309),1),"""")"),74.0)</f>
        <v>74</v>
      </c>
      <c r="E310" s="40">
        <f t="array" ref="E310">IFERROR(INDEX(raw!$B:$H,MATCH(1,(raw!$B:$B=$B310)*(raw!$D:$D=$C310),0),7), "n/a")</f>
        <v>27.17</v>
      </c>
    </row>
    <row r="311">
      <c r="B311" s="39" t="str">
        <f>IFERROR(raw!$B310,"")</f>
        <v>Vichy Liftactiv Supreme Pnm 50 ml</v>
      </c>
      <c r="C311" s="39" t="str">
        <f>IFERROR(raw!$D310,"")</f>
        <v>Pharmacyclick</v>
      </c>
      <c r="D311" s="39">
        <f>IFERROR(__xludf.DUMMYFUNCTION("IFERROR(RANK(raw!$H310,Filter(raw!$H$2:$H10000,raw!$B$2:$B10000=raw!$B310),1),"""")"),20.0)</f>
        <v>20</v>
      </c>
      <c r="E311" s="40">
        <f t="array" ref="E311">IFERROR(INDEX(raw!$B:$H,MATCH(1,(raw!$B:$B=$B311)*(raw!$D:$D=$C311),0),7), "n/a")</f>
        <v>25.6</v>
      </c>
    </row>
    <row r="312">
      <c r="B312" s="39" t="str">
        <f>IFERROR(raw!$B311,"")</f>
        <v>Vichy Liftactiv Supreme Pnm 50 ml</v>
      </c>
      <c r="C312" s="39" t="str">
        <f>IFERROR(raw!$D311,"")</f>
        <v>Wecare</v>
      </c>
      <c r="D312" s="39">
        <f>IFERROR(__xludf.DUMMYFUNCTION("IFERROR(RANK(raw!$H311,Filter(raw!$H$2:$H10000,raw!$B$2:$B10000=raw!$B311),1),"""")"),11.0)</f>
        <v>11</v>
      </c>
      <c r="E312" s="40">
        <f t="array" ref="E312">IFERROR(INDEX(raw!$B:$H,MATCH(1,(raw!$B:$B=$B312)*(raw!$D:$D=$C312),0),7), "n/a")</f>
        <v>24.89</v>
      </c>
    </row>
    <row r="313">
      <c r="B313" s="39" t="str">
        <f>IFERROR(raw!$B312,"")</f>
        <v>Vichy Liftactiv Supreme Pnm 50 ml</v>
      </c>
      <c r="C313" s="39" t="str">
        <f>IFERROR(raw!$D312,"")</f>
        <v>RealPeach</v>
      </c>
      <c r="D313" s="39">
        <f>IFERROR(__xludf.DUMMYFUNCTION("IFERROR(RANK(raw!$H312,Filter(raw!$H$2:$H10000,raw!$B$2:$B10000=raw!$B312),1),"""")"),15.0)</f>
        <v>15</v>
      </c>
      <c r="E313" s="40">
        <f t="array" ref="E313">IFERROR(INDEX(raw!$B:$H,MATCH(1,(raw!$B:$B=$B313)*(raw!$D:$D=$C313),0),7), "n/a")</f>
        <v>25.4</v>
      </c>
    </row>
    <row r="314">
      <c r="B314" s="39" t="str">
        <f>IFERROR(raw!$B313,"")</f>
        <v>Vichy Liftactiv Supreme Pnm 50 ml</v>
      </c>
      <c r="C314" s="39" t="str">
        <f>IFERROR(raw!$D313,"")</f>
        <v>CentralPharmacy</v>
      </c>
      <c r="D314" s="39">
        <f>IFERROR(__xludf.DUMMYFUNCTION("IFERROR(RANK(raw!$H313,Filter(raw!$H$2:$H10000,raw!$B$2:$B10000=raw!$B313),1),"""")"),14.0)</f>
        <v>14</v>
      </c>
      <c r="E314" s="40">
        <f t="array" ref="E314">IFERROR(INDEX(raw!$B:$H,MATCH(1,(raw!$B:$B=$B314)*(raw!$D:$D=$C314),0),7), "n/a")</f>
        <v>25.24</v>
      </c>
    </row>
    <row r="315">
      <c r="B315" s="39" t="str">
        <f>IFERROR(raw!$B314,"")</f>
        <v>Vichy Liftactiv Supreme Pnm 50 ml</v>
      </c>
      <c r="C315" s="39" t="str">
        <f>IFERROR(raw!$D314,"")</f>
        <v>Acropolis Pharmacy</v>
      </c>
      <c r="D315" s="39">
        <f>IFERROR(__xludf.DUMMYFUNCTION("IFERROR(RANK(raw!$H314,Filter(raw!$H$2:$H10000,raw!$B$2:$B10000=raw!$B314),1),"""")"),6.0)</f>
        <v>6</v>
      </c>
      <c r="E315" s="40">
        <f t="array" ref="E315">IFERROR(INDEX(raw!$B:$H,MATCH(1,(raw!$B:$B=$B315)*(raw!$D:$D=$C315),0),7), "n/a")</f>
        <v>24.44</v>
      </c>
    </row>
    <row r="316">
      <c r="B316" s="39" t="str">
        <f>IFERROR(raw!$B315,"")</f>
        <v>Vichy Liftactiv Supreme Pnm 50 ml</v>
      </c>
      <c r="C316" s="39" t="str">
        <f>IFERROR(raw!$D315,"")</f>
        <v>Med &amp; Care</v>
      </c>
      <c r="D316" s="39">
        <f>IFERROR(__xludf.DUMMYFUNCTION("IFERROR(RANK(raw!$H315,Filter(raw!$H$2:$H10000,raw!$B$2:$B10000=raw!$B315),1),"""")"),17.0)</f>
        <v>17</v>
      </c>
      <c r="E316" s="40">
        <f t="array" ref="E316">IFERROR(INDEX(raw!$B:$H,MATCH(1,(raw!$B:$B=$B316)*(raw!$D:$D=$C316),0),7), "n/a")</f>
        <v>25.44</v>
      </c>
    </row>
    <row r="317">
      <c r="B317" s="39" t="str">
        <f>IFERROR(raw!$B316,"")</f>
        <v>Vichy Liftactiv Supreme Pnm 50 ml</v>
      </c>
      <c r="C317" s="39" t="str">
        <f>IFERROR(raw!$D316,"")</f>
        <v>Livy</v>
      </c>
      <c r="D317" s="39">
        <f>IFERROR(__xludf.DUMMYFUNCTION("IFERROR(RANK(raw!$H316,Filter(raw!$H$2:$H10000,raw!$B$2:$B10000=raw!$B316),1),"""")"),5.0)</f>
        <v>5</v>
      </c>
      <c r="E317" s="40">
        <f t="array" ref="E317">IFERROR(INDEX(raw!$B:$H,MATCH(1,(raw!$B:$B=$B317)*(raw!$D:$D=$C317),0),7), "n/a")</f>
        <v>24.34</v>
      </c>
    </row>
    <row r="318">
      <c r="B318" s="39" t="str">
        <f>IFERROR(raw!$B317,"")</f>
        <v>Vichy Liftactiv Supreme Pnm 50 ml</v>
      </c>
      <c r="C318" s="39" t="str">
        <f>IFERROR(raw!$D317,"")</f>
        <v>Pharma4all</v>
      </c>
      <c r="D318" s="39">
        <f>IFERROR(__xludf.DUMMYFUNCTION("IFERROR(RANK(raw!$H317,Filter(raw!$H$2:$H10000,raw!$B$2:$B10000=raw!$B317),1),"""")"),13.0)</f>
        <v>13</v>
      </c>
      <c r="E318" s="40">
        <f t="array" ref="E318">IFERROR(INDEX(raw!$B:$H,MATCH(1,(raw!$B:$B=$B318)*(raw!$D:$D=$C318),0),7), "n/a")</f>
        <v>25.04</v>
      </c>
    </row>
    <row r="319">
      <c r="B319" s="39" t="str">
        <f>IFERROR(raw!$B318,"")</f>
        <v>Vichy Liftactiv Supreme Pnm 50 ml</v>
      </c>
      <c r="C319" s="39" t="str">
        <f>IFERROR(raw!$D318,"")</f>
        <v>Pharmasea</v>
      </c>
      <c r="D319" s="39">
        <f>IFERROR(__xludf.DUMMYFUNCTION("IFERROR(RANK(raw!$H318,Filter(raw!$H$2:$H10000,raw!$B$2:$B10000=raw!$B318),1),"""")"),10.0)</f>
        <v>10</v>
      </c>
      <c r="E319" s="40">
        <f t="array" ref="E319">IFERROR(INDEX(raw!$B:$H,MATCH(1,(raw!$B:$B=$B319)*(raw!$D:$D=$C319),0),7), "n/a")</f>
        <v>24.87</v>
      </c>
    </row>
    <row r="320">
      <c r="B320" s="39" t="str">
        <f>IFERROR(raw!$B319,"")</f>
        <v>Vichy Liftactiv Supreme Pnm 50 ml</v>
      </c>
      <c r="C320" s="39" t="str">
        <f>IFERROR(raw!$D319,"")</f>
        <v>Pharmak</v>
      </c>
      <c r="D320" s="39">
        <f>IFERROR(__xludf.DUMMYFUNCTION("IFERROR(RANK(raw!$H319,Filter(raw!$H$2:$H10000,raw!$B$2:$B10000=raw!$B319),1),"""")"),53.0)</f>
        <v>53</v>
      </c>
      <c r="E320" s="40">
        <f t="array" ref="E320">IFERROR(INDEX(raw!$B:$H,MATCH(1,(raw!$B:$B=$B320)*(raw!$D:$D=$C320),0),7), "n/a")</f>
        <v>26.59</v>
      </c>
    </row>
    <row r="321">
      <c r="B321" s="39" t="str">
        <f>IFERROR(raw!$B320,"")</f>
        <v>Vichy Liftactiv Supreme Pnm 50 ml</v>
      </c>
      <c r="C321" s="39" t="str">
        <f>IFERROR(raw!$D320,"")</f>
        <v>KarelisPharmacy</v>
      </c>
      <c r="D321" s="39">
        <f>IFERROR(__xludf.DUMMYFUNCTION("IFERROR(RANK(raw!$H320,Filter(raw!$H$2:$H10000,raw!$B$2:$B10000=raw!$B320),1),"""")"),65.0)</f>
        <v>65</v>
      </c>
      <c r="E321" s="40">
        <f t="array" ref="E321">IFERROR(INDEX(raw!$B:$H,MATCH(1,(raw!$B:$B=$B321)*(raw!$D:$D=$C321),0),7), "n/a")</f>
        <v>26.65</v>
      </c>
    </row>
    <row r="322">
      <c r="B322" s="39" t="str">
        <f>IFERROR(raw!$B321,"")</f>
        <v>Vichy Liftactiv Supreme Pnm 50 ml</v>
      </c>
      <c r="C322" s="39" t="str">
        <f>IFERROR(raw!$D321,"")</f>
        <v>Dpharmacy</v>
      </c>
      <c r="D322" s="39">
        <f>IFERROR(__xludf.DUMMYFUNCTION("IFERROR(RANK(raw!$H321,Filter(raw!$H$2:$H10000,raw!$B$2:$B10000=raw!$B321),1),"""")"),17.0)</f>
        <v>17</v>
      </c>
      <c r="E322" s="40">
        <f t="array" ref="E322">IFERROR(INDEX(raw!$B:$H,MATCH(1,(raw!$B:$B=$B322)*(raw!$D:$D=$C322),0),7), "n/a")</f>
        <v>25.44</v>
      </c>
    </row>
    <row r="323">
      <c r="B323" s="39" t="str">
        <f>IFERROR(raw!$B322,"")</f>
        <v>Vichy Liftactiv Supreme Pnm 50 ml</v>
      </c>
      <c r="C323" s="39" t="str">
        <f>IFERROR(raw!$D322,"")</f>
        <v>Pharmafresh</v>
      </c>
      <c r="D323" s="39">
        <f>IFERROR(__xludf.DUMMYFUNCTION("IFERROR(RANK(raw!$H322,Filter(raw!$H$2:$H10000,raw!$B$2:$B10000=raw!$B322),1),"""")"),37.0)</f>
        <v>37</v>
      </c>
      <c r="E323" s="40">
        <f t="array" ref="E323">IFERROR(INDEX(raw!$B:$H,MATCH(1,(raw!$B:$B=$B323)*(raw!$D:$D=$C323),0),7), "n/a")</f>
        <v>26.33</v>
      </c>
    </row>
    <row r="324">
      <c r="B324" s="39" t="str">
        <f>IFERROR(raw!$B323,"")</f>
        <v>Vichy Liftactiv Supreme Pnm 50 ml</v>
      </c>
      <c r="C324" s="39" t="str">
        <f>IFERROR(raw!$D323,"")</f>
        <v>Pharmacyathome</v>
      </c>
      <c r="D324" s="39">
        <f>IFERROR(__xludf.DUMMYFUNCTION("IFERROR(RANK(raw!$H323,Filter(raw!$H$2:$H10000,raw!$B$2:$B10000=raw!$B323),1),"""")"),12.0)</f>
        <v>12</v>
      </c>
      <c r="E324" s="40">
        <f t="array" ref="E324">IFERROR(INDEX(raw!$B:$H,MATCH(1,(raw!$B:$B=$B324)*(raw!$D:$D=$C324),0),7), "n/a")</f>
        <v>24.95</v>
      </c>
    </row>
    <row r="325">
      <c r="B325" s="39" t="str">
        <f>IFERROR(raw!$B324,"")</f>
        <v>Vichy Liftactiv Supreme Pnm 50 ml</v>
      </c>
      <c r="C325" s="39" t="str">
        <f>IFERROR(raw!$D324,"")</f>
        <v>Planetcare</v>
      </c>
      <c r="D325" s="39">
        <f>IFERROR(__xludf.DUMMYFUNCTION("IFERROR(RANK(raw!$H324,Filter(raw!$H$2:$H10000,raw!$B$2:$B10000=raw!$B324),1),"""")"),15.0)</f>
        <v>15</v>
      </c>
      <c r="E325" s="40">
        <f t="array" ref="E325">IFERROR(INDEX(raw!$B:$H,MATCH(1,(raw!$B:$B=$B325)*(raw!$D:$D=$C325),0),7), "n/a")</f>
        <v>25.4</v>
      </c>
    </row>
    <row r="326">
      <c r="B326" s="39" t="str">
        <f>IFERROR(raw!$B325,"")</f>
        <v>Vichy Liftactiv Supreme Pnm 50 ml</v>
      </c>
      <c r="C326" s="39" t="str">
        <f>IFERROR(raw!$D325,"")</f>
        <v>PharmacyDiscount</v>
      </c>
      <c r="D326" s="39">
        <f>IFERROR(__xludf.DUMMYFUNCTION("IFERROR(RANK(raw!$H325,Filter(raw!$H$2:$H10000,raw!$B$2:$B10000=raw!$B325),1),"""")"),28.0)</f>
        <v>28</v>
      </c>
      <c r="E326" s="40">
        <f t="array" ref="E326">IFERROR(INDEX(raw!$B:$H,MATCH(1,(raw!$B:$B=$B326)*(raw!$D:$D=$C326),0),7), "n/a")</f>
        <v>26</v>
      </c>
    </row>
    <row r="327">
      <c r="B327" s="39" t="str">
        <f>IFERROR(raw!$B326,"")</f>
        <v>Vichy Liftactiv Supreme Pnm 50 ml</v>
      </c>
      <c r="C327" s="39" t="str">
        <f>IFERROR(raw!$D326,"")</f>
        <v>Dna-pharmacy</v>
      </c>
      <c r="D327" s="39">
        <f>IFERROR(__xludf.DUMMYFUNCTION("IFERROR(RANK(raw!$H326,Filter(raw!$H$2:$H10000,raw!$B$2:$B10000=raw!$B326),1),"""")"),73.0)</f>
        <v>73</v>
      </c>
      <c r="E327" s="40">
        <f t="array" ref="E327">IFERROR(INDEX(raw!$B:$H,MATCH(1,(raw!$B:$B=$B327)*(raw!$D:$D=$C327),0),7), "n/a")</f>
        <v>27.11</v>
      </c>
    </row>
    <row r="328">
      <c r="B328" s="39" t="str">
        <f>IFERROR(raw!$B327,"")</f>
        <v>Vichy Liftactiv Supreme Pnm 50 ml</v>
      </c>
      <c r="C328" s="39" t="str">
        <f>IFERROR(raw!$D327,"")</f>
        <v>Healthyspot</v>
      </c>
      <c r="D328" s="39">
        <f>IFERROR(__xludf.DUMMYFUNCTION("IFERROR(RANK(raw!$H327,Filter(raw!$H$2:$H10000,raw!$B$2:$B10000=raw!$B327),1),"""")"),22.0)</f>
        <v>22</v>
      </c>
      <c r="E328" s="40">
        <f t="array" ref="E328">IFERROR(INDEX(raw!$B:$H,MATCH(1,(raw!$B:$B=$B328)*(raw!$D:$D=$C328),0),7), "n/a")</f>
        <v>25.72</v>
      </c>
    </row>
    <row r="329">
      <c r="B329" s="39" t="str">
        <f>IFERROR(raw!$B328,"")</f>
        <v>Vichy Liftactiv Supreme Pnm 50 ml</v>
      </c>
      <c r="C329" s="39" t="str">
        <f>IFERROR(raw!$D328,"")</f>
        <v>BletaPharm</v>
      </c>
      <c r="D329" s="39">
        <f>IFERROR(__xludf.DUMMYFUNCTION("IFERROR(RANK(raw!$H328,Filter(raw!$H$2:$H10000,raw!$B$2:$B10000=raw!$B328),1),"""")"),38.0)</f>
        <v>38</v>
      </c>
      <c r="E329" s="40">
        <f t="array" ref="E329">IFERROR(INDEX(raw!$B:$H,MATCH(1,(raw!$B:$B=$B329)*(raw!$D:$D=$C329),0),7), "n/a")</f>
        <v>26.4</v>
      </c>
    </row>
    <row r="330">
      <c r="B330" s="39" t="str">
        <f>IFERROR(raw!$B329,"")</f>
        <v>Vichy Liftactiv Supreme Pnm 50 ml</v>
      </c>
      <c r="C330" s="39" t="str">
        <f>IFERROR(raw!$D329,"")</f>
        <v>Mypharmacy</v>
      </c>
      <c r="D330" s="39">
        <f>IFERROR(__xludf.DUMMYFUNCTION("IFERROR(RANK(raw!$H329,Filter(raw!$H$2:$H10000,raw!$B$2:$B10000=raw!$B329),1),"""")"),24.0)</f>
        <v>24</v>
      </c>
      <c r="E330" s="40">
        <f t="array" ref="E330">IFERROR(INDEX(raw!$B:$H,MATCH(1,(raw!$B:$B=$B330)*(raw!$D:$D=$C330),0),7), "n/a")</f>
        <v>25.82</v>
      </c>
    </row>
    <row r="331">
      <c r="B331" s="39" t="str">
        <f>IFERROR(raw!$B330,"")</f>
        <v>Vichy Liftactiv Supreme Pnm 50 ml</v>
      </c>
      <c r="C331" s="39" t="str">
        <f>IFERROR(raw!$D330,"")</f>
        <v>PharmaPlus</v>
      </c>
      <c r="D331" s="39">
        <f>IFERROR(__xludf.DUMMYFUNCTION("IFERROR(RANK(raw!$H330,Filter(raw!$H$2:$H10000,raw!$B$2:$B10000=raw!$B330),1),"""")"),40.0)</f>
        <v>40</v>
      </c>
      <c r="E331" s="40">
        <f t="array" ref="E331">IFERROR(INDEX(raw!$B:$H,MATCH(1,(raw!$B:$B=$B331)*(raw!$D:$D=$C331),0),7), "n/a")</f>
        <v>26.43</v>
      </c>
    </row>
    <row r="332">
      <c r="B332" s="39" t="str">
        <f>IFERROR(raw!$B331,"")</f>
        <v>Vichy Liftactiv Supreme Pnm 50 ml</v>
      </c>
      <c r="C332" s="39" t="str">
        <f>IFERROR(raw!$D331,"")</f>
        <v>Ikiapharm</v>
      </c>
      <c r="D332" s="39">
        <f>IFERROR(__xludf.DUMMYFUNCTION("IFERROR(RANK(raw!$H331,Filter(raw!$H$2:$H10000,raw!$B$2:$B10000=raw!$B331),1),"""")"),26.0)</f>
        <v>26</v>
      </c>
      <c r="E332" s="40">
        <f t="array" ref="E332">IFERROR(INDEX(raw!$B:$H,MATCH(1,(raw!$B:$B=$B332)*(raw!$D:$D=$C332),0),7), "n/a")</f>
        <v>25.93</v>
      </c>
    </row>
    <row r="333">
      <c r="B333" s="39" t="str">
        <f>IFERROR(raw!$B332,"")</f>
        <v>Vichy Liftactiv Supreme Pnm 50 ml</v>
      </c>
      <c r="C333" s="39" t="str">
        <f>IFERROR(raw!$D332,"")</f>
        <v>Farmakeio Express</v>
      </c>
      <c r="D333" s="39">
        <f>IFERROR(__xludf.DUMMYFUNCTION("IFERROR(RANK(raw!$H332,Filter(raw!$H$2:$H10000,raw!$B$2:$B10000=raw!$B332),1),"""")"),23.0)</f>
        <v>23</v>
      </c>
      <c r="E333" s="40">
        <f t="array" ref="E333">IFERROR(INDEX(raw!$B:$H,MATCH(1,(raw!$B:$B=$B333)*(raw!$D:$D=$C333),0),7), "n/a")</f>
        <v>25.79</v>
      </c>
    </row>
    <row r="334">
      <c r="B334" s="39" t="str">
        <f>IFERROR(raw!$B333,"")</f>
        <v>Vichy Liftactiv Supreme Pnm 50 ml</v>
      </c>
      <c r="C334" s="39" t="str">
        <f>IFERROR(raw!$D333,"")</f>
        <v>Z-pharm</v>
      </c>
      <c r="D334" s="39">
        <f>IFERROR(__xludf.DUMMYFUNCTION("IFERROR(RANK(raw!$H333,Filter(raw!$H$2:$H10000,raw!$B$2:$B10000=raw!$B333),1),"""")"),42.0)</f>
        <v>42</v>
      </c>
      <c r="E334" s="40">
        <f t="array" ref="E334">IFERROR(INDEX(raw!$B:$H,MATCH(1,(raw!$B:$B=$B334)*(raw!$D:$D=$C334),0),7), "n/a")</f>
        <v>26.44</v>
      </c>
    </row>
    <row r="335">
      <c r="B335" s="39" t="str">
        <f>IFERROR(raw!$B334,"")</f>
        <v>Vichy Liftactiv Supreme Pnm 50 ml</v>
      </c>
      <c r="C335" s="39" t="str">
        <f>IFERROR(raw!$D334,"")</f>
        <v>Phavory</v>
      </c>
      <c r="D335" s="39">
        <f>IFERROR(__xludf.DUMMYFUNCTION("IFERROR(RANK(raw!$H334,Filter(raw!$H$2:$H10000,raw!$B$2:$B10000=raw!$B334),1),"""")"),27.0)</f>
        <v>27</v>
      </c>
      <c r="E335" s="40">
        <f t="array" ref="E335">IFERROR(INDEX(raw!$B:$H,MATCH(1,(raw!$B:$B=$B335)*(raw!$D:$D=$C335),0),7), "n/a")</f>
        <v>25.96</v>
      </c>
    </row>
    <row r="336">
      <c r="B336" s="39" t="str">
        <f>IFERROR(raw!$B335,"")</f>
        <v>Vichy Liftactiv Supreme Pnm 50 ml</v>
      </c>
      <c r="C336" s="39" t="str">
        <f>IFERROR(raw!$D335,"")</f>
        <v>Toneofarmakeio</v>
      </c>
      <c r="D336" s="39">
        <f>IFERROR(__xludf.DUMMYFUNCTION("IFERROR(RANK(raw!$H335,Filter(raw!$H$2:$H10000,raw!$B$2:$B10000=raw!$B335),1),"""")"),92.0)</f>
        <v>92</v>
      </c>
      <c r="E336" s="40">
        <f t="array" ref="E336">IFERROR(INDEX(raw!$B:$H,MATCH(1,(raw!$B:$B=$B336)*(raw!$D:$D=$C336),0),7), "n/a")</f>
        <v>28</v>
      </c>
    </row>
    <row r="337">
      <c r="B337" s="39" t="str">
        <f>IFERROR(raw!$B336,"")</f>
        <v>Vichy Liftactiv Supreme Pnm 50 ml</v>
      </c>
      <c r="C337" s="39" t="str">
        <f>IFERROR(raw!$D336,"")</f>
        <v>Iq Pharmacy</v>
      </c>
      <c r="D337" s="39">
        <f>IFERROR(__xludf.DUMMYFUNCTION("IFERROR(RANK(raw!$H336,Filter(raw!$H$2:$H10000,raw!$B$2:$B10000=raw!$B336),1),"""")"),28.0)</f>
        <v>28</v>
      </c>
      <c r="E337" s="40">
        <f t="array" ref="E337">IFERROR(INDEX(raw!$B:$H,MATCH(1,(raw!$B:$B=$B337)*(raw!$D:$D=$C337),0),7), "n/a")</f>
        <v>26</v>
      </c>
    </row>
    <row r="338">
      <c r="B338" s="39" t="str">
        <f>IFERROR(raw!$B337,"")</f>
        <v>Vichy Liftactiv Supreme Pnm 50 ml</v>
      </c>
      <c r="C338" s="39" t="str">
        <f>IFERROR(raw!$D337,"")</f>
        <v>Pharmadvice</v>
      </c>
      <c r="D338" s="39">
        <f>IFERROR(__xludf.DUMMYFUNCTION("IFERROR(RANK(raw!$H337,Filter(raw!$H$2:$H10000,raw!$B$2:$B10000=raw!$B337),1),"""")"),30.0)</f>
        <v>30</v>
      </c>
      <c r="E338" s="40">
        <f t="array" ref="E338">IFERROR(INDEX(raw!$B:$H,MATCH(1,(raw!$B:$B=$B338)*(raw!$D:$D=$C338),0),7), "n/a")</f>
        <v>26.01</v>
      </c>
    </row>
    <row r="339">
      <c r="B339" s="39" t="str">
        <f>IFERROR(raw!$B338,"")</f>
        <v>Vichy Liftactiv Supreme Pnm 50 ml</v>
      </c>
      <c r="C339" s="39" t="str">
        <f>IFERROR(raw!$D338,"")</f>
        <v>Future Pharmacy</v>
      </c>
      <c r="D339" s="39">
        <f>IFERROR(__xludf.DUMMYFUNCTION("IFERROR(RANK(raw!$H338,Filter(raw!$H$2:$H10000,raw!$B$2:$B10000=raw!$B338),1),"""")"),46.0)</f>
        <v>46</v>
      </c>
      <c r="E339" s="40">
        <f t="array" ref="E339">IFERROR(INDEX(raw!$B:$H,MATCH(1,(raw!$B:$B=$B339)*(raw!$D:$D=$C339),0),7), "n/a")</f>
        <v>26.51</v>
      </c>
    </row>
    <row r="340">
      <c r="B340" s="39" t="str">
        <f>IFERROR(raw!$B339,"")</f>
        <v>Vichy Liftactiv Supreme Pnm 50 ml</v>
      </c>
      <c r="C340" s="39" t="str">
        <f>IFERROR(raw!$D339,"")</f>
        <v>E-pharm</v>
      </c>
      <c r="D340" s="39">
        <f>IFERROR(__xludf.DUMMYFUNCTION("IFERROR(RANK(raw!$H339,Filter(raw!$H$2:$H10000,raw!$B$2:$B10000=raw!$B339),1),"""")"),45.0)</f>
        <v>45</v>
      </c>
      <c r="E340" s="40">
        <f t="array" ref="E340">IFERROR(INDEX(raw!$B:$H,MATCH(1,(raw!$B:$B=$B340)*(raw!$D:$D=$C340),0),7), "n/a")</f>
        <v>26.5</v>
      </c>
    </row>
    <row r="341">
      <c r="B341" s="39" t="str">
        <f>IFERROR(raw!$B340,"")</f>
        <v>Vichy Liftactiv Supreme Pnm 50 ml</v>
      </c>
      <c r="C341" s="39" t="str">
        <f>IFERROR(raw!$D340,"")</f>
        <v>Pharmacyexpert</v>
      </c>
      <c r="D341" s="39">
        <f>IFERROR(__xludf.DUMMYFUNCTION("IFERROR(RANK(raw!$H340,Filter(raw!$H$2:$H10000,raw!$B$2:$B10000=raw!$B340),1),"""")"),31.0)</f>
        <v>31</v>
      </c>
      <c r="E341" s="40">
        <f t="array" ref="E341">IFERROR(INDEX(raw!$B:$H,MATCH(1,(raw!$B:$B=$B341)*(raw!$D:$D=$C341),0),7), "n/a")</f>
        <v>26.04</v>
      </c>
    </row>
    <row r="342">
      <c r="B342" s="39" t="str">
        <f>IFERROR(raw!$B341,"")</f>
        <v>Vichy Liftactiv Supreme Pnm 50 ml</v>
      </c>
      <c r="C342" s="39" t="str">
        <f>IFERROR(raw!$D341,"")</f>
        <v>Bluepharmacy</v>
      </c>
      <c r="D342" s="39">
        <f>IFERROR(__xludf.DUMMYFUNCTION("IFERROR(RANK(raw!$H341,Filter(raw!$H$2:$H10000,raw!$B$2:$B10000=raw!$B341),1),"""")"),49.0)</f>
        <v>49</v>
      </c>
      <c r="E342" s="40">
        <f t="array" ref="E342">IFERROR(INDEX(raw!$B:$H,MATCH(1,(raw!$B:$B=$B342)*(raw!$D:$D=$C342),0),7), "n/a")</f>
        <v>26.54</v>
      </c>
    </row>
    <row r="343">
      <c r="B343" s="39" t="str">
        <f>IFERROR(raw!$B342,"")</f>
        <v>Vichy Liftactiv Supreme Pnm 50 ml</v>
      </c>
      <c r="C343" s="39" t="str">
        <f>IFERROR(raw!$D342,"")</f>
        <v>AggelidisPharmacy</v>
      </c>
      <c r="D343" s="39">
        <f>IFERROR(__xludf.DUMMYFUNCTION("IFERROR(RANK(raw!$H342,Filter(raw!$H$2:$H10000,raw!$B$2:$B10000=raw!$B342),1),"""")"),25.0)</f>
        <v>25</v>
      </c>
      <c r="E343" s="40">
        <f t="array" ref="E343">IFERROR(INDEX(raw!$B:$H,MATCH(1,(raw!$B:$B=$B343)*(raw!$D:$D=$C343),0),7), "n/a")</f>
        <v>25.84</v>
      </c>
    </row>
    <row r="344">
      <c r="B344" s="39" t="str">
        <f>IFERROR(raw!$B343,"")</f>
        <v>Vichy Liftactiv Supreme Pnm 50 ml</v>
      </c>
      <c r="C344" s="39" t="str">
        <f>IFERROR(raw!$D343,"")</f>
        <v>Pharmacy-Shop</v>
      </c>
      <c r="D344" s="39">
        <f>IFERROR(__xludf.DUMMYFUNCTION("IFERROR(RANK(raw!$H343,Filter(raw!$H$2:$H10000,raw!$B$2:$B10000=raw!$B343),1),"""")"),49.0)</f>
        <v>49</v>
      </c>
      <c r="E344" s="40">
        <f t="array" ref="E344">IFERROR(INDEX(raw!$B:$H,MATCH(1,(raw!$B:$B=$B344)*(raw!$D:$D=$C344),0),7), "n/a")</f>
        <v>26.54</v>
      </c>
    </row>
    <row r="345">
      <c r="B345" s="39" t="str">
        <f>IFERROR(raw!$B344,"")</f>
        <v>Vichy Liftactiv Supreme Pnm 50 ml</v>
      </c>
      <c r="C345" s="39" t="str">
        <f>IFERROR(raw!$D344,"")</f>
        <v>Pharmellon</v>
      </c>
      <c r="D345" s="39">
        <f>IFERROR(__xludf.DUMMYFUNCTION("IFERROR(RANK(raw!$H344,Filter(raw!$H$2:$H10000,raw!$B$2:$B10000=raw!$B344),1),"""")"),49.0)</f>
        <v>49</v>
      </c>
      <c r="E345" s="40">
        <f t="array" ref="E345">IFERROR(INDEX(raw!$B:$H,MATCH(1,(raw!$B:$B=$B345)*(raw!$D:$D=$C345),0),7), "n/a")</f>
        <v>26.54</v>
      </c>
    </row>
    <row r="346">
      <c r="B346" s="39" t="str">
        <f>IFERROR(raw!$B345,"")</f>
        <v>Vichy Liftactiv Supreme Pnm 50 ml</v>
      </c>
      <c r="C346" s="39" t="str">
        <f>IFERROR(raw!$D345,"")</f>
        <v>Apotheke Chania</v>
      </c>
      <c r="D346" s="39">
        <f>IFERROR(__xludf.DUMMYFUNCTION("IFERROR(RANK(raw!$H345,Filter(raw!$H$2:$H10000,raw!$B$2:$B10000=raw!$B345),1),"""")"),71.0)</f>
        <v>71</v>
      </c>
      <c r="E346" s="40">
        <f t="array" ref="E346">IFERROR(INDEX(raw!$B:$H,MATCH(1,(raw!$B:$B=$B346)*(raw!$D:$D=$C346),0),7), "n/a")</f>
        <v>27.04</v>
      </c>
    </row>
    <row r="347">
      <c r="B347" s="39" t="str">
        <f>IFERROR(raw!$B346,"")</f>
        <v>Vichy Liftactiv Supreme Pnm 50 ml</v>
      </c>
      <c r="C347" s="39" t="str">
        <f>IFERROR(raw!$D346,"")</f>
        <v>Novopharmacy</v>
      </c>
      <c r="D347" s="39">
        <f>IFERROR(__xludf.DUMMYFUNCTION("IFERROR(RANK(raw!$H346,Filter(raw!$H$2:$H10000,raw!$B$2:$B10000=raw!$B346),1),"""")"),35.0)</f>
        <v>35</v>
      </c>
      <c r="E347" s="40">
        <f t="array" ref="E347">IFERROR(INDEX(raw!$B:$H,MATCH(1,(raw!$B:$B=$B347)*(raw!$D:$D=$C347),0),7), "n/a")</f>
        <v>26.25</v>
      </c>
    </row>
    <row r="348">
      <c r="B348" s="39" t="str">
        <f>IFERROR(raw!$B347,"")</f>
        <v>Vichy Liftactiv Supreme Pnm 50 ml</v>
      </c>
      <c r="C348" s="39" t="str">
        <f>IFERROR(raw!$D347,"")</f>
        <v>PharmacyBay</v>
      </c>
      <c r="D348" s="39">
        <f>IFERROR(__xludf.DUMMYFUNCTION("IFERROR(RANK(raw!$H347,Filter(raw!$H$2:$H10000,raw!$B$2:$B10000=raw!$B347),1),"""")"),31.0)</f>
        <v>31</v>
      </c>
      <c r="E348" s="40">
        <f t="array" ref="E348">IFERROR(INDEX(raw!$B:$H,MATCH(1,(raw!$B:$B=$B348)*(raw!$D:$D=$C348),0),7), "n/a")</f>
        <v>26.04</v>
      </c>
    </row>
    <row r="349">
      <c r="B349" s="39" t="str">
        <f>IFERROR(raw!$B348,"")</f>
        <v>Vichy Liftactiv Supreme Pnm 50 ml</v>
      </c>
      <c r="C349" s="39" t="str">
        <f>IFERROR(raw!$D348,"")</f>
        <v>Fzinpharmacy</v>
      </c>
      <c r="D349" s="39">
        <f>IFERROR(__xludf.DUMMYFUNCTION("IFERROR(RANK(raw!$H348,Filter(raw!$H$2:$H10000,raw!$B$2:$B10000=raw!$B348),1),"""")"),72.0)</f>
        <v>72</v>
      </c>
      <c r="E349" s="40">
        <f t="array" ref="E349">IFERROR(INDEX(raw!$B:$H,MATCH(1,(raw!$B:$B=$B349)*(raw!$D:$D=$C349),0),7), "n/a")</f>
        <v>27.1</v>
      </c>
    </row>
    <row r="350">
      <c r="B350" s="39" t="str">
        <f>IFERROR(raw!$B349,"")</f>
        <v>Vichy Liftactiv Supreme Pnm 50 ml</v>
      </c>
      <c r="C350" s="39" t="str">
        <f>IFERROR(raw!$D349,"")</f>
        <v>A2zpharm</v>
      </c>
      <c r="D350" s="39">
        <f>IFERROR(__xludf.DUMMYFUNCTION("IFERROR(RANK(raw!$H349,Filter(raw!$H$2:$H10000,raw!$B$2:$B10000=raw!$B349),1),"""")"),80.0)</f>
        <v>80</v>
      </c>
      <c r="E350" s="40">
        <f t="array" ref="E350">IFERROR(INDEX(raw!$B:$H,MATCH(1,(raw!$B:$B=$B350)*(raw!$D:$D=$C350),0),7), "n/a")</f>
        <v>27.35</v>
      </c>
    </row>
    <row r="351">
      <c r="B351" s="39" t="str">
        <f>IFERROR(raw!$B350,"")</f>
        <v>Vichy Liftactiv Supreme Pnm 50 ml</v>
      </c>
      <c r="C351" s="39" t="str">
        <f>IFERROR(raw!$D350,"")</f>
        <v>Inpharmacy</v>
      </c>
      <c r="D351" s="39">
        <f>IFERROR(__xludf.DUMMYFUNCTION("IFERROR(RANK(raw!$H350,Filter(raw!$H$2:$H10000,raw!$B$2:$B10000=raw!$B350),1),"""")"),85.0)</f>
        <v>85</v>
      </c>
      <c r="E351" s="40">
        <f t="array" ref="E351">IFERROR(INDEX(raw!$B:$H,MATCH(1,(raw!$B:$B=$B351)*(raw!$D:$D=$C351),0),7), "n/a")</f>
        <v>27.6</v>
      </c>
    </row>
    <row r="352">
      <c r="B352" s="39" t="str">
        <f>IFERROR(raw!$B351,"")</f>
        <v>Vichy Liftactiv Supreme Pnm 50 ml</v>
      </c>
      <c r="C352" s="39" t="str">
        <f>IFERROR(raw!$D351,"")</f>
        <v>AnosiaPharmacy</v>
      </c>
      <c r="D352" s="39">
        <f>IFERROR(__xludf.DUMMYFUNCTION("IFERROR(RANK(raw!$H351,Filter(raw!$H$2:$H10000,raw!$B$2:$B10000=raw!$B351),1),"""")"),46.0)</f>
        <v>46</v>
      </c>
      <c r="E352" s="40">
        <f t="array" ref="E352">IFERROR(INDEX(raw!$B:$H,MATCH(1,(raw!$B:$B=$B352)*(raw!$D:$D=$C352),0),7), "n/a")</f>
        <v>26.51</v>
      </c>
    </row>
    <row r="353">
      <c r="B353" s="39" t="str">
        <f>IFERROR(raw!$B352,"")</f>
        <v>Vichy Liftactiv Supreme Pnm 50 ml</v>
      </c>
      <c r="C353" s="39" t="str">
        <f>IFERROR(raw!$D352,"")</f>
        <v>Geapharmacy</v>
      </c>
      <c r="D353" s="39">
        <f>IFERROR(__xludf.DUMMYFUNCTION("IFERROR(RANK(raw!$H352,Filter(raw!$H$2:$H10000,raw!$B$2:$B10000=raw!$B352),1),"""")"),48.0)</f>
        <v>48</v>
      </c>
      <c r="E353" s="40">
        <f t="array" ref="E353">IFERROR(INDEX(raw!$B:$H,MATCH(1,(raw!$B:$B=$B353)*(raw!$D:$D=$C353),0),7), "n/a")</f>
        <v>26.52</v>
      </c>
    </row>
    <row r="354">
      <c r="B354" s="39" t="str">
        <f>IFERROR(raw!$B353,"")</f>
        <v>Vichy Liftactiv Supreme Pnm 50 ml</v>
      </c>
      <c r="C354" s="39" t="str">
        <f>IFERROR(raw!$D353,"")</f>
        <v>Pharmnet</v>
      </c>
      <c r="D354" s="39">
        <f>IFERROR(__xludf.DUMMYFUNCTION("IFERROR(RANK(raw!$H353,Filter(raw!$H$2:$H10000,raw!$B$2:$B10000=raw!$B353),1),"""")"),67.0)</f>
        <v>67</v>
      </c>
      <c r="E354" s="40">
        <f t="array" ref="E354">IFERROR(INDEX(raw!$B:$H,MATCH(1,(raw!$B:$B=$B354)*(raw!$D:$D=$C354),0),7), "n/a")</f>
        <v>26.96</v>
      </c>
    </row>
    <row r="355">
      <c r="B355" s="39" t="str">
        <f>IFERROR(raw!$B354,"")</f>
        <v>Vichy Liftactiv Supreme Pnm 50 ml</v>
      </c>
      <c r="C355" s="39" t="str">
        <f>IFERROR(raw!$D354,"")</f>
        <v>2happy</v>
      </c>
      <c r="D355" s="39">
        <f>IFERROR(__xludf.DUMMYFUNCTION("IFERROR(RANK(raw!$H354,Filter(raw!$H$2:$H10000,raw!$B$2:$B10000=raw!$B354),1),"""")"),67.0)</f>
        <v>67</v>
      </c>
      <c r="E355" s="40">
        <f t="array" ref="E355">IFERROR(INDEX(raw!$B:$H,MATCH(1,(raw!$B:$B=$B355)*(raw!$D:$D=$C355),0),7), "n/a")</f>
        <v>26.96</v>
      </c>
    </row>
    <row r="356">
      <c r="B356" s="39" t="str">
        <f>IFERROR(raw!$B355,"")</f>
        <v>Vichy Liftactiv Supreme Pnm 50 ml</v>
      </c>
      <c r="C356" s="39" t="str">
        <f>IFERROR(raw!$D355,"")</f>
        <v>HealthCorner</v>
      </c>
      <c r="D356" s="39">
        <f>IFERROR(__xludf.DUMMYFUNCTION("IFERROR(RANK(raw!$H355,Filter(raw!$H$2:$H10000,raw!$B$2:$B10000=raw!$B355),1),"""")"),43.0)</f>
        <v>43</v>
      </c>
      <c r="E356" s="40">
        <f t="array" ref="E356">IFERROR(INDEX(raw!$B:$H,MATCH(1,(raw!$B:$B=$B356)*(raw!$D:$D=$C356),0),7), "n/a")</f>
        <v>26.46</v>
      </c>
    </row>
    <row r="357">
      <c r="B357" s="39" t="str">
        <f>IFERROR(raw!$B356,"")</f>
        <v>Vichy Liftactiv Supreme Pnm 50 ml</v>
      </c>
      <c r="C357" s="39" t="str">
        <f>IFERROR(raw!$D356,"")</f>
        <v>Pharmacy128</v>
      </c>
      <c r="D357" s="39">
        <f>IFERROR(__xludf.DUMMYFUNCTION("IFERROR(RANK(raw!$H356,Filter(raw!$H$2:$H10000,raw!$B$2:$B10000=raw!$B356),1),"""")"),87.0)</f>
        <v>87</v>
      </c>
      <c r="E357" s="40">
        <f t="array" ref="E357">IFERROR(INDEX(raw!$B:$H,MATCH(1,(raw!$B:$B=$B357)*(raw!$D:$D=$C357),0),7), "n/a")</f>
        <v>27.79</v>
      </c>
    </row>
    <row r="358">
      <c r="B358" s="39" t="str">
        <f>IFERROR(raw!$B357,"")</f>
        <v>Vichy Liftactiv Supreme Pnm 50 ml</v>
      </c>
      <c r="C358" s="39" t="str">
        <f>IFERROR(raw!$D357,"")</f>
        <v>Onpharm</v>
      </c>
      <c r="D358" s="39">
        <f>IFERROR(__xludf.DUMMYFUNCTION("IFERROR(RANK(raw!$H357,Filter(raw!$H$2:$H10000,raw!$B$2:$B10000=raw!$B357),1),"""")"),53.0)</f>
        <v>53</v>
      </c>
      <c r="E358" s="40">
        <f t="array" ref="E358">IFERROR(INDEX(raw!$B:$H,MATCH(1,(raw!$B:$B=$B358)*(raw!$D:$D=$C358),0),7), "n/a")</f>
        <v>26.59</v>
      </c>
    </row>
    <row r="359">
      <c r="B359" s="39" t="str">
        <f>IFERROR(raw!$B358,"")</f>
        <v>Vichy Liftactiv Supreme Pnm 50 ml</v>
      </c>
      <c r="C359" s="39" t="str">
        <f>IFERROR(raw!$D358,"")</f>
        <v>Pharm24</v>
      </c>
      <c r="D359" s="39">
        <f>IFERROR(__xludf.DUMMYFUNCTION("IFERROR(RANK(raw!$H358,Filter(raw!$H$2:$H10000,raw!$B$2:$B10000=raw!$B358),1),"""")"),52.0)</f>
        <v>52</v>
      </c>
      <c r="E359" s="40">
        <f t="array" ref="E359">IFERROR(INDEX(raw!$B:$H,MATCH(1,(raw!$B:$B=$B359)*(raw!$D:$D=$C359),0),7), "n/a")</f>
        <v>26.57</v>
      </c>
    </row>
    <row r="360">
      <c r="B360" s="39" t="str">
        <f>IFERROR(raw!$B359,"")</f>
        <v>Vichy Liftactiv Supreme Pnm 50 ml</v>
      </c>
      <c r="C360" s="39" t="str">
        <f>IFERROR(raw!$D359,"")</f>
        <v>CosmosPharmacy</v>
      </c>
      <c r="D360" s="39">
        <f>IFERROR(__xludf.DUMMYFUNCTION("IFERROR(RANK(raw!$H359,Filter(raw!$H$2:$H10000,raw!$B$2:$B10000=raw!$B359),1),"""")"),53.0)</f>
        <v>53</v>
      </c>
      <c r="E360" s="40">
        <f t="array" ref="E360">IFERROR(INDEX(raw!$B:$H,MATCH(1,(raw!$B:$B=$B360)*(raw!$D:$D=$C360),0),7), "n/a")</f>
        <v>26.59</v>
      </c>
    </row>
    <row r="361">
      <c r="B361" s="39" t="str">
        <f>IFERROR(raw!$B360,"")</f>
        <v>Vichy Liftactiv Supreme Pnm 50 ml</v>
      </c>
      <c r="C361" s="39" t="str">
        <f>IFERROR(raw!$D360,"")</f>
        <v>UrbanPharmacy</v>
      </c>
      <c r="D361" s="39">
        <f>IFERROR(__xludf.DUMMYFUNCTION("IFERROR(RANK(raw!$H360,Filter(raw!$H$2:$H10000,raw!$B$2:$B10000=raw!$B360),1),"""")"),79.0)</f>
        <v>79</v>
      </c>
      <c r="E361" s="40">
        <f t="array" ref="E361">IFERROR(INDEX(raw!$B:$H,MATCH(1,(raw!$B:$B=$B361)*(raw!$D:$D=$C361),0),7), "n/a")</f>
        <v>27.34</v>
      </c>
    </row>
    <row r="362">
      <c r="B362" s="39" t="str">
        <f>IFERROR(raw!$B361,"")</f>
        <v>Vichy Liftactiv Supreme Pnm 50 ml</v>
      </c>
      <c r="C362" s="39" t="str">
        <f>IFERROR(raw!$D361,"")</f>
        <v>Pharmaworld</v>
      </c>
      <c r="D362" s="39">
        <f>IFERROR(__xludf.DUMMYFUNCTION("IFERROR(RANK(raw!$H361,Filter(raw!$H$2:$H10000,raw!$B$2:$B10000=raw!$B361),1),"""")"),53.0)</f>
        <v>53</v>
      </c>
      <c r="E362" s="40">
        <f t="array" ref="E362">IFERROR(INDEX(raw!$B:$H,MATCH(1,(raw!$B:$B=$B362)*(raw!$D:$D=$C362),0),7), "n/a")</f>
        <v>26.59</v>
      </c>
    </row>
    <row r="363">
      <c r="B363" s="39" t="str">
        <f>IFERROR(raw!$B362,"")</f>
        <v>Vichy Liftactiv Supreme Pnm 50 ml</v>
      </c>
      <c r="C363" s="39" t="str">
        <f>IFERROR(raw!$D362,"")</f>
        <v>Pharmacyboutique</v>
      </c>
      <c r="D363" s="39">
        <f>IFERROR(__xludf.DUMMYFUNCTION("IFERROR(RANK(raw!$H362,Filter(raw!$H$2:$H10000,raw!$B$2:$B10000=raw!$B362),1),"""")"),53.0)</f>
        <v>53</v>
      </c>
      <c r="E363" s="40">
        <f t="array" ref="E363">IFERROR(INDEX(raw!$B:$H,MATCH(1,(raw!$B:$B=$B363)*(raw!$D:$D=$C363),0),7), "n/a")</f>
        <v>26.59</v>
      </c>
    </row>
    <row r="364">
      <c r="B364" s="39" t="str">
        <f>IFERROR(raw!$B363,"")</f>
        <v>Vichy Liftactiv Supreme Pnm 50 ml</v>
      </c>
      <c r="C364" s="39" t="str">
        <f>IFERROR(raw!$D363,"")</f>
        <v>Easy-pharmacy</v>
      </c>
      <c r="D364" s="39">
        <f>IFERROR(__xludf.DUMMYFUNCTION("IFERROR(RANK(raw!$H363,Filter(raw!$H$2:$H10000,raw!$B$2:$B10000=raw!$B363),1),"""")"),53.0)</f>
        <v>53</v>
      </c>
      <c r="E364" s="40">
        <f t="array" ref="E364">IFERROR(INDEX(raw!$B:$H,MATCH(1,(raw!$B:$B=$B364)*(raw!$D:$D=$C364),0),7), "n/a")</f>
        <v>26.59</v>
      </c>
    </row>
    <row r="365">
      <c r="B365" s="39" t="str">
        <f>IFERROR(raw!$B364,"")</f>
        <v>Vichy Liftactiv Supreme Pnm 50 ml</v>
      </c>
      <c r="C365" s="39" t="str">
        <f>IFERROR(raw!$D364,"")</f>
        <v>iFarmacy</v>
      </c>
      <c r="D365" s="39">
        <f>IFERROR(__xludf.DUMMYFUNCTION("IFERROR(RANK(raw!$H364,Filter(raw!$H$2:$H10000,raw!$B$2:$B10000=raw!$B364),1),"""")"),33.0)</f>
        <v>33</v>
      </c>
      <c r="E365" s="40">
        <f t="array" ref="E365">IFERROR(INDEX(raw!$B:$H,MATCH(1,(raw!$B:$B=$B365)*(raw!$D:$D=$C365),0),7), "n/a")</f>
        <v>26.09</v>
      </c>
    </row>
    <row r="366">
      <c r="B366" s="39" t="str">
        <f>IFERROR(raw!$B365,"")</f>
        <v>Vichy Liftactiv Supreme Pnm 50 ml</v>
      </c>
      <c r="C366" s="39" t="str">
        <f>IFERROR(raw!$D365,"")</f>
        <v>Pharm16</v>
      </c>
      <c r="D366" s="39">
        <f>IFERROR(__xludf.DUMMYFUNCTION("IFERROR(RANK(raw!$H365,Filter(raw!$H$2:$H10000,raw!$B$2:$B10000=raw!$B365),1),"""")"),53.0)</f>
        <v>53</v>
      </c>
      <c r="E366" s="40">
        <f t="array" ref="E366">IFERROR(INDEX(raw!$B:$H,MATCH(1,(raw!$B:$B=$B366)*(raw!$D:$D=$C366),0),7), "n/a")</f>
        <v>26.59</v>
      </c>
    </row>
    <row r="367">
      <c r="B367" s="39" t="str">
        <f>IFERROR(raw!$B366,"")</f>
        <v>Vichy Liftactiv Supreme Pnm 50 ml</v>
      </c>
      <c r="C367" s="39" t="str">
        <f>IFERROR(raw!$D366,"")</f>
        <v>Smile-pharmacy</v>
      </c>
      <c r="D367" s="39">
        <f>IFERROR(__xludf.DUMMYFUNCTION("IFERROR(RANK(raw!$H366,Filter(raw!$H$2:$H10000,raw!$B$2:$B10000=raw!$B366),1),"""")"),69.0)</f>
        <v>69</v>
      </c>
      <c r="E367" s="40">
        <f t="array" ref="E367">IFERROR(INDEX(raw!$B:$H,MATCH(1,(raw!$B:$B=$B367)*(raw!$D:$D=$C367),0),7), "n/a")</f>
        <v>26.99</v>
      </c>
    </row>
    <row r="368">
      <c r="B368" s="39" t="str">
        <f>IFERROR(raw!$B367,"")</f>
        <v>Vichy Liftactiv Supreme Pnm 50 ml</v>
      </c>
      <c r="C368" s="39" t="str">
        <f>IFERROR(raw!$D367,"")</f>
        <v>24Pharmacydeals</v>
      </c>
      <c r="D368" s="39">
        <f>IFERROR(__xludf.DUMMYFUNCTION("IFERROR(RANK(raw!$H367,Filter(raw!$H$2:$H10000,raw!$B$2:$B10000=raw!$B367),1),"""")"),44.0)</f>
        <v>44</v>
      </c>
      <c r="E368" s="40">
        <f t="array" ref="E368">IFERROR(INDEX(raw!$B:$H,MATCH(1,(raw!$B:$B=$B368)*(raw!$D:$D=$C368),0),7), "n/a")</f>
        <v>26.49</v>
      </c>
    </row>
    <row r="369">
      <c r="B369" s="39" t="str">
        <f>IFERROR(raw!$B368,"")</f>
        <v>Vichy Liftactiv Supreme Pnm 50 ml</v>
      </c>
      <c r="C369" s="39" t="str">
        <f>IFERROR(raw!$D368,"")</f>
        <v>ThinkPharmacy</v>
      </c>
      <c r="D369" s="39">
        <f>IFERROR(__xludf.DUMMYFUNCTION("IFERROR(RANK(raw!$H368,Filter(raw!$H$2:$H10000,raw!$B$2:$B10000=raw!$B368),1),"""")"),69.0)</f>
        <v>69</v>
      </c>
      <c r="E369" s="40">
        <f t="array" ref="E369">IFERROR(INDEX(raw!$B:$H,MATCH(1,(raw!$B:$B=$B369)*(raw!$D:$D=$C369),0),7), "n/a")</f>
        <v>26.99</v>
      </c>
    </row>
    <row r="370">
      <c r="B370" s="39" t="str">
        <f>IFERROR(raw!$B369,"")</f>
        <v>Vichy Liftactiv Supreme Pnm 50 ml</v>
      </c>
      <c r="C370" s="39" t="str">
        <f>IFERROR(raw!$D369,"")</f>
        <v>CareSpot</v>
      </c>
      <c r="D370" s="39">
        <f>IFERROR(__xludf.DUMMYFUNCTION("IFERROR(RANK(raw!$H369,Filter(raw!$H$2:$H10000,raw!$B$2:$B10000=raw!$B369),1),"""")"),60.0)</f>
        <v>60</v>
      </c>
      <c r="E370" s="40">
        <f t="array" ref="E370">IFERROR(INDEX(raw!$B:$H,MATCH(1,(raw!$B:$B=$B370)*(raw!$D:$D=$C370),0),7), "n/a")</f>
        <v>26.6</v>
      </c>
    </row>
    <row r="371">
      <c r="B371" s="39" t="str">
        <f>IFERROR(raw!$B370,"")</f>
        <v>Vichy Liftactiv Supreme Pnm 50 ml</v>
      </c>
      <c r="C371" s="39" t="str">
        <f>IFERROR(raw!$D370,"")</f>
        <v>Pharmacylive</v>
      </c>
      <c r="D371" s="39">
        <f>IFERROR(__xludf.DUMMYFUNCTION("IFERROR(RANK(raw!$H370,Filter(raw!$H$2:$H10000,raw!$B$2:$B10000=raw!$B370),1),"""")"),34.0)</f>
        <v>34</v>
      </c>
      <c r="E371" s="40">
        <f t="array" ref="E371">IFERROR(INDEX(raw!$B:$H,MATCH(1,(raw!$B:$B=$B371)*(raw!$D:$D=$C371),0),7), "n/a")</f>
        <v>26.1</v>
      </c>
    </row>
    <row r="372">
      <c r="B372" s="39" t="str">
        <f>IFERROR(raw!$B371,"")</f>
        <v>Vichy Liftactiv Supreme Pnm 50 ml</v>
      </c>
      <c r="C372" s="39" t="str">
        <f>IFERROR(raw!$D371,"")</f>
        <v>Pharmacy2go</v>
      </c>
      <c r="D372" s="39">
        <f>IFERROR(__xludf.DUMMYFUNCTION("IFERROR(RANK(raw!$H371,Filter(raw!$H$2:$H10000,raw!$B$2:$B10000=raw!$B371),1),"""")"),36.0)</f>
        <v>36</v>
      </c>
      <c r="E372" s="40">
        <f t="array" ref="E372">IFERROR(INDEX(raw!$B:$H,MATCH(1,(raw!$B:$B=$B372)*(raw!$D:$D=$C372),0),7), "n/a")</f>
        <v>26.3</v>
      </c>
    </row>
    <row r="373">
      <c r="B373" s="39" t="str">
        <f>IFERROR(raw!$B372,"")</f>
        <v>Vichy Liftactiv Supreme Pnm 50 ml</v>
      </c>
      <c r="C373" s="39" t="str">
        <f>IFERROR(raw!$D372,"")</f>
        <v>Ypharmacy</v>
      </c>
      <c r="D373" s="39">
        <f>IFERROR(__xludf.DUMMYFUNCTION("IFERROR(RANK(raw!$H372,Filter(raw!$H$2:$H10000,raw!$B$2:$B10000=raw!$B372),1),"""")"),60.0)</f>
        <v>60</v>
      </c>
      <c r="E373" s="40">
        <f t="array" ref="E373">IFERROR(INDEX(raw!$B:$H,MATCH(1,(raw!$B:$B=$B373)*(raw!$D:$D=$C373),0),7), "n/a")</f>
        <v>26.6</v>
      </c>
    </row>
    <row r="374">
      <c r="B374" s="39" t="str">
        <f>IFERROR(raw!$B373,"")</f>
        <v>Vichy Liftactiv Supreme Pnm 50 ml</v>
      </c>
      <c r="C374" s="39" t="str">
        <f>IFERROR(raw!$D373,"")</f>
        <v>Galinos4all</v>
      </c>
      <c r="D374" s="39">
        <f>IFERROR(__xludf.DUMMYFUNCTION("IFERROR(RANK(raw!$H373,Filter(raw!$H$2:$H10000,raw!$B$2:$B10000=raw!$B373),1),"""")"),60.0)</f>
        <v>60</v>
      </c>
      <c r="E374" s="40">
        <f t="array" ref="E374">IFERROR(INDEX(raw!$B:$H,MATCH(1,(raw!$B:$B=$B374)*(raw!$D:$D=$C374),0),7), "n/a")</f>
        <v>26.6</v>
      </c>
    </row>
    <row r="375">
      <c r="B375" s="39" t="str">
        <f>IFERROR(raw!$B374,"")</f>
        <v>Vichy Liftactiv Supreme Pnm 50 ml</v>
      </c>
      <c r="C375" s="39" t="str">
        <f>IFERROR(raw!$D374,"")</f>
        <v>HomePharmacy</v>
      </c>
      <c r="D375" s="39">
        <f>IFERROR(__xludf.DUMMYFUNCTION("IFERROR(RANK(raw!$H374,Filter(raw!$H$2:$H10000,raw!$B$2:$B10000=raw!$B374),1),"""")"),60.0)</f>
        <v>60</v>
      </c>
      <c r="E375" s="40">
        <f t="array" ref="E375">IFERROR(INDEX(raw!$B:$H,MATCH(1,(raw!$B:$B=$B375)*(raw!$D:$D=$C375),0),7), "n/a")</f>
        <v>26.6</v>
      </c>
    </row>
    <row r="376">
      <c r="B376" s="39" t="str">
        <f>IFERROR(raw!$B375,"")</f>
        <v>Vichy Liftactiv Supreme Pnm 50 ml</v>
      </c>
      <c r="C376" s="39" t="str">
        <f>IFERROR(raw!$D375,"")</f>
        <v>Omorfia mou</v>
      </c>
      <c r="D376" s="39">
        <f>IFERROR(__xludf.DUMMYFUNCTION("IFERROR(RANK(raw!$H375,Filter(raw!$H$2:$H10000,raw!$B$2:$B10000=raw!$B375),1),"""")"),78.0)</f>
        <v>78</v>
      </c>
      <c r="E376" s="40">
        <f t="array" ref="E376">IFERROR(INDEX(raw!$B:$H,MATCH(1,(raw!$B:$B=$B376)*(raw!$D:$D=$C376),0),7), "n/a")</f>
        <v>27.32</v>
      </c>
    </row>
    <row r="377">
      <c r="B377" s="39" t="str">
        <f>IFERROR(raw!$B376,"")</f>
        <v>Vichy Liftactiv Supreme Pnm 50 ml</v>
      </c>
      <c r="C377" s="39" t="str">
        <f>IFERROR(raw!$D376,"")</f>
        <v>VivaPharmacy</v>
      </c>
      <c r="D377" s="39">
        <f>IFERROR(__xludf.DUMMYFUNCTION("IFERROR(RANK(raw!$H376,Filter(raw!$H$2:$H10000,raw!$B$2:$B10000=raw!$B376),1),"""")"),40.0)</f>
        <v>40</v>
      </c>
      <c r="E377" s="40">
        <f t="array" ref="E377">IFERROR(INDEX(raw!$B:$H,MATCH(1,(raw!$B:$B=$B377)*(raw!$D:$D=$C377),0),7), "n/a")</f>
        <v>26.43</v>
      </c>
    </row>
    <row r="378">
      <c r="B378" s="39" t="str">
        <f>IFERROR(raw!$B377,"")</f>
        <v>Vichy Liftactiv Supreme Pnm 50 ml</v>
      </c>
      <c r="C378" s="39" t="str">
        <f>IFERROR(raw!$D377,"")</f>
        <v>Pharmakey</v>
      </c>
      <c r="D378" s="39">
        <f>IFERROR(__xludf.DUMMYFUNCTION("IFERROR(RANK(raw!$H377,Filter(raw!$H$2:$H10000,raw!$B$2:$B10000=raw!$B377),1),"""")"),82.0)</f>
        <v>82</v>
      </c>
      <c r="E378" s="40">
        <f t="array" ref="E378">IFERROR(INDEX(raw!$B:$H,MATCH(1,(raw!$B:$B=$B378)*(raw!$D:$D=$C378),0),7), "n/a")</f>
        <v>27.44</v>
      </c>
    </row>
    <row r="379">
      <c r="B379" s="39" t="str">
        <f>IFERROR(raw!$B378,"")</f>
        <v>Vichy Liftactiv Supreme Pnm 50 ml</v>
      </c>
      <c r="C379" s="39" t="str">
        <f>IFERROR(raw!$D378,"")</f>
        <v>Ontimedeals</v>
      </c>
      <c r="D379" s="39">
        <f>IFERROR(__xludf.DUMMYFUNCTION("IFERROR(RANK(raw!$H378,Filter(raw!$H$2:$H10000,raw!$B$2:$B10000=raw!$B378),1),"""")"),76.0)</f>
        <v>76</v>
      </c>
      <c r="E379" s="40">
        <f t="array" ref="E379">IFERROR(INDEX(raw!$B:$H,MATCH(1,(raw!$B:$B=$B379)*(raw!$D:$D=$C379),0),7), "n/a")</f>
        <v>27.21</v>
      </c>
    </row>
    <row r="380">
      <c r="B380" s="39" t="str">
        <f>IFERROR(raw!$B379,"")</f>
        <v>Vichy Liftactiv Supreme Pnm 50 ml</v>
      </c>
      <c r="C380" s="39" t="str">
        <f>IFERROR(raw!$D379,"")</f>
        <v>Webfarmakeio</v>
      </c>
      <c r="D380" s="39">
        <f>IFERROR(__xludf.DUMMYFUNCTION("IFERROR(RANK(raw!$H379,Filter(raw!$H$2:$H10000,raw!$B$2:$B10000=raw!$B379),1),"""")"),60.0)</f>
        <v>60</v>
      </c>
      <c r="E380" s="40">
        <f t="array" ref="E380">IFERROR(INDEX(raw!$B:$H,MATCH(1,(raw!$B:$B=$B380)*(raw!$D:$D=$C380),0),7), "n/a")</f>
        <v>26.6</v>
      </c>
    </row>
    <row r="381">
      <c r="B381" s="39" t="str">
        <f>IFERROR(raw!$B380,"")</f>
        <v>Vichy Liftactiv Supreme Pnm 50 ml</v>
      </c>
      <c r="C381" s="39" t="str">
        <f>IFERROR(raw!$D380,"")</f>
        <v>Pharmacy-greece</v>
      </c>
      <c r="D381" s="39">
        <f>IFERROR(__xludf.DUMMYFUNCTION("IFERROR(RANK(raw!$H380,Filter(raw!$H$2:$H10000,raw!$B$2:$B10000=raw!$B380),1),"""")"),75.0)</f>
        <v>75</v>
      </c>
      <c r="E381" s="40">
        <f t="array" ref="E381">IFERROR(INDEX(raw!$B:$H,MATCH(1,(raw!$B:$B=$B381)*(raw!$D:$D=$C381),0),7), "n/a")</f>
        <v>27.2</v>
      </c>
    </row>
    <row r="382">
      <c r="B382" s="39" t="str">
        <f>IFERROR(raw!$B381,"")</f>
        <v>Vichy Liftactiv Supreme Pnm 50 ml</v>
      </c>
      <c r="C382" s="39" t="str">
        <f>IFERROR(raw!$D381,"")</f>
        <v>It's Care Time</v>
      </c>
      <c r="D382" s="39">
        <f>IFERROR(__xludf.DUMMYFUNCTION("IFERROR(RANK(raw!$H381,Filter(raw!$H$2:$H10000,raw!$B$2:$B10000=raw!$B381),1),"""")"),83.0)</f>
        <v>83</v>
      </c>
      <c r="E382" s="40">
        <f t="array" ref="E382">IFERROR(INDEX(raw!$B:$H,MATCH(1,(raw!$B:$B=$B382)*(raw!$D:$D=$C382),0),7), "n/a")</f>
        <v>27.45</v>
      </c>
    </row>
    <row r="383">
      <c r="B383" s="39" t="str">
        <f>IFERROR(raw!$B382,"")</f>
        <v>Vichy Liftactiv Supreme Pnm 50 ml</v>
      </c>
      <c r="C383" s="39" t="str">
        <f>IFERROR(raw!$D382,"")</f>
        <v>Ofarmakopoiosmou</v>
      </c>
      <c r="D383" s="39">
        <f>IFERROR(__xludf.DUMMYFUNCTION("IFERROR(RANK(raw!$H382,Filter(raw!$H$2:$H10000,raw!$B$2:$B10000=raw!$B382),1),"""")"),84.0)</f>
        <v>84</v>
      </c>
      <c r="E383" s="40">
        <f t="array" ref="E383">IFERROR(INDEX(raw!$B:$H,MATCH(1,(raw!$B:$B=$B383)*(raw!$D:$D=$C383),0),7), "n/a")</f>
        <v>27.55</v>
      </c>
    </row>
    <row r="384">
      <c r="B384" s="39" t="str">
        <f>IFERROR(raw!$B383,"")</f>
        <v>Vichy Liftactiv Supreme Pnm 50 ml</v>
      </c>
      <c r="C384" s="39" t="str">
        <f>IFERROR(raw!$D383,"")</f>
        <v>Pharmacy-Raptis</v>
      </c>
      <c r="D384" s="39">
        <f>IFERROR(__xludf.DUMMYFUNCTION("IFERROR(RANK(raw!$H383,Filter(raw!$H$2:$H10000,raw!$B$2:$B10000=raw!$B383),1),"""")"),86.0)</f>
        <v>86</v>
      </c>
      <c r="E384" s="40">
        <f t="array" ref="E384">IFERROR(INDEX(raw!$B:$H,MATCH(1,(raw!$B:$B=$B384)*(raw!$D:$D=$C384),0),7), "n/a")</f>
        <v>27.77</v>
      </c>
    </row>
    <row r="385">
      <c r="B385" s="39" t="str">
        <f>IFERROR(raw!$B384,"")</f>
        <v>Vichy Liftactiv Supreme Pnm 50 ml</v>
      </c>
      <c r="C385" s="39" t="str">
        <f>IFERROR(raw!$D384,"")</f>
        <v>Upharm</v>
      </c>
      <c r="D385" s="39">
        <f>IFERROR(__xludf.DUMMYFUNCTION("IFERROR(RANK(raw!$H384,Filter(raw!$H$2:$H10000,raw!$B$2:$B10000=raw!$B384),1),"""")"),77.0)</f>
        <v>77</v>
      </c>
      <c r="E385" s="40">
        <f t="array" ref="E385">IFERROR(INDEX(raw!$B:$H,MATCH(1,(raw!$B:$B=$B385)*(raw!$D:$D=$C385),0),7), "n/a")</f>
        <v>27.29</v>
      </c>
    </row>
    <row r="386">
      <c r="B386" s="39" t="str">
        <f>IFERROR(raw!$B385,"")</f>
        <v>Vichy Liftactiv Supreme Pnm 50 ml</v>
      </c>
      <c r="C386" s="39" t="str">
        <f>IFERROR(raw!$D385,"")</f>
        <v>Pharmakinisis</v>
      </c>
      <c r="D386" s="39">
        <f>IFERROR(__xludf.DUMMYFUNCTION("IFERROR(RANK(raw!$H385,Filter(raw!$H$2:$H10000,raw!$B$2:$B10000=raw!$B385),1),"""")"),38.0)</f>
        <v>38</v>
      </c>
      <c r="E386" s="40">
        <f t="array" ref="E386">IFERROR(INDEX(raw!$B:$H,MATCH(1,(raw!$B:$B=$B386)*(raw!$D:$D=$C386),0),7), "n/a")</f>
        <v>26.4</v>
      </c>
    </row>
    <row r="387">
      <c r="B387" s="39" t="str">
        <f>IFERROR(raw!$B386,"")</f>
        <v>Vichy Liftactiv Supreme Pnm 50 ml</v>
      </c>
      <c r="C387" s="39" t="str">
        <f>IFERROR(raw!$D386,"")</f>
        <v>Martha's Pharmacy</v>
      </c>
      <c r="D387" s="39">
        <f>IFERROR(__xludf.DUMMYFUNCTION("IFERROR(RANK(raw!$H386,Filter(raw!$H$2:$H10000,raw!$B$2:$B10000=raw!$B386),1),"""")"),66.0)</f>
        <v>66</v>
      </c>
      <c r="E387" s="40">
        <f t="array" ref="E387">IFERROR(INDEX(raw!$B:$H,MATCH(1,(raw!$B:$B=$B387)*(raw!$D:$D=$C387),0),7), "n/a")</f>
        <v>26.93</v>
      </c>
    </row>
    <row r="388">
      <c r="B388" s="39" t="str">
        <f>IFERROR(raw!$B387,"")</f>
        <v>Vichy Liftactiv Supreme Pnm 50 ml</v>
      </c>
      <c r="C388" s="39" t="str">
        <f>IFERROR(raw!$D387,"")</f>
        <v>Pharmilion</v>
      </c>
      <c r="D388" s="39">
        <f>IFERROR(__xludf.DUMMYFUNCTION("IFERROR(RANK(raw!$H387,Filter(raw!$H$2:$H10000,raw!$B$2:$B10000=raw!$B387),1),"""")"),99.0)</f>
        <v>99</v>
      </c>
      <c r="E388" s="40">
        <f t="array" ref="E388">IFERROR(INDEX(raw!$B:$H,MATCH(1,(raw!$B:$B=$B388)*(raw!$D:$D=$C388),0),7), "n/a")</f>
        <v>28.48</v>
      </c>
    </row>
    <row r="389">
      <c r="B389" s="39" t="str">
        <f>IFERROR(raw!$B388,"")</f>
        <v>Vichy Liftactiv Supreme Pnm 50 ml</v>
      </c>
      <c r="C389" s="39" t="str">
        <f>IFERROR(raw!$D388,"")</f>
        <v>PharmacyOnClick</v>
      </c>
      <c r="D389" s="39">
        <f>IFERROR(__xludf.DUMMYFUNCTION("IFERROR(RANK(raw!$H388,Filter(raw!$H$2:$H10000,raw!$B$2:$B10000=raw!$B388),1),"""")"),81.0)</f>
        <v>81</v>
      </c>
      <c r="E389" s="40">
        <f t="array" ref="E389">IFERROR(INDEX(raw!$B:$H,MATCH(1,(raw!$B:$B=$B389)*(raw!$D:$D=$C389),0),7), "n/a")</f>
        <v>27.41</v>
      </c>
    </row>
    <row r="390">
      <c r="B390" s="39" t="str">
        <f>IFERROR(raw!$B389,"")</f>
        <v>Vichy Liftactiv Supreme Pnm 50 ml</v>
      </c>
      <c r="C390" s="39" t="str">
        <f>IFERROR(raw!$D389,"")</f>
        <v>PentelicaPharmacy</v>
      </c>
      <c r="D390" s="39">
        <f>IFERROR(__xludf.DUMMYFUNCTION("IFERROR(RANK(raw!$H389,Filter(raw!$H$2:$H10000,raw!$B$2:$B10000=raw!$B389),1),"""")"),88.0)</f>
        <v>88</v>
      </c>
      <c r="E390" s="40">
        <f t="array" ref="E390">IFERROR(INDEX(raw!$B:$H,MATCH(1,(raw!$B:$B=$B390)*(raw!$D:$D=$C390),0),7), "n/a")</f>
        <v>27.81</v>
      </c>
    </row>
    <row r="391">
      <c r="B391" s="39" t="str">
        <f>IFERROR(raw!$B390,"")</f>
        <v>Vichy Liftactiv Supreme Pnm 50 ml</v>
      </c>
      <c r="C391" s="39" t="str">
        <f>IFERROR(raw!$D390,"")</f>
        <v>Squarepharmacy</v>
      </c>
      <c r="D391" s="39">
        <f>IFERROR(__xludf.DUMMYFUNCTION("IFERROR(RANK(raw!$H390,Filter(raw!$H$2:$H10000,raw!$B$2:$B10000=raw!$B390),1),"""")"),89.0)</f>
        <v>89</v>
      </c>
      <c r="E391" s="40">
        <f t="array" ref="E391">IFERROR(INDEX(raw!$B:$H,MATCH(1,(raw!$B:$B=$B391)*(raw!$D:$D=$C391),0),7), "n/a")</f>
        <v>27.85</v>
      </c>
    </row>
    <row r="392">
      <c r="B392" s="39" t="str">
        <f>IFERROR(raw!$B391,"")</f>
        <v>Vichy Liftactiv Supreme Pnm 50 ml</v>
      </c>
      <c r="C392" s="39" t="str">
        <f>IFERROR(raw!$D391,"")</f>
        <v>2pharmacy</v>
      </c>
      <c r="D392" s="39">
        <f>IFERROR(__xludf.DUMMYFUNCTION("IFERROR(RANK(raw!$H391,Filter(raw!$H$2:$H10000,raw!$B$2:$B10000=raw!$B391),1),"""")"),118.0)</f>
        <v>118</v>
      </c>
      <c r="E392" s="40">
        <f t="array" ref="E392">IFERROR(INDEX(raw!$B:$H,MATCH(1,(raw!$B:$B=$B392)*(raw!$D:$D=$C392),0),7), "n/a")</f>
        <v>29.95</v>
      </c>
    </row>
    <row r="393">
      <c r="B393" s="39" t="str">
        <f>IFERROR(raw!$B392,"")</f>
        <v>Vichy Liftactiv Supreme Pnm 50 ml</v>
      </c>
      <c r="C393" s="39" t="str">
        <f>IFERROR(raw!$D392,"")</f>
        <v>PharmaPhilosophy</v>
      </c>
      <c r="D393" s="39">
        <f>IFERROR(__xludf.DUMMYFUNCTION("IFERROR(RANK(raw!$H392,Filter(raw!$H$2:$H10000,raw!$B$2:$B10000=raw!$B392),1),"""")"),98.0)</f>
        <v>98</v>
      </c>
      <c r="E393" s="40">
        <f t="array" ref="E393">IFERROR(INDEX(raw!$B:$H,MATCH(1,(raw!$B:$B=$B393)*(raw!$D:$D=$C393),0),7), "n/a")</f>
        <v>28.46</v>
      </c>
    </row>
    <row r="394">
      <c r="B394" s="39" t="str">
        <f>IFERROR(raw!$B393,"")</f>
        <v>Vichy Liftactiv Supreme Pnm 50 ml</v>
      </c>
      <c r="C394" s="39" t="str">
        <f>IFERROR(raw!$D393,"")</f>
        <v>Hicare</v>
      </c>
      <c r="D394" s="39">
        <f>IFERROR(__xludf.DUMMYFUNCTION("IFERROR(RANK(raw!$H393,Filter(raw!$H$2:$H10000,raw!$B$2:$B10000=raw!$B393),1),"""")"),124.0)</f>
        <v>124</v>
      </c>
      <c r="E394" s="40">
        <f t="array" ref="E394">IFERROR(INDEX(raw!$B:$H,MATCH(1,(raw!$B:$B=$B394)*(raw!$D:$D=$C394),0),7), "n/a")</f>
        <v>30.58</v>
      </c>
    </row>
    <row r="395">
      <c r="B395" s="39" t="str">
        <f>IFERROR(raw!$B394,"")</f>
        <v>Vichy Liftactiv Supreme Pnm 50 ml</v>
      </c>
      <c r="C395" s="39" t="str">
        <f>IFERROR(raw!$D394,"")</f>
        <v>Vita4you</v>
      </c>
      <c r="D395" s="39">
        <f>IFERROR(__xludf.DUMMYFUNCTION("IFERROR(RANK(raw!$H394,Filter(raw!$H$2:$H10000,raw!$B$2:$B10000=raw!$B394),1),"""")"),97.0)</f>
        <v>97</v>
      </c>
      <c r="E395" s="40">
        <f t="array" ref="E395">IFERROR(INDEX(raw!$B:$H,MATCH(1,(raw!$B:$B=$B395)*(raw!$D:$D=$C395),0),7), "n/a")</f>
        <v>28.28</v>
      </c>
    </row>
    <row r="396">
      <c r="B396" s="39" t="str">
        <f>IFERROR(raw!$B395,"")</f>
        <v>Vichy Liftactiv Supreme Pnm 50 ml</v>
      </c>
      <c r="C396" s="39" t="str">
        <f>IFERROR(raw!$D395,"")</f>
        <v>Drug-store</v>
      </c>
      <c r="D396" s="39">
        <f>IFERROR(__xludf.DUMMYFUNCTION("IFERROR(RANK(raw!$H395,Filter(raw!$H$2:$H10000,raw!$B$2:$B10000=raw!$B395),1),"""")"),102.0)</f>
        <v>102</v>
      </c>
      <c r="E396" s="40">
        <f t="array" ref="E396">IFERROR(INDEX(raw!$B:$H,MATCH(1,(raw!$B:$B=$B396)*(raw!$D:$D=$C396),0),7), "n/a")</f>
        <v>28.59</v>
      </c>
    </row>
    <row r="397">
      <c r="B397" s="39" t="str">
        <f>IFERROR(raw!$B396,"")</f>
        <v>Vichy Liftactiv Supreme Pnm 50 ml</v>
      </c>
      <c r="C397" s="39" t="str">
        <f>IFERROR(raw!$D396,"")</f>
        <v>Livepharmacy</v>
      </c>
      <c r="D397" s="39">
        <f>IFERROR(__xludf.DUMMYFUNCTION("IFERROR(RANK(raw!$H396,Filter(raw!$H$2:$H10000,raw!$B$2:$B10000=raw!$B396),1),"""")"),107.0)</f>
        <v>107</v>
      </c>
      <c r="E397" s="40">
        <f t="array" ref="E397">IFERROR(INDEX(raw!$B:$H,MATCH(1,(raw!$B:$B=$B397)*(raw!$D:$D=$C397),0),7), "n/a")</f>
        <v>29.01</v>
      </c>
    </row>
    <row r="398">
      <c r="B398" s="39" t="str">
        <f>IFERROR(raw!$B397,"")</f>
        <v>Vichy Liftactiv Supreme Pnm 50 ml</v>
      </c>
      <c r="C398" s="39" t="str">
        <f>IFERROR(raw!$D397,"")</f>
        <v>Northpharmacy</v>
      </c>
      <c r="D398" s="39">
        <f>IFERROR(__xludf.DUMMYFUNCTION("IFERROR(RANK(raw!$H397,Filter(raw!$H$2:$H10000,raw!$B$2:$B10000=raw!$B397),1),"""")"),90.0)</f>
        <v>90</v>
      </c>
      <c r="E398" s="40">
        <f t="array" ref="E398">IFERROR(INDEX(raw!$B:$H,MATCH(1,(raw!$B:$B=$B398)*(raw!$D:$D=$C398),0),7), "n/a")</f>
        <v>27.91</v>
      </c>
    </row>
    <row r="399">
      <c r="B399" s="39" t="str">
        <f>IFERROR(raw!$B398,"")</f>
        <v>Vichy Liftactiv Supreme Pnm 50 ml</v>
      </c>
      <c r="C399" s="39" t="str">
        <f>IFERROR(raw!$D398,"")</f>
        <v>Pharmatip</v>
      </c>
      <c r="D399" s="39">
        <f>IFERROR(__xludf.DUMMYFUNCTION("IFERROR(RANK(raw!$H398,Filter(raw!$H$2:$H10000,raw!$B$2:$B10000=raw!$B398),1),"""")"),112.0)</f>
        <v>112</v>
      </c>
      <c r="E399" s="40">
        <f t="array" ref="E399">IFERROR(INDEX(raw!$B:$H,MATCH(1,(raw!$B:$B=$B399)*(raw!$D:$D=$C399),0),7), "n/a")</f>
        <v>29.46</v>
      </c>
    </row>
    <row r="400">
      <c r="B400" s="39" t="str">
        <f>IFERROR(raw!$B399,"")</f>
        <v>Vichy Liftactiv Supreme Pnm 50 ml</v>
      </c>
      <c r="C400" s="39" t="str">
        <f>IFERROR(raw!$D399,"")</f>
        <v>Go healthy</v>
      </c>
      <c r="D400" s="39">
        <f>IFERROR(__xludf.DUMMYFUNCTION("IFERROR(RANK(raw!$H399,Filter(raw!$H$2:$H10000,raw!$B$2:$B10000=raw!$B399),1),"""")"),91.0)</f>
        <v>91</v>
      </c>
      <c r="E400" s="40">
        <f t="array" ref="E400">IFERROR(INDEX(raw!$B:$H,MATCH(1,(raw!$B:$B=$B400)*(raw!$D:$D=$C400),0),7), "n/a")</f>
        <v>27.97</v>
      </c>
    </row>
    <row r="401">
      <c r="B401" s="39" t="str">
        <f>IFERROR(raw!$B400,"")</f>
        <v>Vichy Liftactiv Supreme Pnm 50 ml</v>
      </c>
      <c r="C401" s="39" t="str">
        <f>IFERROR(raw!$D400,"")</f>
        <v>Pharmacy Best Offers</v>
      </c>
      <c r="D401" s="39">
        <f>IFERROR(__xludf.DUMMYFUNCTION("IFERROR(RANK(raw!$H400,Filter(raw!$H$2:$H10000,raw!$B$2:$B10000=raw!$B400),1),"""")"),93.0)</f>
        <v>93</v>
      </c>
      <c r="E401" s="40">
        <f t="array" ref="E401">IFERROR(INDEX(raw!$B:$H,MATCH(1,(raw!$B:$B=$B401)*(raw!$D:$D=$C401),0),7), "n/a")</f>
        <v>28.07</v>
      </c>
    </row>
    <row r="402">
      <c r="B402" s="39" t="str">
        <f>IFERROR(raw!$B401,"")</f>
        <v>Vichy Liftactiv Supreme Pnm 50 ml</v>
      </c>
      <c r="C402" s="39" t="str">
        <f>IFERROR(raw!$D401,"")</f>
        <v>Pharmacity</v>
      </c>
      <c r="D402" s="39">
        <f>IFERROR(__xludf.DUMMYFUNCTION("IFERROR(RANK(raw!$H401,Filter(raw!$H$2:$H10000,raw!$B$2:$B10000=raw!$B401),1),"""")"),94.0)</f>
        <v>94</v>
      </c>
      <c r="E402" s="40">
        <f t="array" ref="E402">IFERROR(INDEX(raw!$B:$H,MATCH(1,(raw!$B:$B=$B402)*(raw!$D:$D=$C402),0),7), "n/a")</f>
        <v>28.1</v>
      </c>
    </row>
    <row r="403">
      <c r="B403" s="39" t="str">
        <f>IFERROR(raw!$B402,"")</f>
        <v>Vichy Liftactiv Supreme Pnm 50 ml</v>
      </c>
      <c r="C403" s="39" t="str">
        <f>IFERROR(raw!$D402,"")</f>
        <v>A-Pharmacy</v>
      </c>
      <c r="D403" s="39">
        <f>IFERROR(__xludf.DUMMYFUNCTION("IFERROR(RANK(raw!$H402,Filter(raw!$H$2:$H10000,raw!$B$2:$B10000=raw!$B402),1),"""")"),100.0)</f>
        <v>100</v>
      </c>
      <c r="E403" s="40">
        <f t="array" ref="E403">IFERROR(INDEX(raw!$B:$H,MATCH(1,(raw!$B:$B=$B403)*(raw!$D:$D=$C403),0),7), "n/a")</f>
        <v>28.51</v>
      </c>
    </row>
    <row r="404">
      <c r="B404" s="39" t="str">
        <f>IFERROR(raw!$B403,"")</f>
        <v>Vichy Liftactiv Supreme Pnm 50 ml</v>
      </c>
      <c r="C404" s="39" t="str">
        <f>IFERROR(raw!$D403,"")</f>
        <v>OneforCare</v>
      </c>
      <c r="D404" s="39">
        <f>IFERROR(__xludf.DUMMYFUNCTION("IFERROR(RANK(raw!$H403,Filter(raw!$H$2:$H10000,raw!$B$2:$B10000=raw!$B403),1),"""")"),101.0)</f>
        <v>101</v>
      </c>
      <c r="E404" s="40">
        <f t="array" ref="E404">IFERROR(INDEX(raw!$B:$H,MATCH(1,(raw!$B:$B=$B404)*(raw!$D:$D=$C404),0),7), "n/a")</f>
        <v>28.54</v>
      </c>
    </row>
    <row r="405">
      <c r="B405" s="39" t="str">
        <f>IFERROR(raw!$B404,"")</f>
        <v>Vichy Liftactiv Supreme Pnm 50 ml</v>
      </c>
      <c r="C405" s="39" t="str">
        <f>IFERROR(raw!$D404,"")</f>
        <v>Joy Pharmacy</v>
      </c>
      <c r="D405" s="39">
        <f>IFERROR(__xludf.DUMMYFUNCTION("IFERROR(RANK(raw!$H404,Filter(raw!$H$2:$H10000,raw!$B$2:$B10000=raw!$B404),1),"""")"),95.0)</f>
        <v>95</v>
      </c>
      <c r="E405" s="40">
        <f t="array" ref="E405">IFERROR(INDEX(raw!$B:$H,MATCH(1,(raw!$B:$B=$B405)*(raw!$D:$D=$C405),0),7), "n/a")</f>
        <v>28.14</v>
      </c>
    </row>
    <row r="406">
      <c r="B406" s="39" t="str">
        <f>IFERROR(raw!$B405,"")</f>
        <v>Vichy Liftactiv Supreme Pnm 50 ml</v>
      </c>
      <c r="C406" s="39" t="str">
        <f>IFERROR(raw!$D405,"")</f>
        <v>YouPharmacy</v>
      </c>
      <c r="D406" s="39">
        <f>IFERROR(__xludf.DUMMYFUNCTION("IFERROR(RANK(raw!$H405,Filter(raw!$H$2:$H10000,raw!$B$2:$B10000=raw!$B405),1),"""")"),96.0)</f>
        <v>96</v>
      </c>
      <c r="E406" s="40">
        <f t="array" ref="E406">IFERROR(INDEX(raw!$B:$H,MATCH(1,(raw!$B:$B=$B406)*(raw!$D:$D=$C406),0),7), "n/a")</f>
        <v>28.24</v>
      </c>
    </row>
    <row r="407">
      <c r="B407" s="39" t="str">
        <f>IFERROR(raw!$B406,"")</f>
        <v>Vichy Liftactiv Supreme Pnm 50 ml</v>
      </c>
      <c r="C407" s="39" t="str">
        <f>IFERROR(raw!$D406,"")</f>
        <v>PharmacyMagou</v>
      </c>
      <c r="D407" s="39">
        <f>IFERROR(__xludf.DUMMYFUNCTION("IFERROR(RANK(raw!$H406,Filter(raw!$H$2:$H10000,raw!$B$2:$B10000=raw!$B406),1),"""")"),105.0)</f>
        <v>105</v>
      </c>
      <c r="E407" s="40">
        <f t="array" ref="E407">IFERROR(INDEX(raw!$B:$H,MATCH(1,(raw!$B:$B=$B407)*(raw!$D:$D=$C407),0),7), "n/a")</f>
        <v>28.7</v>
      </c>
    </row>
    <row r="408">
      <c r="B408" s="39" t="str">
        <f>IFERROR(raw!$B407,"")</f>
        <v>Vichy Liftactiv Supreme Pnm 50 ml</v>
      </c>
      <c r="C408" s="39" t="str">
        <f>IFERROR(raw!$D407,"")</f>
        <v>PharmacyNextDoor</v>
      </c>
      <c r="D408" s="39">
        <f>IFERROR(__xludf.DUMMYFUNCTION("IFERROR(RANK(raw!$H407,Filter(raw!$H$2:$H10000,raw!$B$2:$B10000=raw!$B407),1),"""")"),106.0)</f>
        <v>106</v>
      </c>
      <c r="E408" s="40">
        <f t="array" ref="E408">IFERROR(INDEX(raw!$B:$H,MATCH(1,(raw!$B:$B=$B408)*(raw!$D:$D=$C408),0),7), "n/a")</f>
        <v>29</v>
      </c>
    </row>
    <row r="409">
      <c r="B409" s="39" t="str">
        <f>IFERROR(raw!$B408,"")</f>
        <v>Vichy Liftactiv Supreme Pnm 50 ml</v>
      </c>
      <c r="C409" s="39" t="str">
        <f>IFERROR(raw!$D408,"")</f>
        <v>Emedicine</v>
      </c>
      <c r="D409" s="39">
        <f>IFERROR(__xludf.DUMMYFUNCTION("IFERROR(RANK(raw!$H408,Filter(raw!$H$2:$H10000,raw!$B$2:$B10000=raw!$B408),1),"""")"),117.0)</f>
        <v>117</v>
      </c>
      <c r="E409" s="40">
        <f t="array" ref="E409">IFERROR(INDEX(raw!$B:$H,MATCH(1,(raw!$B:$B=$B409)*(raw!$D:$D=$C409),0),7), "n/a")</f>
        <v>29.8</v>
      </c>
    </row>
    <row r="410">
      <c r="B410" s="39" t="str">
        <f>IFERROR(raw!$B409,"")</f>
        <v>Vichy Liftactiv Supreme Pnm 50 ml</v>
      </c>
      <c r="C410" s="39" t="str">
        <f>IFERROR(raw!$D409,"")</f>
        <v>Pharma Choice</v>
      </c>
      <c r="D410" s="39">
        <f>IFERROR(__xludf.DUMMYFUNCTION("IFERROR(RANK(raw!$H409,Filter(raw!$H$2:$H10000,raw!$B$2:$B10000=raw!$B409),1),"""")"),132.0)</f>
        <v>132</v>
      </c>
      <c r="E410" s="40">
        <f t="array" ref="E410">IFERROR(INDEX(raw!$B:$H,MATCH(1,(raw!$B:$B=$B410)*(raw!$D:$D=$C410),0),7), "n/a")</f>
        <v>31.66</v>
      </c>
    </row>
    <row r="411">
      <c r="B411" s="39" t="str">
        <f>IFERROR(raw!$B410,"")</f>
        <v>Vichy Liftactiv Supreme Pnm 50 ml</v>
      </c>
      <c r="C411" s="39" t="str">
        <f>IFERROR(raw!$D410,"")</f>
        <v>IdeaPharm</v>
      </c>
      <c r="D411" s="39">
        <f>IFERROR(__xludf.DUMMYFUNCTION("IFERROR(RANK(raw!$H410,Filter(raw!$H$2:$H10000,raw!$B$2:$B10000=raw!$B410),1),"""")"),125.0)</f>
        <v>125</v>
      </c>
      <c r="E411" s="40">
        <f t="array" ref="E411">IFERROR(INDEX(raw!$B:$H,MATCH(1,(raw!$B:$B=$B411)*(raw!$D:$D=$C411),0),7), "n/a")</f>
        <v>30.6</v>
      </c>
    </row>
    <row r="412">
      <c r="B412" s="39" t="str">
        <f>IFERROR(raw!$B411,"")</f>
        <v>Vichy Liftactiv Supreme Pnm 50 ml</v>
      </c>
      <c r="C412" s="39" t="str">
        <f>IFERROR(raw!$D411,"")</f>
        <v>Pharmacyworld</v>
      </c>
      <c r="D412" s="39">
        <f>IFERROR(__xludf.DUMMYFUNCTION("IFERROR(RANK(raw!$H411,Filter(raw!$H$2:$H10000,raw!$B$2:$B10000=raw!$B411),1),"""")"),103.0)</f>
        <v>103</v>
      </c>
      <c r="E412" s="40">
        <f t="array" ref="E412">IFERROR(INDEX(raw!$B:$H,MATCH(1,(raw!$B:$B=$B412)*(raw!$D:$D=$C412),0),7), "n/a")</f>
        <v>28.6</v>
      </c>
    </row>
    <row r="413">
      <c r="B413" s="39" t="str">
        <f>IFERROR(raw!$B412,"")</f>
        <v>Vichy Liftactiv Supreme Pnm 50 ml</v>
      </c>
      <c r="C413" s="39" t="str">
        <f>IFERROR(raw!$D412,"")</f>
        <v>Pharmacy-care</v>
      </c>
      <c r="D413" s="39">
        <f>IFERROR(__xludf.DUMMYFUNCTION("IFERROR(RANK(raw!$H412,Filter(raw!$H$2:$H10000,raw!$B$2:$B10000=raw!$B412),1),"""")"),115.0)</f>
        <v>115</v>
      </c>
      <c r="E413" s="40">
        <f t="array" ref="E413">IFERROR(INDEX(raw!$B:$H,MATCH(1,(raw!$B:$B=$B413)*(raw!$D:$D=$C413),0),7), "n/a")</f>
        <v>29.72</v>
      </c>
    </row>
    <row r="414">
      <c r="B414" s="39" t="str">
        <f>IFERROR(raw!$B413,"")</f>
        <v>Vichy Liftactiv Supreme Pnm 50 ml</v>
      </c>
      <c r="C414" s="39" t="str">
        <f>IFERROR(raw!$D413,"")</f>
        <v>Pharmacy Value</v>
      </c>
      <c r="D414" s="39">
        <f>IFERROR(__xludf.DUMMYFUNCTION("IFERROR(RANK(raw!$H413,Filter(raw!$H$2:$H10000,raw!$B$2:$B10000=raw!$B413),1),"""")"),108.0)</f>
        <v>108</v>
      </c>
      <c r="E414" s="40">
        <f t="array" ref="E414">IFERROR(INDEX(raw!$B:$H,MATCH(1,(raw!$B:$B=$B414)*(raw!$D:$D=$C414),0),7), "n/a")</f>
        <v>29.03</v>
      </c>
    </row>
    <row r="415">
      <c r="B415" s="39" t="str">
        <f>IFERROR(raw!$B414,"")</f>
        <v>Vichy Liftactiv Supreme Pnm 50 ml</v>
      </c>
      <c r="C415" s="39" t="str">
        <f>IFERROR(raw!$D414,"")</f>
        <v>Pharmacien</v>
      </c>
      <c r="D415" s="39">
        <f>IFERROR(__xludf.DUMMYFUNCTION("IFERROR(RANK(raw!$H414,Filter(raw!$H$2:$H10000,raw!$B$2:$B10000=raw!$B414),1),"""")"),128.0)</f>
        <v>128</v>
      </c>
      <c r="E415" s="40">
        <f t="array" ref="E415">IFERROR(INDEX(raw!$B:$H,MATCH(1,(raw!$B:$B=$B415)*(raw!$D:$D=$C415),0),7), "n/a")</f>
        <v>30.72</v>
      </c>
    </row>
    <row r="416">
      <c r="B416" s="39" t="str">
        <f>IFERROR(raw!$B415,"")</f>
        <v>Vichy Liftactiv Supreme Pnm 50 ml</v>
      </c>
      <c r="C416" s="39" t="str">
        <f>IFERROR(raw!$D415,"")</f>
        <v>Cool Pharmacy</v>
      </c>
      <c r="D416" s="39">
        <f>IFERROR(__xludf.DUMMYFUNCTION("IFERROR(RANK(raw!$H415,Filter(raw!$H$2:$H10000,raw!$B$2:$B10000=raw!$B415),1),"""")"),115.0)</f>
        <v>115</v>
      </c>
      <c r="E416" s="40">
        <f t="array" ref="E416">IFERROR(INDEX(raw!$B:$H,MATCH(1,(raw!$B:$B=$B416)*(raw!$D:$D=$C416),0),7), "n/a")</f>
        <v>29.72</v>
      </c>
    </row>
    <row r="417">
      <c r="B417" s="39" t="str">
        <f>IFERROR(raw!$B416,"")</f>
        <v>Vichy Liftactiv Supreme Pnm 50 ml</v>
      </c>
      <c r="C417" s="39" t="str">
        <f>IFERROR(raw!$D416,"")</f>
        <v>PharmaGoods</v>
      </c>
      <c r="D417" s="39">
        <f>IFERROR(__xludf.DUMMYFUNCTION("IFERROR(RANK(raw!$H416,Filter(raw!$H$2:$H10000,raw!$B$2:$B10000=raw!$B416),1),"""")"),110.0)</f>
        <v>110</v>
      </c>
      <c r="E417" s="40">
        <f t="array" ref="E417">IFERROR(INDEX(raw!$B:$H,MATCH(1,(raw!$B:$B=$B417)*(raw!$D:$D=$C417),0),7), "n/a")</f>
        <v>29.26</v>
      </c>
    </row>
    <row r="418">
      <c r="B418" s="39" t="str">
        <f>IFERROR(raw!$B417,"")</f>
        <v>Vichy Liftactiv Supreme Pnm 50 ml</v>
      </c>
      <c r="C418" s="39" t="str">
        <f>IFERROR(raw!$D417,"")</f>
        <v>Naturepharm</v>
      </c>
      <c r="D418" s="39">
        <f>IFERROR(__xludf.DUMMYFUNCTION("IFERROR(RANK(raw!$H417,Filter(raw!$H$2:$H10000,raw!$B$2:$B10000=raw!$B417),1),"""")"),114.0)</f>
        <v>114</v>
      </c>
      <c r="E418" s="40">
        <f t="array" ref="E418">IFERROR(INDEX(raw!$B:$H,MATCH(1,(raw!$B:$B=$B418)*(raw!$D:$D=$C418),0),7), "n/a")</f>
        <v>29.66</v>
      </c>
    </row>
    <row r="419">
      <c r="B419" s="39" t="str">
        <f>IFERROR(raw!$B418,"")</f>
        <v>Vichy Liftactiv Supreme Pnm 50 ml</v>
      </c>
      <c r="C419" s="39" t="str">
        <f>IFERROR(raw!$D418,"")</f>
        <v>Pharmacythess</v>
      </c>
      <c r="D419" s="39">
        <f>IFERROR(__xludf.DUMMYFUNCTION("IFERROR(RANK(raw!$H418,Filter(raw!$H$2:$H10000,raw!$B$2:$B10000=raw!$B418),1),"""")"),113.0)</f>
        <v>113</v>
      </c>
      <c r="E419" s="40">
        <f t="array" ref="E419">IFERROR(INDEX(raw!$B:$H,MATCH(1,(raw!$B:$B=$B419)*(raw!$D:$D=$C419),0),7), "n/a")</f>
        <v>29.51</v>
      </c>
    </row>
    <row r="420">
      <c r="B420" s="39" t="str">
        <f>IFERROR(raw!$B419,"")</f>
        <v>Vichy Liftactiv Supreme Pnm 50 ml</v>
      </c>
      <c r="C420" s="39" t="str">
        <f>IFERROR(raw!$D419,"")</f>
        <v>Ippokratis-Pharmacy</v>
      </c>
      <c r="D420" s="39">
        <f>IFERROR(__xludf.DUMMYFUNCTION("IFERROR(RANK(raw!$H419,Filter(raw!$H$2:$H10000,raw!$B$2:$B10000=raw!$B419),1),"""")"),120.0)</f>
        <v>120</v>
      </c>
      <c r="E420" s="40">
        <f t="array" ref="E420">IFERROR(INDEX(raw!$B:$H,MATCH(1,(raw!$B:$B=$B420)*(raw!$D:$D=$C420),0),7), "n/a")</f>
        <v>30.14</v>
      </c>
    </row>
    <row r="421">
      <c r="B421" s="39" t="str">
        <f>IFERROR(raw!$B420,"")</f>
        <v>Vichy Liftactiv Supreme Pnm 50 ml</v>
      </c>
      <c r="C421" s="39" t="str">
        <f>IFERROR(raw!$D420,"")</f>
        <v>PharmUp</v>
      </c>
      <c r="D421" s="39">
        <f>IFERROR(__xludf.DUMMYFUNCTION("IFERROR(RANK(raw!$H420,Filter(raw!$H$2:$H10000,raw!$B$2:$B10000=raw!$B420),1),"""")"),119.0)</f>
        <v>119</v>
      </c>
      <c r="E421" s="40">
        <f t="array" ref="E421">IFERROR(INDEX(raw!$B:$H,MATCH(1,(raw!$B:$B=$B421)*(raw!$D:$D=$C421),0),7), "n/a")</f>
        <v>30</v>
      </c>
    </row>
    <row r="422">
      <c r="B422" s="39" t="str">
        <f>IFERROR(raw!$B421,"")</f>
        <v>Vichy Liftactiv Supreme Pnm 50 ml</v>
      </c>
      <c r="C422" s="39" t="str">
        <f>IFERROR(raw!$D421,"")</f>
        <v>Green-pharm</v>
      </c>
      <c r="D422" s="39">
        <f>IFERROR(__xludf.DUMMYFUNCTION("IFERROR(RANK(raw!$H421,Filter(raw!$H$2:$H10000,raw!$B$2:$B10000=raw!$B421),1),"""")"),109.0)</f>
        <v>109</v>
      </c>
      <c r="E422" s="40">
        <f t="array" ref="E422">IFERROR(INDEX(raw!$B:$H,MATCH(1,(raw!$B:$B=$B422)*(raw!$D:$D=$C422),0),7), "n/a")</f>
        <v>29.08</v>
      </c>
    </row>
    <row r="423">
      <c r="B423" s="39" t="str">
        <f>IFERROR(raw!$B422,"")</f>
        <v>Vichy Liftactiv Supreme Pnm 50 ml</v>
      </c>
      <c r="C423" s="39" t="str">
        <f>IFERROR(raw!$D422,"")</f>
        <v>LemonAid</v>
      </c>
      <c r="D423" s="39">
        <f>IFERROR(__xludf.DUMMYFUNCTION("IFERROR(RANK(raw!$H422,Filter(raw!$H$2:$H10000,raw!$B$2:$B10000=raw!$B422),1),"""")"),121.0)</f>
        <v>121</v>
      </c>
      <c r="E423" s="40">
        <f t="array" ref="E423">IFERROR(INDEX(raw!$B:$H,MATCH(1,(raw!$B:$B=$B423)*(raw!$D:$D=$C423),0),7), "n/a")</f>
        <v>30.25</v>
      </c>
    </row>
    <row r="424">
      <c r="B424" s="39" t="str">
        <f>IFERROR(raw!$B423,"")</f>
        <v>Vichy Liftactiv Supreme Pnm 50 ml</v>
      </c>
      <c r="C424" s="39" t="str">
        <f>IFERROR(raw!$D423,"")</f>
        <v>Farmakeio1828</v>
      </c>
      <c r="D424" s="39">
        <f>IFERROR(__xludf.DUMMYFUNCTION("IFERROR(RANK(raw!$H423,Filter(raw!$H$2:$H10000,raw!$B$2:$B10000=raw!$B423),1),"""")"),127.0)</f>
        <v>127</v>
      </c>
      <c r="E424" s="40">
        <f t="array" ref="E424">IFERROR(INDEX(raw!$B:$H,MATCH(1,(raw!$B:$B=$B424)*(raw!$D:$D=$C424),0),7), "n/a")</f>
        <v>30.69</v>
      </c>
    </row>
    <row r="425">
      <c r="B425" s="39" t="str">
        <f>IFERROR(raw!$B424,"")</f>
        <v>Vichy Liftactiv Supreme Pnm 50 ml</v>
      </c>
      <c r="C425" s="39" t="str">
        <f>IFERROR(raw!$D424,"")</f>
        <v>Box2box</v>
      </c>
      <c r="D425" s="39">
        <f>IFERROR(__xludf.DUMMYFUNCTION("IFERROR(RANK(raw!$H424,Filter(raw!$H$2:$H10000,raw!$B$2:$B10000=raw!$B424),1),"""")"),123.0)</f>
        <v>123</v>
      </c>
      <c r="E425" s="40">
        <f t="array" ref="E425">IFERROR(INDEX(raw!$B:$H,MATCH(1,(raw!$B:$B=$B425)*(raw!$D:$D=$C425),0),7), "n/a")</f>
        <v>30.4</v>
      </c>
    </row>
    <row r="426">
      <c r="B426" s="39" t="str">
        <f>IFERROR(raw!$B425,"")</f>
        <v>Vichy Liftactiv Supreme Pnm 50 ml</v>
      </c>
      <c r="C426" s="39" t="str">
        <f>IFERROR(raw!$D425,"")</f>
        <v>Pharmacy4me</v>
      </c>
      <c r="D426" s="39">
        <f>IFERROR(__xludf.DUMMYFUNCTION("IFERROR(RANK(raw!$H425,Filter(raw!$H$2:$H10000,raw!$B$2:$B10000=raw!$B425),1),"""")"),111.0)</f>
        <v>111</v>
      </c>
      <c r="E426" s="40">
        <f t="array" ref="E426">IFERROR(INDEX(raw!$B:$H,MATCH(1,(raw!$B:$B=$B426)*(raw!$D:$D=$C426),0),7), "n/a")</f>
        <v>29.4</v>
      </c>
    </row>
    <row r="427">
      <c r="B427" s="39" t="str">
        <f>IFERROR(raw!$B426,"")</f>
        <v>Vichy Liftactiv Supreme Pnm 50 ml</v>
      </c>
      <c r="C427" s="39" t="str">
        <f>IFERROR(raw!$D426,"")</f>
        <v>Qpharmacy</v>
      </c>
      <c r="D427" s="39">
        <f>IFERROR(__xludf.DUMMYFUNCTION("IFERROR(RANK(raw!$H426,Filter(raw!$H$2:$H10000,raw!$B$2:$B10000=raw!$B426),1),"""")"),121.0)</f>
        <v>121</v>
      </c>
      <c r="E427" s="40">
        <f t="array" ref="E427">IFERROR(INDEX(raw!$B:$H,MATCH(1,(raw!$B:$B=$B427)*(raw!$D:$D=$C427),0),7), "n/a")</f>
        <v>30.25</v>
      </c>
    </row>
    <row r="428">
      <c r="B428" s="39" t="str">
        <f>IFERROR(raw!$B427,"")</f>
        <v>Vichy Liftactiv Supreme Pnm 50 ml</v>
      </c>
      <c r="C428" s="39" t="str">
        <f>IFERROR(raw!$D427,"")</f>
        <v>Atpharmacy</v>
      </c>
      <c r="D428" s="39">
        <f>IFERROR(__xludf.DUMMYFUNCTION("IFERROR(RANK(raw!$H427,Filter(raw!$H$2:$H10000,raw!$B$2:$B10000=raw!$B427),1),"""")"),104.0)</f>
        <v>104</v>
      </c>
      <c r="E428" s="40">
        <f t="array" ref="E428">IFERROR(INDEX(raw!$B:$H,MATCH(1,(raw!$B:$B=$B428)*(raw!$D:$D=$C428),0),7), "n/a")</f>
        <v>28.63</v>
      </c>
    </row>
    <row r="429">
      <c r="B429" s="39" t="str">
        <f>IFERROR(raw!$B428,"")</f>
        <v>Vichy Liftactiv Supreme Pnm 50 ml</v>
      </c>
      <c r="C429" s="39" t="str">
        <f>IFERROR(raw!$D428,"")</f>
        <v>Attica Beauty</v>
      </c>
      <c r="D429" s="39">
        <f>IFERROR(__xludf.DUMMYFUNCTION("IFERROR(RANK(raw!$H428,Filter(raw!$H$2:$H10000,raw!$B$2:$B10000=raw!$B428),1),"""")"),129.0)</f>
        <v>129</v>
      </c>
      <c r="E429" s="40">
        <f t="array" ref="E429">IFERROR(INDEX(raw!$B:$H,MATCH(1,(raw!$B:$B=$B429)*(raw!$D:$D=$C429),0),7), "n/a")</f>
        <v>31.18</v>
      </c>
    </row>
    <row r="430">
      <c r="B430" s="39" t="str">
        <f>IFERROR(raw!$B429,"")</f>
        <v>Vichy Liftactiv Supreme Pnm 50 ml</v>
      </c>
      <c r="C430" s="39" t="str">
        <f>IFERROR(raw!$D429,"")</f>
        <v>Pharmaspot</v>
      </c>
      <c r="D430" s="39">
        <f>IFERROR(__xludf.DUMMYFUNCTION("IFERROR(RANK(raw!$H429,Filter(raw!$H$2:$H10000,raw!$B$2:$B10000=raw!$B429),1),"""")"),126.0)</f>
        <v>126</v>
      </c>
      <c r="E430" s="40">
        <f t="array" ref="E430">IFERROR(INDEX(raw!$B:$H,MATCH(1,(raw!$B:$B=$B430)*(raw!$D:$D=$C430),0),7), "n/a")</f>
        <v>30.64</v>
      </c>
    </row>
    <row r="431">
      <c r="B431" s="39" t="str">
        <f>IFERROR(raw!$B430,"")</f>
        <v>Vichy Liftactiv Supreme Pnm 50 ml</v>
      </c>
      <c r="C431" s="39" t="str">
        <f>IFERROR(raw!$D430,"")</f>
        <v>Your-Pharmacy</v>
      </c>
      <c r="D431" s="39">
        <f>IFERROR(__xludf.DUMMYFUNCTION("IFERROR(RANK(raw!$H430,Filter(raw!$H$2:$H10000,raw!$B$2:$B10000=raw!$B430),1),"""")"),130.0)</f>
        <v>130</v>
      </c>
      <c r="E431" s="40">
        <f t="array" ref="E431">IFERROR(INDEX(raw!$B:$H,MATCH(1,(raw!$B:$B=$B431)*(raw!$D:$D=$C431),0),7), "n/a")</f>
        <v>31.3</v>
      </c>
    </row>
    <row r="432">
      <c r="B432" s="39" t="str">
        <f>IFERROR(raw!$B431,"")</f>
        <v>Vichy Liftactiv Supreme Pnm 50 ml</v>
      </c>
      <c r="C432" s="39" t="str">
        <f>IFERROR(raw!$D431,"")</f>
        <v>Parfimo</v>
      </c>
      <c r="D432" s="39">
        <f>IFERROR(__xludf.DUMMYFUNCTION("IFERROR(RANK(raw!$H431,Filter(raw!$H$2:$H10000,raw!$B$2:$B10000=raw!$B431),1),"""")"),131.0)</f>
        <v>131</v>
      </c>
      <c r="E432" s="40">
        <f t="array" ref="E432">IFERROR(INDEX(raw!$B:$H,MATCH(1,(raw!$B:$B=$B432)*(raw!$D:$D=$C432),0),7), "n/a")</f>
        <v>31.35</v>
      </c>
    </row>
    <row r="433">
      <c r="B433" s="39" t="str">
        <f>IFERROR(raw!$B432,"")</f>
        <v>Vichy Liftactiv Supreme Pnm 50 ml</v>
      </c>
      <c r="C433" s="39" t="str">
        <f>IFERROR(raw!$D432,"")</f>
        <v>Pharmacyonlineshop</v>
      </c>
      <c r="D433" s="39">
        <f>IFERROR(__xludf.DUMMYFUNCTION("IFERROR(RANK(raw!$H432,Filter(raw!$H$2:$H10000,raw!$B$2:$B10000=raw!$B432),1),"""")"),134.0)</f>
        <v>134</v>
      </c>
      <c r="E433" s="40">
        <f t="array" ref="E433">IFERROR(INDEX(raw!$B:$H,MATCH(1,(raw!$B:$B=$B433)*(raw!$D:$D=$C433),0),7), "n/a")</f>
        <v>32.93</v>
      </c>
    </row>
    <row r="434">
      <c r="B434" s="39" t="str">
        <f>IFERROR(raw!$B433,"")</f>
        <v>Vichy Liftactiv Supreme Pnm 50 ml</v>
      </c>
      <c r="C434" s="39" t="str">
        <f>IFERROR(raw!$D433,"")</f>
        <v>Fmf</v>
      </c>
      <c r="D434" s="39">
        <f>IFERROR(__xludf.DUMMYFUNCTION("IFERROR(RANK(raw!$H433,Filter(raw!$H$2:$H10000,raw!$B$2:$B10000=raw!$B433),1),"""")"),133.0)</f>
        <v>133</v>
      </c>
      <c r="E434" s="40">
        <f t="array" ref="E434">IFERROR(INDEX(raw!$B:$H,MATCH(1,(raw!$B:$B=$B434)*(raw!$D:$D=$C434),0),7), "n/a")</f>
        <v>32.48</v>
      </c>
    </row>
    <row r="435">
      <c r="B435" s="39" t="str">
        <f>IFERROR(raw!$B434,"")</f>
        <v>Vichy Liftactiv Supreme Pnm 50 ml</v>
      </c>
      <c r="C435" s="39" t="str">
        <f>IFERROR(raw!$D434,"")</f>
        <v>Notino</v>
      </c>
      <c r="D435" s="39">
        <f>IFERROR(__xludf.DUMMYFUNCTION("IFERROR(RANK(raw!$H434,Filter(raw!$H$2:$H10000,raw!$B$2:$B10000=raw!$B434),1),"""")"),137.0)</f>
        <v>137</v>
      </c>
      <c r="E435" s="40">
        <f t="array" ref="E435">IFERROR(INDEX(raw!$B:$H,MATCH(1,(raw!$B:$B=$B435)*(raw!$D:$D=$C435),0),7), "n/a")</f>
        <v>36.8</v>
      </c>
    </row>
    <row r="436">
      <c r="B436" s="39" t="str">
        <f>IFERROR(raw!$B435,"")</f>
        <v>Vichy Liftactiv Supreme Pnm 50 ml</v>
      </c>
      <c r="C436" s="39" t="str">
        <f>IFERROR(raw!$D435,"")</f>
        <v>AntoniouPharmacy</v>
      </c>
      <c r="D436" s="39">
        <f>IFERROR(__xludf.DUMMYFUNCTION("IFERROR(RANK(raw!$H435,Filter(raw!$H$2:$H10000,raw!$B$2:$B10000=raw!$B435),1),"""")"),135.0)</f>
        <v>135</v>
      </c>
      <c r="E436" s="40">
        <f t="array" ref="E436">IFERROR(INDEX(raw!$B:$H,MATCH(1,(raw!$B:$B=$B436)*(raw!$D:$D=$C436),0),7), "n/a")</f>
        <v>35.94</v>
      </c>
    </row>
    <row r="437">
      <c r="B437" s="39" t="str">
        <f>IFERROR(raw!$B436,"")</f>
        <v>Vichy Liftactiv Supreme Pnm 50 ml</v>
      </c>
      <c r="C437" s="39" t="str">
        <f>IFERROR(raw!$D436,"")</f>
        <v>iNatural</v>
      </c>
      <c r="D437" s="39">
        <f>IFERROR(__xludf.DUMMYFUNCTION("IFERROR(RANK(raw!$H436,Filter(raw!$H$2:$H10000,raw!$B$2:$B10000=raw!$B436),1),"""")"),136.0)</f>
        <v>136</v>
      </c>
      <c r="E437" s="40">
        <f t="array" ref="E437">IFERROR(INDEX(raw!$B:$H,MATCH(1,(raw!$B:$B=$B437)*(raw!$D:$D=$C437),0),7), "n/a")</f>
        <v>36.48</v>
      </c>
    </row>
    <row r="438">
      <c r="B438" s="39" t="str">
        <f>IFERROR(raw!$B437,"")</f>
        <v>La Roche-Posay Effaclar Gel Moussant Purifiant Τζελ Καθαρισμού Προσώπου 400ml</v>
      </c>
      <c r="C438" s="39" t="str">
        <f>IFERROR(raw!$D437,"")</f>
        <v>Smile-pharmacy</v>
      </c>
      <c r="D438" s="39">
        <f>IFERROR(__xludf.DUMMYFUNCTION("IFERROR(RANK(raw!$H437,Filter(raw!$H$2:$H10000,raw!$B$2:$B10000=raw!$B437),1),"""")"),5.0)</f>
        <v>5</v>
      </c>
      <c r="E438" s="40">
        <f t="array" ref="E438">IFERROR(INDEX(raw!$B:$H,MATCH(1,(raw!$B:$B=$B438)*(raw!$D:$D=$C438),0),7), "n/a")</f>
        <v>13.75</v>
      </c>
    </row>
    <row r="439">
      <c r="B439" s="39" t="str">
        <f>IFERROR(raw!$B438,"")</f>
        <v>La Roche-Posay Effaclar Gel Moussant Purifiant Τζελ Καθαρισμού Προσώπου 400ml</v>
      </c>
      <c r="C439" s="39" t="str">
        <f>IFERROR(raw!$D438,"")</f>
        <v>It's Care Time</v>
      </c>
      <c r="D439" s="39">
        <f>IFERROR(__xludf.DUMMYFUNCTION("IFERROR(RANK(raw!$H438,Filter(raw!$H$2:$H10000,raw!$B$2:$B10000=raw!$B438),1),"""")"),4.0)</f>
        <v>4</v>
      </c>
      <c r="E439" s="40">
        <f t="array" ref="E439">IFERROR(INDEX(raw!$B:$H,MATCH(1,(raw!$B:$B=$B439)*(raw!$D:$D=$C439),0),7), "n/a")</f>
        <v>13.56</v>
      </c>
    </row>
    <row r="440">
      <c r="B440" s="39" t="str">
        <f>IFERROR(raw!$B439,"")</f>
        <v>La Roche-Posay Effaclar Gel Moussant Purifiant Τζελ Καθαρισμού Προσώπου 400ml</v>
      </c>
      <c r="C440" s="39" t="str">
        <f>IFERROR(raw!$D439,"")</f>
        <v>BoxPharmacy</v>
      </c>
      <c r="D440" s="39">
        <f>IFERROR(__xludf.DUMMYFUNCTION("IFERROR(RANK(raw!$H439,Filter(raw!$H$2:$H10000,raw!$B$2:$B10000=raw!$B439),1),"""")"),2.0)</f>
        <v>2</v>
      </c>
      <c r="E440" s="40">
        <f t="array" ref="E440">IFERROR(INDEX(raw!$B:$H,MATCH(1,(raw!$B:$B=$B440)*(raw!$D:$D=$C440),0),7), "n/a")</f>
        <v>13.39</v>
      </c>
    </row>
    <row r="441">
      <c r="B441" s="39" t="str">
        <f>IFERROR(raw!$B440,"")</f>
        <v>La Roche-Posay Effaclar Gel Moussant Purifiant Τζελ Καθαρισμού Προσώπου 400ml</v>
      </c>
      <c r="C441" s="39" t="str">
        <f>IFERROR(raw!$D440,"")</f>
        <v>Love2care</v>
      </c>
      <c r="D441" s="39">
        <f>IFERROR(__xludf.DUMMYFUNCTION("IFERROR(RANK(raw!$H440,Filter(raw!$H$2:$H10000,raw!$B$2:$B10000=raw!$B440),1),"""")"),10.0)</f>
        <v>10</v>
      </c>
      <c r="E441" s="40">
        <f t="array" ref="E441">IFERROR(INDEX(raw!$B:$H,MATCH(1,(raw!$B:$B=$B441)*(raw!$D:$D=$C441),0),7), "n/a")</f>
        <v>14.3</v>
      </c>
    </row>
    <row r="442">
      <c r="B442" s="39" t="str">
        <f>IFERROR(raw!$B441,"")</f>
        <v>La Roche-Posay Effaclar Gel Moussant Purifiant Τζελ Καθαρισμού Προσώπου 400ml</v>
      </c>
      <c r="C442" s="39" t="str">
        <f>IFERROR(raw!$D441,"")</f>
        <v>Northpharmacy</v>
      </c>
      <c r="D442" s="39">
        <f>IFERROR(__xludf.DUMMYFUNCTION("IFERROR(RANK(raw!$H441,Filter(raw!$H$2:$H10000,raw!$B$2:$B10000=raw!$B441),1),"""")"),3.0)</f>
        <v>3</v>
      </c>
      <c r="E442" s="40">
        <f t="array" ref="E442">IFERROR(INDEX(raw!$B:$H,MATCH(1,(raw!$B:$B=$B442)*(raw!$D:$D=$C442),0),7), "n/a")</f>
        <v>13.48</v>
      </c>
    </row>
    <row r="443">
      <c r="B443" s="39" t="str">
        <f>IFERROR(raw!$B442,"")</f>
        <v>La Roche-Posay Effaclar Gel Moussant Purifiant Τζελ Καθαρισμού Προσώπου 400ml</v>
      </c>
      <c r="C443" s="39" t="str">
        <f>IFERROR(raw!$D442,"")</f>
        <v>Pharmatip</v>
      </c>
      <c r="D443" s="39">
        <f>IFERROR(__xludf.DUMMYFUNCTION("IFERROR(RANK(raw!$H442,Filter(raw!$H$2:$H10000,raw!$B$2:$B10000=raw!$B442),1),"""")"),17.0)</f>
        <v>17</v>
      </c>
      <c r="E443" s="40">
        <f t="array" ref="E443">IFERROR(INDEX(raw!$B:$H,MATCH(1,(raw!$B:$B=$B443)*(raw!$D:$D=$C443),0),7), "n/a")</f>
        <v>15.09</v>
      </c>
    </row>
    <row r="444">
      <c r="B444" s="39" t="str">
        <f>IFERROR(raw!$B443,"")</f>
        <v>La Roche-Posay Effaclar Gel Moussant Purifiant Τζελ Καθαρισμού Προσώπου 400ml</v>
      </c>
      <c r="C444" s="39" t="str">
        <f>IFERROR(raw!$D443,"")</f>
        <v>i-Cure</v>
      </c>
      <c r="D444" s="39">
        <f>IFERROR(__xludf.DUMMYFUNCTION("IFERROR(RANK(raw!$H443,Filter(raw!$H$2:$H10000,raw!$B$2:$B10000=raw!$B443),1),"""")"),1.0)</f>
        <v>1</v>
      </c>
      <c r="E444" s="40">
        <f t="array" ref="E444">IFERROR(INDEX(raw!$B:$H,MATCH(1,(raw!$B:$B=$B444)*(raw!$D:$D=$C444),0),7), "n/a")</f>
        <v>13.14</v>
      </c>
    </row>
    <row r="445">
      <c r="B445" s="39" t="str">
        <f>IFERROR(raw!$B444,"")</f>
        <v>La Roche-Posay Effaclar Gel Moussant Purifiant Τζελ Καθαρισμού Προσώπου 400ml</v>
      </c>
      <c r="C445" s="39" t="str">
        <f>IFERROR(raw!$D444,"")</f>
        <v>UrbanPharmacy</v>
      </c>
      <c r="D445" s="39">
        <f>IFERROR(__xludf.DUMMYFUNCTION("IFERROR(RANK(raw!$H444,Filter(raw!$H$2:$H10000,raw!$B$2:$B10000=raw!$B444),1),"""")"),12.0)</f>
        <v>12</v>
      </c>
      <c r="E445" s="40">
        <f t="array" ref="E445">IFERROR(INDEX(raw!$B:$H,MATCH(1,(raw!$B:$B=$B445)*(raw!$D:$D=$C445),0),7), "n/a")</f>
        <v>14.4</v>
      </c>
    </row>
    <row r="446">
      <c r="B446" s="39" t="str">
        <f>IFERROR(raw!$B445,"")</f>
        <v>La Roche-Posay Effaclar Gel Moussant Purifiant Τζελ Καθαρισμού Προσώπου 400ml</v>
      </c>
      <c r="C446" s="39" t="str">
        <f>IFERROR(raw!$D445,"")</f>
        <v>Novopharmacy</v>
      </c>
      <c r="D446" s="39">
        <f>IFERROR(__xludf.DUMMYFUNCTION("IFERROR(RANK(raw!$H445,Filter(raw!$H$2:$H10000,raw!$B$2:$B10000=raw!$B445),1),"""")"),6.0)</f>
        <v>6</v>
      </c>
      <c r="E446" s="40">
        <f t="array" ref="E446">IFERROR(INDEX(raw!$B:$H,MATCH(1,(raw!$B:$B=$B446)*(raw!$D:$D=$C446),0),7), "n/a")</f>
        <v>13.96</v>
      </c>
    </row>
    <row r="447">
      <c r="B447" s="39" t="str">
        <f>IFERROR(raw!$B446,"")</f>
        <v>La Roche-Posay Effaclar Gel Moussant Purifiant Τζελ Καθαρισμού Προσώπου 400ml</v>
      </c>
      <c r="C447" s="39" t="str">
        <f>IFERROR(raw!$D446,"")</f>
        <v>RealPharmacy</v>
      </c>
      <c r="D447" s="39">
        <f>IFERROR(__xludf.DUMMYFUNCTION("IFERROR(RANK(raw!$H446,Filter(raw!$H$2:$H10000,raw!$B$2:$B10000=raw!$B446),1),"""")"),11.0)</f>
        <v>11</v>
      </c>
      <c r="E447" s="40">
        <f t="array" ref="E447">IFERROR(INDEX(raw!$B:$H,MATCH(1,(raw!$B:$B=$B447)*(raw!$D:$D=$C447),0),7), "n/a")</f>
        <v>14.32</v>
      </c>
    </row>
    <row r="448">
      <c r="B448" s="39" t="str">
        <f>IFERROR(raw!$B447,"")</f>
        <v>La Roche-Posay Effaclar Gel Moussant Purifiant Τζελ Καθαρισμού Προσώπου 400ml</v>
      </c>
      <c r="C448" s="39" t="str">
        <f>IFERROR(raw!$D447,"")</f>
        <v>Hipharmacy</v>
      </c>
      <c r="D448" s="39">
        <f>IFERROR(__xludf.DUMMYFUNCTION("IFERROR(RANK(raw!$H447,Filter(raw!$H$2:$H10000,raw!$B$2:$B10000=raw!$B447),1),"""")"),8.0)</f>
        <v>8</v>
      </c>
      <c r="E448" s="40">
        <f t="array" ref="E448">IFERROR(INDEX(raw!$B:$H,MATCH(1,(raw!$B:$B=$B448)*(raw!$D:$D=$C448),0),7), "n/a")</f>
        <v>13.99</v>
      </c>
    </row>
    <row r="449">
      <c r="B449" s="39" t="str">
        <f>IFERROR(raw!$B448,"")</f>
        <v>La Roche-Posay Effaclar Gel Moussant Purifiant Τζελ Καθαρισμού Προσώπου 400ml</v>
      </c>
      <c r="C449" s="39" t="str">
        <f>IFERROR(raw!$D448,"")</f>
        <v>Pharmacyexpert</v>
      </c>
      <c r="D449" s="39">
        <f>IFERROR(__xludf.DUMMYFUNCTION("IFERROR(RANK(raw!$H448,Filter(raw!$H$2:$H10000,raw!$B$2:$B10000=raw!$B448),1),"""")"),7.0)</f>
        <v>7</v>
      </c>
      <c r="E449" s="40">
        <f t="array" ref="E449">IFERROR(INDEX(raw!$B:$H,MATCH(1,(raw!$B:$B=$B449)*(raw!$D:$D=$C449),0),7), "n/a")</f>
        <v>13.98</v>
      </c>
    </row>
    <row r="450">
      <c r="B450" s="39" t="str">
        <f>IFERROR(raw!$B449,"")</f>
        <v>La Roche-Posay Effaclar Gel Moussant Purifiant Τζελ Καθαρισμού Προσώπου 400ml</v>
      </c>
      <c r="C450" s="39" t="str">
        <f>IFERROR(raw!$D449,"")</f>
        <v>Pharmacyclick</v>
      </c>
      <c r="D450" s="39">
        <f>IFERROR(__xludf.DUMMYFUNCTION("IFERROR(RANK(raw!$H449,Filter(raw!$H$2:$H10000,raw!$B$2:$B10000=raw!$B449),1),"""")"),15.0)</f>
        <v>15</v>
      </c>
      <c r="E450" s="40">
        <f t="array" ref="E450">IFERROR(INDEX(raw!$B:$H,MATCH(1,(raw!$B:$B=$B450)*(raw!$D:$D=$C450),0),7), "n/a")</f>
        <v>14.9</v>
      </c>
    </row>
    <row r="451">
      <c r="B451" s="39" t="str">
        <f>IFERROR(raw!$B450,"")</f>
        <v>La Roche-Posay Effaclar Gel Moussant Purifiant Τζελ Καθαρισμού Προσώπου 400ml</v>
      </c>
      <c r="C451" s="39" t="str">
        <f>IFERROR(raw!$D450,"")</f>
        <v>Pharmafresh</v>
      </c>
      <c r="D451" s="39">
        <f>IFERROR(__xludf.DUMMYFUNCTION("IFERROR(RANK(raw!$H450,Filter(raw!$H$2:$H10000,raw!$B$2:$B10000=raw!$B450),1),"""")"),16.0)</f>
        <v>16</v>
      </c>
      <c r="E451" s="40">
        <f t="array" ref="E451">IFERROR(INDEX(raw!$B:$H,MATCH(1,(raw!$B:$B=$B451)*(raw!$D:$D=$C451),0),7), "n/a")</f>
        <v>14.94</v>
      </c>
    </row>
    <row r="452">
      <c r="B452" s="39" t="str">
        <f>IFERROR(raw!$B451,"")</f>
        <v>La Roche-Posay Effaclar Gel Moussant Purifiant Τζελ Καθαρισμού Προσώπου 400ml</v>
      </c>
      <c r="C452" s="39" t="str">
        <f>IFERROR(raw!$D451,"")</f>
        <v>Gotohealth</v>
      </c>
      <c r="D452" s="39">
        <f>IFERROR(__xludf.DUMMYFUNCTION("IFERROR(RANK(raw!$H451,Filter(raw!$H$2:$H10000,raw!$B$2:$B10000=raw!$B451),1),"""")"),13.0)</f>
        <v>13</v>
      </c>
      <c r="E452" s="40">
        <f t="array" ref="E452">IFERROR(INDEX(raw!$B:$H,MATCH(1,(raw!$B:$B=$B452)*(raw!$D:$D=$C452),0),7), "n/a")</f>
        <v>14.65</v>
      </c>
    </row>
    <row r="453">
      <c r="B453" s="39" t="str">
        <f>IFERROR(raw!$B452,"")</f>
        <v>La Roche-Posay Effaclar Gel Moussant Purifiant Τζελ Καθαρισμού Προσώπου 400ml</v>
      </c>
      <c r="C453" s="39" t="str">
        <f>IFERROR(raw!$D452,"")</f>
        <v>E-pharm</v>
      </c>
      <c r="D453" s="39">
        <f>IFERROR(__xludf.DUMMYFUNCTION("IFERROR(RANK(raw!$H452,Filter(raw!$H$2:$H10000,raw!$B$2:$B10000=raw!$B452),1),"""")"),14.0)</f>
        <v>14</v>
      </c>
      <c r="E453" s="40">
        <f t="array" ref="E453">IFERROR(INDEX(raw!$B:$H,MATCH(1,(raw!$B:$B=$B453)*(raw!$D:$D=$C453),0),7), "n/a")</f>
        <v>14.72</v>
      </c>
    </row>
    <row r="454">
      <c r="B454" s="39" t="str">
        <f>IFERROR(raw!$B453,"")</f>
        <v>La Roche-Posay Effaclar Gel Moussant Purifiant Τζελ Καθαρισμού Προσώπου 400ml</v>
      </c>
      <c r="C454" s="39" t="str">
        <f>IFERROR(raw!$D453,"")</f>
        <v>Pharmacy128</v>
      </c>
      <c r="D454" s="39">
        <f>IFERROR(__xludf.DUMMYFUNCTION("IFERROR(RANK(raw!$H453,Filter(raw!$H$2:$H10000,raw!$B$2:$B10000=raw!$B453),1),"""")"),18.0)</f>
        <v>18</v>
      </c>
      <c r="E454" s="40">
        <f t="array" ref="E454">IFERROR(INDEX(raw!$B:$H,MATCH(1,(raw!$B:$B=$B454)*(raw!$D:$D=$C454),0),7), "n/a")</f>
        <v>15.45</v>
      </c>
    </row>
    <row r="455">
      <c r="B455" s="39" t="str">
        <f>IFERROR(raw!$B454,"")</f>
        <v>La Roche-Posay Effaclar Gel Moussant Purifiant Τζελ Καθαρισμού Προσώπου 400ml</v>
      </c>
      <c r="C455" s="39" t="str">
        <f>IFERROR(raw!$D454,"")</f>
        <v>Farmakeio Express</v>
      </c>
      <c r="D455" s="39">
        <f>IFERROR(__xludf.DUMMYFUNCTION("IFERROR(RANK(raw!$H454,Filter(raw!$H$2:$H10000,raw!$B$2:$B10000=raw!$B454),1),"""")"),9.0)</f>
        <v>9</v>
      </c>
      <c r="E455" s="40">
        <f t="array" ref="E455">IFERROR(INDEX(raw!$B:$H,MATCH(1,(raw!$B:$B=$B455)*(raw!$D:$D=$C455),0),7), "n/a")</f>
        <v>14.11</v>
      </c>
    </row>
    <row r="456">
      <c r="B456" s="39" t="str">
        <f>IFERROR(raw!$B455,"")</f>
        <v>La Roche-Posay Effaclar Gel Moussant Purifiant Τζελ Καθαρισμού Προσώπου 400ml</v>
      </c>
      <c r="C456" s="39" t="str">
        <f>IFERROR(raw!$D455,"")</f>
        <v>Pharmahub</v>
      </c>
      <c r="D456" s="39">
        <f>IFERROR(__xludf.DUMMYFUNCTION("IFERROR(RANK(raw!$H455,Filter(raw!$H$2:$H10000,raw!$B$2:$B10000=raw!$B455),1),"""")"),19.0)</f>
        <v>19</v>
      </c>
      <c r="E456" s="40">
        <f t="array" ref="E456">IFERROR(INDEX(raw!$B:$H,MATCH(1,(raw!$B:$B=$B456)*(raw!$D:$D=$C456),0),7), "n/a")</f>
        <v>15.5</v>
      </c>
    </row>
    <row r="457">
      <c r="B457" s="39" t="str">
        <f>IFERROR(raw!$B456,"")</f>
        <v>La Roche-Posay Effaclar Gel Moussant Purifiant Τζελ Καθαρισμού Προσώπου 400ml</v>
      </c>
      <c r="C457" s="39" t="str">
        <f>IFERROR(raw!$D456,"")</f>
        <v>Tofarmakeiomou</v>
      </c>
      <c r="D457" s="39">
        <f>IFERROR(__xludf.DUMMYFUNCTION("IFERROR(RANK(raw!$H456,Filter(raw!$H$2:$H10000,raw!$B$2:$B10000=raw!$B456),1),"""")"),20.0)</f>
        <v>20</v>
      </c>
      <c r="E457" s="40">
        <f t="array" ref="E457">IFERROR(INDEX(raw!$B:$H,MATCH(1,(raw!$B:$B=$B457)*(raw!$D:$D=$C457),0),7), "n/a")</f>
        <v>17.22</v>
      </c>
    </row>
    <row r="458">
      <c r="B458" s="39" t="str">
        <f>IFERROR(raw!$B457,"")</f>
        <v>La Roche-Posay Effaclar Astringent Micro-exfoliating Lotion Λοσιόν Προσώπου 200ml</v>
      </c>
      <c r="C458" s="39" t="str">
        <f>IFERROR(raw!$D457,"")</f>
        <v>i-Cure</v>
      </c>
      <c r="D458" s="39">
        <f>IFERROR(__xludf.DUMMYFUNCTION("IFERROR(RANK(raw!$H457,Filter(raw!$H$2:$H10000,raw!$B$2:$B10000=raw!$B457),1),"""")"),1.0)</f>
        <v>1</v>
      </c>
      <c r="E458" s="40">
        <f t="array" ref="E458">IFERROR(INDEX(raw!$B:$H,MATCH(1,(raw!$B:$B=$B458)*(raw!$D:$D=$C458),0),7), "n/a")</f>
        <v>10.69</v>
      </c>
    </row>
    <row r="459">
      <c r="B459" s="39" t="str">
        <f>IFERROR(raw!$B458,"")</f>
        <v>La Roche-Posay Effaclar Astringent Micro-exfoliating Lotion Λοσιόν Προσώπου 200ml</v>
      </c>
      <c r="C459" s="39" t="str">
        <f>IFERROR(raw!$D458,"")</f>
        <v>Gotohealth</v>
      </c>
      <c r="D459" s="39">
        <f>IFERROR(__xludf.DUMMYFUNCTION("IFERROR(RANK(raw!$H458,Filter(raw!$H$2:$H10000,raw!$B$2:$B10000=raw!$B458),1),"""")"),11.0)</f>
        <v>11</v>
      </c>
      <c r="E459" s="40">
        <f t="array" ref="E459">IFERROR(INDEX(raw!$B:$H,MATCH(1,(raw!$B:$B=$B459)*(raw!$D:$D=$C459),0),7), "n/a")</f>
        <v>12.08</v>
      </c>
    </row>
    <row r="460">
      <c r="B460" s="39" t="str">
        <f>IFERROR(raw!$B459,"")</f>
        <v>La Roche-Posay Effaclar Astringent Micro-exfoliating Lotion Λοσιόν Προσώπου 200ml</v>
      </c>
      <c r="C460" s="39" t="str">
        <f>IFERROR(raw!$D459,"")</f>
        <v>Z-pharm</v>
      </c>
      <c r="D460" s="39">
        <f>IFERROR(__xludf.DUMMYFUNCTION("IFERROR(RANK(raw!$H459,Filter(raw!$H$2:$H10000,raw!$B$2:$B10000=raw!$B459),1),"""")"),23.0)</f>
        <v>23</v>
      </c>
      <c r="E460" s="40">
        <f t="array" ref="E460">IFERROR(INDEX(raw!$B:$H,MATCH(1,(raw!$B:$B=$B460)*(raw!$D:$D=$C460),0),7), "n/a")</f>
        <v>12.32</v>
      </c>
    </row>
    <row r="461">
      <c r="B461" s="39" t="str">
        <f>IFERROR(raw!$B460,"")</f>
        <v>La Roche-Posay Effaclar Astringent Micro-exfoliating Lotion Λοσιόν Προσώπου 200ml</v>
      </c>
      <c r="C461" s="39" t="str">
        <f>IFERROR(raw!$D460,"")</f>
        <v>Pharmacy Best Offers</v>
      </c>
      <c r="D461" s="39">
        <f>IFERROR(__xludf.DUMMYFUNCTION("IFERROR(RANK(raw!$H460,Filter(raw!$H$2:$H10000,raw!$B$2:$B10000=raw!$B460),1),"""")"),4.0)</f>
        <v>4</v>
      </c>
      <c r="E461" s="40">
        <f t="array" ref="E461">IFERROR(INDEX(raw!$B:$H,MATCH(1,(raw!$B:$B=$B461)*(raw!$D:$D=$C461),0),7), "n/a")</f>
        <v>11.92</v>
      </c>
    </row>
    <row r="462">
      <c r="B462" s="39" t="str">
        <f>IFERROR(raw!$B461,"")</f>
        <v>La Roche-Posay Effaclar Astringent Micro-exfoliating Lotion Λοσιόν Προσώπου 200ml</v>
      </c>
      <c r="C462" s="39" t="str">
        <f>IFERROR(raw!$D461,"")</f>
        <v>Acropolis Pharmacy</v>
      </c>
      <c r="D462" s="39">
        <f>IFERROR(__xludf.DUMMYFUNCTION("IFERROR(RANK(raw!$H461,Filter(raw!$H$2:$H10000,raw!$B$2:$B10000=raw!$B461),1),"""")"),2.0)</f>
        <v>2</v>
      </c>
      <c r="E462" s="40">
        <f t="array" ref="E462">IFERROR(INDEX(raw!$B:$H,MATCH(1,(raw!$B:$B=$B462)*(raw!$D:$D=$C462),0),7), "n/a")</f>
        <v>11.33</v>
      </c>
    </row>
    <row r="463">
      <c r="B463" s="39" t="str">
        <f>IFERROR(raw!$B462,"")</f>
        <v>La Roche-Posay Effaclar Astringent Micro-exfoliating Lotion Λοσιόν Προσώπου 200ml</v>
      </c>
      <c r="C463" s="39" t="str">
        <f>IFERROR(raw!$D462,"")</f>
        <v>Love2care</v>
      </c>
      <c r="D463" s="39">
        <f>IFERROR(__xludf.DUMMYFUNCTION("IFERROR(RANK(raw!$H462,Filter(raw!$H$2:$H10000,raw!$B$2:$B10000=raw!$B462),1),"""")"),44.0)</f>
        <v>44</v>
      </c>
      <c r="E463" s="40">
        <f t="array" ref="E463">IFERROR(INDEX(raw!$B:$H,MATCH(1,(raw!$B:$B=$B463)*(raw!$D:$D=$C463),0),7), "n/a")</f>
        <v>12.85</v>
      </c>
    </row>
    <row r="464">
      <c r="B464" s="39" t="str">
        <f>IFERROR(raw!$B463,"")</f>
        <v>La Roche-Posay Effaclar Astringent Micro-exfoliating Lotion Λοσιόν Προσώπου 200ml</v>
      </c>
      <c r="C464" s="39" t="str">
        <f>IFERROR(raw!$D463,"")</f>
        <v>Novopharmacy</v>
      </c>
      <c r="D464" s="39">
        <f>IFERROR(__xludf.DUMMYFUNCTION("IFERROR(RANK(raw!$H463,Filter(raw!$H$2:$H10000,raw!$B$2:$B10000=raw!$B463),1),"""")"),16.0)</f>
        <v>16</v>
      </c>
      <c r="E464" s="40">
        <f t="array" ref="E464">IFERROR(INDEX(raw!$B:$H,MATCH(1,(raw!$B:$B=$B464)*(raw!$D:$D=$C464),0),7), "n/a")</f>
        <v>12.2</v>
      </c>
    </row>
    <row r="465">
      <c r="B465" s="39" t="str">
        <f>IFERROR(raw!$B464,"")</f>
        <v>La Roche-Posay Effaclar Astringent Micro-exfoliating Lotion Λοσιόν Προσώπου 200ml</v>
      </c>
      <c r="C465" s="39" t="str">
        <f>IFERROR(raw!$D464,"")</f>
        <v>Ikiapharm</v>
      </c>
      <c r="D465" s="39">
        <f>IFERROR(__xludf.DUMMYFUNCTION("IFERROR(RANK(raw!$H464,Filter(raw!$H$2:$H10000,raw!$B$2:$B10000=raw!$B464),1),"""")"),8.0)</f>
        <v>8</v>
      </c>
      <c r="E465" s="40">
        <f t="array" ref="E465">IFERROR(INDEX(raw!$B:$H,MATCH(1,(raw!$B:$B=$B465)*(raw!$D:$D=$C465),0),7), "n/a")</f>
        <v>12.02</v>
      </c>
    </row>
    <row r="466">
      <c r="B466" s="39" t="str">
        <f>IFERROR(raw!$B465,"")</f>
        <v>La Roche-Posay Effaclar Astringent Micro-exfoliating Lotion Λοσιόν Προσώπου 200ml</v>
      </c>
      <c r="C466" s="39" t="str">
        <f>IFERROR(raw!$D465,"")</f>
        <v>Planetcare</v>
      </c>
      <c r="D466" s="39">
        <f>IFERROR(__xludf.DUMMYFUNCTION("IFERROR(RANK(raw!$H465,Filter(raw!$H$2:$H10000,raw!$B$2:$B10000=raw!$B465),1),"""")"),3.0)</f>
        <v>3</v>
      </c>
      <c r="E466" s="40">
        <f t="array" ref="E466">IFERROR(INDEX(raw!$B:$H,MATCH(1,(raw!$B:$B=$B466)*(raw!$D:$D=$C466),0),7), "n/a")</f>
        <v>11.88</v>
      </c>
    </row>
    <row r="467">
      <c r="B467" s="39" t="str">
        <f>IFERROR(raw!$B466,"")</f>
        <v>La Roche-Posay Effaclar Astringent Micro-exfoliating Lotion Λοσιόν Προσώπου 200ml</v>
      </c>
      <c r="C467" s="39" t="str">
        <f>IFERROR(raw!$D466,"")</f>
        <v>PharmacyDiscount</v>
      </c>
      <c r="D467" s="39">
        <f>IFERROR(__xludf.DUMMYFUNCTION("IFERROR(RANK(raw!$H466,Filter(raw!$H$2:$H10000,raw!$B$2:$B10000=raw!$B466),1),"""")"),34.0)</f>
        <v>34</v>
      </c>
      <c r="E467" s="40">
        <f t="array" ref="E467">IFERROR(INDEX(raw!$B:$H,MATCH(1,(raw!$B:$B=$B467)*(raw!$D:$D=$C467),0),7), "n/a")</f>
        <v>12.49</v>
      </c>
    </row>
    <row r="468">
      <c r="B468" s="39" t="str">
        <f>IFERROR(raw!$B467,"")</f>
        <v>La Roche-Posay Effaclar Astringent Micro-exfoliating Lotion Λοσιόν Προσώπου 200ml</v>
      </c>
      <c r="C468" s="39" t="str">
        <f>IFERROR(raw!$D467,"")</f>
        <v>Pharmacyclick</v>
      </c>
      <c r="D468" s="39">
        <f>IFERROR(__xludf.DUMMYFUNCTION("IFERROR(RANK(raw!$H467,Filter(raw!$H$2:$H10000,raw!$B$2:$B10000=raw!$B467),1),"""")"),57.0)</f>
        <v>57</v>
      </c>
      <c r="E468" s="40">
        <f t="array" ref="E468">IFERROR(INDEX(raw!$B:$H,MATCH(1,(raw!$B:$B=$B468)*(raw!$D:$D=$C468),0),7), "n/a")</f>
        <v>13.1</v>
      </c>
    </row>
    <row r="469">
      <c r="B469" s="39" t="str">
        <f>IFERROR(raw!$B468,"")</f>
        <v>La Roche-Posay Effaclar Astringent Micro-exfoliating Lotion Λοσιόν Προσώπου 200ml</v>
      </c>
      <c r="C469" s="39" t="str">
        <f>IFERROR(raw!$D468,"")</f>
        <v>Apotheke Chania</v>
      </c>
      <c r="D469" s="39">
        <f>IFERROR(__xludf.DUMMYFUNCTION("IFERROR(RANK(raw!$H468,Filter(raw!$H$2:$H10000,raw!$B$2:$B10000=raw!$B468),1),"""")"),60.0)</f>
        <v>60</v>
      </c>
      <c r="E469" s="40">
        <f t="array" ref="E469">IFERROR(INDEX(raw!$B:$H,MATCH(1,(raw!$B:$B=$B469)*(raw!$D:$D=$C469),0),7), "n/a")</f>
        <v>13.2</v>
      </c>
    </row>
    <row r="470">
      <c r="B470" s="39" t="str">
        <f>IFERROR(raw!$B469,"")</f>
        <v>La Roche-Posay Effaclar Astringent Micro-exfoliating Lotion Λοσιόν Προσώπου 200ml</v>
      </c>
      <c r="C470" s="39" t="str">
        <f>IFERROR(raw!$D469,"")</f>
        <v>Mypharmacy</v>
      </c>
      <c r="D470" s="39">
        <f>IFERROR(__xludf.DUMMYFUNCTION("IFERROR(RANK(raw!$H469,Filter(raw!$H$2:$H10000,raw!$B$2:$B10000=raw!$B469),1),"""")"),13.0)</f>
        <v>13</v>
      </c>
      <c r="E470" s="40">
        <f t="array" ref="E470">IFERROR(INDEX(raw!$B:$H,MATCH(1,(raw!$B:$B=$B470)*(raw!$D:$D=$C470),0),7), "n/a")</f>
        <v>12.11</v>
      </c>
    </row>
    <row r="471">
      <c r="B471" s="39" t="str">
        <f>IFERROR(raw!$B470,"")</f>
        <v>La Roche-Posay Effaclar Astringent Micro-exfoliating Lotion Λοσιόν Προσώπου 200ml</v>
      </c>
      <c r="C471" s="39" t="str">
        <f>IFERROR(raw!$D470,"")</f>
        <v>SmartPfarmacy</v>
      </c>
      <c r="D471" s="39">
        <f>IFERROR(__xludf.DUMMYFUNCTION("IFERROR(RANK(raw!$H470,Filter(raw!$H$2:$H10000,raw!$B$2:$B10000=raw!$B470),1),"""")"),14.0)</f>
        <v>14</v>
      </c>
      <c r="E471" s="40">
        <f t="array" ref="E471">IFERROR(INDEX(raw!$B:$H,MATCH(1,(raw!$B:$B=$B471)*(raw!$D:$D=$C471),0),7), "n/a")</f>
        <v>12.12</v>
      </c>
    </row>
    <row r="472">
      <c r="B472" s="39" t="str">
        <f>IFERROR(raw!$B471,"")</f>
        <v>La Roche-Posay Effaclar Astringent Micro-exfoliating Lotion Λοσιόν Προσώπου 200ml</v>
      </c>
      <c r="C472" s="39" t="str">
        <f>IFERROR(raw!$D471,"")</f>
        <v>Tofarmakeiomou</v>
      </c>
      <c r="D472" s="39">
        <f>IFERROR(__xludf.DUMMYFUNCTION("IFERROR(RANK(raw!$H471,Filter(raw!$H$2:$H10000,raw!$B$2:$B10000=raw!$B471),1),"""")"),90.0)</f>
        <v>90</v>
      </c>
      <c r="E472" s="40">
        <f t="array" ref="E472">IFERROR(INDEX(raw!$B:$H,MATCH(1,(raw!$B:$B=$B472)*(raw!$D:$D=$C472),0),7), "n/a")</f>
        <v>15.12</v>
      </c>
    </row>
    <row r="473">
      <c r="B473" s="39" t="str">
        <f>IFERROR(raw!$B472,"")</f>
        <v>La Roche-Posay Effaclar Astringent Micro-exfoliating Lotion Λοσιόν Προσώπου 200ml</v>
      </c>
      <c r="C473" s="39" t="str">
        <f>IFERROR(raw!$D472,"")</f>
        <v>Phavory</v>
      </c>
      <c r="D473" s="39">
        <f>IFERROR(__xludf.DUMMYFUNCTION("IFERROR(RANK(raw!$H472,Filter(raw!$H$2:$H10000,raw!$B$2:$B10000=raw!$B472),1),"""")"),17.0)</f>
        <v>17</v>
      </c>
      <c r="E473" s="40">
        <f t="array" ref="E473">IFERROR(INDEX(raw!$B:$H,MATCH(1,(raw!$B:$B=$B473)*(raw!$D:$D=$C473),0),7), "n/a")</f>
        <v>12.23</v>
      </c>
    </row>
    <row r="474">
      <c r="B474" s="39" t="str">
        <f>IFERROR(raw!$B473,"")</f>
        <v>La Roche-Posay Effaclar Astringent Micro-exfoliating Lotion Λοσιόν Προσώπου 200ml</v>
      </c>
      <c r="C474" s="39" t="str">
        <f>IFERROR(raw!$D473,"")</f>
        <v>Sqin Health &amp; Beauty</v>
      </c>
      <c r="D474" s="39">
        <f>IFERROR(__xludf.DUMMYFUNCTION("IFERROR(RANK(raw!$H473,Filter(raw!$H$2:$H10000,raw!$B$2:$B10000=raw!$B473),1),"""")"),37.0)</f>
        <v>37</v>
      </c>
      <c r="E474" s="40">
        <f t="array" ref="E474">IFERROR(INDEX(raw!$B:$H,MATCH(1,(raw!$B:$B=$B474)*(raw!$D:$D=$C474),0),7), "n/a")</f>
        <v>12.75</v>
      </c>
    </row>
    <row r="475">
      <c r="B475" s="39" t="str">
        <f>IFERROR(raw!$B474,"")</f>
        <v>La Roche-Posay Effaclar Astringent Micro-exfoliating Lotion Λοσιόν Προσώπου 200ml</v>
      </c>
      <c r="C475" s="39" t="str">
        <f>IFERROR(raw!$D474,"")</f>
        <v>AggelidisPharmacy</v>
      </c>
      <c r="D475" s="39">
        <f>IFERROR(__xludf.DUMMYFUNCTION("IFERROR(RANK(raw!$H474,Filter(raw!$H$2:$H10000,raw!$B$2:$B10000=raw!$B474),1),"""")"),9.0)</f>
        <v>9</v>
      </c>
      <c r="E475" s="40">
        <f t="array" ref="E475">IFERROR(INDEX(raw!$B:$H,MATCH(1,(raw!$B:$B=$B475)*(raw!$D:$D=$C475),0),7), "n/a")</f>
        <v>12.06</v>
      </c>
    </row>
    <row r="476">
      <c r="B476" s="39" t="str">
        <f>IFERROR(raw!$B475,"")</f>
        <v>La Roche-Posay Effaclar Astringent Micro-exfoliating Lotion Λοσιόν Προσώπου 200ml</v>
      </c>
      <c r="C476" s="39" t="str">
        <f>IFERROR(raw!$D475,"")</f>
        <v>Pharmasea</v>
      </c>
      <c r="D476" s="39">
        <f>IFERROR(__xludf.DUMMYFUNCTION("IFERROR(RANK(raw!$H475,Filter(raw!$H$2:$H10000,raw!$B$2:$B10000=raw!$B475),1),"""")"),9.0)</f>
        <v>9</v>
      </c>
      <c r="E476" s="40">
        <f t="array" ref="E476">IFERROR(INDEX(raw!$B:$H,MATCH(1,(raw!$B:$B=$B476)*(raw!$D:$D=$C476),0),7), "n/a")</f>
        <v>12.06</v>
      </c>
    </row>
    <row r="477">
      <c r="B477" s="39" t="str">
        <f>IFERROR(raw!$B476,"")</f>
        <v>La Roche-Posay Effaclar Astringent Micro-exfoliating Lotion Λοσιόν Προσώπου 200ml</v>
      </c>
      <c r="C477" s="39" t="str">
        <f>IFERROR(raw!$D476,"")</f>
        <v>Pharm16</v>
      </c>
      <c r="D477" s="39">
        <f>IFERROR(__xludf.DUMMYFUNCTION("IFERROR(RANK(raw!$H476,Filter(raw!$H$2:$H10000,raw!$B$2:$B10000=raw!$B476),1),"""")"),19.0)</f>
        <v>19</v>
      </c>
      <c r="E477" s="40">
        <f t="array" ref="E477">IFERROR(INDEX(raw!$B:$H,MATCH(1,(raw!$B:$B=$B477)*(raw!$D:$D=$C477),0),7), "n/a")</f>
        <v>12.27</v>
      </c>
    </row>
    <row r="478">
      <c r="B478" s="39" t="str">
        <f>IFERROR(raw!$B477,"")</f>
        <v>La Roche-Posay Effaclar Astringent Micro-exfoliating Lotion Λοσιόν Προσώπου 200ml</v>
      </c>
      <c r="C478" s="39" t="str">
        <f>IFERROR(raw!$D477,"")</f>
        <v>NewGenPharmacy</v>
      </c>
      <c r="D478" s="39">
        <f>IFERROR(__xludf.DUMMYFUNCTION("IFERROR(RANK(raw!$H477,Filter(raw!$H$2:$H10000,raw!$B$2:$B10000=raw!$B477),1),"""")"),43.0)</f>
        <v>43</v>
      </c>
      <c r="E478" s="40">
        <f t="array" ref="E478">IFERROR(INDEX(raw!$B:$H,MATCH(1,(raw!$B:$B=$B478)*(raw!$D:$D=$C478),0),7), "n/a")</f>
        <v>12.83</v>
      </c>
    </row>
    <row r="479">
      <c r="B479" s="39" t="str">
        <f>IFERROR(raw!$B478,"")</f>
        <v>La Roche-Posay Effaclar Astringent Micro-exfoliating Lotion Λοσιόν Προσώπου 200ml</v>
      </c>
      <c r="C479" s="39" t="str">
        <f>IFERROR(raw!$D478,"")</f>
        <v>CosmosPharmacy</v>
      </c>
      <c r="D479" s="39">
        <f>IFERROR(__xludf.DUMMYFUNCTION("IFERROR(RANK(raw!$H478,Filter(raw!$H$2:$H10000,raw!$B$2:$B10000=raw!$B478),1),"""")"),24.0)</f>
        <v>24</v>
      </c>
      <c r="E479" s="40">
        <f t="array" ref="E479">IFERROR(INDEX(raw!$B:$H,MATCH(1,(raw!$B:$B=$B479)*(raw!$D:$D=$C479),0),7), "n/a")</f>
        <v>12.35</v>
      </c>
    </row>
    <row r="480">
      <c r="B480" s="39" t="str">
        <f>IFERROR(raw!$B479,"")</f>
        <v>La Roche-Posay Effaclar Astringent Micro-exfoliating Lotion Λοσιόν Προσώπου 200ml</v>
      </c>
      <c r="C480" s="39" t="str">
        <f>IFERROR(raw!$D479,"")</f>
        <v>ThinkPharmacy</v>
      </c>
      <c r="D480" s="39">
        <f>IFERROR(__xludf.DUMMYFUNCTION("IFERROR(RANK(raw!$H479,Filter(raw!$H$2:$H10000,raw!$B$2:$B10000=raw!$B479),1),"""")"),37.0)</f>
        <v>37</v>
      </c>
      <c r="E480" s="40">
        <f t="array" ref="E480">IFERROR(INDEX(raw!$B:$H,MATCH(1,(raw!$B:$B=$B480)*(raw!$D:$D=$C480),0),7), "n/a")</f>
        <v>12.75</v>
      </c>
    </row>
    <row r="481">
      <c r="B481" s="39" t="str">
        <f>IFERROR(raw!$B480,"")</f>
        <v>La Roche-Posay Effaclar Astringent Micro-exfoliating Lotion Λοσιόν Προσώπου 200ml</v>
      </c>
      <c r="C481" s="39" t="str">
        <f>IFERROR(raw!$D480,"")</f>
        <v>Geapharmacy</v>
      </c>
      <c r="D481" s="39">
        <f>IFERROR(__xludf.DUMMYFUNCTION("IFERROR(RANK(raw!$H480,Filter(raw!$H$2:$H10000,raw!$B$2:$B10000=raw!$B480),1),"""")"),27.0)</f>
        <v>27</v>
      </c>
      <c r="E481" s="40">
        <f t="array" ref="E481">IFERROR(INDEX(raw!$B:$H,MATCH(1,(raw!$B:$B=$B481)*(raw!$D:$D=$C481),0),7), "n/a")</f>
        <v>12.45</v>
      </c>
    </row>
    <row r="482">
      <c r="B482" s="39" t="str">
        <f>IFERROR(raw!$B481,"")</f>
        <v>La Roche-Posay Effaclar Astringent Micro-exfoliating Lotion Λοσιόν Προσώπου 200ml</v>
      </c>
      <c r="C482" s="39" t="str">
        <f>IFERROR(raw!$D481,"")</f>
        <v>Farmakeio Express</v>
      </c>
      <c r="D482" s="39">
        <f>IFERROR(__xludf.DUMMYFUNCTION("IFERROR(RANK(raw!$H481,Filter(raw!$H$2:$H10000,raw!$B$2:$B10000=raw!$B481),1),"""")"),22.0)</f>
        <v>22</v>
      </c>
      <c r="E482" s="40">
        <f t="array" ref="E482">IFERROR(INDEX(raw!$B:$H,MATCH(1,(raw!$B:$B=$B482)*(raw!$D:$D=$C482),0),7), "n/a")</f>
        <v>12.31</v>
      </c>
    </row>
    <row r="483">
      <c r="B483" s="39" t="str">
        <f>IFERROR(raw!$B482,"")</f>
        <v>La Roche-Posay Effaclar Astringent Micro-exfoliating Lotion Λοσιόν Προσώπου 200ml</v>
      </c>
      <c r="C483" s="39" t="str">
        <f>IFERROR(raw!$D482,"")</f>
        <v>Pharmacylive</v>
      </c>
      <c r="D483" s="39">
        <f>IFERROR(__xludf.DUMMYFUNCTION("IFERROR(RANK(raw!$H482,Filter(raw!$H$2:$H10000,raw!$B$2:$B10000=raw!$B482),1),"""")"),5.0)</f>
        <v>5</v>
      </c>
      <c r="E483" s="40">
        <f t="array" ref="E483">IFERROR(INDEX(raw!$B:$H,MATCH(1,(raw!$B:$B=$B483)*(raw!$D:$D=$C483),0),7), "n/a")</f>
        <v>11.96</v>
      </c>
    </row>
    <row r="484">
      <c r="B484" s="39" t="str">
        <f>IFERROR(raw!$B483,"")</f>
        <v>La Roche-Posay Effaclar Astringent Micro-exfoliating Lotion Λοσιόν Προσώπου 200ml</v>
      </c>
      <c r="C484" s="39" t="str">
        <f>IFERROR(raw!$D483,"")</f>
        <v>2happy</v>
      </c>
      <c r="D484" s="39">
        <f>IFERROR(__xludf.DUMMYFUNCTION("IFERROR(RANK(raw!$H483,Filter(raw!$H$2:$H10000,raw!$B$2:$B10000=raw!$B483),1),"""")"),45.0)</f>
        <v>45</v>
      </c>
      <c r="E484" s="40">
        <f t="array" ref="E484">IFERROR(INDEX(raw!$B:$H,MATCH(1,(raw!$B:$B=$B484)*(raw!$D:$D=$C484),0),7), "n/a")</f>
        <v>12.86</v>
      </c>
    </row>
    <row r="485">
      <c r="B485" s="39" t="str">
        <f>IFERROR(raw!$B484,"")</f>
        <v>La Roche-Posay Effaclar Astringent Micro-exfoliating Lotion Λοσιόν Προσώπου 200ml</v>
      </c>
      <c r="C485" s="39" t="str">
        <f>IFERROR(raw!$D484,"")</f>
        <v>Pharmacy2go</v>
      </c>
      <c r="D485" s="39">
        <f>IFERROR(__xludf.DUMMYFUNCTION("IFERROR(RANK(raw!$H484,Filter(raw!$H$2:$H10000,raw!$B$2:$B10000=raw!$B484),1),"""")"),15.0)</f>
        <v>15</v>
      </c>
      <c r="E485" s="40">
        <f t="array" ref="E485">IFERROR(INDEX(raw!$B:$H,MATCH(1,(raw!$B:$B=$B485)*(raw!$D:$D=$C485),0),7), "n/a")</f>
        <v>12.16</v>
      </c>
    </row>
    <row r="486">
      <c r="B486" s="39" t="str">
        <f>IFERROR(raw!$B485,"")</f>
        <v>La Roche-Posay Effaclar Astringent Micro-exfoliating Lotion Λοσιόν Προσώπου 200ml</v>
      </c>
      <c r="C486" s="39" t="str">
        <f>IFERROR(raw!$D485,"")</f>
        <v>HealthCorner</v>
      </c>
      <c r="D486" s="39">
        <f>IFERROR(__xludf.DUMMYFUNCTION("IFERROR(RANK(raw!$H485,Filter(raw!$H$2:$H10000,raw!$B$2:$B10000=raw!$B485),1),"""")"),25.0)</f>
        <v>25</v>
      </c>
      <c r="E486" s="40">
        <f t="array" ref="E486">IFERROR(INDEX(raw!$B:$H,MATCH(1,(raw!$B:$B=$B486)*(raw!$D:$D=$C486),0),7), "n/a")</f>
        <v>12.36</v>
      </c>
    </row>
    <row r="487">
      <c r="B487" s="39" t="str">
        <f>IFERROR(raw!$B486,"")</f>
        <v>La Roche-Posay Effaclar Astringent Micro-exfoliating Lotion Λοσιόν Προσώπου 200ml</v>
      </c>
      <c r="C487" s="39" t="str">
        <f>IFERROR(raw!$D486,"")</f>
        <v>Pharmacy128</v>
      </c>
      <c r="D487" s="39">
        <f>IFERROR(__xludf.DUMMYFUNCTION("IFERROR(RANK(raw!$H486,Filter(raw!$H$2:$H10000,raw!$B$2:$B10000=raw!$B486),1),"""")"),70.0)</f>
        <v>70</v>
      </c>
      <c r="E487" s="40">
        <f t="array" ref="E487">IFERROR(INDEX(raw!$B:$H,MATCH(1,(raw!$B:$B=$B487)*(raw!$D:$D=$C487),0),7), "n/a")</f>
        <v>13.67</v>
      </c>
    </row>
    <row r="488">
      <c r="B488" s="39" t="str">
        <f>IFERROR(raw!$B487,"")</f>
        <v>La Roche-Posay Effaclar Astringent Micro-exfoliating Lotion Λοσιόν Προσώπου 200ml</v>
      </c>
      <c r="C488" s="39" t="str">
        <f>IFERROR(raw!$D487,"")</f>
        <v>Pharmnet</v>
      </c>
      <c r="D488" s="39">
        <f>IFERROR(__xludf.DUMMYFUNCTION("IFERROR(RANK(raw!$H487,Filter(raw!$H$2:$H10000,raw!$B$2:$B10000=raw!$B487),1),"""")"),46.0)</f>
        <v>46</v>
      </c>
      <c r="E488" s="40">
        <f t="array" ref="E488">IFERROR(INDEX(raw!$B:$H,MATCH(1,(raw!$B:$B=$B488)*(raw!$D:$D=$C488),0),7), "n/a")</f>
        <v>12.87</v>
      </c>
    </row>
    <row r="489">
      <c r="B489" s="39" t="str">
        <f>IFERROR(raw!$B488,"")</f>
        <v>La Roche-Posay Effaclar Astringent Micro-exfoliating Lotion Λοσιόν Προσώπου 200ml</v>
      </c>
      <c r="C489" s="39" t="str">
        <f>IFERROR(raw!$D488,"")</f>
        <v>Onpharm</v>
      </c>
      <c r="D489" s="39">
        <f>IFERROR(__xludf.DUMMYFUNCTION("IFERROR(RANK(raw!$H488,Filter(raw!$H$2:$H10000,raw!$B$2:$B10000=raw!$B488),1),"""")"),29.0)</f>
        <v>29</v>
      </c>
      <c r="E489" s="40">
        <f t="array" ref="E489">IFERROR(INDEX(raw!$B:$H,MATCH(1,(raw!$B:$B=$B489)*(raw!$D:$D=$C489),0),7), "n/a")</f>
        <v>12.47</v>
      </c>
    </row>
    <row r="490">
      <c r="B490" s="39" t="str">
        <f>IFERROR(raw!$B489,"")</f>
        <v>La Roche-Posay Effaclar Astringent Micro-exfoliating Lotion Λοσιόν Προσώπου 200ml</v>
      </c>
      <c r="C490" s="39" t="str">
        <f>IFERROR(raw!$D489,"")</f>
        <v>Pharm24</v>
      </c>
      <c r="D490" s="39">
        <f>IFERROR(__xludf.DUMMYFUNCTION("IFERROR(RANK(raw!$H489,Filter(raw!$H$2:$H10000,raw!$B$2:$B10000=raw!$B489),1),"""")"),27.0)</f>
        <v>27</v>
      </c>
      <c r="E490" s="40">
        <f t="array" ref="E490">IFERROR(INDEX(raw!$B:$H,MATCH(1,(raw!$B:$B=$B490)*(raw!$D:$D=$C490),0),7), "n/a")</f>
        <v>12.45</v>
      </c>
    </row>
    <row r="491">
      <c r="B491" s="39" t="str">
        <f>IFERROR(raw!$B490,"")</f>
        <v>La Roche-Posay Effaclar Astringent Micro-exfoliating Lotion Λοσιόν Προσώπου 200ml</v>
      </c>
      <c r="C491" s="39" t="str">
        <f>IFERROR(raw!$D490,"")</f>
        <v>OneforCare</v>
      </c>
      <c r="D491" s="39">
        <f>IFERROR(__xludf.DUMMYFUNCTION("IFERROR(RANK(raw!$H490,Filter(raw!$H$2:$H10000,raw!$B$2:$B10000=raw!$B490),1),"""")"),39.0)</f>
        <v>39</v>
      </c>
      <c r="E491" s="40">
        <f t="array" ref="E491">IFERROR(INDEX(raw!$B:$H,MATCH(1,(raw!$B:$B=$B491)*(raw!$D:$D=$C491),0),7), "n/a")</f>
        <v>12.77</v>
      </c>
    </row>
    <row r="492">
      <c r="B492" s="39" t="str">
        <f>IFERROR(raw!$B491,"")</f>
        <v>La Roche-Posay Effaclar Astringent Micro-exfoliating Lotion Λοσιόν Προσώπου 200ml</v>
      </c>
      <c r="C492" s="39" t="str">
        <f>IFERROR(raw!$D491,"")</f>
        <v>UrbanPharmacy</v>
      </c>
      <c r="D492" s="39">
        <f>IFERROR(__xludf.DUMMYFUNCTION("IFERROR(RANK(raw!$H491,Filter(raw!$H$2:$H10000,raw!$B$2:$B10000=raw!$B491),1),"""")"),61.0)</f>
        <v>61</v>
      </c>
      <c r="E492" s="40">
        <f t="array" ref="E492">IFERROR(INDEX(raw!$B:$H,MATCH(1,(raw!$B:$B=$B492)*(raw!$D:$D=$C492),0),7), "n/a")</f>
        <v>13.22</v>
      </c>
    </row>
    <row r="493">
      <c r="B493" s="39" t="str">
        <f>IFERROR(raw!$B492,"")</f>
        <v>La Roche-Posay Effaclar Astringent Micro-exfoliating Lotion Λοσιόν Προσώπου 200ml</v>
      </c>
      <c r="C493" s="39" t="str">
        <f>IFERROR(raw!$D492,"")</f>
        <v>BoxPharmacy</v>
      </c>
      <c r="D493" s="39">
        <f>IFERROR(__xludf.DUMMYFUNCTION("IFERROR(RANK(raw!$H492,Filter(raw!$H$2:$H10000,raw!$B$2:$B10000=raw!$B492),1),"""")"),29.0)</f>
        <v>29</v>
      </c>
      <c r="E493" s="40">
        <f t="array" ref="E493">IFERROR(INDEX(raw!$B:$H,MATCH(1,(raw!$B:$B=$B493)*(raw!$D:$D=$C493),0),7), "n/a")</f>
        <v>12.47</v>
      </c>
    </row>
    <row r="494">
      <c r="B494" s="39" t="str">
        <f>IFERROR(raw!$B493,"")</f>
        <v>La Roche-Posay Effaclar Astringent Micro-exfoliating Lotion Λοσιόν Προσώπου 200ml</v>
      </c>
      <c r="C494" s="39" t="str">
        <f>IFERROR(raw!$D493,"")</f>
        <v>Pharmacyboutique</v>
      </c>
      <c r="D494" s="39">
        <f>IFERROR(__xludf.DUMMYFUNCTION("IFERROR(RANK(raw!$H493,Filter(raw!$H$2:$H10000,raw!$B$2:$B10000=raw!$B493),1),"""")"),29.0)</f>
        <v>29</v>
      </c>
      <c r="E494" s="40">
        <f t="array" ref="E494">IFERROR(INDEX(raw!$B:$H,MATCH(1,(raw!$B:$B=$B494)*(raw!$D:$D=$C494),0),7), "n/a")</f>
        <v>12.47</v>
      </c>
    </row>
    <row r="495">
      <c r="B495" s="39" t="str">
        <f>IFERROR(raw!$B494,"")</f>
        <v>La Roche-Posay Effaclar Astringent Micro-exfoliating Lotion Λοσιόν Προσώπου 200ml</v>
      </c>
      <c r="C495" s="39" t="str">
        <f>IFERROR(raw!$D494,"")</f>
        <v>Ypharmacy</v>
      </c>
      <c r="D495" s="39">
        <f>IFERROR(__xludf.DUMMYFUNCTION("IFERROR(RANK(raw!$H494,Filter(raw!$H$2:$H10000,raw!$B$2:$B10000=raw!$B494),1),"""")"),29.0)</f>
        <v>29</v>
      </c>
      <c r="E495" s="40">
        <f t="array" ref="E495">IFERROR(INDEX(raw!$B:$H,MATCH(1,(raw!$B:$B=$B495)*(raw!$D:$D=$C495),0),7), "n/a")</f>
        <v>12.47</v>
      </c>
    </row>
    <row r="496">
      <c r="B496" s="39" t="str">
        <f>IFERROR(raw!$B495,"")</f>
        <v>La Roche-Posay Effaclar Astringent Micro-exfoliating Lotion Λοσιόν Προσώπου 200ml</v>
      </c>
      <c r="C496" s="39" t="str">
        <f>IFERROR(raw!$D495,"")</f>
        <v>CentralPharmacy</v>
      </c>
      <c r="D496" s="39">
        <f>IFERROR(__xludf.DUMMYFUNCTION("IFERROR(RANK(raw!$H495,Filter(raw!$H$2:$H10000,raw!$B$2:$B10000=raw!$B495),1),"""")"),39.0)</f>
        <v>39</v>
      </c>
      <c r="E496" s="40">
        <f t="array" ref="E496">IFERROR(INDEX(raw!$B:$H,MATCH(1,(raw!$B:$B=$B496)*(raw!$D:$D=$C496),0),7), "n/a")</f>
        <v>12.77</v>
      </c>
    </row>
    <row r="497">
      <c r="B497" s="39" t="str">
        <f>IFERROR(raw!$B496,"")</f>
        <v>La Roche-Posay Effaclar Astringent Micro-exfoliating Lotion Λοσιόν Προσώπου 200ml</v>
      </c>
      <c r="C497" s="39" t="str">
        <f>IFERROR(raw!$D496,"")</f>
        <v>Cure4u</v>
      </c>
      <c r="D497" s="39">
        <f>IFERROR(__xludf.DUMMYFUNCTION("IFERROR(RANK(raw!$H496,Filter(raw!$H$2:$H10000,raw!$B$2:$B10000=raw!$B496),1),"""")"),35.0)</f>
        <v>35</v>
      </c>
      <c r="E497" s="40">
        <f t="array" ref="E497">IFERROR(INDEX(raw!$B:$H,MATCH(1,(raw!$B:$B=$B497)*(raw!$D:$D=$C497),0),7), "n/a")</f>
        <v>12.57</v>
      </c>
    </row>
    <row r="498">
      <c r="B498" s="39" t="str">
        <f>IFERROR(raw!$B497,"")</f>
        <v>La Roche-Posay Effaclar Astringent Micro-exfoliating Lotion Λοσιόν Προσώπου 200ml</v>
      </c>
      <c r="C498" s="39" t="str">
        <f>IFERROR(raw!$D497,"")</f>
        <v>Pharmacyway</v>
      </c>
      <c r="D498" s="39">
        <f>IFERROR(__xludf.DUMMYFUNCTION("IFERROR(RANK(raw!$H497,Filter(raw!$H$2:$H10000,raw!$B$2:$B10000=raw!$B497),1),"""")"),39.0)</f>
        <v>39</v>
      </c>
      <c r="E498" s="40">
        <f t="array" ref="E498">IFERROR(INDEX(raw!$B:$H,MATCH(1,(raw!$B:$B=$B498)*(raw!$D:$D=$C498),0),7), "n/a")</f>
        <v>12.77</v>
      </c>
    </row>
    <row r="499">
      <c r="B499" s="39" t="str">
        <f>IFERROR(raw!$B498,"")</f>
        <v>La Roche-Posay Effaclar Astringent Micro-exfoliating Lotion Λοσιόν Προσώπου 200ml</v>
      </c>
      <c r="C499" s="39" t="str">
        <f>IFERROR(raw!$D498,"")</f>
        <v>Pharmeden</v>
      </c>
      <c r="D499" s="39">
        <f>IFERROR(__xludf.DUMMYFUNCTION("IFERROR(RANK(raw!$H498,Filter(raw!$H$2:$H10000,raw!$B$2:$B10000=raw!$B498),1),"""")"),84.0)</f>
        <v>84</v>
      </c>
      <c r="E499" s="40">
        <f t="array" ref="E499">IFERROR(INDEX(raw!$B:$H,MATCH(1,(raw!$B:$B=$B499)*(raw!$D:$D=$C499),0),7), "n/a")</f>
        <v>14.47</v>
      </c>
    </row>
    <row r="500">
      <c r="B500" s="39" t="str">
        <f>IFERROR(raw!$B499,"")</f>
        <v>La Roche-Posay Effaclar Astringent Micro-exfoliating Lotion Λοσιόν Προσώπου 200ml</v>
      </c>
      <c r="C500" s="39" t="str">
        <f>IFERROR(raw!$D499,"")</f>
        <v>PharmacyOnAir</v>
      </c>
      <c r="D500" s="39">
        <f>IFERROR(__xludf.DUMMYFUNCTION("IFERROR(RANK(raw!$H499,Filter(raw!$H$2:$H10000,raw!$B$2:$B10000=raw!$B499),1),"""")"),6.0)</f>
        <v>6</v>
      </c>
      <c r="E500" s="40">
        <f t="array" ref="E500">IFERROR(INDEX(raw!$B:$H,MATCH(1,(raw!$B:$B=$B500)*(raw!$D:$D=$C500),0),7), "n/a")</f>
        <v>11.97</v>
      </c>
    </row>
    <row r="501">
      <c r="B501" s="39" t="str">
        <f>IFERROR(raw!$B500,"")</f>
        <v>La Roche-Posay Effaclar Astringent Micro-exfoliating Lotion Λοσιόν Προσώπου 200ml</v>
      </c>
      <c r="C501" s="39" t="str">
        <f>IFERROR(raw!$D500,"")</f>
        <v>24Pharmacydeals</v>
      </c>
      <c r="D501" s="39">
        <f>IFERROR(__xludf.DUMMYFUNCTION("IFERROR(RANK(raw!$H500,Filter(raw!$H$2:$H10000,raw!$B$2:$B10000=raw!$B500),1),"""")"),26.0)</f>
        <v>26</v>
      </c>
      <c r="E501" s="40">
        <f t="array" ref="E501">IFERROR(INDEX(raw!$B:$H,MATCH(1,(raw!$B:$B=$B501)*(raw!$D:$D=$C501),0),7), "n/a")</f>
        <v>12.37</v>
      </c>
    </row>
    <row r="502">
      <c r="B502" s="39" t="str">
        <f>IFERROR(raw!$B501,"")</f>
        <v>La Roche-Posay Effaclar Astringent Micro-exfoliating Lotion Λοσιόν Προσώπου 200ml</v>
      </c>
      <c r="C502" s="39" t="str">
        <f>IFERROR(raw!$D501,"")</f>
        <v>Toneofarmakeio</v>
      </c>
      <c r="D502" s="39">
        <f>IFERROR(__xludf.DUMMYFUNCTION("IFERROR(RANK(raw!$H501,Filter(raw!$H$2:$H10000,raw!$B$2:$B10000=raw!$B501),1),"""")"),84.0)</f>
        <v>84</v>
      </c>
      <c r="E502" s="40">
        <f t="array" ref="E502">IFERROR(INDEX(raw!$B:$H,MATCH(1,(raw!$B:$B=$B502)*(raw!$D:$D=$C502),0),7), "n/a")</f>
        <v>14.47</v>
      </c>
    </row>
    <row r="503">
      <c r="B503" s="39" t="str">
        <f>IFERROR(raw!$B502,"")</f>
        <v>La Roche-Posay Effaclar Astringent Micro-exfoliating Lotion Λοσιόν Προσώπου 200ml</v>
      </c>
      <c r="C503" s="39" t="str">
        <f>IFERROR(raw!$D502,"")</f>
        <v>Easy-pharmacy</v>
      </c>
      <c r="D503" s="39">
        <f>IFERROR(__xludf.DUMMYFUNCTION("IFERROR(RANK(raw!$H502,Filter(raw!$H$2:$H10000,raw!$B$2:$B10000=raw!$B502),1),"""")"),33.0)</f>
        <v>33</v>
      </c>
      <c r="E503" s="40">
        <f t="array" ref="E503">IFERROR(INDEX(raw!$B:$H,MATCH(1,(raw!$B:$B=$B503)*(raw!$D:$D=$C503),0),7), "n/a")</f>
        <v>12.48</v>
      </c>
    </row>
    <row r="504">
      <c r="B504" s="39" t="str">
        <f>IFERROR(raw!$B503,"")</f>
        <v>La Roche-Posay Effaclar Astringent Micro-exfoliating Lotion Λοσιόν Προσώπου 200ml</v>
      </c>
      <c r="C504" s="39" t="str">
        <f>IFERROR(raw!$D503,"")</f>
        <v>Smile-pharmacy</v>
      </c>
      <c r="D504" s="39">
        <f>IFERROR(__xludf.DUMMYFUNCTION("IFERROR(RANK(raw!$H503,Filter(raw!$H$2:$H10000,raw!$B$2:$B10000=raw!$B503),1),"""")"),47.0)</f>
        <v>47</v>
      </c>
      <c r="E504" s="40">
        <f t="array" ref="E504">IFERROR(INDEX(raw!$B:$H,MATCH(1,(raw!$B:$B=$B504)*(raw!$D:$D=$C504),0),7), "n/a")</f>
        <v>12.88</v>
      </c>
    </row>
    <row r="505">
      <c r="B505" s="39" t="str">
        <f>IFERROR(raw!$B504,"")</f>
        <v>La Roche-Posay Effaclar Astringent Micro-exfoliating Lotion Λοσιόν Προσώπου 200ml</v>
      </c>
      <c r="C505" s="39" t="str">
        <f>IFERROR(raw!$D504,"")</f>
        <v>Primepharmacy</v>
      </c>
      <c r="D505" s="39">
        <f>IFERROR(__xludf.DUMMYFUNCTION("IFERROR(RANK(raw!$H504,Filter(raw!$H$2:$H10000,raw!$B$2:$B10000=raw!$B504),1),"""")"),56.0)</f>
        <v>56</v>
      </c>
      <c r="E505" s="40">
        <f t="array" ref="E505">IFERROR(INDEX(raw!$B:$H,MATCH(1,(raw!$B:$B=$B505)*(raw!$D:$D=$C505),0),7), "n/a")</f>
        <v>13.08</v>
      </c>
    </row>
    <row r="506">
      <c r="B506" s="39" t="str">
        <f>IFERROR(raw!$B505,"")</f>
        <v>La Roche-Posay Effaclar Astringent Micro-exfoliating Lotion Λοσιόν Προσώπου 200ml</v>
      </c>
      <c r="C506" s="39" t="str">
        <f>IFERROR(raw!$D505,"")</f>
        <v>Omorfia mou</v>
      </c>
      <c r="D506" s="39">
        <f>IFERROR(__xludf.DUMMYFUNCTION("IFERROR(RANK(raw!$H505,Filter(raw!$H$2:$H10000,raw!$B$2:$B10000=raw!$B505),1),"""")"),52.0)</f>
        <v>52</v>
      </c>
      <c r="E506" s="40">
        <f t="array" ref="E506">IFERROR(INDEX(raw!$B:$H,MATCH(1,(raw!$B:$B=$B506)*(raw!$D:$D=$C506),0),7), "n/a")</f>
        <v>13</v>
      </c>
    </row>
    <row r="507">
      <c r="B507" s="39" t="str">
        <f>IFERROR(raw!$B506,"")</f>
        <v>La Roche-Posay Effaclar Astringent Micro-exfoliating Lotion Λοσιόν Προσώπου 200ml</v>
      </c>
      <c r="C507" s="39" t="str">
        <f>IFERROR(raw!$D506,"")</f>
        <v>VivaPharmacy</v>
      </c>
      <c r="D507" s="39">
        <f>IFERROR(__xludf.DUMMYFUNCTION("IFERROR(RANK(raw!$H506,Filter(raw!$H$2:$H10000,raw!$B$2:$B10000=raw!$B506),1),"""")"),12.0)</f>
        <v>12</v>
      </c>
      <c r="E507" s="40">
        <f t="array" ref="E507">IFERROR(INDEX(raw!$B:$H,MATCH(1,(raw!$B:$B=$B507)*(raw!$D:$D=$C507),0),7), "n/a")</f>
        <v>12.1</v>
      </c>
    </row>
    <row r="508">
      <c r="B508" s="39" t="str">
        <f>IFERROR(raw!$B507,"")</f>
        <v>La Roche-Posay Effaclar Astringent Micro-exfoliating Lotion Λοσιόν Προσώπου 200ml</v>
      </c>
      <c r="C508" s="39" t="str">
        <f>IFERROR(raw!$D507,"")</f>
        <v>OneCare</v>
      </c>
      <c r="D508" s="39">
        <f>IFERROR(__xludf.DUMMYFUNCTION("IFERROR(RANK(raw!$H507,Filter(raw!$H$2:$H10000,raw!$B$2:$B10000=raw!$B507),1),"""")"),75.0)</f>
        <v>75</v>
      </c>
      <c r="E508" s="40">
        <f t="array" ref="E508">IFERROR(INDEX(raw!$B:$H,MATCH(1,(raw!$B:$B=$B508)*(raw!$D:$D=$C508),0),7), "n/a")</f>
        <v>13.85</v>
      </c>
    </row>
    <row r="509">
      <c r="B509" s="39" t="str">
        <f>IFERROR(raw!$B508,"")</f>
        <v>La Roche-Posay Effaclar Astringent Micro-exfoliating Lotion Λοσιόν Προσώπου 200ml</v>
      </c>
      <c r="C509" s="39" t="str">
        <f>IFERROR(raw!$D508,"")</f>
        <v>Dpharmacy</v>
      </c>
      <c r="D509" s="39">
        <f>IFERROR(__xludf.DUMMYFUNCTION("IFERROR(RANK(raw!$H508,Filter(raw!$H$2:$H10000,raw!$B$2:$B10000=raw!$B508),1),"""")"),36.0)</f>
        <v>36</v>
      </c>
      <c r="E509" s="40">
        <f t="array" ref="E509">IFERROR(INDEX(raw!$B:$H,MATCH(1,(raw!$B:$B=$B509)*(raw!$D:$D=$C509),0),7), "n/a")</f>
        <v>12.67</v>
      </c>
    </row>
    <row r="510">
      <c r="B510" s="39" t="str">
        <f>IFERROR(raw!$B509,"")</f>
        <v>La Roche-Posay Effaclar Astringent Micro-exfoliating Lotion Λοσιόν Προσώπου 200ml</v>
      </c>
      <c r="C510" s="39" t="str">
        <f>IFERROR(raw!$D509,"")</f>
        <v>It's Care Time</v>
      </c>
      <c r="D510" s="39">
        <f>IFERROR(__xludf.DUMMYFUNCTION("IFERROR(RANK(raw!$H509,Filter(raw!$H$2:$H10000,raw!$B$2:$B10000=raw!$B509),1),"""")"),50.0)</f>
        <v>50</v>
      </c>
      <c r="E510" s="40">
        <f t="array" ref="E510">IFERROR(INDEX(raw!$B:$H,MATCH(1,(raw!$B:$B=$B510)*(raw!$D:$D=$C510),0),7), "n/a")</f>
        <v>12.93</v>
      </c>
    </row>
    <row r="511">
      <c r="B511" s="39" t="str">
        <f>IFERROR(raw!$B510,"")</f>
        <v>La Roche-Posay Effaclar Astringent Micro-exfoliating Lotion Λοσιόν Προσώπου 200ml</v>
      </c>
      <c r="C511" s="39" t="str">
        <f>IFERROR(raw!$D510,"")</f>
        <v>Ofarmakopoiosmou</v>
      </c>
      <c r="D511" s="39">
        <f>IFERROR(__xludf.DUMMYFUNCTION("IFERROR(RANK(raw!$H510,Filter(raw!$H$2:$H10000,raw!$B$2:$B10000=raw!$B510),1),"""")"),55.0)</f>
        <v>55</v>
      </c>
      <c r="E511" s="40">
        <f t="array" ref="E511">IFERROR(INDEX(raw!$B:$H,MATCH(1,(raw!$B:$B=$B511)*(raw!$D:$D=$C511),0),7), "n/a")</f>
        <v>13.03</v>
      </c>
    </row>
    <row r="512">
      <c r="B512" s="39" t="str">
        <f>IFERROR(raw!$B511,"")</f>
        <v>La Roche-Posay Effaclar Astringent Micro-exfoliating Lotion Λοσιόν Προσώπου 200ml</v>
      </c>
      <c r="C512" s="39" t="str">
        <f>IFERROR(raw!$D511,"")</f>
        <v>Drug-store</v>
      </c>
      <c r="D512" s="39">
        <f>IFERROR(__xludf.DUMMYFUNCTION("IFERROR(RANK(raw!$H511,Filter(raw!$H$2:$H10000,raw!$B$2:$B10000=raw!$B511),1),"""")"),66.0)</f>
        <v>66</v>
      </c>
      <c r="E512" s="40">
        <f t="array" ref="E512">IFERROR(INDEX(raw!$B:$H,MATCH(1,(raw!$B:$B=$B512)*(raw!$D:$D=$C512),0),7), "n/a")</f>
        <v>13.45</v>
      </c>
    </row>
    <row r="513">
      <c r="B513" s="39" t="str">
        <f>IFERROR(raw!$B512,"")</f>
        <v>La Roche-Posay Effaclar Astringent Micro-exfoliating Lotion Λοσιόν Προσώπου 200ml</v>
      </c>
      <c r="C513" s="39" t="str">
        <f>IFERROR(raw!$D512,"")</f>
        <v>Upharm</v>
      </c>
      <c r="D513" s="39">
        <f>IFERROR(__xludf.DUMMYFUNCTION("IFERROR(RANK(raw!$H512,Filter(raw!$H$2:$H10000,raw!$B$2:$B10000=raw!$B512),1),"""")"),42.0)</f>
        <v>42</v>
      </c>
      <c r="E513" s="40">
        <f t="array" ref="E513">IFERROR(INDEX(raw!$B:$H,MATCH(1,(raw!$B:$B=$B513)*(raw!$D:$D=$C513),0),7), "n/a")</f>
        <v>12.8</v>
      </c>
    </row>
    <row r="514">
      <c r="B514" s="39" t="str">
        <f>IFERROR(raw!$B513,"")</f>
        <v>La Roche-Posay Effaclar Astringent Micro-exfoliating Lotion Λοσιόν Προσώπου 200ml</v>
      </c>
      <c r="C514" s="39" t="str">
        <f>IFERROR(raw!$D513,"")</f>
        <v>Martha's Pharmacy</v>
      </c>
      <c r="D514" s="39">
        <f>IFERROR(__xludf.DUMMYFUNCTION("IFERROR(RANK(raw!$H513,Filter(raw!$H$2:$H10000,raw!$B$2:$B10000=raw!$B513),1),"""")"),21.0)</f>
        <v>21</v>
      </c>
      <c r="E514" s="40">
        <f t="array" ref="E514">IFERROR(INDEX(raw!$B:$H,MATCH(1,(raw!$B:$B=$B514)*(raw!$D:$D=$C514),0),7), "n/a")</f>
        <v>12.3</v>
      </c>
    </row>
    <row r="515">
      <c r="B515" s="39" t="str">
        <f>IFERROR(raw!$B514,"")</f>
        <v>La Roche-Posay Effaclar Astringent Micro-exfoliating Lotion Λοσιόν Προσώπου 200ml</v>
      </c>
      <c r="C515" s="39" t="str">
        <f>IFERROR(raw!$D514,"")</f>
        <v>Pharmilion</v>
      </c>
      <c r="D515" s="39">
        <f>IFERROR(__xludf.DUMMYFUNCTION("IFERROR(RANK(raw!$H514,Filter(raw!$H$2:$H10000,raw!$B$2:$B10000=raw!$B514),1),"""")"),72.0)</f>
        <v>72</v>
      </c>
      <c r="E515" s="40">
        <f t="array" ref="E515">IFERROR(INDEX(raw!$B:$H,MATCH(1,(raw!$B:$B=$B515)*(raw!$D:$D=$C515),0),7), "n/a")</f>
        <v>13.76</v>
      </c>
    </row>
    <row r="516">
      <c r="B516" s="39" t="str">
        <f>IFERROR(raw!$B515,"")</f>
        <v>La Roche-Posay Effaclar Astringent Micro-exfoliating Lotion Λοσιόν Προσώπου 200ml</v>
      </c>
      <c r="C516" s="39" t="str">
        <f>IFERROR(raw!$D515,"")</f>
        <v>Pharmaworld</v>
      </c>
      <c r="D516" s="39">
        <f>IFERROR(__xludf.DUMMYFUNCTION("IFERROR(RANK(raw!$H515,Filter(raw!$H$2:$H10000,raw!$B$2:$B10000=raw!$B515),1),"""")"),47.0)</f>
        <v>47</v>
      </c>
      <c r="E516" s="40">
        <f t="array" ref="E516">IFERROR(INDEX(raw!$B:$H,MATCH(1,(raw!$B:$B=$B516)*(raw!$D:$D=$C516),0),7), "n/a")</f>
        <v>12.88</v>
      </c>
    </row>
    <row r="517">
      <c r="B517" s="39" t="str">
        <f>IFERROR(raw!$B516,"")</f>
        <v>La Roche-Posay Effaclar Astringent Micro-exfoliating Lotion Λοσιόν Προσώπου 200ml</v>
      </c>
      <c r="C517" s="39" t="str">
        <f>IFERROR(raw!$D516,"")</f>
        <v>Pharmacyathome</v>
      </c>
      <c r="D517" s="39">
        <f>IFERROR(__xludf.DUMMYFUNCTION("IFERROR(RANK(raw!$H516,Filter(raw!$H$2:$H10000,raw!$B$2:$B10000=raw!$B516),1),"""")"),20.0)</f>
        <v>20</v>
      </c>
      <c r="E517" s="40">
        <f t="array" ref="E517">IFERROR(INDEX(raw!$B:$H,MATCH(1,(raw!$B:$B=$B517)*(raw!$D:$D=$C517),0),7), "n/a")</f>
        <v>12.28</v>
      </c>
    </row>
    <row r="518">
      <c r="B518" s="39" t="str">
        <f>IFERROR(raw!$B517,"")</f>
        <v>La Roche-Posay Effaclar Astringent Micro-exfoliating Lotion Λοσιόν Προσώπου 200ml</v>
      </c>
      <c r="C518" s="39" t="str">
        <f>IFERROR(raw!$D517,"")</f>
        <v>2pharmacy</v>
      </c>
      <c r="D518" s="39">
        <f>IFERROR(__xludf.DUMMYFUNCTION("IFERROR(RANK(raw!$H517,Filter(raw!$H$2:$H10000,raw!$B$2:$B10000=raw!$B517),1),"""")"),91.0)</f>
        <v>91</v>
      </c>
      <c r="E518" s="40">
        <f t="array" ref="E518">IFERROR(INDEX(raw!$B:$H,MATCH(1,(raw!$B:$B=$B518)*(raw!$D:$D=$C518),0),7), "n/a")</f>
        <v>15.19</v>
      </c>
    </row>
    <row r="519">
      <c r="B519" s="39" t="str">
        <f>IFERROR(raw!$B518,"")</f>
        <v>La Roche-Posay Effaclar Astringent Micro-exfoliating Lotion Λοσιόν Προσώπου 200ml</v>
      </c>
      <c r="C519" s="39" t="str">
        <f>IFERROR(raw!$D518,"")</f>
        <v>Pharmacy-Shop</v>
      </c>
      <c r="D519" s="39">
        <f>IFERROR(__xludf.DUMMYFUNCTION("IFERROR(RANK(raw!$H518,Filter(raw!$H$2:$H10000,raw!$B$2:$B10000=raw!$B518),1),"""")"),65.0)</f>
        <v>65</v>
      </c>
      <c r="E519" s="40">
        <f t="array" ref="E519">IFERROR(INDEX(raw!$B:$H,MATCH(1,(raw!$B:$B=$B519)*(raw!$D:$D=$C519),0),7), "n/a")</f>
        <v>13.39</v>
      </c>
    </row>
    <row r="520">
      <c r="B520" s="39" t="str">
        <f>IFERROR(raw!$B519,"")</f>
        <v>La Roche-Posay Effaclar Astringent Micro-exfoliating Lotion Λοσιόν Προσώπου 200ml</v>
      </c>
      <c r="C520" s="39" t="str">
        <f>IFERROR(raw!$D519,"")</f>
        <v>ilovepharmacy</v>
      </c>
      <c r="D520" s="39">
        <f>IFERROR(__xludf.DUMMYFUNCTION("IFERROR(RANK(raw!$H519,Filter(raw!$H$2:$H10000,raw!$B$2:$B10000=raw!$B519),1),"""")"),7.0)</f>
        <v>7</v>
      </c>
      <c r="E520" s="40">
        <f t="array" ref="E520">IFERROR(INDEX(raw!$B:$H,MATCH(1,(raw!$B:$B=$B520)*(raw!$D:$D=$C520),0),7), "n/a")</f>
        <v>12</v>
      </c>
    </row>
    <row r="521">
      <c r="B521" s="39" t="str">
        <f>IFERROR(raw!$B520,"")</f>
        <v>La Roche-Posay Effaclar Astringent Micro-exfoliating Lotion Λοσιόν Προσώπου 200ml</v>
      </c>
      <c r="C521" s="39" t="str">
        <f>IFERROR(raw!$D520,"")</f>
        <v>Hicare</v>
      </c>
      <c r="D521" s="39">
        <f>IFERROR(__xludf.DUMMYFUNCTION("IFERROR(RANK(raw!$H520,Filter(raw!$H$2:$H10000,raw!$B$2:$B10000=raw!$B520),1),"""")"),95.0)</f>
        <v>95</v>
      </c>
      <c r="E521" s="40">
        <f t="array" ref="E521">IFERROR(INDEX(raw!$B:$H,MATCH(1,(raw!$B:$B=$B521)*(raw!$D:$D=$C521),0),7), "n/a")</f>
        <v>15.87</v>
      </c>
    </row>
    <row r="522">
      <c r="B522" s="39" t="str">
        <f>IFERROR(raw!$B521,"")</f>
        <v>La Roche-Posay Effaclar Astringent Micro-exfoliating Lotion Λοσιόν Προσώπου 200ml</v>
      </c>
      <c r="C522" s="39" t="str">
        <f>IFERROR(raw!$D521,"")</f>
        <v>Vita4you</v>
      </c>
      <c r="D522" s="39">
        <f>IFERROR(__xludf.DUMMYFUNCTION("IFERROR(RANK(raw!$H521,Filter(raw!$H$2:$H10000,raw!$B$2:$B10000=raw!$B521),1),"""")"),64.0)</f>
        <v>64</v>
      </c>
      <c r="E522" s="40">
        <f t="array" ref="E522">IFERROR(INDEX(raw!$B:$H,MATCH(1,(raw!$B:$B=$B522)*(raw!$D:$D=$C522),0),7), "n/a")</f>
        <v>13.37</v>
      </c>
    </row>
    <row r="523">
      <c r="B523" s="39" t="str">
        <f>IFERROR(raw!$B522,"")</f>
        <v>La Roche-Posay Effaclar Astringent Micro-exfoliating Lotion Λοσιόν Προσώπου 200ml</v>
      </c>
      <c r="C523" s="39" t="str">
        <f>IFERROR(raw!$D522,"")</f>
        <v>Northpharmacy</v>
      </c>
      <c r="D523" s="39">
        <f>IFERROR(__xludf.DUMMYFUNCTION("IFERROR(RANK(raw!$H522,Filter(raw!$H$2:$H10000,raw!$B$2:$B10000=raw!$B522),1),"""")"),51.0)</f>
        <v>51</v>
      </c>
      <c r="E523" s="40">
        <f t="array" ref="E523">IFERROR(INDEX(raw!$B:$H,MATCH(1,(raw!$B:$B=$B523)*(raw!$D:$D=$C523),0),7), "n/a")</f>
        <v>12.99</v>
      </c>
    </row>
    <row r="524">
      <c r="B524" s="39" t="str">
        <f>IFERROR(raw!$B523,"")</f>
        <v>La Roche-Posay Effaclar Astringent Micro-exfoliating Lotion Λοσιόν Προσώπου 200ml</v>
      </c>
      <c r="C524" s="39" t="str">
        <f>IFERROR(raw!$D523,"")</f>
        <v>PharmacyMagou</v>
      </c>
      <c r="D524" s="39">
        <f>IFERROR(__xludf.DUMMYFUNCTION("IFERROR(RANK(raw!$H523,Filter(raw!$H$2:$H10000,raw!$B$2:$B10000=raw!$B523),1),"""")"),62.0)</f>
        <v>62</v>
      </c>
      <c r="E524" s="40">
        <f t="array" ref="E524">IFERROR(INDEX(raw!$B:$H,MATCH(1,(raw!$B:$B=$B524)*(raw!$D:$D=$C524),0),7), "n/a")</f>
        <v>13.3</v>
      </c>
    </row>
    <row r="525">
      <c r="B525" s="39" t="str">
        <f>IFERROR(raw!$B524,"")</f>
        <v>La Roche-Posay Effaclar Astringent Micro-exfoliating Lotion Λοσιόν Προσώπου 200ml</v>
      </c>
      <c r="C525" s="39" t="str">
        <f>IFERROR(raw!$D524,"")</f>
        <v>Pharmakey</v>
      </c>
      <c r="D525" s="39">
        <f>IFERROR(__xludf.DUMMYFUNCTION("IFERROR(RANK(raw!$H524,Filter(raw!$H$2:$H10000,raw!$B$2:$B10000=raw!$B524),1),"""")"),69.0)</f>
        <v>69</v>
      </c>
      <c r="E525" s="40">
        <f t="array" ref="E525">IFERROR(INDEX(raw!$B:$H,MATCH(1,(raw!$B:$B=$B525)*(raw!$D:$D=$C525),0),7), "n/a")</f>
        <v>13.52</v>
      </c>
    </row>
    <row r="526">
      <c r="B526" s="39" t="str">
        <f>IFERROR(raw!$B525,"")</f>
        <v>La Roche-Posay Effaclar Astringent Micro-exfoliating Lotion Λοσιόν Προσώπου 200ml</v>
      </c>
      <c r="C526" s="39" t="str">
        <f>IFERROR(raw!$D525,"")</f>
        <v>E-pharm</v>
      </c>
      <c r="D526" s="39">
        <f>IFERROR(__xludf.DUMMYFUNCTION("IFERROR(RANK(raw!$H525,Filter(raw!$H$2:$H10000,raw!$B$2:$B10000=raw!$B525),1),"""")"),68.0)</f>
        <v>68</v>
      </c>
      <c r="E526" s="40">
        <f t="array" ref="E526">IFERROR(INDEX(raw!$B:$H,MATCH(1,(raw!$B:$B=$B526)*(raw!$D:$D=$C526),0),7), "n/a")</f>
        <v>13.51</v>
      </c>
    </row>
    <row r="527">
      <c r="B527" s="39" t="str">
        <f>IFERROR(raw!$B526,"")</f>
        <v>La Roche-Posay Effaclar Astringent Micro-exfoliating Lotion Λοσιόν Προσώπου 200ml</v>
      </c>
      <c r="C527" s="39" t="str">
        <f>IFERROR(raw!$D526,"")</f>
        <v>PharmacyMegaStore</v>
      </c>
      <c r="D527" s="39">
        <f>IFERROR(__xludf.DUMMYFUNCTION("IFERROR(RANK(raw!$H526,Filter(raw!$H$2:$H10000,raw!$B$2:$B10000=raw!$B526),1),"""")"),18.0)</f>
        <v>18</v>
      </c>
      <c r="E527" s="40">
        <f t="array" ref="E527">IFERROR(INDEX(raw!$B:$H,MATCH(1,(raw!$B:$B=$B527)*(raw!$D:$D=$C527),0),7), "n/a")</f>
        <v>12.25</v>
      </c>
    </row>
    <row r="528">
      <c r="B528" s="39" t="str">
        <f>IFERROR(raw!$B527,"")</f>
        <v>La Roche-Posay Effaclar Astringent Micro-exfoliating Lotion Λοσιόν Προσώπου 200ml</v>
      </c>
      <c r="C528" s="39" t="str">
        <f>IFERROR(raw!$D527,"")</f>
        <v>Pharmadvice</v>
      </c>
      <c r="D528" s="39">
        <f>IFERROR(__xludf.DUMMYFUNCTION("IFERROR(RANK(raw!$H527,Filter(raw!$H$2:$H10000,raw!$B$2:$B10000=raw!$B527),1),"""")"),58.0)</f>
        <v>58</v>
      </c>
      <c r="E528" s="40">
        <f t="array" ref="E528">IFERROR(INDEX(raw!$B:$H,MATCH(1,(raw!$B:$B=$B528)*(raw!$D:$D=$C528),0),7), "n/a")</f>
        <v>13.11</v>
      </c>
    </row>
    <row r="529">
      <c r="B529" s="39" t="str">
        <f>IFERROR(raw!$B528,"")</f>
        <v>La Roche-Posay Effaclar Astringent Micro-exfoliating Lotion Λοσιόν Προσώπου 200ml</v>
      </c>
      <c r="C529" s="39" t="str">
        <f>IFERROR(raw!$D528,"")</f>
        <v>Joy Pharmacy</v>
      </c>
      <c r="D529" s="39">
        <f>IFERROR(__xludf.DUMMYFUNCTION("IFERROR(RANK(raw!$H528,Filter(raw!$H$2:$H10000,raw!$B$2:$B10000=raw!$B528),1),"""")"),54.0)</f>
        <v>54</v>
      </c>
      <c r="E529" s="40">
        <f t="array" ref="E529">IFERROR(INDEX(raw!$B:$H,MATCH(1,(raw!$B:$B=$B529)*(raw!$D:$D=$C529),0),7), "n/a")</f>
        <v>13.02</v>
      </c>
    </row>
    <row r="530">
      <c r="B530" s="39" t="str">
        <f>IFERROR(raw!$B529,"")</f>
        <v>La Roche-Posay Effaclar Astringent Micro-exfoliating Lotion Λοσιόν Προσώπου 200ml</v>
      </c>
      <c r="C530" s="39" t="str">
        <f>IFERROR(raw!$D529,"")</f>
        <v>YouPharmacy</v>
      </c>
      <c r="D530" s="39">
        <f>IFERROR(__xludf.DUMMYFUNCTION("IFERROR(RANK(raw!$H529,Filter(raw!$H$2:$H10000,raw!$B$2:$B10000=raw!$B529),1),"""")"),59.0)</f>
        <v>59</v>
      </c>
      <c r="E530" s="40">
        <f t="array" ref="E530">IFERROR(INDEX(raw!$B:$H,MATCH(1,(raw!$B:$B=$B530)*(raw!$D:$D=$C530),0),7), "n/a")</f>
        <v>13.12</v>
      </c>
    </row>
    <row r="531">
      <c r="B531" s="39" t="str">
        <f>IFERROR(raw!$B530,"")</f>
        <v>La Roche-Posay Effaclar Astringent Micro-exfoliating Lotion Λοσιόν Προσώπου 200ml</v>
      </c>
      <c r="C531" s="39" t="str">
        <f>IFERROR(raw!$D530,"")</f>
        <v>Fzinpharmacy</v>
      </c>
      <c r="D531" s="39">
        <f>IFERROR(__xludf.DUMMYFUNCTION("IFERROR(RANK(raw!$H530,Filter(raw!$H$2:$H10000,raw!$B$2:$B10000=raw!$B530),1),"""")"),79.0)</f>
        <v>79</v>
      </c>
      <c r="E531" s="40">
        <f t="array" ref="E531">IFERROR(INDEX(raw!$B:$H,MATCH(1,(raw!$B:$B=$B531)*(raw!$D:$D=$C531),0),7), "n/a")</f>
        <v>14.1</v>
      </c>
    </row>
    <row r="532">
      <c r="B532" s="39" t="str">
        <f>IFERROR(raw!$B531,"")</f>
        <v>La Roche-Posay Effaclar Astringent Micro-exfoliating Lotion Λοσιόν Προσώπου 200ml</v>
      </c>
      <c r="C532" s="39" t="str">
        <f>IFERROR(raw!$D531,"")</f>
        <v>Pharmacy-care</v>
      </c>
      <c r="D532" s="39">
        <f>IFERROR(__xludf.DUMMYFUNCTION("IFERROR(RANK(raw!$H531,Filter(raw!$H$2:$H10000,raw!$B$2:$B10000=raw!$B531),1),"""")"),77.0)</f>
        <v>77</v>
      </c>
      <c r="E532" s="40">
        <f t="array" ref="E532">IFERROR(INDEX(raw!$B:$H,MATCH(1,(raw!$B:$B=$B532)*(raw!$D:$D=$C532),0),7), "n/a")</f>
        <v>13.99</v>
      </c>
    </row>
    <row r="533">
      <c r="B533" s="39" t="str">
        <f>IFERROR(raw!$B532,"")</f>
        <v>La Roche-Posay Effaclar Astringent Micro-exfoliating Lotion Λοσιόν Προσώπου 200ml</v>
      </c>
      <c r="C533" s="39" t="str">
        <f>IFERROR(raw!$D532,"")</f>
        <v>Green-pharm</v>
      </c>
      <c r="D533" s="39">
        <f>IFERROR(__xludf.DUMMYFUNCTION("IFERROR(RANK(raw!$H532,Filter(raw!$H$2:$H10000,raw!$B$2:$B10000=raw!$B532),1),"""")"),53.0)</f>
        <v>53</v>
      </c>
      <c r="E533" s="40">
        <f t="array" ref="E533">IFERROR(INDEX(raw!$B:$H,MATCH(1,(raw!$B:$B=$B533)*(raw!$D:$D=$C533),0),7), "n/a")</f>
        <v>13.01</v>
      </c>
    </row>
    <row r="534">
      <c r="B534" s="39" t="str">
        <f>IFERROR(raw!$B533,"")</f>
        <v>La Roche-Posay Effaclar Astringent Micro-exfoliating Lotion Λοσιόν Προσώπου 200ml</v>
      </c>
      <c r="C534" s="39" t="str">
        <f>IFERROR(raw!$D533,"")</f>
        <v>A-Pharmacy</v>
      </c>
      <c r="D534" s="39">
        <f>IFERROR(__xludf.DUMMYFUNCTION("IFERROR(RANK(raw!$H533,Filter(raw!$H$2:$H10000,raw!$B$2:$B10000=raw!$B533),1),"""")"),78.0)</f>
        <v>78</v>
      </c>
      <c r="E534" s="40">
        <f t="array" ref="E534">IFERROR(INDEX(raw!$B:$H,MATCH(1,(raw!$B:$B=$B534)*(raw!$D:$D=$C534),0),7), "n/a")</f>
        <v>14</v>
      </c>
    </row>
    <row r="535">
      <c r="B535" s="39" t="str">
        <f>IFERROR(raw!$B534,"")</f>
        <v>La Roche-Posay Effaclar Astringent Micro-exfoliating Lotion Λοσιόν Προσώπου 200ml</v>
      </c>
      <c r="C535" s="39" t="str">
        <f>IFERROR(raw!$D534,"")</f>
        <v>PharmUp</v>
      </c>
      <c r="D535" s="39">
        <f>IFERROR(__xludf.DUMMYFUNCTION("IFERROR(RANK(raw!$H534,Filter(raw!$H$2:$H10000,raw!$B$2:$B10000=raw!$B534),1),"""")"),79.0)</f>
        <v>79</v>
      </c>
      <c r="E535" s="40">
        <f t="array" ref="E535">IFERROR(INDEX(raw!$B:$H,MATCH(1,(raw!$B:$B=$B535)*(raw!$D:$D=$C535),0),7), "n/a")</f>
        <v>14.1</v>
      </c>
    </row>
    <row r="536">
      <c r="B536" s="39" t="str">
        <f>IFERROR(raw!$B535,"")</f>
        <v>La Roche-Posay Effaclar Astringent Micro-exfoliating Lotion Λοσιόν Προσώπου 200ml</v>
      </c>
      <c r="C536" s="39" t="str">
        <f>IFERROR(raw!$D535,"")</f>
        <v>PharmaStore</v>
      </c>
      <c r="D536" s="39">
        <f>IFERROR(__xludf.DUMMYFUNCTION("IFERROR(RANK(raw!$H535,Filter(raw!$H$2:$H10000,raw!$B$2:$B10000=raw!$B535),1),"""")"),49.0)</f>
        <v>49</v>
      </c>
      <c r="E536" s="40">
        <f t="array" ref="E536">IFERROR(INDEX(raw!$B:$H,MATCH(1,(raw!$B:$B=$B536)*(raw!$D:$D=$C536),0),7), "n/a")</f>
        <v>12.9</v>
      </c>
    </row>
    <row r="537">
      <c r="B537" s="39" t="str">
        <f>IFERROR(raw!$B536,"")</f>
        <v>La Roche-Posay Effaclar Astringent Micro-exfoliating Lotion Λοσιόν Προσώπου 200ml</v>
      </c>
      <c r="C537" s="39" t="str">
        <f>IFERROR(raw!$D536,"")</f>
        <v>PharmacyOnClick</v>
      </c>
      <c r="D537" s="39">
        <f>IFERROR(__xludf.DUMMYFUNCTION("IFERROR(RANK(raw!$H536,Filter(raw!$H$2:$H10000,raw!$B$2:$B10000=raw!$B536),1),"""")"),67.0)</f>
        <v>67</v>
      </c>
      <c r="E537" s="40">
        <f t="array" ref="E537">IFERROR(INDEX(raw!$B:$H,MATCH(1,(raw!$B:$B=$B537)*(raw!$D:$D=$C537),0),7), "n/a")</f>
        <v>13.5</v>
      </c>
    </row>
    <row r="538">
      <c r="B538" s="39" t="str">
        <f>IFERROR(raw!$B537,"")</f>
        <v>La Roche-Posay Effaclar Astringent Micro-exfoliating Lotion Λοσιόν Προσώπου 200ml</v>
      </c>
      <c r="C538" s="39" t="str">
        <f>IFERROR(raw!$D537,"")</f>
        <v>PentelicaPharmacy</v>
      </c>
      <c r="D538" s="39">
        <f>IFERROR(__xludf.DUMMYFUNCTION("IFERROR(RANK(raw!$H537,Filter(raw!$H$2:$H10000,raw!$B$2:$B10000=raw!$B537),1),"""")"),76.0)</f>
        <v>76</v>
      </c>
      <c r="E538" s="40">
        <f t="array" ref="E538">IFERROR(INDEX(raw!$B:$H,MATCH(1,(raw!$B:$B=$B538)*(raw!$D:$D=$C538),0),7), "n/a")</f>
        <v>13.9</v>
      </c>
    </row>
    <row r="539">
      <c r="B539" s="39" t="str">
        <f>IFERROR(raw!$B538,"")</f>
        <v>La Roche-Posay Effaclar Astringent Micro-exfoliating Lotion Λοσιόν Προσώπου 200ml</v>
      </c>
      <c r="C539" s="39" t="str">
        <f>IFERROR(raw!$D538,"")</f>
        <v>Pharmacy-Raptis</v>
      </c>
      <c r="D539" s="39">
        <f>IFERROR(__xludf.DUMMYFUNCTION("IFERROR(RANK(raw!$H538,Filter(raw!$H$2:$H10000,raw!$B$2:$B10000=raw!$B538),1),"""")"),102.0)</f>
        <v>102</v>
      </c>
      <c r="E539" s="40">
        <f t="array" ref="E539">IFERROR(INDEX(raw!$B:$H,MATCH(1,(raw!$B:$B=$B539)*(raw!$D:$D=$C539),0),7), "n/a")</f>
        <v>16.71</v>
      </c>
    </row>
    <row r="540">
      <c r="B540" s="39" t="str">
        <f>IFERROR(raw!$B539,"")</f>
        <v>La Roche-Posay Effaclar Astringent Micro-exfoliating Lotion Λοσιόν Προσώπου 200ml</v>
      </c>
      <c r="C540" s="39" t="str">
        <f>IFERROR(raw!$D539,"")</f>
        <v>Mariaspharmacy</v>
      </c>
      <c r="D540" s="39">
        <f>IFERROR(__xludf.DUMMYFUNCTION("IFERROR(RANK(raw!$H539,Filter(raw!$H$2:$H10000,raw!$B$2:$B10000=raw!$B539),1),"""")"),71.0)</f>
        <v>71</v>
      </c>
      <c r="E540" s="40">
        <f t="array" ref="E540">IFERROR(INDEX(raw!$B:$H,MATCH(1,(raw!$B:$B=$B540)*(raw!$D:$D=$C540),0),7), "n/a")</f>
        <v>13.74</v>
      </c>
    </row>
    <row r="541">
      <c r="B541" s="39" t="str">
        <f>IFERROR(raw!$B540,"")</f>
        <v>La Roche-Posay Effaclar Astringent Micro-exfoliating Lotion Λοσιόν Προσώπου 200ml</v>
      </c>
      <c r="C541" s="39" t="str">
        <f>IFERROR(raw!$D540,"")</f>
        <v>Box2box</v>
      </c>
      <c r="D541" s="39">
        <f>IFERROR(__xludf.DUMMYFUNCTION("IFERROR(RANK(raw!$H540,Filter(raw!$H$2:$H10000,raw!$B$2:$B10000=raw!$B540),1),"""")"),81.0)</f>
        <v>81</v>
      </c>
      <c r="E541" s="40">
        <f t="array" ref="E541">IFERROR(INDEX(raw!$B:$H,MATCH(1,(raw!$B:$B=$B541)*(raw!$D:$D=$C541),0),7), "n/a")</f>
        <v>14.24</v>
      </c>
    </row>
    <row r="542">
      <c r="B542" s="39" t="str">
        <f>IFERROR(raw!$B541,"")</f>
        <v>La Roche-Posay Effaclar Astringent Micro-exfoliating Lotion Λοσιόν Προσώπου 200ml</v>
      </c>
      <c r="C542" s="39" t="str">
        <f>IFERROR(raw!$D541,"")</f>
        <v>Farmakeio1828</v>
      </c>
      <c r="D542" s="39">
        <f>IFERROR(__xludf.DUMMYFUNCTION("IFERROR(RANK(raw!$H541,Filter(raw!$H$2:$H10000,raw!$B$2:$B10000=raw!$B541),1),"""")"),87.0)</f>
        <v>87</v>
      </c>
      <c r="E542" s="40">
        <f t="array" ref="E542">IFERROR(INDEX(raw!$B:$H,MATCH(1,(raw!$B:$B=$B542)*(raw!$D:$D=$C542),0),7), "n/a")</f>
        <v>14.55</v>
      </c>
    </row>
    <row r="543">
      <c r="B543" s="39" t="str">
        <f>IFERROR(raw!$B542,"")</f>
        <v>La Roche-Posay Effaclar Astringent Micro-exfoliating Lotion Λοσιόν Προσώπου 200ml</v>
      </c>
      <c r="C543" s="39" t="str">
        <f>IFERROR(raw!$D542,"")</f>
        <v>PharmaGoods</v>
      </c>
      <c r="D543" s="39">
        <f>IFERROR(__xludf.DUMMYFUNCTION("IFERROR(RANK(raw!$H542,Filter(raw!$H$2:$H10000,raw!$B$2:$B10000=raw!$B542),1),"""")"),73.0)</f>
        <v>73</v>
      </c>
      <c r="E543" s="40">
        <f t="array" ref="E543">IFERROR(INDEX(raw!$B:$H,MATCH(1,(raw!$B:$B=$B543)*(raw!$D:$D=$C543),0),7), "n/a")</f>
        <v>13.78</v>
      </c>
    </row>
    <row r="544">
      <c r="B544" s="39" t="str">
        <f>IFERROR(raw!$B543,"")</f>
        <v>La Roche-Posay Effaclar Astringent Micro-exfoliating Lotion Λοσιόν Προσώπου 200ml</v>
      </c>
      <c r="C544" s="39" t="str">
        <f>IFERROR(raw!$D543,"")</f>
        <v>PharmaNatura</v>
      </c>
      <c r="D544" s="39">
        <f>IFERROR(__xludf.DUMMYFUNCTION("IFERROR(RANK(raw!$H543,Filter(raw!$H$2:$H10000,raw!$B$2:$B10000=raw!$B543),1),"""")"),82.0)</f>
        <v>82</v>
      </c>
      <c r="E544" s="40">
        <f t="array" ref="E544">IFERROR(INDEX(raw!$B:$H,MATCH(1,(raw!$B:$B=$B544)*(raw!$D:$D=$C544),0),7), "n/a")</f>
        <v>14.28</v>
      </c>
    </row>
    <row r="545">
      <c r="B545" s="39" t="str">
        <f>IFERROR(raw!$B544,"")</f>
        <v>La Roche-Posay Effaclar Astringent Micro-exfoliating Lotion Λοσιόν Προσώπου 200ml</v>
      </c>
      <c r="C545" s="39" t="str">
        <f>IFERROR(raw!$D544,"")</f>
        <v>AnosiaPharmacy</v>
      </c>
      <c r="D545" s="39">
        <f>IFERROR(__xludf.DUMMYFUNCTION("IFERROR(RANK(raw!$H544,Filter(raw!$H$2:$H10000,raw!$B$2:$B10000=raw!$B544),1),"""")"),74.0)</f>
        <v>74</v>
      </c>
      <c r="E545" s="40">
        <f t="array" ref="E545">IFERROR(INDEX(raw!$B:$H,MATCH(1,(raw!$B:$B=$B545)*(raw!$D:$D=$C545),0),7), "n/a")</f>
        <v>13.82</v>
      </c>
    </row>
    <row r="546">
      <c r="B546" s="39" t="str">
        <f>IFERROR(raw!$B545,"")</f>
        <v>La Roche-Posay Effaclar Astringent Micro-exfoliating Lotion Λοσιόν Προσώπου 200ml</v>
      </c>
      <c r="C546" s="39" t="str">
        <f>IFERROR(raw!$D545,"")</f>
        <v>Webfarmakeio</v>
      </c>
      <c r="D546" s="39">
        <f>IFERROR(__xludf.DUMMYFUNCTION("IFERROR(RANK(raw!$H545,Filter(raw!$H$2:$H10000,raw!$B$2:$B10000=raw!$B545),1),"""")"),63.0)</f>
        <v>63</v>
      </c>
      <c r="E546" s="40">
        <f t="array" ref="E546">IFERROR(INDEX(raw!$B:$H,MATCH(1,(raw!$B:$B=$B546)*(raw!$D:$D=$C546),0),7), "n/a")</f>
        <v>13.33</v>
      </c>
    </row>
    <row r="547">
      <c r="B547" s="39" t="str">
        <f>IFERROR(raw!$B546,"")</f>
        <v>La Roche-Posay Effaclar Astringent Micro-exfoliating Lotion Λοσιόν Προσώπου 200ml</v>
      </c>
      <c r="C547" s="39" t="str">
        <f>IFERROR(raw!$D546,"")</f>
        <v>Pharmacyline</v>
      </c>
      <c r="D547" s="39">
        <f>IFERROR(__xludf.DUMMYFUNCTION("IFERROR(RANK(raw!$H546,Filter(raw!$H$2:$H10000,raw!$B$2:$B10000=raw!$B546),1),"""")"),99.0)</f>
        <v>99</v>
      </c>
      <c r="E547" s="40">
        <f t="array" ref="E547">IFERROR(INDEX(raw!$B:$H,MATCH(1,(raw!$B:$B=$B547)*(raw!$D:$D=$C547),0),7), "n/a")</f>
        <v>16.25</v>
      </c>
    </row>
    <row r="548">
      <c r="B548" s="39" t="str">
        <f>IFERROR(raw!$B547,"")</f>
        <v>La Roche-Posay Effaclar Astringent Micro-exfoliating Lotion Λοσιόν Προσώπου 200ml</v>
      </c>
      <c r="C548" s="39" t="str">
        <f>IFERROR(raw!$D547,"")</f>
        <v>Attica Beauty</v>
      </c>
      <c r="D548" s="39">
        <f>IFERROR(__xludf.DUMMYFUNCTION("IFERROR(RANK(raw!$H547,Filter(raw!$H$2:$H10000,raw!$B$2:$B10000=raw!$B547),1),"""")"),88.0)</f>
        <v>88</v>
      </c>
      <c r="E548" s="40">
        <f t="array" ref="E548">IFERROR(INDEX(raw!$B:$H,MATCH(1,(raw!$B:$B=$B548)*(raw!$D:$D=$C548),0),7), "n/a")</f>
        <v>14.8</v>
      </c>
    </row>
    <row r="549">
      <c r="B549" s="39" t="str">
        <f>IFERROR(raw!$B548,"")</f>
        <v>La Roche-Posay Effaclar Astringent Micro-exfoliating Lotion Λοσιόν Προσώπου 200ml</v>
      </c>
      <c r="C549" s="39" t="str">
        <f>IFERROR(raw!$D548,"")</f>
        <v>Alfapharm</v>
      </c>
      <c r="D549" s="39">
        <f>IFERROR(__xludf.DUMMYFUNCTION("IFERROR(RANK(raw!$H548,Filter(raw!$H$2:$H10000,raw!$B$2:$B10000=raw!$B548),1),"""")"),92.0)</f>
        <v>92</v>
      </c>
      <c r="E549" s="40">
        <f t="array" ref="E549">IFERROR(INDEX(raw!$B:$H,MATCH(1,(raw!$B:$B=$B549)*(raw!$D:$D=$C549),0),7), "n/a")</f>
        <v>15.48</v>
      </c>
    </row>
    <row r="550">
      <c r="B550" s="39" t="str">
        <f>IFERROR(raw!$B549,"")</f>
        <v>La Roche-Posay Effaclar Astringent Micro-exfoliating Lotion Λοσιόν Προσώπου 200ml</v>
      </c>
      <c r="C550" s="39" t="str">
        <f>IFERROR(raw!$D549,"")</f>
        <v>Naturepharm</v>
      </c>
      <c r="D550" s="39">
        <f>IFERROR(__xludf.DUMMYFUNCTION("IFERROR(RANK(raw!$H549,Filter(raw!$H$2:$H10000,raw!$B$2:$B10000=raw!$B549),1),"""")"),86.0)</f>
        <v>86</v>
      </c>
      <c r="E550" s="40">
        <f t="array" ref="E550">IFERROR(INDEX(raw!$B:$H,MATCH(1,(raw!$B:$B=$B550)*(raw!$D:$D=$C550),0),7), "n/a")</f>
        <v>14.53</v>
      </c>
    </row>
    <row r="551">
      <c r="B551" s="39" t="str">
        <f>IFERROR(raw!$B550,"")</f>
        <v>La Roche-Posay Effaclar Astringent Micro-exfoliating Lotion Λοσιόν Προσώπου 200ml</v>
      </c>
      <c r="C551" s="39" t="str">
        <f>IFERROR(raw!$D550,"")</f>
        <v>Pharmacity</v>
      </c>
      <c r="D551" s="39">
        <f>IFERROR(__xludf.DUMMYFUNCTION("IFERROR(RANK(raw!$H550,Filter(raw!$H$2:$H10000,raw!$B$2:$B10000=raw!$B550),1),"""")"),83.0)</f>
        <v>83</v>
      </c>
      <c r="E551" s="40">
        <f t="array" ref="E551">IFERROR(INDEX(raw!$B:$H,MATCH(1,(raw!$B:$B=$B551)*(raw!$D:$D=$C551),0),7), "n/a")</f>
        <v>14.4</v>
      </c>
    </row>
    <row r="552">
      <c r="B552" s="39" t="str">
        <f>IFERROR(raw!$B551,"")</f>
        <v>La Roche-Posay Effaclar Astringent Micro-exfoliating Lotion Λοσιόν Προσώπου 200ml</v>
      </c>
      <c r="C552" s="39" t="str">
        <f>IFERROR(raw!$D551,"")</f>
        <v>Pharmellon</v>
      </c>
      <c r="D552" s="39">
        <f>IFERROR(__xludf.DUMMYFUNCTION("IFERROR(RANK(raw!$H551,Filter(raw!$H$2:$H10000,raw!$B$2:$B10000=raw!$B551),1),"""")"),89.0)</f>
        <v>89</v>
      </c>
      <c r="E552" s="40">
        <f t="array" ref="E552">IFERROR(INDEX(raw!$B:$H,MATCH(1,(raw!$B:$B=$B552)*(raw!$D:$D=$C552),0),7), "n/a")</f>
        <v>14.9</v>
      </c>
    </row>
    <row r="553">
      <c r="B553" s="39" t="str">
        <f>IFERROR(raw!$B552,"")</f>
        <v>La Roche-Posay Effaclar Astringent Micro-exfoliating Lotion Λοσιόν Προσώπου 200ml</v>
      </c>
      <c r="C553" s="39" t="str">
        <f>IFERROR(raw!$D552,"")</f>
        <v>Greekpharm</v>
      </c>
      <c r="D553" s="39">
        <f>IFERROR(__xludf.DUMMYFUNCTION("IFERROR(RANK(raw!$H552,Filter(raw!$H$2:$H10000,raw!$B$2:$B10000=raw!$B552),1),"""")"),94.0)</f>
        <v>94</v>
      </c>
      <c r="E553" s="40">
        <f t="array" ref="E553">IFERROR(INDEX(raw!$B:$H,MATCH(1,(raw!$B:$B=$B553)*(raw!$D:$D=$C553),0),7), "n/a")</f>
        <v>15.78</v>
      </c>
    </row>
    <row r="554">
      <c r="B554" s="39" t="str">
        <f>IFERROR(raw!$B553,"")</f>
        <v>La Roche-Posay Effaclar Astringent Micro-exfoliating Lotion Λοσιόν Προσώπου 200ml</v>
      </c>
      <c r="C554" s="39" t="str">
        <f>IFERROR(raw!$D553,"")</f>
        <v>Pharmacyonlineshop</v>
      </c>
      <c r="D554" s="39">
        <f>IFERROR(__xludf.DUMMYFUNCTION("IFERROR(RANK(raw!$H553,Filter(raw!$H$2:$H10000,raw!$B$2:$B10000=raw!$B553),1),"""")"),98.0)</f>
        <v>98</v>
      </c>
      <c r="E554" s="40">
        <f t="array" ref="E554">IFERROR(INDEX(raw!$B:$H,MATCH(1,(raw!$B:$B=$B554)*(raw!$D:$D=$C554),0),7), "n/a")</f>
        <v>16.24</v>
      </c>
    </row>
    <row r="555">
      <c r="B555" s="39" t="str">
        <f>IFERROR(raw!$B554,"")</f>
        <v>La Roche-Posay Effaclar Astringent Micro-exfoliating Lotion Λοσιόν Προσώπου 200ml</v>
      </c>
      <c r="C555" s="39" t="str">
        <f>IFERROR(raw!$D554,"")</f>
        <v>Fmf</v>
      </c>
      <c r="D555" s="39">
        <f>IFERROR(__xludf.DUMMYFUNCTION("IFERROR(RANK(raw!$H554,Filter(raw!$H$2:$H10000,raw!$B$2:$B10000=raw!$B554),1),"""")"),93.0)</f>
        <v>93</v>
      </c>
      <c r="E555" s="40">
        <f t="array" ref="E555">IFERROR(INDEX(raw!$B:$H,MATCH(1,(raw!$B:$B=$B555)*(raw!$D:$D=$C555),0),7), "n/a")</f>
        <v>15.74</v>
      </c>
    </row>
    <row r="556">
      <c r="B556" s="39" t="str">
        <f>IFERROR(raw!$B555,"")</f>
        <v>La Roche-Posay Effaclar Astringent Micro-exfoliating Lotion Λοσιόν Προσώπου 200ml</v>
      </c>
      <c r="C556" s="39" t="str">
        <f>IFERROR(raw!$D555,"")</f>
        <v>Pharmastreet</v>
      </c>
      <c r="D556" s="39">
        <f>IFERROR(__xludf.DUMMYFUNCTION("IFERROR(RANK(raw!$H555,Filter(raw!$H$2:$H10000,raw!$B$2:$B10000=raw!$B555),1),"""")"),96.0)</f>
        <v>96</v>
      </c>
      <c r="E556" s="40">
        <f t="array" ref="E556">IFERROR(INDEX(raw!$B:$H,MATCH(1,(raw!$B:$B=$B556)*(raw!$D:$D=$C556),0),7), "n/a")</f>
        <v>15.95</v>
      </c>
    </row>
    <row r="557">
      <c r="B557" s="39" t="str">
        <f>IFERROR(raw!$B556,"")</f>
        <v>La Roche-Posay Effaclar Astringent Micro-exfoliating Lotion Λοσιόν Προσώπου 200ml</v>
      </c>
      <c r="C557" s="39" t="str">
        <f>IFERROR(raw!$D556,"")</f>
        <v>Parfimo</v>
      </c>
      <c r="D557" s="39">
        <f>IFERROR(__xludf.DUMMYFUNCTION("IFERROR(RANK(raw!$H556,Filter(raw!$H$2:$H10000,raw!$B$2:$B10000=raw!$B556),1),"""")"),101.0)</f>
        <v>101</v>
      </c>
      <c r="E557" s="40">
        <f t="array" ref="E557">IFERROR(INDEX(raw!$B:$H,MATCH(1,(raw!$B:$B=$B557)*(raw!$D:$D=$C557),0),7), "n/a")</f>
        <v>16.55</v>
      </c>
    </row>
    <row r="558">
      <c r="B558" s="39" t="str">
        <f>IFERROR(raw!$B557,"")</f>
        <v>La Roche-Posay Effaclar Astringent Micro-exfoliating Lotion Λοσιόν Προσώπου 200ml</v>
      </c>
      <c r="C558" s="39" t="str">
        <f>IFERROR(raw!$D557,"")</f>
        <v>iNatural</v>
      </c>
      <c r="D558" s="39">
        <f>IFERROR(__xludf.DUMMYFUNCTION("IFERROR(RANK(raw!$H557,Filter(raw!$H$2:$H10000,raw!$B$2:$B10000=raw!$B557),1),"""")"),97.0)</f>
        <v>97</v>
      </c>
      <c r="E558" s="40">
        <f t="array" ref="E558">IFERROR(INDEX(raw!$B:$H,MATCH(1,(raw!$B:$B=$B558)*(raw!$D:$D=$C558),0),7), "n/a")</f>
        <v>16.02</v>
      </c>
    </row>
    <row r="559">
      <c r="B559" s="39" t="str">
        <f>IFERROR(raw!$B558,"")</f>
        <v>La Roche-Posay Effaclar Astringent Micro-exfoliating Lotion Λοσιόν Προσώπου 200ml</v>
      </c>
      <c r="C559" s="39" t="str">
        <f>IFERROR(raw!$D558,"")</f>
        <v>RealPharmacy</v>
      </c>
      <c r="D559" s="39">
        <f>IFERROR(__xludf.DUMMYFUNCTION("IFERROR(RANK(raw!$H558,Filter(raw!$H$2:$H10000,raw!$B$2:$B10000=raw!$B558),1),"""")"),100.0)</f>
        <v>100</v>
      </c>
      <c r="E559" s="40">
        <f t="array" ref="E559">IFERROR(INDEX(raw!$B:$H,MATCH(1,(raw!$B:$B=$B559)*(raw!$D:$D=$C559),0),7), "n/a")</f>
        <v>16.53</v>
      </c>
    </row>
    <row r="560">
      <c r="B560" s="39" t="str">
        <f>IFERROR(raw!$B559,"")</f>
        <v>La Roche-Posay Effaclar Astringent Micro-exfoliating Lotion Λοσιόν Προσώπου 200ml</v>
      </c>
      <c r="C560" s="39" t="str">
        <f>IFERROR(raw!$D559,"")</f>
        <v>AntoniouPharmacy</v>
      </c>
      <c r="D560" s="39">
        <f>IFERROR(__xludf.DUMMYFUNCTION("IFERROR(RANK(raw!$H559,Filter(raw!$H$2:$H10000,raw!$B$2:$B10000=raw!$B559),1),"""")"),104.0)</f>
        <v>104</v>
      </c>
      <c r="E560" s="40">
        <f t="array" ref="E560">IFERROR(INDEX(raw!$B:$H,MATCH(1,(raw!$B:$B=$B560)*(raw!$D:$D=$C560),0),7), "n/a")</f>
        <v>17.39</v>
      </c>
    </row>
    <row r="561">
      <c r="B561" s="39" t="str">
        <f>IFERROR(raw!$B560,"")</f>
        <v>La Roche-Posay Effaclar Astringent Micro-exfoliating Lotion Λοσιόν Προσώπου 200ml</v>
      </c>
      <c r="C561" s="39" t="str">
        <f>IFERROR(raw!$D560,"")</f>
        <v>Pharmacyexpert</v>
      </c>
      <c r="D561" s="39">
        <f>IFERROR(__xludf.DUMMYFUNCTION("IFERROR(RANK(raw!$H560,Filter(raw!$H$2:$H10000,raw!$B$2:$B10000=raw!$B560),1),"""")"),103.0)</f>
        <v>103</v>
      </c>
      <c r="E561" s="40">
        <f t="array" ref="E561">IFERROR(INDEX(raw!$B:$H,MATCH(1,(raw!$B:$B=$B561)*(raw!$D:$D=$C561),0),7), "n/a")</f>
        <v>17.1</v>
      </c>
    </row>
    <row r="562">
      <c r="B562" s="39" t="str">
        <f>IFERROR(raw!$B561,"")</f>
        <v>La Roche-Posay Effaclar Astringent Micro-exfoliating Lotion Λοσιόν Προσώπου 200ml</v>
      </c>
      <c r="C562" s="39" t="str">
        <f>IFERROR(raw!$D561,"")</f>
        <v>Notino</v>
      </c>
      <c r="D562" s="39">
        <f>IFERROR(__xludf.DUMMYFUNCTION("IFERROR(RANK(raw!$H561,Filter(raw!$H$2:$H10000,raw!$B$2:$B10000=raw!$B561),1),"""")"),105.0)</f>
        <v>105</v>
      </c>
      <c r="E562" s="40">
        <f t="array" ref="E562">IFERROR(INDEX(raw!$B:$H,MATCH(1,(raw!$B:$B=$B562)*(raw!$D:$D=$C562),0),7), "n/a")</f>
        <v>20.8</v>
      </c>
    </row>
    <row r="563">
      <c r="B563" s="39" t="str">
        <f>IFERROR(raw!$B562,"")</f>
        <v>Pharmasept Cleria Renewal Dry Oil Ξηρό Λάδι με Έλαιο Μαστίχας 100 ml</v>
      </c>
      <c r="C563" s="39" t="str">
        <f>IFERROR(raw!$D562,"")</f>
        <v>Onpharm</v>
      </c>
      <c r="D563" s="39">
        <f>IFERROR(__xludf.DUMMYFUNCTION("IFERROR(RANK(raw!$H562,Filter(raw!$H$2:$H10000,raw!$B$2:$B10000=raw!$B562),1),"""")"),1.0)</f>
        <v>1</v>
      </c>
      <c r="E563" s="40">
        <f t="array" ref="E563">IFERROR(INDEX(raw!$B:$H,MATCH(1,(raw!$B:$B=$B563)*(raw!$D:$D=$C563),0),7), "n/a")</f>
        <v>14.5</v>
      </c>
    </row>
    <row r="564">
      <c r="B564" s="39" t="str">
        <f>IFERROR(raw!$B563,"")</f>
        <v>Pharmasept Cleria Renewal Dry Oil Ξηρό Λάδι με Έλαιο Μαστίχας 100 ml</v>
      </c>
      <c r="C564" s="39" t="str">
        <f>IFERROR(raw!$D563,"")</f>
        <v>Box2box</v>
      </c>
      <c r="D564" s="39">
        <f>IFERROR(__xludf.DUMMYFUNCTION("IFERROR(RANK(raw!$H563,Filter(raw!$H$2:$H10000,raw!$B$2:$B10000=raw!$B563),1),"""")"),3.0)</f>
        <v>3</v>
      </c>
      <c r="E564" s="40">
        <f t="array" ref="E564">IFERROR(INDEX(raw!$B:$H,MATCH(1,(raw!$B:$B=$B564)*(raw!$D:$D=$C564),0),7), "n/a")</f>
        <v>15</v>
      </c>
    </row>
    <row r="565">
      <c r="B565" s="39" t="str">
        <f>IFERROR(raw!$B564,"")</f>
        <v>Pharmasept Cleria Renewal Dry Oil Ξηρό Λάδι με Έλαιο Μαστίχας 100 ml</v>
      </c>
      <c r="C565" s="39" t="str">
        <f>IFERROR(raw!$D564,"")</f>
        <v>Omorfia mou</v>
      </c>
      <c r="D565" s="39">
        <f>IFERROR(__xludf.DUMMYFUNCTION("IFERROR(RANK(raw!$H564,Filter(raw!$H$2:$H10000,raw!$B$2:$B10000=raw!$B564),1),"""")"),2.0)</f>
        <v>2</v>
      </c>
      <c r="E565" s="40">
        <f t="array" ref="E565">IFERROR(INDEX(raw!$B:$H,MATCH(1,(raw!$B:$B=$B565)*(raw!$D:$D=$C565),0),7), "n/a")</f>
        <v>14.9</v>
      </c>
    </row>
    <row r="566">
      <c r="B566" s="39" t="str">
        <f>IFERROR(raw!$B565,"")</f>
        <v>Pharmasept Cleria Renewal Dry Oil Ξηρό Λάδι με Έλαιο Μαστίχας 100 ml</v>
      </c>
      <c r="C566" s="39" t="str">
        <f>IFERROR(raw!$D565,"")</f>
        <v>Pharmacy128</v>
      </c>
      <c r="D566" s="39">
        <f>IFERROR(__xludf.DUMMYFUNCTION("IFERROR(RANK(raw!$H565,Filter(raw!$H$2:$H10000,raw!$B$2:$B10000=raw!$B565),1),"""")"),17.0)</f>
        <v>17</v>
      </c>
      <c r="E566" s="40">
        <f t="array" ref="E566">IFERROR(INDEX(raw!$B:$H,MATCH(1,(raw!$B:$B=$B566)*(raw!$D:$D=$C566),0),7), "n/a")</f>
        <v>16.8</v>
      </c>
    </row>
    <row r="567">
      <c r="B567" s="39" t="str">
        <f>IFERROR(raw!$B566,"")</f>
        <v>Pharmasept Cleria Renewal Dry Oil Ξηρό Λάδι με Έλαιο Μαστίχας 100 ml</v>
      </c>
      <c r="C567" s="39" t="str">
        <f>IFERROR(raw!$D566,"")</f>
        <v>PharmacyMagou</v>
      </c>
      <c r="D567" s="39">
        <f>IFERROR(__xludf.DUMMYFUNCTION("IFERROR(RANK(raw!$H566,Filter(raw!$H$2:$H10000,raw!$B$2:$B10000=raw!$B566),1),"""")"),7.0)</f>
        <v>7</v>
      </c>
      <c r="E567" s="40">
        <f t="array" ref="E567">IFERROR(INDEX(raw!$B:$H,MATCH(1,(raw!$B:$B=$B567)*(raw!$D:$D=$C567),0),7), "n/a")</f>
        <v>15.9</v>
      </c>
    </row>
    <row r="568">
      <c r="B568" s="39" t="str">
        <f>IFERROR(raw!$B567,"")</f>
        <v>Pharmasept Cleria Renewal Dry Oil Ξηρό Λάδι με Έλαιο Μαστίχας 100 ml</v>
      </c>
      <c r="C568" s="39" t="str">
        <f>IFERROR(raw!$D567,"")</f>
        <v>It's Care Time</v>
      </c>
      <c r="D568" s="39">
        <f>IFERROR(__xludf.DUMMYFUNCTION("IFERROR(RANK(raw!$H567,Filter(raw!$H$2:$H10000,raw!$B$2:$B10000=raw!$B567),1),"""")"),5.0)</f>
        <v>5</v>
      </c>
      <c r="E568" s="40">
        <f t="array" ref="E568">IFERROR(INDEX(raw!$B:$H,MATCH(1,(raw!$B:$B=$B568)*(raw!$D:$D=$C568),0),7), "n/a")</f>
        <v>15.8</v>
      </c>
    </row>
    <row r="569">
      <c r="B569" s="39" t="str">
        <f>IFERROR(raw!$B568,"")</f>
        <v>Pharmasept Cleria Renewal Dry Oil Ξηρό Λάδι με Έλαιο Μαστίχας 100 ml</v>
      </c>
      <c r="C569" s="39" t="str">
        <f>IFERROR(raw!$D568,"")</f>
        <v>AggelidisPharmacy</v>
      </c>
      <c r="D569" s="39">
        <f>IFERROR(__xludf.DUMMYFUNCTION("IFERROR(RANK(raw!$H568,Filter(raw!$H$2:$H10000,raw!$B$2:$B10000=raw!$B568),1),"""")"),6.0)</f>
        <v>6</v>
      </c>
      <c r="E569" s="40">
        <f t="array" ref="E569">IFERROR(INDEX(raw!$B:$H,MATCH(1,(raw!$B:$B=$B569)*(raw!$D:$D=$C569),0),7), "n/a")</f>
        <v>15.84</v>
      </c>
    </row>
    <row r="570">
      <c r="B570" s="39" t="str">
        <f>IFERROR(raw!$B569,"")</f>
        <v>Pharmasept Cleria Renewal Dry Oil Ξηρό Λάδι με Έλαιο Μαστίχας 100 ml</v>
      </c>
      <c r="C570" s="39" t="str">
        <f>IFERROR(raw!$D569,"")</f>
        <v>Pharmafresh</v>
      </c>
      <c r="D570" s="39">
        <f>IFERROR(__xludf.DUMMYFUNCTION("IFERROR(RANK(raw!$H569,Filter(raw!$H$2:$H10000,raw!$B$2:$B10000=raw!$B569),1),"""")"),20.0)</f>
        <v>20</v>
      </c>
      <c r="E570" s="40">
        <f t="array" ref="E570">IFERROR(INDEX(raw!$B:$H,MATCH(1,(raw!$B:$B=$B570)*(raw!$D:$D=$C570),0),7), "n/a")</f>
        <v>16.9</v>
      </c>
    </row>
    <row r="571">
      <c r="B571" s="39" t="str">
        <f>IFERROR(raw!$B570,"")</f>
        <v>Pharmasept Cleria Renewal Dry Oil Ξηρό Λάδι με Έλαιο Μαστίχας 100 ml</v>
      </c>
      <c r="C571" s="39" t="str">
        <f>IFERROR(raw!$D570,"")</f>
        <v>Hipharmacy</v>
      </c>
      <c r="D571" s="39">
        <f>IFERROR(__xludf.DUMMYFUNCTION("IFERROR(RANK(raw!$H570,Filter(raw!$H$2:$H10000,raw!$B$2:$B10000=raw!$B570),1),"""")"),9.0)</f>
        <v>9</v>
      </c>
      <c r="E571" s="40">
        <f t="array" ref="E571">IFERROR(INDEX(raw!$B:$H,MATCH(1,(raw!$B:$B=$B571)*(raw!$D:$D=$C571),0),7), "n/a")</f>
        <v>16.36</v>
      </c>
    </row>
    <row r="572">
      <c r="B572" s="39" t="str">
        <f>IFERROR(raw!$B571,"")</f>
        <v>Pharmasept Cleria Renewal Dry Oil Ξηρό Λάδι με Έλαιο Μαστίχας 100 ml</v>
      </c>
      <c r="C572" s="39" t="str">
        <f>IFERROR(raw!$D571,"")</f>
        <v>CareSpot</v>
      </c>
      <c r="D572" s="39">
        <f>IFERROR(__xludf.DUMMYFUNCTION("IFERROR(RANK(raw!$H571,Filter(raw!$H$2:$H10000,raw!$B$2:$B10000=raw!$B571),1),"""")"),8.0)</f>
        <v>8</v>
      </c>
      <c r="E572" s="40">
        <f t="array" ref="E572">IFERROR(INDEX(raw!$B:$H,MATCH(1,(raw!$B:$B=$B572)*(raw!$D:$D=$C572),0),7), "n/a")</f>
        <v>16.32</v>
      </c>
    </row>
    <row r="573">
      <c r="B573" s="39" t="str">
        <f>IFERROR(raw!$B572,"")</f>
        <v>Pharmasept Cleria Renewal Dry Oil Ξηρό Λάδι με Έλαιο Μαστίχας 100 ml</v>
      </c>
      <c r="C573" s="39" t="str">
        <f>IFERROR(raw!$D572,"")</f>
        <v>Pharmakinisis</v>
      </c>
      <c r="D573" s="39">
        <f>IFERROR(__xludf.DUMMYFUNCTION("IFERROR(RANK(raw!$H572,Filter(raw!$H$2:$H10000,raw!$B$2:$B10000=raw!$B572),1),"""")"),4.0)</f>
        <v>4</v>
      </c>
      <c r="E573" s="40">
        <f t="array" ref="E573">IFERROR(INDEX(raw!$B:$H,MATCH(1,(raw!$B:$B=$B573)*(raw!$D:$D=$C573),0),7), "n/a")</f>
        <v>15.5</v>
      </c>
    </row>
    <row r="574">
      <c r="B574" s="39" t="str">
        <f>IFERROR(raw!$B573,"")</f>
        <v>Pharmasept Cleria Renewal Dry Oil Ξηρό Λάδι με Έλαιο Μαστίχας 100 ml</v>
      </c>
      <c r="C574" s="39" t="str">
        <f>IFERROR(raw!$D573,"")</f>
        <v>Healthyspot</v>
      </c>
      <c r="D574" s="39">
        <f>IFERROR(__xludf.DUMMYFUNCTION("IFERROR(RANK(raw!$H573,Filter(raw!$H$2:$H10000,raw!$B$2:$B10000=raw!$B573),1),"""")"),11.0)</f>
        <v>11</v>
      </c>
      <c r="E574" s="40">
        <f t="array" ref="E574">IFERROR(INDEX(raw!$B:$H,MATCH(1,(raw!$B:$B=$B574)*(raw!$D:$D=$C574),0),7), "n/a")</f>
        <v>16.48</v>
      </c>
    </row>
    <row r="575">
      <c r="B575" s="39" t="str">
        <f>IFERROR(raw!$B574,"")</f>
        <v>Pharmasept Cleria Renewal Dry Oil Ξηρό Λάδι με Έλαιο Μαστίχας 100 ml</v>
      </c>
      <c r="C575" s="39" t="str">
        <f>IFERROR(raw!$D574,"")</f>
        <v>Farmakeio</v>
      </c>
      <c r="D575" s="39">
        <f>IFERROR(__xludf.DUMMYFUNCTION("IFERROR(RANK(raw!$H574,Filter(raw!$H$2:$H10000,raw!$B$2:$B10000=raw!$B574),1),"""")"),25.0)</f>
        <v>25</v>
      </c>
      <c r="E575" s="40">
        <f t="array" ref="E575">IFERROR(INDEX(raw!$B:$H,MATCH(1,(raw!$B:$B=$B575)*(raw!$D:$D=$C575),0),7), "n/a")</f>
        <v>17.1</v>
      </c>
    </row>
    <row r="576">
      <c r="B576" s="39" t="str">
        <f>IFERROR(raw!$B575,"")</f>
        <v>Pharmasept Cleria Renewal Dry Oil Ξηρό Λάδι με Έλαιο Μαστίχας 100 ml</v>
      </c>
      <c r="C576" s="39" t="str">
        <f>IFERROR(raw!$D575,"")</f>
        <v>NewGenPharmacy</v>
      </c>
      <c r="D576" s="39">
        <f>IFERROR(__xludf.DUMMYFUNCTION("IFERROR(RANK(raw!$H575,Filter(raw!$H$2:$H10000,raw!$B$2:$B10000=raw!$B575),1),"""")"),27.0)</f>
        <v>27</v>
      </c>
      <c r="E576" s="40">
        <f t="array" ref="E576">IFERROR(INDEX(raw!$B:$H,MATCH(1,(raw!$B:$B=$B576)*(raw!$D:$D=$C576),0),7), "n/a")</f>
        <v>17.18</v>
      </c>
    </row>
    <row r="577">
      <c r="B577" s="39" t="str">
        <f>IFERROR(raw!$B576,"")</f>
        <v>Pharmasept Cleria Renewal Dry Oil Ξηρό Λάδι με Έλαιο Μαστίχας 100 ml</v>
      </c>
      <c r="C577" s="39" t="str">
        <f>IFERROR(raw!$D576,"")</f>
        <v>Pharmadvice</v>
      </c>
      <c r="D577" s="39">
        <f>IFERROR(__xludf.DUMMYFUNCTION("IFERROR(RANK(raw!$H576,Filter(raw!$H$2:$H10000,raw!$B$2:$B10000=raw!$B576),1),"""")"),14.0)</f>
        <v>14</v>
      </c>
      <c r="E577" s="40">
        <f t="array" ref="E577">IFERROR(INDEX(raw!$B:$H,MATCH(1,(raw!$B:$B=$B577)*(raw!$D:$D=$C577),0),7), "n/a")</f>
        <v>16.7</v>
      </c>
    </row>
    <row r="578">
      <c r="B578" s="39" t="str">
        <f>IFERROR(raw!$B577,"")</f>
        <v>Pharmasept Cleria Renewal Dry Oil Ξηρό Λάδι με Έλαιο Μαστίχας 100 ml</v>
      </c>
      <c r="C578" s="39" t="str">
        <f>IFERROR(raw!$D577,"")</f>
        <v>Novopharmacy</v>
      </c>
      <c r="D578" s="39">
        <f>IFERROR(__xludf.DUMMYFUNCTION("IFERROR(RANK(raw!$H577,Filter(raw!$H$2:$H10000,raw!$B$2:$B10000=raw!$B577),1),"""")"),20.0)</f>
        <v>20</v>
      </c>
      <c r="E578" s="40">
        <f t="array" ref="E578">IFERROR(INDEX(raw!$B:$H,MATCH(1,(raw!$B:$B=$B578)*(raw!$D:$D=$C578),0),7), "n/a")</f>
        <v>16.9</v>
      </c>
    </row>
    <row r="579">
      <c r="B579" s="39" t="str">
        <f>IFERROR(raw!$B578,"")</f>
        <v>Pharmasept Cleria Renewal Dry Oil Ξηρό Λάδι με Έλαιο Μαστίχας 100 ml</v>
      </c>
      <c r="C579" s="39" t="str">
        <f>IFERROR(raw!$D578,"")</f>
        <v>Livepharmacy</v>
      </c>
      <c r="D579" s="39">
        <f>IFERROR(__xludf.DUMMYFUNCTION("IFERROR(RANK(raw!$H578,Filter(raw!$H$2:$H10000,raw!$B$2:$B10000=raw!$B578),1),"""")"),42.0)</f>
        <v>42</v>
      </c>
      <c r="E579" s="40">
        <f t="array" ref="E579">IFERROR(INDEX(raw!$B:$H,MATCH(1,(raw!$B:$B=$B579)*(raw!$D:$D=$C579),0),7), "n/a")</f>
        <v>17.8</v>
      </c>
    </row>
    <row r="580">
      <c r="B580" s="39" t="str">
        <f>IFERROR(raw!$B579,"")</f>
        <v>Pharmasept Cleria Renewal Dry Oil Ξηρό Λάδι με Έλαιο Μαστίχας 100 ml</v>
      </c>
      <c r="C580" s="39" t="str">
        <f>IFERROR(raw!$D579,"")</f>
        <v>PharmaC</v>
      </c>
      <c r="D580" s="39">
        <f>IFERROR(__xludf.DUMMYFUNCTION("IFERROR(RANK(raw!$H579,Filter(raw!$H$2:$H10000,raw!$B$2:$B10000=raw!$B579),1),"""")"),22.0)</f>
        <v>22</v>
      </c>
      <c r="E580" s="40">
        <f t="array" ref="E580">IFERROR(INDEX(raw!$B:$H,MATCH(1,(raw!$B:$B=$B580)*(raw!$D:$D=$C580),0),7), "n/a")</f>
        <v>17</v>
      </c>
    </row>
    <row r="581">
      <c r="B581" s="39" t="str">
        <f>IFERROR(raw!$B580,"")</f>
        <v>Pharmasept Cleria Renewal Dry Oil Ξηρό Λάδι με Έλαιο Μαστίχας 100 ml</v>
      </c>
      <c r="C581" s="39" t="str">
        <f>IFERROR(raw!$D580,"")</f>
        <v>SmartPfarmacy</v>
      </c>
      <c r="D581" s="39">
        <f>IFERROR(__xludf.DUMMYFUNCTION("IFERROR(RANK(raw!$H580,Filter(raw!$H$2:$H10000,raw!$B$2:$B10000=raw!$B580),1),"""")"),12.0)</f>
        <v>12</v>
      </c>
      <c r="E581" s="40">
        <f t="array" ref="E581">IFERROR(INDEX(raw!$B:$H,MATCH(1,(raw!$B:$B=$B581)*(raw!$D:$D=$C581),0),7), "n/a")</f>
        <v>16.6</v>
      </c>
    </row>
    <row r="582">
      <c r="B582" s="39" t="str">
        <f>IFERROR(raw!$B581,"")</f>
        <v>Pharmasept Cleria Renewal Dry Oil Ξηρό Λάδι με Έλαιο Μαστίχας 100 ml</v>
      </c>
      <c r="C582" s="39" t="str">
        <f>IFERROR(raw!$D581,"")</f>
        <v>24Pharmacydeals</v>
      </c>
      <c r="D582" s="39">
        <f>IFERROR(__xludf.DUMMYFUNCTION("IFERROR(RANK(raw!$H581,Filter(raw!$H$2:$H10000,raw!$B$2:$B10000=raw!$B581),1),"""")"),12.0)</f>
        <v>12</v>
      </c>
      <c r="E582" s="40">
        <f t="array" ref="E582">IFERROR(INDEX(raw!$B:$H,MATCH(1,(raw!$B:$B=$B582)*(raw!$D:$D=$C582),0),7), "n/a")</f>
        <v>16.6</v>
      </c>
    </row>
    <row r="583">
      <c r="B583" s="39" t="str">
        <f>IFERROR(raw!$B582,"")</f>
        <v>Pharmasept Cleria Renewal Dry Oil Ξηρό Λάδι με Έλαιο Μαστίχας 100 ml</v>
      </c>
      <c r="C583" s="39" t="str">
        <f>IFERROR(raw!$D582,"")</f>
        <v>Pharmacyboutique</v>
      </c>
      <c r="D583" s="39">
        <f>IFERROR(__xludf.DUMMYFUNCTION("IFERROR(RANK(raw!$H582,Filter(raw!$H$2:$H10000,raw!$B$2:$B10000=raw!$B582),1),"""")"),16.0)</f>
        <v>16</v>
      </c>
      <c r="E583" s="40">
        <f t="array" ref="E583">IFERROR(INDEX(raw!$B:$H,MATCH(1,(raw!$B:$B=$B583)*(raw!$D:$D=$C583),0),7), "n/a")</f>
        <v>16.76</v>
      </c>
    </row>
    <row r="584">
      <c r="B584" s="39" t="str">
        <f>IFERROR(raw!$B583,"")</f>
        <v>Pharmasept Cleria Renewal Dry Oil Ξηρό Λάδι με Έλαιο Μαστίχας 100 ml</v>
      </c>
      <c r="C584" s="39" t="str">
        <f>IFERROR(raw!$D583,"")</f>
        <v>Cure4u</v>
      </c>
      <c r="D584" s="39">
        <f>IFERROR(__xludf.DUMMYFUNCTION("IFERROR(RANK(raw!$H583,Filter(raw!$H$2:$H10000,raw!$B$2:$B10000=raw!$B583),1),"""")"),19.0)</f>
        <v>19</v>
      </c>
      <c r="E584" s="40">
        <f t="array" ref="E584">IFERROR(INDEX(raw!$B:$H,MATCH(1,(raw!$B:$B=$B584)*(raw!$D:$D=$C584),0),7), "n/a")</f>
        <v>16.86</v>
      </c>
    </row>
    <row r="585">
      <c r="B585" s="39" t="str">
        <f>IFERROR(raw!$B584,"")</f>
        <v>Pharmasept Cleria Renewal Dry Oil Ξηρό Λάδι με Έλαιο Μαστίχας 100 ml</v>
      </c>
      <c r="C585" s="39" t="str">
        <f>IFERROR(raw!$D584,"")</f>
        <v>PharmacyDiscount</v>
      </c>
      <c r="D585" s="39">
        <f>IFERROR(__xludf.DUMMYFUNCTION("IFERROR(RANK(raw!$H584,Filter(raw!$H$2:$H10000,raw!$B$2:$B10000=raw!$B584),1),"""")"),26.0)</f>
        <v>26</v>
      </c>
      <c r="E585" s="40">
        <f t="array" ref="E585">IFERROR(INDEX(raw!$B:$H,MATCH(1,(raw!$B:$B=$B585)*(raw!$D:$D=$C585),0),7), "n/a")</f>
        <v>17.16</v>
      </c>
    </row>
    <row r="586">
      <c r="B586" s="39" t="str">
        <f>IFERROR(raw!$B585,"")</f>
        <v>Pharmasept Cleria Renewal Dry Oil Ξηρό Λάδι με Έλαιο Μαστίχας 100 ml</v>
      </c>
      <c r="C586" s="39" t="str">
        <f>IFERROR(raw!$D585,"")</f>
        <v>Pharma Choice</v>
      </c>
      <c r="D586" s="39">
        <f>IFERROR(__xludf.DUMMYFUNCTION("IFERROR(RANK(raw!$H585,Filter(raw!$H$2:$H10000,raw!$B$2:$B10000=raw!$B585),1),"""")"),31.0)</f>
        <v>31</v>
      </c>
      <c r="E586" s="40">
        <f t="array" ref="E586">IFERROR(INDEX(raw!$B:$H,MATCH(1,(raw!$B:$B=$B586)*(raw!$D:$D=$C586),0),7), "n/a")</f>
        <v>17.29</v>
      </c>
    </row>
    <row r="587">
      <c r="B587" s="39" t="str">
        <f>IFERROR(raw!$B586,"")</f>
        <v>Pharmasept Cleria Renewal Dry Oil Ξηρό Λάδι με Έλαιο Μαστίχας 100 ml</v>
      </c>
      <c r="C587" s="39" t="str">
        <f>IFERROR(raw!$D586,"")</f>
        <v>Topharmakeio</v>
      </c>
      <c r="D587" s="39">
        <f>IFERROR(__xludf.DUMMYFUNCTION("IFERROR(RANK(raw!$H586,Filter(raw!$H$2:$H10000,raw!$B$2:$B10000=raw!$B586),1),"""")"),10.0)</f>
        <v>10</v>
      </c>
      <c r="E587" s="40">
        <f t="array" ref="E587">IFERROR(INDEX(raw!$B:$H,MATCH(1,(raw!$B:$B=$B587)*(raw!$D:$D=$C587),0),7), "n/a")</f>
        <v>16.4</v>
      </c>
    </row>
    <row r="588">
      <c r="B588" s="39" t="str">
        <f>IFERROR(raw!$B587,"")</f>
        <v>Pharmasept Cleria Renewal Dry Oil Ξηρό Λάδι με Έλαιο Μαστίχας 100 ml</v>
      </c>
      <c r="C588" s="39" t="str">
        <f>IFERROR(raw!$D587,"")</f>
        <v>Ofarmakopoiosmou</v>
      </c>
      <c r="D588" s="39">
        <f>IFERROR(__xludf.DUMMYFUNCTION("IFERROR(RANK(raw!$H587,Filter(raw!$H$2:$H10000,raw!$B$2:$B10000=raw!$B587),1),"""")"),29.0)</f>
        <v>29</v>
      </c>
      <c r="E588" s="40">
        <f t="array" ref="E588">IFERROR(INDEX(raw!$B:$H,MATCH(1,(raw!$B:$B=$B588)*(raw!$D:$D=$C588),0),7), "n/a")</f>
        <v>17.21</v>
      </c>
    </row>
    <row r="589">
      <c r="B589" s="39" t="str">
        <f>IFERROR(raw!$B588,"")</f>
        <v>Pharmasept Cleria Renewal Dry Oil Ξηρό Λάδι με Έλαιο Μαστίχας 100 ml</v>
      </c>
      <c r="C589" s="39" t="str">
        <f>IFERROR(raw!$D588,"")</f>
        <v>CosmosPharmacy</v>
      </c>
      <c r="D589" s="39">
        <f>IFERROR(__xludf.DUMMYFUNCTION("IFERROR(RANK(raw!$H588,Filter(raw!$H$2:$H10000,raw!$B$2:$B10000=raw!$B588),1),"""")"),24.0)</f>
        <v>24</v>
      </c>
      <c r="E589" s="40">
        <f t="array" ref="E589">IFERROR(INDEX(raw!$B:$H,MATCH(1,(raw!$B:$B=$B589)*(raw!$D:$D=$C589),0),7), "n/a")</f>
        <v>17.05</v>
      </c>
    </row>
    <row r="590">
      <c r="B590" s="39" t="str">
        <f>IFERROR(raw!$B589,"")</f>
        <v>Pharmasept Cleria Renewal Dry Oil Ξηρό Λάδι με Έλαιο Μαστίχας 100 ml</v>
      </c>
      <c r="C590" s="39" t="str">
        <f>IFERROR(raw!$D589,"")</f>
        <v>Primepharmacy</v>
      </c>
      <c r="D590" s="39">
        <f>IFERROR(__xludf.DUMMYFUNCTION("IFERROR(RANK(raw!$H589,Filter(raw!$H$2:$H10000,raw!$B$2:$B10000=raw!$B589),1),"""")"),37.0)</f>
        <v>37</v>
      </c>
      <c r="E590" s="40">
        <f t="array" ref="E590">IFERROR(INDEX(raw!$B:$H,MATCH(1,(raw!$B:$B=$B590)*(raw!$D:$D=$C590),0),7), "n/a")</f>
        <v>17.64</v>
      </c>
    </row>
    <row r="591">
      <c r="B591" s="39" t="str">
        <f>IFERROR(raw!$B590,"")</f>
        <v>Pharmasept Cleria Renewal Dry Oil Ξηρό Λάδι με Έλαιο Μαστίχας 100 ml</v>
      </c>
      <c r="C591" s="39" t="str">
        <f>IFERROR(raw!$D590,"")</f>
        <v>VivaPharmacy</v>
      </c>
      <c r="D591" s="39">
        <f>IFERROR(__xludf.DUMMYFUNCTION("IFERROR(RANK(raw!$H590,Filter(raw!$H$2:$H10000,raw!$B$2:$B10000=raw!$B590),1),"""")"),15.0)</f>
        <v>15</v>
      </c>
      <c r="E591" s="40">
        <f t="array" ref="E591">IFERROR(INDEX(raw!$B:$H,MATCH(1,(raw!$B:$B=$B591)*(raw!$D:$D=$C591),0),7), "n/a")</f>
        <v>16.75</v>
      </c>
    </row>
    <row r="592">
      <c r="B592" s="39" t="str">
        <f>IFERROR(raw!$B591,"")</f>
        <v>Pharmasept Cleria Renewal Dry Oil Ξηρό Λάδι με Έλαιο Μαστίχας 100 ml</v>
      </c>
      <c r="C592" s="39" t="str">
        <f>IFERROR(raw!$D591,"")</f>
        <v>Webfarmakeio</v>
      </c>
      <c r="D592" s="39">
        <f>IFERROR(__xludf.DUMMYFUNCTION("IFERROR(RANK(raw!$H591,Filter(raw!$H$2:$H10000,raw!$B$2:$B10000=raw!$B591),1),"""")"),17.0)</f>
        <v>17</v>
      </c>
      <c r="E592" s="40">
        <f t="array" ref="E592">IFERROR(INDEX(raw!$B:$H,MATCH(1,(raw!$B:$B=$B592)*(raw!$D:$D=$C592),0),7), "n/a")</f>
        <v>16.8</v>
      </c>
    </row>
    <row r="593">
      <c r="B593" s="39" t="str">
        <f>IFERROR(raw!$B592,"")</f>
        <v>Pharmasept Cleria Renewal Dry Oil Ξηρό Λάδι με Έλαιο Μαστίχας 100 ml</v>
      </c>
      <c r="C593" s="39" t="str">
        <f>IFERROR(raw!$D592,"")</f>
        <v>Pharmacy2go</v>
      </c>
      <c r="D593" s="39">
        <f>IFERROR(__xludf.DUMMYFUNCTION("IFERROR(RANK(raw!$H592,Filter(raw!$H$2:$H10000,raw!$B$2:$B10000=raw!$B592),1),"""")"),22.0)</f>
        <v>22</v>
      </c>
      <c r="E593" s="40">
        <f t="array" ref="E593">IFERROR(INDEX(raw!$B:$H,MATCH(1,(raw!$B:$B=$B593)*(raw!$D:$D=$C593),0),7), "n/a")</f>
        <v>17</v>
      </c>
    </row>
    <row r="594">
      <c r="B594" s="39" t="str">
        <f>IFERROR(raw!$B593,"")</f>
        <v>Pharmasept Cleria Renewal Dry Oil Ξηρό Λάδι με Έλαιο Μαστίχας 100 ml</v>
      </c>
      <c r="C594" s="39" t="str">
        <f>IFERROR(raw!$D593,"")</f>
        <v>Greekpharm</v>
      </c>
      <c r="D594" s="39">
        <f>IFERROR(__xludf.DUMMYFUNCTION("IFERROR(RANK(raw!$H593,Filter(raw!$H$2:$H10000,raw!$B$2:$B10000=raw!$B593),1),"""")"),41.0)</f>
        <v>41</v>
      </c>
      <c r="E594" s="40">
        <f t="array" ref="E594">IFERROR(INDEX(raw!$B:$H,MATCH(1,(raw!$B:$B=$B594)*(raw!$D:$D=$C594),0),7), "n/a")</f>
        <v>17.77</v>
      </c>
    </row>
    <row r="595">
      <c r="B595" s="39" t="str">
        <f>IFERROR(raw!$B594,"")</f>
        <v>Pharmasept Cleria Renewal Dry Oil Ξηρό Λάδι με Έλαιο Μαστίχας 100 ml</v>
      </c>
      <c r="C595" s="39" t="str">
        <f>IFERROR(raw!$D594,"")</f>
        <v>Upharm</v>
      </c>
      <c r="D595" s="39">
        <f>IFERROR(__xludf.DUMMYFUNCTION("IFERROR(RANK(raw!$H594,Filter(raw!$H$2:$H10000,raw!$B$2:$B10000=raw!$B594),1),"""")"),34.0)</f>
        <v>34</v>
      </c>
      <c r="E595" s="40">
        <f t="array" ref="E595">IFERROR(INDEX(raw!$B:$H,MATCH(1,(raw!$B:$B=$B595)*(raw!$D:$D=$C595),0),7), "n/a")</f>
        <v>17.5</v>
      </c>
    </row>
    <row r="596">
      <c r="B596" s="39" t="str">
        <f>IFERROR(raw!$B595,"")</f>
        <v>Pharmasept Cleria Renewal Dry Oil Ξηρό Λάδι με Έλαιο Μαστίχας 100 ml</v>
      </c>
      <c r="C596" s="39" t="str">
        <f>IFERROR(raw!$D595,"")</f>
        <v>Pharmacyexpert</v>
      </c>
      <c r="D596" s="39">
        <f>IFERROR(__xludf.DUMMYFUNCTION("IFERROR(RANK(raw!$H595,Filter(raw!$H$2:$H10000,raw!$B$2:$B10000=raw!$B595),1),"""")"),35.0)</f>
        <v>35</v>
      </c>
      <c r="E596" s="40">
        <f t="array" ref="E596">IFERROR(INDEX(raw!$B:$H,MATCH(1,(raw!$B:$B=$B596)*(raw!$D:$D=$C596),0),7), "n/a")</f>
        <v>17.51</v>
      </c>
    </row>
    <row r="597">
      <c r="B597" s="39" t="str">
        <f>IFERROR(raw!$B596,"")</f>
        <v>Pharmasept Cleria Renewal Dry Oil Ξηρό Λάδι με Έλαιο Μαστίχας 100 ml</v>
      </c>
      <c r="C597" s="39" t="str">
        <f>IFERROR(raw!$D596,"")</f>
        <v>Fzinpharmacy</v>
      </c>
      <c r="D597" s="39">
        <f>IFERROR(__xludf.DUMMYFUNCTION("IFERROR(RANK(raw!$H596,Filter(raw!$H$2:$H10000,raw!$B$2:$B10000=raw!$B596),1),"""")"),55.0)</f>
        <v>55</v>
      </c>
      <c r="E597" s="40">
        <f t="array" ref="E597">IFERROR(INDEX(raw!$B:$H,MATCH(1,(raw!$B:$B=$B597)*(raw!$D:$D=$C597),0),7), "n/a")</f>
        <v>18.35</v>
      </c>
    </row>
    <row r="598">
      <c r="B598" s="39" t="str">
        <f>IFERROR(raw!$B597,"")</f>
        <v>Pharmasept Cleria Renewal Dry Oil Ξηρό Λάδι με Έλαιο Μαστίχας 100 ml</v>
      </c>
      <c r="C598" s="39" t="str">
        <f>IFERROR(raw!$D597,"")</f>
        <v>A2zpharm</v>
      </c>
      <c r="D598" s="39">
        <f>IFERROR(__xludf.DUMMYFUNCTION("IFERROR(RANK(raw!$H597,Filter(raw!$H$2:$H10000,raw!$B$2:$B10000=raw!$B597),1),"""")"),57.0)</f>
        <v>57</v>
      </c>
      <c r="E598" s="40">
        <f t="array" ref="E598">IFERROR(INDEX(raw!$B:$H,MATCH(1,(raw!$B:$B=$B598)*(raw!$D:$D=$C598),0),7), "n/a")</f>
        <v>18.45</v>
      </c>
    </row>
    <row r="599">
      <c r="B599" s="39" t="str">
        <f>IFERROR(raw!$B598,"")</f>
        <v>Pharmasept Cleria Renewal Dry Oil Ξηρό Λάδι με Έλαιο Μαστίχας 100 ml</v>
      </c>
      <c r="C599" s="39" t="str">
        <f>IFERROR(raw!$D598,"")</f>
        <v>Pharmacy-care</v>
      </c>
      <c r="D599" s="39">
        <f>IFERROR(__xludf.DUMMYFUNCTION("IFERROR(RANK(raw!$H598,Filter(raw!$H$2:$H10000,raw!$B$2:$B10000=raw!$B598),1),"""")"),51.0)</f>
        <v>51</v>
      </c>
      <c r="E599" s="40">
        <f t="array" ref="E599">IFERROR(INDEX(raw!$B:$H,MATCH(1,(raw!$B:$B=$B599)*(raw!$D:$D=$C599),0),7), "n/a")</f>
        <v>18.12</v>
      </c>
    </row>
    <row r="600">
      <c r="B600" s="39" t="str">
        <f>IFERROR(raw!$B599,"")</f>
        <v>Pharmasept Cleria Renewal Dry Oil Ξηρό Λάδι με Έλαιο Μαστίχας 100 ml</v>
      </c>
      <c r="C600" s="39" t="str">
        <f>IFERROR(raw!$D599,"")</f>
        <v>Drug-store</v>
      </c>
      <c r="D600" s="39">
        <f>IFERROR(__xludf.DUMMYFUNCTION("IFERROR(RANK(raw!$H599,Filter(raw!$H$2:$H10000,raw!$B$2:$B10000=raw!$B599),1),"""")"),54.0)</f>
        <v>54</v>
      </c>
      <c r="E600" s="40">
        <f t="array" ref="E600">IFERROR(INDEX(raw!$B:$H,MATCH(1,(raw!$B:$B=$B600)*(raw!$D:$D=$C600),0),7), "n/a")</f>
        <v>18.34</v>
      </c>
    </row>
    <row r="601">
      <c r="B601" s="39" t="str">
        <f>IFERROR(raw!$B600,"")</f>
        <v>Pharmasept Cleria Renewal Dry Oil Ξηρό Λάδι με Έλαιο Μαστίχας 100 ml</v>
      </c>
      <c r="C601" s="39" t="str">
        <f>IFERROR(raw!$D600,"")</f>
        <v>Pharmagrand</v>
      </c>
      <c r="D601" s="39">
        <f>IFERROR(__xludf.DUMMYFUNCTION("IFERROR(RANK(raw!$H600,Filter(raw!$H$2:$H10000,raw!$B$2:$B10000=raw!$B600),1),"""")"),30.0)</f>
        <v>30</v>
      </c>
      <c r="E601" s="40">
        <f t="array" ref="E601">IFERROR(INDEX(raw!$B:$H,MATCH(1,(raw!$B:$B=$B601)*(raw!$D:$D=$C601),0),7), "n/a")</f>
        <v>17.25</v>
      </c>
    </row>
    <row r="602">
      <c r="B602" s="39" t="str">
        <f>IFERROR(raw!$B601,"")</f>
        <v>Pharmasept Cleria Renewal Dry Oil Ξηρό Λάδι με Έλαιο Μαστίχας 100 ml</v>
      </c>
      <c r="C602" s="39" t="str">
        <f>IFERROR(raw!$D601,"")</f>
        <v>OneCare</v>
      </c>
      <c r="D602" s="39">
        <f>IFERROR(__xludf.DUMMYFUNCTION("IFERROR(RANK(raw!$H601,Filter(raw!$H$2:$H10000,raw!$B$2:$B10000=raw!$B601),1),"""")"),62.0)</f>
        <v>62</v>
      </c>
      <c r="E602" s="40">
        <f t="array" ref="E602">IFERROR(INDEX(raw!$B:$H,MATCH(1,(raw!$B:$B=$B602)*(raw!$D:$D=$C602),0),7), "n/a")</f>
        <v>18.85</v>
      </c>
    </row>
    <row r="603">
      <c r="B603" s="39" t="str">
        <f>IFERROR(raw!$B602,"")</f>
        <v>Pharmasept Cleria Renewal Dry Oil Ξηρό Λάδι με Έλαιο Μαστίχας 100 ml</v>
      </c>
      <c r="C603" s="39" t="str">
        <f>IFERROR(raw!$D602,"")</f>
        <v>2happy</v>
      </c>
      <c r="D603" s="39">
        <f>IFERROR(__xludf.DUMMYFUNCTION("IFERROR(RANK(raw!$H602,Filter(raw!$H$2:$H10000,raw!$B$2:$B10000=raw!$B602),1),"""")"),50.0)</f>
        <v>50</v>
      </c>
      <c r="E603" s="40">
        <f t="array" ref="E603">IFERROR(INDEX(raw!$B:$H,MATCH(1,(raw!$B:$B=$B603)*(raw!$D:$D=$C603),0),7), "n/a")</f>
        <v>18.09</v>
      </c>
    </row>
    <row r="604">
      <c r="B604" s="39" t="str">
        <f>IFERROR(raw!$B603,"")</f>
        <v>Pharmasept Cleria Renewal Dry Oil Ξηρό Λάδι με Έλαιο Μαστίχας 100 ml</v>
      </c>
      <c r="C604" s="39" t="str">
        <f>IFERROR(raw!$D603,"")</f>
        <v>OneforCare</v>
      </c>
      <c r="D604" s="39">
        <f>IFERROR(__xludf.DUMMYFUNCTION("IFERROR(RANK(raw!$H603,Filter(raw!$H$2:$H10000,raw!$B$2:$B10000=raw!$B603),1),"""")"),49.0)</f>
        <v>49</v>
      </c>
      <c r="E604" s="40">
        <f t="array" ref="E604">IFERROR(INDEX(raw!$B:$H,MATCH(1,(raw!$B:$B=$B604)*(raw!$D:$D=$C604),0),7), "n/a")</f>
        <v>18.03</v>
      </c>
    </row>
    <row r="605">
      <c r="B605" s="39" t="str">
        <f>IFERROR(raw!$B604,"")</f>
        <v>Pharmasept Cleria Renewal Dry Oil Ξηρό Λάδι με Έλαιο Μαστίχας 100 ml</v>
      </c>
      <c r="C605" s="39" t="str">
        <f>IFERROR(raw!$D604,"")</f>
        <v>2pharmacy</v>
      </c>
      <c r="D605" s="39">
        <f>IFERROR(__xludf.DUMMYFUNCTION("IFERROR(RANK(raw!$H604,Filter(raw!$H$2:$H10000,raw!$B$2:$B10000=raw!$B604),1),"""")"),74.0)</f>
        <v>74</v>
      </c>
      <c r="E605" s="40">
        <f t="array" ref="E605">IFERROR(INDEX(raw!$B:$H,MATCH(1,(raw!$B:$B=$B605)*(raw!$D:$D=$C605),0),7), "n/a")</f>
        <v>20.04</v>
      </c>
    </row>
    <row r="606">
      <c r="B606" s="39" t="str">
        <f>IFERROR(raw!$B605,"")</f>
        <v>Pharmasept Cleria Renewal Dry Oil Ξηρό Λάδι με Έλαιο Μαστίχας 100 ml</v>
      </c>
      <c r="C606" s="39" t="str">
        <f>IFERROR(raw!$D605,"")</f>
        <v>Wecare</v>
      </c>
      <c r="D606" s="39">
        <f>IFERROR(__xludf.DUMMYFUNCTION("IFERROR(RANK(raw!$H605,Filter(raw!$H$2:$H10000,raw!$B$2:$B10000=raw!$B605),1),"""")"),40.0)</f>
        <v>40</v>
      </c>
      <c r="E606" s="40">
        <f t="array" ref="E606">IFERROR(INDEX(raw!$B:$H,MATCH(1,(raw!$B:$B=$B606)*(raw!$D:$D=$C606),0),7), "n/a")</f>
        <v>17.75</v>
      </c>
    </row>
    <row r="607">
      <c r="B607" s="39" t="str">
        <f>IFERROR(raw!$B606,"")</f>
        <v>Pharmasept Cleria Renewal Dry Oil Ξηρό Λάδι με Έλαιο Μαστίχας 100 ml</v>
      </c>
      <c r="C607" s="39" t="str">
        <f>IFERROR(raw!$D606,"")</f>
        <v>Pharmilion</v>
      </c>
      <c r="D607" s="39">
        <f>IFERROR(__xludf.DUMMYFUNCTION("IFERROR(RANK(raw!$H606,Filter(raw!$H$2:$H10000,raw!$B$2:$B10000=raw!$B606),1),"""")"),60.0)</f>
        <v>60</v>
      </c>
      <c r="E607" s="40">
        <f t="array" ref="E607">IFERROR(INDEX(raw!$B:$H,MATCH(1,(raw!$B:$B=$B607)*(raw!$D:$D=$C607),0),7), "n/a")</f>
        <v>18.7</v>
      </c>
    </row>
    <row r="608">
      <c r="B608" s="39" t="str">
        <f>IFERROR(raw!$B607,"")</f>
        <v>Pharmasept Cleria Renewal Dry Oil Ξηρό Λάδι με Έλαιο Μαστίχας 100 ml</v>
      </c>
      <c r="C608" s="39" t="str">
        <f>IFERROR(raw!$D607,"")</f>
        <v>Pharmacythess</v>
      </c>
      <c r="D608" s="39">
        <f>IFERROR(__xludf.DUMMYFUNCTION("IFERROR(RANK(raw!$H607,Filter(raw!$H$2:$H10000,raw!$B$2:$B10000=raw!$B607),1),"""")"),48.0)</f>
        <v>48</v>
      </c>
      <c r="E608" s="40">
        <f t="array" ref="E608">IFERROR(INDEX(raw!$B:$H,MATCH(1,(raw!$B:$B=$B608)*(raw!$D:$D=$C608),0),7), "n/a")</f>
        <v>18</v>
      </c>
    </row>
    <row r="609">
      <c r="B609" s="39" t="str">
        <f>IFERROR(raw!$B608,"")</f>
        <v>Pharmasept Cleria Renewal Dry Oil Ξηρό Λάδι με Έλαιο Μαστίχας 100 ml</v>
      </c>
      <c r="C609" s="39" t="str">
        <f>IFERROR(raw!$D608,"")</f>
        <v>Vita4you</v>
      </c>
      <c r="D609" s="39">
        <f>IFERROR(__xludf.DUMMYFUNCTION("IFERROR(RANK(raw!$H608,Filter(raw!$H$2:$H10000,raw!$B$2:$B10000=raw!$B608),1),"""")"),52.0)</f>
        <v>52</v>
      </c>
      <c r="E609" s="40">
        <f t="array" ref="E609">IFERROR(INDEX(raw!$B:$H,MATCH(1,(raw!$B:$B=$B609)*(raw!$D:$D=$C609),0),7), "n/a")</f>
        <v>18.2</v>
      </c>
    </row>
    <row r="610">
      <c r="B610" s="39" t="str">
        <f>IFERROR(raw!$B609,"")</f>
        <v>Pharmasept Cleria Renewal Dry Oil Ξηρό Λάδι με Έλαιο Μαστίχας 100 ml</v>
      </c>
      <c r="C610" s="39" t="str">
        <f>IFERROR(raw!$D609,"")</f>
        <v>Farmakeio Express</v>
      </c>
      <c r="D610" s="39">
        <f>IFERROR(__xludf.DUMMYFUNCTION("IFERROR(RANK(raw!$H609,Filter(raw!$H$2:$H10000,raw!$B$2:$B10000=raw!$B609),1),"""")"),38.0)</f>
        <v>38</v>
      </c>
      <c r="E610" s="40">
        <f t="array" ref="E610">IFERROR(INDEX(raw!$B:$H,MATCH(1,(raw!$B:$B=$B610)*(raw!$D:$D=$C610),0),7), "n/a")</f>
        <v>17.65</v>
      </c>
    </row>
    <row r="611">
      <c r="B611" s="39" t="str">
        <f>IFERROR(raw!$B610,"")</f>
        <v>Pharmasept Cleria Renewal Dry Oil Ξηρό Λάδι με Έλαιο Μαστίχας 100 ml</v>
      </c>
      <c r="C611" s="39" t="str">
        <f>IFERROR(raw!$D610,"")</f>
        <v>BoxPharmacy</v>
      </c>
      <c r="D611" s="39">
        <f>IFERROR(__xludf.DUMMYFUNCTION("IFERROR(RANK(raw!$H610,Filter(raw!$H$2:$H10000,raw!$B$2:$B10000=raw!$B610),1),"""")"),42.0)</f>
        <v>42</v>
      </c>
      <c r="E611" s="40">
        <f t="array" ref="E611">IFERROR(INDEX(raw!$B:$H,MATCH(1,(raw!$B:$B=$B611)*(raw!$D:$D=$C611),0),7), "n/a")</f>
        <v>17.8</v>
      </c>
    </row>
    <row r="612">
      <c r="B612" s="39" t="str">
        <f>IFERROR(raw!$B611,"")</f>
        <v>Pharmasept Cleria Renewal Dry Oil Ξηρό Λάδι με Έλαιο Μαστίχας 100 ml</v>
      </c>
      <c r="C612" s="39" t="str">
        <f>IFERROR(raw!$D611,"")</f>
        <v>Go healthy</v>
      </c>
      <c r="D612" s="39">
        <f>IFERROR(__xludf.DUMMYFUNCTION("IFERROR(RANK(raw!$H611,Filter(raw!$H$2:$H10000,raw!$B$2:$B10000=raw!$B611),1),"""")"),42.0)</f>
        <v>42</v>
      </c>
      <c r="E612" s="40">
        <f t="array" ref="E612">IFERROR(INDEX(raw!$B:$H,MATCH(1,(raw!$B:$B=$B612)*(raw!$D:$D=$C612),0),7), "n/a")</f>
        <v>17.8</v>
      </c>
    </row>
    <row r="613">
      <c r="B613" s="39" t="str">
        <f>IFERROR(raw!$B612,"")</f>
        <v>Pharmasept Cleria Renewal Dry Oil Ξηρό Λάδι με Έλαιο Μαστίχας 100 ml</v>
      </c>
      <c r="C613" s="39" t="str">
        <f>IFERROR(raw!$D612,"")</f>
        <v>Pharmacyworld</v>
      </c>
      <c r="D613" s="39">
        <f>IFERROR(__xludf.DUMMYFUNCTION("IFERROR(RANK(raw!$H612,Filter(raw!$H$2:$H10000,raw!$B$2:$B10000=raw!$B612),1),"""")"),32.0)</f>
        <v>32</v>
      </c>
      <c r="E613" s="40">
        <f t="array" ref="E613">IFERROR(INDEX(raw!$B:$H,MATCH(1,(raw!$B:$B=$B613)*(raw!$D:$D=$C613),0),7), "n/a")</f>
        <v>17.3</v>
      </c>
    </row>
    <row r="614">
      <c r="B614" s="39" t="str">
        <f>IFERROR(raw!$B613,"")</f>
        <v>Pharmasept Cleria Renewal Dry Oil Ξηρό Λάδι με Έλαιο Μαστίχας 100 ml</v>
      </c>
      <c r="C614" s="39" t="str">
        <f>IFERROR(raw!$D613,"")</f>
        <v>PharmacyOnAir</v>
      </c>
      <c r="D614" s="39">
        <f>IFERROR(__xludf.DUMMYFUNCTION("IFERROR(RANK(raw!$H613,Filter(raw!$H$2:$H10000,raw!$B$2:$B10000=raw!$B613),1),"""")"),32.0)</f>
        <v>32</v>
      </c>
      <c r="E614" s="40">
        <f t="array" ref="E614">IFERROR(INDEX(raw!$B:$H,MATCH(1,(raw!$B:$B=$B614)*(raw!$D:$D=$C614),0),7), "n/a")</f>
        <v>17.3</v>
      </c>
    </row>
    <row r="615">
      <c r="B615" s="39" t="str">
        <f>IFERROR(raw!$B614,"")</f>
        <v>Pharmasept Cleria Renewal Dry Oil Ξηρό Λάδι με Έλαιο Μαστίχας 100 ml</v>
      </c>
      <c r="C615" s="39" t="str">
        <f>IFERROR(raw!$D614,"")</f>
        <v>Pharm16</v>
      </c>
      <c r="D615" s="39">
        <f>IFERROR(__xludf.DUMMYFUNCTION("IFERROR(RANK(raw!$H614,Filter(raw!$H$2:$H10000,raw!$B$2:$B10000=raw!$B614),1),"""")"),42.0)</f>
        <v>42</v>
      </c>
      <c r="E615" s="40">
        <f t="array" ref="E615">IFERROR(INDEX(raw!$B:$H,MATCH(1,(raw!$B:$B=$B615)*(raw!$D:$D=$C615),0),7), "n/a")</f>
        <v>17.8</v>
      </c>
    </row>
    <row r="616">
      <c r="B616" s="39" t="str">
        <f>IFERROR(raw!$B615,"")</f>
        <v>Pharmasept Cleria Renewal Dry Oil Ξηρό Λάδι με Έλαιο Μαστίχας 100 ml</v>
      </c>
      <c r="C616" s="39" t="str">
        <f>IFERROR(raw!$D615,"")</f>
        <v>Pharmasea</v>
      </c>
      <c r="D616" s="39">
        <f>IFERROR(__xludf.DUMMYFUNCTION("IFERROR(RANK(raw!$H615,Filter(raw!$H$2:$H10000,raw!$B$2:$B10000=raw!$B615),1),"""")"),36.0)</f>
        <v>36</v>
      </c>
      <c r="E616" s="40">
        <f t="array" ref="E616">IFERROR(INDEX(raw!$B:$H,MATCH(1,(raw!$B:$B=$B616)*(raw!$D:$D=$C616),0),7), "n/a")</f>
        <v>17.6</v>
      </c>
    </row>
    <row r="617">
      <c r="B617" s="39" t="str">
        <f>IFERROR(raw!$B616,"")</f>
        <v>Pharmasept Cleria Renewal Dry Oil Ξηρό Λάδι με Έλαιο Μαστίχας 100 ml</v>
      </c>
      <c r="C617" s="39" t="str">
        <f>IFERROR(raw!$D616,"")</f>
        <v>Geapharmacy</v>
      </c>
      <c r="D617" s="39">
        <f>IFERROR(__xludf.DUMMYFUNCTION("IFERROR(RANK(raw!$H616,Filter(raw!$H$2:$H10000,raw!$B$2:$B10000=raw!$B616),1),"""")"),46.0)</f>
        <v>46</v>
      </c>
      <c r="E617" s="40">
        <f t="array" ref="E617">IFERROR(INDEX(raw!$B:$H,MATCH(1,(raw!$B:$B=$B617)*(raw!$D:$D=$C617),0),7), "n/a")</f>
        <v>17.82</v>
      </c>
    </row>
    <row r="618">
      <c r="B618" s="39" t="str">
        <f>IFERROR(raw!$B617,"")</f>
        <v>Pharmasept Cleria Renewal Dry Oil Ξηρό Λάδι με Έλαιο Μαστίχας 100 ml</v>
      </c>
      <c r="C618" s="39" t="str">
        <f>IFERROR(raw!$D617,"")</f>
        <v>Ikiapharm</v>
      </c>
      <c r="D618" s="39">
        <f>IFERROR(__xludf.DUMMYFUNCTION("IFERROR(RANK(raw!$H617,Filter(raw!$H$2:$H10000,raw!$B$2:$B10000=raw!$B617),1),"""")"),47.0)</f>
        <v>47</v>
      </c>
      <c r="E618" s="40">
        <f t="array" ref="E618">IFERROR(INDEX(raw!$B:$H,MATCH(1,(raw!$B:$B=$B618)*(raw!$D:$D=$C618),0),7), "n/a")</f>
        <v>17.85</v>
      </c>
    </row>
    <row r="619">
      <c r="B619" s="39" t="str">
        <f>IFERROR(raw!$B618,"")</f>
        <v>Pharmasept Cleria Renewal Dry Oil Ξηρό Λάδι με Έλαιο Μαστίχας 100 ml</v>
      </c>
      <c r="C619" s="39" t="str">
        <f>IFERROR(raw!$D618,"")</f>
        <v>Z-pharm</v>
      </c>
      <c r="D619" s="39">
        <f>IFERROR(__xludf.DUMMYFUNCTION("IFERROR(RANK(raw!$H618,Filter(raw!$H$2:$H10000,raw!$B$2:$B10000=raw!$B618),1),"""")"),56.0)</f>
        <v>56</v>
      </c>
      <c r="E619" s="40">
        <f t="array" ref="E619">IFERROR(INDEX(raw!$B:$H,MATCH(1,(raw!$B:$B=$B619)*(raw!$D:$D=$C619),0),7), "n/a")</f>
        <v>18.36</v>
      </c>
    </row>
    <row r="620">
      <c r="B620" s="39" t="str">
        <f>IFERROR(raw!$B619,"")</f>
        <v>Pharmasept Cleria Renewal Dry Oil Ξηρό Λάδι με Έλαιο Μαστίχας 100 ml</v>
      </c>
      <c r="C620" s="39" t="str">
        <f>IFERROR(raw!$D619,"")</f>
        <v>Pharmnet</v>
      </c>
      <c r="D620" s="39">
        <f>IFERROR(__xludf.DUMMYFUNCTION("IFERROR(RANK(raw!$H619,Filter(raw!$H$2:$H10000,raw!$B$2:$B10000=raw!$B619),1),"""")"),53.0)</f>
        <v>53</v>
      </c>
      <c r="E620" s="40">
        <f t="array" ref="E620">IFERROR(INDEX(raw!$B:$H,MATCH(1,(raw!$B:$B=$B620)*(raw!$D:$D=$C620),0),7), "n/a")</f>
        <v>18.27</v>
      </c>
    </row>
    <row r="621">
      <c r="B621" s="39" t="str">
        <f>IFERROR(raw!$B620,"")</f>
        <v>Pharmasept Cleria Renewal Dry Oil Ξηρό Λάδι με Έλαιο Μαστίχας 100 ml</v>
      </c>
      <c r="C621" s="39" t="str">
        <f>IFERROR(raw!$D620,"")</f>
        <v>PharmacyOnClick</v>
      </c>
      <c r="D621" s="39">
        <f>IFERROR(__xludf.DUMMYFUNCTION("IFERROR(RANK(raw!$H620,Filter(raw!$H$2:$H10000,raw!$B$2:$B10000=raw!$B620),1),"""")"),39.0)</f>
        <v>39</v>
      </c>
      <c r="E621" s="40">
        <f t="array" ref="E621">IFERROR(INDEX(raw!$B:$H,MATCH(1,(raw!$B:$B=$B621)*(raw!$D:$D=$C621),0),7), "n/a")</f>
        <v>17.67</v>
      </c>
    </row>
    <row r="622">
      <c r="B622" s="39" t="str">
        <f>IFERROR(raw!$B621,"")</f>
        <v>Pharmasept Cleria Renewal Dry Oil Ξηρό Λάδι με Έλαιο Μαστίχας 100 ml</v>
      </c>
      <c r="C622" s="39" t="str">
        <f>IFERROR(raw!$D621,"")</f>
        <v>Tofarmakeiomou</v>
      </c>
      <c r="D622" s="39">
        <f>IFERROR(__xludf.DUMMYFUNCTION("IFERROR(RANK(raw!$H621,Filter(raw!$H$2:$H10000,raw!$B$2:$B10000=raw!$B621),1),"""")"),77.0)</f>
        <v>77</v>
      </c>
      <c r="E622" s="40">
        <f t="array" ref="E622">IFERROR(INDEX(raw!$B:$H,MATCH(1,(raw!$B:$B=$B622)*(raw!$D:$D=$C622),0),7), "n/a")</f>
        <v>20.77</v>
      </c>
    </row>
    <row r="623">
      <c r="B623" s="39" t="str">
        <f>IFERROR(raw!$B622,"")</f>
        <v>Pharmasept Cleria Renewal Dry Oil Ξηρό Λάδι με Έλαιο Μαστίχας 100 ml</v>
      </c>
      <c r="C623" s="39" t="str">
        <f>IFERROR(raw!$D622,"")</f>
        <v>PharmacyMegaStore</v>
      </c>
      <c r="D623" s="39">
        <f>IFERROR(__xludf.DUMMYFUNCTION("IFERROR(RANK(raw!$H622,Filter(raw!$H$2:$H10000,raw!$B$2:$B10000=raw!$B622),1),"""")"),28.0)</f>
        <v>28</v>
      </c>
      <c r="E623" s="40">
        <f t="array" ref="E623">IFERROR(INDEX(raw!$B:$H,MATCH(1,(raw!$B:$B=$B623)*(raw!$D:$D=$C623),0),7), "n/a")</f>
        <v>17.2</v>
      </c>
    </row>
    <row r="624">
      <c r="B624" s="39" t="str">
        <f>IFERROR(raw!$B623,"")</f>
        <v>Pharmasept Cleria Renewal Dry Oil Ξηρό Λάδι με Έλαιο Μαστίχας 100 ml</v>
      </c>
      <c r="C624" s="39" t="str">
        <f>IFERROR(raw!$D623,"")</f>
        <v>PharmUp</v>
      </c>
      <c r="D624" s="39">
        <f>IFERROR(__xludf.DUMMYFUNCTION("IFERROR(RANK(raw!$H623,Filter(raw!$H$2:$H10000,raw!$B$2:$B10000=raw!$B623),1),"""")"),58.0)</f>
        <v>58</v>
      </c>
      <c r="E624" s="40">
        <f t="array" ref="E624">IFERROR(INDEX(raw!$B:$H,MATCH(1,(raw!$B:$B=$B624)*(raw!$D:$D=$C624),0),7), "n/a")</f>
        <v>18.53</v>
      </c>
    </row>
    <row r="625">
      <c r="B625" s="39" t="str">
        <f>IFERROR(raw!$B624,"")</f>
        <v>Pharmasept Cleria Renewal Dry Oil Ξηρό Λάδι με Έλαιο Μαστίχας 100 ml</v>
      </c>
      <c r="C625" s="39" t="str">
        <f>IFERROR(raw!$D624,"")</f>
        <v>Hicare</v>
      </c>
      <c r="D625" s="39">
        <f>IFERROR(__xludf.DUMMYFUNCTION("IFERROR(RANK(raw!$H624,Filter(raw!$H$2:$H10000,raw!$B$2:$B10000=raw!$B624),1),"""")"),81.0)</f>
        <v>81</v>
      </c>
      <c r="E625" s="40">
        <f t="array" ref="E625">IFERROR(INDEX(raw!$B:$H,MATCH(1,(raw!$B:$B=$B625)*(raw!$D:$D=$C625),0),7), "n/a")</f>
        <v>21.13</v>
      </c>
    </row>
    <row r="626">
      <c r="B626" s="39" t="str">
        <f>IFERROR(raw!$B625,"")</f>
        <v>Pharmasept Cleria Renewal Dry Oil Ξηρό Λάδι με Έλαιο Μαστίχας 100 ml</v>
      </c>
      <c r="C626" s="39" t="str">
        <f>IFERROR(raw!$D625,"")</f>
        <v>Pharmacy-Raptis</v>
      </c>
      <c r="D626" s="39">
        <f>IFERROR(__xludf.DUMMYFUNCTION("IFERROR(RANK(raw!$H625,Filter(raw!$H$2:$H10000,raw!$B$2:$B10000=raw!$B625),1),"""")"),82.0)</f>
        <v>82</v>
      </c>
      <c r="E626" s="40">
        <f t="array" ref="E626">IFERROR(INDEX(raw!$B:$H,MATCH(1,(raw!$B:$B=$B626)*(raw!$D:$D=$C626),0),7), "n/a")</f>
        <v>21.23</v>
      </c>
    </row>
    <row r="627">
      <c r="B627" s="39" t="str">
        <f>IFERROR(raw!$B626,"")</f>
        <v>Pharmasept Cleria Renewal Dry Oil Ξηρό Λάδι με Έλαιο Μαστίχας 100 ml</v>
      </c>
      <c r="C627" s="39" t="str">
        <f>IFERROR(raw!$D626,"")</f>
        <v>Gotohealth</v>
      </c>
      <c r="D627" s="39">
        <f>IFERROR(__xludf.DUMMYFUNCTION("IFERROR(RANK(raw!$H626,Filter(raw!$H$2:$H10000,raw!$B$2:$B10000=raw!$B626),1),"""")"),61.0)</f>
        <v>61</v>
      </c>
      <c r="E627" s="40">
        <f t="array" ref="E627">IFERROR(INDEX(raw!$B:$H,MATCH(1,(raw!$B:$B=$B627)*(raw!$D:$D=$C627),0),7), "n/a")</f>
        <v>18.74</v>
      </c>
    </row>
    <row r="628">
      <c r="B628" s="39" t="str">
        <f>IFERROR(raw!$B627,"")</f>
        <v>Pharmasept Cleria Renewal Dry Oil Ξηρό Λάδι με Έλαιο Μαστίχας 100 ml</v>
      </c>
      <c r="C628" s="39" t="str">
        <f>IFERROR(raw!$D627,"")</f>
        <v>KarelisPharmacy</v>
      </c>
      <c r="D628" s="39">
        <f>IFERROR(__xludf.DUMMYFUNCTION("IFERROR(RANK(raw!$H627,Filter(raw!$H$2:$H10000,raw!$B$2:$B10000=raw!$B627),1),"""")"),73.0)</f>
        <v>73</v>
      </c>
      <c r="E628" s="40">
        <f t="array" ref="E628">IFERROR(INDEX(raw!$B:$H,MATCH(1,(raw!$B:$B=$B628)*(raw!$D:$D=$C628),0),7), "n/a")</f>
        <v>19.88</v>
      </c>
    </row>
    <row r="629">
      <c r="B629" s="39" t="str">
        <f>IFERROR(raw!$B628,"")</f>
        <v>Pharmasept Cleria Renewal Dry Oil Ξηρό Λάδι με Έλαιο Μαστίχας 100 ml</v>
      </c>
      <c r="C629" s="39" t="str">
        <f>IFERROR(raw!$D628,"")</f>
        <v>Farmakeio1828</v>
      </c>
      <c r="D629" s="39">
        <f>IFERROR(__xludf.DUMMYFUNCTION("IFERROR(RANK(raw!$H628,Filter(raw!$H$2:$H10000,raw!$B$2:$B10000=raw!$B628),1),"""")"),71.0)</f>
        <v>71</v>
      </c>
      <c r="E629" s="40">
        <f t="array" ref="E629">IFERROR(INDEX(raw!$B:$H,MATCH(1,(raw!$B:$B=$B629)*(raw!$D:$D=$C629),0),7), "n/a")</f>
        <v>19.63</v>
      </c>
    </row>
    <row r="630">
      <c r="B630" s="39" t="str">
        <f>IFERROR(raw!$B629,"")</f>
        <v>Pharmasept Cleria Renewal Dry Oil Ξηρό Λάδι με Έλαιο Μαστίχας 100 ml</v>
      </c>
      <c r="C630" s="39" t="str">
        <f>IFERROR(raw!$D629,"")</f>
        <v>RealPharmacy</v>
      </c>
      <c r="D630" s="39">
        <f>IFERROR(__xludf.DUMMYFUNCTION("IFERROR(RANK(raw!$H629,Filter(raw!$H$2:$H10000,raw!$B$2:$B10000=raw!$B629),1),"""")"),68.0)</f>
        <v>68</v>
      </c>
      <c r="E630" s="40">
        <f t="array" ref="E630">IFERROR(INDEX(raw!$B:$H,MATCH(1,(raw!$B:$B=$B630)*(raw!$D:$D=$C630),0),7), "n/a")</f>
        <v>19.33</v>
      </c>
    </row>
    <row r="631">
      <c r="B631" s="39" t="str">
        <f>IFERROR(raw!$B630,"")</f>
        <v>Pharmasept Cleria Renewal Dry Oil Ξηρό Λάδι με Έλαιο Μαστίχας 100 ml</v>
      </c>
      <c r="C631" s="39" t="str">
        <f>IFERROR(raw!$D630,"")</f>
        <v>Pharmacyline</v>
      </c>
      <c r="D631" s="39">
        <f>IFERROR(__xludf.DUMMYFUNCTION("IFERROR(RANK(raw!$H630,Filter(raw!$H$2:$H10000,raw!$B$2:$B10000=raw!$B630),1),"""")"),82.0)</f>
        <v>82</v>
      </c>
      <c r="E631" s="40">
        <f t="array" ref="E631">IFERROR(INDEX(raw!$B:$H,MATCH(1,(raw!$B:$B=$B631)*(raw!$D:$D=$C631),0),7), "n/a")</f>
        <v>21.23</v>
      </c>
    </row>
    <row r="632">
      <c r="B632" s="39" t="str">
        <f>IFERROR(raw!$B631,"")</f>
        <v>Pharmasept Cleria Renewal Dry Oil Ξηρό Λάδι με Έλαιο Μαστίχας 100 ml</v>
      </c>
      <c r="C632" s="39" t="str">
        <f>IFERROR(raw!$D631,"")</f>
        <v>E-pharm</v>
      </c>
      <c r="D632" s="39">
        <f>IFERROR(__xludf.DUMMYFUNCTION("IFERROR(RANK(raw!$H631,Filter(raw!$H$2:$H10000,raw!$B$2:$B10000=raw!$B631),1),"""")"),67.0)</f>
        <v>67</v>
      </c>
      <c r="E632" s="40">
        <f t="array" ref="E632">IFERROR(INDEX(raw!$B:$H,MATCH(1,(raw!$B:$B=$B632)*(raw!$D:$D=$C632),0),7), "n/a")</f>
        <v>19.32</v>
      </c>
    </row>
    <row r="633">
      <c r="B633" s="39" t="str">
        <f>IFERROR(raw!$B632,"")</f>
        <v>Pharmasept Cleria Renewal Dry Oil Ξηρό Λάδι με Έλαιο Μαστίχας 100 ml</v>
      </c>
      <c r="C633" s="39" t="str">
        <f>IFERROR(raw!$D632,"")</f>
        <v>Easy-pharmacy</v>
      </c>
      <c r="D633" s="39">
        <f>IFERROR(__xludf.DUMMYFUNCTION("IFERROR(RANK(raw!$H632,Filter(raw!$H$2:$H10000,raw!$B$2:$B10000=raw!$B632),1),"""")"),63.0)</f>
        <v>63</v>
      </c>
      <c r="E633" s="40">
        <f t="array" ref="E633">IFERROR(INDEX(raw!$B:$H,MATCH(1,(raw!$B:$B=$B633)*(raw!$D:$D=$C633),0),7), "n/a")</f>
        <v>18.9</v>
      </c>
    </row>
    <row r="634">
      <c r="B634" s="39" t="str">
        <f>IFERROR(raw!$B633,"")</f>
        <v>Pharmasept Cleria Renewal Dry Oil Ξηρό Λάδι με Έλαιο Μαστίχας 100 ml</v>
      </c>
      <c r="C634" s="39" t="str">
        <f>IFERROR(raw!$D633,"")</f>
        <v>PharmaPlus</v>
      </c>
      <c r="D634" s="39">
        <f>IFERROR(__xludf.DUMMYFUNCTION("IFERROR(RANK(raw!$H633,Filter(raw!$H$2:$H10000,raw!$B$2:$B10000=raw!$B633),1),"""")"),69.0)</f>
        <v>69</v>
      </c>
      <c r="E634" s="40">
        <f t="array" ref="E634">IFERROR(INDEX(raw!$B:$H,MATCH(1,(raw!$B:$B=$B634)*(raw!$D:$D=$C634),0),7), "n/a")</f>
        <v>19.4</v>
      </c>
    </row>
    <row r="635">
      <c r="B635" s="39" t="str">
        <f>IFERROR(raw!$B634,"")</f>
        <v>Pharmasept Cleria Renewal Dry Oil Ξηρό Λάδι με Έλαιο Μαστίχας 100 ml</v>
      </c>
      <c r="C635" s="39" t="str">
        <f>IFERROR(raw!$D634,"")</f>
        <v>Pharmacy-Shop</v>
      </c>
      <c r="D635" s="39">
        <f>IFERROR(__xludf.DUMMYFUNCTION("IFERROR(RANK(raw!$H634,Filter(raw!$H$2:$H10000,raw!$B$2:$B10000=raw!$B634),1),"""")"),69.0)</f>
        <v>69</v>
      </c>
      <c r="E635" s="40">
        <f t="array" ref="E635">IFERROR(INDEX(raw!$B:$H,MATCH(1,(raw!$B:$B=$B635)*(raw!$D:$D=$C635),0),7), "n/a")</f>
        <v>19.4</v>
      </c>
    </row>
    <row r="636">
      <c r="B636" s="39" t="str">
        <f>IFERROR(raw!$B635,"")</f>
        <v>Pharmasept Cleria Renewal Dry Oil Ξηρό Λάδι με Έλαιο Μαστίχας 100 ml</v>
      </c>
      <c r="C636" s="39" t="str">
        <f>IFERROR(raw!$D635,"")</f>
        <v>Toneofarmakeio</v>
      </c>
      <c r="D636" s="39">
        <f>IFERROR(__xludf.DUMMYFUNCTION("IFERROR(RANK(raw!$H635,Filter(raw!$H$2:$H10000,raw!$B$2:$B10000=raw!$B635),1),"""")"),78.0)</f>
        <v>78</v>
      </c>
      <c r="E636" s="40">
        <f t="array" ref="E636">IFERROR(INDEX(raw!$B:$H,MATCH(1,(raw!$B:$B=$B636)*(raw!$D:$D=$C636),0),7), "n/a")</f>
        <v>20.9</v>
      </c>
    </row>
    <row r="637">
      <c r="B637" s="39" t="str">
        <f>IFERROR(raw!$B636,"")</f>
        <v>Pharmasept Cleria Renewal Dry Oil Ξηρό Λάδι με Έλαιο Μαστίχας 100 ml</v>
      </c>
      <c r="C637" s="39" t="str">
        <f>IFERROR(raw!$D636,"")</f>
        <v>CareLife</v>
      </c>
      <c r="D637" s="39">
        <f>IFERROR(__xludf.DUMMYFUNCTION("IFERROR(RANK(raw!$H636,Filter(raw!$H$2:$H10000,raw!$B$2:$B10000=raw!$B636),1),"""")"),64.0)</f>
        <v>64</v>
      </c>
      <c r="E637" s="40">
        <f t="array" ref="E637">IFERROR(INDEX(raw!$B:$H,MATCH(1,(raw!$B:$B=$B637)*(raw!$D:$D=$C637),0),7), "n/a")</f>
        <v>19.16</v>
      </c>
    </row>
    <row r="638">
      <c r="B638" s="39" t="str">
        <f>IFERROR(raw!$B637,"")</f>
        <v>Pharmasept Cleria Renewal Dry Oil Ξηρό Λάδι με Έλαιο Μαστίχας 100 ml</v>
      </c>
      <c r="C638" s="39" t="str">
        <f>IFERROR(raw!$D637,"")</f>
        <v>Pharmacien</v>
      </c>
      <c r="D638" s="39">
        <f>IFERROR(__xludf.DUMMYFUNCTION("IFERROR(RANK(raw!$H637,Filter(raw!$H$2:$H10000,raw!$B$2:$B10000=raw!$B637),1),"""")"),76.0)</f>
        <v>76</v>
      </c>
      <c r="E638" s="40">
        <f t="array" ref="E638">IFERROR(INDEX(raw!$B:$H,MATCH(1,(raw!$B:$B=$B638)*(raw!$D:$D=$C638),0),7), "n/a")</f>
        <v>20.47</v>
      </c>
    </row>
    <row r="639">
      <c r="B639" s="39" t="str">
        <f>IFERROR(raw!$B638,"")</f>
        <v>Pharmasept Cleria Renewal Dry Oil Ξηρό Λάδι με Έλαιο Μαστίχας 100 ml</v>
      </c>
      <c r="C639" s="39" t="str">
        <f>IFERROR(raw!$D638,"")</f>
        <v>Qpharmacy</v>
      </c>
      <c r="D639" s="39">
        <f>IFERROR(__xludf.DUMMYFUNCTION("IFERROR(RANK(raw!$H638,Filter(raw!$H$2:$H10000,raw!$B$2:$B10000=raw!$B638),1),"""")"),65.0)</f>
        <v>65</v>
      </c>
      <c r="E639" s="40">
        <f t="array" ref="E639">IFERROR(INDEX(raw!$B:$H,MATCH(1,(raw!$B:$B=$B639)*(raw!$D:$D=$C639),0),7), "n/a")</f>
        <v>19.28</v>
      </c>
    </row>
    <row r="640">
      <c r="B640" s="39" t="str">
        <f>IFERROR(raw!$B639,"")</f>
        <v>Pharmasept Cleria Renewal Dry Oil Ξηρό Λάδι με Έλαιο Μαστίχας 100 ml</v>
      </c>
      <c r="C640" s="39" t="str">
        <f>IFERROR(raw!$D639,"")</f>
        <v>Pharmacy Best Offers</v>
      </c>
      <c r="D640" s="39">
        <f>IFERROR(__xludf.DUMMYFUNCTION("IFERROR(RANK(raw!$H639,Filter(raw!$H$2:$H10000,raw!$B$2:$B10000=raw!$B639),1),"""")"),66.0)</f>
        <v>66</v>
      </c>
      <c r="E640" s="40">
        <f t="array" ref="E640">IFERROR(INDEX(raw!$B:$H,MATCH(1,(raw!$B:$B=$B640)*(raw!$D:$D=$C640),0),7), "n/a")</f>
        <v>19.31</v>
      </c>
    </row>
    <row r="641">
      <c r="B641" s="39" t="str">
        <f>IFERROR(raw!$B640,"")</f>
        <v>Pharmasept Cleria Renewal Dry Oil Ξηρό Λάδι με Έλαιο Μαστίχας 100 ml</v>
      </c>
      <c r="C641" s="39" t="str">
        <f>IFERROR(raw!$D640,"")</f>
        <v>Pharmacyathome</v>
      </c>
      <c r="D641" s="39">
        <f>IFERROR(__xludf.DUMMYFUNCTION("IFERROR(RANK(raw!$H640,Filter(raw!$H$2:$H10000,raw!$B$2:$B10000=raw!$B640),1),"""")"),59.0)</f>
        <v>59</v>
      </c>
      <c r="E641" s="40">
        <f t="array" ref="E641">IFERROR(INDEX(raw!$B:$H,MATCH(1,(raw!$B:$B=$B641)*(raw!$D:$D=$C641),0),7), "n/a")</f>
        <v>18.65</v>
      </c>
    </row>
    <row r="642">
      <c r="B642" s="39" t="str">
        <f>IFERROR(raw!$B641,"")</f>
        <v>Pharmasept Cleria Renewal Dry Oil Ξηρό Λάδι με Έλαιο Μαστίχας 100 ml</v>
      </c>
      <c r="C642" s="39" t="str">
        <f>IFERROR(raw!$D641,"")</f>
        <v>Pharmakey</v>
      </c>
      <c r="D642" s="39">
        <f>IFERROR(__xludf.DUMMYFUNCTION("IFERROR(RANK(raw!$H641,Filter(raw!$H$2:$H10000,raw!$B$2:$B10000=raw!$B641),1),"""")"),74.0)</f>
        <v>74</v>
      </c>
      <c r="E642" s="40">
        <f t="array" ref="E642">IFERROR(INDEX(raw!$B:$H,MATCH(1,(raw!$B:$B=$B642)*(raw!$D:$D=$C642),0),7), "n/a")</f>
        <v>20.04</v>
      </c>
    </row>
    <row r="643">
      <c r="B643" s="39" t="str">
        <f>IFERROR(raw!$B642,"")</f>
        <v>Pharmasept Cleria Renewal Dry Oil Ξηρό Λάδι με Έλαιο Μαστίχας 100 ml</v>
      </c>
      <c r="C643" s="39" t="str">
        <f>IFERROR(raw!$D642,"")</f>
        <v>Planetcare</v>
      </c>
      <c r="D643" s="39">
        <f>IFERROR(__xludf.DUMMYFUNCTION("IFERROR(RANK(raw!$H642,Filter(raw!$H$2:$H10000,raw!$B$2:$B10000=raw!$B642),1),"""")"),72.0)</f>
        <v>72</v>
      </c>
      <c r="E643" s="40">
        <f t="array" ref="E643">IFERROR(INDEX(raw!$B:$H,MATCH(1,(raw!$B:$B=$B643)*(raw!$D:$D=$C643),0),7), "n/a")</f>
        <v>19.67</v>
      </c>
    </row>
    <row r="644">
      <c r="B644" s="39" t="str">
        <f>IFERROR(raw!$B643,"")</f>
        <v>Pharmasept Cleria Renewal Dry Oil Ξηρό Λάδι με Έλαιο Μαστίχας 100 ml</v>
      </c>
      <c r="C644" s="39" t="str">
        <f>IFERROR(raw!$D643,"")</f>
        <v>Pharmacyonlineshop</v>
      </c>
      <c r="D644" s="39">
        <f>IFERROR(__xludf.DUMMYFUNCTION("IFERROR(RANK(raw!$H643,Filter(raw!$H$2:$H10000,raw!$B$2:$B10000=raw!$B643),1),"""")"),79.0)</f>
        <v>79</v>
      </c>
      <c r="E644" s="40">
        <f t="array" ref="E644">IFERROR(INDEX(raw!$B:$H,MATCH(1,(raw!$B:$B=$B644)*(raw!$D:$D=$C644),0),7), "n/a")</f>
        <v>20.94</v>
      </c>
    </row>
    <row r="645">
      <c r="B645" s="39" t="str">
        <f>IFERROR(raw!$B644,"")</f>
        <v>Pharmasept Cleria Renewal Dry Oil Ξηρό Λάδι με Έλαιο Μαστίχας 100 ml</v>
      </c>
      <c r="C645" s="39" t="str">
        <f>IFERROR(raw!$D644,"")</f>
        <v>Pharmakeio-online</v>
      </c>
      <c r="D645" s="39">
        <f>IFERROR(__xludf.DUMMYFUNCTION("IFERROR(RANK(raw!$H644,Filter(raw!$H$2:$H10000,raw!$B$2:$B10000=raw!$B644),1),"""")"),80.0)</f>
        <v>80</v>
      </c>
      <c r="E645" s="40">
        <f t="array" ref="E645">IFERROR(INDEX(raw!$B:$H,MATCH(1,(raw!$B:$B=$B645)*(raw!$D:$D=$C645),0),7), "n/a")</f>
        <v>21</v>
      </c>
    </row>
    <row r="646">
      <c r="B646" s="39" t="str">
        <f>IFERROR(raw!$B645,"")</f>
        <v>Pharmasept Cleria Renewal Dry Oil Ξηρό Λάδι με Έλαιο Μαστίχας 100 ml</v>
      </c>
      <c r="C646" s="39" t="str">
        <f>IFERROR(raw!$D645,"")</f>
        <v>Ippokratis-Pharmacy</v>
      </c>
      <c r="D646" s="39">
        <f>IFERROR(__xludf.DUMMYFUNCTION("IFERROR(RANK(raw!$H645,Filter(raw!$H$2:$H10000,raw!$B$2:$B10000=raw!$B645),1),"""")"),85.0)</f>
        <v>85</v>
      </c>
      <c r="E646" s="40">
        <f t="array" ref="E646">IFERROR(INDEX(raw!$B:$H,MATCH(1,(raw!$B:$B=$B646)*(raw!$D:$D=$C646),0),7), "n/a")</f>
        <v>21.82</v>
      </c>
    </row>
    <row r="647">
      <c r="B647" s="39" t="str">
        <f>IFERROR(raw!$B646,"")</f>
        <v>Pharmasept Cleria Renewal Dry Oil Ξηρό Λάδι με Έλαιο Μαστίχας 100 ml</v>
      </c>
      <c r="C647" s="39" t="str">
        <f>IFERROR(raw!$D646,"")</f>
        <v>Pharmeden</v>
      </c>
      <c r="D647" s="39">
        <f>IFERROR(__xludf.DUMMYFUNCTION("IFERROR(RANK(raw!$H646,Filter(raw!$H$2:$H10000,raw!$B$2:$B10000=raw!$B646),1),"""")"),86.0)</f>
        <v>86</v>
      </c>
      <c r="E647" s="40">
        <f t="array" ref="E647">IFERROR(INDEX(raw!$B:$H,MATCH(1,(raw!$B:$B=$B647)*(raw!$D:$D=$C647),0),7), "n/a")</f>
        <v>23.1</v>
      </c>
    </row>
    <row r="648">
      <c r="B648" s="39" t="str">
        <f>IFERROR(raw!$B647,"")</f>
        <v>Pharmasept Cleria Renewal Dry Oil Ξηρό Λάδι με Έλαιο Μαστίχας 100 ml</v>
      </c>
      <c r="C648" s="39" t="str">
        <f>IFERROR(raw!$D647,"")</f>
        <v>Pharmastreet</v>
      </c>
      <c r="D648" s="39">
        <f>IFERROR(__xludf.DUMMYFUNCTION("IFERROR(RANK(raw!$H647,Filter(raw!$H$2:$H10000,raw!$B$2:$B10000=raw!$B647),1),"""")"),84.0)</f>
        <v>84</v>
      </c>
      <c r="E648" s="40">
        <f t="array" ref="E648">IFERROR(INDEX(raw!$B:$H,MATCH(1,(raw!$B:$B=$B648)*(raw!$D:$D=$C648),0),7), "n/a")</f>
        <v>21.3</v>
      </c>
    </row>
    <row r="649">
      <c r="B649" s="39" t="str">
        <f>IFERROR(raw!$B648,"")</f>
        <v>Darphin Lumiére Essentielle Illuminating Oil Gel-Cream Κρέμα Ενυδάτωσης 50ml</v>
      </c>
      <c r="C649" s="39" t="str">
        <f>IFERROR(raw!$D648,"")</f>
        <v>Cure4u</v>
      </c>
      <c r="D649" s="39">
        <f>IFERROR(__xludf.DUMMYFUNCTION("IFERROR(RANK(raw!$H648,Filter(raw!$H$2:$H10000,raw!$B$2:$B10000=raw!$B648),1),"""")"),1.0)</f>
        <v>1</v>
      </c>
      <c r="E649" s="40">
        <f t="array" ref="E649">IFERROR(INDEX(raw!$B:$H,MATCH(1,(raw!$B:$B=$B649)*(raw!$D:$D=$C649),0),7), "n/a")</f>
        <v>27</v>
      </c>
    </row>
    <row r="650">
      <c r="B650" s="39" t="str">
        <f>IFERROR(raw!$B649,"")</f>
        <v>Darphin Lumiére Essentielle Illuminating Oil Gel-Cream Κρέμα Ενυδάτωσης 50ml</v>
      </c>
      <c r="C650" s="39" t="str">
        <f>IFERROR(raw!$D649,"")</f>
        <v>Pharmacy4me</v>
      </c>
      <c r="D650" s="39">
        <f>IFERROR(__xludf.DUMMYFUNCTION("IFERROR(RANK(raw!$H649,Filter(raw!$H$2:$H10000,raw!$B$2:$B10000=raw!$B649),1),"""")"),2.0)</f>
        <v>2</v>
      </c>
      <c r="E650" s="40">
        <f t="array" ref="E650">IFERROR(INDEX(raw!$B:$H,MATCH(1,(raw!$B:$B=$B650)*(raw!$D:$D=$C650),0),7), "n/a")</f>
        <v>28.22</v>
      </c>
    </row>
    <row r="651">
      <c r="B651" s="39" t="str">
        <f>IFERROR(raw!$B650,"")</f>
        <v>Darphin Lumiére Essentielle Illuminating Oil Gel-Cream Κρέμα Ενυδάτωσης 50ml</v>
      </c>
      <c r="C651" s="39" t="str">
        <f>IFERROR(raw!$D650,"")</f>
        <v>Pharmatip</v>
      </c>
      <c r="D651" s="39">
        <f>IFERROR(__xludf.DUMMYFUNCTION("IFERROR(RANK(raw!$H650,Filter(raw!$H$2:$H10000,raw!$B$2:$B10000=raw!$B650),1),"""")"),9.0)</f>
        <v>9</v>
      </c>
      <c r="E651" s="40">
        <f t="array" ref="E651">IFERROR(INDEX(raw!$B:$H,MATCH(1,(raw!$B:$B=$B651)*(raw!$D:$D=$C651),0),7), "n/a")</f>
        <v>30.75</v>
      </c>
    </row>
    <row r="652">
      <c r="B652" s="39" t="str">
        <f>IFERROR(raw!$B651,"")</f>
        <v>Darphin Lumiére Essentielle Illuminating Oil Gel-Cream Κρέμα Ενυδάτωσης 50ml</v>
      </c>
      <c r="C652" s="39" t="str">
        <f>IFERROR(raw!$D651,"")</f>
        <v>Love2care</v>
      </c>
      <c r="D652" s="39">
        <f>IFERROR(__xludf.DUMMYFUNCTION("IFERROR(RANK(raw!$H651,Filter(raw!$H$2:$H10000,raw!$B$2:$B10000=raw!$B651),1),"""")"),8.0)</f>
        <v>8</v>
      </c>
      <c r="E652" s="40">
        <f t="array" ref="E652">IFERROR(INDEX(raw!$B:$H,MATCH(1,(raw!$B:$B=$B652)*(raw!$D:$D=$C652),0),7), "n/a")</f>
        <v>30.3</v>
      </c>
    </row>
    <row r="653">
      <c r="B653" s="39" t="str">
        <f>IFERROR(raw!$B652,"")</f>
        <v>Darphin Lumiére Essentielle Illuminating Oil Gel-Cream Κρέμα Ενυδάτωσης 50ml</v>
      </c>
      <c r="C653" s="39" t="str">
        <f>IFERROR(raw!$D652,"")</f>
        <v>Box2box</v>
      </c>
      <c r="D653" s="39">
        <f>IFERROR(__xludf.DUMMYFUNCTION("IFERROR(RANK(raw!$H652,Filter(raw!$H$2:$H10000,raw!$B$2:$B10000=raw!$B652),1),"""")"),7.0)</f>
        <v>7</v>
      </c>
      <c r="E653" s="40">
        <f t="array" ref="E653">IFERROR(INDEX(raw!$B:$H,MATCH(1,(raw!$B:$B=$B653)*(raw!$D:$D=$C653),0),7), "n/a")</f>
        <v>30</v>
      </c>
    </row>
    <row r="654">
      <c r="B654" s="39" t="str">
        <f>IFERROR(raw!$B653,"")</f>
        <v>Darphin Lumiére Essentielle Illuminating Oil Gel-Cream Κρέμα Ενυδάτωσης 50ml</v>
      </c>
      <c r="C654" s="39" t="str">
        <f>IFERROR(raw!$D653,"")</f>
        <v>BoxPharmacy</v>
      </c>
      <c r="D654" s="39">
        <f>IFERROR(__xludf.DUMMYFUNCTION("IFERROR(RANK(raw!$H653,Filter(raw!$H$2:$H10000,raw!$B$2:$B10000=raw!$B653),1),"""")"),4.0)</f>
        <v>4</v>
      </c>
      <c r="E654" s="40">
        <f t="array" ref="E654">IFERROR(INDEX(raw!$B:$H,MATCH(1,(raw!$B:$B=$B654)*(raw!$D:$D=$C654),0),7), "n/a")</f>
        <v>29.5</v>
      </c>
    </row>
    <row r="655">
      <c r="B655" s="39" t="str">
        <f>IFERROR(raw!$B654,"")</f>
        <v>Darphin Lumiére Essentielle Illuminating Oil Gel-Cream Κρέμα Ενυδάτωσης 50ml</v>
      </c>
      <c r="C655" s="39" t="str">
        <f>IFERROR(raw!$D654,"")</f>
        <v>Galinos4all</v>
      </c>
      <c r="D655" s="39">
        <f>IFERROR(__xludf.DUMMYFUNCTION("IFERROR(RANK(raw!$H654,Filter(raw!$H$2:$H10000,raw!$B$2:$B10000=raw!$B654),1),"""")"),4.0)</f>
        <v>4</v>
      </c>
      <c r="E655" s="40">
        <f t="array" ref="E655">IFERROR(INDEX(raw!$B:$H,MATCH(1,(raw!$B:$B=$B655)*(raw!$D:$D=$C655),0),7), "n/a")</f>
        <v>29.5</v>
      </c>
    </row>
    <row r="656">
      <c r="B656" s="39" t="str">
        <f>IFERROR(raw!$B655,"")</f>
        <v>Darphin Lumiére Essentielle Illuminating Oil Gel-Cream Κρέμα Ενυδάτωσης 50ml</v>
      </c>
      <c r="C656" s="39" t="str">
        <f>IFERROR(raw!$D655,"")</f>
        <v>PharmacyDiscount</v>
      </c>
      <c r="D656" s="39">
        <f>IFERROR(__xludf.DUMMYFUNCTION("IFERROR(RANK(raw!$H655,Filter(raw!$H$2:$H10000,raw!$B$2:$B10000=raw!$B655),1),"""")"),6.0)</f>
        <v>6</v>
      </c>
      <c r="E656" s="40">
        <f t="array" ref="E656">IFERROR(INDEX(raw!$B:$H,MATCH(1,(raw!$B:$B=$B656)*(raw!$D:$D=$C656),0),7), "n/a")</f>
        <v>29.9</v>
      </c>
    </row>
    <row r="657">
      <c r="B657" s="39" t="str">
        <f>IFERROR(raw!$B656,"")</f>
        <v>Darphin Lumiére Essentielle Illuminating Oil Gel-Cream Κρέμα Ενυδάτωσης 50ml</v>
      </c>
      <c r="C657" s="39" t="str">
        <f>IFERROR(raw!$D656,"")</f>
        <v>PharmacyMegaStore</v>
      </c>
      <c r="D657" s="39">
        <f>IFERROR(__xludf.DUMMYFUNCTION("IFERROR(RANK(raw!$H656,Filter(raw!$H$2:$H10000,raw!$B$2:$B10000=raw!$B656),1),"""")"),3.0)</f>
        <v>3</v>
      </c>
      <c r="E657" s="40">
        <f t="array" ref="E657">IFERROR(INDEX(raw!$B:$H,MATCH(1,(raw!$B:$B=$B657)*(raw!$D:$D=$C657),0),7), "n/a")</f>
        <v>28.7</v>
      </c>
    </row>
    <row r="658">
      <c r="B658" s="39" t="str">
        <f>IFERROR(raw!$B657,"")</f>
        <v>Darphin Lumiére Essentielle Illuminating Oil Gel-Cream Κρέμα Ενυδάτωσης 50ml</v>
      </c>
      <c r="C658" s="39" t="str">
        <f>IFERROR(raw!$D657,"")</f>
        <v>Pharmacyway</v>
      </c>
      <c r="D658" s="39">
        <f>IFERROR(__xludf.DUMMYFUNCTION("IFERROR(RANK(raw!$H657,Filter(raw!$H$2:$H10000,raw!$B$2:$B10000=raw!$B657),1),"""")"),9.0)</f>
        <v>9</v>
      </c>
      <c r="E658" s="40">
        <f t="array" ref="E658">IFERROR(INDEX(raw!$B:$H,MATCH(1,(raw!$B:$B=$B658)*(raw!$D:$D=$C658),0),7), "n/a")</f>
        <v>30.75</v>
      </c>
    </row>
    <row r="659">
      <c r="B659" s="39" t="str">
        <f>IFERROR(raw!$B658,"")</f>
        <v>Darphin Lumiére Essentielle Illuminating Oil Gel-Cream Κρέμα Ενυδάτωσης 50ml</v>
      </c>
      <c r="C659" s="39" t="str">
        <f>IFERROR(raw!$D658,"")</f>
        <v>Novopharmacy</v>
      </c>
      <c r="D659" s="39">
        <f>IFERROR(__xludf.DUMMYFUNCTION("IFERROR(RANK(raw!$H658,Filter(raw!$H$2:$H10000,raw!$B$2:$B10000=raw!$B658),1),"""")"),9.0)</f>
        <v>9</v>
      </c>
      <c r="E659" s="40">
        <f t="array" ref="E659">IFERROR(INDEX(raw!$B:$H,MATCH(1,(raw!$B:$B=$B659)*(raw!$D:$D=$C659),0),7), "n/a")</f>
        <v>30.75</v>
      </c>
    </row>
    <row r="660">
      <c r="B660" s="39" t="str">
        <f>IFERROR(raw!$B659,"")</f>
        <v>Darphin Lumiére Essentielle Illuminating Oil Gel-Cream Κρέμα Ενυδάτωσης 50ml</v>
      </c>
      <c r="C660" s="39" t="str">
        <f>IFERROR(raw!$D659,"")</f>
        <v>Geapharmacy</v>
      </c>
      <c r="D660" s="39">
        <f>IFERROR(__xludf.DUMMYFUNCTION("IFERROR(RANK(raw!$H659,Filter(raw!$H$2:$H10000,raw!$B$2:$B10000=raw!$B659),1),"""")"),12.0)</f>
        <v>12</v>
      </c>
      <c r="E660" s="40">
        <f t="array" ref="E660">IFERROR(INDEX(raw!$B:$H,MATCH(1,(raw!$B:$B=$B660)*(raw!$D:$D=$C660),0),7), "n/a")</f>
        <v>31.15</v>
      </c>
    </row>
    <row r="661">
      <c r="B661" s="39" t="str">
        <f>IFERROR(raw!$B660,"")</f>
        <v>Darphin Lumiére Essentielle Illuminating Oil Gel-Cream Κρέμα Ενυδάτωσης 50ml</v>
      </c>
      <c r="C661" s="39" t="str">
        <f>IFERROR(raw!$D660,"")</f>
        <v>Pharmtop</v>
      </c>
      <c r="D661" s="39">
        <f>IFERROR(__xludf.DUMMYFUNCTION("IFERROR(RANK(raw!$H660,Filter(raw!$H$2:$H10000,raw!$B$2:$B10000=raw!$B660),1),"""")"),14.0)</f>
        <v>14</v>
      </c>
      <c r="E661" s="40">
        <f t="array" ref="E661">IFERROR(INDEX(raw!$B:$H,MATCH(1,(raw!$B:$B=$B661)*(raw!$D:$D=$C661),0),7), "n/a")</f>
        <v>31.8</v>
      </c>
    </row>
    <row r="662">
      <c r="B662" s="39" t="str">
        <f>IFERROR(raw!$B661,"")</f>
        <v>Darphin Lumiére Essentielle Illuminating Oil Gel-Cream Κρέμα Ενυδάτωσης 50ml</v>
      </c>
      <c r="C662" s="39" t="str">
        <f>IFERROR(raw!$D661,"")</f>
        <v>2happy</v>
      </c>
      <c r="D662" s="39">
        <f>IFERROR(__xludf.DUMMYFUNCTION("IFERROR(RANK(raw!$H661,Filter(raw!$H$2:$H10000,raw!$B$2:$B10000=raw!$B661),1),"""")"),19.0)</f>
        <v>19</v>
      </c>
      <c r="E662" s="40">
        <f t="array" ref="E662">IFERROR(INDEX(raw!$B:$H,MATCH(1,(raw!$B:$B=$B662)*(raw!$D:$D=$C662),0),7), "n/a")</f>
        <v>32.45</v>
      </c>
    </row>
    <row r="663">
      <c r="B663" s="39" t="str">
        <f>IFERROR(raw!$B662,"")</f>
        <v>Darphin Lumiére Essentielle Illuminating Oil Gel-Cream Κρέμα Ενυδάτωσης 50ml</v>
      </c>
      <c r="C663" s="39" t="str">
        <f>IFERROR(raw!$D662,"")</f>
        <v>Wecare</v>
      </c>
      <c r="D663" s="39">
        <f>IFERROR(__xludf.DUMMYFUNCTION("IFERROR(RANK(raw!$H662,Filter(raw!$H$2:$H10000,raw!$B$2:$B10000=raw!$B662),1),"""")"),16.0)</f>
        <v>16</v>
      </c>
      <c r="E663" s="40">
        <f t="array" ref="E663">IFERROR(INDEX(raw!$B:$H,MATCH(1,(raw!$B:$B=$B663)*(raw!$D:$D=$C663),0),7), "n/a")</f>
        <v>32.08</v>
      </c>
    </row>
    <row r="664">
      <c r="B664" s="39" t="str">
        <f>IFERROR(raw!$B663,"")</f>
        <v>Darphin Lumiére Essentielle Illuminating Oil Gel-Cream Κρέμα Ενυδάτωσης 50ml</v>
      </c>
      <c r="C664" s="39" t="str">
        <f>IFERROR(raw!$D663,"")</f>
        <v>PharmacyStories</v>
      </c>
      <c r="D664" s="39">
        <f>IFERROR(__xludf.DUMMYFUNCTION("IFERROR(RANK(raw!$H663,Filter(raw!$H$2:$H10000,raw!$B$2:$B10000=raw!$B663),1),"""")"),13.0)</f>
        <v>13</v>
      </c>
      <c r="E664" s="40">
        <f t="array" ref="E664">IFERROR(INDEX(raw!$B:$H,MATCH(1,(raw!$B:$B=$B664)*(raw!$D:$D=$C664),0),7), "n/a")</f>
        <v>31.2</v>
      </c>
    </row>
    <row r="665">
      <c r="B665" s="39" t="str">
        <f>IFERROR(raw!$B664,"")</f>
        <v>Darphin Lumiére Essentielle Illuminating Oil Gel-Cream Κρέμα Ενυδάτωσης 50ml</v>
      </c>
      <c r="C665" s="39" t="str">
        <f>IFERROR(raw!$D664,"")</f>
        <v>Pharmaworld</v>
      </c>
      <c r="D665" s="39">
        <f>IFERROR(__xludf.DUMMYFUNCTION("IFERROR(RANK(raw!$H664,Filter(raw!$H$2:$H10000,raw!$B$2:$B10000=raw!$B664),1),"""")"),17.0)</f>
        <v>17</v>
      </c>
      <c r="E665" s="40">
        <f t="array" ref="E665">IFERROR(INDEX(raw!$B:$H,MATCH(1,(raw!$B:$B=$B665)*(raw!$D:$D=$C665),0),7), "n/a")</f>
        <v>32.1</v>
      </c>
    </row>
    <row r="666">
      <c r="B666" s="39" t="str">
        <f>IFERROR(raw!$B665,"")</f>
        <v>Darphin Lumiére Essentielle Illuminating Oil Gel-Cream Κρέμα Ενυδάτωσης 50ml</v>
      </c>
      <c r="C666" s="39" t="str">
        <f>IFERROR(raw!$D665,"")</f>
        <v>Pharmacyboutique</v>
      </c>
      <c r="D666" s="39">
        <f>IFERROR(__xludf.DUMMYFUNCTION("IFERROR(RANK(raw!$H665,Filter(raw!$H$2:$H10000,raw!$B$2:$B10000=raw!$B665),1),"""")"),17.0)</f>
        <v>17</v>
      </c>
      <c r="E666" s="40">
        <f t="array" ref="E666">IFERROR(INDEX(raw!$B:$H,MATCH(1,(raw!$B:$B=$B666)*(raw!$D:$D=$C666),0),7), "n/a")</f>
        <v>32.1</v>
      </c>
    </row>
    <row r="667">
      <c r="B667" s="39" t="str">
        <f>IFERROR(raw!$B666,"")</f>
        <v>Darphin Lumiére Essentielle Illuminating Oil Gel-Cream Κρέμα Ενυδάτωσης 50ml</v>
      </c>
      <c r="C667" s="39" t="str">
        <f>IFERROR(raw!$D666,"")</f>
        <v>AggelidisPharmacy</v>
      </c>
      <c r="D667" s="39">
        <f>IFERROR(__xludf.DUMMYFUNCTION("IFERROR(RANK(raw!$H666,Filter(raw!$H$2:$H10000,raw!$B$2:$B10000=raw!$B666),1),"""")"),15.0)</f>
        <v>15</v>
      </c>
      <c r="E667" s="40">
        <f t="array" ref="E667">IFERROR(INDEX(raw!$B:$H,MATCH(1,(raw!$B:$B=$B667)*(raw!$D:$D=$C667),0),7), "n/a")</f>
        <v>31.9</v>
      </c>
    </row>
    <row r="668">
      <c r="B668" s="39" t="str">
        <f>IFERROR(raw!$B667,"")</f>
        <v>Darphin Lumiére Essentielle Illuminating Oil Gel-Cream Κρέμα Ενυδάτωσης 50ml</v>
      </c>
      <c r="C668" s="39" t="str">
        <f>IFERROR(raw!$D667,"")</f>
        <v>Smile-pharmacy</v>
      </c>
      <c r="D668" s="39">
        <f>IFERROR(__xludf.DUMMYFUNCTION("IFERROR(RANK(raw!$H667,Filter(raw!$H$2:$H10000,raw!$B$2:$B10000=raw!$B667),1),"""")"),20.0)</f>
        <v>20</v>
      </c>
      <c r="E668" s="40">
        <f t="array" ref="E668">IFERROR(INDEX(raw!$B:$H,MATCH(1,(raw!$B:$B=$B668)*(raw!$D:$D=$C668),0),7), "n/a")</f>
        <v>32.5</v>
      </c>
    </row>
    <row r="669">
      <c r="B669" s="39" t="str">
        <f>IFERROR(raw!$B668,"")</f>
        <v>Darphin Lumiére Essentielle Illuminating Oil Gel-Cream Κρέμα Ενυδάτωσης 50ml</v>
      </c>
      <c r="C669" s="39" t="str">
        <f>IFERROR(raw!$D668,"")</f>
        <v>NewGenPharmacy</v>
      </c>
      <c r="D669" s="39">
        <f>IFERROR(__xludf.DUMMYFUNCTION("IFERROR(RANK(raw!$H668,Filter(raw!$H$2:$H10000,raw!$B$2:$B10000=raw!$B668),1),"""")"),21.0)</f>
        <v>21</v>
      </c>
      <c r="E669" s="40">
        <f t="array" ref="E669">IFERROR(INDEX(raw!$B:$H,MATCH(1,(raw!$B:$B=$B669)*(raw!$D:$D=$C669),0),7), "n/a")</f>
        <v>32.81</v>
      </c>
    </row>
    <row r="670">
      <c r="B670" s="39" t="str">
        <f>IFERROR(raw!$B669,"")</f>
        <v>Darphin Lumiére Essentielle Illuminating Oil Gel-Cream Κρέμα Ενυδάτωσης 50ml</v>
      </c>
      <c r="C670" s="39" t="str">
        <f>IFERROR(raw!$D669,"")</f>
        <v>CosmosPharmacy</v>
      </c>
      <c r="D670" s="39">
        <f>IFERROR(__xludf.DUMMYFUNCTION("IFERROR(RANK(raw!$H669,Filter(raw!$H$2:$H10000,raw!$B$2:$B10000=raw!$B669),1),"""")"),22.0)</f>
        <v>22</v>
      </c>
      <c r="E670" s="40">
        <f t="array" ref="E670">IFERROR(INDEX(raw!$B:$H,MATCH(1,(raw!$B:$B=$B670)*(raw!$D:$D=$C670),0),7), "n/a")</f>
        <v>33.14</v>
      </c>
    </row>
    <row r="671">
      <c r="B671" s="39" t="str">
        <f>IFERROR(raw!$B670,"")</f>
        <v>Darphin Lumiére Essentielle Illuminating Oil Gel-Cream Κρέμα Ενυδάτωσης 50ml</v>
      </c>
      <c r="C671" s="39" t="str">
        <f>IFERROR(raw!$D670,"")</f>
        <v>Ofarmakopoiosmou</v>
      </c>
      <c r="D671" s="39">
        <f>IFERROR(__xludf.DUMMYFUNCTION("IFERROR(RANK(raw!$H670,Filter(raw!$H$2:$H10000,raw!$B$2:$B10000=raw!$B670),1),"""")"),23.0)</f>
        <v>23</v>
      </c>
      <c r="E671" s="40">
        <f t="array" ref="E671">IFERROR(INDEX(raw!$B:$H,MATCH(1,(raw!$B:$B=$B671)*(raw!$D:$D=$C671),0),7), "n/a")</f>
        <v>33.85</v>
      </c>
    </row>
    <row r="672">
      <c r="B672" s="39" t="str">
        <f>IFERROR(raw!$B671,"")</f>
        <v>Darphin Lumiére Essentielle Illuminating Oil Gel-Cream Κρέμα Ενυδάτωσης 50ml</v>
      </c>
      <c r="C672" s="39" t="str">
        <f>IFERROR(raw!$D671,"")</f>
        <v>Primepharmacy</v>
      </c>
      <c r="D672" s="39">
        <f>IFERROR(__xludf.DUMMYFUNCTION("IFERROR(RANK(raw!$H671,Filter(raw!$H$2:$H10000,raw!$B$2:$B10000=raw!$B671),1),"""")"),24.0)</f>
        <v>24</v>
      </c>
      <c r="E672" s="40">
        <f t="array" ref="E672">IFERROR(INDEX(raw!$B:$H,MATCH(1,(raw!$B:$B=$B672)*(raw!$D:$D=$C672),0),7), "n/a")</f>
        <v>34.16</v>
      </c>
    </row>
    <row r="673">
      <c r="B673" s="39" t="str">
        <f>IFERROR(raw!$B672,"")</f>
        <v>Darphin Lumiére Essentielle Illuminating Oil Gel-Cream Κρέμα Ενυδάτωσης 50ml</v>
      </c>
      <c r="C673" s="39" t="str">
        <f>IFERROR(raw!$D672,"")</f>
        <v>Pharmacy-care</v>
      </c>
      <c r="D673" s="39">
        <f>IFERROR(__xludf.DUMMYFUNCTION("IFERROR(RANK(raw!$H672,Filter(raw!$H$2:$H10000,raw!$B$2:$B10000=raw!$B672),1),"""")"),29.0)</f>
        <v>29</v>
      </c>
      <c r="E673" s="40">
        <f t="array" ref="E673">IFERROR(INDEX(raw!$B:$H,MATCH(1,(raw!$B:$B=$B673)*(raw!$D:$D=$C673),0),7), "n/a")</f>
        <v>34.74</v>
      </c>
    </row>
    <row r="674">
      <c r="B674" s="39" t="str">
        <f>IFERROR(raw!$B673,"")</f>
        <v>Darphin Lumiére Essentielle Illuminating Oil Gel-Cream Κρέμα Ενυδάτωσης 50ml</v>
      </c>
      <c r="C674" s="39" t="str">
        <f>IFERROR(raw!$D673,"")</f>
        <v>Planetcare</v>
      </c>
      <c r="D674" s="39">
        <f>IFERROR(__xludf.DUMMYFUNCTION("IFERROR(RANK(raw!$H673,Filter(raw!$H$2:$H10000,raw!$B$2:$B10000=raw!$B673),1),"""")"),26.0)</f>
        <v>26</v>
      </c>
      <c r="E674" s="40">
        <f t="array" ref="E674">IFERROR(INDEX(raw!$B:$H,MATCH(1,(raw!$B:$B=$B674)*(raw!$D:$D=$C674),0),7), "n/a")</f>
        <v>34.31</v>
      </c>
    </row>
    <row r="675">
      <c r="B675" s="39" t="str">
        <f>IFERROR(raw!$B674,"")</f>
        <v>Darphin Lumiére Essentielle Illuminating Oil Gel-Cream Κρέμα Ενυδάτωσης 50ml</v>
      </c>
      <c r="C675" s="39" t="str">
        <f>IFERROR(raw!$D674,"")</f>
        <v>PharmaC</v>
      </c>
      <c r="D675" s="39">
        <f>IFERROR(__xludf.DUMMYFUNCTION("IFERROR(RANK(raw!$H674,Filter(raw!$H$2:$H10000,raw!$B$2:$B10000=raw!$B674),1),"""")"),30.0)</f>
        <v>30</v>
      </c>
      <c r="E675" s="40">
        <f t="array" ref="E675">IFERROR(INDEX(raw!$B:$H,MATCH(1,(raw!$B:$B=$B675)*(raw!$D:$D=$C675),0),7), "n/a")</f>
        <v>34.9</v>
      </c>
    </row>
    <row r="676">
      <c r="B676" s="39" t="str">
        <f>IFERROR(raw!$B675,"")</f>
        <v>Darphin Lumiére Essentielle Illuminating Oil Gel-Cream Κρέμα Ενυδάτωσης 50ml</v>
      </c>
      <c r="C676" s="39" t="str">
        <f>IFERROR(raw!$D675,"")</f>
        <v>AnosiaPharmacy</v>
      </c>
      <c r="D676" s="39">
        <f>IFERROR(__xludf.DUMMYFUNCTION("IFERROR(RANK(raw!$H675,Filter(raw!$H$2:$H10000,raw!$B$2:$B10000=raw!$B675),1),"""")"),28.0)</f>
        <v>28</v>
      </c>
      <c r="E676" s="40">
        <f t="array" ref="E676">IFERROR(INDEX(raw!$B:$H,MATCH(1,(raw!$B:$B=$B676)*(raw!$D:$D=$C676),0),7), "n/a")</f>
        <v>34.61</v>
      </c>
    </row>
    <row r="677">
      <c r="B677" s="39" t="str">
        <f>IFERROR(raw!$B676,"")</f>
        <v>Darphin Lumiére Essentielle Illuminating Oil Gel-Cream Κρέμα Ενυδάτωσης 50ml</v>
      </c>
      <c r="C677" s="39" t="str">
        <f>IFERROR(raw!$D676,"")</f>
        <v>HealthCorner</v>
      </c>
      <c r="D677" s="39">
        <f>IFERROR(__xludf.DUMMYFUNCTION("IFERROR(RANK(raw!$H676,Filter(raw!$H$2:$H10000,raw!$B$2:$B10000=raw!$B676),1),"""")"),27.0)</f>
        <v>27</v>
      </c>
      <c r="E677" s="40">
        <f t="array" ref="E677">IFERROR(INDEX(raw!$B:$H,MATCH(1,(raw!$B:$B=$B677)*(raw!$D:$D=$C677),0),7), "n/a")</f>
        <v>34.55</v>
      </c>
    </row>
    <row r="678">
      <c r="B678" s="39" t="str">
        <f>IFERROR(raw!$B677,"")</f>
        <v>Darphin Lumiére Essentielle Illuminating Oil Gel-Cream Κρέμα Ενυδάτωσης 50ml</v>
      </c>
      <c r="C678" s="39" t="str">
        <f>IFERROR(raw!$D677,"")</f>
        <v>Pharmilion</v>
      </c>
      <c r="D678" s="39">
        <f>IFERROR(__xludf.DUMMYFUNCTION("IFERROR(RANK(raw!$H677,Filter(raw!$H$2:$H10000,raw!$B$2:$B10000=raw!$B677),1),"""")"),35.0)</f>
        <v>35</v>
      </c>
      <c r="E678" s="40">
        <f t="array" ref="E678">IFERROR(INDEX(raw!$B:$H,MATCH(1,(raw!$B:$B=$B678)*(raw!$D:$D=$C678),0),7), "n/a")</f>
        <v>35.6</v>
      </c>
    </row>
    <row r="679">
      <c r="B679" s="39" t="str">
        <f>IFERROR(raw!$B678,"")</f>
        <v>Darphin Lumiére Essentielle Illuminating Oil Gel-Cream Κρέμα Ενυδάτωσης 50ml</v>
      </c>
      <c r="C679" s="39" t="str">
        <f>IFERROR(raw!$D678,"")</f>
        <v>Pharmnet</v>
      </c>
      <c r="D679" s="39">
        <f>IFERROR(__xludf.DUMMYFUNCTION("IFERROR(RANK(raw!$H678,Filter(raw!$H$2:$H10000,raw!$B$2:$B10000=raw!$B678),1),"""")"),33.0)</f>
        <v>33</v>
      </c>
      <c r="E679" s="40">
        <f t="array" ref="E679">IFERROR(INDEX(raw!$B:$H,MATCH(1,(raw!$B:$B=$B679)*(raw!$D:$D=$C679),0),7), "n/a")</f>
        <v>35.1</v>
      </c>
    </row>
    <row r="680">
      <c r="B680" s="39" t="str">
        <f>IFERROR(raw!$B679,"")</f>
        <v>Darphin Lumiére Essentielle Illuminating Oil Gel-Cream Κρέμα Ενυδάτωσης 50ml</v>
      </c>
      <c r="C680" s="39" t="str">
        <f>IFERROR(raw!$D679,"")</f>
        <v>It's Care Time</v>
      </c>
      <c r="D680" s="39">
        <f>IFERROR(__xludf.DUMMYFUNCTION("IFERROR(RANK(raw!$H679,Filter(raw!$H$2:$H10000,raw!$B$2:$B10000=raw!$B679),1),"""")"),30.0)</f>
        <v>30</v>
      </c>
      <c r="E680" s="40">
        <f t="array" ref="E680">IFERROR(INDEX(raw!$B:$H,MATCH(1,(raw!$B:$B=$B680)*(raw!$D:$D=$C680),0),7), "n/a")</f>
        <v>34.9</v>
      </c>
    </row>
    <row r="681">
      <c r="B681" s="39" t="str">
        <f>IFERROR(raw!$B680,"")</f>
        <v>Darphin Lumiére Essentielle Illuminating Oil Gel-Cream Κρέμα Ενυδάτωσης 50ml</v>
      </c>
      <c r="C681" s="39" t="str">
        <f>IFERROR(raw!$D680,"")</f>
        <v>PharmaPlus</v>
      </c>
      <c r="D681" s="39">
        <f>IFERROR(__xludf.DUMMYFUNCTION("IFERROR(RANK(raw!$H680,Filter(raw!$H$2:$H10000,raw!$B$2:$B10000=raw!$B680),1),"""")"),34.0)</f>
        <v>34</v>
      </c>
      <c r="E681" s="40">
        <f t="array" ref="E681">IFERROR(INDEX(raw!$B:$H,MATCH(1,(raw!$B:$B=$B681)*(raw!$D:$D=$C681),0),7), "n/a")</f>
        <v>35.2</v>
      </c>
    </row>
    <row r="682">
      <c r="B682" s="39" t="str">
        <f>IFERROR(raw!$B681,"")</f>
        <v>Darphin Lumiére Essentielle Illuminating Oil Gel-Cream Κρέμα Ενυδάτωσης 50ml</v>
      </c>
      <c r="C682" s="39" t="str">
        <f>IFERROR(raw!$D681,"")</f>
        <v>Acropolis Pharmacy</v>
      </c>
      <c r="D682" s="39">
        <f>IFERROR(__xludf.DUMMYFUNCTION("IFERROR(RANK(raw!$H681,Filter(raw!$H$2:$H10000,raw!$B$2:$B10000=raw!$B681),1),"""")"),25.0)</f>
        <v>25</v>
      </c>
      <c r="E682" s="40">
        <f t="array" ref="E682">IFERROR(INDEX(raw!$B:$H,MATCH(1,(raw!$B:$B=$B682)*(raw!$D:$D=$C682),0),7), "n/a")</f>
        <v>34.2</v>
      </c>
    </row>
    <row r="683">
      <c r="B683" s="39" t="str">
        <f>IFERROR(raw!$B682,"")</f>
        <v>Darphin Lumiére Essentielle Illuminating Oil Gel-Cream Κρέμα Ενυδάτωσης 50ml</v>
      </c>
      <c r="C683" s="39" t="str">
        <f>IFERROR(raw!$D682,"")</f>
        <v>AntoniouPharmacy</v>
      </c>
      <c r="D683" s="39">
        <f>IFERROR(__xludf.DUMMYFUNCTION("IFERROR(RANK(raw!$H682,Filter(raw!$H$2:$H10000,raw!$B$2:$B10000=raw!$B682),1),"""")"),32.0)</f>
        <v>32</v>
      </c>
      <c r="E683" s="40">
        <f t="array" ref="E683">IFERROR(INDEX(raw!$B:$H,MATCH(1,(raw!$B:$B=$B683)*(raw!$D:$D=$C683),0),7), "n/a")</f>
        <v>35</v>
      </c>
    </row>
    <row r="684">
      <c r="B684" s="39" t="str">
        <f>IFERROR(raw!$B683,"")</f>
        <v>Darphin Lumiére Essentielle Illuminating Oil Gel-Cream Κρέμα Ενυδάτωσης 50ml</v>
      </c>
      <c r="C684" s="39" t="str">
        <f>IFERROR(raw!$D683,"")</f>
        <v>Pharmacy-Raptis</v>
      </c>
      <c r="D684" s="39">
        <f>IFERROR(__xludf.DUMMYFUNCTION("IFERROR(RANK(raw!$H683,Filter(raw!$H$2:$H10000,raw!$B$2:$B10000=raw!$B683),1),"""")"),37.0)</f>
        <v>37</v>
      </c>
      <c r="E684" s="40">
        <f t="array" ref="E684">IFERROR(INDEX(raw!$B:$H,MATCH(1,(raw!$B:$B=$B684)*(raw!$D:$D=$C684),0),7), "n/a")</f>
        <v>35.79</v>
      </c>
    </row>
    <row r="685">
      <c r="B685" s="39" t="str">
        <f>IFERROR(raw!$B684,"")</f>
        <v>Darphin Lumiére Essentielle Illuminating Oil Gel-Cream Κρέμα Ενυδάτωσης 50ml</v>
      </c>
      <c r="C685" s="39" t="str">
        <f>IFERROR(raw!$D684,"")</f>
        <v>Parfimo</v>
      </c>
      <c r="D685" s="39">
        <f>IFERROR(__xludf.DUMMYFUNCTION("IFERROR(RANK(raw!$H684,Filter(raw!$H$2:$H10000,raw!$B$2:$B10000=raw!$B684),1),"""")"),38.0)</f>
        <v>38</v>
      </c>
      <c r="E685" s="40">
        <f t="array" ref="E685">IFERROR(INDEX(raw!$B:$H,MATCH(1,(raw!$B:$B=$B685)*(raw!$D:$D=$C685),0),7), "n/a")</f>
        <v>36.05</v>
      </c>
    </row>
    <row r="686">
      <c r="B686" s="39" t="str">
        <f>IFERROR(raw!$B685,"")</f>
        <v>Darphin Lumiére Essentielle Illuminating Oil Gel-Cream Κρέμα Ενυδάτωσης 50ml</v>
      </c>
      <c r="C686" s="39" t="str">
        <f>IFERROR(raw!$D685,"")</f>
        <v>Sqin Health &amp; Beauty</v>
      </c>
      <c r="D686" s="39">
        <f>IFERROR(__xludf.DUMMYFUNCTION("IFERROR(RANK(raw!$H685,Filter(raw!$H$2:$H10000,raw!$B$2:$B10000=raw!$B685),1),"""")"),40.0)</f>
        <v>40</v>
      </c>
      <c r="E686" s="40">
        <f t="array" ref="E686">IFERROR(INDEX(raw!$B:$H,MATCH(1,(raw!$B:$B=$B686)*(raw!$D:$D=$C686),0),7), "n/a")</f>
        <v>36.2</v>
      </c>
    </row>
    <row r="687">
      <c r="B687" s="39" t="str">
        <f>IFERROR(raw!$B686,"")</f>
        <v>Darphin Lumiére Essentielle Illuminating Oil Gel-Cream Κρέμα Ενυδάτωσης 50ml</v>
      </c>
      <c r="C687" s="39" t="str">
        <f>IFERROR(raw!$D686,"")</f>
        <v>Iq Pharmacy</v>
      </c>
      <c r="D687" s="39">
        <f>IFERROR(__xludf.DUMMYFUNCTION("IFERROR(RANK(raw!$H686,Filter(raw!$H$2:$H10000,raw!$B$2:$B10000=raw!$B686),1),"""")"),36.0)</f>
        <v>36</v>
      </c>
      <c r="E687" s="40">
        <f t="array" ref="E687">IFERROR(INDEX(raw!$B:$H,MATCH(1,(raw!$B:$B=$B687)*(raw!$D:$D=$C687),0),7), "n/a")</f>
        <v>35.74</v>
      </c>
    </row>
    <row r="688">
      <c r="B688" s="39" t="str">
        <f>IFERROR(raw!$B687,"")</f>
        <v>Darphin Lumiére Essentielle Illuminating Oil Gel-Cream Κρέμα Ενυδάτωσης 50ml</v>
      </c>
      <c r="C688" s="39" t="str">
        <f>IFERROR(raw!$D687,"")</f>
        <v>Mypharmacy</v>
      </c>
      <c r="D688" s="39">
        <f>IFERROR(__xludf.DUMMYFUNCTION("IFERROR(RANK(raw!$H687,Filter(raw!$H$2:$H10000,raw!$B$2:$B10000=raw!$B687),1),"""")"),39.0)</f>
        <v>39</v>
      </c>
      <c r="E688" s="40">
        <f t="array" ref="E688">IFERROR(INDEX(raw!$B:$H,MATCH(1,(raw!$B:$B=$B688)*(raw!$D:$D=$C688),0),7), "n/a")</f>
        <v>36.11</v>
      </c>
    </row>
    <row r="689">
      <c r="B689" s="39" t="str">
        <f>IFERROR(raw!$B688,"")</f>
        <v>Darphin Lumiére Essentielle Illuminating Oil Gel-Cream Κρέμα Ενυδάτωσης 50ml</v>
      </c>
      <c r="C689" s="39" t="str">
        <f>IFERROR(raw!$D688,"")</f>
        <v>A-Pharmacy</v>
      </c>
      <c r="D689" s="39">
        <f>IFERROR(__xludf.DUMMYFUNCTION("IFERROR(RANK(raw!$H688,Filter(raw!$H$2:$H10000,raw!$B$2:$B10000=raw!$B688),1),"""")"),42.0)</f>
        <v>42</v>
      </c>
      <c r="E689" s="40">
        <f t="array" ref="E689">IFERROR(INDEX(raw!$B:$H,MATCH(1,(raw!$B:$B=$B689)*(raw!$D:$D=$C689),0),7), "n/a")</f>
        <v>36.8</v>
      </c>
    </row>
    <row r="690">
      <c r="B690" s="39" t="str">
        <f>IFERROR(raw!$B689,"")</f>
        <v>Darphin Lumiére Essentielle Illuminating Oil Gel-Cream Κρέμα Ενυδάτωσης 50ml</v>
      </c>
      <c r="C690" s="39" t="str">
        <f>IFERROR(raw!$D689,"")</f>
        <v>Northpharmacy</v>
      </c>
      <c r="D690" s="39">
        <f>IFERROR(__xludf.DUMMYFUNCTION("IFERROR(RANK(raw!$H689,Filter(raw!$H$2:$H10000,raw!$B$2:$B10000=raw!$B689),1),"""")"),41.0)</f>
        <v>41</v>
      </c>
      <c r="E690" s="40">
        <f t="array" ref="E690">IFERROR(INDEX(raw!$B:$H,MATCH(1,(raw!$B:$B=$B690)*(raw!$D:$D=$C690),0),7), "n/a")</f>
        <v>36.79</v>
      </c>
    </row>
    <row r="691">
      <c r="B691" s="39" t="str">
        <f>IFERROR(raw!$B690,"")</f>
        <v>Darphin Lumiére Essentielle Illuminating Oil Gel-Cream Κρέμα Ενυδάτωσης 50ml</v>
      </c>
      <c r="C691" s="39" t="str">
        <f>IFERROR(raw!$D690,"")</f>
        <v>Pharm24</v>
      </c>
      <c r="D691" s="39">
        <f>IFERROR(__xludf.DUMMYFUNCTION("IFERROR(RANK(raw!$H690,Filter(raw!$H$2:$H10000,raw!$B$2:$B10000=raw!$B690),1),"""")"),45.0)</f>
        <v>45</v>
      </c>
      <c r="E691" s="40">
        <f t="array" ref="E691">IFERROR(INDEX(raw!$B:$H,MATCH(1,(raw!$B:$B=$B691)*(raw!$D:$D=$C691),0),7), "n/a")</f>
        <v>37.28</v>
      </c>
    </row>
    <row r="692">
      <c r="B692" s="39" t="str">
        <f>IFERROR(raw!$B691,"")</f>
        <v>Darphin Lumiére Essentielle Illuminating Oil Gel-Cream Κρέμα Ενυδάτωσης 50ml</v>
      </c>
      <c r="C692" s="39" t="str">
        <f>IFERROR(raw!$D691,"")</f>
        <v>Joy Pharmacy</v>
      </c>
      <c r="D692" s="39">
        <f>IFERROR(__xludf.DUMMYFUNCTION("IFERROR(RANK(raw!$H691,Filter(raw!$H$2:$H10000,raw!$B$2:$B10000=raw!$B691),1),"""")"),44.0)</f>
        <v>44</v>
      </c>
      <c r="E692" s="40">
        <f t="array" ref="E692">IFERROR(INDEX(raw!$B:$H,MATCH(1,(raw!$B:$B=$B692)*(raw!$D:$D=$C692),0),7), "n/a")</f>
        <v>37.2</v>
      </c>
    </row>
    <row r="693">
      <c r="B693" s="39" t="str">
        <f>IFERROR(raw!$B692,"")</f>
        <v>Darphin Lumiére Essentielle Illuminating Oil Gel-Cream Κρέμα Ενυδάτωσης 50ml</v>
      </c>
      <c r="C693" s="39" t="str">
        <f>IFERROR(raw!$D692,"")</f>
        <v>Ypharmacy</v>
      </c>
      <c r="D693" s="39">
        <f>IFERROR(__xludf.DUMMYFUNCTION("IFERROR(RANK(raw!$H692,Filter(raw!$H$2:$H10000,raw!$B$2:$B10000=raw!$B692),1),"""")"),46.0)</f>
        <v>46</v>
      </c>
      <c r="E693" s="40">
        <f t="array" ref="E693">IFERROR(INDEX(raw!$B:$H,MATCH(1,(raw!$B:$B=$B693)*(raw!$D:$D=$C693),0),7), "n/a")</f>
        <v>37.3</v>
      </c>
    </row>
    <row r="694">
      <c r="B694" s="39" t="str">
        <f>IFERROR(raw!$B693,"")</f>
        <v>Darphin Lumiére Essentielle Illuminating Oil Gel-Cream Κρέμα Ενυδάτωσης 50ml</v>
      </c>
      <c r="C694" s="39" t="str">
        <f>IFERROR(raw!$D693,"")</f>
        <v>CentralPharmacy</v>
      </c>
      <c r="D694" s="39">
        <f>IFERROR(__xludf.DUMMYFUNCTION("IFERROR(RANK(raw!$H693,Filter(raw!$H$2:$H10000,raw!$B$2:$B10000=raw!$B693),1),"""")"),49.0)</f>
        <v>49</v>
      </c>
      <c r="E694" s="40">
        <f t="array" ref="E694">IFERROR(INDEX(raw!$B:$H,MATCH(1,(raw!$B:$B=$B694)*(raw!$D:$D=$C694),0),7), "n/a")</f>
        <v>37.6</v>
      </c>
    </row>
    <row r="695">
      <c r="B695" s="39" t="str">
        <f>IFERROR(raw!$B694,"")</f>
        <v>Darphin Lumiére Essentielle Illuminating Oil Gel-Cream Κρέμα Ενυδάτωσης 50ml</v>
      </c>
      <c r="C695" s="39" t="str">
        <f>IFERROR(raw!$D694,"")</f>
        <v>Easy-pharmacy</v>
      </c>
      <c r="D695" s="39">
        <f>IFERROR(__xludf.DUMMYFUNCTION("IFERROR(RANK(raw!$H694,Filter(raw!$H$2:$H10000,raw!$B$2:$B10000=raw!$B694),1),"""")"),46.0)</f>
        <v>46</v>
      </c>
      <c r="E695" s="40">
        <f t="array" ref="E695">IFERROR(INDEX(raw!$B:$H,MATCH(1,(raw!$B:$B=$B695)*(raw!$D:$D=$C695),0),7), "n/a")</f>
        <v>37.3</v>
      </c>
    </row>
    <row r="696">
      <c r="B696" s="39" t="str">
        <f>IFERROR(raw!$B695,"")</f>
        <v>Darphin Lumiére Essentielle Illuminating Oil Gel-Cream Κρέμα Ενυδάτωσης 50ml</v>
      </c>
      <c r="C696" s="39" t="str">
        <f>IFERROR(raw!$D695,"")</f>
        <v>Phavory</v>
      </c>
      <c r="D696" s="39">
        <f>IFERROR(__xludf.DUMMYFUNCTION("IFERROR(RANK(raw!$H695,Filter(raw!$H$2:$H10000,raw!$B$2:$B10000=raw!$B695),1),"""")"),46.0)</f>
        <v>46</v>
      </c>
      <c r="E696" s="40">
        <f t="array" ref="E696">IFERROR(INDEX(raw!$B:$H,MATCH(1,(raw!$B:$B=$B696)*(raw!$D:$D=$C696),0),7), "n/a")</f>
        <v>37.3</v>
      </c>
    </row>
    <row r="697">
      <c r="B697" s="39" t="str">
        <f>IFERROR(raw!$B696,"")</f>
        <v>Darphin Lumiére Essentielle Illuminating Oil Gel-Cream Κρέμα Ενυδάτωσης 50ml</v>
      </c>
      <c r="C697" s="39" t="str">
        <f>IFERROR(raw!$D696,"")</f>
        <v>Pharmacy-Shop</v>
      </c>
      <c r="D697" s="39">
        <f>IFERROR(__xludf.DUMMYFUNCTION("IFERROR(RANK(raw!$H696,Filter(raw!$H$2:$H10000,raw!$B$2:$B10000=raw!$B696),1),"""")"),51.0)</f>
        <v>51</v>
      </c>
      <c r="E697" s="40">
        <f t="array" ref="E697">IFERROR(INDEX(raw!$B:$H,MATCH(1,(raw!$B:$B=$B697)*(raw!$D:$D=$C697),0),7), "n/a")</f>
        <v>37.8</v>
      </c>
    </row>
    <row r="698">
      <c r="B698" s="39" t="str">
        <f>IFERROR(raw!$B697,"")</f>
        <v>Darphin Lumiére Essentielle Illuminating Oil Gel-Cream Κρέμα Ενυδάτωσης 50ml</v>
      </c>
      <c r="C698" s="39" t="str">
        <f>IFERROR(raw!$D697,"")</f>
        <v>Toneofarmakeio</v>
      </c>
      <c r="D698" s="39">
        <f>IFERROR(__xludf.DUMMYFUNCTION("IFERROR(RANK(raw!$H697,Filter(raw!$H$2:$H10000,raw!$B$2:$B10000=raw!$B697),1),"""")"),52.0)</f>
        <v>52</v>
      </c>
      <c r="E698" s="40">
        <f t="array" ref="E698">IFERROR(INDEX(raw!$B:$H,MATCH(1,(raw!$B:$B=$B698)*(raw!$D:$D=$C698),0),7), "n/a")</f>
        <v>39.3</v>
      </c>
    </row>
    <row r="699">
      <c r="B699" s="39" t="str">
        <f>IFERROR(raw!$B698,"")</f>
        <v>Darphin Lumiére Essentielle Illuminating Oil Gel-Cream Κρέμα Ενυδάτωσης 50ml</v>
      </c>
      <c r="C699" s="39" t="str">
        <f>IFERROR(raw!$D698,"")</f>
        <v>Naturepharm</v>
      </c>
      <c r="D699" s="39">
        <f>IFERROR(__xludf.DUMMYFUNCTION("IFERROR(RANK(raw!$H698,Filter(raw!$H$2:$H10000,raw!$B$2:$B10000=raw!$B698),1),"""")"),50.0)</f>
        <v>50</v>
      </c>
      <c r="E699" s="40">
        <f t="array" ref="E699">IFERROR(INDEX(raw!$B:$H,MATCH(1,(raw!$B:$B=$B699)*(raw!$D:$D=$C699),0),7), "n/a")</f>
        <v>37.7</v>
      </c>
    </row>
    <row r="700">
      <c r="B700" s="39" t="str">
        <f>IFERROR(raw!$B699,"")</f>
        <v>Darphin Lumiére Essentielle Illuminating Oil Gel-Cream Κρέμα Ενυδάτωσης 50ml</v>
      </c>
      <c r="C700" s="39" t="str">
        <f>IFERROR(raw!$D699,"")</f>
        <v>Martha's Pharmacy</v>
      </c>
      <c r="D700" s="39">
        <f>IFERROR(__xludf.DUMMYFUNCTION("IFERROR(RANK(raw!$H699,Filter(raw!$H$2:$H10000,raw!$B$2:$B10000=raw!$B699),1),"""")"),43.0)</f>
        <v>43</v>
      </c>
      <c r="E700" s="40">
        <f t="array" ref="E700">IFERROR(INDEX(raw!$B:$H,MATCH(1,(raw!$B:$B=$B700)*(raw!$D:$D=$C700),0),7), "n/a")</f>
        <v>36.91</v>
      </c>
    </row>
    <row r="701">
      <c r="B701" s="39" t="str">
        <f>IFERROR(raw!$B700,"")</f>
        <v>Darphin Lumiére Essentielle Illuminating Oil Gel-Cream Κρέμα Ενυδάτωσης 50ml</v>
      </c>
      <c r="C701" s="39" t="str">
        <f>IFERROR(raw!$D700,"")</f>
        <v>Novira</v>
      </c>
      <c r="D701" s="39">
        <f>IFERROR(__xludf.DUMMYFUNCTION("IFERROR(RANK(raw!$H700,Filter(raw!$H$2:$H10000,raw!$B$2:$B10000=raw!$B700),1),"""")"),53.0)</f>
        <v>53</v>
      </c>
      <c r="E701" s="40">
        <f t="array" ref="E701">IFERROR(INDEX(raw!$B:$H,MATCH(1,(raw!$B:$B=$B701)*(raw!$D:$D=$C701),0),7), "n/a")</f>
        <v>42.1</v>
      </c>
    </row>
    <row r="702">
      <c r="B702" s="39" t="str">
        <f>IFERROR(raw!$B701,"")</f>
        <v>Darphin Lumiére Essentielle Illuminating Oil Gel-Cream Κρέμα Ενυδάτωσης 50ml</v>
      </c>
      <c r="C702" s="39" t="str">
        <f>IFERROR(raw!$D701,"")</f>
        <v>Qpharmacy</v>
      </c>
      <c r="D702" s="39">
        <f>IFERROR(__xludf.DUMMYFUNCTION("IFERROR(RANK(raw!$H701,Filter(raw!$H$2:$H10000,raw!$B$2:$B10000=raw!$B701),1),"""")"),53.0)</f>
        <v>53</v>
      </c>
      <c r="E702" s="40">
        <f t="array" ref="E702">IFERROR(INDEX(raw!$B:$H,MATCH(1,(raw!$B:$B=$B702)*(raw!$D:$D=$C702),0),7), "n/a")</f>
        <v>42.1</v>
      </c>
    </row>
    <row r="703">
      <c r="B703" s="39" t="str">
        <f>IFERROR(raw!$B702,"")</f>
        <v>Darphin Lumiére Essentielle Illuminating Oil Gel-Cream Κρέμα Ενυδάτωσης 50ml</v>
      </c>
      <c r="C703" s="39" t="str">
        <f>IFERROR(raw!$D702,"")</f>
        <v>Galerie De Beaute</v>
      </c>
      <c r="D703" s="39">
        <f>IFERROR(__xludf.DUMMYFUNCTION("IFERROR(RANK(raw!$H702,Filter(raw!$H$2:$H10000,raw!$B$2:$B10000=raw!$B702),1),"""")"),55.0)</f>
        <v>55</v>
      </c>
      <c r="E703" s="40">
        <f t="array" ref="E703">IFERROR(INDEX(raw!$B:$H,MATCH(1,(raw!$B:$B=$B703)*(raw!$D:$D=$C703),0),7), "n/a")</f>
        <v>46.54</v>
      </c>
    </row>
    <row r="704">
      <c r="B704" s="39" t="str">
        <f>IFERROR(raw!$B703,"")</f>
        <v>La Roche-Posay Hydraphase Intense Serum Εντατικός Ορός Ενυδάτωσης και Θρέψης με Υαλουρονικο Οξύ 30ml</v>
      </c>
      <c r="C704" s="39" t="str">
        <f>IFERROR(raw!$D703,"")</f>
        <v>i-Cure</v>
      </c>
      <c r="D704" s="39">
        <f>IFERROR(__xludf.DUMMYFUNCTION("IFERROR(RANK(raw!$H703,Filter(raw!$H$2:$H10000,raw!$B$2:$B10000=raw!$B703),1),"""")"),1.0)</f>
        <v>1</v>
      </c>
      <c r="E704" s="40">
        <f t="array" ref="E704">IFERROR(INDEX(raw!$B:$H,MATCH(1,(raw!$B:$B=$B704)*(raw!$D:$D=$C704),0),7), "n/a")</f>
        <v>18.34</v>
      </c>
    </row>
    <row r="705">
      <c r="B705" s="39" t="str">
        <f>IFERROR(raw!$B704,"")</f>
        <v>La Roche-Posay Hydraphase Intense Serum Εντατικός Ορός Ενυδάτωσης και Θρέψης με Υαλουρονικο Οξύ 30ml</v>
      </c>
      <c r="C705" s="39" t="str">
        <f>IFERROR(raw!$D704,"")</f>
        <v>Love2care</v>
      </c>
      <c r="D705" s="39">
        <f>IFERROR(__xludf.DUMMYFUNCTION("IFERROR(RANK(raw!$H704,Filter(raw!$H$2:$H10000,raw!$B$2:$B10000=raw!$B704),1),"""")"),13.0)</f>
        <v>13</v>
      </c>
      <c r="E705" s="40">
        <f t="array" ref="E705">IFERROR(INDEX(raw!$B:$H,MATCH(1,(raw!$B:$B=$B705)*(raw!$D:$D=$C705),0),7), "n/a")</f>
        <v>20.89</v>
      </c>
    </row>
    <row r="706">
      <c r="B706" s="39" t="str">
        <f>IFERROR(raw!$B705,"")</f>
        <v>La Roche-Posay Hydraphase Intense Serum Εντατικός Ορός Ενυδάτωσης και Θρέψης με Υαλουρονικο Οξύ 30ml</v>
      </c>
      <c r="C706" s="39" t="str">
        <f>IFERROR(raw!$D705,"")</f>
        <v>RealPharmacy</v>
      </c>
      <c r="D706" s="39">
        <f>IFERROR(__xludf.DUMMYFUNCTION("IFERROR(RANK(raw!$H705,Filter(raw!$H$2:$H10000,raw!$B$2:$B10000=raw!$B705),1),"""")"),7.0)</f>
        <v>7</v>
      </c>
      <c r="E706" s="40">
        <f t="array" ref="E706">IFERROR(INDEX(raw!$B:$H,MATCH(1,(raw!$B:$B=$B706)*(raw!$D:$D=$C706),0),7), "n/a")</f>
        <v>20.57</v>
      </c>
    </row>
    <row r="707">
      <c r="B707" s="39" t="str">
        <f>IFERROR(raw!$B706,"")</f>
        <v>La Roche-Posay Hydraphase Intense Serum Εντατικός Ορός Ενυδάτωσης και Θρέψης με Υαλουρονικο Οξύ 30ml</v>
      </c>
      <c r="C707" s="39" t="str">
        <f>IFERROR(raw!$D706,"")</f>
        <v>Pharmacyfirst</v>
      </c>
      <c r="D707" s="39">
        <f>IFERROR(__xludf.DUMMYFUNCTION("IFERROR(RANK(raw!$H706,Filter(raw!$H$2:$H10000,raw!$B$2:$B10000=raw!$B706),1),"""")"),53.0)</f>
        <v>53</v>
      </c>
      <c r="E707" s="40">
        <f t="array" ref="E707">IFERROR(INDEX(raw!$B:$H,MATCH(1,(raw!$B:$B=$B707)*(raw!$D:$D=$C707),0),7), "n/a")</f>
        <v>21.87</v>
      </c>
    </row>
    <row r="708">
      <c r="B708" s="39" t="str">
        <f>IFERROR(raw!$B707,"")</f>
        <v>La Roche-Posay Hydraphase Intense Serum Εντατικός Ορός Ενυδάτωσης και Θρέψης με Υαλουρονικο Οξύ 30ml</v>
      </c>
      <c r="C708" s="39" t="str">
        <f>IFERROR(raw!$D707,"")</f>
        <v>Pharmacyline</v>
      </c>
      <c r="D708" s="39">
        <f>IFERROR(__xludf.DUMMYFUNCTION("IFERROR(RANK(raw!$H707,Filter(raw!$H$2:$H10000,raw!$B$2:$B10000=raw!$B707),1),"""")"),75.0)</f>
        <v>75</v>
      </c>
      <c r="E708" s="40">
        <f t="array" ref="E708">IFERROR(INDEX(raw!$B:$H,MATCH(1,(raw!$B:$B=$B708)*(raw!$D:$D=$C708),0),7), "n/a")</f>
        <v>22.52</v>
      </c>
    </row>
    <row r="709">
      <c r="B709" s="39" t="str">
        <f>IFERROR(raw!$B708,"")</f>
        <v>La Roche-Posay Hydraphase Intense Serum Εντατικός Ορός Ενυδάτωσης και Θρέψης με Υαλουρονικο Οξύ 30ml</v>
      </c>
      <c r="C709" s="39" t="str">
        <f>IFERROR(raw!$D708,"")</f>
        <v>SiapkarasPharmacy</v>
      </c>
      <c r="D709" s="39">
        <f>IFERROR(__xludf.DUMMYFUNCTION("IFERROR(RANK(raw!$H708,Filter(raw!$H$2:$H10000,raw!$B$2:$B10000=raw!$B708),1),"""")"),9.0)</f>
        <v>9</v>
      </c>
      <c r="E709" s="40">
        <f t="array" ref="E709">IFERROR(INDEX(raw!$B:$H,MATCH(1,(raw!$B:$B=$B709)*(raw!$D:$D=$C709),0),7), "n/a")</f>
        <v>20.74</v>
      </c>
    </row>
    <row r="710">
      <c r="B710" s="39" t="str">
        <f>IFERROR(raw!$B709,"")</f>
        <v>La Roche-Posay Hydraphase Intense Serum Εντατικός Ορός Ενυδάτωσης και Θρέψης με Υαλουρονικο Οξύ 30ml</v>
      </c>
      <c r="C710" s="39" t="str">
        <f>IFERROR(raw!$D709,"")</f>
        <v>Wecare</v>
      </c>
      <c r="D710" s="39">
        <f>IFERROR(__xludf.DUMMYFUNCTION("IFERROR(RANK(raw!$H709,Filter(raw!$H$2:$H10000,raw!$B$2:$B10000=raw!$B709),1),"""")"),4.0)</f>
        <v>4</v>
      </c>
      <c r="E710" s="40">
        <f t="array" ref="E710">IFERROR(INDEX(raw!$B:$H,MATCH(1,(raw!$B:$B=$B710)*(raw!$D:$D=$C710),0),7), "n/a")</f>
        <v>20.27</v>
      </c>
    </row>
    <row r="711">
      <c r="B711" s="39" t="str">
        <f>IFERROR(raw!$B710,"")</f>
        <v>La Roche-Posay Hydraphase Intense Serum Εντατικός Ορός Ενυδάτωσης και Θρέψης με Υαλουρονικο Οξύ 30ml</v>
      </c>
      <c r="C711" s="39" t="str">
        <f>IFERROR(raw!$D710,"")</f>
        <v>Geapharmacy</v>
      </c>
      <c r="D711" s="39">
        <f>IFERROR(__xludf.DUMMYFUNCTION("IFERROR(RANK(raw!$H710,Filter(raw!$H$2:$H10000,raw!$B$2:$B10000=raw!$B710),1),"""")"),6.0)</f>
        <v>6</v>
      </c>
      <c r="E711" s="40">
        <f t="array" ref="E711">IFERROR(INDEX(raw!$B:$H,MATCH(1,(raw!$B:$B=$B711)*(raw!$D:$D=$C711),0),7), "n/a")</f>
        <v>20.45</v>
      </c>
    </row>
    <row r="712">
      <c r="B712" s="39" t="str">
        <f>IFERROR(raw!$B711,"")</f>
        <v>La Roche-Posay Hydraphase Intense Serum Εντατικός Ορός Ενυδάτωσης και Θρέψης με Υαλουρονικο Οξύ 30ml</v>
      </c>
      <c r="C712" s="39" t="str">
        <f>IFERROR(raw!$D711,"")</f>
        <v>Pharmacy Best Offers</v>
      </c>
      <c r="D712" s="39">
        <f>IFERROR(__xludf.DUMMYFUNCTION("IFERROR(RANK(raw!$H711,Filter(raw!$H$2:$H10000,raw!$B$2:$B10000=raw!$B711),1),"""")"),8.0)</f>
        <v>8</v>
      </c>
      <c r="E712" s="40">
        <f t="array" ref="E712">IFERROR(INDEX(raw!$B:$H,MATCH(1,(raw!$B:$B=$B712)*(raw!$D:$D=$C712),0),7), "n/a")</f>
        <v>20.58</v>
      </c>
    </row>
    <row r="713">
      <c r="B713" s="39" t="str">
        <f>IFERROR(raw!$B712,"")</f>
        <v>La Roche-Posay Hydraphase Intense Serum Εντατικός Ορός Ενυδάτωσης και Θρέψης με Υαλουρονικο Οξύ 30ml</v>
      </c>
      <c r="C713" s="39" t="str">
        <f>IFERROR(raw!$D712,"")</f>
        <v>Acropolis Pharmacy</v>
      </c>
      <c r="D713" s="39">
        <f>IFERROR(__xludf.DUMMYFUNCTION("IFERROR(RANK(raw!$H712,Filter(raw!$H$2:$H10000,raw!$B$2:$B10000=raw!$B712),1),"""")"),3.0)</f>
        <v>3</v>
      </c>
      <c r="E713" s="40">
        <f t="array" ref="E713">IFERROR(INDEX(raw!$B:$H,MATCH(1,(raw!$B:$B=$B713)*(raw!$D:$D=$C713),0),7), "n/a")</f>
        <v>20.01</v>
      </c>
    </row>
    <row r="714">
      <c r="B714" s="39" t="str">
        <f>IFERROR(raw!$B713,"")</f>
        <v>La Roche-Posay Hydraphase Intense Serum Εντατικός Ορός Ενυδάτωσης και Θρέψης με Υαλουρονικο Οξύ 30ml</v>
      </c>
      <c r="C714" s="39" t="str">
        <f>IFERROR(raw!$D713,"")</f>
        <v>Livy</v>
      </c>
      <c r="D714" s="39">
        <f>IFERROR(__xludf.DUMMYFUNCTION("IFERROR(RANK(raw!$H713,Filter(raw!$H$2:$H10000,raw!$B$2:$B10000=raw!$B713),1),"""")"),2.0)</f>
        <v>2</v>
      </c>
      <c r="E714" s="40">
        <f t="array" ref="E714">IFERROR(INDEX(raw!$B:$H,MATCH(1,(raw!$B:$B=$B714)*(raw!$D:$D=$C714),0),7), "n/a")</f>
        <v>19.91</v>
      </c>
    </row>
    <row r="715">
      <c r="B715" s="39" t="str">
        <f>IFERROR(raw!$B714,"")</f>
        <v>La Roche-Posay Hydraphase Intense Serum Εντατικός Ορός Ενυδάτωσης και Θρέψης με Υαλουρονικο Οξύ 30ml</v>
      </c>
      <c r="C715" s="39" t="str">
        <f>IFERROR(raw!$D714,"")</f>
        <v>Pharmafresh</v>
      </c>
      <c r="D715" s="39">
        <f>IFERROR(__xludf.DUMMYFUNCTION("IFERROR(RANK(raw!$H714,Filter(raw!$H$2:$H10000,raw!$B$2:$B10000=raw!$B714),1),"""")"),30.0)</f>
        <v>30</v>
      </c>
      <c r="E715" s="40">
        <f t="array" ref="E715">IFERROR(INDEX(raw!$B:$H,MATCH(1,(raw!$B:$B=$B715)*(raw!$D:$D=$C715),0),7), "n/a")</f>
        <v>21.49</v>
      </c>
    </row>
    <row r="716">
      <c r="B716" s="39" t="str">
        <f>IFERROR(raw!$B715,"")</f>
        <v>La Roche-Posay Hydraphase Intense Serum Εντατικός Ορός Ενυδάτωσης και Θρέψης με Υαλουρονικο Οξύ 30ml</v>
      </c>
      <c r="C716" s="39" t="str">
        <f>IFERROR(raw!$D715,"")</f>
        <v>Apotheke Chania</v>
      </c>
      <c r="D716" s="39">
        <f>IFERROR(__xludf.DUMMYFUNCTION("IFERROR(RANK(raw!$H715,Filter(raw!$H$2:$H10000,raw!$B$2:$B10000=raw!$B715),1),"""")"),52.0)</f>
        <v>52</v>
      </c>
      <c r="E716" s="40">
        <f t="array" ref="E716">IFERROR(INDEX(raw!$B:$H,MATCH(1,(raw!$B:$B=$B716)*(raw!$D:$D=$C716),0),7), "n/a")</f>
        <v>21.83</v>
      </c>
    </row>
    <row r="717">
      <c r="B717" s="39" t="str">
        <f>IFERROR(raw!$B716,"")</f>
        <v>La Roche-Posay Hydraphase Intense Serum Εντατικός Ορός Ενυδάτωσης και Θρέψης με Υαλουρονικο Οξύ 30ml</v>
      </c>
      <c r="C717" s="39" t="str">
        <f>IFERROR(raw!$D716,"")</f>
        <v>Ikiapharm</v>
      </c>
      <c r="D717" s="39">
        <f>IFERROR(__xludf.DUMMYFUNCTION("IFERROR(RANK(raw!$H716,Filter(raw!$H$2:$H10000,raw!$B$2:$B10000=raw!$B716),1),"""")"),12.0)</f>
        <v>12</v>
      </c>
      <c r="E717" s="40">
        <f t="array" ref="E717">IFERROR(INDEX(raw!$B:$H,MATCH(1,(raw!$B:$B=$B717)*(raw!$D:$D=$C717),0),7), "n/a")</f>
        <v>20.88</v>
      </c>
    </row>
    <row r="718">
      <c r="B718" s="39" t="str">
        <f>IFERROR(raw!$B717,"")</f>
        <v>La Roche-Posay Hydraphase Intense Serum Εντατικός Ορός Ενυδάτωσης και Θρέψης με Υαλουρονικο Οξύ 30ml</v>
      </c>
      <c r="C718" s="39" t="str">
        <f>IFERROR(raw!$D717,"")</f>
        <v>Novopharmacy</v>
      </c>
      <c r="D718" s="39">
        <f>IFERROR(__xludf.DUMMYFUNCTION("IFERROR(RANK(raw!$H717,Filter(raw!$H$2:$H10000,raw!$B$2:$B10000=raw!$B717),1),"""")"),18.0)</f>
        <v>18</v>
      </c>
      <c r="E718" s="40">
        <f t="array" ref="E718">IFERROR(INDEX(raw!$B:$H,MATCH(1,(raw!$B:$B=$B718)*(raw!$D:$D=$C718),0),7), "n/a")</f>
        <v>21.1</v>
      </c>
    </row>
    <row r="719">
      <c r="B719" s="39" t="str">
        <f>IFERROR(raw!$B718,"")</f>
        <v>La Roche-Posay Hydraphase Intense Serum Εντατικός Ορός Ενυδάτωσης και Θρέψης με Υαλουρονικο Οξύ 30ml</v>
      </c>
      <c r="C719" s="39" t="str">
        <f>IFERROR(raw!$D718,"")</f>
        <v>Pharmacylive</v>
      </c>
      <c r="D719" s="39">
        <f>IFERROR(__xludf.DUMMYFUNCTION("IFERROR(RANK(raw!$H718,Filter(raw!$H$2:$H10000,raw!$B$2:$B10000=raw!$B718),1),"""")"),5.0)</f>
        <v>5</v>
      </c>
      <c r="E719" s="40">
        <f t="array" ref="E719">IFERROR(INDEX(raw!$B:$H,MATCH(1,(raw!$B:$B=$B719)*(raw!$D:$D=$C719),0),7), "n/a")</f>
        <v>20.44</v>
      </c>
    </row>
    <row r="720">
      <c r="B720" s="39" t="str">
        <f>IFERROR(raw!$B719,"")</f>
        <v>La Roche-Posay Hydraphase Intense Serum Εντατικός Ορός Ενυδάτωσης και Θρέψης με Υαλουρονικο Οξύ 30ml</v>
      </c>
      <c r="C720" s="39" t="str">
        <f>IFERROR(raw!$D719,"")</f>
        <v>Pharma4all</v>
      </c>
      <c r="D720" s="39">
        <f>IFERROR(__xludf.DUMMYFUNCTION("IFERROR(RANK(raw!$H719,Filter(raw!$H$2:$H10000,raw!$B$2:$B10000=raw!$B719),1),"""")"),16.0)</f>
        <v>16</v>
      </c>
      <c r="E720" s="40">
        <f t="array" ref="E720">IFERROR(INDEX(raw!$B:$H,MATCH(1,(raw!$B:$B=$B720)*(raw!$D:$D=$C720),0),7), "n/a")</f>
        <v>20.99</v>
      </c>
    </row>
    <row r="721">
      <c r="B721" s="39" t="str">
        <f>IFERROR(raw!$B720,"")</f>
        <v>La Roche-Posay Hydraphase Intense Serum Εντατικός Ορός Ενυδάτωσης και Θρέψης με Υαλουρονικο Οξύ 30ml</v>
      </c>
      <c r="C721" s="39" t="str">
        <f>IFERROR(raw!$D720,"")</f>
        <v>PharmacyBay</v>
      </c>
      <c r="D721" s="39">
        <f>IFERROR(__xludf.DUMMYFUNCTION("IFERROR(RANK(raw!$H720,Filter(raw!$H$2:$H10000,raw!$B$2:$B10000=raw!$B720),1),"""")"),10.0)</f>
        <v>10</v>
      </c>
      <c r="E721" s="40">
        <f t="array" ref="E721">IFERROR(INDEX(raw!$B:$H,MATCH(1,(raw!$B:$B=$B721)*(raw!$D:$D=$C721),0),7), "n/a")</f>
        <v>20.8</v>
      </c>
    </row>
    <row r="722">
      <c r="B722" s="39" t="str">
        <f>IFERROR(raw!$B721,"")</f>
        <v>La Roche-Posay Hydraphase Intense Serum Εντατικός Ορός Ενυδάτωσης και Θρέψης με Υαλουρονικο Οξύ 30ml</v>
      </c>
      <c r="C722" s="39" t="str">
        <f>IFERROR(raw!$D721,"")</f>
        <v>Planetcare</v>
      </c>
      <c r="D722" s="39">
        <f>IFERROR(__xludf.DUMMYFUNCTION("IFERROR(RANK(raw!$H721,Filter(raw!$H$2:$H10000,raw!$B$2:$B10000=raw!$B721),1),"""")"),11.0)</f>
        <v>11</v>
      </c>
      <c r="E722" s="40">
        <f t="array" ref="E722">IFERROR(INDEX(raw!$B:$H,MATCH(1,(raw!$B:$B=$B722)*(raw!$D:$D=$C722),0),7), "n/a")</f>
        <v>20.82</v>
      </c>
    </row>
    <row r="723">
      <c r="B723" s="39" t="str">
        <f>IFERROR(raw!$B722,"")</f>
        <v>La Roche-Posay Hydraphase Intense Serum Εντατικός Ορός Ενυδάτωσης και Θρέψης με Υαλουρονικο Οξύ 30ml</v>
      </c>
      <c r="C723" s="39" t="str">
        <f>IFERROR(raw!$D722,"")</f>
        <v>PharmacyDiscount</v>
      </c>
      <c r="D723" s="39">
        <f>IFERROR(__xludf.DUMMYFUNCTION("IFERROR(RANK(raw!$H722,Filter(raw!$H$2:$H10000,raw!$B$2:$B10000=raw!$B722),1),"""")"),27.0)</f>
        <v>27</v>
      </c>
      <c r="E723" s="40">
        <f t="array" ref="E723">IFERROR(INDEX(raw!$B:$H,MATCH(1,(raw!$B:$B=$B723)*(raw!$D:$D=$C723),0),7), "n/a")</f>
        <v>21.43</v>
      </c>
    </row>
    <row r="724">
      <c r="B724" s="39" t="str">
        <f>IFERROR(raw!$B723,"")</f>
        <v>La Roche-Posay Hydraphase Intense Serum Εντατικός Ορός Ενυδάτωσης και Θρέψης με Υαλουρονικο Οξύ 30ml</v>
      </c>
      <c r="C724" s="39" t="str">
        <f>IFERROR(raw!$D723,"")</f>
        <v>Pharmacyclick</v>
      </c>
      <c r="D724" s="39">
        <f>IFERROR(__xludf.DUMMYFUNCTION("IFERROR(RANK(raw!$H723,Filter(raw!$H$2:$H10000,raw!$B$2:$B10000=raw!$B723),1),"""")"),55.0)</f>
        <v>55</v>
      </c>
      <c r="E724" s="40">
        <f t="array" ref="E724">IFERROR(INDEX(raw!$B:$H,MATCH(1,(raw!$B:$B=$B724)*(raw!$D:$D=$C724),0),7), "n/a")</f>
        <v>22</v>
      </c>
    </row>
    <row r="725">
      <c r="B725" s="39" t="str">
        <f>IFERROR(raw!$B724,"")</f>
        <v>La Roche-Posay Hydraphase Intense Serum Εντατικός Ορός Ενυδάτωσης και Θρέψης με Υαλουρονικο Οξύ 30ml</v>
      </c>
      <c r="C725" s="39" t="str">
        <f>IFERROR(raw!$D724,"")</f>
        <v>Bluepharmacy</v>
      </c>
      <c r="D725" s="39">
        <f>IFERROR(__xludf.DUMMYFUNCTION("IFERROR(RANK(raw!$H724,Filter(raw!$H$2:$H10000,raw!$B$2:$B10000=raw!$B724),1),"""")"),36.0)</f>
        <v>36</v>
      </c>
      <c r="E725" s="40">
        <f t="array" ref="E725">IFERROR(INDEX(raw!$B:$H,MATCH(1,(raw!$B:$B=$B725)*(raw!$D:$D=$C725),0),7), "n/a")</f>
        <v>21.6</v>
      </c>
    </row>
    <row r="726">
      <c r="B726" s="39" t="str">
        <f>IFERROR(raw!$B725,"")</f>
        <v>La Roche-Posay Hydraphase Intense Serum Εντατικός Ορός Ενυδάτωσης και Θρέψης με Υαλουρονικο Οξύ 30ml</v>
      </c>
      <c r="C726" s="39" t="str">
        <f>IFERROR(raw!$D725,"")</f>
        <v>Farmakeio Express</v>
      </c>
      <c r="D726" s="39">
        <f>IFERROR(__xludf.DUMMYFUNCTION("IFERROR(RANK(raw!$H725,Filter(raw!$H$2:$H10000,raw!$B$2:$B10000=raw!$B725),1),"""")"),16.0)</f>
        <v>16</v>
      </c>
      <c r="E726" s="40">
        <f t="array" ref="E726">IFERROR(INDEX(raw!$B:$H,MATCH(1,(raw!$B:$B=$B726)*(raw!$D:$D=$C726),0),7), "n/a")</f>
        <v>20.99</v>
      </c>
    </row>
    <row r="727">
      <c r="B727" s="39" t="str">
        <f>IFERROR(raw!$B726,"")</f>
        <v>La Roche-Posay Hydraphase Intense Serum Εντατικός Ορός Ενυδάτωσης και Θρέψης με Υαλουρονικο Οξύ 30ml</v>
      </c>
      <c r="C727" s="39" t="str">
        <f>IFERROR(raw!$D726,"")</f>
        <v>E-pharm</v>
      </c>
      <c r="D727" s="39">
        <f>IFERROR(__xludf.DUMMYFUNCTION("IFERROR(RANK(raw!$H726,Filter(raw!$H$2:$H10000,raw!$B$2:$B10000=raw!$B726),1),"""")"),37.0)</f>
        <v>37</v>
      </c>
      <c r="E727" s="40">
        <f t="array" ref="E727">IFERROR(INDEX(raw!$B:$H,MATCH(1,(raw!$B:$B=$B727)*(raw!$D:$D=$C727),0),7), "n/a")</f>
        <v>21.63</v>
      </c>
    </row>
    <row r="728">
      <c r="B728" s="39" t="str">
        <f>IFERROR(raw!$B727,"")</f>
        <v>La Roche-Posay Hydraphase Intense Serum Εντατικός Ορός Ενυδάτωσης και Θρέψης με Υαλουρονικο Οξύ 30ml</v>
      </c>
      <c r="C728" s="39" t="str">
        <f>IFERROR(raw!$D727,"")</f>
        <v>Pharmacy-care</v>
      </c>
      <c r="D728" s="39">
        <f>IFERROR(__xludf.DUMMYFUNCTION("IFERROR(RANK(raw!$H727,Filter(raw!$H$2:$H10000,raw!$B$2:$B10000=raw!$B727),1),"""")"),38.0)</f>
        <v>38</v>
      </c>
      <c r="E728" s="40">
        <f t="array" ref="E728">IFERROR(INDEX(raw!$B:$H,MATCH(1,(raw!$B:$B=$B728)*(raw!$D:$D=$C728),0),7), "n/a")</f>
        <v>21.65</v>
      </c>
    </row>
    <row r="729">
      <c r="B729" s="39" t="str">
        <f>IFERROR(raw!$B728,"")</f>
        <v>La Roche-Posay Hydraphase Intense Serum Εντατικός Ορός Ενυδάτωσης και Θρέψης με Υαλουρονικο Οξύ 30ml</v>
      </c>
      <c r="C729" s="39" t="str">
        <f>IFERROR(raw!$D728,"")</f>
        <v>PharmaPlus</v>
      </c>
      <c r="D729" s="39">
        <f>IFERROR(__xludf.DUMMYFUNCTION("IFERROR(RANK(raw!$H728,Filter(raw!$H$2:$H10000,raw!$B$2:$B10000=raw!$B728),1),"""")"),44.0)</f>
        <v>44</v>
      </c>
      <c r="E729" s="40">
        <f t="array" ref="E729">IFERROR(INDEX(raw!$B:$H,MATCH(1,(raw!$B:$B=$B729)*(raw!$D:$D=$C729),0),7), "n/a")</f>
        <v>21.79</v>
      </c>
    </row>
    <row r="730">
      <c r="B730" s="39" t="str">
        <f>IFERROR(raw!$B729,"")</f>
        <v>La Roche-Posay Hydraphase Intense Serum Εντατικός Ορός Ενυδάτωσης και Θρέψης με Υαλουρονικο Οξύ 30ml</v>
      </c>
      <c r="C730" s="39" t="str">
        <f>IFERROR(raw!$D729,"")</f>
        <v>SmartPfarmacy</v>
      </c>
      <c r="D730" s="39">
        <f>IFERROR(__xludf.DUMMYFUNCTION("IFERROR(RANK(raw!$H729,Filter(raw!$H$2:$H10000,raw!$B$2:$B10000=raw!$B729),1),"""")"),19.0)</f>
        <v>19</v>
      </c>
      <c r="E730" s="40">
        <f t="array" ref="E730">IFERROR(INDEX(raw!$B:$H,MATCH(1,(raw!$B:$B=$B730)*(raw!$D:$D=$C730),0),7), "n/a")</f>
        <v>21.19</v>
      </c>
    </row>
    <row r="731">
      <c r="B731" s="39" t="str">
        <f>IFERROR(raw!$B730,"")</f>
        <v>La Roche-Posay Hydraphase Intense Serum Εντατικός Ορός Ενυδάτωσης και Θρέψης με Υαλουρονικο Οξύ 30ml</v>
      </c>
      <c r="C731" s="39" t="str">
        <f>IFERROR(raw!$D730,"")</f>
        <v>Mypharmacy</v>
      </c>
      <c r="D731" s="39">
        <f>IFERROR(__xludf.DUMMYFUNCTION("IFERROR(RANK(raw!$H730,Filter(raw!$H$2:$H10000,raw!$B$2:$B10000=raw!$B730),1),"""")"),19.0)</f>
        <v>19</v>
      </c>
      <c r="E731" s="40">
        <f t="array" ref="E731">IFERROR(INDEX(raw!$B:$H,MATCH(1,(raw!$B:$B=$B731)*(raw!$D:$D=$C731),0),7), "n/a")</f>
        <v>21.19</v>
      </c>
    </row>
    <row r="732">
      <c r="B732" s="39" t="str">
        <f>IFERROR(raw!$B731,"")</f>
        <v>La Roche-Posay Hydraphase Intense Serum Εντατικός Ορός Ενυδάτωσης και Θρέψης με Υαλουρονικο Οξύ 30ml</v>
      </c>
      <c r="C732" s="39" t="str">
        <f>IFERROR(raw!$D731,"")</f>
        <v>Tofarmakeiomou</v>
      </c>
      <c r="D732" s="39">
        <f>IFERROR(__xludf.DUMMYFUNCTION("IFERROR(RANK(raw!$H731,Filter(raw!$H$2:$H10000,raw!$B$2:$B10000=raw!$B731),1),"""")"),101.0)</f>
        <v>101</v>
      </c>
      <c r="E732" s="40">
        <f t="array" ref="E732">IFERROR(INDEX(raw!$B:$H,MATCH(1,(raw!$B:$B=$B732)*(raw!$D:$D=$C732),0),7), "n/a")</f>
        <v>23.69</v>
      </c>
    </row>
    <row r="733">
      <c r="B733" s="39" t="str">
        <f>IFERROR(raw!$B732,"")</f>
        <v>La Roche-Posay Hydraphase Intense Serum Εντατικός Ορός Ενυδάτωσης και Θρέψης με Υαλουρονικο Οξύ 30ml</v>
      </c>
      <c r="C733" s="39" t="str">
        <f>IFERROR(raw!$D732,"")</f>
        <v>Phavory</v>
      </c>
      <c r="D733" s="39">
        <f>IFERROR(__xludf.DUMMYFUNCTION("IFERROR(RANK(raw!$H732,Filter(raw!$H$2:$H10000,raw!$B$2:$B10000=raw!$B732),1),"""")"),24.0)</f>
        <v>24</v>
      </c>
      <c r="E733" s="40">
        <f t="array" ref="E733">IFERROR(INDEX(raw!$B:$H,MATCH(1,(raw!$B:$B=$B733)*(raw!$D:$D=$C733),0),7), "n/a")</f>
        <v>21.32</v>
      </c>
    </row>
    <row r="734">
      <c r="B734" s="39" t="str">
        <f>IFERROR(raw!$B733,"")</f>
        <v>La Roche-Posay Hydraphase Intense Serum Εντατικός Ορός Ενυδάτωσης και Θρέψης με Υαλουρονικο Οξύ 30ml</v>
      </c>
      <c r="C734" s="39" t="str">
        <f>IFERROR(raw!$D733,"")</f>
        <v>Healthyspot</v>
      </c>
      <c r="D734" s="39">
        <f>IFERROR(__xludf.DUMMYFUNCTION("IFERROR(RANK(raw!$H733,Filter(raw!$H$2:$H10000,raw!$B$2:$B10000=raw!$B733),1),"""")"),25.0)</f>
        <v>25</v>
      </c>
      <c r="E734" s="40">
        <f t="array" ref="E734">IFERROR(INDEX(raw!$B:$H,MATCH(1,(raw!$B:$B=$B734)*(raw!$D:$D=$C734),0),7), "n/a")</f>
        <v>21.33</v>
      </c>
    </row>
    <row r="735">
      <c r="B735" s="39" t="str">
        <f>IFERROR(raw!$B734,"")</f>
        <v>La Roche-Posay Hydraphase Intense Serum Εντατικός Ορός Ενυδάτωσης και Θρέψης με Υαλουρονικο Οξύ 30ml</v>
      </c>
      <c r="C735" s="39" t="str">
        <f>IFERROR(raw!$D734,"")</f>
        <v>Cure4u</v>
      </c>
      <c r="D735" s="39">
        <f>IFERROR(__xludf.DUMMYFUNCTION("IFERROR(RANK(raw!$H734,Filter(raw!$H$2:$H10000,raw!$B$2:$B10000=raw!$B734),1),"""")"),28.0)</f>
        <v>28</v>
      </c>
      <c r="E735" s="40">
        <f t="array" ref="E735">IFERROR(INDEX(raw!$B:$H,MATCH(1,(raw!$B:$B=$B735)*(raw!$D:$D=$C735),0),7), "n/a")</f>
        <v>21.45</v>
      </c>
    </row>
    <row r="736">
      <c r="B736" s="39" t="str">
        <f>IFERROR(raw!$B735,"")</f>
        <v>La Roche-Posay Hydraphase Intense Serum Εντατικός Ορός Ενυδάτωσης και Θρέψης με Υαλουρονικο Οξύ 30ml</v>
      </c>
      <c r="C736" s="39" t="str">
        <f>IFERROR(raw!$D735,"")</f>
        <v>Hipharmacy</v>
      </c>
      <c r="D736" s="39">
        <f>IFERROR(__xludf.DUMMYFUNCTION("IFERROR(RANK(raw!$H735,Filter(raw!$H$2:$H10000,raw!$B$2:$B10000=raw!$B735),1),"""")"),28.0)</f>
        <v>28</v>
      </c>
      <c r="E736" s="40">
        <f t="array" ref="E736">IFERROR(INDEX(raw!$B:$H,MATCH(1,(raw!$B:$B=$B736)*(raw!$D:$D=$C736),0),7), "n/a")</f>
        <v>21.45</v>
      </c>
    </row>
    <row r="737">
      <c r="B737" s="39" t="str">
        <f>IFERROR(raw!$B736,"")</f>
        <v>La Roche-Posay Hydraphase Intense Serum Εντατικός Ορός Ενυδάτωσης και Θρέψης με Υαλουρονικο Οξύ 30ml</v>
      </c>
      <c r="C737" s="39" t="str">
        <f>IFERROR(raw!$D736,"")</f>
        <v>2happy</v>
      </c>
      <c r="D737" s="39">
        <f>IFERROR(__xludf.DUMMYFUNCTION("IFERROR(RANK(raw!$H736,Filter(raw!$H$2:$H10000,raw!$B$2:$B10000=raw!$B736),1),"""")"),43.0)</f>
        <v>43</v>
      </c>
      <c r="E737" s="40">
        <f t="array" ref="E737">IFERROR(INDEX(raw!$B:$H,MATCH(1,(raw!$B:$B=$B737)*(raw!$D:$D=$C737),0),7), "n/a")</f>
        <v>21.77</v>
      </c>
    </row>
    <row r="738">
      <c r="B738" s="39" t="str">
        <f>IFERROR(raw!$B737,"")</f>
        <v>La Roche-Posay Hydraphase Intense Serum Εντατικός Ορός Ενυδάτωσης και Θρέψης με Υαλουρονικο Οξύ 30ml</v>
      </c>
      <c r="C738" s="39" t="str">
        <f>IFERROR(raw!$D737,"")</f>
        <v>AggelidisPharmacy</v>
      </c>
      <c r="D738" s="39">
        <f>IFERROR(__xludf.DUMMYFUNCTION("IFERROR(RANK(raw!$H737,Filter(raw!$H$2:$H10000,raw!$B$2:$B10000=raw!$B737),1),"""")"),19.0)</f>
        <v>19</v>
      </c>
      <c r="E738" s="40">
        <f t="array" ref="E738">IFERROR(INDEX(raw!$B:$H,MATCH(1,(raw!$B:$B=$B738)*(raw!$D:$D=$C738),0),7), "n/a")</f>
        <v>21.19</v>
      </c>
    </row>
    <row r="739">
      <c r="B739" s="39" t="str">
        <f>IFERROR(raw!$B738,"")</f>
        <v>La Roche-Posay Hydraphase Intense Serum Εντατικός Ορός Ενυδάτωσης και Θρέψης με Υαλουρονικο Οξύ 30ml</v>
      </c>
      <c r="C739" s="39" t="str">
        <f>IFERROR(raw!$D738,"")</f>
        <v>Pharmasea</v>
      </c>
      <c r="D739" s="39">
        <f>IFERROR(__xludf.DUMMYFUNCTION("IFERROR(RANK(raw!$H738,Filter(raw!$H$2:$H10000,raw!$B$2:$B10000=raw!$B738),1),"""")"),19.0)</f>
        <v>19</v>
      </c>
      <c r="E739" s="40">
        <f t="array" ref="E739">IFERROR(INDEX(raw!$B:$H,MATCH(1,(raw!$B:$B=$B739)*(raw!$D:$D=$C739),0),7), "n/a")</f>
        <v>21.19</v>
      </c>
    </row>
    <row r="740">
      <c r="B740" s="39" t="str">
        <f>IFERROR(raw!$B739,"")</f>
        <v>La Roche-Posay Hydraphase Intense Serum Εντατικός Ορός Ενυδάτωσης και Θρέψης με Υαλουρονικο Οξύ 30ml</v>
      </c>
      <c r="C740" s="39" t="str">
        <f>IFERROR(raw!$D739,"")</f>
        <v>Webfarmakeio</v>
      </c>
      <c r="D740" s="39">
        <f>IFERROR(__xludf.DUMMYFUNCTION("IFERROR(RANK(raw!$H739,Filter(raw!$H$2:$H10000,raw!$B$2:$B10000=raw!$B739),1),"""")"),14.0)</f>
        <v>14</v>
      </c>
      <c r="E740" s="40">
        <f t="array" ref="E740">IFERROR(INDEX(raw!$B:$H,MATCH(1,(raw!$B:$B=$B740)*(raw!$D:$D=$C740),0),7), "n/a")</f>
        <v>20.9</v>
      </c>
    </row>
    <row r="741">
      <c r="B741" s="39" t="str">
        <f>IFERROR(raw!$B740,"")</f>
        <v>La Roche-Posay Hydraphase Intense Serum Εντατικός Ορός Ενυδάτωσης και Θρέψης με Υαλουρονικο Οξύ 30ml</v>
      </c>
      <c r="C741" s="39" t="str">
        <f>IFERROR(raw!$D740,"")</f>
        <v>Pharmacyway</v>
      </c>
      <c r="D741" s="39">
        <f>IFERROR(__xludf.DUMMYFUNCTION("IFERROR(RANK(raw!$H740,Filter(raw!$H$2:$H10000,raw!$B$2:$B10000=raw!$B740),1),"""")"),41.0)</f>
        <v>41</v>
      </c>
      <c r="E741" s="40">
        <f t="array" ref="E741">IFERROR(INDEX(raw!$B:$H,MATCH(1,(raw!$B:$B=$B741)*(raw!$D:$D=$C741),0),7), "n/a")</f>
        <v>21.7</v>
      </c>
    </row>
    <row r="742">
      <c r="B742" s="39" t="str">
        <f>IFERROR(raw!$B741,"")</f>
        <v>La Roche-Posay Hydraphase Intense Serum Εντατικός Ορός Ενυδάτωσης και Θρέψης με Υαλουρονικο Οξύ 30ml</v>
      </c>
      <c r="C742" s="39" t="str">
        <f>IFERROR(raw!$D741,"")</f>
        <v>iFarmacy</v>
      </c>
      <c r="D742" s="39">
        <f>IFERROR(__xludf.DUMMYFUNCTION("IFERROR(RANK(raw!$H741,Filter(raw!$H$2:$H10000,raw!$B$2:$B10000=raw!$B741),1),"""")"),14.0)</f>
        <v>14</v>
      </c>
      <c r="E742" s="40">
        <f t="array" ref="E742">IFERROR(INDEX(raw!$B:$H,MATCH(1,(raw!$B:$B=$B742)*(raw!$D:$D=$C742),0),7), "n/a")</f>
        <v>20.9</v>
      </c>
    </row>
    <row r="743">
      <c r="B743" s="39" t="str">
        <f>IFERROR(raw!$B742,"")</f>
        <v>La Roche-Posay Hydraphase Intense Serum Εντατικός Ορός Ενυδάτωσης και Θρέψης με Υαλουρονικο Οξύ 30ml</v>
      </c>
      <c r="C743" s="39" t="str">
        <f>IFERROR(raw!$D742,"")</f>
        <v>Dna-pharmacy</v>
      </c>
      <c r="D743" s="39">
        <f>IFERROR(__xludf.DUMMYFUNCTION("IFERROR(RANK(raw!$H742,Filter(raw!$H$2:$H10000,raw!$B$2:$B10000=raw!$B742),1),"""")"),85.0)</f>
        <v>85</v>
      </c>
      <c r="E743" s="40">
        <f t="array" ref="E743">IFERROR(INDEX(raw!$B:$H,MATCH(1,(raw!$B:$B=$B743)*(raw!$D:$D=$C743),0),7), "n/a")</f>
        <v>22.92</v>
      </c>
    </row>
    <row r="744">
      <c r="B744" s="39" t="str">
        <f>IFERROR(raw!$B743,"")</f>
        <v>La Roche-Posay Hydraphase Intense Serum Εντατικός Ορός Ενυδάτωσης και Θρέψης με Υαλουρονικο Οξύ 30ml</v>
      </c>
      <c r="C744" s="39" t="str">
        <f>IFERROR(raw!$D743,"")</f>
        <v>AnosiaPharmacy</v>
      </c>
      <c r="D744" s="39">
        <f>IFERROR(__xludf.DUMMYFUNCTION("IFERROR(RANK(raw!$H743,Filter(raw!$H$2:$H10000,raw!$B$2:$B10000=raw!$B743),1),"""")"),31.0)</f>
        <v>31</v>
      </c>
      <c r="E744" s="40">
        <f t="array" ref="E744">IFERROR(INDEX(raw!$B:$H,MATCH(1,(raw!$B:$B=$B744)*(raw!$D:$D=$C744),0),7), "n/a")</f>
        <v>21.5</v>
      </c>
    </row>
    <row r="745">
      <c r="B745" s="39" t="str">
        <f>IFERROR(raw!$B744,"")</f>
        <v>La Roche-Posay Hydraphase Intense Serum Εντατικός Ορός Ενυδάτωσης και Θρέψης με Υαλουρονικο Οξύ 30ml</v>
      </c>
      <c r="C745" s="39" t="str">
        <f>IFERROR(raw!$D744,"")</f>
        <v>NewGenPharmacy</v>
      </c>
      <c r="D745" s="39">
        <f>IFERROR(__xludf.DUMMYFUNCTION("IFERROR(RANK(raw!$H744,Filter(raw!$H$2:$H10000,raw!$B$2:$B10000=raw!$B744),1),"""")"),58.0)</f>
        <v>58</v>
      </c>
      <c r="E745" s="40">
        <f t="array" ref="E745">IFERROR(INDEX(raw!$B:$H,MATCH(1,(raw!$B:$B=$B745)*(raw!$D:$D=$C745),0),7), "n/a")</f>
        <v>22.02</v>
      </c>
    </row>
    <row r="746">
      <c r="B746" s="39" t="str">
        <f>IFERROR(raw!$B745,"")</f>
        <v>La Roche-Posay Hydraphase Intense Serum Εντατικός Ορός Ενυδάτωσης και Θρέψης με Υαλουρονικο Οξύ 30ml</v>
      </c>
      <c r="C746" s="39" t="str">
        <f>IFERROR(raw!$D745,"")</f>
        <v>CosmosPharmacy</v>
      </c>
      <c r="D746" s="39">
        <f>IFERROR(__xludf.DUMMYFUNCTION("IFERROR(RANK(raw!$H745,Filter(raw!$H$2:$H10000,raw!$B$2:$B10000=raw!$B745),1),"""")"),34.0)</f>
        <v>34</v>
      </c>
      <c r="E746" s="40">
        <f t="array" ref="E746">IFERROR(INDEX(raw!$B:$H,MATCH(1,(raw!$B:$B=$B746)*(raw!$D:$D=$C746),0),7), "n/a")</f>
        <v>21.55</v>
      </c>
    </row>
    <row r="747">
      <c r="B747" s="39" t="str">
        <f>IFERROR(raw!$B746,"")</f>
        <v>La Roche-Posay Hydraphase Intense Serum Εντατικός Ορός Ενυδάτωσης και Θρέψης με Υαλουρονικο Οξύ 30ml</v>
      </c>
      <c r="C747" s="39" t="str">
        <f>IFERROR(raw!$D746,"")</f>
        <v>Med &amp; Care</v>
      </c>
      <c r="D747" s="39">
        <f>IFERROR(__xludf.DUMMYFUNCTION("IFERROR(RANK(raw!$H746,Filter(raw!$H$2:$H10000,raw!$B$2:$B10000=raw!$B746),1),"""")"),59.0)</f>
        <v>59</v>
      </c>
      <c r="E747" s="40">
        <f t="array" ref="E747">IFERROR(INDEX(raw!$B:$H,MATCH(1,(raw!$B:$B=$B747)*(raw!$D:$D=$C747),0),7), "n/a")</f>
        <v>22.05</v>
      </c>
    </row>
    <row r="748">
      <c r="B748" s="39" t="str">
        <f>IFERROR(raw!$B747,"")</f>
        <v>La Roche-Posay Hydraphase Intense Serum Εντατικός Ορός Ενυδάτωσης και Θρέψης με Υαλουρονικο Οξύ 30ml</v>
      </c>
      <c r="C748" s="39" t="str">
        <f>IFERROR(raw!$D747,"")</f>
        <v>Atpharmacy</v>
      </c>
      <c r="D748" s="39">
        <f>IFERROR(__xludf.DUMMYFUNCTION("IFERROR(RANK(raw!$H747,Filter(raw!$H$2:$H10000,raw!$B$2:$B10000=raw!$B747),1),"""")"),54.0)</f>
        <v>54</v>
      </c>
      <c r="E748" s="40">
        <f t="array" ref="E748">IFERROR(INDEX(raw!$B:$H,MATCH(1,(raw!$B:$B=$B748)*(raw!$D:$D=$C748),0),7), "n/a")</f>
        <v>21.98</v>
      </c>
    </row>
    <row r="749">
      <c r="B749" s="39" t="str">
        <f>IFERROR(raw!$B748,"")</f>
        <v>La Roche-Posay Hydraphase Intense Serum Εντατικός Ορός Ενυδάτωσης και Θρέψης με Υαλουρονικο Οξύ 30ml</v>
      </c>
      <c r="C749" s="39" t="str">
        <f>IFERROR(raw!$D748,"")</f>
        <v>A-Pharmacy</v>
      </c>
      <c r="D749" s="39">
        <f>IFERROR(__xludf.DUMMYFUNCTION("IFERROR(RANK(raw!$H748,Filter(raw!$H$2:$H10000,raw!$B$2:$B10000=raw!$B748),1),"""")"),60.0)</f>
        <v>60</v>
      </c>
      <c r="E749" s="40">
        <f t="array" ref="E749">IFERROR(INDEX(raw!$B:$H,MATCH(1,(raw!$B:$B=$B749)*(raw!$D:$D=$C749),0),7), "n/a")</f>
        <v>22.1</v>
      </c>
    </row>
    <row r="750">
      <c r="B750" s="39" t="str">
        <f>IFERROR(raw!$B749,"")</f>
        <v>La Roche-Posay Hydraphase Intense Serum Εντατικός Ορός Ενυδάτωσης και Θρέψης με Υαλουρονικο Οξύ 30ml</v>
      </c>
      <c r="C750" s="39" t="str">
        <f>IFERROR(raw!$D749,"")</f>
        <v>Hicare</v>
      </c>
      <c r="D750" s="39">
        <f>IFERROR(__xludf.DUMMYFUNCTION("IFERROR(RANK(raw!$H749,Filter(raw!$H$2:$H10000,raw!$B$2:$B10000=raw!$B749),1),"""")"),113.0)</f>
        <v>113</v>
      </c>
      <c r="E750" s="40">
        <f t="array" ref="E750">IFERROR(INDEX(raw!$B:$H,MATCH(1,(raw!$B:$B=$B750)*(raw!$D:$D=$C750),0),7), "n/a")</f>
        <v>24.63</v>
      </c>
    </row>
    <row r="751">
      <c r="B751" s="39" t="str">
        <f>IFERROR(raw!$B750,"")</f>
        <v>La Roche-Posay Hydraphase Intense Serum Εντατικός Ορός Ενυδάτωσης και Θρέψης με Υαλουρονικο Οξύ 30ml</v>
      </c>
      <c r="C751" s="39" t="str">
        <f>IFERROR(raw!$D750,"")</f>
        <v>HealthCorner</v>
      </c>
      <c r="D751" s="39">
        <f>IFERROR(__xludf.DUMMYFUNCTION("IFERROR(RANK(raw!$H750,Filter(raw!$H$2:$H10000,raw!$B$2:$B10000=raw!$B750),1),"""")"),40.0)</f>
        <v>40</v>
      </c>
      <c r="E751" s="40">
        <f t="array" ref="E751">IFERROR(INDEX(raw!$B:$H,MATCH(1,(raw!$B:$B=$B751)*(raw!$D:$D=$C751),0),7), "n/a")</f>
        <v>21.69</v>
      </c>
    </row>
    <row r="752">
      <c r="B752" s="39" t="str">
        <f>IFERROR(raw!$B751,"")</f>
        <v>La Roche-Posay Hydraphase Intense Serum Εντατικός Ορός Ενυδάτωσης και Θρέψης με Υαλουρονικο Οξύ 30ml</v>
      </c>
      <c r="C752" s="39" t="str">
        <f>IFERROR(raw!$D751,"")</f>
        <v>Onpharm</v>
      </c>
      <c r="D752" s="39">
        <f>IFERROR(__xludf.DUMMYFUNCTION("IFERROR(RANK(raw!$H751,Filter(raw!$H$2:$H10000,raw!$B$2:$B10000=raw!$B751),1),"""")"),46.0)</f>
        <v>46</v>
      </c>
      <c r="E752" s="40">
        <f t="array" ref="E752">IFERROR(INDEX(raw!$B:$H,MATCH(1,(raw!$B:$B=$B752)*(raw!$D:$D=$C752),0),7), "n/a")</f>
        <v>21.8</v>
      </c>
    </row>
    <row r="753">
      <c r="B753" s="39" t="str">
        <f>IFERROR(raw!$B752,"")</f>
        <v>La Roche-Posay Hydraphase Intense Serum Εντατικός Ορός Ενυδάτωσης και Θρέψης με Υαλουρονικο Οξύ 30ml</v>
      </c>
      <c r="C753" s="39" t="str">
        <f>IFERROR(raw!$D752,"")</f>
        <v>Pharmacy128</v>
      </c>
      <c r="D753" s="39">
        <f>IFERROR(__xludf.DUMMYFUNCTION("IFERROR(RANK(raw!$H752,Filter(raw!$H$2:$H10000,raw!$B$2:$B10000=raw!$B752),1),"""")"),87.0)</f>
        <v>87</v>
      </c>
      <c r="E753" s="40">
        <f t="array" ref="E753">IFERROR(INDEX(raw!$B:$H,MATCH(1,(raw!$B:$B=$B753)*(raw!$D:$D=$C753),0),7), "n/a")</f>
        <v>23.01</v>
      </c>
    </row>
    <row r="754">
      <c r="B754" s="39" t="str">
        <f>IFERROR(raw!$B753,"")</f>
        <v>La Roche-Posay Hydraphase Intense Serum Εντατικός Ορός Ενυδάτωσης και Θρέψης με Υαλουρονικο Οξύ 30ml</v>
      </c>
      <c r="C754" s="39" t="str">
        <f>IFERROR(raw!$D753,"")</f>
        <v>Pharmnet</v>
      </c>
      <c r="D754" s="39">
        <f>IFERROR(__xludf.DUMMYFUNCTION("IFERROR(RANK(raw!$H753,Filter(raw!$H$2:$H10000,raw!$B$2:$B10000=raw!$B753),1),"""")"),64.0)</f>
        <v>64</v>
      </c>
      <c r="E754" s="40">
        <f t="array" ref="E754">IFERROR(INDEX(raw!$B:$H,MATCH(1,(raw!$B:$B=$B754)*(raw!$D:$D=$C754),0),7), "n/a")</f>
        <v>22.21</v>
      </c>
    </row>
    <row r="755">
      <c r="B755" s="39" t="str">
        <f>IFERROR(raw!$B754,"")</f>
        <v>La Roche-Posay Hydraphase Intense Serum Εντατικός Ορός Ενυδάτωσης και Θρέψης με Υαλουρονικο Οξύ 30ml</v>
      </c>
      <c r="C755" s="39" t="str">
        <f>IFERROR(raw!$D754,"")</f>
        <v>Pharmagrand</v>
      </c>
      <c r="D755" s="39">
        <f>IFERROR(__xludf.DUMMYFUNCTION("IFERROR(RANK(raw!$H754,Filter(raw!$H$2:$H10000,raw!$B$2:$B10000=raw!$B754),1),"""")"),26.0)</f>
        <v>26</v>
      </c>
      <c r="E755" s="40">
        <f t="array" ref="E755">IFERROR(INDEX(raw!$B:$H,MATCH(1,(raw!$B:$B=$B755)*(raw!$D:$D=$C755),0),7), "n/a")</f>
        <v>21.41</v>
      </c>
    </row>
    <row r="756">
      <c r="B756" s="39" t="str">
        <f>IFERROR(raw!$B755,"")</f>
        <v>La Roche-Posay Hydraphase Intense Serum Εντατικός Ορός Ενυδάτωσης και Θρέψης με Υαλουρονικο Οξύ 30ml</v>
      </c>
      <c r="C756" s="39" t="str">
        <f>IFERROR(raw!$D755,"")</f>
        <v>Pharm24</v>
      </c>
      <c r="D756" s="39">
        <f>IFERROR(__xludf.DUMMYFUNCTION("IFERROR(RANK(raw!$H755,Filter(raw!$H$2:$H10000,raw!$B$2:$B10000=raw!$B755),1),"""")"),44.0)</f>
        <v>44</v>
      </c>
      <c r="E756" s="40">
        <f t="array" ref="E756">IFERROR(INDEX(raw!$B:$H,MATCH(1,(raw!$B:$B=$B756)*(raw!$D:$D=$C756),0),7), "n/a")</f>
        <v>21.79</v>
      </c>
    </row>
    <row r="757">
      <c r="B757" s="39" t="str">
        <f>IFERROR(raw!$B756,"")</f>
        <v>La Roche-Posay Hydraphase Intense Serum Εντατικός Ορός Ενυδάτωσης και Θρέψης με Υαλουρονικο Οξύ 30ml</v>
      </c>
      <c r="C757" s="39" t="str">
        <f>IFERROR(raw!$D756,"")</f>
        <v>OneforCare</v>
      </c>
      <c r="D757" s="39">
        <f>IFERROR(__xludf.DUMMYFUNCTION("IFERROR(RANK(raw!$H756,Filter(raw!$H$2:$H10000,raw!$B$2:$B10000=raw!$B756),1),"""")"),61.0)</f>
        <v>61</v>
      </c>
      <c r="E757" s="40">
        <f t="array" ref="E757">IFERROR(INDEX(raw!$B:$H,MATCH(1,(raw!$B:$B=$B757)*(raw!$D:$D=$C757),0),7), "n/a")</f>
        <v>22.11</v>
      </c>
    </row>
    <row r="758">
      <c r="B758" s="39" t="str">
        <f>IFERROR(raw!$B757,"")</f>
        <v>La Roche-Posay Hydraphase Intense Serum Εντατικός Ορός Ενυδάτωσης και Θρέψης με Υαλουρονικο Οξύ 30ml</v>
      </c>
      <c r="C758" s="39" t="str">
        <f>IFERROR(raw!$D757,"")</f>
        <v>Sqin Health &amp; Beauty</v>
      </c>
      <c r="D758" s="39">
        <f>IFERROR(__xludf.DUMMYFUNCTION("IFERROR(RANK(raw!$H757,Filter(raw!$H$2:$H10000,raw!$B$2:$B10000=raw!$B757),1),"""")"),70.0)</f>
        <v>70</v>
      </c>
      <c r="E758" s="40">
        <f t="array" ref="E758">IFERROR(INDEX(raw!$B:$H,MATCH(1,(raw!$B:$B=$B758)*(raw!$D:$D=$C758),0),7), "n/a")</f>
        <v>22.31</v>
      </c>
    </row>
    <row r="759">
      <c r="B759" s="39" t="str">
        <f>IFERROR(raw!$B758,"")</f>
        <v>La Roche-Posay Hydraphase Intense Serum Εντατικός Ορός Ενυδάτωσης και Θρέψης με Υαλουρονικο Οξύ 30ml</v>
      </c>
      <c r="C759" s="39" t="str">
        <f>IFERROR(raw!$D758,"")</f>
        <v>UrbanPharmacy</v>
      </c>
      <c r="D759" s="39">
        <f>IFERROR(__xludf.DUMMYFUNCTION("IFERROR(RANK(raw!$H758,Filter(raw!$H$2:$H10000,raw!$B$2:$B10000=raw!$B758),1),"""")"),77.0)</f>
        <v>77</v>
      </c>
      <c r="E759" s="40">
        <f t="array" ref="E759">IFERROR(INDEX(raw!$B:$H,MATCH(1,(raw!$B:$B=$B759)*(raw!$D:$D=$C759),0),7), "n/a")</f>
        <v>22.56</v>
      </c>
    </row>
    <row r="760">
      <c r="B760" s="39" t="str">
        <f>IFERROR(raw!$B759,"")</f>
        <v>La Roche-Posay Hydraphase Intense Serum Εντατικός Ορός Ενυδάτωσης και Θρέψης με Υαλουρονικο Οξύ 30ml</v>
      </c>
      <c r="C760" s="39" t="str">
        <f>IFERROR(raw!$D759,"")</f>
        <v>Squarepharmacy</v>
      </c>
      <c r="D760" s="39">
        <f>IFERROR(__xludf.DUMMYFUNCTION("IFERROR(RANK(raw!$H759,Filter(raw!$H$2:$H10000,raw!$B$2:$B10000=raw!$B759),1),"""")"),56.0)</f>
        <v>56</v>
      </c>
      <c r="E760" s="40">
        <f t="array" ref="E760">IFERROR(INDEX(raw!$B:$H,MATCH(1,(raw!$B:$B=$B760)*(raw!$D:$D=$C760),0),7), "n/a")</f>
        <v>22.01</v>
      </c>
    </row>
    <row r="761">
      <c r="B761" s="39" t="str">
        <f>IFERROR(raw!$B760,"")</f>
        <v>La Roche-Posay Hydraphase Intense Serum Εντατικός Ορός Ενυδάτωσης και Θρέψης με Υαλουρονικο Οξύ 30ml</v>
      </c>
      <c r="C761" s="39" t="str">
        <f>IFERROR(raw!$D760,"")</f>
        <v>BoxPharmacy</v>
      </c>
      <c r="D761" s="39">
        <f>IFERROR(__xludf.DUMMYFUNCTION("IFERROR(RANK(raw!$H760,Filter(raw!$H$2:$H10000,raw!$B$2:$B10000=raw!$B760),1),"""")"),47.0)</f>
        <v>47</v>
      </c>
      <c r="E761" s="40">
        <f t="array" ref="E761">IFERROR(INDEX(raw!$B:$H,MATCH(1,(raw!$B:$B=$B761)*(raw!$D:$D=$C761),0),7), "n/a")</f>
        <v>21.81</v>
      </c>
    </row>
    <row r="762">
      <c r="B762" s="39" t="str">
        <f>IFERROR(raw!$B761,"")</f>
        <v>La Roche-Posay Hydraphase Intense Serum Εντατικός Ορός Ενυδάτωσης και Θρέψης με Υαλουρονικο Οξύ 30ml</v>
      </c>
      <c r="C762" s="39" t="str">
        <f>IFERROR(raw!$D761,"")</f>
        <v>Pharmacyboutique</v>
      </c>
      <c r="D762" s="39">
        <f>IFERROR(__xludf.DUMMYFUNCTION("IFERROR(RANK(raw!$H761,Filter(raw!$H$2:$H10000,raw!$B$2:$B10000=raw!$B761),1),"""")"),47.0)</f>
        <v>47</v>
      </c>
      <c r="E762" s="40">
        <f t="array" ref="E762">IFERROR(INDEX(raw!$B:$H,MATCH(1,(raw!$B:$B=$B762)*(raw!$D:$D=$C762),0),7), "n/a")</f>
        <v>21.81</v>
      </c>
    </row>
    <row r="763">
      <c r="B763" s="39" t="str">
        <f>IFERROR(raw!$B762,"")</f>
        <v>La Roche-Posay Hydraphase Intense Serum Εντατικός Ορός Ενυδάτωσης και Θρέψης με Υαλουρονικο Οξύ 30ml</v>
      </c>
      <c r="C763" s="39" t="str">
        <f>IFERROR(raw!$D762,"")</f>
        <v>PharmaC</v>
      </c>
      <c r="D763" s="39">
        <f>IFERROR(__xludf.DUMMYFUNCTION("IFERROR(RANK(raw!$H762,Filter(raw!$H$2:$H10000,raw!$B$2:$B10000=raw!$B762),1),"""")"),61.0)</f>
        <v>61</v>
      </c>
      <c r="E763" s="40">
        <f t="array" ref="E763">IFERROR(INDEX(raw!$B:$H,MATCH(1,(raw!$B:$B=$B763)*(raw!$D:$D=$C763),0),7), "n/a")</f>
        <v>22.11</v>
      </c>
    </row>
    <row r="764">
      <c r="B764" s="39" t="str">
        <f>IFERROR(raw!$B763,"")</f>
        <v>La Roche-Posay Hydraphase Intense Serum Εντατικός Ορός Ενυδάτωσης και Θρέψης με Υαλουρονικο Οξύ 30ml</v>
      </c>
      <c r="C764" s="39" t="str">
        <f>IFERROR(raw!$D763,"")</f>
        <v>Ypharmacy</v>
      </c>
      <c r="D764" s="39">
        <f>IFERROR(__xludf.DUMMYFUNCTION("IFERROR(RANK(raw!$H763,Filter(raw!$H$2:$H10000,raw!$B$2:$B10000=raw!$B763),1),"""")"),47.0)</f>
        <v>47</v>
      </c>
      <c r="E764" s="40">
        <f t="array" ref="E764">IFERROR(INDEX(raw!$B:$H,MATCH(1,(raw!$B:$B=$B764)*(raw!$D:$D=$C764),0),7), "n/a")</f>
        <v>21.81</v>
      </c>
    </row>
    <row r="765">
      <c r="B765" s="39" t="str">
        <f>IFERROR(raw!$B764,"")</f>
        <v>La Roche-Posay Hydraphase Intense Serum Εντατικός Ορός Ενυδάτωσης και Θρέψης με Υαλουρονικο Οξύ 30ml</v>
      </c>
      <c r="C765" s="39" t="str">
        <f>IFERROR(raw!$D764,"")</f>
        <v>CentralPharmacy</v>
      </c>
      <c r="D765" s="39">
        <f>IFERROR(__xludf.DUMMYFUNCTION("IFERROR(RANK(raw!$H764,Filter(raw!$H$2:$H10000,raw!$B$2:$B10000=raw!$B764),1),"""")"),61.0)</f>
        <v>61</v>
      </c>
      <c r="E765" s="40">
        <f t="array" ref="E765">IFERROR(INDEX(raw!$B:$H,MATCH(1,(raw!$B:$B=$B765)*(raw!$D:$D=$C765),0),7), "n/a")</f>
        <v>22.11</v>
      </c>
    </row>
    <row r="766">
      <c r="B766" s="39" t="str">
        <f>IFERROR(raw!$B765,"")</f>
        <v>La Roche-Posay Hydraphase Intense Serum Εντατικός Ορός Ενυδάτωσης και Θρέψης με Υαλουρονικο Οξύ 30ml</v>
      </c>
      <c r="C766" s="39" t="str">
        <f>IFERROR(raw!$D765,"")</f>
        <v>Easy-pharmacy</v>
      </c>
      <c r="D766" s="39">
        <f>IFERROR(__xludf.DUMMYFUNCTION("IFERROR(RANK(raw!$H765,Filter(raw!$H$2:$H10000,raw!$B$2:$B10000=raw!$B765),1),"""")"),47.0)</f>
        <v>47</v>
      </c>
      <c r="E766" s="40">
        <f t="array" ref="E766">IFERROR(INDEX(raw!$B:$H,MATCH(1,(raw!$B:$B=$B766)*(raw!$D:$D=$C766),0),7), "n/a")</f>
        <v>21.81</v>
      </c>
    </row>
    <row r="767">
      <c r="B767" s="39" t="str">
        <f>IFERROR(raw!$B766,"")</f>
        <v>La Roche-Posay Hydraphase Intense Serum Εντατικός Ορός Ενυδάτωσης και Θρέψης με Υαλουρονικο Οξύ 30ml</v>
      </c>
      <c r="C767" s="39" t="str">
        <f>IFERROR(raw!$D766,"")</f>
        <v>Ontimedeals</v>
      </c>
      <c r="D767" s="39">
        <f>IFERROR(__xludf.DUMMYFUNCTION("IFERROR(RANK(raw!$H766,Filter(raw!$H$2:$H10000,raw!$B$2:$B10000=raw!$B766),1),"""")"),56.0)</f>
        <v>56</v>
      </c>
      <c r="E767" s="40">
        <f t="array" ref="E767">IFERROR(INDEX(raw!$B:$H,MATCH(1,(raw!$B:$B=$B767)*(raw!$D:$D=$C767),0),7), "n/a")</f>
        <v>22.01</v>
      </c>
    </row>
    <row r="768">
      <c r="B768" s="39" t="str">
        <f>IFERROR(raw!$B767,"")</f>
        <v>La Roche-Posay Hydraphase Intense Serum Εντατικός Ορός Ενυδάτωσης και Θρέψης με Υαλουρονικο Οξύ 30ml</v>
      </c>
      <c r="C768" s="39" t="str">
        <f>IFERROR(raw!$D767,"")</f>
        <v>Pharmeden</v>
      </c>
      <c r="D768" s="39">
        <f>IFERROR(__xludf.DUMMYFUNCTION("IFERROR(RANK(raw!$H767,Filter(raw!$H$2:$H10000,raw!$B$2:$B10000=raw!$B767),1),"""")"),102.0)</f>
        <v>102</v>
      </c>
      <c r="E768" s="40">
        <f t="array" ref="E768">IFERROR(INDEX(raw!$B:$H,MATCH(1,(raw!$B:$B=$B768)*(raw!$D:$D=$C768),0),7), "n/a")</f>
        <v>23.81</v>
      </c>
    </row>
    <row r="769">
      <c r="B769" s="39" t="str">
        <f>IFERROR(raw!$B768,"")</f>
        <v>La Roche-Posay Hydraphase Intense Serum Εντατικός Ορός Ενυδάτωσης και Θρέψης με Υαλουρονικο Οξύ 30ml</v>
      </c>
      <c r="C769" s="39" t="str">
        <f>IFERROR(raw!$D768,"")</f>
        <v>PharmacyOnAir</v>
      </c>
      <c r="D769" s="39">
        <f>IFERROR(__xludf.DUMMYFUNCTION("IFERROR(RANK(raw!$H768,Filter(raw!$H$2:$H10000,raw!$B$2:$B10000=raw!$B768),1),"""")"),23.0)</f>
        <v>23</v>
      </c>
      <c r="E769" s="40">
        <f t="array" ref="E769">IFERROR(INDEX(raw!$B:$H,MATCH(1,(raw!$B:$B=$B769)*(raw!$D:$D=$C769),0),7), "n/a")</f>
        <v>21.31</v>
      </c>
    </row>
    <row r="770">
      <c r="B770" s="39" t="str">
        <f>IFERROR(raw!$B769,"")</f>
        <v>La Roche-Posay Hydraphase Intense Serum Εντατικός Ορός Ενυδάτωσης και Θρέψης με Υαλουρονικο Οξύ 30ml</v>
      </c>
      <c r="C770" s="39" t="str">
        <f>IFERROR(raw!$D769,"")</f>
        <v>Z-pharm</v>
      </c>
      <c r="D770" s="39">
        <f>IFERROR(__xludf.DUMMYFUNCTION("IFERROR(RANK(raw!$H769,Filter(raw!$H$2:$H10000,raw!$B$2:$B10000=raw!$B769),1),"""")"),70.0)</f>
        <v>70</v>
      </c>
      <c r="E770" s="40">
        <f t="array" ref="E770">IFERROR(INDEX(raw!$B:$H,MATCH(1,(raw!$B:$B=$B770)*(raw!$D:$D=$C770),0),7), "n/a")</f>
        <v>22.31</v>
      </c>
    </row>
    <row r="771">
      <c r="B771" s="39" t="str">
        <f>IFERROR(raw!$B770,"")</f>
        <v>La Roche-Posay Hydraphase Intense Serum Εντατικός Ορός Ενυδάτωσης και Θρέψης με Υαλουρονικο Οξύ 30ml</v>
      </c>
      <c r="C771" s="39" t="str">
        <f>IFERROR(raw!$D770,"")</f>
        <v>Pharm16</v>
      </c>
      <c r="D771" s="39">
        <f>IFERROR(__xludf.DUMMYFUNCTION("IFERROR(RANK(raw!$H770,Filter(raw!$H$2:$H10000,raw!$B$2:$B10000=raw!$B770),1),"""")"),47.0)</f>
        <v>47</v>
      </c>
      <c r="E771" s="40">
        <f t="array" ref="E771">IFERROR(INDEX(raw!$B:$H,MATCH(1,(raw!$B:$B=$B771)*(raw!$D:$D=$C771),0),7), "n/a")</f>
        <v>21.81</v>
      </c>
    </row>
    <row r="772">
      <c r="B772" s="39" t="str">
        <f>IFERROR(raw!$B771,"")</f>
        <v>La Roche-Posay Hydraphase Intense Serum Εντατικός Ορός Ενυδάτωσης και Θρέψης με Υαλουρονικο Οξύ 30ml</v>
      </c>
      <c r="C772" s="39" t="str">
        <f>IFERROR(raw!$D771,"")</f>
        <v>Smile-pharmacy</v>
      </c>
      <c r="D772" s="39">
        <f>IFERROR(__xludf.DUMMYFUNCTION("IFERROR(RANK(raw!$H771,Filter(raw!$H$2:$H10000,raw!$B$2:$B10000=raw!$B771),1),"""")"),64.0)</f>
        <v>64</v>
      </c>
      <c r="E772" s="40">
        <f t="array" ref="E772">IFERROR(INDEX(raw!$B:$H,MATCH(1,(raw!$B:$B=$B772)*(raw!$D:$D=$C772),0),7), "n/a")</f>
        <v>22.21</v>
      </c>
    </row>
    <row r="773">
      <c r="B773" s="39" t="str">
        <f>IFERROR(raw!$B772,"")</f>
        <v>La Roche-Posay Hydraphase Intense Serum Εντατικός Ορός Ενυδάτωσης και Θρέψης με Υαλουρονικο Οξύ 30ml</v>
      </c>
      <c r="C773" s="39" t="str">
        <f>IFERROR(raw!$D772,"")</f>
        <v>24Pharmacydeals</v>
      </c>
      <c r="D773" s="39">
        <f>IFERROR(__xludf.DUMMYFUNCTION("IFERROR(RANK(raw!$H772,Filter(raw!$H$2:$H10000,raw!$B$2:$B10000=raw!$B772),1),"""")"),42.0)</f>
        <v>42</v>
      </c>
      <c r="E773" s="40">
        <f t="array" ref="E773">IFERROR(INDEX(raw!$B:$H,MATCH(1,(raw!$B:$B=$B773)*(raw!$D:$D=$C773),0),7), "n/a")</f>
        <v>21.71</v>
      </c>
    </row>
    <row r="774">
      <c r="B774" s="39" t="str">
        <f>IFERROR(raw!$B773,"")</f>
        <v>La Roche-Posay Hydraphase Intense Serum Εντατικός Ορός Ενυδάτωσης και Θρέψης με Υαλουρονικο Οξύ 30ml</v>
      </c>
      <c r="C774" s="39" t="str">
        <f>IFERROR(raw!$D773,"")</f>
        <v>ThinkPharmacy</v>
      </c>
      <c r="D774" s="39">
        <f>IFERROR(__xludf.DUMMYFUNCTION("IFERROR(RANK(raw!$H773,Filter(raw!$H$2:$H10000,raw!$B$2:$B10000=raw!$B773),1),"""")"),64.0)</f>
        <v>64</v>
      </c>
      <c r="E774" s="40">
        <f t="array" ref="E774">IFERROR(INDEX(raw!$B:$H,MATCH(1,(raw!$B:$B=$B774)*(raw!$D:$D=$C774),0),7), "n/a")</f>
        <v>22.21</v>
      </c>
    </row>
    <row r="775">
      <c r="B775" s="39" t="str">
        <f>IFERROR(raw!$B774,"")</f>
        <v>La Roche-Posay Hydraphase Intense Serum Εντατικός Ορός Ενυδάτωσης και Θρέψης με Υαλουρονικο Οξύ 30ml</v>
      </c>
      <c r="C775" s="39" t="str">
        <f>IFERROR(raw!$D774,"")</f>
        <v>Toneofarmakeio</v>
      </c>
      <c r="D775" s="39">
        <f>IFERROR(__xludf.DUMMYFUNCTION("IFERROR(RANK(raw!$H774,Filter(raw!$H$2:$H10000,raw!$B$2:$B10000=raw!$B774),1),"""")"),102.0)</f>
        <v>102</v>
      </c>
      <c r="E775" s="40">
        <f t="array" ref="E775">IFERROR(INDEX(raw!$B:$H,MATCH(1,(raw!$B:$B=$B775)*(raw!$D:$D=$C775),0),7), "n/a")</f>
        <v>23.81</v>
      </c>
    </row>
    <row r="776">
      <c r="B776" s="39" t="str">
        <f>IFERROR(raw!$B775,"")</f>
        <v>La Roche-Posay Hydraphase Intense Serum Εντατικός Ορός Ενυδάτωσης και Θρέψης με Υαλουρονικο Οξύ 30ml</v>
      </c>
      <c r="C776" s="39" t="str">
        <f>IFERROR(raw!$D775,"")</f>
        <v>Pharmacy2go</v>
      </c>
      <c r="D776" s="39">
        <f>IFERROR(__xludf.DUMMYFUNCTION("IFERROR(RANK(raw!$H775,Filter(raw!$H$2:$H10000,raw!$B$2:$B10000=raw!$B775),1),"""")"),33.0)</f>
        <v>33</v>
      </c>
      <c r="E776" s="40">
        <f t="array" ref="E776">IFERROR(INDEX(raw!$B:$H,MATCH(1,(raw!$B:$B=$B776)*(raw!$D:$D=$C776),0),7), "n/a")</f>
        <v>21.54</v>
      </c>
    </row>
    <row r="777">
      <c r="B777" s="39" t="str">
        <f>IFERROR(raw!$B776,"")</f>
        <v>La Roche-Posay Hydraphase Intense Serum Εντατικός Ορός Ενυδάτωσης και Θρέψης με Υαλουρονικο Οξύ 30ml</v>
      </c>
      <c r="C777" s="39" t="str">
        <f>IFERROR(raw!$D776,"")</f>
        <v>PharmUp</v>
      </c>
      <c r="D777" s="39">
        <f>IFERROR(__xludf.DUMMYFUNCTION("IFERROR(RANK(raw!$H776,Filter(raw!$H$2:$H10000,raw!$B$2:$B10000=raw!$B776),1),"""")"),74.0)</f>
        <v>74</v>
      </c>
      <c r="E777" s="40">
        <f t="array" ref="E777">IFERROR(INDEX(raw!$B:$H,MATCH(1,(raw!$B:$B=$B777)*(raw!$D:$D=$C777),0),7), "n/a")</f>
        <v>22.48</v>
      </c>
    </row>
    <row r="778">
      <c r="B778" s="39" t="str">
        <f>IFERROR(raw!$B777,"")</f>
        <v>La Roche-Posay Hydraphase Intense Serum Εντατικός Ορός Ενυδάτωσης και Θρέψης με Υαλουρονικο Οξύ 30ml</v>
      </c>
      <c r="C778" s="39" t="str">
        <f>IFERROR(raw!$D777,"")</f>
        <v>Greekpharm</v>
      </c>
      <c r="D778" s="39">
        <f>IFERROR(__xludf.DUMMYFUNCTION("IFERROR(RANK(raw!$H777,Filter(raw!$H$2:$H10000,raw!$B$2:$B10000=raw!$B777),1),"""")"),69.0)</f>
        <v>69</v>
      </c>
      <c r="E778" s="40">
        <f t="array" ref="E778">IFERROR(INDEX(raw!$B:$H,MATCH(1,(raw!$B:$B=$B778)*(raw!$D:$D=$C778),0),7), "n/a")</f>
        <v>22.29</v>
      </c>
    </row>
    <row r="779">
      <c r="B779" s="39" t="str">
        <f>IFERROR(raw!$B778,"")</f>
        <v>La Roche-Posay Hydraphase Intense Serum Εντατικός Ορός Ενυδάτωσης και Θρέψης με Υαλουρονικο Οξύ 30ml</v>
      </c>
      <c r="C779" s="39" t="str">
        <f>IFERROR(raw!$D778,"")</f>
        <v>Omorfia mou</v>
      </c>
      <c r="D779" s="39">
        <f>IFERROR(__xludf.DUMMYFUNCTION("IFERROR(RANK(raw!$H778,Filter(raw!$H$2:$H10000,raw!$B$2:$B10000=raw!$B778),1),"""")"),73.0)</f>
        <v>73</v>
      </c>
      <c r="E779" s="40">
        <f t="array" ref="E779">IFERROR(INDEX(raw!$B:$H,MATCH(1,(raw!$B:$B=$B779)*(raw!$D:$D=$C779),0),7), "n/a")</f>
        <v>22.47</v>
      </c>
    </row>
    <row r="780">
      <c r="B780" s="39" t="str">
        <f>IFERROR(raw!$B779,"")</f>
        <v>La Roche-Posay Hydraphase Intense Serum Εντατικός Ορός Ενυδάτωσης και Θρέψης με Υαλουρονικο Οξύ 30ml</v>
      </c>
      <c r="C780" s="39" t="str">
        <f>IFERROR(raw!$D779,"")</f>
        <v>RealPeach</v>
      </c>
      <c r="D780" s="39">
        <f>IFERROR(__xludf.DUMMYFUNCTION("IFERROR(RANK(raw!$H779,Filter(raw!$H$2:$H10000,raw!$B$2:$B10000=raw!$B779),1),"""")"),78.0)</f>
        <v>78</v>
      </c>
      <c r="E780" s="40">
        <f t="array" ref="E780">IFERROR(INDEX(raw!$B:$H,MATCH(1,(raw!$B:$B=$B780)*(raw!$D:$D=$C780),0),7), "n/a")</f>
        <v>22.57</v>
      </c>
    </row>
    <row r="781">
      <c r="B781" s="39" t="str">
        <f>IFERROR(raw!$B780,"")</f>
        <v>La Roche-Posay Hydraphase Intense Serum Εντατικός Ορός Ενυδάτωσης και Θρέψης με Υαλουρονικο Οξύ 30ml</v>
      </c>
      <c r="C781" s="39" t="str">
        <f>IFERROR(raw!$D780,"")</f>
        <v>VivaPharmacy</v>
      </c>
      <c r="D781" s="39">
        <f>IFERROR(__xludf.DUMMYFUNCTION("IFERROR(RANK(raw!$H780,Filter(raw!$H$2:$H10000,raw!$B$2:$B10000=raw!$B780),1),"""")"),35.0)</f>
        <v>35</v>
      </c>
      <c r="E781" s="40">
        <f t="array" ref="E781">IFERROR(INDEX(raw!$B:$H,MATCH(1,(raw!$B:$B=$B781)*(raw!$D:$D=$C781),0),7), "n/a")</f>
        <v>21.58</v>
      </c>
    </row>
    <row r="782">
      <c r="B782" s="39" t="str">
        <f>IFERROR(raw!$B781,"")</f>
        <v>La Roche-Posay Hydraphase Intense Serum Εντατικός Ορός Ενυδάτωσης και Θρέψης με Υαλουρονικο Οξύ 30ml</v>
      </c>
      <c r="C782" s="39" t="str">
        <f>IFERROR(raw!$D781,"")</f>
        <v>Primepharmacy</v>
      </c>
      <c r="D782" s="39">
        <f>IFERROR(__xludf.DUMMYFUNCTION("IFERROR(RANK(raw!$H781,Filter(raw!$H$2:$H10000,raw!$B$2:$B10000=raw!$B781),1),"""")"),79.0)</f>
        <v>79</v>
      </c>
      <c r="E782" s="40">
        <f t="array" ref="E782">IFERROR(INDEX(raw!$B:$H,MATCH(1,(raw!$B:$B=$B782)*(raw!$D:$D=$C782),0),7), "n/a")</f>
        <v>22.6</v>
      </c>
    </row>
    <row r="783">
      <c r="B783" s="39" t="str">
        <f>IFERROR(raw!$B782,"")</f>
        <v>La Roche-Posay Hydraphase Intense Serum Εντατικός Ορός Ενυδάτωσης και Θρέψης με Υαλουρονικο Οξύ 30ml</v>
      </c>
      <c r="C783" s="39" t="str">
        <f>IFERROR(raw!$D782,"")</f>
        <v>Dpharmacy</v>
      </c>
      <c r="D783" s="39">
        <f>IFERROR(__xludf.DUMMYFUNCTION("IFERROR(RANK(raw!$H782,Filter(raw!$H$2:$H10000,raw!$B$2:$B10000=raw!$B782),1),"""")"),64.0)</f>
        <v>64</v>
      </c>
      <c r="E783" s="40">
        <f t="array" ref="E783">IFERROR(INDEX(raw!$B:$H,MATCH(1,(raw!$B:$B=$B783)*(raw!$D:$D=$C783),0),7), "n/a")</f>
        <v>22.21</v>
      </c>
    </row>
    <row r="784">
      <c r="B784" s="39" t="str">
        <f>IFERROR(raw!$B783,"")</f>
        <v>La Roche-Posay Hydraphase Intense Serum Εντατικός Ορός Ενυδάτωσης και Θρέψης με Υαλουρονικο Οξύ 30ml</v>
      </c>
      <c r="C784" s="39" t="str">
        <f>IFERROR(raw!$D783,"")</f>
        <v>Pharmacyathome</v>
      </c>
      <c r="D784" s="39">
        <f>IFERROR(__xludf.DUMMYFUNCTION("IFERROR(RANK(raw!$H783,Filter(raw!$H$2:$H10000,raw!$B$2:$B10000=raw!$B783),1),"""")"),38.0)</f>
        <v>38</v>
      </c>
      <c r="E784" s="40">
        <f t="array" ref="E784">IFERROR(INDEX(raw!$B:$H,MATCH(1,(raw!$B:$B=$B784)*(raw!$D:$D=$C784),0),7), "n/a")</f>
        <v>21.65</v>
      </c>
    </row>
    <row r="785">
      <c r="B785" s="39" t="str">
        <f>IFERROR(raw!$B784,"")</f>
        <v>La Roche-Posay Hydraphase Intense Serum Εντατικός Ορός Ενυδάτωσης και Θρέψης με Υαλουρονικο Οξύ 30ml</v>
      </c>
      <c r="C785" s="39" t="str">
        <f>IFERROR(raw!$D784,"")</f>
        <v>OneCare</v>
      </c>
      <c r="D785" s="39">
        <f>IFERROR(__xludf.DUMMYFUNCTION("IFERROR(RANK(raw!$H784,Filter(raw!$H$2:$H10000,raw!$B$2:$B10000=raw!$B784),1),"""")"),97.0)</f>
        <v>97</v>
      </c>
      <c r="E785" s="40">
        <f t="array" ref="E785">IFERROR(INDEX(raw!$B:$H,MATCH(1,(raw!$B:$B=$B785)*(raw!$D:$D=$C785),0),7), "n/a")</f>
        <v>23.49</v>
      </c>
    </row>
    <row r="786">
      <c r="B786" s="39" t="str">
        <f>IFERROR(raw!$B785,"")</f>
        <v>La Roche-Posay Hydraphase Intense Serum Εντατικός Ορός Ενυδάτωσης και Θρέψης με Υαλουρονικο Οξύ 30ml</v>
      </c>
      <c r="C786" s="39" t="str">
        <f>IFERROR(raw!$D785,"")</f>
        <v>Ofarmakopoiosmou</v>
      </c>
      <c r="D786" s="39">
        <f>IFERROR(__xludf.DUMMYFUNCTION("IFERROR(RANK(raw!$H785,Filter(raw!$H$2:$H10000,raw!$B$2:$B10000=raw!$B785),1),"""")"),82.0)</f>
        <v>82</v>
      </c>
      <c r="E786" s="40">
        <f t="array" ref="E786">IFERROR(INDEX(raw!$B:$H,MATCH(1,(raw!$B:$B=$B786)*(raw!$D:$D=$C786),0),7), "n/a")</f>
        <v>22.63</v>
      </c>
    </row>
    <row r="787">
      <c r="B787" s="39" t="str">
        <f>IFERROR(raw!$B786,"")</f>
        <v>La Roche-Posay Hydraphase Intense Serum Εντατικός Ορός Ενυδάτωσης και Θρέψης με Υαλουρονικο Οξύ 30ml</v>
      </c>
      <c r="C787" s="39" t="str">
        <f>IFERROR(raw!$D786,"")</f>
        <v>It's Care Time</v>
      </c>
      <c r="D787" s="39">
        <f>IFERROR(__xludf.DUMMYFUNCTION("IFERROR(RANK(raw!$H786,Filter(raw!$H$2:$H10000,raw!$B$2:$B10000=raw!$B786),1),"""")"),76.0)</f>
        <v>76</v>
      </c>
      <c r="E787" s="40">
        <f t="array" ref="E787">IFERROR(INDEX(raw!$B:$H,MATCH(1,(raw!$B:$B=$B787)*(raw!$D:$D=$C787),0),7), "n/a")</f>
        <v>22.54</v>
      </c>
    </row>
    <row r="788">
      <c r="B788" s="39" t="str">
        <f>IFERROR(raw!$B787,"")</f>
        <v>La Roche-Posay Hydraphase Intense Serum Εντατικός Ορός Ενυδάτωσης και Θρέψης με Υαλουρονικο Οξύ 30ml</v>
      </c>
      <c r="C788" s="39" t="str">
        <f>IFERROR(raw!$D787,"")</f>
        <v>Pharmahub</v>
      </c>
      <c r="D788" s="39">
        <f>IFERROR(__xludf.DUMMYFUNCTION("IFERROR(RANK(raw!$H787,Filter(raw!$H$2:$H10000,raw!$B$2:$B10000=raw!$B787),1),"""")"),100.0)</f>
        <v>100</v>
      </c>
      <c r="E788" s="40">
        <f t="array" ref="E788">IFERROR(INDEX(raw!$B:$H,MATCH(1,(raw!$B:$B=$B788)*(raw!$D:$D=$C788),0),7), "n/a")</f>
        <v>23.6</v>
      </c>
    </row>
    <row r="789">
      <c r="B789" s="39" t="str">
        <f>IFERROR(raw!$B788,"")</f>
        <v>La Roche-Posay Hydraphase Intense Serum Εντατικός Ορός Ενυδάτωσης και Θρέψης με Υαλουρονικο Οξύ 30ml</v>
      </c>
      <c r="C789" s="39" t="str">
        <f>IFERROR(raw!$D788,"")</f>
        <v>PentelicaPharmacy</v>
      </c>
      <c r="D789" s="39">
        <f>IFERROR(__xludf.DUMMYFUNCTION("IFERROR(RANK(raw!$H788,Filter(raw!$H$2:$H10000,raw!$B$2:$B10000=raw!$B788),1),"""")"),79.0)</f>
        <v>79</v>
      </c>
      <c r="E789" s="40">
        <f t="array" ref="E789">IFERROR(INDEX(raw!$B:$H,MATCH(1,(raw!$B:$B=$B789)*(raw!$D:$D=$C789),0),7), "n/a")</f>
        <v>22.6</v>
      </c>
    </row>
    <row r="790">
      <c r="B790" s="39" t="str">
        <f>IFERROR(raw!$B789,"")</f>
        <v>La Roche-Posay Hydraphase Intense Serum Εντατικός Ορός Ενυδάτωσης και Θρέψης με Υαλουρονικο Οξύ 30ml</v>
      </c>
      <c r="C790" s="39" t="str">
        <f>IFERROR(raw!$D789,"")</f>
        <v>ilovepharmacy</v>
      </c>
      <c r="D790" s="39">
        <f>IFERROR(__xludf.DUMMYFUNCTION("IFERROR(RANK(raw!$H789,Filter(raw!$H$2:$H10000,raw!$B$2:$B10000=raw!$B789),1),"""")"),32.0)</f>
        <v>32</v>
      </c>
      <c r="E790" s="40">
        <f t="array" ref="E790">IFERROR(INDEX(raw!$B:$H,MATCH(1,(raw!$B:$B=$B790)*(raw!$D:$D=$C790),0),7), "n/a")</f>
        <v>21.51</v>
      </c>
    </row>
    <row r="791">
      <c r="B791" s="39" t="str">
        <f>IFERROR(raw!$B790,"")</f>
        <v>La Roche-Posay Hydraphase Intense Serum Εντατικός Ορός Ενυδάτωσης και Θρέψης με Υαλουρονικο Οξύ 30ml</v>
      </c>
      <c r="C791" s="39" t="str">
        <f>IFERROR(raw!$D790,"")</f>
        <v>PharmacyOnClick</v>
      </c>
      <c r="D791" s="39">
        <f>IFERROR(__xludf.DUMMYFUNCTION("IFERROR(RANK(raw!$H790,Filter(raw!$H$2:$H10000,raw!$B$2:$B10000=raw!$B790),1),"""")"),64.0)</f>
        <v>64</v>
      </c>
      <c r="E791" s="40">
        <f t="array" ref="E791">IFERROR(INDEX(raw!$B:$H,MATCH(1,(raw!$B:$B=$B791)*(raw!$D:$D=$C791),0),7), "n/a")</f>
        <v>22.21</v>
      </c>
    </row>
    <row r="792">
      <c r="B792" s="39" t="str">
        <f>IFERROR(raw!$B791,"")</f>
        <v>La Roche-Posay Hydraphase Intense Serum Εντατικός Ορός Ενυδάτωσης και Θρέψης με Υαλουρονικο Οξύ 30ml</v>
      </c>
      <c r="C792" s="39" t="str">
        <f>IFERROR(raw!$D791,"")</f>
        <v>Pharmaworld</v>
      </c>
      <c r="D792" s="39">
        <f>IFERROR(__xludf.DUMMYFUNCTION("IFERROR(RANK(raw!$H791,Filter(raw!$H$2:$H10000,raw!$B$2:$B10000=raw!$B791),1),"""")"),72.0)</f>
        <v>72</v>
      </c>
      <c r="E792" s="40">
        <f t="array" ref="E792">IFERROR(INDEX(raw!$B:$H,MATCH(1,(raw!$B:$B=$B792)*(raw!$D:$D=$C792),0),7), "n/a")</f>
        <v>22.43</v>
      </c>
    </row>
    <row r="793">
      <c r="B793" s="39" t="str">
        <f>IFERROR(raw!$B792,"")</f>
        <v>La Roche-Posay Hydraphase Intense Serum Εντατικός Ορός Ενυδάτωσης και Θρέψης με Υαλουρονικο Οξύ 30ml</v>
      </c>
      <c r="C793" s="39" t="str">
        <f>IFERROR(raw!$D792,"")</f>
        <v>Pharmilion</v>
      </c>
      <c r="D793" s="39">
        <f>IFERROR(__xludf.DUMMYFUNCTION("IFERROR(RANK(raw!$H792,Filter(raw!$H$2:$H10000,raw!$B$2:$B10000=raw!$B792),1),"""")"),98.0)</f>
        <v>98</v>
      </c>
      <c r="E793" s="40">
        <f t="array" ref="E793">IFERROR(INDEX(raw!$B:$H,MATCH(1,(raw!$B:$B=$B793)*(raw!$D:$D=$C793),0),7), "n/a")</f>
        <v>23.5</v>
      </c>
    </row>
    <row r="794">
      <c r="B794" s="39" t="str">
        <f>IFERROR(raw!$B793,"")</f>
        <v>La Roche-Posay Hydraphase Intense Serum Εντατικός Ορός Ενυδάτωσης και Θρέψης με Υαλουρονικο Οξύ 30ml</v>
      </c>
      <c r="C794" s="39" t="str">
        <f>IFERROR(raw!$D793,"")</f>
        <v>Pharmacy-Shop</v>
      </c>
      <c r="D794" s="39">
        <f>IFERROR(__xludf.DUMMYFUNCTION("IFERROR(RANK(raw!$H793,Filter(raw!$H$2:$H10000,raw!$B$2:$B10000=raw!$B793),1),"""")"),91.0)</f>
        <v>91</v>
      </c>
      <c r="E794" s="40">
        <f t="array" ref="E794">IFERROR(INDEX(raw!$B:$H,MATCH(1,(raw!$B:$B=$B794)*(raw!$D:$D=$C794),0),7), "n/a")</f>
        <v>23.16</v>
      </c>
    </row>
    <row r="795">
      <c r="B795" s="39" t="str">
        <f>IFERROR(raw!$B794,"")</f>
        <v>La Roche-Posay Hydraphase Intense Serum Εντατικός Ορός Ενυδάτωσης και Θρέψης με Υαλουρονικο Οξύ 30ml</v>
      </c>
      <c r="C795" s="39" t="str">
        <f>IFERROR(raw!$D794,"")</f>
        <v>2pharmacy</v>
      </c>
      <c r="D795" s="39">
        <f>IFERROR(__xludf.DUMMYFUNCTION("IFERROR(RANK(raw!$H794,Filter(raw!$H$2:$H10000,raw!$B$2:$B10000=raw!$B794),1),"""")"),117.0)</f>
        <v>117</v>
      </c>
      <c r="E795" s="40">
        <f t="array" ref="E795">IFERROR(INDEX(raw!$B:$H,MATCH(1,(raw!$B:$B=$B795)*(raw!$D:$D=$C795),0),7), "n/a")</f>
        <v>24.97</v>
      </c>
    </row>
    <row r="796">
      <c r="B796" s="39" t="str">
        <f>IFERROR(raw!$B795,"")</f>
        <v>La Roche-Posay Hydraphase Intense Serum Εντατικός Ορός Ενυδάτωσης και Θρέψης με Υαλουρονικο Οξύ 30ml</v>
      </c>
      <c r="C796" s="39" t="str">
        <f>IFERROR(raw!$D795,"")</f>
        <v>Pharmacyexpert</v>
      </c>
      <c r="D796" s="39">
        <f>IFERROR(__xludf.DUMMYFUNCTION("IFERROR(RANK(raw!$H795,Filter(raw!$H$2:$H10000,raw!$B$2:$B10000=raw!$B795),1),"""")"),83.0)</f>
        <v>83</v>
      </c>
      <c r="E796" s="40">
        <f t="array" ref="E796">IFERROR(INDEX(raw!$B:$H,MATCH(1,(raw!$B:$B=$B796)*(raw!$D:$D=$C796),0),7), "n/a")</f>
        <v>22.68</v>
      </c>
    </row>
    <row r="797">
      <c r="B797" s="39" t="str">
        <f>IFERROR(raw!$B796,"")</f>
        <v>La Roche-Posay Hydraphase Intense Serum Εντατικός Ορός Ενυδάτωσης και Θρέψης με Υαλουρονικο Οξύ 30ml</v>
      </c>
      <c r="C797" s="39" t="str">
        <f>IFERROR(raw!$D796,"")</f>
        <v>Qpharmacy</v>
      </c>
      <c r="D797" s="39">
        <f>IFERROR(__xludf.DUMMYFUNCTION("IFERROR(RANK(raw!$H796,Filter(raw!$H$2:$H10000,raw!$B$2:$B10000=raw!$B796),1),"""")"),86.0)</f>
        <v>86</v>
      </c>
      <c r="E797" s="40">
        <f t="array" ref="E797">IFERROR(INDEX(raw!$B:$H,MATCH(1,(raw!$B:$B=$B797)*(raw!$D:$D=$C797),0),7), "n/a")</f>
        <v>23</v>
      </c>
    </row>
    <row r="798">
      <c r="B798" s="39" t="str">
        <f>IFERROR(raw!$B797,"")</f>
        <v>La Roche-Posay Hydraphase Intense Serum Εντατικός Ορός Ενυδάτωσης και Θρέψης με Υαλουρονικο Οξύ 30ml</v>
      </c>
      <c r="C798" s="39" t="str">
        <f>IFERROR(raw!$D797,"")</f>
        <v>Vita4you</v>
      </c>
      <c r="D798" s="39">
        <f>IFERROR(__xludf.DUMMYFUNCTION("IFERROR(RANK(raw!$H797,Filter(raw!$H$2:$H10000,raw!$B$2:$B10000=raw!$B797),1),"""")"),93.0)</f>
        <v>93</v>
      </c>
      <c r="E798" s="40">
        <f t="array" ref="E798">IFERROR(INDEX(raw!$B:$H,MATCH(1,(raw!$B:$B=$B798)*(raw!$D:$D=$C798),0),7), "n/a")</f>
        <v>23.24</v>
      </c>
    </row>
    <row r="799">
      <c r="B799" s="39" t="str">
        <f>IFERROR(raw!$B798,"")</f>
        <v>La Roche-Posay Hydraphase Intense Serum Εντατικός Ορός Ενυδάτωσης και Θρέψης με Υαλουρονικο Οξύ 30ml</v>
      </c>
      <c r="C799" s="39" t="str">
        <f>IFERROR(raw!$D798,"")</f>
        <v>Northpharmacy</v>
      </c>
      <c r="D799" s="39">
        <f>IFERROR(__xludf.DUMMYFUNCTION("IFERROR(RANK(raw!$H798,Filter(raw!$H$2:$H10000,raw!$B$2:$B10000=raw!$B798),1),"""")"),84.0)</f>
        <v>84</v>
      </c>
      <c r="E799" s="40">
        <f t="array" ref="E799">IFERROR(INDEX(raw!$B:$H,MATCH(1,(raw!$B:$B=$B799)*(raw!$D:$D=$C799),0),7), "n/a")</f>
        <v>22.86</v>
      </c>
    </row>
    <row r="800">
      <c r="B800" s="39" t="str">
        <f>IFERROR(raw!$B799,"")</f>
        <v>La Roche-Posay Hydraphase Intense Serum Εντατικός Ορός Ενυδάτωσης και Θρέψης με Υαλουρονικο Οξύ 30ml</v>
      </c>
      <c r="C800" s="39" t="str">
        <f>IFERROR(raw!$D799,"")</f>
        <v>PharmacyMagou</v>
      </c>
      <c r="D800" s="39">
        <f>IFERROR(__xludf.DUMMYFUNCTION("IFERROR(RANK(raw!$H799,Filter(raw!$H$2:$H10000,raw!$B$2:$B10000=raw!$B799),1),"""")"),92.0)</f>
        <v>92</v>
      </c>
      <c r="E800" s="40">
        <f t="array" ref="E800">IFERROR(INDEX(raw!$B:$H,MATCH(1,(raw!$B:$B=$B800)*(raw!$D:$D=$C800),0),7), "n/a")</f>
        <v>23.2</v>
      </c>
    </row>
    <row r="801">
      <c r="B801" s="39" t="str">
        <f>IFERROR(raw!$B800,"")</f>
        <v>La Roche-Posay Hydraphase Intense Serum Εντατικός Ορός Ενυδάτωσης και Θρέψης με Υαλουρονικο Οξύ 30ml</v>
      </c>
      <c r="C801" s="39" t="str">
        <f>IFERROR(raw!$D800,"")</f>
        <v>Pharmadvice</v>
      </c>
      <c r="D801" s="39">
        <f>IFERROR(__xludf.DUMMYFUNCTION("IFERROR(RANK(raw!$H800,Filter(raw!$H$2:$H10000,raw!$B$2:$B10000=raw!$B800),1),"""")"),89.0)</f>
        <v>89</v>
      </c>
      <c r="E801" s="40">
        <f t="array" ref="E801">IFERROR(INDEX(raw!$B:$H,MATCH(1,(raw!$B:$B=$B801)*(raw!$D:$D=$C801),0),7), "n/a")</f>
        <v>23.12</v>
      </c>
    </row>
    <row r="802">
      <c r="B802" s="39" t="str">
        <f>IFERROR(raw!$B801,"")</f>
        <v>La Roche-Posay Hydraphase Intense Serum Εντατικός Ορός Ενυδάτωσης και Θρέψης με Υαλουρονικο Οξύ 30ml</v>
      </c>
      <c r="C802" s="39" t="str">
        <f>IFERROR(raw!$D801,"")</f>
        <v>Joy Pharmacy</v>
      </c>
      <c r="D802" s="39">
        <f>IFERROR(__xludf.DUMMYFUNCTION("IFERROR(RANK(raw!$H801,Filter(raw!$H$2:$H10000,raw!$B$2:$B10000=raw!$B801),1),"""")"),88.0)</f>
        <v>88</v>
      </c>
      <c r="E802" s="40">
        <f t="array" ref="E802">IFERROR(INDEX(raw!$B:$H,MATCH(1,(raw!$B:$B=$B802)*(raw!$D:$D=$C802),0),7), "n/a")</f>
        <v>23.02</v>
      </c>
    </row>
    <row r="803">
      <c r="B803" s="39" t="str">
        <f>IFERROR(raw!$B802,"")</f>
        <v>La Roche-Posay Hydraphase Intense Serum Εντατικός Ορός Ενυδάτωσης και Θρέψης με Υαλουρονικο Οξύ 30ml</v>
      </c>
      <c r="C803" s="39" t="str">
        <f>IFERROR(raw!$D802,"")</f>
        <v>YouPharmacy</v>
      </c>
      <c r="D803" s="39">
        <f>IFERROR(__xludf.DUMMYFUNCTION("IFERROR(RANK(raw!$H802,Filter(raw!$H$2:$H10000,raw!$B$2:$B10000=raw!$B802),1),"""")"),89.0)</f>
        <v>89</v>
      </c>
      <c r="E803" s="40">
        <f t="array" ref="E803">IFERROR(INDEX(raw!$B:$H,MATCH(1,(raw!$B:$B=$B803)*(raw!$D:$D=$C803),0),7), "n/a")</f>
        <v>23.12</v>
      </c>
    </row>
    <row r="804">
      <c r="B804" s="39" t="str">
        <f>IFERROR(raw!$B803,"")</f>
        <v>La Roche-Posay Hydraphase Intense Serum Εντατικός Ορός Ενυδάτωσης και Θρέψης με Υαλουρονικο Οξύ 30ml</v>
      </c>
      <c r="C804" s="39" t="str">
        <f>IFERROR(raw!$D803,"")</f>
        <v>Go healthy</v>
      </c>
      <c r="D804" s="39">
        <f>IFERROR(__xludf.DUMMYFUNCTION("IFERROR(RANK(raw!$H803,Filter(raw!$H$2:$H10000,raw!$B$2:$B10000=raw!$B803),1),"""")"),95.0)</f>
        <v>95</v>
      </c>
      <c r="E804" s="40">
        <f t="array" ref="E804">IFERROR(INDEX(raw!$B:$H,MATCH(1,(raw!$B:$B=$B804)*(raw!$D:$D=$C804),0),7), "n/a")</f>
        <v>23.4</v>
      </c>
    </row>
    <row r="805">
      <c r="B805" s="39" t="str">
        <f>IFERROR(raw!$B804,"")</f>
        <v>La Roche-Posay Hydraphase Intense Serum Εντατικός Ορός Ενυδάτωσης και Θρέψης με Υαλουρονικο Οξύ 30ml</v>
      </c>
      <c r="C805" s="39" t="str">
        <f>IFERROR(raw!$D804,"")</f>
        <v>PharmacyMegaStore</v>
      </c>
      <c r="D805" s="39">
        <f>IFERROR(__xludf.DUMMYFUNCTION("IFERROR(RANK(raw!$H804,Filter(raw!$H$2:$H10000,raw!$B$2:$B10000=raw!$B804),1),"""")"),79.0)</f>
        <v>79</v>
      </c>
      <c r="E805" s="40">
        <f t="array" ref="E805">IFERROR(INDEX(raw!$B:$H,MATCH(1,(raw!$B:$B=$B805)*(raw!$D:$D=$C805),0),7), "n/a")</f>
        <v>22.6</v>
      </c>
    </row>
    <row r="806">
      <c r="B806" s="39" t="str">
        <f>IFERROR(raw!$B805,"")</f>
        <v>La Roche-Posay Hydraphase Intense Serum Εντατικός Ορός Ενυδάτωσης και Θρέψης με Υαλουρονικο Οξύ 30ml</v>
      </c>
      <c r="C806" s="39" t="str">
        <f>IFERROR(raw!$D805,"")</f>
        <v>IdeaPharm</v>
      </c>
      <c r="D806" s="39">
        <f>IFERROR(__xludf.DUMMYFUNCTION("IFERROR(RANK(raw!$H805,Filter(raw!$H$2:$H10000,raw!$B$2:$B10000=raw!$B805),1),"""")"),118.0)</f>
        <v>118</v>
      </c>
      <c r="E806" s="40">
        <f t="array" ref="E806">IFERROR(INDEX(raw!$B:$H,MATCH(1,(raw!$B:$B=$B806)*(raw!$D:$D=$C806),0),7), "n/a")</f>
        <v>25</v>
      </c>
    </row>
    <row r="807">
      <c r="B807" s="39" t="str">
        <f>IFERROR(raw!$B806,"")</f>
        <v>La Roche-Posay Hydraphase Intense Serum Εντατικός Ορός Ενυδάτωσης και Θρέψης με Υαλουρονικο Οξύ 30ml</v>
      </c>
      <c r="C807" s="39" t="str">
        <f>IFERROR(raw!$D806,"")</f>
        <v>Pharmacy-greece</v>
      </c>
      <c r="D807" s="39">
        <f>IFERROR(__xludf.DUMMYFUNCTION("IFERROR(RANK(raw!$H806,Filter(raw!$H$2:$H10000,raw!$B$2:$B10000=raw!$B806),1),"""")"),98.0)</f>
        <v>98</v>
      </c>
      <c r="E807" s="40">
        <f t="array" ref="E807">IFERROR(INDEX(raw!$B:$H,MATCH(1,(raw!$B:$B=$B807)*(raw!$D:$D=$C807),0),7), "n/a")</f>
        <v>23.5</v>
      </c>
    </row>
    <row r="808">
      <c r="B808" s="39" t="str">
        <f>IFERROR(raw!$B807,"")</f>
        <v>La Roche-Posay Hydraphase Intense Serum Εντατικός Ορός Ενυδάτωσης και Θρέψης με Υαλουρονικο Οξύ 30ml</v>
      </c>
      <c r="C808" s="39" t="str">
        <f>IFERROR(raw!$D807,"")</f>
        <v>Fzinpharmacy</v>
      </c>
      <c r="D808" s="39">
        <f>IFERROR(__xludf.DUMMYFUNCTION("IFERROR(RANK(raw!$H807,Filter(raw!$H$2:$H10000,raw!$B$2:$B10000=raw!$B807),1),"""")"),107.0)</f>
        <v>107</v>
      </c>
      <c r="E808" s="40">
        <f t="array" ref="E808">IFERROR(INDEX(raw!$B:$H,MATCH(1,(raw!$B:$B=$B808)*(raw!$D:$D=$C808),0),7), "n/a")</f>
        <v>24.3</v>
      </c>
    </row>
    <row r="809">
      <c r="B809" s="39" t="str">
        <f>IFERROR(raw!$B808,"")</f>
        <v>La Roche-Posay Hydraphase Intense Serum Εντατικός Ορός Ενυδάτωσης και Θρέψης με Υαλουρονικο Οξύ 30ml</v>
      </c>
      <c r="C809" s="39" t="str">
        <f>IFERROR(raw!$D808,"")</f>
        <v>Pharma Choice</v>
      </c>
      <c r="D809" s="39">
        <f>IFERROR(__xludf.DUMMYFUNCTION("IFERROR(RANK(raw!$H808,Filter(raw!$H$2:$H10000,raw!$B$2:$B10000=raw!$B808),1),"""")"),124.0)</f>
        <v>124</v>
      </c>
      <c r="E809" s="40">
        <f t="array" ref="E809">IFERROR(INDEX(raw!$B:$H,MATCH(1,(raw!$B:$B=$B809)*(raw!$D:$D=$C809),0),7), "n/a")</f>
        <v>26</v>
      </c>
    </row>
    <row r="810">
      <c r="B810" s="39" t="str">
        <f>IFERROR(raw!$B809,"")</f>
        <v>La Roche-Posay Hydraphase Intense Serum Εντατικός Ορός Ενυδάτωσης και Θρέψης με Υαλουρονικο Οξύ 30ml</v>
      </c>
      <c r="C810" s="39" t="str">
        <f>IFERROR(raw!$D809,"")</f>
        <v>Future Pharmacy</v>
      </c>
      <c r="D810" s="39">
        <f>IFERROR(__xludf.DUMMYFUNCTION("IFERROR(RANK(raw!$H809,Filter(raw!$H$2:$H10000,raw!$B$2:$B10000=raw!$B809),1),"""")"),106.0)</f>
        <v>106</v>
      </c>
      <c r="E810" s="40">
        <f t="array" ref="E810">IFERROR(INDEX(raw!$B:$H,MATCH(1,(raw!$B:$B=$B810)*(raw!$D:$D=$C810),0),7), "n/a")</f>
        <v>24.17</v>
      </c>
    </row>
    <row r="811">
      <c r="B811" s="39" t="str">
        <f>IFERROR(raw!$B810,"")</f>
        <v>La Roche-Posay Hydraphase Intense Serum Εντατικός Ορός Ενυδάτωσης και Θρέψης με Υαλουρονικο Οξύ 30ml</v>
      </c>
      <c r="C811" s="39" t="str">
        <f>IFERROR(raw!$D810,"")</f>
        <v>Martha's Pharmacy</v>
      </c>
      <c r="D811" s="39">
        <f>IFERROR(__xludf.DUMMYFUNCTION("IFERROR(RANK(raw!$H810,Filter(raw!$H$2:$H10000,raw!$B$2:$B10000=raw!$B810),1),"""")"),94.0)</f>
        <v>94</v>
      </c>
      <c r="E811" s="40">
        <f t="array" ref="E811">IFERROR(INDEX(raw!$B:$H,MATCH(1,(raw!$B:$B=$B811)*(raw!$D:$D=$C811),0),7), "n/a")</f>
        <v>23.28</v>
      </c>
    </row>
    <row r="812">
      <c r="B812" s="39" t="str">
        <f>IFERROR(raw!$B811,"")</f>
        <v>La Roche-Posay Hydraphase Intense Serum Εντατικός Ορός Ενυδάτωσης και Θρέψης με Υαλουρονικο Οξύ 30ml</v>
      </c>
      <c r="C812" s="39" t="str">
        <f>IFERROR(raw!$D811,"")</f>
        <v>Ippokratis-Pharmacy</v>
      </c>
      <c r="D812" s="39">
        <f>IFERROR(__xludf.DUMMYFUNCTION("IFERROR(RANK(raw!$H811,Filter(raw!$H$2:$H10000,raw!$B$2:$B10000=raw!$B811),1),"""")"),112.0)</f>
        <v>112</v>
      </c>
      <c r="E812" s="40">
        <f t="array" ref="E812">IFERROR(INDEX(raw!$B:$H,MATCH(1,(raw!$B:$B=$B812)*(raw!$D:$D=$C812),0),7), "n/a")</f>
        <v>24.62</v>
      </c>
    </row>
    <row r="813">
      <c r="B813" s="39" t="str">
        <f>IFERROR(raw!$B812,"")</f>
        <v>La Roche-Posay Hydraphase Intense Serum Εντατικός Ορός Ενυδάτωσης και Θρέψης με Υαλουρονικο Οξύ 30ml</v>
      </c>
      <c r="C813" s="39" t="str">
        <f>IFERROR(raw!$D812,"")</f>
        <v>AegeanPharmacy</v>
      </c>
      <c r="D813" s="39">
        <f>IFERROR(__xludf.DUMMYFUNCTION("IFERROR(RANK(raw!$H812,Filter(raw!$H$2:$H10000,raw!$B$2:$B10000=raw!$B812),1),"""")"),111.0)</f>
        <v>111</v>
      </c>
      <c r="E813" s="40">
        <f t="array" ref="E813">IFERROR(INDEX(raw!$B:$H,MATCH(1,(raw!$B:$B=$B813)*(raw!$D:$D=$C813),0),7), "n/a")</f>
        <v>24.5</v>
      </c>
    </row>
    <row r="814">
      <c r="B814" s="39" t="str">
        <f>IFERROR(raw!$B813,"")</f>
        <v>La Roche-Posay Hydraphase Intense Serum Εντατικός Ορός Ενυδάτωσης και Θρέψης με Υαλουρονικο Οξύ 30ml</v>
      </c>
      <c r="C814" s="39" t="str">
        <f>IFERROR(raw!$D813,"")</f>
        <v>PharmaNatura</v>
      </c>
      <c r="D814" s="39">
        <f>IFERROR(__xludf.DUMMYFUNCTION("IFERROR(RANK(raw!$H813,Filter(raw!$H$2:$H10000,raw!$B$2:$B10000=raw!$B813),1),"""")"),108.0)</f>
        <v>108</v>
      </c>
      <c r="E814" s="40">
        <f t="array" ref="E814">IFERROR(INDEX(raw!$B:$H,MATCH(1,(raw!$B:$B=$B814)*(raw!$D:$D=$C814),0),7), "n/a")</f>
        <v>24.4</v>
      </c>
    </row>
    <row r="815">
      <c r="B815" s="39" t="str">
        <f>IFERROR(raw!$B814,"")</f>
        <v>La Roche-Posay Hydraphase Intense Serum Εντατικός Ορός Ενυδάτωσης και Θρέψης με Υαλουρονικο Οξύ 30ml</v>
      </c>
      <c r="C815" s="39" t="str">
        <f>IFERROR(raw!$D814,"")</f>
        <v>Iq Pharmacy</v>
      </c>
      <c r="D815" s="39">
        <f>IFERROR(__xludf.DUMMYFUNCTION("IFERROR(RANK(raw!$H814,Filter(raw!$H$2:$H10000,raw!$B$2:$B10000=raw!$B814),1),"""")"),104.0)</f>
        <v>104</v>
      </c>
      <c r="E815" s="40">
        <f t="array" ref="E815">IFERROR(INDEX(raw!$B:$H,MATCH(1,(raw!$B:$B=$B815)*(raw!$D:$D=$C815),0),7), "n/a")</f>
        <v>23.9</v>
      </c>
    </row>
    <row r="816">
      <c r="B816" s="39" t="str">
        <f>IFERROR(raw!$B815,"")</f>
        <v>La Roche-Posay Hydraphase Intense Serum Εντατικός Ορός Ενυδάτωσης και Θρέψης με Υαλουρονικο Οξύ 30ml</v>
      </c>
      <c r="C816" s="39" t="str">
        <f>IFERROR(raw!$D815,"")</f>
        <v>Green-pharm</v>
      </c>
      <c r="D816" s="39">
        <f>IFERROR(__xludf.DUMMYFUNCTION("IFERROR(RANK(raw!$H815,Filter(raw!$H$2:$H10000,raw!$B$2:$B10000=raw!$B815),1),"""")"),96.0)</f>
        <v>96</v>
      </c>
      <c r="E816" s="40">
        <f t="array" ref="E816">IFERROR(INDEX(raw!$B:$H,MATCH(1,(raw!$B:$B=$B816)*(raw!$D:$D=$C816),0),7), "n/a")</f>
        <v>23.45</v>
      </c>
    </row>
    <row r="817">
      <c r="B817" s="39" t="str">
        <f>IFERROR(raw!$B816,"")</f>
        <v>La Roche-Posay Hydraphase Intense Serum Εντατικός Ορός Ενυδάτωσης και Θρέψης με Υαλουρονικο Οξύ 30ml</v>
      </c>
      <c r="C817" s="39" t="str">
        <f>IFERROR(raw!$D816,"")</f>
        <v>Pharmacien</v>
      </c>
      <c r="D817" s="39">
        <f>IFERROR(__xludf.DUMMYFUNCTION("IFERROR(RANK(raw!$H816,Filter(raw!$H$2:$H10000,raw!$B$2:$B10000=raw!$B816),1),"""")"),122.0)</f>
        <v>122</v>
      </c>
      <c r="E817" s="40">
        <f t="array" ref="E817">IFERROR(INDEX(raw!$B:$H,MATCH(1,(raw!$B:$B=$B817)*(raw!$D:$D=$C817),0),7), "n/a")</f>
        <v>25.48</v>
      </c>
    </row>
    <row r="818">
      <c r="B818" s="39" t="str">
        <f>IFERROR(raw!$B817,"")</f>
        <v>La Roche-Posay Hydraphase Intense Serum Εντατικός Ορός Ενυδάτωσης και Θρέψης με Υαλουρονικο Οξύ 30ml</v>
      </c>
      <c r="C818" s="39" t="str">
        <f>IFERROR(raw!$D817,"")</f>
        <v>Pharmakey</v>
      </c>
      <c r="D818" s="39">
        <f>IFERROR(__xludf.DUMMYFUNCTION("IFERROR(RANK(raw!$H817,Filter(raw!$H$2:$H10000,raw!$B$2:$B10000=raw!$B817),1),"""")"),114.0)</f>
        <v>114</v>
      </c>
      <c r="E818" s="40">
        <f t="array" ref="E818">IFERROR(INDEX(raw!$B:$H,MATCH(1,(raw!$B:$B=$B818)*(raw!$D:$D=$C818),0),7), "n/a")</f>
        <v>24.75</v>
      </c>
    </row>
    <row r="819">
      <c r="B819" s="39" t="str">
        <f>IFERROR(raw!$B818,"")</f>
        <v>La Roche-Posay Hydraphase Intense Serum Εντατικός Ορός Ενυδάτωσης και Θρέψης με Υαλουρονικο Οξύ 30ml</v>
      </c>
      <c r="C819" s="39" t="str">
        <f>IFERROR(raw!$D818,"")</f>
        <v>Pharmacy-Raptis</v>
      </c>
      <c r="D819" s="39">
        <f>IFERROR(__xludf.DUMMYFUNCTION("IFERROR(RANK(raw!$H818,Filter(raw!$H$2:$H10000,raw!$B$2:$B10000=raw!$B818),1),"""")"),115.0)</f>
        <v>115</v>
      </c>
      <c r="E819" s="40">
        <f t="array" ref="E819">IFERROR(INDEX(raw!$B:$H,MATCH(1,(raw!$B:$B=$B819)*(raw!$D:$D=$C819),0),7), "n/a")</f>
        <v>24.86</v>
      </c>
    </row>
    <row r="820">
      <c r="B820" s="39" t="str">
        <f>IFERROR(raw!$B819,"")</f>
        <v>La Roche-Posay Hydraphase Intense Serum Εντατικός Ορός Ενυδάτωσης και Θρέψης με Υαλουρονικο Οξύ 30ml</v>
      </c>
      <c r="C820" s="39" t="str">
        <f>IFERROR(raw!$D819,"")</f>
        <v>Mariaspharmacy</v>
      </c>
      <c r="D820" s="39">
        <f>IFERROR(__xludf.DUMMYFUNCTION("IFERROR(RANK(raw!$H819,Filter(raw!$H$2:$H10000,raw!$B$2:$B10000=raw!$B819),1),"""")"),109.0)</f>
        <v>109</v>
      </c>
      <c r="E820" s="40">
        <f t="array" ref="E820">IFERROR(INDEX(raw!$B:$H,MATCH(1,(raw!$B:$B=$B820)*(raw!$D:$D=$C820),0),7), "n/a")</f>
        <v>24.42</v>
      </c>
    </row>
    <row r="821">
      <c r="B821" s="39" t="str">
        <f>IFERROR(raw!$B820,"")</f>
        <v>La Roche-Posay Hydraphase Intense Serum Εντατικός Ορός Ενυδάτωσης και Θρέψης με Υαλουρονικο Οξύ 30ml</v>
      </c>
      <c r="C821" s="39" t="str">
        <f>IFERROR(raw!$D820,"")</f>
        <v>Farmakeio1828</v>
      </c>
      <c r="D821" s="39">
        <f>IFERROR(__xludf.DUMMYFUNCTION("IFERROR(RANK(raw!$H820,Filter(raw!$H$2:$H10000,raw!$B$2:$B10000=raw!$B820),1),"""")"),120.0)</f>
        <v>120</v>
      </c>
      <c r="E821" s="40">
        <f t="array" ref="E821">IFERROR(INDEX(raw!$B:$H,MATCH(1,(raw!$B:$B=$B821)*(raw!$D:$D=$C821),0),7), "n/a")</f>
        <v>25.23</v>
      </c>
    </row>
    <row r="822">
      <c r="B822" s="39" t="str">
        <f>IFERROR(raw!$B821,"")</f>
        <v>La Roche-Posay Hydraphase Intense Serum Εντατικός Ορός Ενυδάτωσης και Θρέψης με Υαλουρονικο Οξύ 30ml</v>
      </c>
      <c r="C822" s="39" t="str">
        <f>IFERROR(raw!$D821,"")</f>
        <v>PharmaGoods</v>
      </c>
      <c r="D822" s="39">
        <f>IFERROR(__xludf.DUMMYFUNCTION("IFERROR(RANK(raw!$H821,Filter(raw!$H$2:$H10000,raw!$B$2:$B10000=raw!$B821),1),"""")"),110.0)</f>
        <v>110</v>
      </c>
      <c r="E822" s="40">
        <f t="array" ref="E822">IFERROR(INDEX(raw!$B:$H,MATCH(1,(raw!$B:$B=$B822)*(raw!$D:$D=$C822),0),7), "n/a")</f>
        <v>24.43</v>
      </c>
    </row>
    <row r="823">
      <c r="B823" s="39" t="str">
        <f>IFERROR(raw!$B822,"")</f>
        <v>La Roche-Posay Hydraphase Intense Serum Εντατικός Ορός Ενυδάτωσης και Θρέψης με Υαλουρονικο Οξύ 30ml</v>
      </c>
      <c r="C823" s="39" t="str">
        <f>IFERROR(raw!$D822,"")</f>
        <v>Box2box</v>
      </c>
      <c r="D823" s="39">
        <f>IFERROR(__xludf.DUMMYFUNCTION("IFERROR(RANK(raw!$H822,Filter(raw!$H$2:$H10000,raw!$B$2:$B10000=raw!$B822),1),"""")"),116.0)</f>
        <v>116</v>
      </c>
      <c r="E823" s="40">
        <f t="array" ref="E823">IFERROR(INDEX(raw!$B:$H,MATCH(1,(raw!$B:$B=$B823)*(raw!$D:$D=$C823),0),7), "n/a")</f>
        <v>24.96</v>
      </c>
    </row>
    <row r="824">
      <c r="B824" s="39" t="str">
        <f>IFERROR(raw!$B823,"")</f>
        <v>La Roche-Posay Hydraphase Intense Serum Εντατικός Ορός Ενυδάτωσης και Θρέψης με Υαλουρονικο Οξύ 30ml</v>
      </c>
      <c r="C824" s="39" t="str">
        <f>IFERROR(raw!$D823,"")</f>
        <v>Pharmacy4me</v>
      </c>
      <c r="D824" s="39">
        <f>IFERROR(__xludf.DUMMYFUNCTION("IFERROR(RANK(raw!$H823,Filter(raw!$H$2:$H10000,raw!$B$2:$B10000=raw!$B823),1),"""")"),105.0)</f>
        <v>105</v>
      </c>
      <c r="E824" s="40">
        <f t="array" ref="E824">IFERROR(INDEX(raw!$B:$H,MATCH(1,(raw!$B:$B=$B824)*(raw!$D:$D=$C824),0),7), "n/a")</f>
        <v>23.96</v>
      </c>
    </row>
    <row r="825">
      <c r="B825" s="39" t="str">
        <f>IFERROR(raw!$B824,"")</f>
        <v>La Roche-Posay Hydraphase Intense Serum Εντατικός Ορός Ενυδάτωσης και Θρέψης με Υαλουρονικο Οξύ 30ml</v>
      </c>
      <c r="C825" s="39" t="str">
        <f>IFERROR(raw!$D824,"")</f>
        <v>Attica Beauty</v>
      </c>
      <c r="D825" s="39">
        <f>IFERROR(__xludf.DUMMYFUNCTION("IFERROR(RANK(raw!$H824,Filter(raw!$H$2:$H10000,raw!$B$2:$B10000=raw!$B824),1),"""")"),123.0)</f>
        <v>123</v>
      </c>
      <c r="E825" s="40">
        <f t="array" ref="E825">IFERROR(INDEX(raw!$B:$H,MATCH(1,(raw!$B:$B=$B825)*(raw!$D:$D=$C825),0),7), "n/a")</f>
        <v>25.63</v>
      </c>
    </row>
    <row r="826">
      <c r="B826" s="39" t="str">
        <f>IFERROR(raw!$B825,"")</f>
        <v>La Roche-Posay Hydraphase Intense Serum Εντατικός Ορός Ενυδάτωσης και Θρέψης με Υαλουρονικο Οξύ 30ml</v>
      </c>
      <c r="C826" s="39" t="str">
        <f>IFERROR(raw!$D825,"")</f>
        <v>Naturepharm</v>
      </c>
      <c r="D826" s="39">
        <f>IFERROR(__xludf.DUMMYFUNCTION("IFERROR(RANK(raw!$H825,Filter(raw!$H$2:$H10000,raw!$B$2:$B10000=raw!$B825),1),"""")"),119.0)</f>
        <v>119</v>
      </c>
      <c r="E826" s="40">
        <f t="array" ref="E826">IFERROR(INDEX(raw!$B:$H,MATCH(1,(raw!$B:$B=$B826)*(raw!$D:$D=$C826),0),7), "n/a")</f>
        <v>25.15</v>
      </c>
    </row>
    <row r="827">
      <c r="B827" s="39" t="str">
        <f>IFERROR(raw!$B826,"")</f>
        <v>La Roche-Posay Hydraphase Intense Serum Εντατικός Ορός Ενυδάτωσης και Θρέψης με Υαλουρονικο Οξύ 30ml</v>
      </c>
      <c r="C827" s="39" t="str">
        <f>IFERROR(raw!$D826,"")</f>
        <v>Pharmellon</v>
      </c>
      <c r="D827" s="39">
        <f>IFERROR(__xludf.DUMMYFUNCTION("IFERROR(RANK(raw!$H826,Filter(raw!$H$2:$H10000,raw!$B$2:$B10000=raw!$B826),1),"""")"),121.0)</f>
        <v>121</v>
      </c>
      <c r="E827" s="40">
        <f t="array" ref="E827">IFERROR(INDEX(raw!$B:$H,MATCH(1,(raw!$B:$B=$B827)*(raw!$D:$D=$C827),0),7), "n/a")</f>
        <v>25.29</v>
      </c>
    </row>
    <row r="828">
      <c r="B828" s="39" t="str">
        <f>IFERROR(raw!$B827,"")</f>
        <v>La Roche-Posay Hydraphase Intense Serum Εντατικός Ορός Ενυδάτωσης και Θρέψης με Υαλουρονικο Οξύ 30ml</v>
      </c>
      <c r="C828" s="39" t="str">
        <f>IFERROR(raw!$D827,"")</f>
        <v>Pharmastreet</v>
      </c>
      <c r="D828" s="39">
        <f>IFERROR(__xludf.DUMMYFUNCTION("IFERROR(RANK(raw!$H827,Filter(raw!$H$2:$H10000,raw!$B$2:$B10000=raw!$B827),1),"""")"),125.0)</f>
        <v>125</v>
      </c>
      <c r="E828" s="40">
        <f t="array" ref="E828">IFERROR(INDEX(raw!$B:$H,MATCH(1,(raw!$B:$B=$B828)*(raw!$D:$D=$C828),0),7), "n/a")</f>
        <v>26.2</v>
      </c>
    </row>
    <row r="829">
      <c r="B829" s="39" t="str">
        <f>IFERROR(raw!$B828,"")</f>
        <v>La Roche-Posay Hydraphase Intense Serum Εντατικός Ορός Ενυδάτωσης και Θρέψης με Υαλουρονικο Οξύ 30ml</v>
      </c>
      <c r="C829" s="39" t="str">
        <f>IFERROR(raw!$D828,"")</f>
        <v>Pharmacosmetics</v>
      </c>
      <c r="D829" s="39">
        <f>IFERROR(__xludf.DUMMYFUNCTION("IFERROR(RANK(raw!$H828,Filter(raw!$H$2:$H10000,raw!$B$2:$B10000=raw!$B828),1),"""")"),128.0)</f>
        <v>128</v>
      </c>
      <c r="E829" s="40">
        <f t="array" ref="E829">IFERROR(INDEX(raw!$B:$H,MATCH(1,(raw!$B:$B=$B829)*(raw!$D:$D=$C829),0),7), "n/a")</f>
        <v>28.5</v>
      </c>
    </row>
    <row r="830">
      <c r="B830" s="39" t="str">
        <f>IFERROR(raw!$B829,"")</f>
        <v>La Roche-Posay Hydraphase Intense Serum Εντατικός Ορός Ενυδάτωσης και Θρέψης με Υαλουρονικο Οξύ 30ml</v>
      </c>
      <c r="C830" s="39" t="str">
        <f>IFERROR(raw!$D829,"")</f>
        <v>Pharmacyonlineshop</v>
      </c>
      <c r="D830" s="39">
        <f>IFERROR(__xludf.DUMMYFUNCTION("IFERROR(RANK(raw!$H829,Filter(raw!$H$2:$H10000,raw!$B$2:$B10000=raw!$B829),1),"""")"),127.0)</f>
        <v>127</v>
      </c>
      <c r="E830" s="40">
        <f t="array" ref="E830">IFERROR(INDEX(raw!$B:$H,MATCH(1,(raw!$B:$B=$B830)*(raw!$D:$D=$C830),0),7), "n/a")</f>
        <v>26.69</v>
      </c>
    </row>
    <row r="831">
      <c r="B831" s="39" t="str">
        <f>IFERROR(raw!$B830,"")</f>
        <v>La Roche-Posay Hydraphase Intense Serum Εντατικός Ορός Ενυδάτωσης και Θρέψης με Υαλουρονικο Οξύ 30ml</v>
      </c>
      <c r="C831" s="39" t="str">
        <f>IFERROR(raw!$D830,"")</f>
        <v>Fmf</v>
      </c>
      <c r="D831" s="39">
        <f>IFERROR(__xludf.DUMMYFUNCTION("IFERROR(RANK(raw!$H830,Filter(raw!$H$2:$H10000,raw!$B$2:$B10000=raw!$B830),1),"""")"),126.0)</f>
        <v>126</v>
      </c>
      <c r="E831" s="40">
        <f t="array" ref="E831">IFERROR(INDEX(raw!$B:$H,MATCH(1,(raw!$B:$B=$B831)*(raw!$D:$D=$C831),0),7), "n/a")</f>
        <v>26.45</v>
      </c>
    </row>
    <row r="832">
      <c r="B832" s="39" t="str">
        <f>IFERROR(raw!$B831,"")</f>
        <v>La Roche-Posay Hydraphase Intense Serum Εντατικός Ορός Ενυδάτωσης και Θρέψης με Υαλουρονικο Οξύ 30ml</v>
      </c>
      <c r="C832" s="39" t="str">
        <f>IFERROR(raw!$D831,"")</f>
        <v>AntoniouPharmacy</v>
      </c>
      <c r="D832" s="39">
        <f>IFERROR(__xludf.DUMMYFUNCTION("IFERROR(RANK(raw!$H831,Filter(raw!$H$2:$H10000,raw!$B$2:$B10000=raw!$B831),1),"""")"),129.0)</f>
        <v>129</v>
      </c>
      <c r="E832" s="40">
        <f t="array" ref="E832">IFERROR(INDEX(raw!$B:$H,MATCH(1,(raw!$B:$B=$B832)*(raw!$D:$D=$C832),0),7), "n/a")</f>
        <v>28.99</v>
      </c>
    </row>
    <row r="833">
      <c r="B833" s="39" t="str">
        <f>IFERROR(raw!$B832,"")</f>
        <v>La Roche-Posay Hydraphase Intense Serum Εντατικός Ορός Ενυδάτωσης και Θρέψης με Υαλουρονικο Οξύ 30ml</v>
      </c>
      <c r="C833" s="39" t="str">
        <f>IFERROR(raw!$D832,"")</f>
        <v>Notino</v>
      </c>
      <c r="D833" s="39">
        <f>IFERROR(__xludf.DUMMYFUNCTION("IFERROR(RANK(raw!$H832,Filter(raw!$H$2:$H10000,raw!$B$2:$B10000=raw!$B832),1),"""")"),131.0)</f>
        <v>131</v>
      </c>
      <c r="E833" s="40">
        <f t="array" ref="E833">IFERROR(INDEX(raw!$B:$H,MATCH(1,(raw!$B:$B=$B833)*(raw!$D:$D=$C833),0),7), "n/a")</f>
        <v>31.8</v>
      </c>
    </row>
    <row r="834">
      <c r="B834" s="39" t="str">
        <f>IFERROR(raw!$B833,"")</f>
        <v>La Roche-Posay Hydraphase Intense Serum Εντατικός Ορός Ενυδάτωσης και Θρέψης με Υαλουρονικο Οξύ 30ml</v>
      </c>
      <c r="C834" s="39" t="str">
        <f>IFERROR(raw!$D833,"")</f>
        <v>iNatural</v>
      </c>
      <c r="D834" s="39">
        <f>IFERROR(__xludf.DUMMYFUNCTION("IFERROR(RANK(raw!$H833,Filter(raw!$H$2:$H10000,raw!$B$2:$B10000=raw!$B833),1),"""")"),130.0)</f>
        <v>130</v>
      </c>
      <c r="E834" s="40">
        <f t="array" ref="E834">IFERROR(INDEX(raw!$B:$H,MATCH(1,(raw!$B:$B=$B834)*(raw!$D:$D=$C834),0),7), "n/a")</f>
        <v>29.66</v>
      </c>
    </row>
    <row r="835">
      <c r="B835" s="39" t="str">
        <f>IFERROR(raw!$B834,"")</f>
        <v>Bioderma Hydrabio Serum Ορός εντατικής ενυδάτωσης για το πολύ αφυδατωμένο δέρμα 40ml</v>
      </c>
      <c r="C835" s="39" t="str">
        <f>IFERROR(raw!$D834,"")</f>
        <v>Novopharmacy</v>
      </c>
      <c r="D835" s="39">
        <f>IFERROR(__xludf.DUMMYFUNCTION("IFERROR(RANK(raw!$H834,Filter(raw!$H$2:$H10000,raw!$B$2:$B10000=raw!$B834),1),"""")"),1.0)</f>
        <v>1</v>
      </c>
      <c r="E835" s="40">
        <f t="array" ref="E835">IFERROR(INDEX(raw!$B:$H,MATCH(1,(raw!$B:$B=$B835)*(raw!$D:$D=$C835),0),7), "n/a")</f>
        <v>15.35</v>
      </c>
    </row>
    <row r="836">
      <c r="B836" s="39" t="str">
        <f>IFERROR(raw!$B835,"")</f>
        <v>Bioderma Hydrabio Serum Ορός εντατικής ενυδάτωσης για το πολύ αφυδατωμένο δέρμα 40ml</v>
      </c>
      <c r="C836" s="39" t="str">
        <f>IFERROR(raw!$D835,"")</f>
        <v>Onpharm</v>
      </c>
      <c r="D836" s="39">
        <f>IFERROR(__xludf.DUMMYFUNCTION("IFERROR(RANK(raw!$H835,Filter(raw!$H$2:$H10000,raw!$B$2:$B10000=raw!$B835),1),"""")"),4.0)</f>
        <v>4</v>
      </c>
      <c r="E836" s="40">
        <f t="array" ref="E836">IFERROR(INDEX(raw!$B:$H,MATCH(1,(raw!$B:$B=$B836)*(raw!$D:$D=$C836),0),7), "n/a")</f>
        <v>16</v>
      </c>
    </row>
    <row r="837">
      <c r="B837" s="39" t="str">
        <f>IFERROR(raw!$B836,"")</f>
        <v>Bioderma Hydrabio Serum Ορός εντατικής ενυδάτωσης για το πολύ αφυδατωμένο δέρμα 40ml</v>
      </c>
      <c r="C837" s="39" t="str">
        <f>IFERROR(raw!$D836,"")</f>
        <v>AggelidisPharmacy</v>
      </c>
      <c r="D837" s="39">
        <f>IFERROR(__xludf.DUMMYFUNCTION("IFERROR(RANK(raw!$H836,Filter(raw!$H$2:$H10000,raw!$B$2:$B10000=raw!$B836),1),"""")"),3.0)</f>
        <v>3</v>
      </c>
      <c r="E837" s="40">
        <f t="array" ref="E837">IFERROR(INDEX(raw!$B:$H,MATCH(1,(raw!$B:$B=$B837)*(raw!$D:$D=$C837),0),7), "n/a")</f>
        <v>15.83</v>
      </c>
    </row>
    <row r="838">
      <c r="B838" s="39" t="str">
        <f>IFERROR(raw!$B837,"")</f>
        <v>Bioderma Hydrabio Serum Ορός εντατικής ενυδάτωσης για το πολύ αφυδατωμένο δέρμα 40ml</v>
      </c>
      <c r="C838" s="39" t="str">
        <f>IFERROR(raw!$D837,"")</f>
        <v>Tofarmakeiomou</v>
      </c>
      <c r="D838" s="39">
        <f>IFERROR(__xludf.DUMMYFUNCTION("IFERROR(RANK(raw!$H837,Filter(raw!$H$2:$H10000,raw!$B$2:$B10000=raw!$B837),1),"""")"),29.0)</f>
        <v>29</v>
      </c>
      <c r="E838" s="40">
        <f t="array" ref="E838">IFERROR(INDEX(raw!$B:$H,MATCH(1,(raw!$B:$B=$B838)*(raw!$D:$D=$C838),0),7), "n/a")</f>
        <v>18.94</v>
      </c>
    </row>
    <row r="839">
      <c r="B839" s="39" t="str">
        <f>IFERROR(raw!$B838,"")</f>
        <v>Bioderma Hydrabio Serum Ορός εντατικής ενυδάτωσης για το πολύ αφυδατωμένο δέρμα 40ml</v>
      </c>
      <c r="C839" s="39" t="str">
        <f>IFERROR(raw!$D838,"")</f>
        <v>PharmacyMegaStore</v>
      </c>
      <c r="D839" s="39">
        <f>IFERROR(__xludf.DUMMYFUNCTION("IFERROR(RANK(raw!$H838,Filter(raw!$H$2:$H10000,raw!$B$2:$B10000=raw!$B838),1),"""")"),2.0)</f>
        <v>2</v>
      </c>
      <c r="E839" s="40">
        <f t="array" ref="E839">IFERROR(INDEX(raw!$B:$H,MATCH(1,(raw!$B:$B=$B839)*(raw!$D:$D=$C839),0),7), "n/a")</f>
        <v>15.5</v>
      </c>
    </row>
    <row r="840">
      <c r="B840" s="39" t="str">
        <f>IFERROR(raw!$B839,"")</f>
        <v>Bioderma Hydrabio Serum Ορός εντατικής ενυδάτωσης για το πολύ αφυδατωμένο δέρμα 40ml</v>
      </c>
      <c r="C840" s="39" t="str">
        <f>IFERROR(raw!$D839,"")</f>
        <v>E-pharm</v>
      </c>
      <c r="D840" s="39">
        <f>IFERROR(__xludf.DUMMYFUNCTION("IFERROR(RANK(raw!$H839,Filter(raw!$H$2:$H10000,raw!$B$2:$B10000=raw!$B839),1),"""")"),8.0)</f>
        <v>8</v>
      </c>
      <c r="E840" s="40">
        <f t="array" ref="E840">IFERROR(INDEX(raw!$B:$H,MATCH(1,(raw!$B:$B=$B840)*(raw!$D:$D=$C840),0),7), "n/a")</f>
        <v>17.57</v>
      </c>
    </row>
    <row r="841">
      <c r="B841" s="39" t="str">
        <f>IFERROR(raw!$B840,"")</f>
        <v>Bioderma Hydrabio Serum Ορός εντατικής ενυδάτωσης για το πολύ αφυδατωμένο δέρμα 40ml</v>
      </c>
      <c r="C841" s="39" t="str">
        <f>IFERROR(raw!$D840,"")</f>
        <v>Ofarmakopoiosmou</v>
      </c>
      <c r="D841" s="39">
        <f>IFERROR(__xludf.DUMMYFUNCTION("IFERROR(RANK(raw!$H840,Filter(raw!$H$2:$H10000,raw!$B$2:$B10000=raw!$B840),1),"""")"),6.0)</f>
        <v>6</v>
      </c>
      <c r="E841" s="40">
        <f t="array" ref="E841">IFERROR(INDEX(raw!$B:$H,MATCH(1,(raw!$B:$B=$B841)*(raw!$D:$D=$C841),0),7), "n/a")</f>
        <v>17.39</v>
      </c>
    </row>
    <row r="842">
      <c r="B842" s="39" t="str">
        <f>IFERROR(raw!$B841,"")</f>
        <v>Bioderma Hydrabio Serum Ορός εντατικής ενυδάτωσης για το πολύ αφυδατωμένο δέρμα 40ml</v>
      </c>
      <c r="C842" s="39" t="str">
        <f>IFERROR(raw!$D841,"")</f>
        <v>PharmacyDiscount</v>
      </c>
      <c r="D842" s="39">
        <f>IFERROR(__xludf.DUMMYFUNCTION("IFERROR(RANK(raw!$H841,Filter(raw!$H$2:$H10000,raw!$B$2:$B10000=raw!$B841),1),"""")"),7.0)</f>
        <v>7</v>
      </c>
      <c r="E842" s="40">
        <f t="array" ref="E842">IFERROR(INDEX(raw!$B:$H,MATCH(1,(raw!$B:$B=$B842)*(raw!$D:$D=$C842),0),7), "n/a")</f>
        <v>17.49</v>
      </c>
    </row>
    <row r="843">
      <c r="B843" s="39" t="str">
        <f>IFERROR(raw!$B842,"")</f>
        <v>Bioderma Hydrabio Serum Ορός εντατικής ενυδάτωσης για το πολύ αφυδατωμένο δέρμα 40ml</v>
      </c>
      <c r="C843" s="39" t="str">
        <f>IFERROR(raw!$D842,"")</f>
        <v>Phavory</v>
      </c>
      <c r="D843" s="39">
        <f>IFERROR(__xludf.DUMMYFUNCTION("IFERROR(RANK(raw!$H842,Filter(raw!$H$2:$H10000,raw!$B$2:$B10000=raw!$B842),1),"""")"),5.0)</f>
        <v>5</v>
      </c>
      <c r="E843" s="40">
        <f t="array" ref="E843">IFERROR(INDEX(raw!$B:$H,MATCH(1,(raw!$B:$B=$B843)*(raw!$D:$D=$C843),0),7), "n/a")</f>
        <v>17.12</v>
      </c>
    </row>
    <row r="844">
      <c r="B844" s="39" t="str">
        <f>IFERROR(raw!$B843,"")</f>
        <v>Bioderma Hydrabio Serum Ορός εντατικής ενυδάτωσης για το πολύ αφυδατωμένο δέρμα 40ml</v>
      </c>
      <c r="C844" s="39" t="str">
        <f>IFERROR(raw!$D843,"")</f>
        <v>ThinkPharmacy</v>
      </c>
      <c r="D844" s="39">
        <f>IFERROR(__xludf.DUMMYFUNCTION("IFERROR(RANK(raw!$H843,Filter(raw!$H$2:$H10000,raw!$B$2:$B10000=raw!$B843),1),"""")"),9.0)</f>
        <v>9</v>
      </c>
      <c r="E844" s="40">
        <f t="array" ref="E844">IFERROR(INDEX(raw!$B:$H,MATCH(1,(raw!$B:$B=$B844)*(raw!$D:$D=$C844),0),7), "n/a")</f>
        <v>17.9</v>
      </c>
    </row>
    <row r="845">
      <c r="B845" s="39" t="str">
        <f>IFERROR(raw!$B844,"")</f>
        <v>Bioderma Hydrabio Serum Ορός εντατικής ενυδάτωσης για το πολύ αφυδατωμένο δέρμα 40ml</v>
      </c>
      <c r="C845" s="39" t="str">
        <f>IFERROR(raw!$D844,"")</f>
        <v>Parfimo</v>
      </c>
      <c r="D845" s="39">
        <f>IFERROR(__xludf.DUMMYFUNCTION("IFERROR(RANK(raw!$H844,Filter(raw!$H$2:$H10000,raw!$B$2:$B10000=raw!$B844),1),"""")"),19.0)</f>
        <v>19</v>
      </c>
      <c r="E845" s="40">
        <f t="array" ref="E845">IFERROR(INDEX(raw!$B:$H,MATCH(1,(raw!$B:$B=$B845)*(raw!$D:$D=$C845),0),7), "n/a")</f>
        <v>18.3</v>
      </c>
    </row>
    <row r="846">
      <c r="B846" s="39" t="str">
        <f>IFERROR(raw!$B845,"")</f>
        <v>Bioderma Hydrabio Serum Ορός εντατικής ενυδάτωσης για το πολύ αφυδατωμένο δέρμα 40ml</v>
      </c>
      <c r="C846" s="39" t="str">
        <f>IFERROR(raw!$D845,"")</f>
        <v>PharmacyMagou</v>
      </c>
      <c r="D846" s="39">
        <f>IFERROR(__xludf.DUMMYFUNCTION("IFERROR(RANK(raw!$H845,Filter(raw!$H$2:$H10000,raw!$B$2:$B10000=raw!$B845),1),"""")"),17.0)</f>
        <v>17</v>
      </c>
      <c r="E846" s="40">
        <f t="array" ref="E846">IFERROR(INDEX(raw!$B:$H,MATCH(1,(raw!$B:$B=$B846)*(raw!$D:$D=$C846),0),7), "n/a")</f>
        <v>18.2</v>
      </c>
    </row>
    <row r="847">
      <c r="B847" s="39" t="str">
        <f>IFERROR(raw!$B846,"")</f>
        <v>Bioderma Hydrabio Serum Ορός εντατικής ενυδάτωσης για το πολύ αφυδατωμένο δέρμα 40ml</v>
      </c>
      <c r="C847" s="39" t="str">
        <f>IFERROR(raw!$D846,"")</f>
        <v>PentelicaPharmacy</v>
      </c>
      <c r="D847" s="39">
        <f>IFERROR(__xludf.DUMMYFUNCTION("IFERROR(RANK(raw!$H846,Filter(raw!$H$2:$H10000,raw!$B$2:$B10000=raw!$B846),1),"""")"),17.0)</f>
        <v>17</v>
      </c>
      <c r="E847" s="40">
        <f t="array" ref="E847">IFERROR(INDEX(raw!$B:$H,MATCH(1,(raw!$B:$B=$B847)*(raw!$D:$D=$C847),0),7), "n/a")</f>
        <v>18.2</v>
      </c>
    </row>
    <row r="848">
      <c r="B848" s="39" t="str">
        <f>IFERROR(raw!$B847,"")</f>
        <v>Bioderma Hydrabio Serum Ορός εντατικής ενυδάτωσης για το πολύ αφυδατωμένο δέρμα 40ml</v>
      </c>
      <c r="C848" s="39" t="str">
        <f>IFERROR(raw!$D847,"")</f>
        <v>Pharmacy-care</v>
      </c>
      <c r="D848" s="39">
        <f>IFERROR(__xludf.DUMMYFUNCTION("IFERROR(RANK(raw!$H847,Filter(raw!$H$2:$H10000,raw!$B$2:$B10000=raw!$B847),1),"""")"),22.0)</f>
        <v>22</v>
      </c>
      <c r="E848" s="40">
        <f t="array" ref="E848">IFERROR(INDEX(raw!$B:$H,MATCH(1,(raw!$B:$B=$B848)*(raw!$D:$D=$C848),0),7), "n/a")</f>
        <v>18.52</v>
      </c>
    </row>
    <row r="849">
      <c r="B849" s="39" t="str">
        <f>IFERROR(raw!$B848,"")</f>
        <v>Bioderma Hydrabio Serum Ορός εντατικής ενυδάτωσης για το πολύ αφυδατωμένο δέρμα 40ml</v>
      </c>
      <c r="C849" s="39" t="str">
        <f>IFERROR(raw!$D848,"")</f>
        <v>Mypharmacy</v>
      </c>
      <c r="D849" s="39">
        <f>IFERROR(__xludf.DUMMYFUNCTION("IFERROR(RANK(raw!$H848,Filter(raw!$H$2:$H10000,raw!$B$2:$B10000=raw!$B848),1),"""")"),10.0)</f>
        <v>10</v>
      </c>
      <c r="E849" s="40">
        <f t="array" ref="E849">IFERROR(INDEX(raw!$B:$H,MATCH(1,(raw!$B:$B=$B849)*(raw!$D:$D=$C849),0),7), "n/a")</f>
        <v>17.94</v>
      </c>
    </row>
    <row r="850">
      <c r="B850" s="39" t="str">
        <f>IFERROR(raw!$B849,"")</f>
        <v>Bioderma Hydrabio Serum Ορός εντατικής ενυδάτωσης για το πολύ αφυδατωμένο δέρμα 40ml</v>
      </c>
      <c r="C850" s="39" t="str">
        <f>IFERROR(raw!$D849,"")</f>
        <v>NewGenPharmacy</v>
      </c>
      <c r="D850" s="39">
        <f>IFERROR(__xludf.DUMMYFUNCTION("IFERROR(RANK(raw!$H849,Filter(raw!$H$2:$H10000,raw!$B$2:$B10000=raw!$B849),1),"""")"),25.0)</f>
        <v>25</v>
      </c>
      <c r="E850" s="40">
        <f t="array" ref="E850">IFERROR(INDEX(raw!$B:$H,MATCH(1,(raw!$B:$B=$B850)*(raw!$D:$D=$C850),0),7), "n/a")</f>
        <v>18.61</v>
      </c>
    </row>
    <row r="851">
      <c r="B851" s="39" t="str">
        <f>IFERROR(raw!$B850,"")</f>
        <v>Bioderma Hydrabio Serum Ορός εντατικής ενυδάτωσης για το πολύ αφυδατωμένο δέρμα 40ml</v>
      </c>
      <c r="C851" s="39" t="str">
        <f>IFERROR(raw!$D850,"")</f>
        <v>Pharmacy128</v>
      </c>
      <c r="D851" s="39">
        <f>IFERROR(__xludf.DUMMYFUNCTION("IFERROR(RANK(raw!$H850,Filter(raw!$H$2:$H10000,raw!$B$2:$B10000=raw!$B850),1),"""")"),36.0)</f>
        <v>36</v>
      </c>
      <c r="E851" s="40">
        <f t="array" ref="E851">IFERROR(INDEX(raw!$B:$H,MATCH(1,(raw!$B:$B=$B851)*(raw!$D:$D=$C851),0),7), "n/a")</f>
        <v>19.33</v>
      </c>
    </row>
    <row r="852">
      <c r="B852" s="39" t="str">
        <f>IFERROR(raw!$B851,"")</f>
        <v>Bioderma Hydrabio Serum Ορός εντατικής ενυδάτωσης για το πολύ αφυδατωμένο δέρμα 40ml</v>
      </c>
      <c r="C852" s="39" t="str">
        <f>IFERROR(raw!$D851,"")</f>
        <v>Pharm24</v>
      </c>
      <c r="D852" s="39">
        <f>IFERROR(__xludf.DUMMYFUNCTION("IFERROR(RANK(raw!$H851,Filter(raw!$H$2:$H10000,raw!$B$2:$B10000=raw!$B851),1),"""")"),12.0)</f>
        <v>12</v>
      </c>
      <c r="E852" s="40">
        <f t="array" ref="E852">IFERROR(INDEX(raw!$B:$H,MATCH(1,(raw!$B:$B=$B852)*(raw!$D:$D=$C852),0),7), "n/a")</f>
        <v>18.11</v>
      </c>
    </row>
    <row r="853">
      <c r="B853" s="39" t="str">
        <f>IFERROR(raw!$B852,"")</f>
        <v>Bioderma Hydrabio Serum Ορός εντατικής ενυδάτωσης για το πολύ αφυδατωμένο δέρμα 40ml</v>
      </c>
      <c r="C853" s="39" t="str">
        <f>IFERROR(raw!$D852,"")</f>
        <v>Vita4you</v>
      </c>
      <c r="D853" s="39">
        <f>IFERROR(__xludf.DUMMYFUNCTION("IFERROR(RANK(raw!$H852,Filter(raw!$H$2:$H10000,raw!$B$2:$B10000=raw!$B852),1),"""")"),23.0)</f>
        <v>23</v>
      </c>
      <c r="E853" s="40">
        <f t="array" ref="E853">IFERROR(INDEX(raw!$B:$H,MATCH(1,(raw!$B:$B=$B853)*(raw!$D:$D=$C853),0),7), "n/a")</f>
        <v>18.53</v>
      </c>
    </row>
    <row r="854">
      <c r="B854" s="39" t="str">
        <f>IFERROR(raw!$B853,"")</f>
        <v>Bioderma Hydrabio Serum Ορός εντατικής ενυδάτωσης για το πολύ αφυδατωμένο δέρμα 40ml</v>
      </c>
      <c r="C854" s="39" t="str">
        <f>IFERROR(raw!$D853,"")</f>
        <v>UrbanPharmacy</v>
      </c>
      <c r="D854" s="39">
        <f>IFERROR(__xludf.DUMMYFUNCTION("IFERROR(RANK(raw!$H853,Filter(raw!$H$2:$H10000,raw!$B$2:$B10000=raw!$B853),1),"""")"),27.0)</f>
        <v>27</v>
      </c>
      <c r="E854" s="40">
        <f t="array" ref="E854">IFERROR(INDEX(raw!$B:$H,MATCH(1,(raw!$B:$B=$B854)*(raw!$D:$D=$C854),0),7), "n/a")</f>
        <v>18.88</v>
      </c>
    </row>
    <row r="855">
      <c r="B855" s="39" t="str">
        <f>IFERROR(raw!$B854,"")</f>
        <v>Bioderma Hydrabio Serum Ορός εντατικής ενυδάτωσης για το πολύ αφυδατωμένο δέρμα 40ml</v>
      </c>
      <c r="C855" s="39" t="str">
        <f>IFERROR(raw!$D854,"")</f>
        <v>BoxPharmacy</v>
      </c>
      <c r="D855" s="39">
        <f>IFERROR(__xludf.DUMMYFUNCTION("IFERROR(RANK(raw!$H854,Filter(raw!$H$2:$H10000,raw!$B$2:$B10000=raw!$B854),1),"""")"),13.0)</f>
        <v>13</v>
      </c>
      <c r="E855" s="40">
        <f t="array" ref="E855">IFERROR(INDEX(raw!$B:$H,MATCH(1,(raw!$B:$B=$B855)*(raw!$D:$D=$C855),0),7), "n/a")</f>
        <v>18.13</v>
      </c>
    </row>
    <row r="856">
      <c r="B856" s="39" t="str">
        <f>IFERROR(raw!$B855,"")</f>
        <v>Bioderma Hydrabio Serum Ορός εντατικής ενυδάτωσης για το πολύ αφυδατωμένο δέρμα 40ml</v>
      </c>
      <c r="C856" s="39" t="str">
        <f>IFERROR(raw!$D855,"")</f>
        <v>CentralPharmacy</v>
      </c>
      <c r="D856" s="39">
        <f>IFERROR(__xludf.DUMMYFUNCTION("IFERROR(RANK(raw!$H855,Filter(raw!$H$2:$H10000,raw!$B$2:$B10000=raw!$B855),1),"""")"),21.0)</f>
        <v>21</v>
      </c>
      <c r="E856" s="40">
        <f t="array" ref="E856">IFERROR(INDEX(raw!$B:$H,MATCH(1,(raw!$B:$B=$B856)*(raw!$D:$D=$C856),0),7), "n/a")</f>
        <v>18.43</v>
      </c>
    </row>
    <row r="857">
      <c r="B857" s="39" t="str">
        <f>IFERROR(raw!$B856,"")</f>
        <v>Bioderma Hydrabio Serum Ορός εντατικής ενυδάτωσης για το πολύ αφυδατωμένο δέρμα 40ml</v>
      </c>
      <c r="C857" s="39" t="str">
        <f>IFERROR(raw!$D856,"")</f>
        <v>Easy-pharmacy</v>
      </c>
      <c r="D857" s="39">
        <f>IFERROR(__xludf.DUMMYFUNCTION("IFERROR(RANK(raw!$H856,Filter(raw!$H$2:$H10000,raw!$B$2:$B10000=raw!$B856),1),"""")"),13.0)</f>
        <v>13</v>
      </c>
      <c r="E857" s="40">
        <f t="array" ref="E857">IFERROR(INDEX(raw!$B:$H,MATCH(1,(raw!$B:$B=$B857)*(raw!$D:$D=$C857),0),7), "n/a")</f>
        <v>18.13</v>
      </c>
    </row>
    <row r="858">
      <c r="B858" s="39" t="str">
        <f>IFERROR(raw!$B857,"")</f>
        <v>Bioderma Hydrabio Serum Ορός εντατικής ενυδάτωσης για το πολύ αφυδατωμένο δέρμα 40ml</v>
      </c>
      <c r="C858" s="39" t="str">
        <f>IFERROR(raw!$D857,"")</f>
        <v>Pharm16</v>
      </c>
      <c r="D858" s="39">
        <f>IFERROR(__xludf.DUMMYFUNCTION("IFERROR(RANK(raw!$H857,Filter(raw!$H$2:$H10000,raw!$B$2:$B10000=raw!$B857),1),"""")"),13.0)</f>
        <v>13</v>
      </c>
      <c r="E858" s="40">
        <f t="array" ref="E858">IFERROR(INDEX(raw!$B:$H,MATCH(1,(raw!$B:$B=$B858)*(raw!$D:$D=$C858),0),7), "n/a")</f>
        <v>18.13</v>
      </c>
    </row>
    <row r="859">
      <c r="B859" s="39" t="str">
        <f>IFERROR(raw!$B858,"")</f>
        <v>Bioderma Hydrabio Serum Ορός εντατικής ενυδάτωσης για το πολύ αφυδατωμένο δέρμα 40ml</v>
      </c>
      <c r="C859" s="39" t="str">
        <f>IFERROR(raw!$D858,"")</f>
        <v>Pharmilion</v>
      </c>
      <c r="D859" s="39">
        <f>IFERROR(__xludf.DUMMYFUNCTION("IFERROR(RANK(raw!$H858,Filter(raw!$H$2:$H10000,raw!$B$2:$B10000=raw!$B858),1),"""")"),31.0)</f>
        <v>31</v>
      </c>
      <c r="E859" s="40">
        <f t="array" ref="E859">IFERROR(INDEX(raw!$B:$H,MATCH(1,(raw!$B:$B=$B859)*(raw!$D:$D=$C859),0),7), "n/a")</f>
        <v>19.04</v>
      </c>
    </row>
    <row r="860">
      <c r="B860" s="39" t="str">
        <f>IFERROR(raw!$B859,"")</f>
        <v>Bioderma Hydrabio Serum Ορός εντατικής ενυδάτωσης για το πολύ αφυδατωμένο δέρμα 40ml</v>
      </c>
      <c r="C860" s="39" t="str">
        <f>IFERROR(raw!$D859,"")</f>
        <v>Pharmnet</v>
      </c>
      <c r="D860" s="39">
        <f>IFERROR(__xludf.DUMMYFUNCTION("IFERROR(RANK(raw!$H859,Filter(raw!$H$2:$H10000,raw!$B$2:$B10000=raw!$B859),1),"""")"),24.0)</f>
        <v>24</v>
      </c>
      <c r="E860" s="40">
        <f t="array" ref="E860">IFERROR(INDEX(raw!$B:$H,MATCH(1,(raw!$B:$B=$B860)*(raw!$D:$D=$C860),0),7), "n/a")</f>
        <v>18.55</v>
      </c>
    </row>
    <row r="861">
      <c r="B861" s="39" t="str">
        <f>IFERROR(raw!$B860,"")</f>
        <v>Bioderma Hydrabio Serum Ορός εντατικής ενυδάτωσης για το πολύ αφυδατωμένο δέρμα 40ml</v>
      </c>
      <c r="C861" s="39" t="str">
        <f>IFERROR(raw!$D860,"")</f>
        <v>Pharmacyboutique</v>
      </c>
      <c r="D861" s="39">
        <f>IFERROR(__xludf.DUMMYFUNCTION("IFERROR(RANK(raw!$H860,Filter(raw!$H$2:$H10000,raw!$B$2:$B10000=raw!$B860),1),"""")"),16.0)</f>
        <v>16</v>
      </c>
      <c r="E861" s="40">
        <f t="array" ref="E861">IFERROR(INDEX(raw!$B:$H,MATCH(1,(raw!$B:$B=$B861)*(raw!$D:$D=$C861),0),7), "n/a")</f>
        <v>18.15</v>
      </c>
    </row>
    <row r="862">
      <c r="B862" s="39" t="str">
        <f>IFERROR(raw!$B861,"")</f>
        <v>Bioderma Hydrabio Serum Ορός εντατικής ενυδάτωσης για το πολύ αφυδατωμένο δέρμα 40ml</v>
      </c>
      <c r="C862" s="39" t="str">
        <f>IFERROR(raw!$D861,"")</f>
        <v>Farmakeio Express</v>
      </c>
      <c r="D862" s="39">
        <f>IFERROR(__xludf.DUMMYFUNCTION("IFERROR(RANK(raw!$H861,Filter(raw!$H$2:$H10000,raw!$B$2:$B10000=raw!$B861),1),"""")"),11.0)</f>
        <v>11</v>
      </c>
      <c r="E862" s="40">
        <f t="array" ref="E862">IFERROR(INDEX(raw!$B:$H,MATCH(1,(raw!$B:$B=$B862)*(raw!$D:$D=$C862),0),7), "n/a")</f>
        <v>18.02</v>
      </c>
    </row>
    <row r="863">
      <c r="B863" s="39" t="str">
        <f>IFERROR(raw!$B862,"")</f>
        <v>Bioderma Hydrabio Serum Ορός εντατικής ενυδάτωσης για το πολύ αφυδατωμένο δέρμα 40ml</v>
      </c>
      <c r="C863" s="39" t="str">
        <f>IFERROR(raw!$D862,"")</f>
        <v>Pharmacy-Raptis</v>
      </c>
      <c r="D863" s="39">
        <f>IFERROR(__xludf.DUMMYFUNCTION("IFERROR(RANK(raw!$H862,Filter(raw!$H$2:$H10000,raw!$B$2:$B10000=raw!$B862),1),"""")"),48.0)</f>
        <v>48</v>
      </c>
      <c r="E863" s="40">
        <f t="array" ref="E863">IFERROR(INDEX(raw!$B:$H,MATCH(1,(raw!$B:$B=$B863)*(raw!$D:$D=$C863),0),7), "n/a")</f>
        <v>21.3</v>
      </c>
    </row>
    <row r="864">
      <c r="B864" s="39" t="str">
        <f>IFERROR(raw!$B863,"")</f>
        <v>Bioderma Hydrabio Serum Ορός εντατικής ενυδάτωσης για το πολύ αφυδατωμένο δέρμα 40ml</v>
      </c>
      <c r="C864" s="39" t="str">
        <f>IFERROR(raw!$D863,"")</f>
        <v>Upharm</v>
      </c>
      <c r="D864" s="39">
        <f>IFERROR(__xludf.DUMMYFUNCTION("IFERROR(RANK(raw!$H863,Filter(raw!$H$2:$H10000,raw!$B$2:$B10000=raw!$B863),1),"""")"),20.0)</f>
        <v>20</v>
      </c>
      <c r="E864" s="40">
        <f t="array" ref="E864">IFERROR(INDEX(raw!$B:$H,MATCH(1,(raw!$B:$B=$B864)*(raw!$D:$D=$C864),0),7), "n/a")</f>
        <v>18.4</v>
      </c>
    </row>
    <row r="865">
      <c r="B865" s="39" t="str">
        <f>IFERROR(raw!$B864,"")</f>
        <v>Bioderma Hydrabio Serum Ορός εντατικής ενυδάτωσης για το πολύ αφυδατωμένο δέρμα 40ml</v>
      </c>
      <c r="C865" s="39" t="str">
        <f>IFERROR(raw!$D864,"")</f>
        <v>DVcare</v>
      </c>
      <c r="D865" s="39">
        <f>IFERROR(__xludf.DUMMYFUNCTION("IFERROR(RANK(raw!$H864,Filter(raw!$H$2:$H10000,raw!$B$2:$B10000=raw!$B864),1),"""")"),30.0)</f>
        <v>30</v>
      </c>
      <c r="E865" s="40">
        <f t="array" ref="E865">IFERROR(INDEX(raw!$B:$H,MATCH(1,(raw!$B:$B=$B865)*(raw!$D:$D=$C865),0),7), "n/a")</f>
        <v>18.96</v>
      </c>
    </row>
    <row r="866">
      <c r="B866" s="39" t="str">
        <f>IFERROR(raw!$B865,"")</f>
        <v>Bioderma Hydrabio Serum Ορός εντατικής ενυδάτωσης για το πολύ αφυδατωμένο δέρμα 40ml</v>
      </c>
      <c r="C866" s="39" t="str">
        <f>IFERROR(raw!$D865,"")</f>
        <v>2pharmacy</v>
      </c>
      <c r="D866" s="39">
        <f>IFERROR(__xludf.DUMMYFUNCTION("IFERROR(RANK(raw!$H865,Filter(raw!$H$2:$H10000,raw!$B$2:$B10000=raw!$B865),1),"""")"),46.0)</f>
        <v>46</v>
      </c>
      <c r="E866" s="40">
        <f t="array" ref="E866">IFERROR(INDEX(raw!$B:$H,MATCH(1,(raw!$B:$B=$B866)*(raw!$D:$D=$C866),0),7), "n/a")</f>
        <v>20.78</v>
      </c>
    </row>
    <row r="867">
      <c r="B867" s="39" t="str">
        <f>IFERROR(raw!$B866,"")</f>
        <v>Bioderma Hydrabio Serum Ορός εντατικής ενυδάτωσης για το πολύ αφυδατωμένο δέρμα 40ml</v>
      </c>
      <c r="C867" s="39" t="str">
        <f>IFERROR(raw!$D866,"")</f>
        <v>Pharmacyline</v>
      </c>
      <c r="D867" s="39">
        <f>IFERROR(__xludf.DUMMYFUNCTION("IFERROR(RANK(raw!$H866,Filter(raw!$H$2:$H10000,raw!$B$2:$B10000=raw!$B866),1),"""")"),47.0)</f>
        <v>47</v>
      </c>
      <c r="E867" s="40">
        <f t="array" ref="E867">IFERROR(INDEX(raw!$B:$H,MATCH(1,(raw!$B:$B=$B867)*(raw!$D:$D=$C867),0),7), "n/a")</f>
        <v>20.92</v>
      </c>
    </row>
    <row r="868">
      <c r="B868" s="39" t="str">
        <f>IFERROR(raw!$B867,"")</f>
        <v>Bioderma Hydrabio Serum Ορός εντατικής ενυδάτωσης για το πολύ αφυδατωμένο δέρμα 40ml</v>
      </c>
      <c r="C868" s="39" t="str">
        <f>IFERROR(raw!$D867,"")</f>
        <v>Pharmacien</v>
      </c>
      <c r="D868" s="39">
        <f>IFERROR(__xludf.DUMMYFUNCTION("IFERROR(RANK(raw!$H867,Filter(raw!$H$2:$H10000,raw!$B$2:$B10000=raw!$B867),1),"""")"),43.0)</f>
        <v>43</v>
      </c>
      <c r="E868" s="40">
        <f t="array" ref="E868">IFERROR(INDEX(raw!$B:$H,MATCH(1,(raw!$B:$B=$B868)*(raw!$D:$D=$C868),0),7), "n/a")</f>
        <v>20.22</v>
      </c>
    </row>
    <row r="869">
      <c r="B869" s="39" t="str">
        <f>IFERROR(raw!$B868,"")</f>
        <v>Bioderma Hydrabio Serum Ορός εντατικής ενυδάτωσης για το πολύ αφυδατωμένο δέρμα 40ml</v>
      </c>
      <c r="C869" s="39" t="str">
        <f>IFERROR(raw!$D868,"")</f>
        <v>PharmaNatura</v>
      </c>
      <c r="D869" s="39">
        <f>IFERROR(__xludf.DUMMYFUNCTION("IFERROR(RANK(raw!$H868,Filter(raw!$H$2:$H10000,raw!$B$2:$B10000=raw!$B868),1),"""")"),37.0)</f>
        <v>37</v>
      </c>
      <c r="E869" s="40">
        <f t="array" ref="E869">IFERROR(INDEX(raw!$B:$H,MATCH(1,(raw!$B:$B=$B869)*(raw!$D:$D=$C869),0),7), "n/a")</f>
        <v>19.34</v>
      </c>
    </row>
    <row r="870">
      <c r="B870" s="39" t="str">
        <f>IFERROR(raw!$B869,"")</f>
        <v>Bioderma Hydrabio Serum Ορός εντατικής ενυδάτωσης για το πολύ αφυδατωμένο δέρμα 40ml</v>
      </c>
      <c r="C870" s="39" t="str">
        <f>IFERROR(raw!$D869,"")</f>
        <v>2happy</v>
      </c>
      <c r="D870" s="39">
        <f>IFERROR(__xludf.DUMMYFUNCTION("IFERROR(RANK(raw!$H869,Filter(raw!$H$2:$H10000,raw!$B$2:$B10000=raw!$B869),1),"""")"),38.0)</f>
        <v>38</v>
      </c>
      <c r="E870" s="40">
        <f t="array" ref="E870">IFERROR(INDEX(raw!$B:$H,MATCH(1,(raw!$B:$B=$B870)*(raw!$D:$D=$C870),0),7), "n/a")</f>
        <v>19.44</v>
      </c>
    </row>
    <row r="871">
      <c r="B871" s="39" t="str">
        <f>IFERROR(raw!$B870,"")</f>
        <v>Bioderma Hydrabio Serum Ορός εντατικής ενυδάτωσης για το πολύ αφυδατωμένο δέρμα 40ml</v>
      </c>
      <c r="C871" s="39" t="str">
        <f>IFERROR(raw!$D870,"")</f>
        <v>HealthCorner</v>
      </c>
      <c r="D871" s="39">
        <f>IFERROR(__xludf.DUMMYFUNCTION("IFERROR(RANK(raw!$H870,Filter(raw!$H$2:$H10000,raw!$B$2:$B10000=raw!$B870),1),"""")"),32.0)</f>
        <v>32</v>
      </c>
      <c r="E871" s="40">
        <f t="array" ref="E871">IFERROR(INDEX(raw!$B:$H,MATCH(1,(raw!$B:$B=$B871)*(raw!$D:$D=$C871),0),7), "n/a")</f>
        <v>19.05</v>
      </c>
    </row>
    <row r="872">
      <c r="B872" s="39" t="str">
        <f>IFERROR(raw!$B871,"")</f>
        <v>Bioderma Hydrabio Serum Ορός εντατικής ενυδάτωσης για το πολύ αφυδατωμένο δέρμα 40ml</v>
      </c>
      <c r="C872" s="39" t="str">
        <f>IFERROR(raw!$D871,"")</f>
        <v>Joy Pharmacy</v>
      </c>
      <c r="D872" s="39">
        <f>IFERROR(__xludf.DUMMYFUNCTION("IFERROR(RANK(raw!$H871,Filter(raw!$H$2:$H10000,raw!$B$2:$B10000=raw!$B871),1),"""")"),33.0)</f>
        <v>33</v>
      </c>
      <c r="E872" s="40">
        <f t="array" ref="E872">IFERROR(INDEX(raw!$B:$H,MATCH(1,(raw!$B:$B=$B872)*(raw!$D:$D=$C872),0),7), "n/a")</f>
        <v>19.07</v>
      </c>
    </row>
    <row r="873">
      <c r="B873" s="39" t="str">
        <f>IFERROR(raw!$B872,"")</f>
        <v>Bioderma Hydrabio Serum Ορός εντατικής ενυδάτωσης για το πολύ αφυδατωμένο δέρμα 40ml</v>
      </c>
      <c r="C873" s="39" t="str">
        <f>IFERROR(raw!$D872,"")</f>
        <v>i-Cure</v>
      </c>
      <c r="D873" s="39">
        <f>IFERROR(__xludf.DUMMYFUNCTION("IFERROR(RANK(raw!$H872,Filter(raw!$H$2:$H10000,raw!$B$2:$B10000=raw!$B872),1),"""")"),26.0)</f>
        <v>26</v>
      </c>
      <c r="E873" s="40">
        <f t="array" ref="E873">IFERROR(INDEX(raw!$B:$H,MATCH(1,(raw!$B:$B=$B873)*(raw!$D:$D=$C873),0),7), "n/a")</f>
        <v>18.67</v>
      </c>
    </row>
    <row r="874">
      <c r="B874" s="39" t="str">
        <f>IFERROR(raw!$B873,"")</f>
        <v>Bioderma Hydrabio Serum Ορός εντατικής ενυδάτωσης για το πολύ αφυδατωμένο δέρμα 40ml</v>
      </c>
      <c r="C874" s="39" t="str">
        <f>IFERROR(raw!$D873,"")</f>
        <v>Smile-pharmacy</v>
      </c>
      <c r="D874" s="39">
        <f>IFERROR(__xludf.DUMMYFUNCTION("IFERROR(RANK(raw!$H873,Filter(raw!$H$2:$H10000,raw!$B$2:$B10000=raw!$B873),1),"""")"),39.0)</f>
        <v>39</v>
      </c>
      <c r="E874" s="40">
        <f t="array" ref="E874">IFERROR(INDEX(raw!$B:$H,MATCH(1,(raw!$B:$B=$B874)*(raw!$D:$D=$C874),0),7), "n/a")</f>
        <v>19.57</v>
      </c>
    </row>
    <row r="875">
      <c r="B875" s="39" t="str">
        <f>IFERROR(raw!$B874,"")</f>
        <v>Bioderma Hydrabio Serum Ορός εντατικής ενυδάτωσης για το πολύ αφυδατωμένο δέρμα 40ml</v>
      </c>
      <c r="C875" s="39" t="str">
        <f>IFERROR(raw!$D874,"")</f>
        <v>Pharmacy2go</v>
      </c>
      <c r="D875" s="39">
        <f>IFERROR(__xludf.DUMMYFUNCTION("IFERROR(RANK(raw!$H874,Filter(raw!$H$2:$H10000,raw!$B$2:$B10000=raw!$B874),1),"""")"),27.0)</f>
        <v>27</v>
      </c>
      <c r="E875" s="40">
        <f t="array" ref="E875">IFERROR(INDEX(raw!$B:$H,MATCH(1,(raw!$B:$B=$B875)*(raw!$D:$D=$C875),0),7), "n/a")</f>
        <v>18.88</v>
      </c>
    </row>
    <row r="876">
      <c r="B876" s="39" t="str">
        <f>IFERROR(raw!$B875,"")</f>
        <v>Bioderma Hydrabio Serum Ορός εντατικής ενυδάτωσης για το πολύ αφυδατωμένο δέρμα 40ml</v>
      </c>
      <c r="C876" s="39" t="str">
        <f>IFERROR(raw!$D875,"")</f>
        <v>Ypharmacy</v>
      </c>
      <c r="D876" s="39">
        <f>IFERROR(__xludf.DUMMYFUNCTION("IFERROR(RANK(raw!$H875,Filter(raw!$H$2:$H10000,raw!$B$2:$B10000=raw!$B875),1),"""")"),34.0)</f>
        <v>34</v>
      </c>
      <c r="E876" s="40">
        <f t="array" ref="E876">IFERROR(INDEX(raw!$B:$H,MATCH(1,(raw!$B:$B=$B876)*(raw!$D:$D=$C876),0),7), "n/a")</f>
        <v>19.18</v>
      </c>
    </row>
    <row r="877">
      <c r="B877" s="39" t="str">
        <f>IFERROR(raw!$B876,"")</f>
        <v>Bioderma Hydrabio Serum Ορός εντατικής ενυδάτωσης για το πολύ αφυδατωμένο δέρμα 40ml</v>
      </c>
      <c r="C877" s="39" t="str">
        <f>IFERROR(raw!$D876,"")</f>
        <v>Gotohealth</v>
      </c>
      <c r="D877" s="39">
        <f>IFERROR(__xludf.DUMMYFUNCTION("IFERROR(RANK(raw!$H876,Filter(raw!$H$2:$H10000,raw!$B$2:$B10000=raw!$B876),1),"""")"),40.0)</f>
        <v>40</v>
      </c>
      <c r="E877" s="40">
        <f t="array" ref="E877">IFERROR(INDEX(raw!$B:$H,MATCH(1,(raw!$B:$B=$B877)*(raw!$D:$D=$C877),0),7), "n/a")</f>
        <v>19.68</v>
      </c>
    </row>
    <row r="878">
      <c r="B878" s="39" t="str">
        <f>IFERROR(raw!$B877,"")</f>
        <v>Bioderma Hydrabio Serum Ορός εντατικής ενυδάτωσης για το πολύ αφυδατωμένο δέρμα 40ml</v>
      </c>
      <c r="C878" s="39" t="str">
        <f>IFERROR(raw!$D877,"")</f>
        <v>YouPharmacy</v>
      </c>
      <c r="D878" s="39">
        <f>IFERROR(__xludf.DUMMYFUNCTION("IFERROR(RANK(raw!$H877,Filter(raw!$H$2:$H10000,raw!$B$2:$B10000=raw!$B877),1),"""")"),34.0)</f>
        <v>34</v>
      </c>
      <c r="E878" s="40">
        <f t="array" ref="E878">IFERROR(INDEX(raw!$B:$H,MATCH(1,(raw!$B:$B=$B878)*(raw!$D:$D=$C878),0),7), "n/a")</f>
        <v>19.18</v>
      </c>
    </row>
    <row r="879">
      <c r="B879" s="39" t="str">
        <f>IFERROR(raw!$B878,"")</f>
        <v>Bioderma Hydrabio Serum Ορός εντατικής ενυδάτωσης για το πολύ αφυδατωμένο δέρμα 40ml</v>
      </c>
      <c r="C879" s="39" t="str">
        <f>IFERROR(raw!$D878,"")</f>
        <v>Northpharmacy</v>
      </c>
      <c r="D879" s="39">
        <f>IFERROR(__xludf.DUMMYFUNCTION("IFERROR(RANK(raw!$H878,Filter(raw!$H$2:$H10000,raw!$B$2:$B10000=raw!$B878),1),"""")"),42.0)</f>
        <v>42</v>
      </c>
      <c r="E879" s="40">
        <f t="array" ref="E879">IFERROR(INDEX(raw!$B:$H,MATCH(1,(raw!$B:$B=$B879)*(raw!$D:$D=$C879),0),7), "n/a")</f>
        <v>20.01</v>
      </c>
    </row>
    <row r="880">
      <c r="B880" s="39" t="str">
        <f>IFERROR(raw!$B879,"")</f>
        <v>Bioderma Hydrabio Serum Ορός εντατικής ενυδάτωσης για το πολύ αφυδατωμένο δέρμα 40ml</v>
      </c>
      <c r="C880" s="39" t="str">
        <f>IFERROR(raw!$D879,"")</f>
        <v>Pharmeden</v>
      </c>
      <c r="D880" s="39">
        <f>IFERROR(__xludf.DUMMYFUNCTION("IFERROR(RANK(raw!$H879,Filter(raw!$H$2:$H10000,raw!$B$2:$B10000=raw!$B879),1),"""")"),50.0)</f>
        <v>50</v>
      </c>
      <c r="E880" s="40">
        <f t="array" ref="E880">IFERROR(INDEX(raw!$B:$H,MATCH(1,(raw!$B:$B=$B880)*(raw!$D:$D=$C880),0),7), "n/a")</f>
        <v>22.22</v>
      </c>
    </row>
    <row r="881">
      <c r="B881" s="39" t="str">
        <f>IFERROR(raw!$B880,"")</f>
        <v>Bioderma Hydrabio Serum Ορός εντατικής ενυδάτωσης για το πολύ αφυδατωμένο δέρμα 40ml</v>
      </c>
      <c r="C881" s="39" t="str">
        <f>IFERROR(raw!$D880,"")</f>
        <v>Acropolis Pharmacy</v>
      </c>
      <c r="D881" s="39">
        <f>IFERROR(__xludf.DUMMYFUNCTION("IFERROR(RANK(raw!$H880,Filter(raw!$H$2:$H10000,raw!$B$2:$B10000=raw!$B880),1),"""")"),41.0)</f>
        <v>41</v>
      </c>
      <c r="E881" s="40">
        <f t="array" ref="E881">IFERROR(INDEX(raw!$B:$H,MATCH(1,(raw!$B:$B=$B881)*(raw!$D:$D=$C881),0),7), "n/a")</f>
        <v>19.72</v>
      </c>
    </row>
    <row r="882">
      <c r="B882" s="39" t="str">
        <f>IFERROR(raw!$B881,"")</f>
        <v>Bioderma Hydrabio Serum Ορός εντατικής ενυδάτωσης για το πολύ αφυδατωμένο δέρμα 40ml</v>
      </c>
      <c r="C882" s="39" t="str">
        <f>IFERROR(raw!$D881,"")</f>
        <v>Qpharmacy</v>
      </c>
      <c r="D882" s="39">
        <f>IFERROR(__xludf.DUMMYFUNCTION("IFERROR(RANK(raw!$H881,Filter(raw!$H$2:$H10000,raw!$B$2:$B10000=raw!$B881),1),"""")"),45.0)</f>
        <v>45</v>
      </c>
      <c r="E882" s="40">
        <f t="array" ref="E882">IFERROR(INDEX(raw!$B:$H,MATCH(1,(raw!$B:$B=$B882)*(raw!$D:$D=$C882),0),7), "n/a")</f>
        <v>20.54</v>
      </c>
    </row>
    <row r="883">
      <c r="B883" s="39" t="str">
        <f>IFERROR(raw!$B882,"")</f>
        <v>Bioderma Hydrabio Serum Ορός εντατικής ενυδάτωσης για το πολύ αφυδατωμένο δέρμα 40ml</v>
      </c>
      <c r="C883" s="39" t="str">
        <f>IFERROR(raw!$D882,"")</f>
        <v>Pharmakey</v>
      </c>
      <c r="D883" s="39">
        <f>IFERROR(__xludf.DUMMYFUNCTION("IFERROR(RANK(raw!$H882,Filter(raw!$H$2:$H10000,raw!$B$2:$B10000=raw!$B882),1),"""")"),49.0)</f>
        <v>49</v>
      </c>
      <c r="E883" s="40">
        <f t="array" ref="E883">IFERROR(INDEX(raw!$B:$H,MATCH(1,(raw!$B:$B=$B883)*(raw!$D:$D=$C883),0),7), "n/a")</f>
        <v>21.74</v>
      </c>
    </row>
    <row r="884">
      <c r="B884" s="39" t="str">
        <f>IFERROR(raw!$B883,"")</f>
        <v>Bioderma Hydrabio Serum Ορός εντατικής ενυδάτωσης για το πολύ αφυδατωμένο δέρμα 40ml</v>
      </c>
      <c r="C884" s="39" t="str">
        <f>IFERROR(raw!$D883,"")</f>
        <v>ilovepharmacy</v>
      </c>
      <c r="D884" s="39">
        <f>IFERROR(__xludf.DUMMYFUNCTION("IFERROR(RANK(raw!$H883,Filter(raw!$H$2:$H10000,raw!$B$2:$B10000=raw!$B883),1),"""")"),44.0)</f>
        <v>44</v>
      </c>
      <c r="E884" s="40">
        <f t="array" ref="E884">IFERROR(INDEX(raw!$B:$H,MATCH(1,(raw!$B:$B=$B884)*(raw!$D:$D=$C884),0),7), "n/a")</f>
        <v>20.5</v>
      </c>
    </row>
    <row r="885">
      <c r="B885" s="39" t="str">
        <f>IFERROR(raw!$B884,"")</f>
        <v>Bioderma Hydrabio Serum Ορός εντατικής ενυδάτωσης για το πολύ αφυδατωμένο δέρμα 40ml</v>
      </c>
      <c r="C885" s="39" t="str">
        <f>IFERROR(raw!$D884,"")</f>
        <v>Unimax</v>
      </c>
      <c r="D885" s="39">
        <f>IFERROR(__xludf.DUMMYFUNCTION("IFERROR(RANK(raw!$H884,Filter(raw!$H$2:$H10000,raw!$B$2:$B10000=raw!$B884),1),"""")"),51.0)</f>
        <v>51</v>
      </c>
      <c r="E885" s="40">
        <f t="array" ref="E885">IFERROR(INDEX(raw!$B:$H,MATCH(1,(raw!$B:$B=$B885)*(raw!$D:$D=$C885),0),7), "n/a")</f>
        <v>22.4</v>
      </c>
    </row>
    <row r="886">
      <c r="B886" s="39" t="str">
        <f>IFERROR(raw!$B885,"")</f>
        <v>Bioderma Hydrabio Serum Ορός εντατικής ενυδάτωσης για το πολύ αφυδατωμένο δέρμα 40ml</v>
      </c>
      <c r="C886" s="39" t="str">
        <f>IFERROR(raw!$D885,"")</f>
        <v>Green-pharm</v>
      </c>
      <c r="D886" s="39">
        <f>IFERROR(__xludf.DUMMYFUNCTION("IFERROR(RANK(raw!$H885,Filter(raw!$H$2:$H10000,raw!$B$2:$B10000=raw!$B885),1),"""")"),52.0)</f>
        <v>52</v>
      </c>
      <c r="E886" s="40">
        <f t="array" ref="E886">IFERROR(INDEX(raw!$B:$H,MATCH(1,(raw!$B:$B=$B886)*(raw!$D:$D=$C886),0),7), "n/a")</f>
        <v>23.74</v>
      </c>
    </row>
    <row r="887">
      <c r="B887" s="39" t="str">
        <f>IFERROR(raw!$B886,"")</f>
        <v>Bioderma Hydrabio Serum Ορός εντατικής ενυδάτωσης για το πολύ αφυδατωμένο δέρμα 40ml</v>
      </c>
      <c r="C887" s="39" t="str">
        <f>IFERROR(raw!$D886,"")</f>
        <v>iNatural</v>
      </c>
      <c r="D887" s="39">
        <f>IFERROR(__xludf.DUMMYFUNCTION("IFERROR(RANK(raw!$H886,Filter(raw!$H$2:$H10000,raw!$B$2:$B10000=raw!$B886),1),"""")"),53.0)</f>
        <v>53</v>
      </c>
      <c r="E887" s="40">
        <f t="array" ref="E887">IFERROR(INDEX(raw!$B:$H,MATCH(1,(raw!$B:$B=$B887)*(raw!$D:$D=$C887),0),7), "n/a")</f>
        <v>24.39</v>
      </c>
    </row>
    <row r="888">
      <c r="B888" s="39" t="str">
        <f>IFERROR(raw!$B887,"")</f>
        <v>Bioderma Hydrabio Serum Ορός εντατικής ενυδάτωσης για το πολύ αφυδατωμένο δέρμα 40ml</v>
      </c>
      <c r="C888" s="39" t="str">
        <f>IFERROR(raw!$D887,"")</f>
        <v>Pharmastreet</v>
      </c>
      <c r="D888" s="39">
        <f>IFERROR(__xludf.DUMMYFUNCTION("IFERROR(RANK(raw!$H887,Filter(raw!$H$2:$H10000,raw!$B$2:$B10000=raw!$B887),1),"""")"),54.0)</f>
        <v>54</v>
      </c>
      <c r="E888" s="40">
        <f t="array" ref="E888">IFERROR(INDEX(raw!$B:$H,MATCH(1,(raw!$B:$B=$B888)*(raw!$D:$D=$C888),0),7), "n/a")</f>
        <v>25.7</v>
      </c>
    </row>
    <row r="889">
      <c r="B889" s="39" t="str">
        <f>IFERROR(raw!$B888,"")</f>
        <v>Bioderma Hydrabio Serum Ορός εντατικής ενυδάτωσης για το πολύ αφυδατωμένο δέρμα 40ml</v>
      </c>
      <c r="C889" s="39" t="str">
        <f>IFERROR(raw!$D888,"")</f>
        <v>Notino</v>
      </c>
      <c r="D889" s="39">
        <f>IFERROR(__xludf.DUMMYFUNCTION("IFERROR(RANK(raw!$H888,Filter(raw!$H$2:$H10000,raw!$B$2:$B10000=raw!$B888),1),"""")"),55.0)</f>
        <v>55</v>
      </c>
      <c r="E889" s="40">
        <f t="array" ref="E889">IFERROR(INDEX(raw!$B:$H,MATCH(1,(raw!$B:$B=$B889)*(raw!$D:$D=$C889),0),7), "n/a")</f>
        <v>29.3</v>
      </c>
    </row>
    <row r="890">
      <c r="B890" s="39" t="str">
        <f>IFERROR(raw!$B889,"")</f>
        <v/>
      </c>
      <c r="C890" s="39" t="str">
        <f>IFERROR(raw!$D889,"")</f>
        <v/>
      </c>
      <c r="D890" s="39" t="str">
        <f>IFERROR(__xludf.DUMMYFUNCTION("IFERROR(RANK(raw!$H889,Filter(raw!$H$2:$H10000,raw!$B$2:$B10000=raw!$B889),1),"""")"),"")</f>
        <v/>
      </c>
      <c r="E890" s="40" t="str">
        <f t="array" ref="E890">IFERROR(INDEX(raw!$B:$H,MATCH(1,(raw!$B:$B=$B890)*(raw!$D:$D=$C890),0),7), "n/a")</f>
        <v/>
      </c>
    </row>
    <row r="891">
      <c r="B891" s="39" t="str">
        <f>IFERROR(raw!$B890,"")</f>
        <v/>
      </c>
      <c r="C891" s="39" t="str">
        <f>IFERROR(raw!$D890,"")</f>
        <v/>
      </c>
      <c r="D891" s="39" t="str">
        <f>IFERROR(__xludf.DUMMYFUNCTION("IFERROR(RANK(raw!$H890,Filter(raw!$H$2:$H10000,raw!$B$2:$B10000=raw!$B890),1),"""")"),"")</f>
        <v/>
      </c>
      <c r="E891" s="40" t="str">
        <f t="array" ref="E891">IFERROR(INDEX(raw!$B:$H,MATCH(1,(raw!$B:$B=$B891)*(raw!$D:$D=$C891),0),7), "n/a")</f>
        <v/>
      </c>
    </row>
    <row r="892">
      <c r="B892" s="39" t="str">
        <f>IFERROR(raw!$B891,"")</f>
        <v/>
      </c>
      <c r="C892" s="39" t="str">
        <f>IFERROR(raw!$D891,"")</f>
        <v/>
      </c>
      <c r="D892" s="39" t="str">
        <f>IFERROR(__xludf.DUMMYFUNCTION("IFERROR(RANK(raw!$H891,Filter(raw!$H$2:$H10000,raw!$B$2:$B10000=raw!$B891),1),"""")"),"")</f>
        <v/>
      </c>
      <c r="E892" s="40" t="str">
        <f t="array" ref="E892">IFERROR(INDEX(raw!$B:$H,MATCH(1,(raw!$B:$B=$B892)*(raw!$D:$D=$C892),0),7), "n/a")</f>
        <v/>
      </c>
    </row>
    <row r="893">
      <c r="B893" s="39" t="str">
        <f>IFERROR(raw!$B892,"")</f>
        <v/>
      </c>
      <c r="C893" s="39" t="str">
        <f>IFERROR(raw!$D892,"")</f>
        <v/>
      </c>
      <c r="D893" s="39" t="str">
        <f>IFERROR(__xludf.DUMMYFUNCTION("IFERROR(RANK(raw!$H892,Filter(raw!$H$2:$H10000,raw!$B$2:$B10000=raw!$B892),1),"""")"),"")</f>
        <v/>
      </c>
      <c r="E893" s="40" t="str">
        <f t="array" ref="E893">IFERROR(INDEX(raw!$B:$H,MATCH(1,(raw!$B:$B=$B893)*(raw!$D:$D=$C893),0),7), "n/a")</f>
        <v/>
      </c>
    </row>
    <row r="894">
      <c r="B894" s="39" t="str">
        <f>IFERROR(raw!$B893,"")</f>
        <v/>
      </c>
      <c r="C894" s="39" t="str">
        <f>IFERROR(raw!$D893,"")</f>
        <v/>
      </c>
      <c r="D894" s="39" t="str">
        <f>IFERROR(__xludf.DUMMYFUNCTION("IFERROR(RANK(raw!$H893,Filter(raw!$H$2:$H10000,raw!$B$2:$B10000=raw!$B893),1),"""")"),"")</f>
        <v/>
      </c>
      <c r="E894" s="40" t="str">
        <f t="array" ref="E894">IFERROR(INDEX(raw!$B:$H,MATCH(1,(raw!$B:$B=$B894)*(raw!$D:$D=$C894),0),7), "n/a")</f>
        <v/>
      </c>
    </row>
    <row r="895">
      <c r="B895" s="39" t="str">
        <f>IFERROR(raw!$B894,"")</f>
        <v/>
      </c>
      <c r="C895" s="39" t="str">
        <f>IFERROR(raw!$D894,"")</f>
        <v/>
      </c>
      <c r="D895" s="39" t="str">
        <f>IFERROR(__xludf.DUMMYFUNCTION("IFERROR(RANK(raw!$H894,Filter(raw!$H$2:$H10000,raw!$B$2:$B10000=raw!$B894),1),"""")"),"")</f>
        <v/>
      </c>
      <c r="E895" s="40" t="str">
        <f t="array" ref="E895">IFERROR(INDEX(raw!$B:$H,MATCH(1,(raw!$B:$B=$B895)*(raw!$D:$D=$C895),0),7), "n/a")</f>
        <v/>
      </c>
    </row>
    <row r="896">
      <c r="B896" s="39" t="str">
        <f>IFERROR(raw!$B895,"")</f>
        <v/>
      </c>
      <c r="C896" s="39" t="str">
        <f>IFERROR(raw!$D895,"")</f>
        <v/>
      </c>
      <c r="D896" s="39" t="str">
        <f>IFERROR(__xludf.DUMMYFUNCTION("IFERROR(RANK(raw!$H895,Filter(raw!$H$2:$H10000,raw!$B$2:$B10000=raw!$B895),1),"""")"),"")</f>
        <v/>
      </c>
      <c r="E896" s="40" t="str">
        <f t="array" ref="E896">IFERROR(INDEX(raw!$B:$H,MATCH(1,(raw!$B:$B=$B896)*(raw!$D:$D=$C896),0),7), "n/a")</f>
        <v/>
      </c>
    </row>
    <row r="897">
      <c r="B897" s="39" t="str">
        <f>IFERROR(raw!$B896,"")</f>
        <v/>
      </c>
      <c r="C897" s="39" t="str">
        <f>IFERROR(raw!$D896,"")</f>
        <v/>
      </c>
      <c r="D897" s="39" t="str">
        <f>IFERROR(__xludf.DUMMYFUNCTION("IFERROR(RANK(raw!$H896,Filter(raw!$H$2:$H10000,raw!$B$2:$B10000=raw!$B896),1),"""")"),"")</f>
        <v/>
      </c>
      <c r="E897" s="40" t="str">
        <f t="array" ref="E897">IFERROR(INDEX(raw!$B:$H,MATCH(1,(raw!$B:$B=$B897)*(raw!$D:$D=$C897),0),7), "n/a")</f>
        <v/>
      </c>
    </row>
    <row r="898">
      <c r="B898" s="39" t="str">
        <f>IFERROR(raw!$B897,"")</f>
        <v/>
      </c>
      <c r="C898" s="39" t="str">
        <f>IFERROR(raw!$D897,"")</f>
        <v/>
      </c>
      <c r="D898" s="39" t="str">
        <f>IFERROR(__xludf.DUMMYFUNCTION("IFERROR(RANK(raw!$H897,Filter(raw!$H$2:$H10000,raw!$B$2:$B10000=raw!$B897),1),"""")"),"")</f>
        <v/>
      </c>
      <c r="E898" s="40" t="str">
        <f t="array" ref="E898">IFERROR(INDEX(raw!$B:$H,MATCH(1,(raw!$B:$B=$B898)*(raw!$D:$D=$C898),0),7), "n/a")</f>
        <v/>
      </c>
    </row>
    <row r="899">
      <c r="B899" s="39" t="str">
        <f>IFERROR(raw!$B898,"")</f>
        <v/>
      </c>
      <c r="C899" s="39" t="str">
        <f>IFERROR(raw!$D898,"")</f>
        <v/>
      </c>
      <c r="D899" s="39" t="str">
        <f>IFERROR(__xludf.DUMMYFUNCTION("IFERROR(RANK(raw!$H898,Filter(raw!$H$2:$H10000,raw!$B$2:$B10000=raw!$B898),1),"""")"),"")</f>
        <v/>
      </c>
      <c r="E899" s="40" t="str">
        <f t="array" ref="E899">IFERROR(INDEX(raw!$B:$H,MATCH(1,(raw!$B:$B=$B899)*(raw!$D:$D=$C899),0),7), "n/a")</f>
        <v/>
      </c>
    </row>
    <row r="900">
      <c r="B900" s="39" t="str">
        <f>IFERROR(raw!$B899,"")</f>
        <v/>
      </c>
      <c r="C900" s="39" t="str">
        <f>IFERROR(raw!$D899,"")</f>
        <v/>
      </c>
      <c r="D900" s="39" t="str">
        <f>IFERROR(__xludf.DUMMYFUNCTION("IFERROR(RANK(raw!$H899,Filter(raw!$H$2:$H10000,raw!$B$2:$B10000=raw!$B899),1),"""")"),"")</f>
        <v/>
      </c>
      <c r="E900" s="40" t="str">
        <f t="array" ref="E900">IFERROR(INDEX(raw!$B:$H,MATCH(1,(raw!$B:$B=$B900)*(raw!$D:$D=$C900),0),7), "n/a")</f>
        <v/>
      </c>
    </row>
    <row r="901">
      <c r="B901" s="39" t="str">
        <f>IFERROR(raw!$B900,"")</f>
        <v/>
      </c>
      <c r="C901" s="39" t="str">
        <f>IFERROR(raw!$D900,"")</f>
        <v/>
      </c>
      <c r="D901" s="39" t="str">
        <f>IFERROR(__xludf.DUMMYFUNCTION("IFERROR(RANK(raw!$H900,Filter(raw!$H$2:$H10000,raw!$B$2:$B10000=raw!$B900),1),"""")"),"")</f>
        <v/>
      </c>
      <c r="E901" s="40" t="str">
        <f t="array" ref="E901">IFERROR(INDEX(raw!$B:$H,MATCH(1,(raw!$B:$B=$B901)*(raw!$D:$D=$C901),0),7), "n/a")</f>
        <v/>
      </c>
    </row>
    <row r="902">
      <c r="B902" s="39" t="str">
        <f>IFERROR(raw!$B901,"")</f>
        <v/>
      </c>
      <c r="C902" s="39" t="str">
        <f>IFERROR(raw!$D901,"")</f>
        <v/>
      </c>
      <c r="D902" s="39" t="str">
        <f>IFERROR(__xludf.DUMMYFUNCTION("IFERROR(RANK(raw!$H901,Filter(raw!$H$2:$H10000,raw!$B$2:$B10000=raw!$B901),1),"""")"),"")</f>
        <v/>
      </c>
      <c r="E902" s="40" t="str">
        <f t="array" ref="E902">IFERROR(INDEX(raw!$B:$H,MATCH(1,(raw!$B:$B=$B902)*(raw!$D:$D=$C902),0),7), "n/a")</f>
        <v/>
      </c>
    </row>
    <row r="903">
      <c r="B903" s="39" t="str">
        <f>IFERROR(raw!$B902,"")</f>
        <v/>
      </c>
      <c r="C903" s="39" t="str">
        <f>IFERROR(raw!$D902,"")</f>
        <v/>
      </c>
      <c r="D903" s="39" t="str">
        <f>IFERROR(__xludf.DUMMYFUNCTION("IFERROR(RANK(raw!$H902,Filter(raw!$H$2:$H10000,raw!$B$2:$B10000=raw!$B902),1),"""")"),"")</f>
        <v/>
      </c>
      <c r="E903" s="40" t="str">
        <f t="array" ref="E903">IFERROR(INDEX(raw!$B:$H,MATCH(1,(raw!$B:$B=$B903)*(raw!$D:$D=$C903),0),7), "n/a")</f>
        <v/>
      </c>
    </row>
    <row r="904">
      <c r="B904" s="39" t="str">
        <f>IFERROR(raw!$B903,"")</f>
        <v/>
      </c>
      <c r="C904" s="39" t="str">
        <f>IFERROR(raw!$D903,"")</f>
        <v/>
      </c>
      <c r="D904" s="39" t="str">
        <f>IFERROR(__xludf.DUMMYFUNCTION("IFERROR(RANK(raw!$H903,Filter(raw!$H$2:$H10000,raw!$B$2:$B10000=raw!$B903),1),"""")"),"")</f>
        <v/>
      </c>
      <c r="E904" s="40" t="str">
        <f t="array" ref="E904">IFERROR(INDEX(raw!$B:$H,MATCH(1,(raw!$B:$B=$B904)*(raw!$D:$D=$C904),0),7), "n/a")</f>
        <v/>
      </c>
    </row>
    <row r="905">
      <c r="B905" s="39" t="str">
        <f>IFERROR(raw!$B904,"")</f>
        <v/>
      </c>
      <c r="C905" s="39" t="str">
        <f>IFERROR(raw!$D904,"")</f>
        <v/>
      </c>
      <c r="D905" s="39" t="str">
        <f>IFERROR(__xludf.DUMMYFUNCTION("IFERROR(RANK(raw!$H904,Filter(raw!$H$2:$H10000,raw!$B$2:$B10000=raw!$B904),1),"""")"),"")</f>
        <v/>
      </c>
      <c r="E905" s="40" t="str">
        <f t="array" ref="E905">IFERROR(INDEX(raw!$B:$H,MATCH(1,(raw!$B:$B=$B905)*(raw!$D:$D=$C905),0),7), "n/a")</f>
        <v/>
      </c>
    </row>
    <row r="906">
      <c r="B906" s="39" t="str">
        <f>IFERROR(raw!$B905,"")</f>
        <v/>
      </c>
      <c r="C906" s="39" t="str">
        <f>IFERROR(raw!$D905,"")</f>
        <v/>
      </c>
      <c r="D906" s="39" t="str">
        <f>IFERROR(__xludf.DUMMYFUNCTION("IFERROR(RANK(raw!$H905,Filter(raw!$H$2:$H10000,raw!$B$2:$B10000=raw!$B905),1),"""")"),"")</f>
        <v/>
      </c>
      <c r="E906" s="40" t="str">
        <f t="array" ref="E906">IFERROR(INDEX(raw!$B:$H,MATCH(1,(raw!$B:$B=$B906)*(raw!$D:$D=$C906),0),7), "n/a")</f>
        <v/>
      </c>
    </row>
    <row r="907">
      <c r="B907" s="39" t="str">
        <f>IFERROR(raw!$B906,"")</f>
        <v/>
      </c>
      <c r="C907" s="39" t="str">
        <f>IFERROR(raw!$D906,"")</f>
        <v/>
      </c>
      <c r="D907" s="39" t="str">
        <f>IFERROR(__xludf.DUMMYFUNCTION("IFERROR(RANK(raw!$H906,Filter(raw!$H$2:$H10000,raw!$B$2:$B10000=raw!$B906),1),"""")"),"")</f>
        <v/>
      </c>
      <c r="E907" s="40" t="str">
        <f t="array" ref="E907">IFERROR(INDEX(raw!$B:$H,MATCH(1,(raw!$B:$B=$B907)*(raw!$D:$D=$C907),0),7), "n/a")</f>
        <v/>
      </c>
    </row>
    <row r="908">
      <c r="B908" s="39" t="str">
        <f>IFERROR(raw!$B907,"")</f>
        <v/>
      </c>
      <c r="C908" s="39" t="str">
        <f>IFERROR(raw!$D907,"")</f>
        <v/>
      </c>
      <c r="D908" s="39" t="str">
        <f>IFERROR(__xludf.DUMMYFUNCTION("IFERROR(RANK(raw!$H907,Filter(raw!$H$2:$H10000,raw!$B$2:$B10000=raw!$B907),1),"""")"),"")</f>
        <v/>
      </c>
      <c r="E908" s="40" t="str">
        <f t="array" ref="E908">IFERROR(INDEX(raw!$B:$H,MATCH(1,(raw!$B:$B=$B908)*(raw!$D:$D=$C908),0),7), "n/a")</f>
        <v/>
      </c>
    </row>
    <row r="909">
      <c r="B909" s="39" t="str">
        <f>IFERROR(raw!$B908,"")</f>
        <v/>
      </c>
      <c r="C909" s="39" t="str">
        <f>IFERROR(raw!$D908,"")</f>
        <v/>
      </c>
      <c r="D909" s="39" t="str">
        <f>IFERROR(__xludf.DUMMYFUNCTION("IFERROR(RANK(raw!$H908,Filter(raw!$H$2:$H10000,raw!$B$2:$B10000=raw!$B908),1),"""")"),"")</f>
        <v/>
      </c>
      <c r="E909" s="40" t="str">
        <f t="array" ref="E909">IFERROR(INDEX(raw!$B:$H,MATCH(1,(raw!$B:$B=$B909)*(raw!$D:$D=$C909),0),7), "n/a")</f>
        <v/>
      </c>
    </row>
    <row r="910">
      <c r="B910" s="39" t="str">
        <f>IFERROR(raw!$B909,"")</f>
        <v/>
      </c>
      <c r="C910" s="39" t="str">
        <f>IFERROR(raw!$D909,"")</f>
        <v/>
      </c>
      <c r="D910" s="39" t="str">
        <f>IFERROR(__xludf.DUMMYFUNCTION("IFERROR(RANK(raw!$H909,Filter(raw!$H$2:$H10000,raw!$B$2:$B10000=raw!$B909),1),"""")"),"")</f>
        <v/>
      </c>
      <c r="E910" s="40" t="str">
        <f t="array" ref="E910">IFERROR(INDEX(raw!$B:$H,MATCH(1,(raw!$B:$B=$B910)*(raw!$D:$D=$C910),0),7), "n/a")</f>
        <v/>
      </c>
    </row>
    <row r="911">
      <c r="B911" s="39" t="str">
        <f>IFERROR(raw!$B910,"")</f>
        <v/>
      </c>
      <c r="C911" s="39" t="str">
        <f>IFERROR(raw!$D910,"")</f>
        <v/>
      </c>
      <c r="D911" s="39" t="str">
        <f>IFERROR(__xludf.DUMMYFUNCTION("IFERROR(RANK(raw!$H910,Filter(raw!$H$2:$H10000,raw!$B$2:$B10000=raw!$B910),1),"""")"),"")</f>
        <v/>
      </c>
      <c r="E911" s="40" t="str">
        <f t="array" ref="E911">IFERROR(INDEX(raw!$B:$H,MATCH(1,(raw!$B:$B=$B911)*(raw!$D:$D=$C911),0),7), "n/a")</f>
        <v/>
      </c>
    </row>
    <row r="912">
      <c r="B912" s="39" t="str">
        <f>IFERROR(raw!$B911,"")</f>
        <v/>
      </c>
      <c r="C912" s="39" t="str">
        <f>IFERROR(raw!$D911,"")</f>
        <v/>
      </c>
      <c r="D912" s="39" t="str">
        <f>IFERROR(__xludf.DUMMYFUNCTION("IFERROR(RANK(raw!$H911,Filter(raw!$H$2:$H10000,raw!$B$2:$B10000=raw!$B911),1),"""")"),"")</f>
        <v/>
      </c>
      <c r="E912" s="40" t="str">
        <f t="array" ref="E912">IFERROR(INDEX(raw!$B:$H,MATCH(1,(raw!$B:$B=$B912)*(raw!$D:$D=$C912),0),7), "n/a")</f>
        <v/>
      </c>
    </row>
    <row r="913">
      <c r="B913" s="39" t="str">
        <f>IFERROR(raw!$B912,"")</f>
        <v/>
      </c>
      <c r="C913" s="39" t="str">
        <f>IFERROR(raw!$D912,"")</f>
        <v/>
      </c>
      <c r="D913" s="39" t="str">
        <f>IFERROR(__xludf.DUMMYFUNCTION("IFERROR(RANK(raw!$H912,Filter(raw!$H$2:$H10000,raw!$B$2:$B10000=raw!$B912),1),"""")"),"")</f>
        <v/>
      </c>
      <c r="E913" s="40" t="str">
        <f t="array" ref="E913">IFERROR(INDEX(raw!$B:$H,MATCH(1,(raw!$B:$B=$B913)*(raw!$D:$D=$C913),0),7), "n/a")</f>
        <v/>
      </c>
    </row>
    <row r="914">
      <c r="B914" s="39" t="str">
        <f>IFERROR(raw!$B913,"")</f>
        <v/>
      </c>
      <c r="C914" s="39" t="str">
        <f>IFERROR(raw!$D913,"")</f>
        <v/>
      </c>
      <c r="D914" s="39" t="str">
        <f>IFERROR(__xludf.DUMMYFUNCTION("IFERROR(RANK(raw!$H913,Filter(raw!$H$2:$H10000,raw!$B$2:$B10000=raw!$B913),1),"""")"),"")</f>
        <v/>
      </c>
      <c r="E914" s="40" t="str">
        <f t="array" ref="E914">IFERROR(INDEX(raw!$B:$H,MATCH(1,(raw!$B:$B=$B914)*(raw!$D:$D=$C914),0),7), "n/a")</f>
        <v/>
      </c>
    </row>
    <row r="915">
      <c r="B915" s="39" t="str">
        <f>IFERROR(raw!$B914,"")</f>
        <v/>
      </c>
      <c r="C915" s="39" t="str">
        <f>IFERROR(raw!$D914,"")</f>
        <v/>
      </c>
      <c r="D915" s="39" t="str">
        <f>IFERROR(__xludf.DUMMYFUNCTION("IFERROR(RANK(raw!$H914,Filter(raw!$H$2:$H10000,raw!$B$2:$B10000=raw!$B914),1),"""")"),"")</f>
        <v/>
      </c>
      <c r="E915" s="40" t="str">
        <f t="array" ref="E915">IFERROR(INDEX(raw!$B:$H,MATCH(1,(raw!$B:$B=$B915)*(raw!$D:$D=$C915),0),7), "n/a")</f>
        <v/>
      </c>
    </row>
    <row r="916">
      <c r="B916" s="39" t="str">
        <f>IFERROR(raw!$B915,"")</f>
        <v/>
      </c>
      <c r="C916" s="39" t="str">
        <f>IFERROR(raw!$D915,"")</f>
        <v/>
      </c>
      <c r="D916" s="39" t="str">
        <f>IFERROR(__xludf.DUMMYFUNCTION("IFERROR(RANK(raw!$H915,Filter(raw!$H$2:$H10000,raw!$B$2:$B10000=raw!$B915),1),"""")"),"")</f>
        <v/>
      </c>
      <c r="E916" s="40" t="str">
        <f t="array" ref="E916">IFERROR(INDEX(raw!$B:$H,MATCH(1,(raw!$B:$B=$B916)*(raw!$D:$D=$C916),0),7), "n/a")</f>
        <v/>
      </c>
    </row>
    <row r="917">
      <c r="B917" s="39" t="str">
        <f>IFERROR(raw!$B916,"")</f>
        <v/>
      </c>
      <c r="C917" s="39" t="str">
        <f>IFERROR(raw!$D916,"")</f>
        <v/>
      </c>
      <c r="D917" s="39" t="str">
        <f>IFERROR(__xludf.DUMMYFUNCTION("IFERROR(RANK(raw!$H916,Filter(raw!$H$2:$H10000,raw!$B$2:$B10000=raw!$B916),1),"""")"),"")</f>
        <v/>
      </c>
      <c r="E917" s="40" t="str">
        <f t="array" ref="E917">IFERROR(INDEX(raw!$B:$H,MATCH(1,(raw!$B:$B=$B917)*(raw!$D:$D=$C917),0),7), "n/a")</f>
        <v/>
      </c>
    </row>
    <row r="918">
      <c r="B918" s="39" t="str">
        <f>IFERROR(raw!$B917,"")</f>
        <v/>
      </c>
      <c r="C918" s="39" t="str">
        <f>IFERROR(raw!$D917,"")</f>
        <v/>
      </c>
      <c r="D918" s="39" t="str">
        <f>IFERROR(__xludf.DUMMYFUNCTION("IFERROR(RANK(raw!$H917,Filter(raw!$H$2:$H10000,raw!$B$2:$B10000=raw!$B917),1),"""")"),"")</f>
        <v/>
      </c>
      <c r="E918" s="40" t="str">
        <f t="array" ref="E918">IFERROR(INDEX(raw!$B:$H,MATCH(1,(raw!$B:$B=$B918)*(raw!$D:$D=$C918),0),7), "n/a")</f>
        <v/>
      </c>
    </row>
    <row r="919">
      <c r="B919" s="39" t="str">
        <f>IFERROR(raw!$B918,"")</f>
        <v/>
      </c>
      <c r="C919" s="39" t="str">
        <f>IFERROR(raw!$D918,"")</f>
        <v/>
      </c>
      <c r="D919" s="39" t="str">
        <f>IFERROR(__xludf.DUMMYFUNCTION("IFERROR(RANK(raw!$H918,Filter(raw!$H$2:$H10000,raw!$B$2:$B10000=raw!$B918),1),"""")"),"")</f>
        <v/>
      </c>
      <c r="E919" s="40" t="str">
        <f t="array" ref="E919">IFERROR(INDEX(raw!$B:$H,MATCH(1,(raw!$B:$B=$B919)*(raw!$D:$D=$C919),0),7), "n/a")</f>
        <v/>
      </c>
    </row>
    <row r="920">
      <c r="B920" s="39" t="str">
        <f>IFERROR(raw!$B919,"")</f>
        <v/>
      </c>
      <c r="C920" s="39" t="str">
        <f>IFERROR(raw!$D919,"")</f>
        <v/>
      </c>
      <c r="D920" s="39" t="str">
        <f>IFERROR(__xludf.DUMMYFUNCTION("IFERROR(RANK(raw!$H919,Filter(raw!$H$2:$H10000,raw!$B$2:$B10000=raw!$B919),1),"""")"),"")</f>
        <v/>
      </c>
      <c r="E920" s="40" t="str">
        <f t="array" ref="E920">IFERROR(INDEX(raw!$B:$H,MATCH(1,(raw!$B:$B=$B920)*(raw!$D:$D=$C920),0),7), "n/a")</f>
        <v/>
      </c>
    </row>
    <row r="921">
      <c r="B921" s="39" t="str">
        <f>IFERROR(raw!$B920,"")</f>
        <v/>
      </c>
      <c r="C921" s="39" t="str">
        <f>IFERROR(raw!$D920,"")</f>
        <v/>
      </c>
      <c r="D921" s="39" t="str">
        <f>IFERROR(__xludf.DUMMYFUNCTION("IFERROR(RANK(raw!$H920,Filter(raw!$H$2:$H10000,raw!$B$2:$B10000=raw!$B920),1),"""")"),"")</f>
        <v/>
      </c>
      <c r="E921" s="40" t="str">
        <f t="array" ref="E921">IFERROR(INDEX(raw!$B:$H,MATCH(1,(raw!$B:$B=$B921)*(raw!$D:$D=$C921),0),7), "n/a")</f>
        <v/>
      </c>
    </row>
    <row r="922">
      <c r="B922" s="39" t="str">
        <f>IFERROR(raw!$B921,"")</f>
        <v/>
      </c>
      <c r="C922" s="39" t="str">
        <f>IFERROR(raw!$D921,"")</f>
        <v/>
      </c>
      <c r="D922" s="39" t="str">
        <f>IFERROR(__xludf.DUMMYFUNCTION("IFERROR(RANK(raw!$H921,Filter(raw!$H$2:$H10000,raw!$B$2:$B10000=raw!$B921),1),"""")"),"")</f>
        <v/>
      </c>
      <c r="E922" s="40" t="str">
        <f t="array" ref="E922">IFERROR(INDEX(raw!$B:$H,MATCH(1,(raw!$B:$B=$B922)*(raw!$D:$D=$C922),0),7), "n/a")</f>
        <v/>
      </c>
    </row>
    <row r="923">
      <c r="B923" s="39" t="str">
        <f>IFERROR(raw!$B922,"")</f>
        <v/>
      </c>
      <c r="C923" s="39" t="str">
        <f>IFERROR(raw!$D922,"")</f>
        <v/>
      </c>
      <c r="D923" s="39" t="str">
        <f>IFERROR(__xludf.DUMMYFUNCTION("IFERROR(RANK(raw!$H922,Filter(raw!$H$2:$H10000,raw!$B$2:$B10000=raw!$B922),1),"""")"),"")</f>
        <v/>
      </c>
      <c r="E923" s="40" t="str">
        <f t="array" ref="E923">IFERROR(INDEX(raw!$B:$H,MATCH(1,(raw!$B:$B=$B923)*(raw!$D:$D=$C923),0),7), "n/a")</f>
        <v/>
      </c>
    </row>
    <row r="924">
      <c r="B924" s="39" t="str">
        <f>IFERROR(raw!$B923,"")</f>
        <v/>
      </c>
      <c r="C924" s="39" t="str">
        <f>IFERROR(raw!$D923,"")</f>
        <v/>
      </c>
      <c r="D924" s="39" t="str">
        <f>IFERROR(__xludf.DUMMYFUNCTION("IFERROR(RANK(raw!$H923,Filter(raw!$H$2:$H10000,raw!$B$2:$B10000=raw!$B923),1),"""")"),"")</f>
        <v/>
      </c>
      <c r="E924" s="40" t="str">
        <f t="array" ref="E924">IFERROR(INDEX(raw!$B:$H,MATCH(1,(raw!$B:$B=$B924)*(raw!$D:$D=$C924),0),7), "n/a")</f>
        <v/>
      </c>
    </row>
    <row r="925">
      <c r="B925" s="39" t="str">
        <f>IFERROR(raw!$B924,"")</f>
        <v/>
      </c>
      <c r="C925" s="39" t="str">
        <f>IFERROR(raw!$D924,"")</f>
        <v/>
      </c>
      <c r="D925" s="39" t="str">
        <f>IFERROR(__xludf.DUMMYFUNCTION("IFERROR(RANK(raw!$H924,Filter(raw!$H$2:$H10000,raw!$B$2:$B10000=raw!$B924),1),"""")"),"")</f>
        <v/>
      </c>
      <c r="E925" s="40" t="str">
        <f t="array" ref="E925">IFERROR(INDEX(raw!$B:$H,MATCH(1,(raw!$B:$B=$B925)*(raw!$D:$D=$C925),0),7), "n/a")</f>
        <v/>
      </c>
    </row>
    <row r="926">
      <c r="B926" s="39" t="str">
        <f>IFERROR(raw!$B925,"")</f>
        <v/>
      </c>
      <c r="C926" s="39" t="str">
        <f>IFERROR(raw!$D925,"")</f>
        <v/>
      </c>
      <c r="D926" s="39" t="str">
        <f>IFERROR(__xludf.DUMMYFUNCTION("IFERROR(RANK(raw!$H925,Filter(raw!$H$2:$H10000,raw!$B$2:$B10000=raw!$B925),1),"""")"),"")</f>
        <v/>
      </c>
      <c r="E926" s="40" t="str">
        <f t="array" ref="E926">IFERROR(INDEX(raw!$B:$H,MATCH(1,(raw!$B:$B=$B926)*(raw!$D:$D=$C926),0),7), "n/a")</f>
        <v/>
      </c>
    </row>
    <row r="927">
      <c r="B927" s="39" t="str">
        <f>IFERROR(raw!$B926,"")</f>
        <v/>
      </c>
      <c r="C927" s="39" t="str">
        <f>IFERROR(raw!$D926,"")</f>
        <v/>
      </c>
      <c r="D927" s="39" t="str">
        <f>IFERROR(__xludf.DUMMYFUNCTION("IFERROR(RANK(raw!$H926,Filter(raw!$H$2:$H10000,raw!$B$2:$B10000=raw!$B926),1),"""")"),"")</f>
        <v/>
      </c>
      <c r="E927" s="40" t="str">
        <f t="array" ref="E927">IFERROR(INDEX(raw!$B:$H,MATCH(1,(raw!$B:$B=$B927)*(raw!$D:$D=$C927),0),7), "n/a")</f>
        <v/>
      </c>
    </row>
    <row r="928">
      <c r="B928" s="39" t="str">
        <f>IFERROR(raw!$B927,"")</f>
        <v/>
      </c>
      <c r="C928" s="39" t="str">
        <f>IFERROR(raw!$D927,"")</f>
        <v/>
      </c>
      <c r="D928" s="39" t="str">
        <f>IFERROR(__xludf.DUMMYFUNCTION("IFERROR(RANK(raw!$H927,Filter(raw!$H$2:$H10000,raw!$B$2:$B10000=raw!$B927),1),"""")"),"")</f>
        <v/>
      </c>
      <c r="E928" s="40" t="str">
        <f t="array" ref="E928">IFERROR(INDEX(raw!$B:$H,MATCH(1,(raw!$B:$B=$B928)*(raw!$D:$D=$C928),0),7), "n/a")</f>
        <v/>
      </c>
    </row>
    <row r="929">
      <c r="B929" s="39" t="str">
        <f>IFERROR(raw!$B928,"")</f>
        <v/>
      </c>
      <c r="C929" s="39" t="str">
        <f>IFERROR(raw!$D928,"")</f>
        <v/>
      </c>
      <c r="D929" s="39" t="str">
        <f>IFERROR(__xludf.DUMMYFUNCTION("IFERROR(RANK(raw!$H928,Filter(raw!$H$2:$H10000,raw!$B$2:$B10000=raw!$B928),1),"""")"),"")</f>
        <v/>
      </c>
      <c r="E929" s="40" t="str">
        <f t="array" ref="E929">IFERROR(INDEX(raw!$B:$H,MATCH(1,(raw!$B:$B=$B929)*(raw!$D:$D=$C929),0),7), "n/a")</f>
        <v/>
      </c>
    </row>
    <row r="930">
      <c r="B930" s="39" t="str">
        <f>IFERROR(raw!$B929,"")</f>
        <v/>
      </c>
      <c r="C930" s="39" t="str">
        <f>IFERROR(raw!$D929,"")</f>
        <v/>
      </c>
      <c r="D930" s="39" t="str">
        <f>IFERROR(__xludf.DUMMYFUNCTION("IFERROR(RANK(raw!$H929,Filter(raw!$H$2:$H10000,raw!$B$2:$B10000=raw!$B929),1),"""")"),"")</f>
        <v/>
      </c>
      <c r="E930" s="40" t="str">
        <f t="array" ref="E930">IFERROR(INDEX(raw!$B:$H,MATCH(1,(raw!$B:$B=$B930)*(raw!$D:$D=$C930),0),7), "n/a")</f>
        <v/>
      </c>
    </row>
    <row r="931">
      <c r="B931" s="39" t="str">
        <f>IFERROR(raw!$B930,"")</f>
        <v/>
      </c>
      <c r="C931" s="39" t="str">
        <f>IFERROR(raw!$D930,"")</f>
        <v/>
      </c>
      <c r="D931" s="39" t="str">
        <f>IFERROR(__xludf.DUMMYFUNCTION("IFERROR(RANK(raw!$H930,Filter(raw!$H$2:$H10000,raw!$B$2:$B10000=raw!$B930),1),"""")"),"")</f>
        <v/>
      </c>
      <c r="E931" s="40" t="str">
        <f t="array" ref="E931">IFERROR(INDEX(raw!$B:$H,MATCH(1,(raw!$B:$B=$B931)*(raw!$D:$D=$C931),0),7), "n/a")</f>
        <v/>
      </c>
    </row>
    <row r="932">
      <c r="B932" s="39" t="str">
        <f>IFERROR(raw!$B931,"")</f>
        <v/>
      </c>
      <c r="C932" s="39" t="str">
        <f>IFERROR(raw!$D931,"")</f>
        <v/>
      </c>
      <c r="D932" s="39" t="str">
        <f>IFERROR(__xludf.DUMMYFUNCTION("IFERROR(RANK(raw!$H931,Filter(raw!$H$2:$H10000,raw!$B$2:$B10000=raw!$B931),1),"""")"),"")</f>
        <v/>
      </c>
      <c r="E932" s="40" t="str">
        <f t="array" ref="E932">IFERROR(INDEX(raw!$B:$H,MATCH(1,(raw!$B:$B=$B932)*(raw!$D:$D=$C932),0),7), "n/a")</f>
        <v/>
      </c>
    </row>
    <row r="933">
      <c r="B933" s="39" t="str">
        <f>IFERROR(raw!$B932,"")</f>
        <v/>
      </c>
      <c r="C933" s="39" t="str">
        <f>IFERROR(raw!$D932,"")</f>
        <v/>
      </c>
      <c r="D933" s="39" t="str">
        <f>IFERROR(__xludf.DUMMYFUNCTION("IFERROR(RANK(raw!$H932,Filter(raw!$H$2:$H10000,raw!$B$2:$B10000=raw!$B932),1),"""")"),"")</f>
        <v/>
      </c>
      <c r="E933" s="40" t="str">
        <f t="array" ref="E933">IFERROR(INDEX(raw!$B:$H,MATCH(1,(raw!$B:$B=$B933)*(raw!$D:$D=$C933),0),7), "n/a")</f>
        <v/>
      </c>
    </row>
    <row r="934">
      <c r="B934" s="39" t="str">
        <f>IFERROR(raw!$B933,"")</f>
        <v/>
      </c>
      <c r="C934" s="39" t="str">
        <f>IFERROR(raw!$D933,"")</f>
        <v/>
      </c>
      <c r="D934" s="39" t="str">
        <f>IFERROR(__xludf.DUMMYFUNCTION("IFERROR(RANK(raw!$H933,Filter(raw!$H$2:$H10000,raw!$B$2:$B10000=raw!$B933),1),"""")"),"")</f>
        <v/>
      </c>
      <c r="E934" s="40" t="str">
        <f t="array" ref="E934">IFERROR(INDEX(raw!$B:$H,MATCH(1,(raw!$B:$B=$B934)*(raw!$D:$D=$C934),0),7), "n/a")</f>
        <v/>
      </c>
    </row>
    <row r="935">
      <c r="B935" s="39" t="str">
        <f>IFERROR(raw!$B934,"")</f>
        <v/>
      </c>
      <c r="C935" s="39" t="str">
        <f>IFERROR(raw!$D934,"")</f>
        <v/>
      </c>
      <c r="D935" s="39" t="str">
        <f>IFERROR(__xludf.DUMMYFUNCTION("IFERROR(RANK(raw!$H934,Filter(raw!$H$2:$H10000,raw!$B$2:$B10000=raw!$B934),1),"""")"),"")</f>
        <v/>
      </c>
      <c r="E935" s="40" t="str">
        <f t="array" ref="E935">IFERROR(INDEX(raw!$B:$H,MATCH(1,(raw!$B:$B=$B935)*(raw!$D:$D=$C935),0),7), "n/a")</f>
        <v/>
      </c>
    </row>
    <row r="936">
      <c r="B936" s="39" t="str">
        <f>IFERROR(raw!$B935,"")</f>
        <v/>
      </c>
      <c r="C936" s="39" t="str">
        <f>IFERROR(raw!$D935,"")</f>
        <v/>
      </c>
      <c r="D936" s="39" t="str">
        <f>IFERROR(__xludf.DUMMYFUNCTION("IFERROR(RANK(raw!$H935,Filter(raw!$H$2:$H10000,raw!$B$2:$B10000=raw!$B935),1),"""")"),"")</f>
        <v/>
      </c>
      <c r="E936" s="40" t="str">
        <f t="array" ref="E936">IFERROR(INDEX(raw!$B:$H,MATCH(1,(raw!$B:$B=$B936)*(raw!$D:$D=$C936),0),7), "n/a")</f>
        <v/>
      </c>
    </row>
    <row r="937">
      <c r="B937" s="39" t="str">
        <f>IFERROR(raw!$B936,"")</f>
        <v/>
      </c>
      <c r="C937" s="39" t="str">
        <f>IFERROR(raw!$D936,"")</f>
        <v/>
      </c>
      <c r="D937" s="39" t="str">
        <f>IFERROR(__xludf.DUMMYFUNCTION("IFERROR(RANK(raw!$H936,Filter(raw!$H$2:$H10000,raw!$B$2:$B10000=raw!$B936),1),"""")"),"")</f>
        <v/>
      </c>
      <c r="E937" s="40" t="str">
        <f t="array" ref="E937">IFERROR(INDEX(raw!$B:$H,MATCH(1,(raw!$B:$B=$B937)*(raw!$D:$D=$C937),0),7), "n/a")</f>
        <v/>
      </c>
    </row>
    <row r="938">
      <c r="B938" s="39" t="str">
        <f>IFERROR(raw!$B937,"")</f>
        <v/>
      </c>
      <c r="C938" s="39" t="str">
        <f>IFERROR(raw!$D937,"")</f>
        <v/>
      </c>
      <c r="D938" s="39" t="str">
        <f>IFERROR(__xludf.DUMMYFUNCTION("IFERROR(RANK(raw!$H937,Filter(raw!$H$2:$H10000,raw!$B$2:$B10000=raw!$B937),1),"""")"),"")</f>
        <v/>
      </c>
      <c r="E938" s="40" t="str">
        <f t="array" ref="E938">IFERROR(INDEX(raw!$B:$H,MATCH(1,(raw!$B:$B=$B938)*(raw!$D:$D=$C938),0),7), "n/a")</f>
        <v/>
      </c>
    </row>
    <row r="939">
      <c r="B939" s="39" t="str">
        <f>IFERROR(raw!$B938,"")</f>
        <v/>
      </c>
      <c r="C939" s="39" t="str">
        <f>IFERROR(raw!$D938,"")</f>
        <v/>
      </c>
      <c r="D939" s="39" t="str">
        <f>IFERROR(__xludf.DUMMYFUNCTION("IFERROR(RANK(raw!$H938,Filter(raw!$H$2:$H10000,raw!$B$2:$B10000=raw!$B938),1),"""")"),"")</f>
        <v/>
      </c>
      <c r="E939" s="40" t="str">
        <f t="array" ref="E939">IFERROR(INDEX(raw!$B:$H,MATCH(1,(raw!$B:$B=$B939)*(raw!$D:$D=$C939),0),7), "n/a")</f>
        <v/>
      </c>
    </row>
    <row r="940">
      <c r="B940" s="39" t="str">
        <f>IFERROR(raw!$B939,"")</f>
        <v/>
      </c>
      <c r="C940" s="39" t="str">
        <f>IFERROR(raw!$D939,"")</f>
        <v/>
      </c>
      <c r="D940" s="39" t="str">
        <f>IFERROR(__xludf.DUMMYFUNCTION("IFERROR(RANK(raw!$H939,Filter(raw!$H$2:$H10000,raw!$B$2:$B10000=raw!$B939),1),"""")"),"")</f>
        <v/>
      </c>
      <c r="E940" s="40" t="str">
        <f t="array" ref="E940">IFERROR(INDEX(raw!$B:$H,MATCH(1,(raw!$B:$B=$B940)*(raw!$D:$D=$C940),0),7), "n/a")</f>
        <v/>
      </c>
    </row>
    <row r="941">
      <c r="B941" s="39" t="str">
        <f>IFERROR(raw!$B940,"")</f>
        <v/>
      </c>
      <c r="C941" s="39" t="str">
        <f>IFERROR(raw!$D940,"")</f>
        <v/>
      </c>
      <c r="D941" s="39" t="str">
        <f>IFERROR(__xludf.DUMMYFUNCTION("IFERROR(RANK(raw!$H940,Filter(raw!$H$2:$H10000,raw!$B$2:$B10000=raw!$B940),1),"""")"),"")</f>
        <v/>
      </c>
      <c r="E941" s="40" t="str">
        <f t="array" ref="E941">IFERROR(INDEX(raw!$B:$H,MATCH(1,(raw!$B:$B=$B941)*(raw!$D:$D=$C941),0),7), "n/a")</f>
        <v/>
      </c>
    </row>
    <row r="942">
      <c r="B942" s="39" t="str">
        <f>IFERROR(raw!$B941,"")</f>
        <v/>
      </c>
      <c r="C942" s="39" t="str">
        <f>IFERROR(raw!$D941,"")</f>
        <v/>
      </c>
      <c r="D942" s="39" t="str">
        <f>IFERROR(__xludf.DUMMYFUNCTION("IFERROR(RANK(raw!$H941,Filter(raw!$H$2:$H10000,raw!$B$2:$B10000=raw!$B941),1),"""")"),"")</f>
        <v/>
      </c>
      <c r="E942" s="40" t="str">
        <f t="array" ref="E942">IFERROR(INDEX(raw!$B:$H,MATCH(1,(raw!$B:$B=$B942)*(raw!$D:$D=$C942),0),7), "n/a")</f>
        <v/>
      </c>
    </row>
    <row r="943">
      <c r="B943" s="39" t="str">
        <f>IFERROR(raw!$B942,"")</f>
        <v/>
      </c>
      <c r="C943" s="39" t="str">
        <f>IFERROR(raw!$D942,"")</f>
        <v/>
      </c>
      <c r="D943" s="39" t="str">
        <f>IFERROR(__xludf.DUMMYFUNCTION("IFERROR(RANK(raw!$H942,Filter(raw!$H$2:$H10000,raw!$B$2:$B10000=raw!$B942),1),"""")"),"")</f>
        <v/>
      </c>
      <c r="E943" s="40" t="str">
        <f t="array" ref="E943">IFERROR(INDEX(raw!$B:$H,MATCH(1,(raw!$B:$B=$B943)*(raw!$D:$D=$C943),0),7), "n/a")</f>
        <v/>
      </c>
    </row>
    <row r="944">
      <c r="B944" s="39" t="str">
        <f>IFERROR(raw!$B943,"")</f>
        <v/>
      </c>
      <c r="C944" s="39" t="str">
        <f>IFERROR(raw!$D943,"")</f>
        <v/>
      </c>
      <c r="D944" s="39" t="str">
        <f>IFERROR(__xludf.DUMMYFUNCTION("IFERROR(RANK(raw!$H943,Filter(raw!$H$2:$H10000,raw!$B$2:$B10000=raw!$B943),1),"""")"),"")</f>
        <v/>
      </c>
      <c r="E944" s="40" t="str">
        <f t="array" ref="E944">IFERROR(INDEX(raw!$B:$H,MATCH(1,(raw!$B:$B=$B944)*(raw!$D:$D=$C944),0),7), "n/a")</f>
        <v/>
      </c>
    </row>
    <row r="945">
      <c r="B945" s="39" t="str">
        <f>IFERROR(raw!$B944,"")</f>
        <v/>
      </c>
      <c r="C945" s="39" t="str">
        <f>IFERROR(raw!$D944,"")</f>
        <v/>
      </c>
      <c r="D945" s="39" t="str">
        <f>IFERROR(__xludf.DUMMYFUNCTION("IFERROR(RANK(raw!$H944,Filter(raw!$H$2:$H10000,raw!$B$2:$B10000=raw!$B944),1),"""")"),"")</f>
        <v/>
      </c>
      <c r="E945" s="40" t="str">
        <f t="array" ref="E945">IFERROR(INDEX(raw!$B:$H,MATCH(1,(raw!$B:$B=$B945)*(raw!$D:$D=$C945),0),7), "n/a")</f>
        <v/>
      </c>
    </row>
    <row r="946">
      <c r="B946" s="39" t="str">
        <f>IFERROR(raw!$B945,"")</f>
        <v/>
      </c>
      <c r="C946" s="39" t="str">
        <f>IFERROR(raw!$D945,"")</f>
        <v/>
      </c>
      <c r="D946" s="39" t="str">
        <f>IFERROR(__xludf.DUMMYFUNCTION("IFERROR(RANK(raw!$H945,Filter(raw!$H$2:$H10000,raw!$B$2:$B10000=raw!$B945),1),"""")"),"")</f>
        <v/>
      </c>
      <c r="E946" s="40" t="str">
        <f t="array" ref="E946">IFERROR(INDEX(raw!$B:$H,MATCH(1,(raw!$B:$B=$B946)*(raw!$D:$D=$C946),0),7), "n/a")</f>
        <v/>
      </c>
    </row>
    <row r="947">
      <c r="B947" s="39" t="str">
        <f>IFERROR(raw!$B946,"")</f>
        <v/>
      </c>
      <c r="C947" s="39" t="str">
        <f>IFERROR(raw!$D946,"")</f>
        <v/>
      </c>
      <c r="D947" s="39" t="str">
        <f>IFERROR(__xludf.DUMMYFUNCTION("IFERROR(RANK(raw!$H946,Filter(raw!$H$2:$H10000,raw!$B$2:$B10000=raw!$B946),1),"""")"),"")</f>
        <v/>
      </c>
      <c r="E947" s="40" t="str">
        <f t="array" ref="E947">IFERROR(INDEX(raw!$B:$H,MATCH(1,(raw!$B:$B=$B947)*(raw!$D:$D=$C947),0),7), "n/a")</f>
        <v/>
      </c>
    </row>
    <row r="948">
      <c r="B948" s="39" t="str">
        <f>IFERROR(raw!$B947,"")</f>
        <v/>
      </c>
      <c r="C948" s="39" t="str">
        <f>IFERROR(raw!$D947,"")</f>
        <v/>
      </c>
      <c r="D948" s="39" t="str">
        <f>IFERROR(__xludf.DUMMYFUNCTION("IFERROR(RANK(raw!$H947,Filter(raw!$H$2:$H10000,raw!$B$2:$B10000=raw!$B947),1),"""")"),"")</f>
        <v/>
      </c>
      <c r="E948" s="40" t="str">
        <f t="array" ref="E948">IFERROR(INDEX(raw!$B:$H,MATCH(1,(raw!$B:$B=$B948)*(raw!$D:$D=$C948),0),7), "n/a")</f>
        <v/>
      </c>
    </row>
    <row r="949">
      <c r="B949" s="39" t="str">
        <f>IFERROR(raw!$B948,"")</f>
        <v/>
      </c>
      <c r="C949" s="39" t="str">
        <f>IFERROR(raw!$D948,"")</f>
        <v/>
      </c>
      <c r="D949" s="39" t="str">
        <f>IFERROR(__xludf.DUMMYFUNCTION("IFERROR(RANK(raw!$H948,Filter(raw!$H$2:$H10000,raw!$B$2:$B10000=raw!$B948),1),"""")"),"")</f>
        <v/>
      </c>
      <c r="E949" s="40" t="str">
        <f t="array" ref="E949">IFERROR(INDEX(raw!$B:$H,MATCH(1,(raw!$B:$B=$B949)*(raw!$D:$D=$C949),0),7), "n/a")</f>
        <v/>
      </c>
    </row>
    <row r="950">
      <c r="B950" s="39" t="str">
        <f>IFERROR(raw!$B949,"")</f>
        <v/>
      </c>
      <c r="C950" s="39" t="str">
        <f>IFERROR(raw!$D949,"")</f>
        <v/>
      </c>
      <c r="D950" s="39" t="str">
        <f>IFERROR(__xludf.DUMMYFUNCTION("IFERROR(RANK(raw!$H949,Filter(raw!$H$2:$H10000,raw!$B$2:$B10000=raw!$B949),1),"""")"),"")</f>
        <v/>
      </c>
      <c r="E950" s="40" t="str">
        <f t="array" ref="E950">IFERROR(INDEX(raw!$B:$H,MATCH(1,(raw!$B:$B=$B950)*(raw!$D:$D=$C950),0),7), "n/a")</f>
        <v/>
      </c>
    </row>
    <row r="951">
      <c r="B951" s="39" t="str">
        <f>IFERROR(raw!$B950,"")</f>
        <v/>
      </c>
      <c r="C951" s="39" t="str">
        <f>IFERROR(raw!$D950,"")</f>
        <v/>
      </c>
      <c r="D951" s="39" t="str">
        <f>IFERROR(__xludf.DUMMYFUNCTION("IFERROR(RANK(raw!$H950,Filter(raw!$H$2:$H10000,raw!$B$2:$B10000=raw!$B950),1),"""")"),"")</f>
        <v/>
      </c>
      <c r="E951" s="40" t="str">
        <f t="array" ref="E951">IFERROR(INDEX(raw!$B:$H,MATCH(1,(raw!$B:$B=$B951)*(raw!$D:$D=$C951),0),7), "n/a")</f>
        <v/>
      </c>
    </row>
    <row r="952">
      <c r="B952" s="39" t="str">
        <f>IFERROR(raw!$B951,"")</f>
        <v/>
      </c>
      <c r="C952" s="39" t="str">
        <f>IFERROR(raw!$D951,"")</f>
        <v/>
      </c>
      <c r="D952" s="39" t="str">
        <f>IFERROR(__xludf.DUMMYFUNCTION("IFERROR(RANK(raw!$H951,Filter(raw!$H$2:$H10000,raw!$B$2:$B10000=raw!$B951),1),"""")"),"")</f>
        <v/>
      </c>
      <c r="E952" s="40" t="str">
        <f t="array" ref="E952">IFERROR(INDEX(raw!$B:$H,MATCH(1,(raw!$B:$B=$B952)*(raw!$D:$D=$C952),0),7), "n/a")</f>
        <v/>
      </c>
    </row>
    <row r="953">
      <c r="B953" s="39" t="str">
        <f>IFERROR(raw!$B952,"")</f>
        <v/>
      </c>
      <c r="C953" s="39" t="str">
        <f>IFERROR(raw!$D952,"")</f>
        <v/>
      </c>
      <c r="D953" s="39" t="str">
        <f>IFERROR(__xludf.DUMMYFUNCTION("IFERROR(RANK(raw!$H952,Filter(raw!$H$2:$H10000,raw!$B$2:$B10000=raw!$B952),1),"""")"),"")</f>
        <v/>
      </c>
      <c r="E953" s="40" t="str">
        <f t="array" ref="E953">IFERROR(INDEX(raw!$B:$H,MATCH(1,(raw!$B:$B=$B953)*(raw!$D:$D=$C953),0),7), "n/a")</f>
        <v/>
      </c>
    </row>
    <row r="954">
      <c r="B954" s="39" t="str">
        <f>IFERROR(raw!$B953,"")</f>
        <v/>
      </c>
      <c r="C954" s="39" t="str">
        <f>IFERROR(raw!$D953,"")</f>
        <v/>
      </c>
      <c r="D954" s="39" t="str">
        <f>IFERROR(__xludf.DUMMYFUNCTION("IFERROR(RANK(raw!$H953,Filter(raw!$H$2:$H10000,raw!$B$2:$B10000=raw!$B953),1),"""")"),"")</f>
        <v/>
      </c>
      <c r="E954" s="40" t="str">
        <f t="array" ref="E954">IFERROR(INDEX(raw!$B:$H,MATCH(1,(raw!$B:$B=$B954)*(raw!$D:$D=$C954),0),7), "n/a")</f>
        <v/>
      </c>
    </row>
    <row r="955">
      <c r="B955" s="39" t="str">
        <f>IFERROR(raw!$B954,"")</f>
        <v/>
      </c>
      <c r="C955" s="39" t="str">
        <f>IFERROR(raw!$D954,"")</f>
        <v/>
      </c>
      <c r="D955" s="39" t="str">
        <f>IFERROR(__xludf.DUMMYFUNCTION("IFERROR(RANK(raw!$H954,Filter(raw!$H$2:$H10000,raw!$B$2:$B10000=raw!$B954),1),"""")"),"")</f>
        <v/>
      </c>
      <c r="E955" s="40" t="str">
        <f t="array" ref="E955">IFERROR(INDEX(raw!$B:$H,MATCH(1,(raw!$B:$B=$B955)*(raw!$D:$D=$C955),0),7), "n/a")</f>
        <v/>
      </c>
    </row>
    <row r="956">
      <c r="B956" s="39" t="str">
        <f>IFERROR(raw!$B955,"")</f>
        <v/>
      </c>
      <c r="C956" s="39" t="str">
        <f>IFERROR(raw!$D955,"")</f>
        <v/>
      </c>
      <c r="D956" s="39" t="str">
        <f>IFERROR(__xludf.DUMMYFUNCTION("IFERROR(RANK(raw!$H955,Filter(raw!$H$2:$H10000,raw!$B$2:$B10000=raw!$B955),1),"""")"),"")</f>
        <v/>
      </c>
      <c r="E956" s="40" t="str">
        <f t="array" ref="E956">IFERROR(INDEX(raw!$B:$H,MATCH(1,(raw!$B:$B=$B956)*(raw!$D:$D=$C956),0),7), "n/a")</f>
        <v/>
      </c>
    </row>
    <row r="957">
      <c r="B957" s="39" t="str">
        <f>IFERROR(raw!$B956,"")</f>
        <v/>
      </c>
      <c r="C957" s="39" t="str">
        <f>IFERROR(raw!$D956,"")</f>
        <v/>
      </c>
      <c r="D957" s="39" t="str">
        <f>IFERROR(__xludf.DUMMYFUNCTION("IFERROR(RANK(raw!$H956,Filter(raw!$H$2:$H10000,raw!$B$2:$B10000=raw!$B956),1),"""")"),"")</f>
        <v/>
      </c>
      <c r="E957" s="40" t="str">
        <f t="array" ref="E957">IFERROR(INDEX(raw!$B:$H,MATCH(1,(raw!$B:$B=$B957)*(raw!$D:$D=$C957),0),7), "n/a")</f>
        <v/>
      </c>
    </row>
    <row r="958">
      <c r="B958" s="39" t="str">
        <f>IFERROR(raw!$B957,"")</f>
        <v/>
      </c>
      <c r="C958" s="39" t="str">
        <f>IFERROR(raw!$D957,"")</f>
        <v/>
      </c>
      <c r="D958" s="39" t="str">
        <f>IFERROR(__xludf.DUMMYFUNCTION("IFERROR(RANK(raw!$H957,Filter(raw!$H$2:$H10000,raw!$B$2:$B10000=raw!$B957),1),"""")"),"")</f>
        <v/>
      </c>
      <c r="E958" s="40" t="str">
        <f t="array" ref="E958">IFERROR(INDEX(raw!$B:$H,MATCH(1,(raw!$B:$B=$B958)*(raw!$D:$D=$C958),0),7), "n/a")</f>
        <v/>
      </c>
    </row>
    <row r="959">
      <c r="B959" s="39" t="str">
        <f>IFERROR(raw!$B958,"")</f>
        <v/>
      </c>
      <c r="C959" s="39" t="str">
        <f>IFERROR(raw!$D958,"")</f>
        <v/>
      </c>
      <c r="D959" s="39" t="str">
        <f>IFERROR(__xludf.DUMMYFUNCTION("IFERROR(RANK(raw!$H958,Filter(raw!$H$2:$H10000,raw!$B$2:$B10000=raw!$B958),1),"""")"),"")</f>
        <v/>
      </c>
      <c r="E959" s="40" t="str">
        <f t="array" ref="E959">IFERROR(INDEX(raw!$B:$H,MATCH(1,(raw!$B:$B=$B959)*(raw!$D:$D=$C959),0),7), "n/a")</f>
        <v/>
      </c>
    </row>
    <row r="960">
      <c r="B960" s="39" t="str">
        <f>IFERROR(raw!$B959,"")</f>
        <v/>
      </c>
      <c r="C960" s="39" t="str">
        <f>IFERROR(raw!$D959,"")</f>
        <v/>
      </c>
      <c r="D960" s="39" t="str">
        <f>IFERROR(__xludf.DUMMYFUNCTION("IFERROR(RANK(raw!$H959,Filter(raw!$H$2:$H10000,raw!$B$2:$B10000=raw!$B959),1),"""")"),"")</f>
        <v/>
      </c>
      <c r="E960" s="40" t="str">
        <f t="array" ref="E960">IFERROR(INDEX(raw!$B:$H,MATCH(1,(raw!$B:$B=$B960)*(raw!$D:$D=$C960),0),7), "n/a")</f>
        <v/>
      </c>
    </row>
    <row r="961">
      <c r="B961" s="39" t="str">
        <f>IFERROR(raw!$B960,"")</f>
        <v/>
      </c>
      <c r="C961" s="39" t="str">
        <f>IFERROR(raw!$D960,"")</f>
        <v/>
      </c>
      <c r="D961" s="39" t="str">
        <f>IFERROR(__xludf.DUMMYFUNCTION("IFERROR(RANK(raw!$H960,Filter(raw!$H$2:$H10000,raw!$B$2:$B10000=raw!$B960),1),"""")"),"")</f>
        <v/>
      </c>
      <c r="E961" s="40" t="str">
        <f t="array" ref="E961">IFERROR(INDEX(raw!$B:$H,MATCH(1,(raw!$B:$B=$B961)*(raw!$D:$D=$C961),0),7), "n/a")</f>
        <v/>
      </c>
    </row>
    <row r="962">
      <c r="B962" s="39" t="str">
        <f>IFERROR(raw!$B961,"")</f>
        <v/>
      </c>
      <c r="C962" s="39" t="str">
        <f>IFERROR(raw!$D961,"")</f>
        <v/>
      </c>
      <c r="D962" s="39" t="str">
        <f>IFERROR(__xludf.DUMMYFUNCTION("IFERROR(RANK(raw!$H961,Filter(raw!$H$2:$H10000,raw!$B$2:$B10000=raw!$B961),1),"""")"),"")</f>
        <v/>
      </c>
      <c r="E962" s="40" t="str">
        <f t="array" ref="E962">IFERROR(INDEX(raw!$B:$H,MATCH(1,(raw!$B:$B=$B962)*(raw!$D:$D=$C962),0),7), "n/a")</f>
        <v/>
      </c>
    </row>
    <row r="963">
      <c r="B963" s="39" t="str">
        <f>IFERROR(raw!$B962,"")</f>
        <v/>
      </c>
      <c r="C963" s="39" t="str">
        <f>IFERROR(raw!$D962,"")</f>
        <v/>
      </c>
      <c r="D963" s="39" t="str">
        <f>IFERROR(__xludf.DUMMYFUNCTION("IFERROR(RANK(raw!$H962,Filter(raw!$H$2:$H10000,raw!$B$2:$B10000=raw!$B962),1),"""")"),"")</f>
        <v/>
      </c>
      <c r="E963" s="40" t="str">
        <f t="array" ref="E963">IFERROR(INDEX(raw!$B:$H,MATCH(1,(raw!$B:$B=$B963)*(raw!$D:$D=$C963),0),7), "n/a")</f>
        <v/>
      </c>
    </row>
    <row r="964">
      <c r="B964" s="39" t="str">
        <f>IFERROR(raw!$B963,"")</f>
        <v/>
      </c>
      <c r="C964" s="39" t="str">
        <f>IFERROR(raw!$D963,"")</f>
        <v/>
      </c>
      <c r="D964" s="39" t="str">
        <f>IFERROR(__xludf.DUMMYFUNCTION("IFERROR(RANK(raw!$H963,Filter(raw!$H$2:$H10000,raw!$B$2:$B10000=raw!$B963),1),"""")"),"")</f>
        <v/>
      </c>
      <c r="E964" s="40" t="str">
        <f t="array" ref="E964">IFERROR(INDEX(raw!$B:$H,MATCH(1,(raw!$B:$B=$B964)*(raw!$D:$D=$C964),0),7), "n/a")</f>
        <v/>
      </c>
    </row>
    <row r="965">
      <c r="B965" s="39" t="str">
        <f>IFERROR(raw!$B964,"")</f>
        <v/>
      </c>
      <c r="C965" s="39" t="str">
        <f>IFERROR(raw!$D964,"")</f>
        <v/>
      </c>
      <c r="D965" s="39" t="str">
        <f>IFERROR(__xludf.DUMMYFUNCTION("IFERROR(RANK(raw!$H964,Filter(raw!$H$2:$H10000,raw!$B$2:$B10000=raw!$B964),1),"""")"),"")</f>
        <v/>
      </c>
      <c r="E965" s="40" t="str">
        <f t="array" ref="E965">IFERROR(INDEX(raw!$B:$H,MATCH(1,(raw!$B:$B=$B965)*(raw!$D:$D=$C965),0),7), "n/a")</f>
        <v/>
      </c>
    </row>
    <row r="966">
      <c r="B966" s="39" t="str">
        <f>IFERROR(raw!$B965,"")</f>
        <v/>
      </c>
      <c r="C966" s="39" t="str">
        <f>IFERROR(raw!$D965,"")</f>
        <v/>
      </c>
      <c r="D966" s="39" t="str">
        <f>IFERROR(__xludf.DUMMYFUNCTION("IFERROR(RANK(raw!$H965,Filter(raw!$H$2:$H10000,raw!$B$2:$B10000=raw!$B965),1),"""")"),"")</f>
        <v/>
      </c>
      <c r="E966" s="40" t="str">
        <f t="array" ref="E966">IFERROR(INDEX(raw!$B:$H,MATCH(1,(raw!$B:$B=$B966)*(raw!$D:$D=$C966),0),7), "n/a")</f>
        <v/>
      </c>
    </row>
    <row r="967">
      <c r="B967" s="39" t="str">
        <f>IFERROR(raw!$B966,"")</f>
        <v/>
      </c>
      <c r="C967" s="39" t="str">
        <f>IFERROR(raw!$D966,"")</f>
        <v/>
      </c>
      <c r="D967" s="39" t="str">
        <f>IFERROR(__xludf.DUMMYFUNCTION("IFERROR(RANK(raw!$H966,Filter(raw!$H$2:$H10000,raw!$B$2:$B10000=raw!$B966),1),"""")"),"")</f>
        <v/>
      </c>
      <c r="E967" s="40" t="str">
        <f t="array" ref="E967">IFERROR(INDEX(raw!$B:$H,MATCH(1,(raw!$B:$B=$B967)*(raw!$D:$D=$C967),0),7), "n/a")</f>
        <v/>
      </c>
    </row>
    <row r="968">
      <c r="B968" s="39" t="str">
        <f>IFERROR(raw!$B967,"")</f>
        <v/>
      </c>
      <c r="C968" s="39" t="str">
        <f>IFERROR(raw!$D967,"")</f>
        <v/>
      </c>
      <c r="D968" s="39" t="str">
        <f>IFERROR(__xludf.DUMMYFUNCTION("IFERROR(RANK(raw!$H967,Filter(raw!$H$2:$H10000,raw!$B$2:$B10000=raw!$B967),1),"""")"),"")</f>
        <v/>
      </c>
      <c r="E968" s="40" t="str">
        <f t="array" ref="E968">IFERROR(INDEX(raw!$B:$H,MATCH(1,(raw!$B:$B=$B968)*(raw!$D:$D=$C968),0),7), "n/a")</f>
        <v/>
      </c>
    </row>
    <row r="969">
      <c r="B969" s="39" t="str">
        <f>IFERROR(raw!$B968,"")</f>
        <v/>
      </c>
      <c r="C969" s="39" t="str">
        <f>IFERROR(raw!$D968,"")</f>
        <v/>
      </c>
      <c r="D969" s="39" t="str">
        <f>IFERROR(__xludf.DUMMYFUNCTION("IFERROR(RANK(raw!$H968,Filter(raw!$H$2:$H10000,raw!$B$2:$B10000=raw!$B968),1),"""")"),"")</f>
        <v/>
      </c>
      <c r="E969" s="40" t="str">
        <f t="array" ref="E969">IFERROR(INDEX(raw!$B:$H,MATCH(1,(raw!$B:$B=$B969)*(raw!$D:$D=$C969),0),7), "n/a")</f>
        <v/>
      </c>
    </row>
    <row r="970">
      <c r="B970" s="39" t="str">
        <f>IFERROR(raw!$B969,"")</f>
        <v/>
      </c>
      <c r="C970" s="39" t="str">
        <f>IFERROR(raw!$D969,"")</f>
        <v/>
      </c>
      <c r="D970" s="39" t="str">
        <f>IFERROR(__xludf.DUMMYFUNCTION("IFERROR(RANK(raw!$H969,Filter(raw!$H$2:$H10000,raw!$B$2:$B10000=raw!$B969),1),"""")"),"")</f>
        <v/>
      </c>
      <c r="E970" s="40" t="str">
        <f t="array" ref="E970">IFERROR(INDEX(raw!$B:$H,MATCH(1,(raw!$B:$B=$B970)*(raw!$D:$D=$C970),0),7), "n/a")</f>
        <v/>
      </c>
    </row>
    <row r="971">
      <c r="B971" s="39" t="str">
        <f>IFERROR(raw!$B970,"")</f>
        <v/>
      </c>
      <c r="C971" s="39" t="str">
        <f>IFERROR(raw!$D970,"")</f>
        <v/>
      </c>
      <c r="D971" s="39" t="str">
        <f>IFERROR(__xludf.DUMMYFUNCTION("IFERROR(RANK(raw!$H970,Filter(raw!$H$2:$H10000,raw!$B$2:$B10000=raw!$B970),1),"""")"),"")</f>
        <v/>
      </c>
      <c r="E971" s="40" t="str">
        <f t="array" ref="E971">IFERROR(INDEX(raw!$B:$H,MATCH(1,(raw!$B:$B=$B971)*(raw!$D:$D=$C971),0),7), "n/a")</f>
        <v/>
      </c>
    </row>
    <row r="972">
      <c r="B972" s="39" t="str">
        <f>IFERROR(raw!$B971,"")</f>
        <v/>
      </c>
      <c r="C972" s="39" t="str">
        <f>IFERROR(raw!$D971,"")</f>
        <v/>
      </c>
      <c r="D972" s="39" t="str">
        <f>IFERROR(__xludf.DUMMYFUNCTION("IFERROR(RANK(raw!$H971,Filter(raw!$H$2:$H10000,raw!$B$2:$B10000=raw!$B971),1),"""")"),"")</f>
        <v/>
      </c>
      <c r="E972" s="40" t="str">
        <f t="array" ref="E972">IFERROR(INDEX(raw!$B:$H,MATCH(1,(raw!$B:$B=$B972)*(raw!$D:$D=$C972),0),7), "n/a")</f>
        <v/>
      </c>
    </row>
    <row r="973">
      <c r="B973" s="39" t="str">
        <f>IFERROR(raw!$B972,"")</f>
        <v/>
      </c>
      <c r="C973" s="39" t="str">
        <f>IFERROR(raw!$D972,"")</f>
        <v/>
      </c>
      <c r="D973" s="39" t="str">
        <f>IFERROR(__xludf.DUMMYFUNCTION("IFERROR(RANK(raw!$H972,Filter(raw!$H$2:$H10000,raw!$B$2:$B10000=raw!$B972),1),"""")"),"")</f>
        <v/>
      </c>
      <c r="E973" s="40" t="str">
        <f t="array" ref="E973">IFERROR(INDEX(raw!$B:$H,MATCH(1,(raw!$B:$B=$B973)*(raw!$D:$D=$C973),0),7), "n/a")</f>
        <v/>
      </c>
    </row>
    <row r="974">
      <c r="B974" s="39" t="str">
        <f>IFERROR(raw!$B973,"")</f>
        <v/>
      </c>
      <c r="C974" s="39" t="str">
        <f>IFERROR(raw!$D973,"")</f>
        <v/>
      </c>
      <c r="D974" s="39" t="str">
        <f>IFERROR(__xludf.DUMMYFUNCTION("IFERROR(RANK(raw!$H973,Filter(raw!$H$2:$H10000,raw!$B$2:$B10000=raw!$B973),1),"""")"),"")</f>
        <v/>
      </c>
      <c r="E974" s="40" t="str">
        <f t="array" ref="E974">IFERROR(INDEX(raw!$B:$H,MATCH(1,(raw!$B:$B=$B974)*(raw!$D:$D=$C974),0),7), "n/a")</f>
        <v/>
      </c>
    </row>
    <row r="975">
      <c r="B975" s="39" t="str">
        <f>IFERROR(raw!$B974,"")</f>
        <v/>
      </c>
      <c r="C975" s="39" t="str">
        <f>IFERROR(raw!$D974,"")</f>
        <v/>
      </c>
      <c r="D975" s="39" t="str">
        <f>IFERROR(__xludf.DUMMYFUNCTION("IFERROR(RANK(raw!$H974,Filter(raw!$H$2:$H10000,raw!$B$2:$B10000=raw!$B974),1),"""")"),"")</f>
        <v/>
      </c>
      <c r="E975" s="40" t="str">
        <f t="array" ref="E975">IFERROR(INDEX(raw!$B:$H,MATCH(1,(raw!$B:$B=$B975)*(raw!$D:$D=$C975),0),7), "n/a")</f>
        <v/>
      </c>
    </row>
    <row r="976">
      <c r="B976" s="39" t="str">
        <f>IFERROR(raw!$B975,"")</f>
        <v/>
      </c>
      <c r="C976" s="39" t="str">
        <f>IFERROR(raw!$D975,"")</f>
        <v/>
      </c>
      <c r="D976" s="39" t="str">
        <f>IFERROR(__xludf.DUMMYFUNCTION("IFERROR(RANK(raw!$H975,Filter(raw!$H$2:$H10000,raw!$B$2:$B10000=raw!$B975),1),"""")"),"")</f>
        <v/>
      </c>
      <c r="E976" s="40" t="str">
        <f t="array" ref="E976">IFERROR(INDEX(raw!$B:$H,MATCH(1,(raw!$B:$B=$B976)*(raw!$D:$D=$C976),0),7), "n/a")</f>
        <v/>
      </c>
    </row>
    <row r="977">
      <c r="B977" s="39" t="str">
        <f>IFERROR(raw!$B976,"")</f>
        <v/>
      </c>
      <c r="C977" s="39" t="str">
        <f>IFERROR(raw!$D976,"")</f>
        <v/>
      </c>
      <c r="D977" s="39" t="str">
        <f>IFERROR(__xludf.DUMMYFUNCTION("IFERROR(RANK(raw!$H976,Filter(raw!$H$2:$H10000,raw!$B$2:$B10000=raw!$B976),1),"""")"),"")</f>
        <v/>
      </c>
      <c r="E977" s="40" t="str">
        <f t="array" ref="E977">IFERROR(INDEX(raw!$B:$H,MATCH(1,(raw!$B:$B=$B977)*(raw!$D:$D=$C977),0),7), "n/a")</f>
        <v/>
      </c>
    </row>
    <row r="978">
      <c r="B978" s="39" t="str">
        <f>IFERROR(raw!$B977,"")</f>
        <v/>
      </c>
      <c r="C978" s="39" t="str">
        <f>IFERROR(raw!$D977,"")</f>
        <v/>
      </c>
      <c r="D978" s="39" t="str">
        <f>IFERROR(__xludf.DUMMYFUNCTION("IFERROR(RANK(raw!$H977,Filter(raw!$H$2:$H10000,raw!$B$2:$B10000=raw!$B977),1),"""")"),"")</f>
        <v/>
      </c>
      <c r="E978" s="40" t="str">
        <f t="array" ref="E978">IFERROR(INDEX(raw!$B:$H,MATCH(1,(raw!$B:$B=$B978)*(raw!$D:$D=$C978),0),7), "n/a")</f>
        <v/>
      </c>
    </row>
    <row r="979">
      <c r="B979" s="39" t="str">
        <f>IFERROR(raw!$B978,"")</f>
        <v/>
      </c>
      <c r="C979" s="39" t="str">
        <f>IFERROR(raw!$D978,"")</f>
        <v/>
      </c>
      <c r="D979" s="39" t="str">
        <f>IFERROR(__xludf.DUMMYFUNCTION("IFERROR(RANK(raw!$H978,Filter(raw!$H$2:$H10000,raw!$B$2:$B10000=raw!$B978),1),"""")"),"")</f>
        <v/>
      </c>
      <c r="E979" s="40" t="str">
        <f t="array" ref="E979">IFERROR(INDEX(raw!$B:$H,MATCH(1,(raw!$B:$B=$B979)*(raw!$D:$D=$C979),0),7), "n/a")</f>
        <v/>
      </c>
    </row>
    <row r="980">
      <c r="B980" s="39" t="str">
        <f>IFERROR(raw!$B979,"")</f>
        <v/>
      </c>
      <c r="C980" s="39" t="str">
        <f>IFERROR(raw!$D979,"")</f>
        <v/>
      </c>
      <c r="D980" s="39" t="str">
        <f>IFERROR(__xludf.DUMMYFUNCTION("IFERROR(RANK(raw!$H979,Filter(raw!$H$2:$H10000,raw!$B$2:$B10000=raw!$B979),1),"""")"),"")</f>
        <v/>
      </c>
      <c r="E980" s="40" t="str">
        <f t="array" ref="E980">IFERROR(INDEX(raw!$B:$H,MATCH(1,(raw!$B:$B=$B980)*(raw!$D:$D=$C980),0),7), "n/a")</f>
        <v/>
      </c>
    </row>
    <row r="981">
      <c r="B981" s="39" t="str">
        <f>IFERROR(raw!$B980,"")</f>
        <v/>
      </c>
      <c r="C981" s="39" t="str">
        <f>IFERROR(raw!$D980,"")</f>
        <v/>
      </c>
      <c r="D981" s="39" t="str">
        <f>IFERROR(__xludf.DUMMYFUNCTION("IFERROR(RANK(raw!$H980,Filter(raw!$H$2:$H10000,raw!$B$2:$B10000=raw!$B980),1),"""")"),"")</f>
        <v/>
      </c>
      <c r="E981" s="40" t="str">
        <f t="array" ref="E981">IFERROR(INDEX(raw!$B:$H,MATCH(1,(raw!$B:$B=$B981)*(raw!$D:$D=$C981),0),7), "n/a")</f>
        <v/>
      </c>
    </row>
    <row r="982">
      <c r="B982" s="39" t="str">
        <f>IFERROR(raw!$B981,"")</f>
        <v/>
      </c>
      <c r="C982" s="39" t="str">
        <f>IFERROR(raw!$D981,"")</f>
        <v/>
      </c>
      <c r="D982" s="39" t="str">
        <f>IFERROR(__xludf.DUMMYFUNCTION("IFERROR(RANK(raw!$H981,Filter(raw!$H$2:$H10000,raw!$B$2:$B10000=raw!$B981),1),"""")"),"")</f>
        <v/>
      </c>
      <c r="E982" s="40" t="str">
        <f t="array" ref="E982">IFERROR(INDEX(raw!$B:$H,MATCH(1,(raw!$B:$B=$B982)*(raw!$D:$D=$C982),0),7), "n/a")</f>
        <v/>
      </c>
    </row>
    <row r="983">
      <c r="B983" s="39" t="str">
        <f>IFERROR(raw!$B982,"")</f>
        <v/>
      </c>
      <c r="C983" s="39" t="str">
        <f>IFERROR(raw!$D982,"")</f>
        <v/>
      </c>
      <c r="D983" s="39" t="str">
        <f>IFERROR(__xludf.DUMMYFUNCTION("IFERROR(RANK(raw!$H982,Filter(raw!$H$2:$H10000,raw!$B$2:$B10000=raw!$B982),1),"""")"),"")</f>
        <v/>
      </c>
      <c r="E983" s="40" t="str">
        <f t="array" ref="E983">IFERROR(INDEX(raw!$B:$H,MATCH(1,(raw!$B:$B=$B983)*(raw!$D:$D=$C983),0),7), "n/a")</f>
        <v/>
      </c>
    </row>
    <row r="984">
      <c r="B984" s="39" t="str">
        <f>IFERROR(raw!$B983,"")</f>
        <v/>
      </c>
      <c r="C984" s="39" t="str">
        <f>IFERROR(raw!$D983,"")</f>
        <v/>
      </c>
      <c r="D984" s="39" t="str">
        <f>IFERROR(__xludf.DUMMYFUNCTION("IFERROR(RANK(raw!$H983,Filter(raw!$H$2:$H10000,raw!$B$2:$B10000=raw!$B983),1),"""")"),"")</f>
        <v/>
      </c>
      <c r="E984" s="40" t="str">
        <f t="array" ref="E984">IFERROR(INDEX(raw!$B:$H,MATCH(1,(raw!$B:$B=$B984)*(raw!$D:$D=$C984),0),7), "n/a")</f>
        <v/>
      </c>
    </row>
    <row r="985">
      <c r="B985" s="39" t="str">
        <f>IFERROR(raw!$B984,"")</f>
        <v/>
      </c>
      <c r="C985" s="39" t="str">
        <f>IFERROR(raw!$D984,"")</f>
        <v/>
      </c>
      <c r="D985" s="39" t="str">
        <f>IFERROR(__xludf.DUMMYFUNCTION("IFERROR(RANK(raw!$H984,Filter(raw!$H$2:$H10000,raw!$B$2:$B10000=raw!$B984),1),"""")"),"")</f>
        <v/>
      </c>
      <c r="E985" s="40" t="str">
        <f t="array" ref="E985">IFERROR(INDEX(raw!$B:$H,MATCH(1,(raw!$B:$B=$B985)*(raw!$D:$D=$C985),0),7), "n/a")</f>
        <v/>
      </c>
    </row>
    <row r="986">
      <c r="B986" s="39" t="str">
        <f>IFERROR(raw!$B985,"")</f>
        <v/>
      </c>
      <c r="C986" s="39" t="str">
        <f>IFERROR(raw!$D985,"")</f>
        <v/>
      </c>
      <c r="D986" s="39" t="str">
        <f>IFERROR(__xludf.DUMMYFUNCTION("IFERROR(RANK(raw!$H985,Filter(raw!$H$2:$H10000,raw!$B$2:$B10000=raw!$B985),1),"""")"),"")</f>
        <v/>
      </c>
      <c r="E986" s="40" t="str">
        <f t="array" ref="E986">IFERROR(INDEX(raw!$B:$H,MATCH(1,(raw!$B:$B=$B986)*(raw!$D:$D=$C986),0),7), "n/a")</f>
        <v/>
      </c>
    </row>
    <row r="987">
      <c r="B987" s="39" t="str">
        <f>IFERROR(raw!$B986,"")</f>
        <v/>
      </c>
      <c r="C987" s="39" t="str">
        <f>IFERROR(raw!$D986,"")</f>
        <v/>
      </c>
      <c r="D987" s="39" t="str">
        <f>IFERROR(__xludf.DUMMYFUNCTION("IFERROR(RANK(raw!$H986,Filter(raw!$H$2:$H10000,raw!$B$2:$B10000=raw!$B986),1),"""")"),"")</f>
        <v/>
      </c>
      <c r="E987" s="40" t="str">
        <f t="array" ref="E987">IFERROR(INDEX(raw!$B:$H,MATCH(1,(raw!$B:$B=$B987)*(raw!$D:$D=$C987),0),7), "n/a")</f>
        <v/>
      </c>
    </row>
    <row r="988">
      <c r="B988" s="39" t="str">
        <f>IFERROR(raw!$B987,"")</f>
        <v/>
      </c>
      <c r="C988" s="39" t="str">
        <f>IFERROR(raw!$D987,"")</f>
        <v/>
      </c>
      <c r="D988" s="39" t="str">
        <f>IFERROR(__xludf.DUMMYFUNCTION("IFERROR(RANK(raw!$H987,Filter(raw!$H$2:$H10000,raw!$B$2:$B10000=raw!$B987),1),"""")"),"")</f>
        <v/>
      </c>
      <c r="E988" s="40" t="str">
        <f t="array" ref="E988">IFERROR(INDEX(raw!$B:$H,MATCH(1,(raw!$B:$B=$B988)*(raw!$D:$D=$C988),0),7), "n/a")</f>
        <v/>
      </c>
    </row>
    <row r="989">
      <c r="B989" s="39" t="str">
        <f>IFERROR(raw!$B988,"")</f>
        <v/>
      </c>
      <c r="C989" s="39" t="str">
        <f>IFERROR(raw!$D988,"")</f>
        <v/>
      </c>
      <c r="D989" s="39" t="str">
        <f>IFERROR(__xludf.DUMMYFUNCTION("IFERROR(RANK(raw!$H988,Filter(raw!$H$2:$H10000,raw!$B$2:$B10000=raw!$B988),1),"""")"),"")</f>
        <v/>
      </c>
      <c r="E989" s="40" t="str">
        <f t="array" ref="E989">IFERROR(INDEX(raw!$B:$H,MATCH(1,(raw!$B:$B=$B989)*(raw!$D:$D=$C989),0),7), "n/a")</f>
        <v/>
      </c>
    </row>
    <row r="990">
      <c r="B990" s="39" t="str">
        <f>IFERROR(raw!$B989,"")</f>
        <v/>
      </c>
      <c r="C990" s="39" t="str">
        <f>IFERROR(raw!$D989,"")</f>
        <v/>
      </c>
      <c r="D990" s="39" t="str">
        <f>IFERROR(__xludf.DUMMYFUNCTION("IFERROR(RANK(raw!$H989,Filter(raw!$H$2:$H10000,raw!$B$2:$B10000=raw!$B989),1),"""")"),"")</f>
        <v/>
      </c>
      <c r="E990" s="40" t="str">
        <f t="array" ref="E990">IFERROR(INDEX(raw!$B:$H,MATCH(1,(raw!$B:$B=$B990)*(raw!$D:$D=$C990),0),7), "n/a")</f>
        <v/>
      </c>
    </row>
    <row r="991">
      <c r="B991" s="39" t="str">
        <f>IFERROR(raw!$B990,"")</f>
        <v/>
      </c>
      <c r="C991" s="39" t="str">
        <f>IFERROR(raw!$D990,"")</f>
        <v/>
      </c>
      <c r="D991" s="39" t="str">
        <f>IFERROR(__xludf.DUMMYFUNCTION("IFERROR(RANK(raw!$H990,Filter(raw!$H$2:$H10000,raw!$B$2:$B10000=raw!$B990),1),"""")"),"")</f>
        <v/>
      </c>
      <c r="E991" s="40" t="str">
        <f t="array" ref="E991">IFERROR(INDEX(raw!$B:$H,MATCH(1,(raw!$B:$B=$B991)*(raw!$D:$D=$C991),0),7), "n/a")</f>
        <v/>
      </c>
    </row>
    <row r="992">
      <c r="B992" s="39" t="str">
        <f>IFERROR(raw!$B991,"")</f>
        <v/>
      </c>
      <c r="C992" s="39" t="str">
        <f>IFERROR(raw!$D991,"")</f>
        <v/>
      </c>
      <c r="D992" s="39" t="str">
        <f>IFERROR(__xludf.DUMMYFUNCTION("IFERROR(RANK(raw!$H991,Filter(raw!$H$2:$H10000,raw!$B$2:$B10000=raw!$B991),1),"""")"),"")</f>
        <v/>
      </c>
      <c r="E992" s="40" t="str">
        <f t="array" ref="E992">IFERROR(INDEX(raw!$B:$H,MATCH(1,(raw!$B:$B=$B992)*(raw!$D:$D=$C992),0),7), "n/a")</f>
        <v/>
      </c>
    </row>
    <row r="993">
      <c r="B993" s="39" t="str">
        <f>IFERROR(raw!$B992,"")</f>
        <v/>
      </c>
      <c r="C993" s="39" t="str">
        <f>IFERROR(raw!$D992,"")</f>
        <v/>
      </c>
      <c r="D993" s="39" t="str">
        <f>IFERROR(__xludf.DUMMYFUNCTION("IFERROR(RANK(raw!$H992,Filter(raw!$H$2:$H10000,raw!$B$2:$B10000=raw!$B992),1),"""")"),"")</f>
        <v/>
      </c>
      <c r="E993" s="40" t="str">
        <f t="array" ref="E993">IFERROR(INDEX(raw!$B:$H,MATCH(1,(raw!$B:$B=$B993)*(raw!$D:$D=$C993),0),7), "n/a")</f>
        <v/>
      </c>
    </row>
    <row r="994">
      <c r="B994" s="39" t="str">
        <f>IFERROR(raw!$B993,"")</f>
        <v/>
      </c>
      <c r="C994" s="39" t="str">
        <f>IFERROR(raw!$D993,"")</f>
        <v/>
      </c>
      <c r="D994" s="39" t="str">
        <f>IFERROR(__xludf.DUMMYFUNCTION("IFERROR(RANK(raw!$H993,Filter(raw!$H$2:$H10000,raw!$B$2:$B10000=raw!$B993),1),"""")"),"")</f>
        <v/>
      </c>
      <c r="E994" s="40" t="str">
        <f t="array" ref="E994">IFERROR(INDEX(raw!$B:$H,MATCH(1,(raw!$B:$B=$B994)*(raw!$D:$D=$C994),0),7), "n/a")</f>
        <v/>
      </c>
    </row>
    <row r="995">
      <c r="B995" s="39" t="str">
        <f>IFERROR(raw!$B994,"")</f>
        <v/>
      </c>
      <c r="C995" s="39" t="str">
        <f>IFERROR(raw!$D994,"")</f>
        <v/>
      </c>
      <c r="D995" s="39" t="str">
        <f>IFERROR(__xludf.DUMMYFUNCTION("IFERROR(RANK(raw!$H994,Filter(raw!$H$2:$H10000,raw!$B$2:$B10000=raw!$B994),1),"""")"),"")</f>
        <v/>
      </c>
      <c r="E995" s="40" t="str">
        <f t="array" ref="E995">IFERROR(INDEX(raw!$B:$H,MATCH(1,(raw!$B:$B=$B995)*(raw!$D:$D=$C995),0),7), "n/a")</f>
        <v/>
      </c>
    </row>
    <row r="996">
      <c r="B996" s="39" t="str">
        <f>IFERROR(raw!$B995,"")</f>
        <v/>
      </c>
      <c r="C996" s="39" t="str">
        <f>IFERROR(raw!$D995,"")</f>
        <v/>
      </c>
      <c r="D996" s="39" t="str">
        <f>IFERROR(__xludf.DUMMYFUNCTION("IFERROR(RANK(raw!$H995,Filter(raw!$H$2:$H10000,raw!$B$2:$B10000=raw!$B995),1),"""")"),"")</f>
        <v/>
      </c>
      <c r="E996" s="40" t="str">
        <f t="array" ref="E996">IFERROR(INDEX(raw!$B:$H,MATCH(1,(raw!$B:$B=$B996)*(raw!$D:$D=$C996),0),7), "n/a")</f>
        <v/>
      </c>
    </row>
    <row r="997">
      <c r="B997" s="39" t="str">
        <f>IFERROR(raw!$B996,"")</f>
        <v/>
      </c>
      <c r="C997" s="39" t="str">
        <f>IFERROR(raw!$D996,"")</f>
        <v/>
      </c>
      <c r="D997" s="39" t="str">
        <f>IFERROR(__xludf.DUMMYFUNCTION("IFERROR(RANK(raw!$H996,Filter(raw!$H$2:$H10000,raw!$B$2:$B10000=raw!$B996),1),"""")"),"")</f>
        <v/>
      </c>
      <c r="E997" s="40" t="str">
        <f t="array" ref="E997">IFERROR(INDEX(raw!$B:$H,MATCH(1,(raw!$B:$B=$B997)*(raw!$D:$D=$C997),0),7), "n/a")</f>
        <v/>
      </c>
    </row>
    <row r="998">
      <c r="B998" s="39" t="str">
        <f>IFERROR(raw!$B997,"")</f>
        <v/>
      </c>
      <c r="C998" s="39" t="str">
        <f>IFERROR(raw!$D997,"")</f>
        <v/>
      </c>
      <c r="D998" s="39" t="str">
        <f>IFERROR(__xludf.DUMMYFUNCTION("IFERROR(RANK(raw!$H997,Filter(raw!$H$2:$H10000,raw!$B$2:$B10000=raw!$B997),1),"""")"),"")</f>
        <v/>
      </c>
      <c r="E998" s="40" t="str">
        <f t="array" ref="E998">IFERROR(INDEX(raw!$B:$H,MATCH(1,(raw!$B:$B=$B998)*(raw!$D:$D=$C998),0),7), "n/a")</f>
        <v/>
      </c>
    </row>
    <row r="999">
      <c r="B999" s="39" t="str">
        <f>IFERROR(raw!$B998,"")</f>
        <v/>
      </c>
      <c r="C999" s="39" t="str">
        <f>IFERROR(raw!$D998,"")</f>
        <v/>
      </c>
      <c r="D999" s="39" t="str">
        <f>IFERROR(__xludf.DUMMYFUNCTION("IFERROR(RANK(raw!$H998,Filter(raw!$H$2:$H10000,raw!$B$2:$B10000=raw!$B998),1),"""")"),"")</f>
        <v/>
      </c>
      <c r="E999" s="40" t="str">
        <f t="array" ref="E999">IFERROR(INDEX(raw!$B:$H,MATCH(1,(raw!$B:$B=$B999)*(raw!$D:$D=$C999),0),7), "n/a")</f>
        <v/>
      </c>
    </row>
    <row r="1000">
      <c r="B1000" s="39" t="str">
        <f>IFERROR(raw!$B999,"")</f>
        <v/>
      </c>
      <c r="C1000" s="39" t="str">
        <f>IFERROR(raw!$D999,"")</f>
        <v/>
      </c>
      <c r="D1000" s="39" t="str">
        <f>IFERROR(__xludf.DUMMYFUNCTION("IFERROR(RANK(raw!$H999,Filter(raw!$H$2:$H10000,raw!$B$2:$B10000=raw!$B999),1),"""")"),"")</f>
        <v/>
      </c>
      <c r="E1000" s="40" t="str">
        <f t="array" ref="E1000">IFERROR(INDEX(raw!$B:$H,MATCH(1,(raw!$B:$B=$B1000)*(raw!$D:$D=$C1000),0),7), "n/a")</f>
        <v/>
      </c>
    </row>
    <row r="1001">
      <c r="B1001" s="39" t="str">
        <f>IFERROR(raw!$B1000,"")</f>
        <v/>
      </c>
      <c r="C1001" s="39" t="str">
        <f>IFERROR(raw!$D1000,"")</f>
        <v/>
      </c>
      <c r="D1001" s="39" t="str">
        <f>IFERROR(__xludf.DUMMYFUNCTION("IFERROR(RANK(raw!$H1000,Filter(raw!$H$2:$H10000,raw!$B$2:$B10000=raw!$B1000),1),"""")"),"")</f>
        <v/>
      </c>
      <c r="E1001" s="40" t="str">
        <f t="array" ref="E1001">IFERROR(INDEX(raw!$B:$H,MATCH(1,(raw!$B:$B=$B1001)*(raw!$D:$D=$C1001),0),7), "n/a")</f>
        <v/>
      </c>
    </row>
    <row r="1002">
      <c r="B1002" s="39" t="str">
        <f>IFERROR(raw!$B1001,"")</f>
        <v/>
      </c>
      <c r="C1002" s="39" t="str">
        <f>IFERROR(raw!$D1001,"")</f>
        <v/>
      </c>
      <c r="D1002" s="39" t="str">
        <f>IFERROR(__xludf.DUMMYFUNCTION("IFERROR(RANK(raw!$H1001,Filter(raw!$H$2:$H10000,raw!$B$2:$B10000=raw!$B1001),1),"""")"),"")</f>
        <v/>
      </c>
      <c r="E1002" s="40" t="str">
        <f t="array" ref="E1002">IFERROR(INDEX(raw!$B:$H,MATCH(1,(raw!$B:$B=$B1002)*(raw!$D:$D=$C1002),0),7), "n/a")</f>
        <v/>
      </c>
    </row>
    <row r="1003">
      <c r="B1003" s="39" t="str">
        <f>IFERROR(raw!$B1002,"")</f>
        <v/>
      </c>
      <c r="C1003" s="39" t="str">
        <f>IFERROR(raw!$D1002,"")</f>
        <v/>
      </c>
      <c r="D1003" s="39" t="str">
        <f>IFERROR(__xludf.DUMMYFUNCTION("IFERROR(RANK(raw!$H1002,Filter(raw!$H$2:$H10000,raw!$B$2:$B10000=raw!$B1002),1),"""")"),"")</f>
        <v/>
      </c>
      <c r="E1003" s="40" t="str">
        <f t="array" ref="E1003">IFERROR(INDEX(raw!$B:$H,MATCH(1,(raw!$B:$B=$B1003)*(raw!$D:$D=$C1003),0),7), "n/a")</f>
        <v/>
      </c>
    </row>
    <row r="1004">
      <c r="B1004" s="39" t="str">
        <f>IFERROR(raw!$B1003,"")</f>
        <v/>
      </c>
      <c r="C1004" s="39" t="str">
        <f>IFERROR(raw!$D1003,"")</f>
        <v/>
      </c>
      <c r="D1004" s="39" t="str">
        <f>IFERROR(__xludf.DUMMYFUNCTION("IFERROR(RANK(raw!$H1003,Filter(raw!$H$2:$H10000,raw!$B$2:$B10000=raw!$B1003),1),"""")"),"")</f>
        <v/>
      </c>
      <c r="E1004" s="40" t="str">
        <f t="array" ref="E1004">IFERROR(INDEX(raw!$B:$H,MATCH(1,(raw!$B:$B=$B1004)*(raw!$D:$D=$C1004),0),7), "n/a")</f>
        <v/>
      </c>
    </row>
    <row r="1005">
      <c r="B1005" s="39" t="str">
        <f>IFERROR(raw!$B1004,"")</f>
        <v/>
      </c>
      <c r="C1005" s="39" t="str">
        <f>IFERROR(raw!$D1004,"")</f>
        <v/>
      </c>
      <c r="D1005" s="39" t="str">
        <f>IFERROR(__xludf.DUMMYFUNCTION("IFERROR(RANK(raw!$H1004,Filter(raw!$H$2:$H10000,raw!$B$2:$B10000=raw!$B1004),1),"""")"),"")</f>
        <v/>
      </c>
      <c r="E1005" s="40" t="str">
        <f t="array" ref="E1005">IFERROR(INDEX(raw!$B:$H,MATCH(1,(raw!$B:$B=$B1005)*(raw!$D:$D=$C1005),0),7), "n/a")</f>
        <v/>
      </c>
    </row>
    <row r="1006">
      <c r="B1006" s="39" t="str">
        <f>IFERROR(raw!$B1005,"")</f>
        <v/>
      </c>
      <c r="C1006" s="39" t="str">
        <f>IFERROR(raw!$D1005,"")</f>
        <v/>
      </c>
      <c r="D1006" s="39" t="str">
        <f>IFERROR(__xludf.DUMMYFUNCTION("IFERROR(RANK(raw!$H1005,Filter(raw!$H$2:$H10000,raw!$B$2:$B10000=raw!$B1005),1),"""")"),"")</f>
        <v/>
      </c>
      <c r="E1006" s="40" t="str">
        <f t="array" ref="E1006">IFERROR(INDEX(raw!$B:$H,MATCH(1,(raw!$B:$B=$B1006)*(raw!$D:$D=$C1006),0),7), "n/a")</f>
        <v/>
      </c>
    </row>
    <row r="1007">
      <c r="B1007" s="39" t="str">
        <f>IFERROR(raw!$B1006,"")</f>
        <v/>
      </c>
      <c r="C1007" s="39" t="str">
        <f>IFERROR(raw!$D1006,"")</f>
        <v/>
      </c>
      <c r="D1007" s="39" t="str">
        <f>IFERROR(__xludf.DUMMYFUNCTION("IFERROR(RANK(raw!$H1006,Filter(raw!$H$2:$H10000,raw!$B$2:$B10000=raw!$B1006),1),"""")"),"")</f>
        <v/>
      </c>
      <c r="E1007" s="40" t="str">
        <f t="array" ref="E1007">IFERROR(INDEX(raw!$B:$H,MATCH(1,(raw!$B:$B=$B1007)*(raw!$D:$D=$C1007),0),7), "n/a")</f>
        <v/>
      </c>
    </row>
    <row r="1008">
      <c r="B1008" s="39" t="str">
        <f>IFERROR(raw!$B1007,"")</f>
        <v/>
      </c>
      <c r="C1008" s="39" t="str">
        <f>IFERROR(raw!$D1007,"")</f>
        <v/>
      </c>
      <c r="D1008" s="39" t="str">
        <f>IFERROR(__xludf.DUMMYFUNCTION("IFERROR(RANK(raw!$H1007,Filter(raw!$H$2:$H10000,raw!$B$2:$B10000=raw!$B1007),1),"""")"),"")</f>
        <v/>
      </c>
      <c r="E1008" s="40" t="str">
        <f t="array" ref="E1008">IFERROR(INDEX(raw!$B:$H,MATCH(1,(raw!$B:$B=$B1008)*(raw!$D:$D=$C1008),0),7), "n/a")</f>
        <v/>
      </c>
    </row>
    <row r="1009">
      <c r="B1009" s="39" t="str">
        <f>IFERROR(raw!$B1008,"")</f>
        <v/>
      </c>
      <c r="C1009" s="39" t="str">
        <f>IFERROR(raw!$D1008,"")</f>
        <v/>
      </c>
      <c r="D1009" s="39" t="str">
        <f>IFERROR(__xludf.DUMMYFUNCTION("IFERROR(RANK(raw!$H1008,Filter(raw!$H$2:$H10000,raw!$B$2:$B10000=raw!$B1008),1),"""")"),"")</f>
        <v/>
      </c>
      <c r="E1009" s="40" t="str">
        <f t="array" ref="E1009">IFERROR(INDEX(raw!$B:$H,MATCH(1,(raw!$B:$B=$B1009)*(raw!$D:$D=$C1009),0),7), "n/a")</f>
        <v/>
      </c>
    </row>
    <row r="1010">
      <c r="B1010" s="39" t="str">
        <f>IFERROR(raw!$B1009,"")</f>
        <v/>
      </c>
      <c r="C1010" s="39" t="str">
        <f>IFERROR(raw!$D1009,"")</f>
        <v/>
      </c>
      <c r="D1010" s="39" t="str">
        <f>IFERROR(__xludf.DUMMYFUNCTION("IFERROR(RANK(raw!$H1009,Filter(raw!$H$2:$H10000,raw!$B$2:$B10000=raw!$B1009),1),"""")"),"")</f>
        <v/>
      </c>
      <c r="E1010" s="40" t="str">
        <f t="array" ref="E1010">IFERROR(INDEX(raw!$B:$H,MATCH(1,(raw!$B:$B=$B1010)*(raw!$D:$D=$C1010),0),7), "n/a")</f>
        <v/>
      </c>
    </row>
    <row r="1011">
      <c r="B1011" s="39" t="str">
        <f>IFERROR(raw!$B1010,"")</f>
        <v/>
      </c>
      <c r="C1011" s="39" t="str">
        <f>IFERROR(raw!$D1010,"")</f>
        <v/>
      </c>
      <c r="D1011" s="39" t="str">
        <f>IFERROR(__xludf.DUMMYFUNCTION("IFERROR(RANK(raw!$H1010,Filter(raw!$H$2:$H10000,raw!$B$2:$B10000=raw!$B1010),1),"""")"),"")</f>
        <v/>
      </c>
      <c r="E1011" s="40" t="str">
        <f t="array" ref="E1011">IFERROR(INDEX(raw!$B:$H,MATCH(1,(raw!$B:$B=$B1011)*(raw!$D:$D=$C1011),0),7), "n/a")</f>
        <v/>
      </c>
    </row>
    <row r="1012">
      <c r="B1012" s="39" t="str">
        <f>IFERROR(raw!$B1011,"")</f>
        <v/>
      </c>
      <c r="C1012" s="39" t="str">
        <f>IFERROR(raw!$D1011,"")</f>
        <v/>
      </c>
      <c r="D1012" s="39" t="str">
        <f>IFERROR(__xludf.DUMMYFUNCTION("IFERROR(RANK(raw!$H1011,Filter(raw!$H$2:$H10000,raw!$B$2:$B10000=raw!$B1011),1),"""")"),"")</f>
        <v/>
      </c>
      <c r="E1012" s="40" t="str">
        <f t="array" ref="E1012">IFERROR(INDEX(raw!$B:$H,MATCH(1,(raw!$B:$B=$B1012)*(raw!$D:$D=$C1012),0),7), "n/a")</f>
        <v/>
      </c>
    </row>
    <row r="1013">
      <c r="B1013" s="39" t="str">
        <f>IFERROR(raw!$B1012,"")</f>
        <v/>
      </c>
      <c r="C1013" s="39" t="str">
        <f>IFERROR(raw!$D1012,"")</f>
        <v/>
      </c>
      <c r="D1013" s="39" t="str">
        <f>IFERROR(__xludf.DUMMYFUNCTION("IFERROR(RANK(raw!$H1012,Filter(raw!$H$2:$H10000,raw!$B$2:$B10000=raw!$B1012),1),"""")"),"")</f>
        <v/>
      </c>
      <c r="E1013" s="40" t="str">
        <f t="array" ref="E1013">IFERROR(INDEX(raw!$B:$H,MATCH(1,(raw!$B:$B=$B1013)*(raw!$D:$D=$C1013),0),7), "n/a")</f>
        <v/>
      </c>
    </row>
    <row r="1014">
      <c r="B1014" s="39" t="str">
        <f>IFERROR(raw!$B1013,"")</f>
        <v/>
      </c>
      <c r="C1014" s="39" t="str">
        <f>IFERROR(raw!$D1013,"")</f>
        <v/>
      </c>
      <c r="D1014" s="39" t="str">
        <f>IFERROR(__xludf.DUMMYFUNCTION("IFERROR(RANK(raw!$H1013,Filter(raw!$H$2:$H10000,raw!$B$2:$B10000=raw!$B1013),1),"""")"),"")</f>
        <v/>
      </c>
      <c r="E1014" s="40" t="str">
        <f t="array" ref="E1014">IFERROR(INDEX(raw!$B:$H,MATCH(1,(raw!$B:$B=$B1014)*(raw!$D:$D=$C1014),0),7), "n/a")</f>
        <v/>
      </c>
    </row>
    <row r="1015">
      <c r="B1015" s="39" t="str">
        <f>IFERROR(raw!$B1014,"")</f>
        <v/>
      </c>
      <c r="C1015" s="39" t="str">
        <f>IFERROR(raw!$D1014,"")</f>
        <v/>
      </c>
      <c r="D1015" s="39" t="str">
        <f>IFERROR(__xludf.DUMMYFUNCTION("IFERROR(RANK(raw!$H1014,Filter(raw!$H$2:$H10000,raw!$B$2:$B10000=raw!$B1014),1),"""")"),"")</f>
        <v/>
      </c>
      <c r="E1015" s="40" t="str">
        <f t="array" ref="E1015">IFERROR(INDEX(raw!$B:$H,MATCH(1,(raw!$B:$B=$B1015)*(raw!$D:$D=$C1015),0),7), "n/a")</f>
        <v/>
      </c>
    </row>
    <row r="1016">
      <c r="B1016" s="39" t="str">
        <f>IFERROR(raw!$B1015,"")</f>
        <v/>
      </c>
      <c r="C1016" s="39" t="str">
        <f>IFERROR(raw!$D1015,"")</f>
        <v/>
      </c>
      <c r="D1016" s="39" t="str">
        <f>IFERROR(__xludf.DUMMYFUNCTION("IFERROR(RANK(raw!$H1015,Filter(raw!$H$2:$H10000,raw!$B$2:$B10000=raw!$B1015),1),"""")"),"")</f>
        <v/>
      </c>
      <c r="E1016" s="40" t="str">
        <f t="array" ref="E1016">IFERROR(INDEX(raw!$B:$H,MATCH(1,(raw!$B:$B=$B1016)*(raw!$D:$D=$C1016),0),7), "n/a")</f>
        <v/>
      </c>
    </row>
    <row r="1017">
      <c r="B1017" s="39" t="str">
        <f>IFERROR(raw!$B1016,"")</f>
        <v/>
      </c>
      <c r="C1017" s="39" t="str">
        <f>IFERROR(raw!$D1016,"")</f>
        <v/>
      </c>
      <c r="D1017" s="39" t="str">
        <f>IFERROR(__xludf.DUMMYFUNCTION("IFERROR(RANK(raw!$H1016,Filter(raw!$H$2:$H10000,raw!$B$2:$B10000=raw!$B1016),1),"""")"),"")</f>
        <v/>
      </c>
      <c r="E1017" s="40" t="str">
        <f t="array" ref="E1017">IFERROR(INDEX(raw!$B:$H,MATCH(1,(raw!$B:$B=$B1017)*(raw!$D:$D=$C1017),0),7), "n/a")</f>
        <v/>
      </c>
    </row>
    <row r="1018">
      <c r="B1018" s="39" t="str">
        <f>IFERROR(raw!$B1017,"")</f>
        <v/>
      </c>
      <c r="C1018" s="39" t="str">
        <f>IFERROR(raw!$D1017,"")</f>
        <v/>
      </c>
      <c r="D1018" s="39" t="str">
        <f>IFERROR(__xludf.DUMMYFUNCTION("IFERROR(RANK(raw!$H1017,Filter(raw!$H$2:$H10000,raw!$B$2:$B10000=raw!$B1017),1),"""")"),"")</f>
        <v/>
      </c>
      <c r="E1018" s="40" t="str">
        <f t="array" ref="E1018">IFERROR(INDEX(raw!$B:$H,MATCH(1,(raw!$B:$B=$B1018)*(raw!$D:$D=$C1018),0),7), "n/a")</f>
        <v/>
      </c>
    </row>
    <row r="1019">
      <c r="B1019" s="39" t="str">
        <f>IFERROR(raw!$B1018,"")</f>
        <v/>
      </c>
      <c r="C1019" s="39" t="str">
        <f>IFERROR(raw!$D1018,"")</f>
        <v/>
      </c>
      <c r="D1019" s="39" t="str">
        <f>IFERROR(__xludf.DUMMYFUNCTION("IFERROR(RANK(raw!$H1018,Filter(raw!$H$2:$H10000,raw!$B$2:$B10000=raw!$B1018),1),"""")"),"")</f>
        <v/>
      </c>
      <c r="E1019" s="40" t="str">
        <f t="array" ref="E1019">IFERROR(INDEX(raw!$B:$H,MATCH(1,(raw!$B:$B=$B1019)*(raw!$D:$D=$C1019),0),7), "n/a")</f>
        <v/>
      </c>
    </row>
    <row r="1020">
      <c r="B1020" s="39" t="str">
        <f>IFERROR(raw!$B1019,"")</f>
        <v/>
      </c>
      <c r="C1020" s="39" t="str">
        <f>IFERROR(raw!$D1019,"")</f>
        <v/>
      </c>
      <c r="D1020" s="39" t="str">
        <f>IFERROR(__xludf.DUMMYFUNCTION("IFERROR(RANK(raw!$H1019,Filter(raw!$H$2:$H10000,raw!$B$2:$B10000=raw!$B1019),1),"""")"),"")</f>
        <v/>
      </c>
      <c r="E1020" s="40" t="str">
        <f t="array" ref="E1020">IFERROR(INDEX(raw!$B:$H,MATCH(1,(raw!$B:$B=$B1020)*(raw!$D:$D=$C1020),0),7), "n/a")</f>
        <v/>
      </c>
    </row>
    <row r="1021">
      <c r="B1021" s="39" t="str">
        <f>IFERROR(raw!$B1020,"")</f>
        <v/>
      </c>
      <c r="C1021" s="39" t="str">
        <f>IFERROR(raw!$D1020,"")</f>
        <v/>
      </c>
      <c r="D1021" s="39" t="str">
        <f>IFERROR(__xludf.DUMMYFUNCTION("IFERROR(RANK(raw!$H1020,Filter(raw!$H$2:$H10000,raw!$B$2:$B10000=raw!$B1020),1),"""")"),"")</f>
        <v/>
      </c>
      <c r="E1021" s="40" t="str">
        <f t="array" ref="E1021">IFERROR(INDEX(raw!$B:$H,MATCH(1,(raw!$B:$B=$B1021)*(raw!$D:$D=$C1021),0),7), "n/a")</f>
        <v/>
      </c>
    </row>
    <row r="1022">
      <c r="B1022" s="39" t="str">
        <f>IFERROR(raw!$B1021,"")</f>
        <v/>
      </c>
      <c r="C1022" s="39" t="str">
        <f>IFERROR(raw!$D1021,"")</f>
        <v/>
      </c>
      <c r="D1022" s="39" t="str">
        <f>IFERROR(__xludf.DUMMYFUNCTION("IFERROR(RANK(raw!$H1021,Filter(raw!$H$2:$H10000,raw!$B$2:$B10000=raw!$B1021),1),"""")"),"")</f>
        <v/>
      </c>
      <c r="E1022" s="40" t="str">
        <f t="array" ref="E1022">IFERROR(INDEX(raw!$B:$H,MATCH(1,(raw!$B:$B=$B1022)*(raw!$D:$D=$C1022),0),7), "n/a")</f>
        <v/>
      </c>
    </row>
    <row r="1023">
      <c r="B1023" s="39" t="str">
        <f>IFERROR(raw!$B1022,"")</f>
        <v/>
      </c>
      <c r="C1023" s="39" t="str">
        <f>IFERROR(raw!$D1022,"")</f>
        <v/>
      </c>
      <c r="D1023" s="39" t="str">
        <f>IFERROR(__xludf.DUMMYFUNCTION("IFERROR(RANK(raw!$H1022,Filter(raw!$H$2:$H10000,raw!$B$2:$B10000=raw!$B1022),1),"""")"),"")</f>
        <v/>
      </c>
      <c r="E1023" s="40" t="str">
        <f t="array" ref="E1023">IFERROR(INDEX(raw!$B:$H,MATCH(1,(raw!$B:$B=$B1023)*(raw!$D:$D=$C1023),0),7), "n/a")</f>
        <v/>
      </c>
    </row>
    <row r="1024">
      <c r="B1024" s="39" t="str">
        <f>IFERROR(raw!$B1023,"")</f>
        <v/>
      </c>
      <c r="C1024" s="39" t="str">
        <f>IFERROR(raw!$D1023,"")</f>
        <v/>
      </c>
      <c r="D1024" s="39" t="str">
        <f>IFERROR(__xludf.DUMMYFUNCTION("IFERROR(RANK(raw!$H1023,Filter(raw!$H$2:$H10000,raw!$B$2:$B10000=raw!$B1023),1),"""")"),"")</f>
        <v/>
      </c>
      <c r="E1024" s="40" t="str">
        <f t="array" ref="E1024">IFERROR(INDEX(raw!$B:$H,MATCH(1,(raw!$B:$B=$B1024)*(raw!$D:$D=$C1024),0),7), "n/a")</f>
        <v/>
      </c>
    </row>
    <row r="1025">
      <c r="B1025" s="39" t="str">
        <f>IFERROR(raw!$B1024,"")</f>
        <v/>
      </c>
      <c r="C1025" s="39" t="str">
        <f>IFERROR(raw!$D1024,"")</f>
        <v/>
      </c>
      <c r="D1025" s="39" t="str">
        <f>IFERROR(__xludf.DUMMYFUNCTION("IFERROR(RANK(raw!$H1024,Filter(raw!$H$2:$H10000,raw!$B$2:$B10000=raw!$B1024),1),"""")"),"")</f>
        <v/>
      </c>
      <c r="E1025" s="40" t="str">
        <f t="array" ref="E1025">IFERROR(INDEX(raw!$B:$H,MATCH(1,(raw!$B:$B=$B1025)*(raw!$D:$D=$C1025),0),7), "n/a")</f>
        <v/>
      </c>
    </row>
    <row r="1026">
      <c r="B1026" s="39" t="str">
        <f>IFERROR(raw!$B1025,"")</f>
        <v/>
      </c>
      <c r="C1026" s="39" t="str">
        <f>IFERROR(raw!$D1025,"")</f>
        <v/>
      </c>
      <c r="D1026" s="39" t="str">
        <f>IFERROR(__xludf.DUMMYFUNCTION("IFERROR(RANK(raw!$H1025,Filter(raw!$H$2:$H10000,raw!$B$2:$B10000=raw!$B1025),1),"""")"),"")</f>
        <v/>
      </c>
      <c r="E1026" s="40" t="str">
        <f t="array" ref="E1026">IFERROR(INDEX(raw!$B:$H,MATCH(1,(raw!$B:$B=$B1026)*(raw!$D:$D=$C1026),0),7), "n/a")</f>
        <v/>
      </c>
    </row>
    <row r="1027">
      <c r="B1027" s="39" t="str">
        <f>IFERROR(raw!$B1026,"")</f>
        <v/>
      </c>
      <c r="C1027" s="39" t="str">
        <f>IFERROR(raw!$D1026,"")</f>
        <v/>
      </c>
      <c r="D1027" s="39" t="str">
        <f>IFERROR(__xludf.DUMMYFUNCTION("IFERROR(RANK(raw!$H1026,Filter(raw!$H$2:$H10000,raw!$B$2:$B10000=raw!$B1026),1),"""")"),"")</f>
        <v/>
      </c>
      <c r="E1027" s="40" t="str">
        <f t="array" ref="E1027">IFERROR(INDEX(raw!$B:$H,MATCH(1,(raw!$B:$B=$B1027)*(raw!$D:$D=$C1027),0),7), "n/a")</f>
        <v/>
      </c>
    </row>
    <row r="1028">
      <c r="B1028" s="39" t="str">
        <f>IFERROR(raw!$B1027,"")</f>
        <v/>
      </c>
      <c r="C1028" s="39" t="str">
        <f>IFERROR(raw!$D1027,"")</f>
        <v/>
      </c>
      <c r="D1028" s="39" t="str">
        <f>IFERROR(__xludf.DUMMYFUNCTION("IFERROR(RANK(raw!$H1027,Filter(raw!$H$2:$H10000,raw!$B$2:$B10000=raw!$B1027),1),"""")"),"")</f>
        <v/>
      </c>
      <c r="E1028" s="40" t="str">
        <f t="array" ref="E1028">IFERROR(INDEX(raw!$B:$H,MATCH(1,(raw!$B:$B=$B1028)*(raw!$D:$D=$C1028),0),7), "n/a")</f>
        <v/>
      </c>
    </row>
    <row r="1029">
      <c r="B1029" s="39" t="str">
        <f>IFERROR(raw!$B1028,"")</f>
        <v/>
      </c>
      <c r="C1029" s="39" t="str">
        <f>IFERROR(raw!$D1028,"")</f>
        <v/>
      </c>
      <c r="D1029" s="39" t="str">
        <f>IFERROR(__xludf.DUMMYFUNCTION("IFERROR(RANK(raw!$H1028,Filter(raw!$H$2:$H10000,raw!$B$2:$B10000=raw!$B1028),1),"""")"),"")</f>
        <v/>
      </c>
      <c r="E1029" s="40" t="str">
        <f t="array" ref="E1029">IFERROR(INDEX(raw!$B:$H,MATCH(1,(raw!$B:$B=$B1029)*(raw!$D:$D=$C1029),0),7), "n/a")</f>
        <v/>
      </c>
    </row>
    <row r="1030">
      <c r="B1030" s="39" t="str">
        <f>IFERROR(raw!$B1029,"")</f>
        <v/>
      </c>
      <c r="C1030" s="39" t="str">
        <f>IFERROR(raw!$D1029,"")</f>
        <v/>
      </c>
      <c r="D1030" s="39" t="str">
        <f>IFERROR(__xludf.DUMMYFUNCTION("IFERROR(RANK(raw!$H1029,Filter(raw!$H$2:$H10000,raw!$B$2:$B10000=raw!$B1029),1),"""")"),"")</f>
        <v/>
      </c>
      <c r="E1030" s="40" t="str">
        <f t="array" ref="E1030">IFERROR(INDEX(raw!$B:$H,MATCH(1,(raw!$B:$B=$B1030)*(raw!$D:$D=$C1030),0),7), "n/a")</f>
        <v/>
      </c>
    </row>
    <row r="1031">
      <c r="B1031" s="39" t="str">
        <f>IFERROR(raw!$B1030,"")</f>
        <v/>
      </c>
      <c r="C1031" s="39" t="str">
        <f>IFERROR(raw!$D1030,"")</f>
        <v/>
      </c>
      <c r="D1031" s="39" t="str">
        <f>IFERROR(__xludf.DUMMYFUNCTION("IFERROR(RANK(raw!$H1030,Filter(raw!$H$2:$H10000,raw!$B$2:$B10000=raw!$B1030),1),"""")"),"")</f>
        <v/>
      </c>
      <c r="E1031" s="40" t="str">
        <f t="array" ref="E1031">IFERROR(INDEX(raw!$B:$H,MATCH(1,(raw!$B:$B=$B1031)*(raw!$D:$D=$C1031),0),7), "n/a")</f>
        <v/>
      </c>
    </row>
    <row r="1032">
      <c r="B1032" s="39" t="str">
        <f>IFERROR(raw!$B1031,"")</f>
        <v/>
      </c>
      <c r="C1032" s="39" t="str">
        <f>IFERROR(raw!$D1031,"")</f>
        <v/>
      </c>
      <c r="D1032" s="39" t="str">
        <f>IFERROR(__xludf.DUMMYFUNCTION("IFERROR(RANK(raw!$H1031,Filter(raw!$H$2:$H10000,raw!$B$2:$B10000=raw!$B1031),1),"""")"),"")</f>
        <v/>
      </c>
      <c r="E1032" s="40" t="str">
        <f t="array" ref="E1032">IFERROR(INDEX(raw!$B:$H,MATCH(1,(raw!$B:$B=$B1032)*(raw!$D:$D=$C1032),0),7), "n/a")</f>
        <v/>
      </c>
    </row>
    <row r="1033">
      <c r="B1033" s="39" t="str">
        <f>IFERROR(raw!$B1032,"")</f>
        <v/>
      </c>
      <c r="C1033" s="39" t="str">
        <f>IFERROR(raw!$D1032,"")</f>
        <v/>
      </c>
      <c r="D1033" s="39" t="str">
        <f>IFERROR(__xludf.DUMMYFUNCTION("IFERROR(RANK(raw!$H1032,Filter(raw!$H$2:$H10000,raw!$B$2:$B10000=raw!$B1032),1),"""")"),"")</f>
        <v/>
      </c>
      <c r="E1033" s="40" t="str">
        <f t="array" ref="E1033">IFERROR(INDEX(raw!$B:$H,MATCH(1,(raw!$B:$B=$B1033)*(raw!$D:$D=$C1033),0),7), "n/a")</f>
        <v/>
      </c>
    </row>
    <row r="1034">
      <c r="B1034" s="39" t="str">
        <f>IFERROR(raw!$B1033,"")</f>
        <v/>
      </c>
      <c r="C1034" s="39" t="str">
        <f>IFERROR(raw!$D1033,"")</f>
        <v/>
      </c>
      <c r="D1034" s="39" t="str">
        <f>IFERROR(__xludf.DUMMYFUNCTION("IFERROR(RANK(raw!$H1033,Filter(raw!$H$2:$H10000,raw!$B$2:$B10000=raw!$B1033),1),"""")"),"")</f>
        <v/>
      </c>
      <c r="E1034" s="40" t="str">
        <f t="array" ref="E1034">IFERROR(INDEX(raw!$B:$H,MATCH(1,(raw!$B:$B=$B1034)*(raw!$D:$D=$C1034),0),7), "n/a")</f>
        <v/>
      </c>
    </row>
    <row r="1035">
      <c r="B1035" s="39" t="str">
        <f>IFERROR(raw!$B1034,"")</f>
        <v/>
      </c>
      <c r="C1035" s="39" t="str">
        <f>IFERROR(raw!$D1034,"")</f>
        <v/>
      </c>
      <c r="D1035" s="39" t="str">
        <f>IFERROR(__xludf.DUMMYFUNCTION("IFERROR(RANK(raw!$H1034,Filter(raw!$H$2:$H10000,raw!$B$2:$B10000=raw!$B1034),1),"""")"),"")</f>
        <v/>
      </c>
      <c r="E1035" s="40" t="str">
        <f t="array" ref="E1035">IFERROR(INDEX(raw!$B:$H,MATCH(1,(raw!$B:$B=$B1035)*(raw!$D:$D=$C1035),0),7), "n/a")</f>
        <v/>
      </c>
    </row>
    <row r="1036">
      <c r="B1036" s="39" t="str">
        <f>IFERROR(raw!$B1035,"")</f>
        <v/>
      </c>
      <c r="C1036" s="39" t="str">
        <f>IFERROR(raw!$D1035,"")</f>
        <v/>
      </c>
      <c r="D1036" s="39" t="str">
        <f>IFERROR(__xludf.DUMMYFUNCTION("IFERROR(RANK(raw!$H1035,Filter(raw!$H$2:$H10000,raw!$B$2:$B10000=raw!$B1035),1),"""")"),"")</f>
        <v/>
      </c>
      <c r="E1036" s="40" t="str">
        <f t="array" ref="E1036">IFERROR(INDEX(raw!$B:$H,MATCH(1,(raw!$B:$B=$B1036)*(raw!$D:$D=$C1036),0),7), "n/a")</f>
        <v/>
      </c>
    </row>
    <row r="1037">
      <c r="B1037" s="39" t="str">
        <f>IFERROR(raw!$B1036,"")</f>
        <v/>
      </c>
      <c r="C1037" s="39" t="str">
        <f>IFERROR(raw!$D1036,"")</f>
        <v/>
      </c>
      <c r="D1037" s="39" t="str">
        <f>IFERROR(__xludf.DUMMYFUNCTION("IFERROR(RANK(raw!$H1036,Filter(raw!$H$2:$H10000,raw!$B$2:$B10000=raw!$B1036),1),"""")"),"")</f>
        <v/>
      </c>
      <c r="E1037" s="40" t="str">
        <f t="array" ref="E1037">IFERROR(INDEX(raw!$B:$H,MATCH(1,(raw!$B:$B=$B1037)*(raw!$D:$D=$C1037),0),7), "n/a")</f>
        <v/>
      </c>
    </row>
    <row r="1038">
      <c r="B1038" s="39" t="str">
        <f>IFERROR(raw!$B1037,"")</f>
        <v/>
      </c>
      <c r="C1038" s="39" t="str">
        <f>IFERROR(raw!$D1037,"")</f>
        <v/>
      </c>
      <c r="D1038" s="39" t="str">
        <f>IFERROR(__xludf.DUMMYFUNCTION("IFERROR(RANK(raw!$H1037,Filter(raw!$H$2:$H10000,raw!$B$2:$B10000=raw!$B1037),1),"""")"),"")</f>
        <v/>
      </c>
      <c r="E1038" s="40" t="str">
        <f t="array" ref="E1038">IFERROR(INDEX(raw!$B:$H,MATCH(1,(raw!$B:$B=$B1038)*(raw!$D:$D=$C1038),0),7), "n/a")</f>
        <v/>
      </c>
    </row>
    <row r="1039">
      <c r="B1039" s="39" t="str">
        <f>IFERROR(raw!$B1038,"")</f>
        <v/>
      </c>
      <c r="C1039" s="39" t="str">
        <f>IFERROR(raw!$D1038,"")</f>
        <v/>
      </c>
      <c r="D1039" s="39" t="str">
        <f>IFERROR(__xludf.DUMMYFUNCTION("IFERROR(RANK(raw!$H1038,Filter(raw!$H$2:$H10000,raw!$B$2:$B10000=raw!$B1038),1),"""")"),"")</f>
        <v/>
      </c>
      <c r="E1039" s="40" t="str">
        <f t="array" ref="E1039">IFERROR(INDEX(raw!$B:$H,MATCH(1,(raw!$B:$B=$B1039)*(raw!$D:$D=$C1039),0),7), "n/a")</f>
        <v/>
      </c>
    </row>
    <row r="1040">
      <c r="B1040" s="39" t="str">
        <f>IFERROR(raw!$B1039,"")</f>
        <v/>
      </c>
      <c r="C1040" s="39" t="str">
        <f>IFERROR(raw!$D1039,"")</f>
        <v/>
      </c>
      <c r="D1040" s="39" t="str">
        <f>IFERROR(__xludf.DUMMYFUNCTION("IFERROR(RANK(raw!$H1039,Filter(raw!$H$2:$H10000,raw!$B$2:$B10000=raw!$B1039),1),"""")"),"")</f>
        <v/>
      </c>
      <c r="E1040" s="40" t="str">
        <f t="array" ref="E1040">IFERROR(INDEX(raw!$B:$H,MATCH(1,(raw!$B:$B=$B1040)*(raw!$D:$D=$C1040),0),7), "n/a")</f>
        <v/>
      </c>
    </row>
    <row r="1041">
      <c r="B1041" s="39" t="str">
        <f>IFERROR(raw!$B1040,"")</f>
        <v/>
      </c>
      <c r="C1041" s="39" t="str">
        <f>IFERROR(raw!$D1040,"")</f>
        <v/>
      </c>
      <c r="D1041" s="39" t="str">
        <f>IFERROR(__xludf.DUMMYFUNCTION("IFERROR(RANK(raw!$H1040,Filter(raw!$H$2:$H10000,raw!$B$2:$B10000=raw!$B1040),1),"""")"),"")</f>
        <v/>
      </c>
      <c r="E1041" s="40" t="str">
        <f t="array" ref="E1041">IFERROR(INDEX(raw!$B:$H,MATCH(1,(raw!$B:$B=$B1041)*(raw!$D:$D=$C1041),0),7), "n/a")</f>
        <v/>
      </c>
    </row>
    <row r="1042">
      <c r="B1042" s="39" t="str">
        <f>IFERROR(raw!$B1041,"")</f>
        <v/>
      </c>
      <c r="C1042" s="39" t="str">
        <f>IFERROR(raw!$D1041,"")</f>
        <v/>
      </c>
      <c r="D1042" s="39" t="str">
        <f>IFERROR(__xludf.DUMMYFUNCTION("IFERROR(RANK(raw!$H1041,Filter(raw!$H$2:$H10000,raw!$B$2:$B10000=raw!$B1041),1),"""")"),"")</f>
        <v/>
      </c>
      <c r="E1042" s="40" t="str">
        <f t="array" ref="E1042">IFERROR(INDEX(raw!$B:$H,MATCH(1,(raw!$B:$B=$B1042)*(raw!$D:$D=$C1042),0),7), "n/a")</f>
        <v/>
      </c>
    </row>
    <row r="1043">
      <c r="B1043" s="39" t="str">
        <f>IFERROR(raw!$B1042,"")</f>
        <v/>
      </c>
      <c r="C1043" s="39" t="str">
        <f>IFERROR(raw!$D1042,"")</f>
        <v/>
      </c>
      <c r="D1043" s="39" t="str">
        <f>IFERROR(__xludf.DUMMYFUNCTION("IFERROR(RANK(raw!$H1042,Filter(raw!$H$2:$H10000,raw!$B$2:$B10000=raw!$B1042),1),"""")"),"")</f>
        <v/>
      </c>
      <c r="E1043" s="40" t="str">
        <f t="array" ref="E1043">IFERROR(INDEX(raw!$B:$H,MATCH(1,(raw!$B:$B=$B1043)*(raw!$D:$D=$C1043),0),7), "n/a")</f>
        <v/>
      </c>
    </row>
    <row r="1044">
      <c r="B1044" s="39" t="str">
        <f>IFERROR(raw!$B1043,"")</f>
        <v/>
      </c>
      <c r="C1044" s="39" t="str">
        <f>IFERROR(raw!$D1043,"")</f>
        <v/>
      </c>
      <c r="D1044" s="39" t="str">
        <f>IFERROR(__xludf.DUMMYFUNCTION("IFERROR(RANK(raw!$H1043,Filter(raw!$H$2:$H10000,raw!$B$2:$B10000=raw!$B1043),1),"""")"),"")</f>
        <v/>
      </c>
      <c r="E1044" s="40" t="str">
        <f t="array" ref="E1044">IFERROR(INDEX(raw!$B:$H,MATCH(1,(raw!$B:$B=$B1044)*(raw!$D:$D=$C1044),0),7), "n/a")</f>
        <v/>
      </c>
    </row>
    <row r="1045">
      <c r="B1045" s="39" t="str">
        <f>IFERROR(raw!$B1044,"")</f>
        <v/>
      </c>
      <c r="C1045" s="39" t="str">
        <f>IFERROR(raw!$D1044,"")</f>
        <v/>
      </c>
      <c r="D1045" s="39" t="str">
        <f>IFERROR(__xludf.DUMMYFUNCTION("IFERROR(RANK(raw!$H1044,Filter(raw!$H$2:$H10000,raw!$B$2:$B10000=raw!$B1044),1),"""")"),"")</f>
        <v/>
      </c>
      <c r="E1045" s="40" t="str">
        <f t="array" ref="E1045">IFERROR(INDEX(raw!$B:$H,MATCH(1,(raw!$B:$B=$B1045)*(raw!$D:$D=$C1045),0),7), "n/a")</f>
        <v/>
      </c>
    </row>
    <row r="1046">
      <c r="B1046" s="39" t="str">
        <f>IFERROR(raw!$B1045,"")</f>
        <v/>
      </c>
      <c r="C1046" s="39" t="str">
        <f>IFERROR(raw!$D1045,"")</f>
        <v/>
      </c>
      <c r="D1046" s="39" t="str">
        <f>IFERROR(__xludf.DUMMYFUNCTION("IFERROR(RANK(raw!$H1045,Filter(raw!$H$2:$H10000,raw!$B$2:$B10000=raw!$B1045),1),"""")"),"")</f>
        <v/>
      </c>
      <c r="E1046" s="40" t="str">
        <f t="array" ref="E1046">IFERROR(INDEX(raw!$B:$H,MATCH(1,(raw!$B:$B=$B1046)*(raw!$D:$D=$C1046),0),7), "n/a")</f>
        <v/>
      </c>
    </row>
    <row r="1047">
      <c r="B1047" s="39" t="str">
        <f>IFERROR(raw!$B1046,"")</f>
        <v/>
      </c>
      <c r="C1047" s="39" t="str">
        <f>IFERROR(raw!$D1046,"")</f>
        <v/>
      </c>
      <c r="D1047" s="39" t="str">
        <f>IFERROR(__xludf.DUMMYFUNCTION("IFERROR(RANK(raw!$H1046,Filter(raw!$H$2:$H10000,raw!$B$2:$B10000=raw!$B1046),1),"""")"),"")</f>
        <v/>
      </c>
      <c r="E1047" s="40" t="str">
        <f t="array" ref="E1047">IFERROR(INDEX(raw!$B:$H,MATCH(1,(raw!$B:$B=$B1047)*(raw!$D:$D=$C1047),0),7), "n/a")</f>
        <v/>
      </c>
    </row>
    <row r="1048">
      <c r="B1048" s="39" t="str">
        <f>IFERROR(raw!$B1047,"")</f>
        <v/>
      </c>
      <c r="C1048" s="39" t="str">
        <f>IFERROR(raw!$D1047,"")</f>
        <v/>
      </c>
      <c r="D1048" s="39" t="str">
        <f>IFERROR(__xludf.DUMMYFUNCTION("IFERROR(RANK(raw!$H1047,Filter(raw!$H$2:$H10000,raw!$B$2:$B10000=raw!$B1047),1),"""")"),"")</f>
        <v/>
      </c>
      <c r="E1048" s="40" t="str">
        <f t="array" ref="E1048">IFERROR(INDEX(raw!$B:$H,MATCH(1,(raw!$B:$B=$B1048)*(raw!$D:$D=$C1048),0),7), "n/a")</f>
        <v/>
      </c>
    </row>
    <row r="1049">
      <c r="B1049" s="39" t="str">
        <f>IFERROR(raw!$B1048,"")</f>
        <v/>
      </c>
      <c r="C1049" s="39" t="str">
        <f>IFERROR(raw!$D1048,"")</f>
        <v/>
      </c>
      <c r="D1049" s="39" t="str">
        <f>IFERROR(__xludf.DUMMYFUNCTION("IFERROR(RANK(raw!$H1048,Filter(raw!$H$2:$H10000,raw!$B$2:$B10000=raw!$B1048),1),"""")"),"")</f>
        <v/>
      </c>
      <c r="E1049" s="40" t="str">
        <f t="array" ref="E1049">IFERROR(INDEX(raw!$B:$H,MATCH(1,(raw!$B:$B=$B1049)*(raw!$D:$D=$C1049),0),7), "n/a")</f>
        <v/>
      </c>
    </row>
    <row r="1050">
      <c r="B1050" s="39" t="str">
        <f>IFERROR(raw!$B1049,"")</f>
        <v/>
      </c>
      <c r="C1050" s="39" t="str">
        <f>IFERROR(raw!$D1049,"")</f>
        <v/>
      </c>
      <c r="D1050" s="39" t="str">
        <f>IFERROR(__xludf.DUMMYFUNCTION("IFERROR(RANK(raw!$H1049,Filter(raw!$H$2:$H10000,raw!$B$2:$B10000=raw!$B1049),1),"""")"),"")</f>
        <v/>
      </c>
      <c r="E1050" s="40" t="str">
        <f t="array" ref="E1050">IFERROR(INDEX(raw!$B:$H,MATCH(1,(raw!$B:$B=$B1050)*(raw!$D:$D=$C1050),0),7), "n/a")</f>
        <v/>
      </c>
    </row>
    <row r="1051">
      <c r="B1051" s="39" t="str">
        <f>IFERROR(raw!$B1050,"")</f>
        <v/>
      </c>
      <c r="C1051" s="39" t="str">
        <f>IFERROR(raw!$D1050,"")</f>
        <v/>
      </c>
      <c r="D1051" s="39" t="str">
        <f>IFERROR(__xludf.DUMMYFUNCTION("IFERROR(RANK(raw!$H1050,Filter(raw!$H$2:$H10000,raw!$B$2:$B10000=raw!$B1050),1),"""")"),"")</f>
        <v/>
      </c>
      <c r="E1051" s="40" t="str">
        <f t="array" ref="E1051">IFERROR(INDEX(raw!$B:$H,MATCH(1,(raw!$B:$B=$B1051)*(raw!$D:$D=$C1051),0),7), "n/a")</f>
        <v/>
      </c>
    </row>
    <row r="1052">
      <c r="B1052" s="39" t="str">
        <f>IFERROR(raw!$B1051,"")</f>
        <v/>
      </c>
      <c r="C1052" s="39" t="str">
        <f>IFERROR(raw!$D1051,"")</f>
        <v/>
      </c>
      <c r="D1052" s="39" t="str">
        <f>IFERROR(__xludf.DUMMYFUNCTION("IFERROR(RANK(raw!$H1051,Filter(raw!$H$2:$H10000,raw!$B$2:$B10000=raw!$B1051),1),"""")"),"")</f>
        <v/>
      </c>
      <c r="E1052" s="40" t="str">
        <f t="array" ref="E1052">IFERROR(INDEX(raw!$B:$H,MATCH(1,(raw!$B:$B=$B1052)*(raw!$D:$D=$C1052),0),7), "n/a")</f>
        <v/>
      </c>
    </row>
    <row r="1053">
      <c r="B1053" s="39" t="str">
        <f>IFERROR(raw!$B1052,"")</f>
        <v/>
      </c>
      <c r="C1053" s="39" t="str">
        <f>IFERROR(raw!$D1052,"")</f>
        <v/>
      </c>
      <c r="D1053" s="39" t="str">
        <f>IFERROR(__xludf.DUMMYFUNCTION("IFERROR(RANK(raw!$H1052,Filter(raw!$H$2:$H10000,raw!$B$2:$B10000=raw!$B1052),1),"""")"),"")</f>
        <v/>
      </c>
      <c r="E1053" s="40" t="str">
        <f t="array" ref="E1053">IFERROR(INDEX(raw!$B:$H,MATCH(1,(raw!$B:$B=$B1053)*(raw!$D:$D=$C1053),0),7), "n/a")</f>
        <v/>
      </c>
    </row>
    <row r="1054">
      <c r="B1054" s="39" t="str">
        <f>IFERROR(raw!$B1053,"")</f>
        <v/>
      </c>
      <c r="C1054" s="39" t="str">
        <f>IFERROR(raw!$D1053,"")</f>
        <v/>
      </c>
      <c r="D1054" s="39" t="str">
        <f>IFERROR(__xludf.DUMMYFUNCTION("IFERROR(RANK(raw!$H1053,Filter(raw!$H$2:$H10000,raw!$B$2:$B10000=raw!$B1053),1),"""")"),"")</f>
        <v/>
      </c>
      <c r="E1054" s="40" t="str">
        <f t="array" ref="E1054">IFERROR(INDEX(raw!$B:$H,MATCH(1,(raw!$B:$B=$B1054)*(raw!$D:$D=$C1054),0),7), "n/a")</f>
        <v/>
      </c>
    </row>
    <row r="1055">
      <c r="B1055" s="39" t="str">
        <f>IFERROR(raw!$B1054,"")</f>
        <v/>
      </c>
      <c r="C1055" s="39" t="str">
        <f>IFERROR(raw!$D1054,"")</f>
        <v/>
      </c>
      <c r="D1055" s="39" t="str">
        <f>IFERROR(__xludf.DUMMYFUNCTION("IFERROR(RANK(raw!$H1054,Filter(raw!$H$2:$H10000,raw!$B$2:$B10000=raw!$B1054),1),"""")"),"")</f>
        <v/>
      </c>
      <c r="E1055" s="40" t="str">
        <f t="array" ref="E1055">IFERROR(INDEX(raw!$B:$H,MATCH(1,(raw!$B:$B=$B1055)*(raw!$D:$D=$C1055),0),7), "n/a")</f>
        <v/>
      </c>
    </row>
    <row r="1056">
      <c r="B1056" s="39" t="str">
        <f>IFERROR(raw!$B1055,"")</f>
        <v/>
      </c>
      <c r="C1056" s="39" t="str">
        <f>IFERROR(raw!$D1055,"")</f>
        <v/>
      </c>
      <c r="D1056" s="39" t="str">
        <f>IFERROR(__xludf.DUMMYFUNCTION("IFERROR(RANK(raw!$H1055,Filter(raw!$H$2:$H10000,raw!$B$2:$B10000=raw!$B1055),1),"""")"),"")</f>
        <v/>
      </c>
      <c r="E1056" s="40" t="str">
        <f t="array" ref="E1056">IFERROR(INDEX(raw!$B:$H,MATCH(1,(raw!$B:$B=$B1056)*(raw!$D:$D=$C1056),0),7), "n/a")</f>
        <v/>
      </c>
    </row>
    <row r="1057">
      <c r="B1057" s="39" t="str">
        <f>IFERROR(raw!$B1056,"")</f>
        <v/>
      </c>
      <c r="C1057" s="39" t="str">
        <f>IFERROR(raw!$D1056,"")</f>
        <v/>
      </c>
      <c r="D1057" s="39" t="str">
        <f>IFERROR(__xludf.DUMMYFUNCTION("IFERROR(RANK(raw!$H1056,Filter(raw!$H$2:$H10000,raw!$B$2:$B10000=raw!$B1056),1),"""")"),"")</f>
        <v/>
      </c>
      <c r="E1057" s="40" t="str">
        <f t="array" ref="E1057">IFERROR(INDEX(raw!$B:$H,MATCH(1,(raw!$B:$B=$B1057)*(raw!$D:$D=$C1057),0),7), "n/a")</f>
        <v/>
      </c>
    </row>
    <row r="1058">
      <c r="B1058" s="39" t="str">
        <f>IFERROR(raw!$B1057,"")</f>
        <v/>
      </c>
      <c r="C1058" s="39" t="str">
        <f>IFERROR(raw!$D1057,"")</f>
        <v/>
      </c>
      <c r="D1058" s="39" t="str">
        <f>IFERROR(__xludf.DUMMYFUNCTION("IFERROR(RANK(raw!$H1057,Filter(raw!$H$2:$H10000,raw!$B$2:$B10000=raw!$B1057),1),"""")"),"")</f>
        <v/>
      </c>
      <c r="E1058" s="40" t="str">
        <f t="array" ref="E1058">IFERROR(INDEX(raw!$B:$H,MATCH(1,(raw!$B:$B=$B1058)*(raw!$D:$D=$C1058),0),7), "n/a")</f>
        <v/>
      </c>
    </row>
    <row r="1059">
      <c r="B1059" s="39" t="str">
        <f>IFERROR(raw!$B1058,"")</f>
        <v/>
      </c>
      <c r="C1059" s="39" t="str">
        <f>IFERROR(raw!$D1058,"")</f>
        <v/>
      </c>
      <c r="D1059" s="39" t="str">
        <f>IFERROR(__xludf.DUMMYFUNCTION("IFERROR(RANK(raw!$H1058,Filter(raw!$H$2:$H10000,raw!$B$2:$B10000=raw!$B1058),1),"""")"),"")</f>
        <v/>
      </c>
      <c r="E1059" s="40" t="str">
        <f t="array" ref="E1059">IFERROR(INDEX(raw!$B:$H,MATCH(1,(raw!$B:$B=$B1059)*(raw!$D:$D=$C1059),0),7), "n/a")</f>
        <v/>
      </c>
    </row>
    <row r="1060">
      <c r="B1060" s="39" t="str">
        <f>IFERROR(raw!$B1059,"")</f>
        <v/>
      </c>
      <c r="C1060" s="39" t="str">
        <f>IFERROR(raw!$D1059,"")</f>
        <v/>
      </c>
      <c r="D1060" s="39" t="str">
        <f>IFERROR(__xludf.DUMMYFUNCTION("IFERROR(RANK(raw!$H1059,Filter(raw!$H$2:$H10000,raw!$B$2:$B10000=raw!$B1059),1),"""")"),"")</f>
        <v/>
      </c>
      <c r="E1060" s="40" t="str">
        <f t="array" ref="E1060">IFERROR(INDEX(raw!$B:$H,MATCH(1,(raw!$B:$B=$B1060)*(raw!$D:$D=$C1060),0),7), "n/a")</f>
        <v/>
      </c>
    </row>
    <row r="1061">
      <c r="B1061" s="39" t="str">
        <f>IFERROR(raw!$B1060,"")</f>
        <v/>
      </c>
      <c r="C1061" s="39" t="str">
        <f>IFERROR(raw!$D1060,"")</f>
        <v/>
      </c>
      <c r="D1061" s="39" t="str">
        <f>IFERROR(__xludf.DUMMYFUNCTION("IFERROR(RANK(raw!$H1060,Filter(raw!$H$2:$H10000,raw!$B$2:$B10000=raw!$B1060),1),"""")"),"")</f>
        <v/>
      </c>
      <c r="E1061" s="40" t="str">
        <f t="array" ref="E1061">IFERROR(INDEX(raw!$B:$H,MATCH(1,(raw!$B:$B=$B1061)*(raw!$D:$D=$C1061),0),7), "n/a")</f>
        <v/>
      </c>
    </row>
    <row r="1062">
      <c r="B1062" s="39" t="str">
        <f>IFERROR(raw!$B1061,"")</f>
        <v/>
      </c>
      <c r="C1062" s="39" t="str">
        <f>IFERROR(raw!$D1061,"")</f>
        <v/>
      </c>
      <c r="D1062" s="39" t="str">
        <f>IFERROR(__xludf.DUMMYFUNCTION("IFERROR(RANK(raw!$H1061,Filter(raw!$H$2:$H10000,raw!$B$2:$B10000=raw!$B1061),1),"""")"),"")</f>
        <v/>
      </c>
      <c r="E1062" s="40" t="str">
        <f t="array" ref="E1062">IFERROR(INDEX(raw!$B:$H,MATCH(1,(raw!$B:$B=$B1062)*(raw!$D:$D=$C1062),0),7), "n/a")</f>
        <v/>
      </c>
    </row>
    <row r="1063">
      <c r="B1063" s="39" t="str">
        <f>IFERROR(raw!$B1062,"")</f>
        <v/>
      </c>
      <c r="C1063" s="39" t="str">
        <f>IFERROR(raw!$D1062,"")</f>
        <v/>
      </c>
      <c r="D1063" s="39" t="str">
        <f>IFERROR(__xludf.DUMMYFUNCTION("IFERROR(RANK(raw!$H1062,Filter(raw!$H$2:$H10000,raw!$B$2:$B10000=raw!$B1062),1),"""")"),"")</f>
        <v/>
      </c>
      <c r="E1063" s="40" t="str">
        <f t="array" ref="E1063">IFERROR(INDEX(raw!$B:$H,MATCH(1,(raw!$B:$B=$B1063)*(raw!$D:$D=$C1063),0),7), "n/a")</f>
        <v/>
      </c>
    </row>
    <row r="1064">
      <c r="B1064" s="39" t="str">
        <f>IFERROR(raw!$B1063,"")</f>
        <v/>
      </c>
      <c r="C1064" s="39" t="str">
        <f>IFERROR(raw!$D1063,"")</f>
        <v/>
      </c>
      <c r="D1064" s="39" t="str">
        <f>IFERROR(__xludf.DUMMYFUNCTION("IFERROR(RANK(raw!$H1063,Filter(raw!$H$2:$H10000,raw!$B$2:$B10000=raw!$B1063),1),"""")"),"")</f>
        <v/>
      </c>
      <c r="E1064" s="40" t="str">
        <f t="array" ref="E1064">IFERROR(INDEX(raw!$B:$H,MATCH(1,(raw!$B:$B=$B1064)*(raw!$D:$D=$C1064),0),7), "n/a")</f>
        <v/>
      </c>
    </row>
    <row r="1065">
      <c r="B1065" s="39" t="str">
        <f>IFERROR(raw!$B1064,"")</f>
        <v/>
      </c>
      <c r="C1065" s="39" t="str">
        <f>IFERROR(raw!$D1064,"")</f>
        <v/>
      </c>
      <c r="D1065" s="39" t="str">
        <f>IFERROR(__xludf.DUMMYFUNCTION("IFERROR(RANK(raw!$H1064,Filter(raw!$H$2:$H10000,raw!$B$2:$B10000=raw!$B1064),1),"""")"),"")</f>
        <v/>
      </c>
      <c r="E1065" s="40" t="str">
        <f t="array" ref="E1065">IFERROR(INDEX(raw!$B:$H,MATCH(1,(raw!$B:$B=$B1065)*(raw!$D:$D=$C1065),0),7), "n/a")</f>
        <v/>
      </c>
    </row>
    <row r="1066">
      <c r="B1066" s="39" t="str">
        <f>IFERROR(raw!$B1065,"")</f>
        <v/>
      </c>
      <c r="C1066" s="39" t="str">
        <f>IFERROR(raw!$D1065,"")</f>
        <v/>
      </c>
      <c r="D1066" s="39" t="str">
        <f>IFERROR(__xludf.DUMMYFUNCTION("IFERROR(RANK(raw!$H1065,Filter(raw!$H$2:$H10000,raw!$B$2:$B10000=raw!$B1065),1),"""")"),"")</f>
        <v/>
      </c>
      <c r="E1066" s="40" t="str">
        <f t="array" ref="E1066">IFERROR(INDEX(raw!$B:$H,MATCH(1,(raw!$B:$B=$B1066)*(raw!$D:$D=$C1066),0),7), "n/a")</f>
        <v/>
      </c>
    </row>
    <row r="1067">
      <c r="B1067" s="39" t="str">
        <f>IFERROR(raw!$B1066,"")</f>
        <v/>
      </c>
      <c r="C1067" s="39" t="str">
        <f>IFERROR(raw!$D1066,"")</f>
        <v/>
      </c>
      <c r="D1067" s="39" t="str">
        <f>IFERROR(__xludf.DUMMYFUNCTION("IFERROR(RANK(raw!$H1066,Filter(raw!$H$2:$H10000,raw!$B$2:$B10000=raw!$B1066),1),"""")"),"")</f>
        <v/>
      </c>
      <c r="E1067" s="40" t="str">
        <f t="array" ref="E1067">IFERROR(INDEX(raw!$B:$H,MATCH(1,(raw!$B:$B=$B1067)*(raw!$D:$D=$C1067),0),7), "n/a")</f>
        <v/>
      </c>
    </row>
    <row r="1068">
      <c r="B1068" s="39" t="str">
        <f>IFERROR(raw!$B1067,"")</f>
        <v/>
      </c>
      <c r="C1068" s="39" t="str">
        <f>IFERROR(raw!$D1067,"")</f>
        <v/>
      </c>
      <c r="D1068" s="39" t="str">
        <f>IFERROR(__xludf.DUMMYFUNCTION("IFERROR(RANK(raw!$H1067,Filter(raw!$H$2:$H10000,raw!$B$2:$B10000=raw!$B1067),1),"""")"),"")</f>
        <v/>
      </c>
      <c r="E1068" s="40" t="str">
        <f t="array" ref="E1068">IFERROR(INDEX(raw!$B:$H,MATCH(1,(raw!$B:$B=$B1068)*(raw!$D:$D=$C1068),0),7), "n/a")</f>
        <v/>
      </c>
    </row>
    <row r="1069">
      <c r="B1069" s="39" t="str">
        <f>IFERROR(raw!$B1068,"")</f>
        <v/>
      </c>
      <c r="C1069" s="39" t="str">
        <f>IFERROR(raw!$D1068,"")</f>
        <v/>
      </c>
      <c r="D1069" s="39" t="str">
        <f>IFERROR(__xludf.DUMMYFUNCTION("IFERROR(RANK(raw!$H1068,Filter(raw!$H$2:$H10000,raw!$B$2:$B10000=raw!$B1068),1),"""")"),"")</f>
        <v/>
      </c>
      <c r="E1069" s="40" t="str">
        <f t="array" ref="E1069">IFERROR(INDEX(raw!$B:$H,MATCH(1,(raw!$B:$B=$B1069)*(raw!$D:$D=$C1069),0),7), "n/a")</f>
        <v/>
      </c>
    </row>
    <row r="1070">
      <c r="B1070" s="39" t="str">
        <f>IFERROR(raw!$B1069,"")</f>
        <v/>
      </c>
      <c r="C1070" s="39" t="str">
        <f>IFERROR(raw!$D1069,"")</f>
        <v/>
      </c>
      <c r="D1070" s="39" t="str">
        <f>IFERROR(__xludf.DUMMYFUNCTION("IFERROR(RANK(raw!$H1069,Filter(raw!$H$2:$H10000,raw!$B$2:$B10000=raw!$B1069),1),"""")"),"")</f>
        <v/>
      </c>
      <c r="E1070" s="40" t="str">
        <f t="array" ref="E1070">IFERROR(INDEX(raw!$B:$H,MATCH(1,(raw!$B:$B=$B1070)*(raw!$D:$D=$C1070),0),7), "n/a")</f>
        <v/>
      </c>
    </row>
    <row r="1071">
      <c r="B1071" s="39" t="str">
        <f>IFERROR(raw!$B1070,"")</f>
        <v/>
      </c>
      <c r="C1071" s="39" t="str">
        <f>IFERROR(raw!$D1070,"")</f>
        <v/>
      </c>
      <c r="D1071" s="39" t="str">
        <f>IFERROR(__xludf.DUMMYFUNCTION("IFERROR(RANK(raw!$H1070,Filter(raw!$H$2:$H10000,raw!$B$2:$B10000=raw!$B1070),1),"""")"),"")</f>
        <v/>
      </c>
      <c r="E1071" s="40" t="str">
        <f t="array" ref="E1071">IFERROR(INDEX(raw!$B:$H,MATCH(1,(raw!$B:$B=$B1071)*(raw!$D:$D=$C1071),0),7), "n/a")</f>
        <v/>
      </c>
    </row>
    <row r="1072">
      <c r="B1072" s="39" t="str">
        <f>IFERROR(raw!$B1071,"")</f>
        <v/>
      </c>
      <c r="C1072" s="39" t="str">
        <f>IFERROR(raw!$D1071,"")</f>
        <v/>
      </c>
      <c r="D1072" s="39" t="str">
        <f>IFERROR(__xludf.DUMMYFUNCTION("IFERROR(RANK(raw!$H1071,Filter(raw!$H$2:$H10000,raw!$B$2:$B10000=raw!$B1071),1),"""")"),"")</f>
        <v/>
      </c>
      <c r="E1072" s="40" t="str">
        <f t="array" ref="E1072">IFERROR(INDEX(raw!$B:$H,MATCH(1,(raw!$B:$B=$B1072)*(raw!$D:$D=$C1072),0),7), "n/a")</f>
        <v/>
      </c>
    </row>
    <row r="1073">
      <c r="B1073" s="39" t="str">
        <f>IFERROR(raw!$B1072,"")</f>
        <v/>
      </c>
      <c r="C1073" s="39" t="str">
        <f>IFERROR(raw!$D1072,"")</f>
        <v/>
      </c>
      <c r="D1073" s="39" t="str">
        <f>IFERROR(__xludf.DUMMYFUNCTION("IFERROR(RANK(raw!$H1072,Filter(raw!$H$2:$H10000,raw!$B$2:$B10000=raw!$B1072),1),"""")"),"")</f>
        <v/>
      </c>
      <c r="E1073" s="40" t="str">
        <f t="array" ref="E1073">IFERROR(INDEX(raw!$B:$H,MATCH(1,(raw!$B:$B=$B1073)*(raw!$D:$D=$C1073),0),7), "n/a")</f>
        <v/>
      </c>
    </row>
    <row r="1074">
      <c r="B1074" s="39" t="str">
        <f>IFERROR(raw!$B1073,"")</f>
        <v/>
      </c>
      <c r="C1074" s="39" t="str">
        <f>IFERROR(raw!$D1073,"")</f>
        <v/>
      </c>
      <c r="D1074" s="39" t="str">
        <f>IFERROR(__xludf.DUMMYFUNCTION("IFERROR(RANK(raw!$H1073,Filter(raw!$H$2:$H10000,raw!$B$2:$B10000=raw!$B1073),1),"""")"),"")</f>
        <v/>
      </c>
      <c r="E1074" s="40" t="str">
        <f t="array" ref="E1074">IFERROR(INDEX(raw!$B:$H,MATCH(1,(raw!$B:$B=$B1074)*(raw!$D:$D=$C1074),0),7), "n/a")</f>
        <v/>
      </c>
    </row>
    <row r="1075">
      <c r="B1075" s="39" t="str">
        <f>IFERROR(raw!$B1074,"")</f>
        <v/>
      </c>
      <c r="C1075" s="39" t="str">
        <f>IFERROR(raw!$D1074,"")</f>
        <v/>
      </c>
      <c r="D1075" s="39" t="str">
        <f>IFERROR(__xludf.DUMMYFUNCTION("IFERROR(RANK(raw!$H1074,Filter(raw!$H$2:$H10000,raw!$B$2:$B10000=raw!$B1074),1),"""")"),"")</f>
        <v/>
      </c>
      <c r="E1075" s="40" t="str">
        <f t="array" ref="E1075">IFERROR(INDEX(raw!$B:$H,MATCH(1,(raw!$B:$B=$B1075)*(raw!$D:$D=$C1075),0),7), "n/a")</f>
        <v/>
      </c>
    </row>
    <row r="1076">
      <c r="B1076" s="39" t="str">
        <f>IFERROR(raw!$B1075,"")</f>
        <v/>
      </c>
      <c r="C1076" s="39" t="str">
        <f>IFERROR(raw!$D1075,"")</f>
        <v/>
      </c>
      <c r="D1076" s="39" t="str">
        <f>IFERROR(__xludf.DUMMYFUNCTION("IFERROR(RANK(raw!$H1075,Filter(raw!$H$2:$H10000,raw!$B$2:$B10000=raw!$B1075),1),"""")"),"")</f>
        <v/>
      </c>
      <c r="E1076" s="40" t="str">
        <f t="array" ref="E1076">IFERROR(INDEX(raw!$B:$H,MATCH(1,(raw!$B:$B=$B1076)*(raw!$D:$D=$C1076),0),7), "n/a")</f>
        <v/>
      </c>
    </row>
    <row r="1077">
      <c r="B1077" s="39" t="str">
        <f>IFERROR(raw!$B1076,"")</f>
        <v/>
      </c>
      <c r="C1077" s="39" t="str">
        <f>IFERROR(raw!$D1076,"")</f>
        <v/>
      </c>
      <c r="D1077" s="39" t="str">
        <f>IFERROR(__xludf.DUMMYFUNCTION("IFERROR(RANK(raw!$H1076,Filter(raw!$H$2:$H10000,raw!$B$2:$B10000=raw!$B1076),1),"""")"),"")</f>
        <v/>
      </c>
      <c r="E1077" s="40" t="str">
        <f t="array" ref="E1077">IFERROR(INDEX(raw!$B:$H,MATCH(1,(raw!$B:$B=$B1077)*(raw!$D:$D=$C1077),0),7), "n/a")</f>
        <v/>
      </c>
    </row>
    <row r="1078">
      <c r="B1078" s="39" t="str">
        <f>IFERROR(raw!$B1077,"")</f>
        <v/>
      </c>
      <c r="C1078" s="39" t="str">
        <f>IFERROR(raw!$D1077,"")</f>
        <v/>
      </c>
      <c r="D1078" s="39" t="str">
        <f>IFERROR(__xludf.DUMMYFUNCTION("IFERROR(RANK(raw!$H1077,Filter(raw!$H$2:$H10000,raw!$B$2:$B10000=raw!$B1077),1),"""")"),"")</f>
        <v/>
      </c>
      <c r="E1078" s="40" t="str">
        <f t="array" ref="E1078">IFERROR(INDEX(raw!$B:$H,MATCH(1,(raw!$B:$B=$B1078)*(raw!$D:$D=$C1078),0),7), "n/a")</f>
        <v/>
      </c>
    </row>
    <row r="1079">
      <c r="B1079" s="39" t="str">
        <f>IFERROR(raw!$B1078,"")</f>
        <v/>
      </c>
      <c r="C1079" s="39" t="str">
        <f>IFERROR(raw!$D1078,"")</f>
        <v/>
      </c>
      <c r="D1079" s="39" t="str">
        <f>IFERROR(__xludf.DUMMYFUNCTION("IFERROR(RANK(raw!$H1078,Filter(raw!$H$2:$H10000,raw!$B$2:$B10000=raw!$B1078),1),"""")"),"")</f>
        <v/>
      </c>
      <c r="E1079" s="40" t="str">
        <f t="array" ref="E1079">IFERROR(INDEX(raw!$B:$H,MATCH(1,(raw!$B:$B=$B1079)*(raw!$D:$D=$C1079),0),7), "n/a")</f>
        <v/>
      </c>
    </row>
    <row r="1080">
      <c r="B1080" s="39" t="str">
        <f>IFERROR(raw!$B1079,"")</f>
        <v/>
      </c>
      <c r="C1080" s="39" t="str">
        <f>IFERROR(raw!$D1079,"")</f>
        <v/>
      </c>
      <c r="D1080" s="39" t="str">
        <f>IFERROR(__xludf.DUMMYFUNCTION("IFERROR(RANK(raw!$H1079,Filter(raw!$H$2:$H10000,raw!$B$2:$B10000=raw!$B1079),1),"""")"),"")</f>
        <v/>
      </c>
      <c r="E1080" s="40" t="str">
        <f t="array" ref="E1080">IFERROR(INDEX(raw!$B:$H,MATCH(1,(raw!$B:$B=$B1080)*(raw!$D:$D=$C1080),0),7), "n/a")</f>
        <v/>
      </c>
    </row>
    <row r="1081">
      <c r="B1081" s="39" t="str">
        <f>IFERROR(raw!$B1080,"")</f>
        <v/>
      </c>
      <c r="C1081" s="39" t="str">
        <f>IFERROR(raw!$D1080,"")</f>
        <v/>
      </c>
      <c r="D1081" s="39" t="str">
        <f>IFERROR(__xludf.DUMMYFUNCTION("IFERROR(RANK(raw!$H1080,Filter(raw!$H$2:$H10000,raw!$B$2:$B10000=raw!$B1080),1),"""")"),"")</f>
        <v/>
      </c>
      <c r="E1081" s="40" t="str">
        <f t="array" ref="E1081">IFERROR(INDEX(raw!$B:$H,MATCH(1,(raw!$B:$B=$B1081)*(raw!$D:$D=$C1081),0),7), "n/a")</f>
        <v/>
      </c>
    </row>
    <row r="1082">
      <c r="B1082" s="39" t="str">
        <f>IFERROR(raw!$B1081,"")</f>
        <v/>
      </c>
      <c r="C1082" s="39" t="str">
        <f>IFERROR(raw!$D1081,"")</f>
        <v/>
      </c>
      <c r="D1082" s="39" t="str">
        <f>IFERROR(__xludf.DUMMYFUNCTION("IFERROR(RANK(raw!$H1081,Filter(raw!$H$2:$H10000,raw!$B$2:$B10000=raw!$B1081),1),"""")"),"")</f>
        <v/>
      </c>
      <c r="E1082" s="40" t="str">
        <f t="array" ref="E1082">IFERROR(INDEX(raw!$B:$H,MATCH(1,(raw!$B:$B=$B1082)*(raw!$D:$D=$C1082),0),7), "n/a")</f>
        <v/>
      </c>
    </row>
    <row r="1083">
      <c r="B1083" s="39" t="str">
        <f>IFERROR(raw!$B1082,"")</f>
        <v/>
      </c>
      <c r="C1083" s="39" t="str">
        <f>IFERROR(raw!$D1082,"")</f>
        <v/>
      </c>
      <c r="D1083" s="39" t="str">
        <f>IFERROR(__xludf.DUMMYFUNCTION("IFERROR(RANK(raw!$H1082,Filter(raw!$H$2:$H10000,raw!$B$2:$B10000=raw!$B1082),1),"""")"),"")</f>
        <v/>
      </c>
      <c r="E1083" s="40" t="str">
        <f t="array" ref="E1083">IFERROR(INDEX(raw!$B:$H,MATCH(1,(raw!$B:$B=$B1083)*(raw!$D:$D=$C1083),0),7), "n/a")</f>
        <v/>
      </c>
    </row>
    <row r="1084">
      <c r="B1084" s="39" t="str">
        <f>IFERROR(raw!$B1083,"")</f>
        <v/>
      </c>
      <c r="C1084" s="39" t="str">
        <f>IFERROR(raw!$D1083,"")</f>
        <v/>
      </c>
      <c r="D1084" s="39" t="str">
        <f>IFERROR(__xludf.DUMMYFUNCTION("IFERROR(RANK(raw!$H1083,Filter(raw!$H$2:$H10000,raw!$B$2:$B10000=raw!$B1083),1),"""")"),"")</f>
        <v/>
      </c>
      <c r="E1084" s="40" t="str">
        <f t="array" ref="E1084">IFERROR(INDEX(raw!$B:$H,MATCH(1,(raw!$B:$B=$B1084)*(raw!$D:$D=$C1084),0),7), "n/a")</f>
        <v/>
      </c>
    </row>
    <row r="1085">
      <c r="B1085" s="39" t="str">
        <f>IFERROR(raw!$B1084,"")</f>
        <v/>
      </c>
      <c r="C1085" s="39" t="str">
        <f>IFERROR(raw!$D1084,"")</f>
        <v/>
      </c>
      <c r="D1085" s="39" t="str">
        <f>IFERROR(__xludf.DUMMYFUNCTION("IFERROR(RANK(raw!$H1084,Filter(raw!$H$2:$H10000,raw!$B$2:$B10000=raw!$B1084),1),"""")"),"")</f>
        <v/>
      </c>
      <c r="E1085" s="40" t="str">
        <f t="array" ref="E1085">IFERROR(INDEX(raw!$B:$H,MATCH(1,(raw!$B:$B=$B1085)*(raw!$D:$D=$C1085),0),7), "n/a")</f>
        <v/>
      </c>
    </row>
    <row r="1086">
      <c r="B1086" s="39" t="str">
        <f>IFERROR(raw!$B1085,"")</f>
        <v/>
      </c>
      <c r="C1086" s="39" t="str">
        <f>IFERROR(raw!$D1085,"")</f>
        <v/>
      </c>
      <c r="D1086" s="39" t="str">
        <f>IFERROR(__xludf.DUMMYFUNCTION("IFERROR(RANK(raw!$H1085,Filter(raw!$H$2:$H10000,raw!$B$2:$B10000=raw!$B1085),1),"""")"),"")</f>
        <v/>
      </c>
      <c r="E1086" s="40" t="str">
        <f t="array" ref="E1086">IFERROR(INDEX(raw!$B:$H,MATCH(1,(raw!$B:$B=$B1086)*(raw!$D:$D=$C1086),0),7), "n/a")</f>
        <v/>
      </c>
    </row>
    <row r="1087">
      <c r="B1087" s="39" t="str">
        <f>IFERROR(raw!$B1086,"")</f>
        <v/>
      </c>
      <c r="C1087" s="39" t="str">
        <f>IFERROR(raw!$D1086,"")</f>
        <v/>
      </c>
      <c r="D1087" s="39" t="str">
        <f>IFERROR(__xludf.DUMMYFUNCTION("IFERROR(RANK(raw!$H1086,Filter(raw!$H$2:$H10000,raw!$B$2:$B10000=raw!$B1086),1),"""")"),"")</f>
        <v/>
      </c>
      <c r="E1087" s="40" t="str">
        <f t="array" ref="E1087">IFERROR(INDEX(raw!$B:$H,MATCH(1,(raw!$B:$B=$B1087)*(raw!$D:$D=$C1087),0),7), "n/a")</f>
        <v/>
      </c>
    </row>
    <row r="1088">
      <c r="B1088" s="39" t="str">
        <f>IFERROR(raw!$B1087,"")</f>
        <v/>
      </c>
      <c r="C1088" s="39" t="str">
        <f>IFERROR(raw!$D1087,"")</f>
        <v/>
      </c>
      <c r="D1088" s="39" t="str">
        <f>IFERROR(__xludf.DUMMYFUNCTION("IFERROR(RANK(raw!$H1087,Filter(raw!$H$2:$H10000,raw!$B$2:$B10000=raw!$B1087),1),"""")"),"")</f>
        <v/>
      </c>
      <c r="E1088" s="40" t="str">
        <f t="array" ref="E1088">IFERROR(INDEX(raw!$B:$H,MATCH(1,(raw!$B:$B=$B1088)*(raw!$D:$D=$C1088),0),7), "n/a")</f>
        <v/>
      </c>
    </row>
    <row r="1089">
      <c r="B1089" s="39" t="str">
        <f>IFERROR(raw!$B1088,"")</f>
        <v/>
      </c>
      <c r="C1089" s="39" t="str">
        <f>IFERROR(raw!$D1088,"")</f>
        <v/>
      </c>
      <c r="D1089" s="39" t="str">
        <f>IFERROR(__xludf.DUMMYFUNCTION("IFERROR(RANK(raw!$H1088,Filter(raw!$H$2:$H10000,raw!$B$2:$B10000=raw!$B1088),1),"""")"),"")</f>
        <v/>
      </c>
      <c r="E1089" s="40" t="str">
        <f t="array" ref="E1089">IFERROR(INDEX(raw!$B:$H,MATCH(1,(raw!$B:$B=$B1089)*(raw!$D:$D=$C1089),0),7), "n/a")</f>
        <v/>
      </c>
    </row>
    <row r="1090">
      <c r="B1090" s="39" t="str">
        <f>IFERROR(raw!$B1089,"")</f>
        <v/>
      </c>
      <c r="C1090" s="39" t="str">
        <f>IFERROR(raw!$D1089,"")</f>
        <v/>
      </c>
      <c r="D1090" s="39" t="str">
        <f>IFERROR(__xludf.DUMMYFUNCTION("IFERROR(RANK(raw!$H1089,Filter(raw!$H$2:$H10000,raw!$B$2:$B10000=raw!$B1089),1),"""")"),"")</f>
        <v/>
      </c>
      <c r="E1090" s="40" t="str">
        <f t="array" ref="E1090">IFERROR(INDEX(raw!$B:$H,MATCH(1,(raw!$B:$B=$B1090)*(raw!$D:$D=$C1090),0),7), "n/a")</f>
        <v/>
      </c>
    </row>
    <row r="1091">
      <c r="B1091" s="39" t="str">
        <f>IFERROR(raw!$B1090,"")</f>
        <v/>
      </c>
      <c r="C1091" s="39" t="str">
        <f>IFERROR(raw!$D1090,"")</f>
        <v/>
      </c>
      <c r="D1091" s="39" t="str">
        <f>IFERROR(__xludf.DUMMYFUNCTION("IFERROR(RANK(raw!$H1090,Filter(raw!$H$2:$H10000,raw!$B$2:$B10000=raw!$B1090),1),"""")"),"")</f>
        <v/>
      </c>
      <c r="E1091" s="40" t="str">
        <f t="array" ref="E1091">IFERROR(INDEX(raw!$B:$H,MATCH(1,(raw!$B:$B=$B1091)*(raw!$D:$D=$C1091),0),7), "n/a")</f>
        <v/>
      </c>
    </row>
    <row r="1092">
      <c r="B1092" s="39" t="str">
        <f>IFERROR(raw!$B1091,"")</f>
        <v/>
      </c>
      <c r="C1092" s="39" t="str">
        <f>IFERROR(raw!$D1091,"")</f>
        <v/>
      </c>
      <c r="D1092" s="39" t="str">
        <f>IFERROR(__xludf.DUMMYFUNCTION("IFERROR(RANK(raw!$H1091,Filter(raw!$H$2:$H10000,raw!$B$2:$B10000=raw!$B1091),1),"""")"),"")</f>
        <v/>
      </c>
      <c r="E1092" s="40" t="str">
        <f t="array" ref="E1092">IFERROR(INDEX(raw!$B:$H,MATCH(1,(raw!$B:$B=$B1092)*(raw!$D:$D=$C1092),0),7), "n/a")</f>
        <v/>
      </c>
    </row>
    <row r="1093">
      <c r="B1093" s="39" t="str">
        <f>IFERROR(raw!$B1092,"")</f>
        <v/>
      </c>
      <c r="C1093" s="39" t="str">
        <f>IFERROR(raw!$D1092,"")</f>
        <v/>
      </c>
      <c r="D1093" s="39" t="str">
        <f>IFERROR(__xludf.DUMMYFUNCTION("IFERROR(RANK(raw!$H1092,Filter(raw!$H$2:$H10000,raw!$B$2:$B10000=raw!$B1092),1),"""")"),"")</f>
        <v/>
      </c>
      <c r="E1093" s="40" t="str">
        <f t="array" ref="E1093">IFERROR(INDEX(raw!$B:$H,MATCH(1,(raw!$B:$B=$B1093)*(raw!$D:$D=$C1093),0),7), "n/a")</f>
        <v/>
      </c>
    </row>
    <row r="1094">
      <c r="B1094" s="39" t="str">
        <f>IFERROR(raw!$B1093,"")</f>
        <v/>
      </c>
      <c r="C1094" s="39" t="str">
        <f>IFERROR(raw!$D1093,"")</f>
        <v/>
      </c>
      <c r="D1094" s="39" t="str">
        <f>IFERROR(__xludf.DUMMYFUNCTION("IFERROR(RANK(raw!$H1093,Filter(raw!$H$2:$H10000,raw!$B$2:$B10000=raw!$B1093),1),"""")"),"")</f>
        <v/>
      </c>
      <c r="E1094" s="40" t="str">
        <f t="array" ref="E1094">IFERROR(INDEX(raw!$B:$H,MATCH(1,(raw!$B:$B=$B1094)*(raw!$D:$D=$C1094),0),7), "n/a")</f>
        <v/>
      </c>
    </row>
    <row r="1095">
      <c r="B1095" s="39" t="str">
        <f>IFERROR(raw!$B1094,"")</f>
        <v/>
      </c>
      <c r="C1095" s="39" t="str">
        <f>IFERROR(raw!$D1094,"")</f>
        <v/>
      </c>
      <c r="D1095" s="39" t="str">
        <f>IFERROR(__xludf.DUMMYFUNCTION("IFERROR(RANK(raw!$H1094,Filter(raw!$H$2:$H10000,raw!$B$2:$B10000=raw!$B1094),1),"""")"),"")</f>
        <v/>
      </c>
      <c r="E1095" s="40" t="str">
        <f t="array" ref="E1095">IFERROR(INDEX(raw!$B:$H,MATCH(1,(raw!$B:$B=$B1095)*(raw!$D:$D=$C1095),0),7), "n/a")</f>
        <v/>
      </c>
    </row>
    <row r="1096">
      <c r="B1096" s="39" t="str">
        <f>IFERROR(raw!$B1095,"")</f>
        <v/>
      </c>
      <c r="C1096" s="39" t="str">
        <f>IFERROR(raw!$D1095,"")</f>
        <v/>
      </c>
      <c r="D1096" s="39" t="str">
        <f>IFERROR(__xludf.DUMMYFUNCTION("IFERROR(RANK(raw!$H1095,Filter(raw!$H$2:$H10000,raw!$B$2:$B10000=raw!$B1095),1),"""")"),"")</f>
        <v/>
      </c>
      <c r="E1096" s="40" t="str">
        <f t="array" ref="E1096">IFERROR(INDEX(raw!$B:$H,MATCH(1,(raw!$B:$B=$B1096)*(raw!$D:$D=$C1096),0),7), "n/a")</f>
        <v/>
      </c>
    </row>
    <row r="1097">
      <c r="B1097" s="39" t="str">
        <f>IFERROR(raw!$B1096,"")</f>
        <v/>
      </c>
      <c r="C1097" s="39" t="str">
        <f>IFERROR(raw!$D1096,"")</f>
        <v/>
      </c>
      <c r="D1097" s="39" t="str">
        <f>IFERROR(__xludf.DUMMYFUNCTION("IFERROR(RANK(raw!$H1096,Filter(raw!$H$2:$H10000,raw!$B$2:$B10000=raw!$B1096),1),"""")"),"")</f>
        <v/>
      </c>
      <c r="E1097" s="40" t="str">
        <f t="array" ref="E1097">IFERROR(INDEX(raw!$B:$H,MATCH(1,(raw!$B:$B=$B1097)*(raw!$D:$D=$C1097),0),7), "n/a")</f>
        <v/>
      </c>
    </row>
    <row r="1098">
      <c r="B1098" s="39" t="str">
        <f>IFERROR(raw!$B1097,"")</f>
        <v/>
      </c>
      <c r="C1098" s="39" t="str">
        <f>IFERROR(raw!$D1097,"")</f>
        <v/>
      </c>
      <c r="D1098" s="39" t="str">
        <f>IFERROR(__xludf.DUMMYFUNCTION("IFERROR(RANK(raw!$H1097,Filter(raw!$H$2:$H10000,raw!$B$2:$B10000=raw!$B1097),1),"""")"),"")</f>
        <v/>
      </c>
      <c r="E1098" s="40" t="str">
        <f t="array" ref="E1098">IFERROR(INDEX(raw!$B:$H,MATCH(1,(raw!$B:$B=$B1098)*(raw!$D:$D=$C1098),0),7), "n/a")</f>
        <v/>
      </c>
    </row>
    <row r="1099">
      <c r="B1099" s="39" t="str">
        <f>IFERROR(raw!$B1098,"")</f>
        <v/>
      </c>
      <c r="C1099" s="39" t="str">
        <f>IFERROR(raw!$D1098,"")</f>
        <v/>
      </c>
      <c r="D1099" s="39" t="str">
        <f>IFERROR(__xludf.DUMMYFUNCTION("IFERROR(RANK(raw!$H1098,Filter(raw!$H$2:$H10000,raw!$B$2:$B10000=raw!$B1098),1),"""")"),"")</f>
        <v/>
      </c>
      <c r="E1099" s="40" t="str">
        <f t="array" ref="E1099">IFERROR(INDEX(raw!$B:$H,MATCH(1,(raw!$B:$B=$B1099)*(raw!$D:$D=$C1099),0),7), "n/a")</f>
        <v/>
      </c>
    </row>
    <row r="1100">
      <c r="B1100" s="39" t="str">
        <f>IFERROR(raw!$B1099,"")</f>
        <v/>
      </c>
      <c r="C1100" s="39" t="str">
        <f>IFERROR(raw!$D1099,"")</f>
        <v/>
      </c>
      <c r="D1100" s="39" t="str">
        <f>IFERROR(__xludf.DUMMYFUNCTION("IFERROR(RANK(raw!$H1099,Filter(raw!$H$2:$H10000,raw!$B$2:$B10000=raw!$B1099),1),"""")"),"")</f>
        <v/>
      </c>
      <c r="E1100" s="40" t="str">
        <f t="array" ref="E1100">IFERROR(INDEX(raw!$B:$H,MATCH(1,(raw!$B:$B=$B1100)*(raw!$D:$D=$C1100),0),7), "n/a")</f>
        <v/>
      </c>
    </row>
    <row r="1101">
      <c r="B1101" s="39" t="str">
        <f>IFERROR(raw!$B1100,"")</f>
        <v/>
      </c>
      <c r="C1101" s="39" t="str">
        <f>IFERROR(raw!$D1100,"")</f>
        <v/>
      </c>
      <c r="D1101" s="39" t="str">
        <f>IFERROR(__xludf.DUMMYFUNCTION("IFERROR(RANK(raw!$H1100,Filter(raw!$H$2:$H10000,raw!$B$2:$B10000=raw!$B1100),1),"""")"),"")</f>
        <v/>
      </c>
      <c r="E1101" s="40" t="str">
        <f t="array" ref="E1101">IFERROR(INDEX(raw!$B:$H,MATCH(1,(raw!$B:$B=$B1101)*(raw!$D:$D=$C1101),0),7), "n/a")</f>
        <v/>
      </c>
    </row>
    <row r="1102">
      <c r="B1102" s="39" t="str">
        <f>IFERROR(raw!$B1101,"")</f>
        <v/>
      </c>
      <c r="C1102" s="39" t="str">
        <f>IFERROR(raw!$D1101,"")</f>
        <v/>
      </c>
      <c r="D1102" s="39" t="str">
        <f>IFERROR(__xludf.DUMMYFUNCTION("IFERROR(RANK(raw!$H1101,Filter(raw!$H$2:$H10000,raw!$B$2:$B10000=raw!$B1101),1),"""")"),"")</f>
        <v/>
      </c>
      <c r="E1102" s="40" t="str">
        <f t="array" ref="E1102">IFERROR(INDEX(raw!$B:$H,MATCH(1,(raw!$B:$B=$B1102)*(raw!$D:$D=$C1102),0),7), "n/a")</f>
        <v/>
      </c>
    </row>
    <row r="1103">
      <c r="B1103" s="39" t="str">
        <f>IFERROR(raw!$B1102,"")</f>
        <v/>
      </c>
      <c r="C1103" s="39" t="str">
        <f>IFERROR(raw!$D1102,"")</f>
        <v/>
      </c>
      <c r="D1103" s="39" t="str">
        <f>IFERROR(__xludf.DUMMYFUNCTION("IFERROR(RANK(raw!$H1102,Filter(raw!$H$2:$H10000,raw!$B$2:$B10000=raw!$B1102),1),"""")"),"")</f>
        <v/>
      </c>
      <c r="E1103" s="40" t="str">
        <f t="array" ref="E1103">IFERROR(INDEX(raw!$B:$H,MATCH(1,(raw!$B:$B=$B1103)*(raw!$D:$D=$C1103),0),7), "n/a")</f>
        <v/>
      </c>
    </row>
    <row r="1104">
      <c r="B1104" s="39" t="str">
        <f>IFERROR(raw!$B1103,"")</f>
        <v/>
      </c>
      <c r="C1104" s="39" t="str">
        <f>IFERROR(raw!$D1103,"")</f>
        <v/>
      </c>
      <c r="D1104" s="39" t="str">
        <f>IFERROR(__xludf.DUMMYFUNCTION("IFERROR(RANK(raw!$H1103,Filter(raw!$H$2:$H10000,raw!$B$2:$B10000=raw!$B1103),1),"""")"),"")</f>
        <v/>
      </c>
      <c r="E1104" s="40" t="str">
        <f t="array" ref="E1104">IFERROR(INDEX(raw!$B:$H,MATCH(1,(raw!$B:$B=$B1104)*(raw!$D:$D=$C1104),0),7), "n/a")</f>
        <v/>
      </c>
    </row>
    <row r="1105">
      <c r="B1105" s="39" t="str">
        <f>IFERROR(raw!$B1104,"")</f>
        <v/>
      </c>
      <c r="C1105" s="39" t="str">
        <f>IFERROR(raw!$D1104,"")</f>
        <v/>
      </c>
      <c r="D1105" s="39" t="str">
        <f>IFERROR(__xludf.DUMMYFUNCTION("IFERROR(RANK(raw!$H1104,Filter(raw!$H$2:$H10000,raw!$B$2:$B10000=raw!$B1104),1),"""")"),"")</f>
        <v/>
      </c>
      <c r="E1105" s="40" t="str">
        <f t="array" ref="E1105">IFERROR(INDEX(raw!$B:$H,MATCH(1,(raw!$B:$B=$B1105)*(raw!$D:$D=$C1105),0),7), "n/a")</f>
        <v/>
      </c>
    </row>
    <row r="1106">
      <c r="B1106" s="39" t="str">
        <f>IFERROR(raw!$B1105,"")</f>
        <v/>
      </c>
      <c r="C1106" s="39" t="str">
        <f>IFERROR(raw!$D1105,"")</f>
        <v/>
      </c>
      <c r="D1106" s="39" t="str">
        <f>IFERROR(__xludf.DUMMYFUNCTION("IFERROR(RANK(raw!$H1105,Filter(raw!$H$2:$H10000,raw!$B$2:$B10000=raw!$B1105),1),"""")"),"")</f>
        <v/>
      </c>
      <c r="E1106" s="40" t="str">
        <f t="array" ref="E1106">IFERROR(INDEX(raw!$B:$H,MATCH(1,(raw!$B:$B=$B1106)*(raw!$D:$D=$C1106),0),7), "n/a")</f>
        <v/>
      </c>
    </row>
    <row r="1107">
      <c r="B1107" s="39" t="str">
        <f>IFERROR(raw!$B1106,"")</f>
        <v/>
      </c>
      <c r="C1107" s="39" t="str">
        <f>IFERROR(raw!$D1106,"")</f>
        <v/>
      </c>
      <c r="D1107" s="39" t="str">
        <f>IFERROR(__xludf.DUMMYFUNCTION("IFERROR(RANK(raw!$H1106,Filter(raw!$H$2:$H10000,raw!$B$2:$B10000=raw!$B1106),1),"""")"),"")</f>
        <v/>
      </c>
      <c r="E1107" s="40" t="str">
        <f t="array" ref="E1107">IFERROR(INDEX(raw!$B:$H,MATCH(1,(raw!$B:$B=$B1107)*(raw!$D:$D=$C1107),0),7), "n/a")</f>
        <v/>
      </c>
    </row>
    <row r="1108">
      <c r="B1108" s="39" t="str">
        <f>IFERROR(raw!$B1107,"")</f>
        <v/>
      </c>
      <c r="C1108" s="39" t="str">
        <f>IFERROR(raw!$D1107,"")</f>
        <v/>
      </c>
      <c r="D1108" s="39" t="str">
        <f>IFERROR(__xludf.DUMMYFUNCTION("IFERROR(RANK(raw!$H1107,Filter(raw!$H$2:$H10000,raw!$B$2:$B10000=raw!$B1107),1),"""")"),"")</f>
        <v/>
      </c>
      <c r="E1108" s="40" t="str">
        <f t="array" ref="E1108">IFERROR(INDEX(raw!$B:$H,MATCH(1,(raw!$B:$B=$B1108)*(raw!$D:$D=$C1108),0),7), "n/a")</f>
        <v/>
      </c>
    </row>
    <row r="1109">
      <c r="B1109" s="39" t="str">
        <f>IFERROR(raw!$B1108,"")</f>
        <v/>
      </c>
      <c r="C1109" s="39" t="str">
        <f>IFERROR(raw!$D1108,"")</f>
        <v/>
      </c>
      <c r="D1109" s="39" t="str">
        <f>IFERROR(__xludf.DUMMYFUNCTION("IFERROR(RANK(raw!$H1108,Filter(raw!$H$2:$H10000,raw!$B$2:$B10000=raw!$B1108),1),"""")"),"")</f>
        <v/>
      </c>
      <c r="E1109" s="40" t="str">
        <f t="array" ref="E1109">IFERROR(INDEX(raw!$B:$H,MATCH(1,(raw!$B:$B=$B1109)*(raw!$D:$D=$C1109),0),7), "n/a")</f>
        <v/>
      </c>
    </row>
    <row r="1110">
      <c r="B1110" s="39" t="str">
        <f>IFERROR(raw!$B1109,"")</f>
        <v/>
      </c>
      <c r="C1110" s="39" t="str">
        <f>IFERROR(raw!$D1109,"")</f>
        <v/>
      </c>
      <c r="D1110" s="39" t="str">
        <f>IFERROR(__xludf.DUMMYFUNCTION("IFERROR(RANK(raw!$H1109,Filter(raw!$H$2:$H10000,raw!$B$2:$B10000=raw!$B1109),1),"""")"),"")</f>
        <v/>
      </c>
      <c r="E1110" s="40" t="str">
        <f t="array" ref="E1110">IFERROR(INDEX(raw!$B:$H,MATCH(1,(raw!$B:$B=$B1110)*(raw!$D:$D=$C1110),0),7), "n/a")</f>
        <v/>
      </c>
    </row>
    <row r="1111">
      <c r="B1111" s="39" t="str">
        <f>IFERROR(raw!$B1110,"")</f>
        <v/>
      </c>
      <c r="C1111" s="39" t="str">
        <f>IFERROR(raw!$D1110,"")</f>
        <v/>
      </c>
      <c r="D1111" s="39" t="str">
        <f>IFERROR(__xludf.DUMMYFUNCTION("IFERROR(RANK(raw!$H1110,Filter(raw!$H$2:$H10000,raw!$B$2:$B10000=raw!$B1110),1),"""")"),"")</f>
        <v/>
      </c>
      <c r="E1111" s="40" t="str">
        <f t="array" ref="E1111">IFERROR(INDEX(raw!$B:$H,MATCH(1,(raw!$B:$B=$B1111)*(raw!$D:$D=$C1111),0),7), "n/a")</f>
        <v/>
      </c>
    </row>
    <row r="1112">
      <c r="B1112" s="39" t="str">
        <f>IFERROR(raw!$B1111,"")</f>
        <v/>
      </c>
      <c r="C1112" s="39" t="str">
        <f>IFERROR(raw!$D1111,"")</f>
        <v/>
      </c>
      <c r="D1112" s="39" t="str">
        <f>IFERROR(__xludf.DUMMYFUNCTION("IFERROR(RANK(raw!$H1111,Filter(raw!$H$2:$H10000,raw!$B$2:$B10000=raw!$B1111),1),"""")"),"")</f>
        <v/>
      </c>
      <c r="E1112" s="40" t="str">
        <f t="array" ref="E1112">IFERROR(INDEX(raw!$B:$H,MATCH(1,(raw!$B:$B=$B1112)*(raw!$D:$D=$C1112),0),7), "n/a")</f>
        <v/>
      </c>
    </row>
    <row r="1113">
      <c r="B1113" s="39" t="str">
        <f>IFERROR(raw!$B1112,"")</f>
        <v/>
      </c>
      <c r="C1113" s="39" t="str">
        <f>IFERROR(raw!$D1112,"")</f>
        <v/>
      </c>
      <c r="D1113" s="39" t="str">
        <f>IFERROR(__xludf.DUMMYFUNCTION("IFERROR(RANK(raw!$H1112,Filter(raw!$H$2:$H10000,raw!$B$2:$B10000=raw!$B1112),1),"""")"),"")</f>
        <v/>
      </c>
      <c r="E1113" s="40" t="str">
        <f t="array" ref="E1113">IFERROR(INDEX(raw!$B:$H,MATCH(1,(raw!$B:$B=$B1113)*(raw!$D:$D=$C1113),0),7), "n/a")</f>
        <v/>
      </c>
    </row>
    <row r="1114">
      <c r="B1114" s="39" t="str">
        <f>IFERROR(raw!$B1113,"")</f>
        <v/>
      </c>
      <c r="C1114" s="39" t="str">
        <f>IFERROR(raw!$D1113,"")</f>
        <v/>
      </c>
      <c r="D1114" s="39" t="str">
        <f>IFERROR(__xludf.DUMMYFUNCTION("IFERROR(RANK(raw!$H1113,Filter(raw!$H$2:$H10000,raw!$B$2:$B10000=raw!$B1113),1),"""")"),"")</f>
        <v/>
      </c>
      <c r="E1114" s="40" t="str">
        <f t="array" ref="E1114">IFERROR(INDEX(raw!$B:$H,MATCH(1,(raw!$B:$B=$B1114)*(raw!$D:$D=$C1114),0),7), "n/a")</f>
        <v/>
      </c>
    </row>
    <row r="1115">
      <c r="B1115" s="39" t="str">
        <f>IFERROR(raw!$B1114,"")</f>
        <v/>
      </c>
      <c r="C1115" s="39" t="str">
        <f>IFERROR(raw!$D1114,"")</f>
        <v/>
      </c>
      <c r="D1115" s="39" t="str">
        <f>IFERROR(__xludf.DUMMYFUNCTION("IFERROR(RANK(raw!$H1114,Filter(raw!$H$2:$H10000,raw!$B$2:$B10000=raw!$B1114),1),"""")"),"")</f>
        <v/>
      </c>
      <c r="E1115" s="40" t="str">
        <f t="array" ref="E1115">IFERROR(INDEX(raw!$B:$H,MATCH(1,(raw!$B:$B=$B1115)*(raw!$D:$D=$C1115),0),7), "n/a")</f>
        <v/>
      </c>
    </row>
    <row r="1116">
      <c r="B1116" s="39" t="str">
        <f>IFERROR(raw!$B1115,"")</f>
        <v/>
      </c>
      <c r="C1116" s="39" t="str">
        <f>IFERROR(raw!$D1115,"")</f>
        <v/>
      </c>
      <c r="D1116" s="39" t="str">
        <f>IFERROR(__xludf.DUMMYFUNCTION("IFERROR(RANK(raw!$H1115,Filter(raw!$H$2:$H10000,raw!$B$2:$B10000=raw!$B1115),1),"""")"),"")</f>
        <v/>
      </c>
      <c r="E1116" s="40" t="str">
        <f t="array" ref="E1116">IFERROR(INDEX(raw!$B:$H,MATCH(1,(raw!$B:$B=$B1116)*(raw!$D:$D=$C1116),0),7), "n/a")</f>
        <v/>
      </c>
    </row>
    <row r="1117">
      <c r="B1117" s="39" t="str">
        <f>IFERROR(raw!$B1116,"")</f>
        <v/>
      </c>
      <c r="C1117" s="39" t="str">
        <f>IFERROR(raw!$D1116,"")</f>
        <v/>
      </c>
      <c r="D1117" s="39" t="str">
        <f>IFERROR(__xludf.DUMMYFUNCTION("IFERROR(RANK(raw!$H1116,Filter(raw!$H$2:$H10000,raw!$B$2:$B10000=raw!$B1116),1),"""")"),"")</f>
        <v/>
      </c>
      <c r="E1117" s="40" t="str">
        <f t="array" ref="E1117">IFERROR(INDEX(raw!$B:$H,MATCH(1,(raw!$B:$B=$B1117)*(raw!$D:$D=$C1117),0),7), "n/a")</f>
        <v/>
      </c>
    </row>
    <row r="1118">
      <c r="B1118" s="39" t="str">
        <f>IFERROR(raw!$B1117,"")</f>
        <v/>
      </c>
      <c r="C1118" s="39" t="str">
        <f>IFERROR(raw!$D1117,"")</f>
        <v/>
      </c>
      <c r="D1118" s="39" t="str">
        <f>IFERROR(__xludf.DUMMYFUNCTION("IFERROR(RANK(raw!$H1117,Filter(raw!$H$2:$H10000,raw!$B$2:$B10000=raw!$B1117),1),"""")"),"")</f>
        <v/>
      </c>
      <c r="E1118" s="40" t="str">
        <f t="array" ref="E1118">IFERROR(INDEX(raw!$B:$H,MATCH(1,(raw!$B:$B=$B1118)*(raw!$D:$D=$C1118),0),7), "n/a")</f>
        <v/>
      </c>
    </row>
    <row r="1119">
      <c r="B1119" s="39" t="str">
        <f>IFERROR(raw!$B1118,"")</f>
        <v/>
      </c>
      <c r="C1119" s="39" t="str">
        <f>IFERROR(raw!$D1118,"")</f>
        <v/>
      </c>
      <c r="D1119" s="39" t="str">
        <f>IFERROR(__xludf.DUMMYFUNCTION("IFERROR(RANK(raw!$H1118,Filter(raw!$H$2:$H10000,raw!$B$2:$B10000=raw!$B1118),1),"""")"),"")</f>
        <v/>
      </c>
      <c r="E1119" s="40" t="str">
        <f t="array" ref="E1119">IFERROR(INDEX(raw!$B:$H,MATCH(1,(raw!$B:$B=$B1119)*(raw!$D:$D=$C1119),0),7), "n/a")</f>
        <v/>
      </c>
    </row>
    <row r="1120">
      <c r="B1120" s="39" t="str">
        <f>IFERROR(raw!$B1119,"")</f>
        <v/>
      </c>
      <c r="C1120" s="39" t="str">
        <f>IFERROR(raw!$D1119,"")</f>
        <v/>
      </c>
      <c r="D1120" s="39" t="str">
        <f>IFERROR(__xludf.DUMMYFUNCTION("IFERROR(RANK(raw!$H1119,Filter(raw!$H$2:$H10000,raw!$B$2:$B10000=raw!$B1119),1),"""")"),"")</f>
        <v/>
      </c>
      <c r="E1120" s="40" t="str">
        <f t="array" ref="E1120">IFERROR(INDEX(raw!$B:$H,MATCH(1,(raw!$B:$B=$B1120)*(raw!$D:$D=$C1120),0),7), "n/a")</f>
        <v/>
      </c>
    </row>
    <row r="1121">
      <c r="B1121" s="39" t="str">
        <f>IFERROR(raw!$B1120,"")</f>
        <v/>
      </c>
      <c r="C1121" s="39" t="str">
        <f>IFERROR(raw!$D1120,"")</f>
        <v/>
      </c>
      <c r="D1121" s="39" t="str">
        <f>IFERROR(__xludf.DUMMYFUNCTION("IFERROR(RANK(raw!$H1120,Filter(raw!$H$2:$H10000,raw!$B$2:$B10000=raw!$B1120),1),"""")"),"")</f>
        <v/>
      </c>
      <c r="E1121" s="40" t="str">
        <f t="array" ref="E1121">IFERROR(INDEX(raw!$B:$H,MATCH(1,(raw!$B:$B=$B1121)*(raw!$D:$D=$C1121),0),7), "n/a")</f>
        <v/>
      </c>
    </row>
    <row r="1122">
      <c r="B1122" s="39" t="str">
        <f>IFERROR(raw!$B1121,"")</f>
        <v/>
      </c>
      <c r="C1122" s="39" t="str">
        <f>IFERROR(raw!$D1121,"")</f>
        <v/>
      </c>
      <c r="D1122" s="39" t="str">
        <f>IFERROR(__xludf.DUMMYFUNCTION("IFERROR(RANK(raw!$H1121,Filter(raw!$H$2:$H10000,raw!$B$2:$B10000=raw!$B1121),1),"""")"),"")</f>
        <v/>
      </c>
      <c r="E1122" s="40" t="str">
        <f t="array" ref="E1122">IFERROR(INDEX(raw!$B:$H,MATCH(1,(raw!$B:$B=$B1122)*(raw!$D:$D=$C1122),0),7), "n/a")</f>
        <v/>
      </c>
    </row>
    <row r="1123">
      <c r="B1123" s="39" t="str">
        <f>IFERROR(raw!$B1122,"")</f>
        <v/>
      </c>
      <c r="C1123" s="39" t="str">
        <f>IFERROR(raw!$D1122,"")</f>
        <v/>
      </c>
      <c r="D1123" s="39" t="str">
        <f>IFERROR(__xludf.DUMMYFUNCTION("IFERROR(RANK(raw!$H1122,Filter(raw!$H$2:$H10000,raw!$B$2:$B10000=raw!$B1122),1),"""")"),"")</f>
        <v/>
      </c>
      <c r="E1123" s="40" t="str">
        <f t="array" ref="E1123">IFERROR(INDEX(raw!$B:$H,MATCH(1,(raw!$B:$B=$B1123)*(raw!$D:$D=$C1123),0),7), "n/a")</f>
        <v/>
      </c>
    </row>
    <row r="1124">
      <c r="B1124" s="39" t="str">
        <f>IFERROR(raw!$B1123,"")</f>
        <v/>
      </c>
      <c r="C1124" s="39" t="str">
        <f>IFERROR(raw!$D1123,"")</f>
        <v/>
      </c>
      <c r="D1124" s="39" t="str">
        <f>IFERROR(__xludf.DUMMYFUNCTION("IFERROR(RANK(raw!$H1123,Filter(raw!$H$2:$H10000,raw!$B$2:$B10000=raw!$B1123),1),"""")"),"")</f>
        <v/>
      </c>
      <c r="E1124" s="40" t="str">
        <f t="array" ref="E1124">IFERROR(INDEX(raw!$B:$H,MATCH(1,(raw!$B:$B=$B1124)*(raw!$D:$D=$C1124),0),7), "n/a")</f>
        <v/>
      </c>
    </row>
    <row r="1125">
      <c r="B1125" s="39" t="str">
        <f>IFERROR(raw!$B1124,"")</f>
        <v/>
      </c>
      <c r="C1125" s="39" t="str">
        <f>IFERROR(raw!$D1124,"")</f>
        <v/>
      </c>
      <c r="D1125" s="39" t="str">
        <f>IFERROR(__xludf.DUMMYFUNCTION("IFERROR(RANK(raw!$H1124,Filter(raw!$H$2:$H10000,raw!$B$2:$B10000=raw!$B1124),1),"""")"),"")</f>
        <v/>
      </c>
      <c r="E1125" s="40" t="str">
        <f t="array" ref="E1125">IFERROR(INDEX(raw!$B:$H,MATCH(1,(raw!$B:$B=$B1125)*(raw!$D:$D=$C1125),0),7), "n/a")</f>
        <v/>
      </c>
    </row>
    <row r="1126">
      <c r="B1126" s="39" t="str">
        <f>IFERROR(raw!$B1125,"")</f>
        <v/>
      </c>
      <c r="C1126" s="39" t="str">
        <f>IFERROR(raw!$D1125,"")</f>
        <v/>
      </c>
      <c r="D1126" s="39" t="str">
        <f>IFERROR(__xludf.DUMMYFUNCTION("IFERROR(RANK(raw!$H1125,Filter(raw!$H$2:$H10000,raw!$B$2:$B10000=raw!$B1125),1),"""")"),"")</f>
        <v/>
      </c>
      <c r="E1126" s="40" t="str">
        <f t="array" ref="E1126">IFERROR(INDEX(raw!$B:$H,MATCH(1,(raw!$B:$B=$B1126)*(raw!$D:$D=$C1126),0),7), "n/a")</f>
        <v/>
      </c>
    </row>
    <row r="1127">
      <c r="B1127" s="39" t="str">
        <f>IFERROR(raw!$B1126,"")</f>
        <v/>
      </c>
      <c r="C1127" s="39" t="str">
        <f>IFERROR(raw!$D1126,"")</f>
        <v/>
      </c>
      <c r="D1127" s="39" t="str">
        <f>IFERROR(__xludf.DUMMYFUNCTION("IFERROR(RANK(raw!$H1126,Filter(raw!$H$2:$H10000,raw!$B$2:$B10000=raw!$B1126),1),"""")"),"")</f>
        <v/>
      </c>
      <c r="E1127" s="40" t="str">
        <f t="array" ref="E1127">IFERROR(INDEX(raw!$B:$H,MATCH(1,(raw!$B:$B=$B1127)*(raw!$D:$D=$C1127),0),7), "n/a")</f>
        <v/>
      </c>
    </row>
    <row r="1128">
      <c r="B1128" s="39" t="str">
        <f>IFERROR(raw!$B1127,"")</f>
        <v/>
      </c>
      <c r="C1128" s="39" t="str">
        <f>IFERROR(raw!$D1127,"")</f>
        <v/>
      </c>
      <c r="D1128" s="39" t="str">
        <f>IFERROR(__xludf.DUMMYFUNCTION("IFERROR(RANK(raw!$H1127,Filter(raw!$H$2:$H10000,raw!$B$2:$B10000=raw!$B1127),1),"""")"),"")</f>
        <v/>
      </c>
      <c r="E1128" s="40" t="str">
        <f t="array" ref="E1128">IFERROR(INDEX(raw!$B:$H,MATCH(1,(raw!$B:$B=$B1128)*(raw!$D:$D=$C1128),0),7), "n/a")</f>
        <v/>
      </c>
    </row>
    <row r="1129">
      <c r="B1129" s="39" t="str">
        <f>IFERROR(raw!$B1128,"")</f>
        <v/>
      </c>
      <c r="C1129" s="39" t="str">
        <f>IFERROR(raw!$D1128,"")</f>
        <v/>
      </c>
      <c r="D1129" s="39" t="str">
        <f>IFERROR(__xludf.DUMMYFUNCTION("IFERROR(RANK(raw!$H1128,Filter(raw!$H$2:$H10000,raw!$B$2:$B10000=raw!$B1128),1),"""")"),"")</f>
        <v/>
      </c>
      <c r="E1129" s="40" t="str">
        <f t="array" ref="E1129">IFERROR(INDEX(raw!$B:$H,MATCH(1,(raw!$B:$B=$B1129)*(raw!$D:$D=$C1129),0),7), "n/a")</f>
        <v/>
      </c>
    </row>
    <row r="1130">
      <c r="B1130" s="39" t="str">
        <f>IFERROR(raw!$B1129,"")</f>
        <v/>
      </c>
      <c r="C1130" s="39" t="str">
        <f>IFERROR(raw!$D1129,"")</f>
        <v/>
      </c>
      <c r="D1130" s="39" t="str">
        <f>IFERROR(__xludf.DUMMYFUNCTION("IFERROR(RANK(raw!$H1129,Filter(raw!$H$2:$H10000,raw!$B$2:$B10000=raw!$B1129),1),"""")"),"")</f>
        <v/>
      </c>
      <c r="E1130" s="40" t="str">
        <f t="array" ref="E1130">IFERROR(INDEX(raw!$B:$H,MATCH(1,(raw!$B:$B=$B1130)*(raw!$D:$D=$C1130),0),7), "n/a")</f>
        <v/>
      </c>
    </row>
    <row r="1131">
      <c r="B1131" s="39" t="str">
        <f>IFERROR(raw!$B1130,"")</f>
        <v/>
      </c>
      <c r="C1131" s="39" t="str">
        <f>IFERROR(raw!$D1130,"")</f>
        <v/>
      </c>
      <c r="D1131" s="39" t="str">
        <f>IFERROR(__xludf.DUMMYFUNCTION("IFERROR(RANK(raw!$H1130,Filter(raw!$H$2:$H10000,raw!$B$2:$B10000=raw!$B1130),1),"""")"),"")</f>
        <v/>
      </c>
      <c r="E1131" s="40" t="str">
        <f t="array" ref="E1131">IFERROR(INDEX(raw!$B:$H,MATCH(1,(raw!$B:$B=$B1131)*(raw!$D:$D=$C1131),0),7), "n/a")</f>
        <v/>
      </c>
    </row>
    <row r="1132">
      <c r="B1132" s="39" t="str">
        <f>IFERROR(raw!$B1131,"")</f>
        <v/>
      </c>
      <c r="C1132" s="39" t="str">
        <f>IFERROR(raw!$D1131,"")</f>
        <v/>
      </c>
      <c r="D1132" s="39" t="str">
        <f>IFERROR(__xludf.DUMMYFUNCTION("IFERROR(RANK(raw!$H1131,Filter(raw!$H$2:$H10000,raw!$B$2:$B10000=raw!$B1131),1),"""")"),"")</f>
        <v/>
      </c>
      <c r="E1132" s="40" t="str">
        <f t="array" ref="E1132">IFERROR(INDEX(raw!$B:$H,MATCH(1,(raw!$B:$B=$B1132)*(raw!$D:$D=$C1132),0),7), "n/a")</f>
        <v/>
      </c>
    </row>
    <row r="1133">
      <c r="B1133" s="39" t="str">
        <f>IFERROR(raw!$B1132,"")</f>
        <v/>
      </c>
      <c r="C1133" s="39" t="str">
        <f>IFERROR(raw!$D1132,"")</f>
        <v/>
      </c>
      <c r="D1133" s="39" t="str">
        <f>IFERROR(__xludf.DUMMYFUNCTION("IFERROR(RANK(raw!$H1132,Filter(raw!$H$2:$H10000,raw!$B$2:$B10000=raw!$B1132),1),"""")"),"")</f>
        <v/>
      </c>
      <c r="E1133" s="40" t="str">
        <f t="array" ref="E1133">IFERROR(INDEX(raw!$B:$H,MATCH(1,(raw!$B:$B=$B1133)*(raw!$D:$D=$C1133),0),7), "n/a")</f>
        <v/>
      </c>
    </row>
    <row r="1134">
      <c r="B1134" s="39" t="str">
        <f>IFERROR(raw!$B1133,"")</f>
        <v/>
      </c>
      <c r="C1134" s="39" t="str">
        <f>IFERROR(raw!$D1133,"")</f>
        <v/>
      </c>
      <c r="D1134" s="39" t="str">
        <f>IFERROR(__xludf.DUMMYFUNCTION("IFERROR(RANK(raw!$H1133,Filter(raw!$H$2:$H10000,raw!$B$2:$B10000=raw!$B1133),1),"""")"),"")</f>
        <v/>
      </c>
      <c r="E1134" s="40" t="str">
        <f t="array" ref="E1134">IFERROR(INDEX(raw!$B:$H,MATCH(1,(raw!$B:$B=$B1134)*(raw!$D:$D=$C1134),0),7), "n/a")</f>
        <v/>
      </c>
    </row>
    <row r="1135">
      <c r="B1135" s="39" t="str">
        <f>IFERROR(raw!$B1134,"")</f>
        <v/>
      </c>
      <c r="C1135" s="39" t="str">
        <f>IFERROR(raw!$D1134,"")</f>
        <v/>
      </c>
      <c r="D1135" s="39" t="str">
        <f>IFERROR(__xludf.DUMMYFUNCTION("IFERROR(RANK(raw!$H1134,Filter(raw!$H$2:$H10000,raw!$B$2:$B10000=raw!$B1134),1),"""")"),"")</f>
        <v/>
      </c>
      <c r="E1135" s="40" t="str">
        <f t="array" ref="E1135">IFERROR(INDEX(raw!$B:$H,MATCH(1,(raw!$B:$B=$B1135)*(raw!$D:$D=$C1135),0),7), "n/a")</f>
        <v/>
      </c>
    </row>
    <row r="1136">
      <c r="B1136" s="39" t="str">
        <f>IFERROR(raw!$B1135,"")</f>
        <v/>
      </c>
      <c r="C1136" s="39" t="str">
        <f>IFERROR(raw!$D1135,"")</f>
        <v/>
      </c>
      <c r="D1136" s="39" t="str">
        <f>IFERROR(__xludf.DUMMYFUNCTION("IFERROR(RANK(raw!$H1135,Filter(raw!$H$2:$H10000,raw!$B$2:$B10000=raw!$B1135),1),"""")"),"")</f>
        <v/>
      </c>
      <c r="E1136" s="40" t="str">
        <f t="array" ref="E1136">IFERROR(INDEX(raw!$B:$H,MATCH(1,(raw!$B:$B=$B1136)*(raw!$D:$D=$C1136),0),7), "n/a")</f>
        <v/>
      </c>
    </row>
    <row r="1137">
      <c r="B1137" s="39" t="str">
        <f>IFERROR(raw!$B1136,"")</f>
        <v/>
      </c>
      <c r="C1137" s="39" t="str">
        <f>IFERROR(raw!$D1136,"")</f>
        <v/>
      </c>
      <c r="D1137" s="39" t="str">
        <f>IFERROR(__xludf.DUMMYFUNCTION("IFERROR(RANK(raw!$H1136,Filter(raw!$H$2:$H10000,raw!$B$2:$B10000=raw!$B1136),1),"""")"),"")</f>
        <v/>
      </c>
      <c r="E1137" s="40" t="str">
        <f t="array" ref="E1137">IFERROR(INDEX(raw!$B:$H,MATCH(1,(raw!$B:$B=$B1137)*(raw!$D:$D=$C1137),0),7), "n/a")</f>
        <v/>
      </c>
    </row>
    <row r="1138">
      <c r="B1138" s="39" t="str">
        <f>IFERROR(raw!$B1137,"")</f>
        <v/>
      </c>
      <c r="C1138" s="39" t="str">
        <f>IFERROR(raw!$D1137,"")</f>
        <v/>
      </c>
      <c r="D1138" s="39" t="str">
        <f>IFERROR(__xludf.DUMMYFUNCTION("IFERROR(RANK(raw!$H1137,Filter(raw!$H$2:$H10000,raw!$B$2:$B10000=raw!$B1137),1),"""")"),"")</f>
        <v/>
      </c>
      <c r="E1138" s="40" t="str">
        <f t="array" ref="E1138">IFERROR(INDEX(raw!$B:$H,MATCH(1,(raw!$B:$B=$B1138)*(raw!$D:$D=$C1138),0),7), "n/a")</f>
        <v/>
      </c>
    </row>
    <row r="1139">
      <c r="B1139" s="39" t="str">
        <f>IFERROR(raw!$B1138,"")</f>
        <v/>
      </c>
      <c r="C1139" s="39" t="str">
        <f>IFERROR(raw!$D1138,"")</f>
        <v/>
      </c>
      <c r="D1139" s="39" t="str">
        <f>IFERROR(__xludf.DUMMYFUNCTION("IFERROR(RANK(raw!$H1138,Filter(raw!$H$2:$H10000,raw!$B$2:$B10000=raw!$B1138),1),"""")"),"")</f>
        <v/>
      </c>
      <c r="E1139" s="40" t="str">
        <f t="array" ref="E1139">IFERROR(INDEX(raw!$B:$H,MATCH(1,(raw!$B:$B=$B1139)*(raw!$D:$D=$C1139),0),7), "n/a")</f>
        <v/>
      </c>
    </row>
    <row r="1140">
      <c r="B1140" s="39" t="str">
        <f>IFERROR(raw!$B1139,"")</f>
        <v/>
      </c>
      <c r="C1140" s="39" t="str">
        <f>IFERROR(raw!$D1139,"")</f>
        <v/>
      </c>
      <c r="D1140" s="39" t="str">
        <f>IFERROR(__xludf.DUMMYFUNCTION("IFERROR(RANK(raw!$H1139,Filter(raw!$H$2:$H10000,raw!$B$2:$B10000=raw!$B1139),1),"""")"),"")</f>
        <v/>
      </c>
      <c r="E1140" s="40" t="str">
        <f t="array" ref="E1140">IFERROR(INDEX(raw!$B:$H,MATCH(1,(raw!$B:$B=$B1140)*(raw!$D:$D=$C1140),0),7), "n/a")</f>
        <v/>
      </c>
    </row>
    <row r="1141">
      <c r="B1141" s="39" t="str">
        <f>IFERROR(raw!$B1140,"")</f>
        <v/>
      </c>
      <c r="C1141" s="39" t="str">
        <f>IFERROR(raw!$D1140,"")</f>
        <v/>
      </c>
      <c r="D1141" s="39" t="str">
        <f>IFERROR(__xludf.DUMMYFUNCTION("IFERROR(RANK(raw!$H1140,Filter(raw!$H$2:$H10000,raw!$B$2:$B10000=raw!$B1140),1),"""")"),"")</f>
        <v/>
      </c>
      <c r="E1141" s="40" t="str">
        <f t="array" ref="E1141">IFERROR(INDEX(raw!$B:$H,MATCH(1,(raw!$B:$B=$B1141)*(raw!$D:$D=$C1141),0),7), "n/a")</f>
        <v/>
      </c>
    </row>
    <row r="1142">
      <c r="B1142" s="39" t="str">
        <f>IFERROR(raw!$B1141,"")</f>
        <v/>
      </c>
      <c r="C1142" s="39" t="str">
        <f>IFERROR(raw!$D1141,"")</f>
        <v/>
      </c>
      <c r="D1142" s="39" t="str">
        <f>IFERROR(__xludf.DUMMYFUNCTION("IFERROR(RANK(raw!$H1141,Filter(raw!$H$2:$H10000,raw!$B$2:$B10000=raw!$B1141),1),"""")"),"")</f>
        <v/>
      </c>
      <c r="E1142" s="40" t="str">
        <f t="array" ref="E1142">IFERROR(INDEX(raw!$B:$H,MATCH(1,(raw!$B:$B=$B1142)*(raw!$D:$D=$C1142),0),7), "n/a")</f>
        <v/>
      </c>
    </row>
    <row r="1143">
      <c r="B1143" s="39" t="str">
        <f>IFERROR(raw!$B1142,"")</f>
        <v/>
      </c>
      <c r="C1143" s="39" t="str">
        <f>IFERROR(raw!$D1142,"")</f>
        <v/>
      </c>
      <c r="D1143" s="39" t="str">
        <f>IFERROR(__xludf.DUMMYFUNCTION("IFERROR(RANK(raw!$H1142,Filter(raw!$H$2:$H10000,raw!$B$2:$B10000=raw!$B1142),1),"""")"),"")</f>
        <v/>
      </c>
      <c r="E1143" s="40" t="str">
        <f t="array" ref="E1143">IFERROR(INDEX(raw!$B:$H,MATCH(1,(raw!$B:$B=$B1143)*(raw!$D:$D=$C1143),0),7), "n/a")</f>
        <v/>
      </c>
    </row>
    <row r="1144">
      <c r="B1144" s="39" t="str">
        <f>IFERROR(raw!$B1143,"")</f>
        <v/>
      </c>
      <c r="C1144" s="39" t="str">
        <f>IFERROR(raw!$D1143,"")</f>
        <v/>
      </c>
      <c r="D1144" s="39" t="str">
        <f>IFERROR(__xludf.DUMMYFUNCTION("IFERROR(RANK(raw!$H1143,Filter(raw!$H$2:$H10000,raw!$B$2:$B10000=raw!$B1143),1),"""")"),"")</f>
        <v/>
      </c>
      <c r="E1144" s="40" t="str">
        <f t="array" ref="E1144">IFERROR(INDEX(raw!$B:$H,MATCH(1,(raw!$B:$B=$B1144)*(raw!$D:$D=$C1144),0),7), "n/a")</f>
        <v/>
      </c>
    </row>
    <row r="1145">
      <c r="B1145" s="39" t="str">
        <f>IFERROR(raw!$B1144,"")</f>
        <v/>
      </c>
      <c r="C1145" s="39" t="str">
        <f>IFERROR(raw!$D1144,"")</f>
        <v/>
      </c>
      <c r="D1145" s="39" t="str">
        <f>IFERROR(__xludf.DUMMYFUNCTION("IFERROR(RANK(raw!$H1144,Filter(raw!$H$2:$H10000,raw!$B$2:$B10000=raw!$B1144),1),"""")"),"")</f>
        <v/>
      </c>
      <c r="E1145" s="40" t="str">
        <f t="array" ref="E1145">IFERROR(INDEX(raw!$B:$H,MATCH(1,(raw!$B:$B=$B1145)*(raw!$D:$D=$C1145),0),7), "n/a")</f>
        <v/>
      </c>
    </row>
    <row r="1146">
      <c r="B1146" s="39" t="str">
        <f>IFERROR(raw!$B1145,"")</f>
        <v/>
      </c>
      <c r="C1146" s="39" t="str">
        <f>IFERROR(raw!$D1145,"")</f>
        <v/>
      </c>
      <c r="D1146" s="39" t="str">
        <f>IFERROR(__xludf.DUMMYFUNCTION("IFERROR(RANK(raw!$H1145,Filter(raw!$H$2:$H10000,raw!$B$2:$B10000=raw!$B1145),1),"""")"),"")</f>
        <v/>
      </c>
      <c r="E1146" s="40" t="str">
        <f t="array" ref="E1146">IFERROR(INDEX(raw!$B:$H,MATCH(1,(raw!$B:$B=$B1146)*(raw!$D:$D=$C1146),0),7), "n/a")</f>
        <v/>
      </c>
    </row>
    <row r="1147">
      <c r="B1147" s="39" t="str">
        <f>IFERROR(raw!$B1146,"")</f>
        <v/>
      </c>
      <c r="C1147" s="39" t="str">
        <f>IFERROR(raw!$D1146,"")</f>
        <v/>
      </c>
      <c r="D1147" s="39" t="str">
        <f>IFERROR(__xludf.DUMMYFUNCTION("IFERROR(RANK(raw!$H1146,Filter(raw!$H$2:$H10000,raw!$B$2:$B10000=raw!$B1146),1),"""")"),"")</f>
        <v/>
      </c>
      <c r="E1147" s="40" t="str">
        <f t="array" ref="E1147">IFERROR(INDEX(raw!$B:$H,MATCH(1,(raw!$B:$B=$B1147)*(raw!$D:$D=$C1147),0),7), "n/a")</f>
        <v/>
      </c>
    </row>
    <row r="1148">
      <c r="B1148" s="39" t="str">
        <f>IFERROR(raw!$B1147,"")</f>
        <v/>
      </c>
      <c r="C1148" s="39" t="str">
        <f>IFERROR(raw!$D1147,"")</f>
        <v/>
      </c>
      <c r="D1148" s="39" t="str">
        <f>IFERROR(__xludf.DUMMYFUNCTION("IFERROR(RANK(raw!$H1147,Filter(raw!$H$2:$H10000,raw!$B$2:$B10000=raw!$B1147),1),"""")"),"")</f>
        <v/>
      </c>
      <c r="E1148" s="40" t="str">
        <f t="array" ref="E1148">IFERROR(INDEX(raw!$B:$H,MATCH(1,(raw!$B:$B=$B1148)*(raw!$D:$D=$C1148),0),7), "n/a")</f>
        <v/>
      </c>
    </row>
    <row r="1149">
      <c r="B1149" s="39" t="str">
        <f>IFERROR(raw!$B1148,"")</f>
        <v/>
      </c>
      <c r="C1149" s="39" t="str">
        <f>IFERROR(raw!$D1148,"")</f>
        <v/>
      </c>
      <c r="D1149" s="39" t="str">
        <f>IFERROR(__xludf.DUMMYFUNCTION("IFERROR(RANK(raw!$H1148,Filter(raw!$H$2:$H10000,raw!$B$2:$B10000=raw!$B1148),1),"""")"),"")</f>
        <v/>
      </c>
      <c r="E1149" s="40" t="str">
        <f t="array" ref="E1149">IFERROR(INDEX(raw!$B:$H,MATCH(1,(raw!$B:$B=$B1149)*(raw!$D:$D=$C1149),0),7), "n/a")</f>
        <v/>
      </c>
    </row>
    <row r="1150">
      <c r="B1150" s="39" t="str">
        <f>IFERROR(raw!$B1149,"")</f>
        <v/>
      </c>
      <c r="C1150" s="39" t="str">
        <f>IFERROR(raw!$D1149,"")</f>
        <v/>
      </c>
      <c r="D1150" s="39" t="str">
        <f>IFERROR(__xludf.DUMMYFUNCTION("IFERROR(RANK(raw!$H1149,Filter(raw!$H$2:$H10000,raw!$B$2:$B10000=raw!$B1149),1),"""")"),"")</f>
        <v/>
      </c>
      <c r="E1150" s="40" t="str">
        <f t="array" ref="E1150">IFERROR(INDEX(raw!$B:$H,MATCH(1,(raw!$B:$B=$B1150)*(raw!$D:$D=$C1150),0),7), "n/a")</f>
        <v/>
      </c>
    </row>
    <row r="1151">
      <c r="B1151" s="39" t="str">
        <f>IFERROR(raw!$B1150,"")</f>
        <v/>
      </c>
      <c r="C1151" s="39" t="str">
        <f>IFERROR(raw!$D1150,"")</f>
        <v/>
      </c>
      <c r="D1151" s="39" t="str">
        <f>IFERROR(__xludf.DUMMYFUNCTION("IFERROR(RANK(raw!$H1150,Filter(raw!$H$2:$H10000,raw!$B$2:$B10000=raw!$B1150),1),"""")"),"")</f>
        <v/>
      </c>
      <c r="E1151" s="40" t="str">
        <f t="array" ref="E1151">IFERROR(INDEX(raw!$B:$H,MATCH(1,(raw!$B:$B=$B1151)*(raw!$D:$D=$C1151),0),7), "n/a")</f>
        <v/>
      </c>
    </row>
    <row r="1152">
      <c r="B1152" s="39" t="str">
        <f>IFERROR(raw!$B1151,"")</f>
        <v/>
      </c>
      <c r="C1152" s="39" t="str">
        <f>IFERROR(raw!$D1151,"")</f>
        <v/>
      </c>
      <c r="D1152" s="39" t="str">
        <f>IFERROR(__xludf.DUMMYFUNCTION("IFERROR(RANK(raw!$H1151,Filter(raw!$H$2:$H10000,raw!$B$2:$B10000=raw!$B1151),1),"""")"),"")</f>
        <v/>
      </c>
      <c r="E1152" s="40" t="str">
        <f t="array" ref="E1152">IFERROR(INDEX(raw!$B:$H,MATCH(1,(raw!$B:$B=$B1152)*(raw!$D:$D=$C1152),0),7), "n/a")</f>
        <v/>
      </c>
    </row>
    <row r="1153">
      <c r="B1153" s="39" t="str">
        <f>IFERROR(raw!$B1152,"")</f>
        <v/>
      </c>
      <c r="C1153" s="39" t="str">
        <f>IFERROR(raw!$D1152,"")</f>
        <v/>
      </c>
      <c r="D1153" s="39" t="str">
        <f>IFERROR(__xludf.DUMMYFUNCTION("IFERROR(RANK(raw!$H1152,Filter(raw!$H$2:$H10000,raw!$B$2:$B10000=raw!$B1152),1),"""")"),"")</f>
        <v/>
      </c>
      <c r="E1153" s="40" t="str">
        <f t="array" ref="E1153">IFERROR(INDEX(raw!$B:$H,MATCH(1,(raw!$B:$B=$B1153)*(raw!$D:$D=$C1153),0),7), "n/a")</f>
        <v/>
      </c>
    </row>
    <row r="1154">
      <c r="B1154" s="39" t="str">
        <f>IFERROR(raw!$B1153,"")</f>
        <v/>
      </c>
      <c r="C1154" s="39" t="str">
        <f>IFERROR(raw!$D1153,"")</f>
        <v/>
      </c>
      <c r="D1154" s="39" t="str">
        <f>IFERROR(__xludf.DUMMYFUNCTION("IFERROR(RANK(raw!$H1153,Filter(raw!$H$2:$H10000,raw!$B$2:$B10000=raw!$B1153),1),"""")"),"")</f>
        <v/>
      </c>
      <c r="E1154" s="40" t="str">
        <f t="array" ref="E1154">IFERROR(INDEX(raw!$B:$H,MATCH(1,(raw!$B:$B=$B1154)*(raw!$D:$D=$C1154),0),7), "n/a")</f>
        <v/>
      </c>
    </row>
    <row r="1155">
      <c r="B1155" s="39" t="str">
        <f>IFERROR(raw!$B1154,"")</f>
        <v/>
      </c>
      <c r="C1155" s="39" t="str">
        <f>IFERROR(raw!$D1154,"")</f>
        <v/>
      </c>
      <c r="D1155" s="39" t="str">
        <f>IFERROR(__xludf.DUMMYFUNCTION("IFERROR(RANK(raw!$H1154,Filter(raw!$H$2:$H10000,raw!$B$2:$B10000=raw!$B1154),1),"""")"),"")</f>
        <v/>
      </c>
      <c r="E1155" s="40" t="str">
        <f t="array" ref="E1155">IFERROR(INDEX(raw!$B:$H,MATCH(1,(raw!$B:$B=$B1155)*(raw!$D:$D=$C1155),0),7), "n/a")</f>
        <v/>
      </c>
    </row>
    <row r="1156">
      <c r="B1156" s="39" t="str">
        <f>IFERROR(raw!$B1155,"")</f>
        <v/>
      </c>
      <c r="C1156" s="39" t="str">
        <f>IFERROR(raw!$D1155,"")</f>
        <v/>
      </c>
      <c r="D1156" s="39" t="str">
        <f>IFERROR(__xludf.DUMMYFUNCTION("IFERROR(RANK(raw!$H1155,Filter(raw!$H$2:$H10000,raw!$B$2:$B10000=raw!$B1155),1),"""")"),"")</f>
        <v/>
      </c>
      <c r="E1156" s="40" t="str">
        <f t="array" ref="E1156">IFERROR(INDEX(raw!$B:$H,MATCH(1,(raw!$B:$B=$B1156)*(raw!$D:$D=$C1156),0),7), "n/a")</f>
        <v/>
      </c>
    </row>
    <row r="1157">
      <c r="B1157" s="39" t="str">
        <f>IFERROR(raw!$B1156,"")</f>
        <v/>
      </c>
      <c r="C1157" s="39" t="str">
        <f>IFERROR(raw!$D1156,"")</f>
        <v/>
      </c>
      <c r="D1157" s="39" t="str">
        <f>IFERROR(__xludf.DUMMYFUNCTION("IFERROR(RANK(raw!$H1156,Filter(raw!$H$2:$H10000,raw!$B$2:$B10000=raw!$B1156),1),"""")"),"")</f>
        <v/>
      </c>
      <c r="E1157" s="40" t="str">
        <f t="array" ref="E1157">IFERROR(INDEX(raw!$B:$H,MATCH(1,(raw!$B:$B=$B1157)*(raw!$D:$D=$C1157),0),7), "n/a")</f>
        <v/>
      </c>
    </row>
    <row r="1158">
      <c r="B1158" s="39" t="str">
        <f>IFERROR(raw!$B1157,"")</f>
        <v/>
      </c>
      <c r="C1158" s="39" t="str">
        <f>IFERROR(raw!$D1157,"")</f>
        <v/>
      </c>
      <c r="D1158" s="39" t="str">
        <f>IFERROR(__xludf.DUMMYFUNCTION("IFERROR(RANK(raw!$H1157,Filter(raw!$H$2:$H10000,raw!$B$2:$B10000=raw!$B1157),1),"""")"),"")</f>
        <v/>
      </c>
      <c r="E1158" s="40" t="str">
        <f t="array" ref="E1158">IFERROR(INDEX(raw!$B:$H,MATCH(1,(raw!$B:$B=$B1158)*(raw!$D:$D=$C1158),0),7), "n/a")</f>
        <v/>
      </c>
    </row>
    <row r="1159">
      <c r="B1159" s="39" t="str">
        <f>IFERROR(raw!$B1158,"")</f>
        <v/>
      </c>
      <c r="C1159" s="39" t="str">
        <f>IFERROR(raw!$D1158,"")</f>
        <v/>
      </c>
      <c r="D1159" s="39" t="str">
        <f>IFERROR(__xludf.DUMMYFUNCTION("IFERROR(RANK(raw!$H1158,Filter(raw!$H$2:$H10000,raw!$B$2:$B10000=raw!$B1158),1),"""")"),"")</f>
        <v/>
      </c>
      <c r="E1159" s="40" t="str">
        <f t="array" ref="E1159">IFERROR(INDEX(raw!$B:$H,MATCH(1,(raw!$B:$B=$B1159)*(raw!$D:$D=$C1159),0),7), "n/a")</f>
        <v/>
      </c>
    </row>
    <row r="1160">
      <c r="B1160" s="39" t="str">
        <f>IFERROR(raw!$B1159,"")</f>
        <v/>
      </c>
      <c r="C1160" s="39" t="str">
        <f>IFERROR(raw!$D1159,"")</f>
        <v/>
      </c>
      <c r="D1160" s="39" t="str">
        <f>IFERROR(__xludf.DUMMYFUNCTION("IFERROR(RANK(raw!$H1159,Filter(raw!$H$2:$H10000,raw!$B$2:$B10000=raw!$B1159),1),"""")"),"")</f>
        <v/>
      </c>
      <c r="E1160" s="40" t="str">
        <f t="array" ref="E1160">IFERROR(INDEX(raw!$B:$H,MATCH(1,(raw!$B:$B=$B1160)*(raw!$D:$D=$C1160),0),7), "n/a")</f>
        <v/>
      </c>
    </row>
    <row r="1161">
      <c r="B1161" s="39" t="str">
        <f>IFERROR(raw!$B1160,"")</f>
        <v/>
      </c>
      <c r="C1161" s="39" t="str">
        <f>IFERROR(raw!$D1160,"")</f>
        <v/>
      </c>
      <c r="D1161" s="39" t="str">
        <f>IFERROR(__xludf.DUMMYFUNCTION("IFERROR(RANK(raw!$H1160,Filter(raw!$H$2:$H10000,raw!$B$2:$B10000=raw!$B1160),1),"""")"),"")</f>
        <v/>
      </c>
      <c r="E1161" s="40" t="str">
        <f t="array" ref="E1161">IFERROR(INDEX(raw!$B:$H,MATCH(1,(raw!$B:$B=$B1161)*(raw!$D:$D=$C1161),0),7), "n/a")</f>
        <v/>
      </c>
    </row>
    <row r="1162">
      <c r="B1162" s="39" t="str">
        <f>IFERROR(raw!$B1161,"")</f>
        <v/>
      </c>
      <c r="C1162" s="39" t="str">
        <f>IFERROR(raw!$D1161,"")</f>
        <v/>
      </c>
      <c r="D1162" s="39" t="str">
        <f>IFERROR(__xludf.DUMMYFUNCTION("IFERROR(RANK(raw!$H1161,Filter(raw!$H$2:$H10000,raw!$B$2:$B10000=raw!$B1161),1),"""")"),"")</f>
        <v/>
      </c>
      <c r="E1162" s="40" t="str">
        <f t="array" ref="E1162">IFERROR(INDEX(raw!$B:$H,MATCH(1,(raw!$B:$B=$B1162)*(raw!$D:$D=$C1162),0),7), "n/a")</f>
        <v/>
      </c>
    </row>
    <row r="1163">
      <c r="B1163" s="39" t="str">
        <f>IFERROR(raw!$B1162,"")</f>
        <v/>
      </c>
      <c r="C1163" s="39" t="str">
        <f>IFERROR(raw!$D1162,"")</f>
        <v/>
      </c>
      <c r="D1163" s="39" t="str">
        <f>IFERROR(__xludf.DUMMYFUNCTION("IFERROR(RANK(raw!$H1162,Filter(raw!$H$2:$H10000,raw!$B$2:$B10000=raw!$B1162),1),"""")"),"")</f>
        <v/>
      </c>
      <c r="E1163" s="40" t="str">
        <f t="array" ref="E1163">IFERROR(INDEX(raw!$B:$H,MATCH(1,(raw!$B:$B=$B1163)*(raw!$D:$D=$C1163),0),7), "n/a")</f>
        <v/>
      </c>
    </row>
    <row r="1164">
      <c r="B1164" s="39" t="str">
        <f>IFERROR(raw!$B1163,"")</f>
        <v/>
      </c>
      <c r="C1164" s="39" t="str">
        <f>IFERROR(raw!$D1163,"")</f>
        <v/>
      </c>
      <c r="D1164" s="39" t="str">
        <f>IFERROR(__xludf.DUMMYFUNCTION("IFERROR(RANK(raw!$H1163,Filter(raw!$H$2:$H10000,raw!$B$2:$B10000=raw!$B1163),1),"""")"),"")</f>
        <v/>
      </c>
      <c r="E1164" s="40" t="str">
        <f t="array" ref="E1164">IFERROR(INDEX(raw!$B:$H,MATCH(1,(raw!$B:$B=$B1164)*(raw!$D:$D=$C1164),0),7), "n/a")</f>
        <v/>
      </c>
    </row>
    <row r="1165">
      <c r="B1165" s="39" t="str">
        <f>IFERROR(raw!$B1164,"")</f>
        <v/>
      </c>
      <c r="C1165" s="39" t="str">
        <f>IFERROR(raw!$D1164,"")</f>
        <v/>
      </c>
      <c r="D1165" s="39" t="str">
        <f>IFERROR(__xludf.DUMMYFUNCTION("IFERROR(RANK(raw!$H1164,Filter(raw!$H$2:$H10000,raw!$B$2:$B10000=raw!$B1164),1),"""")"),"")</f>
        <v/>
      </c>
      <c r="E1165" s="40" t="str">
        <f t="array" ref="E1165">IFERROR(INDEX(raw!$B:$H,MATCH(1,(raw!$B:$B=$B1165)*(raw!$D:$D=$C1165),0),7), "n/a")</f>
        <v/>
      </c>
    </row>
    <row r="1166">
      <c r="B1166" s="39" t="str">
        <f>IFERROR(raw!$B1165,"")</f>
        <v/>
      </c>
      <c r="C1166" s="39" t="str">
        <f>IFERROR(raw!$D1165,"")</f>
        <v/>
      </c>
      <c r="D1166" s="39" t="str">
        <f>IFERROR(__xludf.DUMMYFUNCTION("IFERROR(RANK(raw!$H1165,Filter(raw!$H$2:$H10000,raw!$B$2:$B10000=raw!$B1165),1),"""")"),"")</f>
        <v/>
      </c>
      <c r="E1166" s="40" t="str">
        <f t="array" ref="E1166">IFERROR(INDEX(raw!$B:$H,MATCH(1,(raw!$B:$B=$B1166)*(raw!$D:$D=$C1166),0),7), "n/a")</f>
        <v/>
      </c>
    </row>
    <row r="1167">
      <c r="B1167" s="39" t="str">
        <f>IFERROR(raw!$B1166,"")</f>
        <v/>
      </c>
      <c r="C1167" s="39" t="str">
        <f>IFERROR(raw!$D1166,"")</f>
        <v/>
      </c>
      <c r="D1167" s="39" t="str">
        <f>IFERROR(__xludf.DUMMYFUNCTION("IFERROR(RANK(raw!$H1166,Filter(raw!$H$2:$H10000,raw!$B$2:$B10000=raw!$B1166),1),"""")"),"")</f>
        <v/>
      </c>
      <c r="E1167" s="40" t="str">
        <f t="array" ref="E1167">IFERROR(INDEX(raw!$B:$H,MATCH(1,(raw!$B:$B=$B1167)*(raw!$D:$D=$C1167),0),7), "n/a")</f>
        <v/>
      </c>
    </row>
    <row r="1168">
      <c r="B1168" s="39" t="str">
        <f>IFERROR(raw!$B1167,"")</f>
        <v/>
      </c>
      <c r="C1168" s="39" t="str">
        <f>IFERROR(raw!$D1167,"")</f>
        <v/>
      </c>
      <c r="D1168" s="39" t="str">
        <f>IFERROR(__xludf.DUMMYFUNCTION("IFERROR(RANK(raw!$H1167,Filter(raw!$H$2:$H10000,raw!$B$2:$B10000=raw!$B1167),1),"""")"),"")</f>
        <v/>
      </c>
      <c r="E1168" s="40" t="str">
        <f t="array" ref="E1168">IFERROR(INDEX(raw!$B:$H,MATCH(1,(raw!$B:$B=$B1168)*(raw!$D:$D=$C1168),0),7), "n/a")</f>
        <v/>
      </c>
    </row>
    <row r="1169">
      <c r="B1169" s="39" t="str">
        <f>IFERROR(raw!$B1168,"")</f>
        <v/>
      </c>
      <c r="C1169" s="39" t="str">
        <f>IFERROR(raw!$D1168,"")</f>
        <v/>
      </c>
      <c r="D1169" s="39" t="str">
        <f>IFERROR(__xludf.DUMMYFUNCTION("IFERROR(RANK(raw!$H1168,Filter(raw!$H$2:$H10000,raw!$B$2:$B10000=raw!$B1168),1),"""")"),"")</f>
        <v/>
      </c>
      <c r="E1169" s="40" t="str">
        <f t="array" ref="E1169">IFERROR(INDEX(raw!$B:$H,MATCH(1,(raw!$B:$B=$B1169)*(raw!$D:$D=$C1169),0),7), "n/a")</f>
        <v/>
      </c>
    </row>
    <row r="1170">
      <c r="B1170" s="39" t="str">
        <f>IFERROR(raw!$B1169,"")</f>
        <v/>
      </c>
      <c r="C1170" s="39" t="str">
        <f>IFERROR(raw!$D1169,"")</f>
        <v/>
      </c>
      <c r="D1170" s="39" t="str">
        <f>IFERROR(__xludf.DUMMYFUNCTION("IFERROR(RANK(raw!$H1169,Filter(raw!$H$2:$H10000,raw!$B$2:$B10000=raw!$B1169),1),"""")"),"")</f>
        <v/>
      </c>
      <c r="E1170" s="40" t="str">
        <f t="array" ref="E1170">IFERROR(INDEX(raw!$B:$H,MATCH(1,(raw!$B:$B=$B1170)*(raw!$D:$D=$C1170),0),7), "n/a")</f>
        <v/>
      </c>
    </row>
    <row r="1171">
      <c r="B1171" s="39" t="str">
        <f>IFERROR(raw!$B1170,"")</f>
        <v/>
      </c>
      <c r="C1171" s="39" t="str">
        <f>IFERROR(raw!$D1170,"")</f>
        <v/>
      </c>
      <c r="D1171" s="39" t="str">
        <f>IFERROR(__xludf.DUMMYFUNCTION("IFERROR(RANK(raw!$H1170,Filter(raw!$H$2:$H10000,raw!$B$2:$B10000=raw!$B1170),1),"""")"),"")</f>
        <v/>
      </c>
      <c r="E1171" s="40" t="str">
        <f t="array" ref="E1171">IFERROR(INDEX(raw!$B:$H,MATCH(1,(raw!$B:$B=$B1171)*(raw!$D:$D=$C1171),0),7), "n/a")</f>
        <v/>
      </c>
    </row>
    <row r="1172">
      <c r="B1172" s="39" t="str">
        <f>IFERROR(raw!$B1171,"")</f>
        <v/>
      </c>
      <c r="C1172" s="39" t="str">
        <f>IFERROR(raw!$D1171,"")</f>
        <v/>
      </c>
      <c r="D1172" s="39" t="str">
        <f>IFERROR(__xludf.DUMMYFUNCTION("IFERROR(RANK(raw!$H1171,Filter(raw!$H$2:$H10000,raw!$B$2:$B10000=raw!$B1171),1),"""")"),"")</f>
        <v/>
      </c>
      <c r="E1172" s="40" t="str">
        <f t="array" ref="E1172">IFERROR(INDEX(raw!$B:$H,MATCH(1,(raw!$B:$B=$B1172)*(raw!$D:$D=$C1172),0),7), "n/a")</f>
        <v/>
      </c>
    </row>
    <row r="1173">
      <c r="B1173" s="39" t="str">
        <f>IFERROR(raw!$B1172,"")</f>
        <v/>
      </c>
      <c r="C1173" s="39" t="str">
        <f>IFERROR(raw!$D1172,"")</f>
        <v/>
      </c>
      <c r="D1173" s="39" t="str">
        <f>IFERROR(__xludf.DUMMYFUNCTION("IFERROR(RANK(raw!$H1172,Filter(raw!$H$2:$H10000,raw!$B$2:$B10000=raw!$B1172),1),"""")"),"")</f>
        <v/>
      </c>
      <c r="E1173" s="40" t="str">
        <f t="array" ref="E1173">IFERROR(INDEX(raw!$B:$H,MATCH(1,(raw!$B:$B=$B1173)*(raw!$D:$D=$C1173),0),7), "n/a")</f>
        <v/>
      </c>
    </row>
    <row r="1174">
      <c r="B1174" s="39" t="str">
        <f>IFERROR(raw!$B1173,"")</f>
        <v/>
      </c>
      <c r="C1174" s="39" t="str">
        <f>IFERROR(raw!$D1173,"")</f>
        <v/>
      </c>
      <c r="D1174" s="39" t="str">
        <f>IFERROR(__xludf.DUMMYFUNCTION("IFERROR(RANK(raw!$H1173,Filter(raw!$H$2:$H10000,raw!$B$2:$B10000=raw!$B1173),1),"""")"),"")</f>
        <v/>
      </c>
      <c r="E1174" s="40" t="str">
        <f t="array" ref="E1174">IFERROR(INDEX(raw!$B:$H,MATCH(1,(raw!$B:$B=$B1174)*(raw!$D:$D=$C1174),0),7), "n/a")</f>
        <v/>
      </c>
    </row>
    <row r="1175">
      <c r="B1175" s="39" t="str">
        <f>IFERROR(raw!$B1174,"")</f>
        <v/>
      </c>
      <c r="C1175" s="39" t="str">
        <f>IFERROR(raw!$D1174,"")</f>
        <v/>
      </c>
      <c r="D1175" s="39" t="str">
        <f>IFERROR(__xludf.DUMMYFUNCTION("IFERROR(RANK(raw!$H1174,Filter(raw!$H$2:$H10000,raw!$B$2:$B10000=raw!$B1174),1),"""")"),"")</f>
        <v/>
      </c>
      <c r="E1175" s="40" t="str">
        <f t="array" ref="E1175">IFERROR(INDEX(raw!$B:$H,MATCH(1,(raw!$B:$B=$B1175)*(raw!$D:$D=$C1175),0),7), "n/a")</f>
        <v/>
      </c>
    </row>
    <row r="1176">
      <c r="B1176" s="39" t="str">
        <f>IFERROR(raw!$B1175,"")</f>
        <v/>
      </c>
      <c r="C1176" s="39" t="str">
        <f>IFERROR(raw!$D1175,"")</f>
        <v/>
      </c>
      <c r="D1176" s="39" t="str">
        <f>IFERROR(__xludf.DUMMYFUNCTION("IFERROR(RANK(raw!$H1175,Filter(raw!$H$2:$H10000,raw!$B$2:$B10000=raw!$B1175),1),"""")"),"")</f>
        <v/>
      </c>
      <c r="E1176" s="40" t="str">
        <f t="array" ref="E1176">IFERROR(INDEX(raw!$B:$H,MATCH(1,(raw!$B:$B=$B1176)*(raw!$D:$D=$C1176),0),7), "n/a")</f>
        <v/>
      </c>
    </row>
    <row r="1177">
      <c r="B1177" s="39" t="str">
        <f>IFERROR(raw!$B1176,"")</f>
        <v/>
      </c>
      <c r="C1177" s="39" t="str">
        <f>IFERROR(raw!$D1176,"")</f>
        <v/>
      </c>
      <c r="D1177" s="39" t="str">
        <f>IFERROR(__xludf.DUMMYFUNCTION("IFERROR(RANK(raw!$H1176,Filter(raw!$H$2:$H10000,raw!$B$2:$B10000=raw!$B1176),1),"""")"),"")</f>
        <v/>
      </c>
      <c r="E1177" s="40" t="str">
        <f t="array" ref="E1177">IFERROR(INDEX(raw!$B:$H,MATCH(1,(raw!$B:$B=$B1177)*(raw!$D:$D=$C1177),0),7), "n/a")</f>
        <v/>
      </c>
    </row>
    <row r="1178">
      <c r="B1178" s="39" t="str">
        <f>IFERROR(raw!$B1177,"")</f>
        <v/>
      </c>
      <c r="C1178" s="39" t="str">
        <f>IFERROR(raw!$D1177,"")</f>
        <v/>
      </c>
      <c r="D1178" s="39" t="str">
        <f>IFERROR(__xludf.DUMMYFUNCTION("IFERROR(RANK(raw!$H1177,Filter(raw!$H$2:$H10000,raw!$B$2:$B10000=raw!$B1177),1),"""")"),"")</f>
        <v/>
      </c>
      <c r="E1178" s="40" t="str">
        <f t="array" ref="E1178">IFERROR(INDEX(raw!$B:$H,MATCH(1,(raw!$B:$B=$B1178)*(raw!$D:$D=$C1178),0),7), "n/a")</f>
        <v/>
      </c>
    </row>
    <row r="1179">
      <c r="B1179" s="39" t="str">
        <f>IFERROR(raw!$B1178,"")</f>
        <v/>
      </c>
      <c r="C1179" s="39" t="str">
        <f>IFERROR(raw!$D1178,"")</f>
        <v/>
      </c>
      <c r="D1179" s="39" t="str">
        <f>IFERROR(__xludf.DUMMYFUNCTION("IFERROR(RANK(raw!$H1178,Filter(raw!$H$2:$H10000,raw!$B$2:$B10000=raw!$B1178),1),"""")"),"")</f>
        <v/>
      </c>
      <c r="E1179" s="40" t="str">
        <f t="array" ref="E1179">IFERROR(INDEX(raw!$B:$H,MATCH(1,(raw!$B:$B=$B1179)*(raw!$D:$D=$C1179),0),7), "n/a")</f>
        <v/>
      </c>
    </row>
    <row r="1180">
      <c r="B1180" s="39" t="str">
        <f>IFERROR(raw!$B1179,"")</f>
        <v/>
      </c>
      <c r="C1180" s="39" t="str">
        <f>IFERROR(raw!$D1179,"")</f>
        <v/>
      </c>
      <c r="D1180" s="39" t="str">
        <f>IFERROR(__xludf.DUMMYFUNCTION("IFERROR(RANK(raw!$H1179,Filter(raw!$H$2:$H10000,raw!$B$2:$B10000=raw!$B1179),1),"""")"),"")</f>
        <v/>
      </c>
      <c r="E1180" s="40" t="str">
        <f t="array" ref="E1180">IFERROR(INDEX(raw!$B:$H,MATCH(1,(raw!$B:$B=$B1180)*(raw!$D:$D=$C1180),0),7), "n/a")</f>
        <v/>
      </c>
    </row>
    <row r="1181">
      <c r="B1181" s="39" t="str">
        <f>IFERROR(raw!$B1180,"")</f>
        <v/>
      </c>
      <c r="C1181" s="39" t="str">
        <f>IFERROR(raw!$D1180,"")</f>
        <v/>
      </c>
      <c r="D1181" s="39" t="str">
        <f>IFERROR(__xludf.DUMMYFUNCTION("IFERROR(RANK(raw!$H1180,Filter(raw!$H$2:$H10000,raw!$B$2:$B10000=raw!$B1180),1),"""")"),"")</f>
        <v/>
      </c>
      <c r="E1181" s="40" t="str">
        <f t="array" ref="E1181">IFERROR(INDEX(raw!$B:$H,MATCH(1,(raw!$B:$B=$B1181)*(raw!$D:$D=$C1181),0),7), "n/a")</f>
        <v/>
      </c>
    </row>
    <row r="1182">
      <c r="B1182" s="39" t="str">
        <f>IFERROR(raw!$B1181,"")</f>
        <v/>
      </c>
      <c r="C1182" s="39" t="str">
        <f>IFERROR(raw!$D1181,"")</f>
        <v/>
      </c>
      <c r="D1182" s="39" t="str">
        <f>IFERROR(__xludf.DUMMYFUNCTION("IFERROR(RANK(raw!$H1181,Filter(raw!$H$2:$H10000,raw!$B$2:$B10000=raw!$B1181),1),"""")"),"")</f>
        <v/>
      </c>
      <c r="E1182" s="40" t="str">
        <f t="array" ref="E1182">IFERROR(INDEX(raw!$B:$H,MATCH(1,(raw!$B:$B=$B1182)*(raw!$D:$D=$C1182),0),7), "n/a")</f>
        <v/>
      </c>
    </row>
    <row r="1183">
      <c r="B1183" s="39" t="str">
        <f>IFERROR(raw!$B1182,"")</f>
        <v/>
      </c>
      <c r="C1183" s="39" t="str">
        <f>IFERROR(raw!$D1182,"")</f>
        <v/>
      </c>
      <c r="D1183" s="39" t="str">
        <f>IFERROR(__xludf.DUMMYFUNCTION("IFERROR(RANK(raw!$H1182,Filter(raw!$H$2:$H10000,raw!$B$2:$B10000=raw!$B1182),1),"""")"),"")</f>
        <v/>
      </c>
      <c r="E1183" s="40" t="str">
        <f t="array" ref="E1183">IFERROR(INDEX(raw!$B:$H,MATCH(1,(raw!$B:$B=$B1183)*(raw!$D:$D=$C1183),0),7), "n/a")</f>
        <v/>
      </c>
    </row>
    <row r="1184">
      <c r="B1184" s="39" t="str">
        <f>IFERROR(raw!$B1183,"")</f>
        <v/>
      </c>
      <c r="C1184" s="39" t="str">
        <f>IFERROR(raw!$D1183,"")</f>
        <v/>
      </c>
      <c r="D1184" s="39" t="str">
        <f>IFERROR(__xludf.DUMMYFUNCTION("IFERROR(RANK(raw!$H1183,Filter(raw!$H$2:$H10000,raw!$B$2:$B10000=raw!$B1183),1),"""")"),"")</f>
        <v/>
      </c>
      <c r="E1184" s="40" t="str">
        <f t="array" ref="E1184">IFERROR(INDEX(raw!$B:$H,MATCH(1,(raw!$B:$B=$B1184)*(raw!$D:$D=$C1184),0),7), "n/a")</f>
        <v/>
      </c>
    </row>
    <row r="1185">
      <c r="B1185" s="39" t="str">
        <f>IFERROR(raw!$B1184,"")</f>
        <v/>
      </c>
      <c r="C1185" s="39" t="str">
        <f>IFERROR(raw!$D1184,"")</f>
        <v/>
      </c>
      <c r="D1185" s="39" t="str">
        <f>IFERROR(__xludf.DUMMYFUNCTION("IFERROR(RANK(raw!$H1184,Filter(raw!$H$2:$H10000,raw!$B$2:$B10000=raw!$B1184),1),"""")"),"")</f>
        <v/>
      </c>
      <c r="E1185" s="40" t="str">
        <f t="array" ref="E1185">IFERROR(INDEX(raw!$B:$H,MATCH(1,(raw!$B:$B=$B1185)*(raw!$D:$D=$C1185),0),7), "n/a")</f>
        <v/>
      </c>
    </row>
    <row r="1186">
      <c r="B1186" s="39" t="str">
        <f>IFERROR(raw!$B1185,"")</f>
        <v/>
      </c>
      <c r="C1186" s="39" t="str">
        <f>IFERROR(raw!$D1185,"")</f>
        <v/>
      </c>
      <c r="D1186" s="39" t="str">
        <f>IFERROR(__xludf.DUMMYFUNCTION("IFERROR(RANK(raw!$H1185,Filter(raw!$H$2:$H10000,raw!$B$2:$B10000=raw!$B1185),1),"""")"),"")</f>
        <v/>
      </c>
      <c r="E1186" s="40" t="str">
        <f t="array" ref="E1186">IFERROR(INDEX(raw!$B:$H,MATCH(1,(raw!$B:$B=$B1186)*(raw!$D:$D=$C1186),0),7), "n/a")</f>
        <v/>
      </c>
    </row>
    <row r="1187">
      <c r="B1187" s="39" t="str">
        <f>IFERROR(raw!$B1186,"")</f>
        <v/>
      </c>
      <c r="C1187" s="39" t="str">
        <f>IFERROR(raw!$D1186,"")</f>
        <v/>
      </c>
      <c r="D1187" s="39" t="str">
        <f>IFERROR(__xludf.DUMMYFUNCTION("IFERROR(RANK(raw!$H1186,Filter(raw!$H$2:$H10000,raw!$B$2:$B10000=raw!$B1186),1),"""")"),"")</f>
        <v/>
      </c>
      <c r="E1187" s="40" t="str">
        <f t="array" ref="E1187">IFERROR(INDEX(raw!$B:$H,MATCH(1,(raw!$B:$B=$B1187)*(raw!$D:$D=$C1187),0),7), "n/a")</f>
        <v/>
      </c>
    </row>
    <row r="1188">
      <c r="B1188" s="39" t="str">
        <f>IFERROR(raw!$B1187,"")</f>
        <v/>
      </c>
      <c r="C1188" s="39" t="str">
        <f>IFERROR(raw!$D1187,"")</f>
        <v/>
      </c>
      <c r="D1188" s="39" t="str">
        <f>IFERROR(__xludf.DUMMYFUNCTION("IFERROR(RANK(raw!$H1187,Filter(raw!$H$2:$H10000,raw!$B$2:$B10000=raw!$B1187),1),"""")"),"")</f>
        <v/>
      </c>
      <c r="E1188" s="40" t="str">
        <f t="array" ref="E1188">IFERROR(INDEX(raw!$B:$H,MATCH(1,(raw!$B:$B=$B1188)*(raw!$D:$D=$C1188),0),7), "n/a")</f>
        <v/>
      </c>
    </row>
    <row r="1189">
      <c r="B1189" s="39" t="str">
        <f>IFERROR(raw!$B1188,"")</f>
        <v/>
      </c>
      <c r="C1189" s="39" t="str">
        <f>IFERROR(raw!$D1188,"")</f>
        <v/>
      </c>
      <c r="D1189" s="39" t="str">
        <f>IFERROR(__xludf.DUMMYFUNCTION("IFERROR(RANK(raw!$H1188,Filter(raw!$H$2:$H10000,raw!$B$2:$B10000=raw!$B1188),1),"""")"),"")</f>
        <v/>
      </c>
      <c r="E1189" s="40" t="str">
        <f t="array" ref="E1189">IFERROR(INDEX(raw!$B:$H,MATCH(1,(raw!$B:$B=$B1189)*(raw!$D:$D=$C1189),0),7), "n/a")</f>
        <v/>
      </c>
    </row>
    <row r="1190">
      <c r="B1190" s="39" t="str">
        <f>IFERROR(raw!$B1189,"")</f>
        <v/>
      </c>
      <c r="C1190" s="39" t="str">
        <f>IFERROR(raw!$D1189,"")</f>
        <v/>
      </c>
      <c r="D1190" s="39" t="str">
        <f>IFERROR(__xludf.DUMMYFUNCTION("IFERROR(RANK(raw!$H1189,Filter(raw!$H$2:$H10000,raw!$B$2:$B10000=raw!$B1189),1),"""")"),"")</f>
        <v/>
      </c>
      <c r="E1190" s="40" t="str">
        <f t="array" ref="E1190">IFERROR(INDEX(raw!$B:$H,MATCH(1,(raw!$B:$B=$B1190)*(raw!$D:$D=$C1190),0),7), "n/a")</f>
        <v/>
      </c>
    </row>
    <row r="1191">
      <c r="B1191" s="39" t="str">
        <f>IFERROR(raw!$B1190,"")</f>
        <v/>
      </c>
      <c r="C1191" s="39" t="str">
        <f>IFERROR(raw!$D1190,"")</f>
        <v/>
      </c>
      <c r="D1191" s="39" t="str">
        <f>IFERROR(__xludf.DUMMYFUNCTION("IFERROR(RANK(raw!$H1190,Filter(raw!$H$2:$H10000,raw!$B$2:$B10000=raw!$B1190),1),"""")"),"")</f>
        <v/>
      </c>
      <c r="E1191" s="40" t="str">
        <f t="array" ref="E1191">IFERROR(INDEX(raw!$B:$H,MATCH(1,(raw!$B:$B=$B1191)*(raw!$D:$D=$C1191),0),7), "n/a")</f>
        <v/>
      </c>
    </row>
    <row r="1192">
      <c r="B1192" s="39" t="str">
        <f>IFERROR(raw!$B1191,"")</f>
        <v/>
      </c>
      <c r="C1192" s="39" t="str">
        <f>IFERROR(raw!$D1191,"")</f>
        <v/>
      </c>
      <c r="D1192" s="39" t="str">
        <f>IFERROR(__xludf.DUMMYFUNCTION("IFERROR(RANK(raw!$H1191,Filter(raw!$H$2:$H10000,raw!$B$2:$B10000=raw!$B1191),1),"""")"),"")</f>
        <v/>
      </c>
      <c r="E1192" s="40" t="str">
        <f t="array" ref="E1192">IFERROR(INDEX(raw!$B:$H,MATCH(1,(raw!$B:$B=$B1192)*(raw!$D:$D=$C1192),0),7), "n/a")</f>
        <v/>
      </c>
    </row>
    <row r="1193">
      <c r="B1193" s="39" t="str">
        <f>IFERROR(raw!$B1192,"")</f>
        <v/>
      </c>
      <c r="C1193" s="39" t="str">
        <f>IFERROR(raw!$D1192,"")</f>
        <v/>
      </c>
      <c r="D1193" s="39" t="str">
        <f>IFERROR(__xludf.DUMMYFUNCTION("IFERROR(RANK(raw!$H1192,Filter(raw!$H$2:$H10000,raw!$B$2:$B10000=raw!$B1192),1),"""")"),"")</f>
        <v/>
      </c>
      <c r="E1193" s="40" t="str">
        <f t="array" ref="E1193">IFERROR(INDEX(raw!$B:$H,MATCH(1,(raw!$B:$B=$B1193)*(raw!$D:$D=$C1193),0),7), "n/a")</f>
        <v/>
      </c>
    </row>
    <row r="1194">
      <c r="B1194" s="39" t="str">
        <f>IFERROR(raw!$B1193,"")</f>
        <v/>
      </c>
      <c r="C1194" s="39" t="str">
        <f>IFERROR(raw!$D1193,"")</f>
        <v/>
      </c>
      <c r="D1194" s="39" t="str">
        <f>IFERROR(__xludf.DUMMYFUNCTION("IFERROR(RANK(raw!$H1193,Filter(raw!$H$2:$H10000,raw!$B$2:$B10000=raw!$B1193),1),"""")"),"")</f>
        <v/>
      </c>
      <c r="E1194" s="40" t="str">
        <f t="array" ref="E1194">IFERROR(INDEX(raw!$B:$H,MATCH(1,(raw!$B:$B=$B1194)*(raw!$D:$D=$C1194),0),7), "n/a")</f>
        <v/>
      </c>
    </row>
    <row r="1195">
      <c r="B1195" s="39" t="str">
        <f>IFERROR(raw!$B1194,"")</f>
        <v/>
      </c>
      <c r="C1195" s="39" t="str">
        <f>IFERROR(raw!$D1194,"")</f>
        <v/>
      </c>
      <c r="D1195" s="39" t="str">
        <f>IFERROR(__xludf.DUMMYFUNCTION("IFERROR(RANK(raw!$H1194,Filter(raw!$H$2:$H10000,raw!$B$2:$B10000=raw!$B1194),1),"""")"),"")</f>
        <v/>
      </c>
      <c r="E1195" s="40" t="str">
        <f t="array" ref="E1195">IFERROR(INDEX(raw!$B:$H,MATCH(1,(raw!$B:$B=$B1195)*(raw!$D:$D=$C1195),0),7), "n/a")</f>
        <v/>
      </c>
    </row>
    <row r="1196">
      <c r="B1196" s="39" t="str">
        <f>IFERROR(raw!$B1195,"")</f>
        <v/>
      </c>
      <c r="C1196" s="39" t="str">
        <f>IFERROR(raw!$D1195,"")</f>
        <v/>
      </c>
      <c r="D1196" s="39" t="str">
        <f>IFERROR(__xludf.DUMMYFUNCTION("IFERROR(RANK(raw!$H1195,Filter(raw!$H$2:$H10000,raw!$B$2:$B10000=raw!$B1195),1),"""")"),"")</f>
        <v/>
      </c>
      <c r="E1196" s="40" t="str">
        <f t="array" ref="E1196">IFERROR(INDEX(raw!$B:$H,MATCH(1,(raw!$B:$B=$B1196)*(raw!$D:$D=$C1196),0),7), "n/a")</f>
        <v/>
      </c>
    </row>
    <row r="1197">
      <c r="B1197" s="39" t="str">
        <f>IFERROR(raw!$B1196,"")</f>
        <v/>
      </c>
      <c r="C1197" s="39" t="str">
        <f>IFERROR(raw!$D1196,"")</f>
        <v/>
      </c>
      <c r="D1197" s="39" t="str">
        <f>IFERROR(__xludf.DUMMYFUNCTION("IFERROR(RANK(raw!$H1196,Filter(raw!$H$2:$H10000,raw!$B$2:$B10000=raw!$B1196),1),"""")"),"")</f>
        <v/>
      </c>
      <c r="E1197" s="40" t="str">
        <f t="array" ref="E1197">IFERROR(INDEX(raw!$B:$H,MATCH(1,(raw!$B:$B=$B1197)*(raw!$D:$D=$C1197),0),7), "n/a")</f>
        <v/>
      </c>
    </row>
    <row r="1198">
      <c r="B1198" s="39" t="str">
        <f>IFERROR(raw!$B1197,"")</f>
        <v/>
      </c>
      <c r="C1198" s="39" t="str">
        <f>IFERROR(raw!$D1197,"")</f>
        <v/>
      </c>
      <c r="D1198" s="39" t="str">
        <f>IFERROR(__xludf.DUMMYFUNCTION("IFERROR(RANK(raw!$H1197,Filter(raw!$H$2:$H10000,raw!$B$2:$B10000=raw!$B1197),1),"""")"),"")</f>
        <v/>
      </c>
      <c r="E1198" s="40" t="str">
        <f t="array" ref="E1198">IFERROR(INDEX(raw!$B:$H,MATCH(1,(raw!$B:$B=$B1198)*(raw!$D:$D=$C1198),0),7), "n/a")</f>
        <v/>
      </c>
    </row>
    <row r="1199">
      <c r="B1199" s="39" t="str">
        <f>IFERROR(raw!$B1198,"")</f>
        <v/>
      </c>
      <c r="C1199" s="39" t="str">
        <f>IFERROR(raw!$D1198,"")</f>
        <v/>
      </c>
      <c r="D1199" s="39" t="str">
        <f>IFERROR(__xludf.DUMMYFUNCTION("IFERROR(RANK(raw!$H1198,Filter(raw!$H$2:$H10000,raw!$B$2:$B10000=raw!$B1198),1),"""")"),"")</f>
        <v/>
      </c>
      <c r="E1199" s="40" t="str">
        <f t="array" ref="E1199">IFERROR(INDEX(raw!$B:$H,MATCH(1,(raw!$B:$B=$B1199)*(raw!$D:$D=$C1199),0),7), "n/a")</f>
        <v/>
      </c>
    </row>
    <row r="1200">
      <c r="B1200" s="39" t="str">
        <f>IFERROR(raw!$B1199,"")</f>
        <v/>
      </c>
      <c r="C1200" s="39" t="str">
        <f>IFERROR(raw!$D1199,"")</f>
        <v/>
      </c>
      <c r="D1200" s="39" t="str">
        <f>IFERROR(__xludf.DUMMYFUNCTION("IFERROR(RANK(raw!$H1199,Filter(raw!$H$2:$H10000,raw!$B$2:$B10000=raw!$B1199),1),"""")"),"")</f>
        <v/>
      </c>
      <c r="E1200" s="40" t="str">
        <f t="array" ref="E1200">IFERROR(INDEX(raw!$B:$H,MATCH(1,(raw!$B:$B=$B1200)*(raw!$D:$D=$C1200),0),7), "n/a")</f>
        <v/>
      </c>
    </row>
    <row r="1201">
      <c r="B1201" s="39" t="str">
        <f>IFERROR(raw!$B1200,"")</f>
        <v/>
      </c>
      <c r="C1201" s="39" t="str">
        <f>IFERROR(raw!$D1200,"")</f>
        <v/>
      </c>
      <c r="D1201" s="39" t="str">
        <f>IFERROR(__xludf.DUMMYFUNCTION("IFERROR(RANK(raw!$H1200,Filter(raw!$H$2:$H10000,raw!$B$2:$B10000=raw!$B1200),1),"""")"),"")</f>
        <v/>
      </c>
      <c r="E1201" s="40" t="str">
        <f t="array" ref="E1201">IFERROR(INDEX(raw!$B:$H,MATCH(1,(raw!$B:$B=$B1201)*(raw!$D:$D=$C1201),0),7), "n/a")</f>
        <v/>
      </c>
    </row>
    <row r="1202">
      <c r="B1202" s="39" t="str">
        <f>IFERROR(raw!$B1201,"")</f>
        <v/>
      </c>
      <c r="C1202" s="39" t="str">
        <f>IFERROR(raw!$D1201,"")</f>
        <v/>
      </c>
      <c r="D1202" s="39" t="str">
        <f>IFERROR(__xludf.DUMMYFUNCTION("IFERROR(RANK(raw!$H1201,Filter(raw!$H$2:$H10000,raw!$B$2:$B10000=raw!$B1201),1),"""")"),"")</f>
        <v/>
      </c>
      <c r="E1202" s="40" t="str">
        <f t="array" ref="E1202">IFERROR(INDEX(raw!$B:$H,MATCH(1,(raw!$B:$B=$B1202)*(raw!$D:$D=$C1202),0),7), "n/a")</f>
        <v/>
      </c>
    </row>
    <row r="1203">
      <c r="B1203" s="39" t="str">
        <f>IFERROR(raw!$B1202,"")</f>
        <v/>
      </c>
      <c r="C1203" s="39" t="str">
        <f>IFERROR(raw!$D1202,"")</f>
        <v/>
      </c>
      <c r="D1203" s="39" t="str">
        <f>IFERROR(__xludf.DUMMYFUNCTION("IFERROR(RANK(raw!$H1202,Filter(raw!$H$2:$H10000,raw!$B$2:$B10000=raw!$B1202),1),"""")"),"")</f>
        <v/>
      </c>
      <c r="E1203" s="40" t="str">
        <f t="array" ref="E1203">IFERROR(INDEX(raw!$B:$H,MATCH(1,(raw!$B:$B=$B1203)*(raw!$D:$D=$C1203),0),7), "n/a")</f>
        <v/>
      </c>
    </row>
    <row r="1204">
      <c r="B1204" s="39" t="str">
        <f>IFERROR(raw!$B1203,"")</f>
        <v/>
      </c>
      <c r="C1204" s="39" t="str">
        <f>IFERROR(raw!$D1203,"")</f>
        <v/>
      </c>
      <c r="D1204" s="39" t="str">
        <f>IFERROR(__xludf.DUMMYFUNCTION("IFERROR(RANK(raw!$H1203,Filter(raw!$H$2:$H10000,raw!$B$2:$B10000=raw!$B1203),1),"""")"),"")</f>
        <v/>
      </c>
      <c r="E1204" s="40" t="str">
        <f t="array" ref="E1204">IFERROR(INDEX(raw!$B:$H,MATCH(1,(raw!$B:$B=$B1204)*(raw!$D:$D=$C1204),0),7), "n/a")</f>
        <v/>
      </c>
    </row>
    <row r="1205">
      <c r="B1205" s="39" t="str">
        <f>IFERROR(raw!$B1204,"")</f>
        <v/>
      </c>
      <c r="C1205" s="39" t="str">
        <f>IFERROR(raw!$D1204,"")</f>
        <v/>
      </c>
      <c r="D1205" s="39" t="str">
        <f>IFERROR(__xludf.DUMMYFUNCTION("IFERROR(RANK(raw!$H1204,Filter(raw!$H$2:$H10000,raw!$B$2:$B10000=raw!$B1204),1),"""")"),"")</f>
        <v/>
      </c>
      <c r="E1205" s="40" t="str">
        <f t="array" ref="E1205">IFERROR(INDEX(raw!$B:$H,MATCH(1,(raw!$B:$B=$B1205)*(raw!$D:$D=$C1205),0),7), "n/a")</f>
        <v/>
      </c>
    </row>
    <row r="1206">
      <c r="B1206" s="39" t="str">
        <f>IFERROR(raw!$B1205,"")</f>
        <v/>
      </c>
      <c r="C1206" s="39" t="str">
        <f>IFERROR(raw!$D1205,"")</f>
        <v/>
      </c>
      <c r="D1206" s="39" t="str">
        <f>IFERROR(__xludf.DUMMYFUNCTION("IFERROR(RANK(raw!$H1205,Filter(raw!$H$2:$H10000,raw!$B$2:$B10000=raw!$B1205),1),"""")"),"")</f>
        <v/>
      </c>
      <c r="E1206" s="40" t="str">
        <f t="array" ref="E1206">IFERROR(INDEX(raw!$B:$H,MATCH(1,(raw!$B:$B=$B1206)*(raw!$D:$D=$C1206),0),7), "n/a")</f>
        <v/>
      </c>
    </row>
    <row r="1207">
      <c r="B1207" s="39" t="str">
        <f>IFERROR(raw!$B1206,"")</f>
        <v/>
      </c>
      <c r="C1207" s="39" t="str">
        <f>IFERROR(raw!$D1206,"")</f>
        <v/>
      </c>
      <c r="D1207" s="39" t="str">
        <f>IFERROR(__xludf.DUMMYFUNCTION("IFERROR(RANK(raw!$H1206,Filter(raw!$H$2:$H10000,raw!$B$2:$B10000=raw!$B1206),1),"""")"),"")</f>
        <v/>
      </c>
      <c r="E1207" s="40" t="str">
        <f t="array" ref="E1207">IFERROR(INDEX(raw!$B:$H,MATCH(1,(raw!$B:$B=$B1207)*(raw!$D:$D=$C1207),0),7), "n/a")</f>
        <v/>
      </c>
    </row>
    <row r="1208">
      <c r="B1208" s="39" t="str">
        <f>IFERROR(raw!$B1207,"")</f>
        <v/>
      </c>
      <c r="C1208" s="39" t="str">
        <f>IFERROR(raw!$D1207,"")</f>
        <v/>
      </c>
      <c r="D1208" s="39" t="str">
        <f>IFERROR(__xludf.DUMMYFUNCTION("IFERROR(RANK(raw!$H1207,Filter(raw!$H$2:$H10000,raw!$B$2:$B10000=raw!$B1207),1),"""")"),"")</f>
        <v/>
      </c>
      <c r="E1208" s="40" t="str">
        <f t="array" ref="E1208">IFERROR(INDEX(raw!$B:$H,MATCH(1,(raw!$B:$B=$B1208)*(raw!$D:$D=$C1208),0),7), "n/a")</f>
        <v/>
      </c>
    </row>
    <row r="1209">
      <c r="B1209" s="39" t="str">
        <f>IFERROR(raw!$B1208,"")</f>
        <v/>
      </c>
      <c r="C1209" s="39" t="str">
        <f>IFERROR(raw!$D1208,"")</f>
        <v/>
      </c>
      <c r="D1209" s="39" t="str">
        <f>IFERROR(__xludf.DUMMYFUNCTION("IFERROR(RANK(raw!$H1208,Filter(raw!$H$2:$H10000,raw!$B$2:$B10000=raw!$B1208),1),"""")"),"")</f>
        <v/>
      </c>
      <c r="E1209" s="40" t="str">
        <f t="array" ref="E1209">IFERROR(INDEX(raw!$B:$H,MATCH(1,(raw!$B:$B=$B1209)*(raw!$D:$D=$C1209),0),7), "n/a")</f>
        <v/>
      </c>
    </row>
    <row r="1210">
      <c r="B1210" s="39" t="str">
        <f>IFERROR(raw!$B1209,"")</f>
        <v/>
      </c>
      <c r="C1210" s="39" t="str">
        <f>IFERROR(raw!$D1209,"")</f>
        <v/>
      </c>
      <c r="D1210" s="39" t="str">
        <f>IFERROR(__xludf.DUMMYFUNCTION("IFERROR(RANK(raw!$H1209,Filter(raw!$H$2:$H10000,raw!$B$2:$B10000=raw!$B1209),1),"""")"),"")</f>
        <v/>
      </c>
      <c r="E1210" s="40" t="str">
        <f t="array" ref="E1210">IFERROR(INDEX(raw!$B:$H,MATCH(1,(raw!$B:$B=$B1210)*(raw!$D:$D=$C1210),0),7), "n/a")</f>
        <v/>
      </c>
    </row>
    <row r="1211">
      <c r="B1211" s="39" t="str">
        <f>IFERROR(raw!$B1210,"")</f>
        <v/>
      </c>
      <c r="C1211" s="39" t="str">
        <f>IFERROR(raw!$D1210,"")</f>
        <v/>
      </c>
      <c r="D1211" s="39" t="str">
        <f>IFERROR(__xludf.DUMMYFUNCTION("IFERROR(RANK(raw!$H1210,Filter(raw!$H$2:$H10000,raw!$B$2:$B10000=raw!$B1210),1),"""")"),"")</f>
        <v/>
      </c>
      <c r="E1211" s="40" t="str">
        <f t="array" ref="E1211">IFERROR(INDEX(raw!$B:$H,MATCH(1,(raw!$B:$B=$B1211)*(raw!$D:$D=$C1211),0),7), "n/a")</f>
        <v/>
      </c>
    </row>
    <row r="1212">
      <c r="B1212" s="39" t="str">
        <f>IFERROR(raw!$B1211,"")</f>
        <v/>
      </c>
      <c r="C1212" s="39" t="str">
        <f>IFERROR(raw!$D1211,"")</f>
        <v/>
      </c>
      <c r="D1212" s="39" t="str">
        <f>IFERROR(__xludf.DUMMYFUNCTION("IFERROR(RANK(raw!$H1211,Filter(raw!$H$2:$H10000,raw!$B$2:$B10000=raw!$B1211),1),"""")"),"")</f>
        <v/>
      </c>
      <c r="E1212" s="40" t="str">
        <f t="array" ref="E1212">IFERROR(INDEX(raw!$B:$H,MATCH(1,(raw!$B:$B=$B1212)*(raw!$D:$D=$C1212),0),7), "n/a")</f>
        <v/>
      </c>
    </row>
    <row r="1213">
      <c r="B1213" s="39" t="str">
        <f>IFERROR(raw!$B1212,"")</f>
        <v/>
      </c>
      <c r="C1213" s="39" t="str">
        <f>IFERROR(raw!$D1212,"")</f>
        <v/>
      </c>
      <c r="D1213" s="39" t="str">
        <f>IFERROR(__xludf.DUMMYFUNCTION("IFERROR(RANK(raw!$H1212,Filter(raw!$H$2:$H10000,raw!$B$2:$B10000=raw!$B1212),1),"""")"),"")</f>
        <v/>
      </c>
      <c r="E1213" s="40" t="str">
        <f t="array" ref="E1213">IFERROR(INDEX(raw!$B:$H,MATCH(1,(raw!$B:$B=$B1213)*(raw!$D:$D=$C1213),0),7), "n/a")</f>
        <v/>
      </c>
    </row>
    <row r="1214">
      <c r="B1214" s="39" t="str">
        <f>IFERROR(raw!$B1213,"")</f>
        <v/>
      </c>
      <c r="C1214" s="39" t="str">
        <f>IFERROR(raw!$D1213,"")</f>
        <v/>
      </c>
      <c r="D1214" s="39" t="str">
        <f>IFERROR(__xludf.DUMMYFUNCTION("IFERROR(RANK(raw!$H1213,Filter(raw!$H$2:$H10000,raw!$B$2:$B10000=raw!$B1213),1),"""")"),"")</f>
        <v/>
      </c>
      <c r="E1214" s="40" t="str">
        <f t="array" ref="E1214">IFERROR(INDEX(raw!$B:$H,MATCH(1,(raw!$B:$B=$B1214)*(raw!$D:$D=$C1214),0),7), "n/a")</f>
        <v/>
      </c>
    </row>
    <row r="1215">
      <c r="B1215" s="39" t="str">
        <f>IFERROR(raw!$B1214,"")</f>
        <v/>
      </c>
      <c r="C1215" s="39" t="str">
        <f>IFERROR(raw!$D1214,"")</f>
        <v/>
      </c>
      <c r="D1215" s="39" t="str">
        <f>IFERROR(__xludf.DUMMYFUNCTION("IFERROR(RANK(raw!$H1214,Filter(raw!$H$2:$H10000,raw!$B$2:$B10000=raw!$B1214),1),"""")"),"")</f>
        <v/>
      </c>
      <c r="E1215" s="40" t="str">
        <f t="array" ref="E1215">IFERROR(INDEX(raw!$B:$H,MATCH(1,(raw!$B:$B=$B1215)*(raw!$D:$D=$C1215),0),7), "n/a")</f>
        <v/>
      </c>
    </row>
    <row r="1216">
      <c r="B1216" s="39" t="str">
        <f>IFERROR(raw!$B1215,"")</f>
        <v/>
      </c>
      <c r="C1216" s="39" t="str">
        <f>IFERROR(raw!$D1215,"")</f>
        <v/>
      </c>
      <c r="D1216" s="39" t="str">
        <f>IFERROR(__xludf.DUMMYFUNCTION("IFERROR(RANK(raw!$H1215,Filter(raw!$H$2:$H10000,raw!$B$2:$B10000=raw!$B1215),1),"""")"),"")</f>
        <v/>
      </c>
      <c r="E1216" s="40" t="str">
        <f t="array" ref="E1216">IFERROR(INDEX(raw!$B:$H,MATCH(1,(raw!$B:$B=$B1216)*(raw!$D:$D=$C1216),0),7), "n/a")</f>
        <v/>
      </c>
    </row>
    <row r="1217">
      <c r="B1217" s="39" t="str">
        <f>IFERROR(raw!$B1216,"")</f>
        <v/>
      </c>
      <c r="C1217" s="39" t="str">
        <f>IFERROR(raw!$D1216,"")</f>
        <v/>
      </c>
      <c r="D1217" s="39" t="str">
        <f>IFERROR(__xludf.DUMMYFUNCTION("IFERROR(RANK(raw!$H1216,Filter(raw!$H$2:$H10000,raw!$B$2:$B10000=raw!$B1216),1),"""")"),"")</f>
        <v/>
      </c>
      <c r="E1217" s="40" t="str">
        <f t="array" ref="E1217">IFERROR(INDEX(raw!$B:$H,MATCH(1,(raw!$B:$B=$B1217)*(raw!$D:$D=$C1217),0),7), "n/a")</f>
        <v/>
      </c>
    </row>
    <row r="1218">
      <c r="B1218" s="39" t="str">
        <f>IFERROR(raw!$B1217,"")</f>
        <v/>
      </c>
      <c r="C1218" s="39" t="str">
        <f>IFERROR(raw!$D1217,"")</f>
        <v/>
      </c>
      <c r="D1218" s="39" t="str">
        <f>IFERROR(__xludf.DUMMYFUNCTION("IFERROR(RANK(raw!$H1217,Filter(raw!$H$2:$H10000,raw!$B$2:$B10000=raw!$B1217),1),"""")"),"")</f>
        <v/>
      </c>
      <c r="E1218" s="40" t="str">
        <f t="array" ref="E1218">IFERROR(INDEX(raw!$B:$H,MATCH(1,(raw!$B:$B=$B1218)*(raw!$D:$D=$C1218),0),7), "n/a")</f>
        <v/>
      </c>
    </row>
    <row r="1219">
      <c r="B1219" s="39" t="str">
        <f>IFERROR(raw!$B1218,"")</f>
        <v/>
      </c>
      <c r="C1219" s="39" t="str">
        <f>IFERROR(raw!$D1218,"")</f>
        <v/>
      </c>
      <c r="D1219" s="39" t="str">
        <f>IFERROR(__xludf.DUMMYFUNCTION("IFERROR(RANK(raw!$H1218,Filter(raw!$H$2:$H10000,raw!$B$2:$B10000=raw!$B1218),1),"""")"),"")</f>
        <v/>
      </c>
      <c r="E1219" s="40" t="str">
        <f t="array" ref="E1219">IFERROR(INDEX(raw!$B:$H,MATCH(1,(raw!$B:$B=$B1219)*(raw!$D:$D=$C1219),0),7), "n/a")</f>
        <v/>
      </c>
    </row>
    <row r="1220">
      <c r="B1220" s="39" t="str">
        <f>IFERROR(raw!$B1219,"")</f>
        <v/>
      </c>
      <c r="C1220" s="39" t="str">
        <f>IFERROR(raw!$D1219,"")</f>
        <v/>
      </c>
      <c r="D1220" s="39" t="str">
        <f>IFERROR(__xludf.DUMMYFUNCTION("IFERROR(RANK(raw!$H1219,Filter(raw!$H$2:$H10000,raw!$B$2:$B10000=raw!$B1219),1),"""")"),"")</f>
        <v/>
      </c>
      <c r="E1220" s="40" t="str">
        <f t="array" ref="E1220">IFERROR(INDEX(raw!$B:$H,MATCH(1,(raw!$B:$B=$B1220)*(raw!$D:$D=$C1220),0),7), "n/a")</f>
        <v/>
      </c>
    </row>
    <row r="1221">
      <c r="B1221" s="39" t="str">
        <f>IFERROR(raw!$B1220,"")</f>
        <v/>
      </c>
      <c r="C1221" s="39" t="str">
        <f>IFERROR(raw!$D1220,"")</f>
        <v/>
      </c>
      <c r="D1221" s="39" t="str">
        <f>IFERROR(__xludf.DUMMYFUNCTION("IFERROR(RANK(raw!$H1220,Filter(raw!$H$2:$H10000,raw!$B$2:$B10000=raw!$B1220),1),"""")"),"")</f>
        <v/>
      </c>
      <c r="E1221" s="40" t="str">
        <f t="array" ref="E1221">IFERROR(INDEX(raw!$B:$H,MATCH(1,(raw!$B:$B=$B1221)*(raw!$D:$D=$C1221),0),7), "n/a")</f>
        <v/>
      </c>
    </row>
    <row r="1222">
      <c r="B1222" s="39" t="str">
        <f>IFERROR(raw!$B1221,"")</f>
        <v/>
      </c>
      <c r="C1222" s="39" t="str">
        <f>IFERROR(raw!$D1221,"")</f>
        <v/>
      </c>
      <c r="D1222" s="39" t="str">
        <f>IFERROR(__xludf.DUMMYFUNCTION("IFERROR(RANK(raw!$H1221,Filter(raw!$H$2:$H10000,raw!$B$2:$B10000=raw!$B1221),1),"""")"),"")</f>
        <v/>
      </c>
      <c r="E1222" s="40" t="str">
        <f t="array" ref="E1222">IFERROR(INDEX(raw!$B:$H,MATCH(1,(raw!$B:$B=$B1222)*(raw!$D:$D=$C1222),0),7), "n/a")</f>
        <v/>
      </c>
    </row>
    <row r="1223">
      <c r="B1223" s="39" t="str">
        <f>IFERROR(raw!$B1222,"")</f>
        <v/>
      </c>
      <c r="C1223" s="39" t="str">
        <f>IFERROR(raw!$D1222,"")</f>
        <v/>
      </c>
      <c r="D1223" s="39" t="str">
        <f>IFERROR(__xludf.DUMMYFUNCTION("IFERROR(RANK(raw!$H1222,Filter(raw!$H$2:$H10000,raw!$B$2:$B10000=raw!$B1222),1),"""")"),"")</f>
        <v/>
      </c>
      <c r="E1223" s="40" t="str">
        <f t="array" ref="E1223">IFERROR(INDEX(raw!$B:$H,MATCH(1,(raw!$B:$B=$B1223)*(raw!$D:$D=$C1223),0),7), "n/a")</f>
        <v/>
      </c>
    </row>
    <row r="1224">
      <c r="B1224" s="39" t="str">
        <f>IFERROR(raw!$B1223,"")</f>
        <v/>
      </c>
      <c r="C1224" s="39" t="str">
        <f>IFERROR(raw!$D1223,"")</f>
        <v/>
      </c>
      <c r="D1224" s="39" t="str">
        <f>IFERROR(__xludf.DUMMYFUNCTION("IFERROR(RANK(raw!$H1223,Filter(raw!$H$2:$H10000,raw!$B$2:$B10000=raw!$B1223),1),"""")"),"")</f>
        <v/>
      </c>
      <c r="E1224" s="40" t="str">
        <f t="array" ref="E1224">IFERROR(INDEX(raw!$B:$H,MATCH(1,(raw!$B:$B=$B1224)*(raw!$D:$D=$C1224),0),7), "n/a")</f>
        <v/>
      </c>
    </row>
    <row r="1225">
      <c r="B1225" s="39" t="str">
        <f>IFERROR(raw!$B1224,"")</f>
        <v/>
      </c>
      <c r="C1225" s="39" t="str">
        <f>IFERROR(raw!$D1224,"")</f>
        <v/>
      </c>
      <c r="D1225" s="39" t="str">
        <f>IFERROR(__xludf.DUMMYFUNCTION("IFERROR(RANK(raw!$H1224,Filter(raw!$H$2:$H10000,raw!$B$2:$B10000=raw!$B1224),1),"""")"),"")</f>
        <v/>
      </c>
      <c r="E1225" s="40" t="str">
        <f t="array" ref="E1225">IFERROR(INDEX(raw!$B:$H,MATCH(1,(raw!$B:$B=$B1225)*(raw!$D:$D=$C1225),0),7), "n/a")</f>
        <v/>
      </c>
    </row>
    <row r="1226">
      <c r="B1226" s="39" t="str">
        <f>IFERROR(raw!$B1225,"")</f>
        <v/>
      </c>
      <c r="C1226" s="39" t="str">
        <f>IFERROR(raw!$D1225,"")</f>
        <v/>
      </c>
      <c r="D1226" s="39" t="str">
        <f>IFERROR(__xludf.DUMMYFUNCTION("IFERROR(RANK(raw!$H1225,Filter(raw!$H$2:$H10000,raw!$B$2:$B10000=raw!$B1225),1),"""")"),"")</f>
        <v/>
      </c>
      <c r="E1226" s="40" t="str">
        <f t="array" ref="E1226">IFERROR(INDEX(raw!$B:$H,MATCH(1,(raw!$B:$B=$B1226)*(raw!$D:$D=$C1226),0),7), "n/a")</f>
        <v/>
      </c>
    </row>
    <row r="1227">
      <c r="B1227" s="39" t="str">
        <f>IFERROR(raw!$B1226,"")</f>
        <v/>
      </c>
      <c r="C1227" s="39" t="str">
        <f>IFERROR(raw!$D1226,"")</f>
        <v/>
      </c>
      <c r="D1227" s="39" t="str">
        <f>IFERROR(__xludf.DUMMYFUNCTION("IFERROR(RANK(raw!$H1226,Filter(raw!$H$2:$H10000,raw!$B$2:$B10000=raw!$B1226),1),"""")"),"")</f>
        <v/>
      </c>
      <c r="E1227" s="40" t="str">
        <f t="array" ref="E1227">IFERROR(INDEX(raw!$B:$H,MATCH(1,(raw!$B:$B=$B1227)*(raw!$D:$D=$C1227),0),7), "n/a")</f>
        <v/>
      </c>
    </row>
    <row r="1228">
      <c r="B1228" s="39" t="str">
        <f>IFERROR(raw!$B1227,"")</f>
        <v/>
      </c>
      <c r="C1228" s="39" t="str">
        <f>IFERROR(raw!$D1227,"")</f>
        <v/>
      </c>
      <c r="D1228" s="39" t="str">
        <f>IFERROR(__xludf.DUMMYFUNCTION("IFERROR(RANK(raw!$H1227,Filter(raw!$H$2:$H10000,raw!$B$2:$B10000=raw!$B1227),1),"""")"),"")</f>
        <v/>
      </c>
      <c r="E1228" s="40" t="str">
        <f t="array" ref="E1228">IFERROR(INDEX(raw!$B:$H,MATCH(1,(raw!$B:$B=$B1228)*(raw!$D:$D=$C1228),0),7), "n/a")</f>
        <v/>
      </c>
    </row>
    <row r="1229">
      <c r="B1229" s="39" t="str">
        <f>IFERROR(raw!$B1228,"")</f>
        <v/>
      </c>
      <c r="C1229" s="39" t="str">
        <f>IFERROR(raw!$D1228,"")</f>
        <v/>
      </c>
      <c r="D1229" s="39" t="str">
        <f>IFERROR(__xludf.DUMMYFUNCTION("IFERROR(RANK(raw!$H1228,Filter(raw!$H$2:$H10000,raw!$B$2:$B10000=raw!$B1228),1),"""")"),"")</f>
        <v/>
      </c>
      <c r="E1229" s="40" t="str">
        <f t="array" ref="E1229">IFERROR(INDEX(raw!$B:$H,MATCH(1,(raw!$B:$B=$B1229)*(raw!$D:$D=$C1229),0),7), "n/a")</f>
        <v/>
      </c>
    </row>
    <row r="1230">
      <c r="B1230" s="39" t="str">
        <f>IFERROR(raw!$B1229,"")</f>
        <v/>
      </c>
      <c r="C1230" s="39" t="str">
        <f>IFERROR(raw!$D1229,"")</f>
        <v/>
      </c>
      <c r="D1230" s="39" t="str">
        <f>IFERROR(__xludf.DUMMYFUNCTION("IFERROR(RANK(raw!$H1229,Filter(raw!$H$2:$H10000,raw!$B$2:$B10000=raw!$B1229),1),"""")"),"")</f>
        <v/>
      </c>
      <c r="E1230" s="40" t="str">
        <f t="array" ref="E1230">IFERROR(INDEX(raw!$B:$H,MATCH(1,(raw!$B:$B=$B1230)*(raw!$D:$D=$C1230),0),7), "n/a")</f>
        <v/>
      </c>
    </row>
    <row r="1231">
      <c r="B1231" s="39" t="str">
        <f>IFERROR(raw!$B1230,"")</f>
        <v/>
      </c>
      <c r="C1231" s="39" t="str">
        <f>IFERROR(raw!$D1230,"")</f>
        <v/>
      </c>
      <c r="D1231" s="39" t="str">
        <f>IFERROR(__xludf.DUMMYFUNCTION("IFERROR(RANK(raw!$H1230,Filter(raw!$H$2:$H10000,raw!$B$2:$B10000=raw!$B1230),1),"""")"),"")</f>
        <v/>
      </c>
      <c r="E1231" s="40" t="str">
        <f t="array" ref="E1231">IFERROR(INDEX(raw!$B:$H,MATCH(1,(raw!$B:$B=$B1231)*(raw!$D:$D=$C1231),0),7), "n/a")</f>
        <v/>
      </c>
    </row>
    <row r="1232">
      <c r="B1232" s="39" t="str">
        <f>IFERROR(raw!$B1231,"")</f>
        <v/>
      </c>
      <c r="C1232" s="39" t="str">
        <f>IFERROR(raw!$D1231,"")</f>
        <v/>
      </c>
      <c r="D1232" s="39" t="str">
        <f>IFERROR(__xludf.DUMMYFUNCTION("IFERROR(RANK(raw!$H1231,Filter(raw!$H$2:$H10000,raw!$B$2:$B10000=raw!$B1231),1),"""")"),"")</f>
        <v/>
      </c>
      <c r="E1232" s="40" t="str">
        <f t="array" ref="E1232">IFERROR(INDEX(raw!$B:$H,MATCH(1,(raw!$B:$B=$B1232)*(raw!$D:$D=$C1232),0),7), "n/a")</f>
        <v/>
      </c>
    </row>
    <row r="1233">
      <c r="B1233" s="39" t="str">
        <f>IFERROR(raw!$B1232,"")</f>
        <v/>
      </c>
      <c r="C1233" s="39" t="str">
        <f>IFERROR(raw!$D1232,"")</f>
        <v/>
      </c>
      <c r="D1233" s="39" t="str">
        <f>IFERROR(__xludf.DUMMYFUNCTION("IFERROR(RANK(raw!$H1232,Filter(raw!$H$2:$H10000,raw!$B$2:$B10000=raw!$B1232),1),"""")"),"")</f>
        <v/>
      </c>
      <c r="E1233" s="40" t="str">
        <f t="array" ref="E1233">IFERROR(INDEX(raw!$B:$H,MATCH(1,(raw!$B:$B=$B1233)*(raw!$D:$D=$C1233),0),7), "n/a")</f>
        <v/>
      </c>
    </row>
    <row r="1234">
      <c r="B1234" s="39" t="str">
        <f>IFERROR(raw!$B1233,"")</f>
        <v/>
      </c>
      <c r="C1234" s="39" t="str">
        <f>IFERROR(raw!$D1233,"")</f>
        <v/>
      </c>
      <c r="D1234" s="39" t="str">
        <f>IFERROR(__xludf.DUMMYFUNCTION("IFERROR(RANK(raw!$H1233,Filter(raw!$H$2:$H10000,raw!$B$2:$B10000=raw!$B1233),1),"""")"),"")</f>
        <v/>
      </c>
      <c r="E1234" s="40" t="str">
        <f t="array" ref="E1234">IFERROR(INDEX(raw!$B:$H,MATCH(1,(raw!$B:$B=$B1234)*(raw!$D:$D=$C1234),0),7), "n/a")</f>
        <v/>
      </c>
    </row>
    <row r="1235">
      <c r="B1235" s="39" t="str">
        <f>IFERROR(raw!$B1234,"")</f>
        <v/>
      </c>
      <c r="C1235" s="39" t="str">
        <f>IFERROR(raw!$D1234,"")</f>
        <v/>
      </c>
      <c r="D1235" s="39" t="str">
        <f>IFERROR(__xludf.DUMMYFUNCTION("IFERROR(RANK(raw!$H1234,Filter(raw!$H$2:$H10000,raw!$B$2:$B10000=raw!$B1234),1),"""")"),"")</f>
        <v/>
      </c>
      <c r="E1235" s="40" t="str">
        <f t="array" ref="E1235">IFERROR(INDEX(raw!$B:$H,MATCH(1,(raw!$B:$B=$B1235)*(raw!$D:$D=$C1235),0),7), "n/a")</f>
        <v/>
      </c>
    </row>
    <row r="1236">
      <c r="B1236" s="39" t="str">
        <f>IFERROR(raw!$B1235,"")</f>
        <v/>
      </c>
      <c r="C1236" s="39" t="str">
        <f>IFERROR(raw!$D1235,"")</f>
        <v/>
      </c>
      <c r="D1236" s="39" t="str">
        <f>IFERROR(__xludf.DUMMYFUNCTION("IFERROR(RANK(raw!$H1235,Filter(raw!$H$2:$H10000,raw!$B$2:$B10000=raw!$B1235),1),"""")"),"")</f>
        <v/>
      </c>
      <c r="E1236" s="40" t="str">
        <f t="array" ref="E1236">IFERROR(INDEX(raw!$B:$H,MATCH(1,(raw!$B:$B=$B1236)*(raw!$D:$D=$C1236),0),7), "n/a")</f>
        <v/>
      </c>
    </row>
    <row r="1237">
      <c r="B1237" s="39" t="str">
        <f>IFERROR(raw!$B1236,"")</f>
        <v/>
      </c>
      <c r="C1237" s="39" t="str">
        <f>IFERROR(raw!$D1236,"")</f>
        <v/>
      </c>
      <c r="D1237" s="39" t="str">
        <f>IFERROR(__xludf.DUMMYFUNCTION("IFERROR(RANK(raw!$H1236,Filter(raw!$H$2:$H10000,raw!$B$2:$B10000=raw!$B1236),1),"""")"),"")</f>
        <v/>
      </c>
      <c r="E1237" s="40" t="str">
        <f t="array" ref="E1237">IFERROR(INDEX(raw!$B:$H,MATCH(1,(raw!$B:$B=$B1237)*(raw!$D:$D=$C1237),0),7), "n/a")</f>
        <v/>
      </c>
    </row>
    <row r="1238">
      <c r="B1238" s="39" t="str">
        <f>IFERROR(raw!$B1237,"")</f>
        <v/>
      </c>
      <c r="C1238" s="39" t="str">
        <f>IFERROR(raw!$D1237,"")</f>
        <v/>
      </c>
      <c r="D1238" s="39" t="str">
        <f>IFERROR(__xludf.DUMMYFUNCTION("IFERROR(RANK(raw!$H1237,Filter(raw!$H$2:$H10000,raw!$B$2:$B10000=raw!$B1237),1),"""")"),"")</f>
        <v/>
      </c>
      <c r="E1238" s="40" t="str">
        <f t="array" ref="E1238">IFERROR(INDEX(raw!$B:$H,MATCH(1,(raw!$B:$B=$B1238)*(raw!$D:$D=$C1238),0),7), "n/a")</f>
        <v/>
      </c>
    </row>
    <row r="1239">
      <c r="B1239" s="39" t="str">
        <f>IFERROR(raw!$B1238,"")</f>
        <v/>
      </c>
      <c r="C1239" s="39" t="str">
        <f>IFERROR(raw!$D1238,"")</f>
        <v/>
      </c>
      <c r="D1239" s="39" t="str">
        <f>IFERROR(__xludf.DUMMYFUNCTION("IFERROR(RANK(raw!$H1238,Filter(raw!$H$2:$H10000,raw!$B$2:$B10000=raw!$B1238),1),"""")"),"")</f>
        <v/>
      </c>
      <c r="E1239" s="40" t="str">
        <f t="array" ref="E1239">IFERROR(INDEX(raw!$B:$H,MATCH(1,(raw!$B:$B=$B1239)*(raw!$D:$D=$C1239),0),7), "n/a")</f>
        <v/>
      </c>
    </row>
    <row r="1240">
      <c r="B1240" s="39" t="str">
        <f>IFERROR(raw!$B1239,"")</f>
        <v/>
      </c>
      <c r="C1240" s="39" t="str">
        <f>IFERROR(raw!$D1239,"")</f>
        <v/>
      </c>
      <c r="D1240" s="39" t="str">
        <f>IFERROR(__xludf.DUMMYFUNCTION("IFERROR(RANK(raw!$H1239,Filter(raw!$H$2:$H10000,raw!$B$2:$B10000=raw!$B1239),1),"""")"),"")</f>
        <v/>
      </c>
      <c r="E1240" s="40" t="str">
        <f t="array" ref="E1240">IFERROR(INDEX(raw!$B:$H,MATCH(1,(raw!$B:$B=$B1240)*(raw!$D:$D=$C1240),0),7), "n/a")</f>
        <v/>
      </c>
    </row>
    <row r="1241">
      <c r="B1241" s="39" t="str">
        <f>IFERROR(raw!$B1240,"")</f>
        <v/>
      </c>
      <c r="C1241" s="39" t="str">
        <f>IFERROR(raw!$D1240,"")</f>
        <v/>
      </c>
      <c r="D1241" s="39" t="str">
        <f>IFERROR(__xludf.DUMMYFUNCTION("IFERROR(RANK(raw!$H1240,Filter(raw!$H$2:$H10000,raw!$B$2:$B10000=raw!$B1240),1),"""")"),"")</f>
        <v/>
      </c>
      <c r="E1241" s="40" t="str">
        <f t="array" ref="E1241">IFERROR(INDEX(raw!$B:$H,MATCH(1,(raw!$B:$B=$B1241)*(raw!$D:$D=$C1241),0),7), "n/a")</f>
        <v/>
      </c>
    </row>
    <row r="1242">
      <c r="B1242" s="39" t="str">
        <f>IFERROR(raw!$B1241,"")</f>
        <v/>
      </c>
      <c r="C1242" s="39" t="str">
        <f>IFERROR(raw!$D1241,"")</f>
        <v/>
      </c>
      <c r="D1242" s="39" t="str">
        <f>IFERROR(__xludf.DUMMYFUNCTION("IFERROR(RANK(raw!$H1241,Filter(raw!$H$2:$H10000,raw!$B$2:$B10000=raw!$B1241),1),"""")"),"")</f>
        <v/>
      </c>
      <c r="E1242" s="40" t="str">
        <f t="array" ref="E1242">IFERROR(INDEX(raw!$B:$H,MATCH(1,(raw!$B:$B=$B1242)*(raw!$D:$D=$C1242),0),7), "n/a")</f>
        <v/>
      </c>
    </row>
    <row r="1243">
      <c r="B1243" s="39" t="str">
        <f>IFERROR(raw!$B1242,"")</f>
        <v/>
      </c>
      <c r="C1243" s="39" t="str">
        <f>IFERROR(raw!$D1242,"")</f>
        <v/>
      </c>
      <c r="D1243" s="39" t="str">
        <f>IFERROR(__xludf.DUMMYFUNCTION("IFERROR(RANK(raw!$H1242,Filter(raw!$H$2:$H10000,raw!$B$2:$B10000=raw!$B1242),1),"""")"),"")</f>
        <v/>
      </c>
      <c r="E1243" s="40" t="str">
        <f t="array" ref="E1243">IFERROR(INDEX(raw!$B:$H,MATCH(1,(raw!$B:$B=$B1243)*(raw!$D:$D=$C1243),0),7), "n/a")</f>
        <v/>
      </c>
    </row>
    <row r="1244">
      <c r="B1244" s="39" t="str">
        <f>IFERROR(raw!$B1243,"")</f>
        <v/>
      </c>
      <c r="C1244" s="39" t="str">
        <f>IFERROR(raw!$D1243,"")</f>
        <v/>
      </c>
      <c r="D1244" s="39" t="str">
        <f>IFERROR(__xludf.DUMMYFUNCTION("IFERROR(RANK(raw!$H1243,Filter(raw!$H$2:$H10000,raw!$B$2:$B10000=raw!$B1243),1),"""")"),"")</f>
        <v/>
      </c>
      <c r="E1244" s="40" t="str">
        <f t="array" ref="E1244">IFERROR(INDEX(raw!$B:$H,MATCH(1,(raw!$B:$B=$B1244)*(raw!$D:$D=$C1244),0),7), "n/a")</f>
        <v/>
      </c>
    </row>
    <row r="1245">
      <c r="B1245" s="39" t="str">
        <f>IFERROR(raw!$B1244,"")</f>
        <v/>
      </c>
      <c r="C1245" s="39" t="str">
        <f>IFERROR(raw!$D1244,"")</f>
        <v/>
      </c>
      <c r="D1245" s="39" t="str">
        <f>IFERROR(__xludf.DUMMYFUNCTION("IFERROR(RANK(raw!$H1244,Filter(raw!$H$2:$H10000,raw!$B$2:$B10000=raw!$B1244),1),"""")"),"")</f>
        <v/>
      </c>
      <c r="E1245" s="40" t="str">
        <f t="array" ref="E1245">IFERROR(INDEX(raw!$B:$H,MATCH(1,(raw!$B:$B=$B1245)*(raw!$D:$D=$C1245),0),7), "n/a")</f>
        <v/>
      </c>
    </row>
    <row r="1246">
      <c r="B1246" s="39" t="str">
        <f>IFERROR(raw!$B1245,"")</f>
        <v/>
      </c>
      <c r="C1246" s="39" t="str">
        <f>IFERROR(raw!$D1245,"")</f>
        <v/>
      </c>
      <c r="D1246" s="39" t="str">
        <f>IFERROR(__xludf.DUMMYFUNCTION("IFERROR(RANK(raw!$H1245,Filter(raw!$H$2:$H10000,raw!$B$2:$B10000=raw!$B1245),1),"""")"),"")</f>
        <v/>
      </c>
      <c r="E1246" s="40" t="str">
        <f t="array" ref="E1246">IFERROR(INDEX(raw!$B:$H,MATCH(1,(raw!$B:$B=$B1246)*(raw!$D:$D=$C1246),0),7), "n/a")</f>
        <v/>
      </c>
    </row>
    <row r="1247">
      <c r="B1247" s="39" t="str">
        <f>IFERROR(raw!$B1246,"")</f>
        <v/>
      </c>
      <c r="C1247" s="39" t="str">
        <f>IFERROR(raw!$D1246,"")</f>
        <v/>
      </c>
      <c r="D1247" s="39" t="str">
        <f>IFERROR(__xludf.DUMMYFUNCTION("IFERROR(RANK(raw!$H1246,Filter(raw!$H$2:$H10000,raw!$B$2:$B10000=raw!$B1246),1),"""")"),"")</f>
        <v/>
      </c>
      <c r="E1247" s="40" t="str">
        <f t="array" ref="E1247">IFERROR(INDEX(raw!$B:$H,MATCH(1,(raw!$B:$B=$B1247)*(raw!$D:$D=$C1247),0),7), "n/a")</f>
        <v/>
      </c>
    </row>
    <row r="1248">
      <c r="B1248" s="39" t="str">
        <f>IFERROR(raw!$B1247,"")</f>
        <v/>
      </c>
      <c r="C1248" s="39" t="str">
        <f>IFERROR(raw!$D1247,"")</f>
        <v/>
      </c>
      <c r="D1248" s="39" t="str">
        <f>IFERROR(__xludf.DUMMYFUNCTION("IFERROR(RANK(raw!$H1247,Filter(raw!$H$2:$H10000,raw!$B$2:$B10000=raw!$B1247),1),"""")"),"")</f>
        <v/>
      </c>
      <c r="E1248" s="40" t="str">
        <f t="array" ref="E1248">IFERROR(INDEX(raw!$B:$H,MATCH(1,(raw!$B:$B=$B1248)*(raw!$D:$D=$C1248),0),7), "n/a")</f>
        <v/>
      </c>
    </row>
    <row r="1249">
      <c r="B1249" s="39" t="str">
        <f>IFERROR(raw!$B1248,"")</f>
        <v/>
      </c>
      <c r="C1249" s="39" t="str">
        <f>IFERROR(raw!$D1248,"")</f>
        <v/>
      </c>
      <c r="D1249" s="39" t="str">
        <f>IFERROR(__xludf.DUMMYFUNCTION("IFERROR(RANK(raw!$H1248,Filter(raw!$H$2:$H10000,raw!$B$2:$B10000=raw!$B1248),1),"""")"),"")</f>
        <v/>
      </c>
      <c r="E1249" s="40" t="str">
        <f t="array" ref="E1249">IFERROR(INDEX(raw!$B:$H,MATCH(1,(raw!$B:$B=$B1249)*(raw!$D:$D=$C1249),0),7), "n/a")</f>
        <v/>
      </c>
    </row>
    <row r="1250">
      <c r="B1250" s="39" t="str">
        <f>IFERROR(raw!$B1249,"")</f>
        <v/>
      </c>
      <c r="C1250" s="39" t="str">
        <f>IFERROR(raw!$D1249,"")</f>
        <v/>
      </c>
      <c r="D1250" s="39" t="str">
        <f>IFERROR(__xludf.DUMMYFUNCTION("IFERROR(RANK(raw!$H1249,Filter(raw!$H$2:$H10000,raw!$B$2:$B10000=raw!$B1249),1),"""")"),"")</f>
        <v/>
      </c>
      <c r="E1250" s="40" t="str">
        <f t="array" ref="E1250">IFERROR(INDEX(raw!$B:$H,MATCH(1,(raw!$B:$B=$B1250)*(raw!$D:$D=$C1250),0),7), "n/a")</f>
        <v/>
      </c>
    </row>
    <row r="1251">
      <c r="B1251" s="39" t="str">
        <f>IFERROR(raw!$B1250,"")</f>
        <v/>
      </c>
      <c r="C1251" s="39" t="str">
        <f>IFERROR(raw!$D1250,"")</f>
        <v/>
      </c>
      <c r="D1251" s="39" t="str">
        <f>IFERROR(__xludf.DUMMYFUNCTION("IFERROR(RANK(raw!$H1250,Filter(raw!$H$2:$H10000,raw!$B$2:$B10000=raw!$B1250),1),"""")"),"")</f>
        <v/>
      </c>
      <c r="E1251" s="40" t="str">
        <f t="array" ref="E1251">IFERROR(INDEX(raw!$B:$H,MATCH(1,(raw!$B:$B=$B1251)*(raw!$D:$D=$C1251),0),7), "n/a")</f>
        <v/>
      </c>
    </row>
    <row r="1252">
      <c r="B1252" s="39" t="str">
        <f>IFERROR(raw!$B1251,"")</f>
        <v/>
      </c>
      <c r="C1252" s="39" t="str">
        <f>IFERROR(raw!$D1251,"")</f>
        <v/>
      </c>
      <c r="D1252" s="39" t="str">
        <f>IFERROR(__xludf.DUMMYFUNCTION("IFERROR(RANK(raw!$H1251,Filter(raw!$H$2:$H10000,raw!$B$2:$B10000=raw!$B1251),1),"""")"),"")</f>
        <v/>
      </c>
      <c r="E1252" s="40" t="str">
        <f t="array" ref="E1252">IFERROR(INDEX(raw!$B:$H,MATCH(1,(raw!$B:$B=$B1252)*(raw!$D:$D=$C1252),0),7), "n/a")</f>
        <v/>
      </c>
    </row>
    <row r="1253">
      <c r="B1253" s="39" t="str">
        <f>IFERROR(raw!$B1252,"")</f>
        <v/>
      </c>
      <c r="C1253" s="39" t="str">
        <f>IFERROR(raw!$D1252,"")</f>
        <v/>
      </c>
      <c r="D1253" s="39" t="str">
        <f>IFERROR(__xludf.DUMMYFUNCTION("IFERROR(RANK(raw!$H1252,Filter(raw!$H$2:$H10000,raw!$B$2:$B10000=raw!$B1252),1),"""")"),"")</f>
        <v/>
      </c>
      <c r="E1253" s="40" t="str">
        <f t="array" ref="E1253">IFERROR(INDEX(raw!$B:$H,MATCH(1,(raw!$B:$B=$B1253)*(raw!$D:$D=$C1253),0),7), "n/a")</f>
        <v/>
      </c>
    </row>
    <row r="1254">
      <c r="B1254" s="39" t="str">
        <f>IFERROR(raw!$B1253,"")</f>
        <v/>
      </c>
      <c r="C1254" s="39" t="str">
        <f>IFERROR(raw!$D1253,"")</f>
        <v/>
      </c>
      <c r="D1254" s="39" t="str">
        <f>IFERROR(__xludf.DUMMYFUNCTION("IFERROR(RANK(raw!$H1253,Filter(raw!$H$2:$H10000,raw!$B$2:$B10000=raw!$B1253),1),"""")"),"")</f>
        <v/>
      </c>
      <c r="E1254" s="40" t="str">
        <f t="array" ref="E1254">IFERROR(INDEX(raw!$B:$H,MATCH(1,(raw!$B:$B=$B1254)*(raw!$D:$D=$C1254),0),7), "n/a")</f>
        <v/>
      </c>
    </row>
    <row r="1255">
      <c r="B1255" s="39" t="str">
        <f>IFERROR(raw!$B1254,"")</f>
        <v/>
      </c>
      <c r="C1255" s="39" t="str">
        <f>IFERROR(raw!$D1254,"")</f>
        <v/>
      </c>
      <c r="D1255" s="39" t="str">
        <f>IFERROR(__xludf.DUMMYFUNCTION("IFERROR(RANK(raw!$H1254,Filter(raw!$H$2:$H10000,raw!$B$2:$B10000=raw!$B1254),1),"""")"),"")</f>
        <v/>
      </c>
      <c r="E1255" s="40" t="str">
        <f t="array" ref="E1255">IFERROR(INDEX(raw!$B:$H,MATCH(1,(raw!$B:$B=$B1255)*(raw!$D:$D=$C1255),0),7), "n/a")</f>
        <v/>
      </c>
    </row>
    <row r="1256">
      <c r="B1256" s="39" t="str">
        <f>IFERROR(raw!$B1255,"")</f>
        <v/>
      </c>
      <c r="C1256" s="39" t="str">
        <f>IFERROR(raw!$D1255,"")</f>
        <v/>
      </c>
      <c r="D1256" s="39" t="str">
        <f>IFERROR(__xludf.DUMMYFUNCTION("IFERROR(RANK(raw!$H1255,Filter(raw!$H$2:$H10000,raw!$B$2:$B10000=raw!$B1255),1),"""")"),"")</f>
        <v/>
      </c>
      <c r="E1256" s="40" t="str">
        <f t="array" ref="E1256">IFERROR(INDEX(raw!$B:$H,MATCH(1,(raw!$B:$B=$B1256)*(raw!$D:$D=$C1256),0),7), "n/a")</f>
        <v/>
      </c>
    </row>
    <row r="1257">
      <c r="B1257" s="39" t="str">
        <f>IFERROR(raw!$B1256,"")</f>
        <v/>
      </c>
      <c r="C1257" s="39" t="str">
        <f>IFERROR(raw!$D1256,"")</f>
        <v/>
      </c>
      <c r="D1257" s="39" t="str">
        <f>IFERROR(__xludf.DUMMYFUNCTION("IFERROR(RANK(raw!$H1256,Filter(raw!$H$2:$H10000,raw!$B$2:$B10000=raw!$B1256),1),"""")"),"")</f>
        <v/>
      </c>
      <c r="E1257" s="40" t="str">
        <f t="array" ref="E1257">IFERROR(INDEX(raw!$B:$H,MATCH(1,(raw!$B:$B=$B1257)*(raw!$D:$D=$C1257),0),7), "n/a")</f>
        <v/>
      </c>
    </row>
    <row r="1258">
      <c r="B1258" s="39" t="str">
        <f>IFERROR(raw!$B1257,"")</f>
        <v/>
      </c>
      <c r="C1258" s="39" t="str">
        <f>IFERROR(raw!$D1257,"")</f>
        <v/>
      </c>
      <c r="D1258" s="39" t="str">
        <f>IFERROR(__xludf.DUMMYFUNCTION("IFERROR(RANK(raw!$H1257,Filter(raw!$H$2:$H10000,raw!$B$2:$B10000=raw!$B1257),1),"""")"),"")</f>
        <v/>
      </c>
      <c r="E1258" s="40" t="str">
        <f t="array" ref="E1258">IFERROR(INDEX(raw!$B:$H,MATCH(1,(raw!$B:$B=$B1258)*(raw!$D:$D=$C1258),0),7), "n/a")</f>
        <v/>
      </c>
    </row>
    <row r="1259">
      <c r="B1259" s="39" t="str">
        <f>IFERROR(raw!$B1258,"")</f>
        <v/>
      </c>
      <c r="C1259" s="39" t="str">
        <f>IFERROR(raw!$D1258,"")</f>
        <v/>
      </c>
      <c r="D1259" s="39" t="str">
        <f>IFERROR(__xludf.DUMMYFUNCTION("IFERROR(RANK(raw!$H1258,Filter(raw!$H$2:$H10000,raw!$B$2:$B10000=raw!$B1258),1),"""")"),"")</f>
        <v/>
      </c>
      <c r="E1259" s="40" t="str">
        <f t="array" ref="E1259">IFERROR(INDEX(raw!$B:$H,MATCH(1,(raw!$B:$B=$B1259)*(raw!$D:$D=$C1259),0),7), "n/a")</f>
        <v/>
      </c>
    </row>
    <row r="1260">
      <c r="B1260" s="39" t="str">
        <f>IFERROR(raw!$B1259,"")</f>
        <v/>
      </c>
      <c r="C1260" s="39" t="str">
        <f>IFERROR(raw!$D1259,"")</f>
        <v/>
      </c>
      <c r="D1260" s="39" t="str">
        <f>IFERROR(__xludf.DUMMYFUNCTION("IFERROR(RANK(raw!$H1259,Filter(raw!$H$2:$H10000,raw!$B$2:$B10000=raw!$B1259),1),"""")"),"")</f>
        <v/>
      </c>
      <c r="E1260" s="40" t="str">
        <f t="array" ref="E1260">IFERROR(INDEX(raw!$B:$H,MATCH(1,(raw!$B:$B=$B1260)*(raw!$D:$D=$C1260),0),7), "n/a")</f>
        <v/>
      </c>
    </row>
    <row r="1261">
      <c r="B1261" s="39" t="str">
        <f>IFERROR(raw!$B1260,"")</f>
        <v/>
      </c>
      <c r="C1261" s="39" t="str">
        <f>IFERROR(raw!$D1260,"")</f>
        <v/>
      </c>
      <c r="D1261" s="39" t="str">
        <f>IFERROR(__xludf.DUMMYFUNCTION("IFERROR(RANK(raw!$H1260,Filter(raw!$H$2:$H10000,raw!$B$2:$B10000=raw!$B1260),1),"""")"),"")</f>
        <v/>
      </c>
      <c r="E1261" s="40" t="str">
        <f t="array" ref="E1261">IFERROR(INDEX(raw!$B:$H,MATCH(1,(raw!$B:$B=$B1261)*(raw!$D:$D=$C1261),0),7), "n/a")</f>
        <v/>
      </c>
    </row>
    <row r="1262">
      <c r="B1262" s="39" t="str">
        <f>IFERROR(raw!$B1261,"")</f>
        <v/>
      </c>
      <c r="C1262" s="39" t="str">
        <f>IFERROR(raw!$D1261,"")</f>
        <v/>
      </c>
      <c r="D1262" s="39" t="str">
        <f>IFERROR(__xludf.DUMMYFUNCTION("IFERROR(RANK(raw!$H1261,Filter(raw!$H$2:$H10000,raw!$B$2:$B10000=raw!$B1261),1),"""")"),"")</f>
        <v/>
      </c>
      <c r="E1262" s="40" t="str">
        <f t="array" ref="E1262">IFERROR(INDEX(raw!$B:$H,MATCH(1,(raw!$B:$B=$B1262)*(raw!$D:$D=$C1262),0),7), "n/a")</f>
        <v/>
      </c>
    </row>
    <row r="1263">
      <c r="B1263" s="39" t="str">
        <f>IFERROR(raw!$B1262,"")</f>
        <v/>
      </c>
      <c r="C1263" s="39" t="str">
        <f>IFERROR(raw!$D1262,"")</f>
        <v/>
      </c>
      <c r="D1263" s="39" t="str">
        <f>IFERROR(__xludf.DUMMYFUNCTION("IFERROR(RANK(raw!$H1262,Filter(raw!$H$2:$H10000,raw!$B$2:$B10000=raw!$B1262),1),"""")"),"")</f>
        <v/>
      </c>
      <c r="E1263" s="40" t="str">
        <f t="array" ref="E1263">IFERROR(INDEX(raw!$B:$H,MATCH(1,(raw!$B:$B=$B1263)*(raw!$D:$D=$C1263),0),7), "n/a")</f>
        <v/>
      </c>
    </row>
    <row r="1264">
      <c r="B1264" s="39" t="str">
        <f>IFERROR(raw!$B1263,"")</f>
        <v/>
      </c>
      <c r="C1264" s="39" t="str">
        <f>IFERROR(raw!$D1263,"")</f>
        <v/>
      </c>
      <c r="D1264" s="39" t="str">
        <f>IFERROR(__xludf.DUMMYFUNCTION("IFERROR(RANK(raw!$H1263,Filter(raw!$H$2:$H10000,raw!$B$2:$B10000=raw!$B1263),1),"""")"),"")</f>
        <v/>
      </c>
      <c r="E1264" s="40" t="str">
        <f t="array" ref="E1264">IFERROR(INDEX(raw!$B:$H,MATCH(1,(raw!$B:$B=$B1264)*(raw!$D:$D=$C1264),0),7), "n/a")</f>
        <v/>
      </c>
    </row>
    <row r="1265">
      <c r="B1265" s="39" t="str">
        <f>IFERROR(raw!$B1264,"")</f>
        <v/>
      </c>
      <c r="C1265" s="39" t="str">
        <f>IFERROR(raw!$D1264,"")</f>
        <v/>
      </c>
      <c r="D1265" s="39" t="str">
        <f>IFERROR(__xludf.DUMMYFUNCTION("IFERROR(RANK(raw!$H1264,Filter(raw!$H$2:$H10000,raw!$B$2:$B10000=raw!$B1264),1),"""")"),"")</f>
        <v/>
      </c>
      <c r="E1265" s="40" t="str">
        <f t="array" ref="E1265">IFERROR(INDEX(raw!$B:$H,MATCH(1,(raw!$B:$B=$B1265)*(raw!$D:$D=$C1265),0),7), "n/a")</f>
        <v/>
      </c>
    </row>
    <row r="1266">
      <c r="B1266" s="39" t="str">
        <f>IFERROR(raw!$B1265,"")</f>
        <v/>
      </c>
      <c r="C1266" s="39" t="str">
        <f>IFERROR(raw!$D1265,"")</f>
        <v/>
      </c>
      <c r="D1266" s="39" t="str">
        <f>IFERROR(__xludf.DUMMYFUNCTION("IFERROR(RANK(raw!$H1265,Filter(raw!$H$2:$H10000,raw!$B$2:$B10000=raw!$B1265),1),"""")"),"")</f>
        <v/>
      </c>
      <c r="E1266" s="40" t="str">
        <f t="array" ref="E1266">IFERROR(INDEX(raw!$B:$H,MATCH(1,(raw!$B:$B=$B1266)*(raw!$D:$D=$C1266),0),7), "n/a")</f>
        <v/>
      </c>
    </row>
    <row r="1267">
      <c r="B1267" s="39" t="str">
        <f>IFERROR(raw!$B1266,"")</f>
        <v/>
      </c>
      <c r="C1267" s="39" t="str">
        <f>IFERROR(raw!$D1266,"")</f>
        <v/>
      </c>
      <c r="D1267" s="39" t="str">
        <f>IFERROR(__xludf.DUMMYFUNCTION("IFERROR(RANK(raw!$H1266,Filter(raw!$H$2:$H10000,raw!$B$2:$B10000=raw!$B1266),1),"""")"),"")</f>
        <v/>
      </c>
      <c r="E1267" s="40" t="str">
        <f t="array" ref="E1267">IFERROR(INDEX(raw!$B:$H,MATCH(1,(raw!$B:$B=$B1267)*(raw!$D:$D=$C1267),0),7), "n/a")</f>
        <v/>
      </c>
    </row>
    <row r="1268">
      <c r="B1268" s="39" t="str">
        <f>IFERROR(raw!$B1267,"")</f>
        <v/>
      </c>
      <c r="C1268" s="39" t="str">
        <f>IFERROR(raw!$D1267,"")</f>
        <v/>
      </c>
      <c r="D1268" s="39" t="str">
        <f>IFERROR(__xludf.DUMMYFUNCTION("IFERROR(RANK(raw!$H1267,Filter(raw!$H$2:$H10000,raw!$B$2:$B10000=raw!$B1267),1),"""")"),"")</f>
        <v/>
      </c>
      <c r="E1268" s="40" t="str">
        <f t="array" ref="E1268">IFERROR(INDEX(raw!$B:$H,MATCH(1,(raw!$B:$B=$B1268)*(raw!$D:$D=$C1268),0),7), "n/a")</f>
        <v/>
      </c>
    </row>
    <row r="1269">
      <c r="B1269" s="39" t="str">
        <f>IFERROR(raw!$B1268,"")</f>
        <v/>
      </c>
      <c r="C1269" s="39" t="str">
        <f>IFERROR(raw!$D1268,"")</f>
        <v/>
      </c>
      <c r="D1269" s="39" t="str">
        <f>IFERROR(__xludf.DUMMYFUNCTION("IFERROR(RANK(raw!$H1268,Filter(raw!$H$2:$H10000,raw!$B$2:$B10000=raw!$B1268),1),"""")"),"")</f>
        <v/>
      </c>
      <c r="E1269" s="40" t="str">
        <f t="array" ref="E1269">IFERROR(INDEX(raw!$B:$H,MATCH(1,(raw!$B:$B=$B1269)*(raw!$D:$D=$C1269),0),7), "n/a")</f>
        <v/>
      </c>
    </row>
    <row r="1270">
      <c r="B1270" s="39" t="str">
        <f>IFERROR(raw!$B1269,"")</f>
        <v/>
      </c>
      <c r="C1270" s="39" t="str">
        <f>IFERROR(raw!$D1269,"")</f>
        <v/>
      </c>
      <c r="D1270" s="39" t="str">
        <f>IFERROR(__xludf.DUMMYFUNCTION("IFERROR(RANK(raw!$H1269,Filter(raw!$H$2:$H10000,raw!$B$2:$B10000=raw!$B1269),1),"""")"),"")</f>
        <v/>
      </c>
      <c r="E1270" s="40" t="str">
        <f t="array" ref="E1270">IFERROR(INDEX(raw!$B:$H,MATCH(1,(raw!$B:$B=$B1270)*(raw!$D:$D=$C1270),0),7), "n/a")</f>
        <v/>
      </c>
    </row>
    <row r="1271">
      <c r="B1271" s="39" t="str">
        <f>IFERROR(raw!$B1270,"")</f>
        <v/>
      </c>
      <c r="C1271" s="39" t="str">
        <f>IFERROR(raw!$D1270,"")</f>
        <v/>
      </c>
      <c r="D1271" s="39" t="str">
        <f>IFERROR(__xludf.DUMMYFUNCTION("IFERROR(RANK(raw!$H1270,Filter(raw!$H$2:$H10000,raw!$B$2:$B10000=raw!$B1270),1),"""")"),"")</f>
        <v/>
      </c>
      <c r="E1271" s="40" t="str">
        <f t="array" ref="E1271">IFERROR(INDEX(raw!$B:$H,MATCH(1,(raw!$B:$B=$B1271)*(raw!$D:$D=$C1271),0),7), "n/a")</f>
        <v/>
      </c>
    </row>
    <row r="1272">
      <c r="B1272" s="39" t="str">
        <f>IFERROR(raw!$B1271,"")</f>
        <v/>
      </c>
      <c r="C1272" s="39" t="str">
        <f>IFERROR(raw!$D1271,"")</f>
        <v/>
      </c>
      <c r="D1272" s="39" t="str">
        <f>IFERROR(__xludf.DUMMYFUNCTION("IFERROR(RANK(raw!$H1271,Filter(raw!$H$2:$H10000,raw!$B$2:$B10000=raw!$B1271),1),"""")"),"")</f>
        <v/>
      </c>
      <c r="E1272" s="40" t="str">
        <f t="array" ref="E1272">IFERROR(INDEX(raw!$B:$H,MATCH(1,(raw!$B:$B=$B1272)*(raw!$D:$D=$C1272),0),7), "n/a")</f>
        <v/>
      </c>
    </row>
    <row r="1273">
      <c r="B1273" s="39" t="str">
        <f>IFERROR(raw!$B1272,"")</f>
        <v/>
      </c>
      <c r="C1273" s="39" t="str">
        <f>IFERROR(raw!$D1272,"")</f>
        <v/>
      </c>
      <c r="D1273" s="39" t="str">
        <f>IFERROR(__xludf.DUMMYFUNCTION("IFERROR(RANK(raw!$H1272,Filter(raw!$H$2:$H10000,raw!$B$2:$B10000=raw!$B1272),1),"""")"),"")</f>
        <v/>
      </c>
      <c r="E1273" s="40" t="str">
        <f t="array" ref="E1273">IFERROR(INDEX(raw!$B:$H,MATCH(1,(raw!$B:$B=$B1273)*(raw!$D:$D=$C1273),0),7), "n/a")</f>
        <v/>
      </c>
    </row>
    <row r="1274">
      <c r="B1274" s="39" t="str">
        <f>IFERROR(raw!$B1273,"")</f>
        <v/>
      </c>
      <c r="C1274" s="39" t="str">
        <f>IFERROR(raw!$D1273,"")</f>
        <v/>
      </c>
      <c r="D1274" s="39" t="str">
        <f>IFERROR(__xludf.DUMMYFUNCTION("IFERROR(RANK(raw!$H1273,Filter(raw!$H$2:$H10000,raw!$B$2:$B10000=raw!$B1273),1),"""")"),"")</f>
        <v/>
      </c>
      <c r="E1274" s="40" t="str">
        <f t="array" ref="E1274">IFERROR(INDEX(raw!$B:$H,MATCH(1,(raw!$B:$B=$B1274)*(raw!$D:$D=$C1274),0),7), "n/a")</f>
        <v/>
      </c>
    </row>
    <row r="1275">
      <c r="B1275" s="39" t="str">
        <f>IFERROR(raw!$B1274,"")</f>
        <v/>
      </c>
      <c r="C1275" s="39" t="str">
        <f>IFERROR(raw!$D1274,"")</f>
        <v/>
      </c>
      <c r="D1275" s="39" t="str">
        <f>IFERROR(__xludf.DUMMYFUNCTION("IFERROR(RANK(raw!$H1274,Filter(raw!$H$2:$H10000,raw!$B$2:$B10000=raw!$B1274),1),"""")"),"")</f>
        <v/>
      </c>
      <c r="E1275" s="40" t="str">
        <f t="array" ref="E1275">IFERROR(INDEX(raw!$B:$H,MATCH(1,(raw!$B:$B=$B1275)*(raw!$D:$D=$C1275),0),7), "n/a")</f>
        <v/>
      </c>
    </row>
    <row r="1276">
      <c r="B1276" s="39" t="str">
        <f>IFERROR(raw!$B1275,"")</f>
        <v/>
      </c>
      <c r="C1276" s="39" t="str">
        <f>IFERROR(raw!$D1275,"")</f>
        <v/>
      </c>
      <c r="D1276" s="39" t="str">
        <f>IFERROR(__xludf.DUMMYFUNCTION("IFERROR(RANK(raw!$H1275,Filter(raw!$H$2:$H10000,raw!$B$2:$B10000=raw!$B1275),1),"""")"),"")</f>
        <v/>
      </c>
      <c r="E1276" s="40" t="str">
        <f t="array" ref="E1276">IFERROR(INDEX(raw!$B:$H,MATCH(1,(raw!$B:$B=$B1276)*(raw!$D:$D=$C1276),0),7), "n/a")</f>
        <v/>
      </c>
    </row>
    <row r="1277">
      <c r="B1277" s="39" t="str">
        <f>IFERROR(raw!$B1276,"")</f>
        <v/>
      </c>
      <c r="C1277" s="39" t="str">
        <f>IFERROR(raw!$D1276,"")</f>
        <v/>
      </c>
      <c r="D1277" s="39" t="str">
        <f>IFERROR(__xludf.DUMMYFUNCTION("IFERROR(RANK(raw!$H1276,Filter(raw!$H$2:$H10000,raw!$B$2:$B10000=raw!$B1276),1),"""")"),"")</f>
        <v/>
      </c>
      <c r="E1277" s="40" t="str">
        <f t="array" ref="E1277">IFERROR(INDEX(raw!$B:$H,MATCH(1,(raw!$B:$B=$B1277)*(raw!$D:$D=$C1277),0),7), "n/a")</f>
        <v/>
      </c>
    </row>
    <row r="1278">
      <c r="B1278" s="39" t="str">
        <f>IFERROR(raw!$B1277,"")</f>
        <v/>
      </c>
      <c r="C1278" s="39" t="str">
        <f>IFERROR(raw!$D1277,"")</f>
        <v/>
      </c>
      <c r="D1278" s="39" t="str">
        <f>IFERROR(__xludf.DUMMYFUNCTION("IFERROR(RANK(raw!$H1277,Filter(raw!$H$2:$H10000,raw!$B$2:$B10000=raw!$B1277),1),"""")"),"")</f>
        <v/>
      </c>
      <c r="E1278" s="40" t="str">
        <f t="array" ref="E1278">IFERROR(INDEX(raw!$B:$H,MATCH(1,(raw!$B:$B=$B1278)*(raw!$D:$D=$C1278),0),7), "n/a")</f>
        <v/>
      </c>
    </row>
    <row r="1279">
      <c r="B1279" s="39" t="str">
        <f>IFERROR(raw!$B1278,"")</f>
        <v/>
      </c>
      <c r="C1279" s="39" t="str">
        <f>IFERROR(raw!$D1278,"")</f>
        <v/>
      </c>
      <c r="D1279" s="39" t="str">
        <f>IFERROR(__xludf.DUMMYFUNCTION("IFERROR(RANK(raw!$H1278,Filter(raw!$H$2:$H10000,raw!$B$2:$B10000=raw!$B1278),1),"""")"),"")</f>
        <v/>
      </c>
      <c r="E1279" s="40" t="str">
        <f t="array" ref="E1279">IFERROR(INDEX(raw!$B:$H,MATCH(1,(raw!$B:$B=$B1279)*(raw!$D:$D=$C1279),0),7), "n/a")</f>
        <v/>
      </c>
    </row>
    <row r="1280">
      <c r="B1280" s="39" t="str">
        <f>IFERROR(raw!$B1279,"")</f>
        <v/>
      </c>
      <c r="C1280" s="39" t="str">
        <f>IFERROR(raw!$D1279,"")</f>
        <v/>
      </c>
      <c r="D1280" s="39" t="str">
        <f>IFERROR(__xludf.DUMMYFUNCTION("IFERROR(RANK(raw!$H1279,Filter(raw!$H$2:$H10000,raw!$B$2:$B10000=raw!$B1279),1),"""")"),"")</f>
        <v/>
      </c>
      <c r="E1280" s="40" t="str">
        <f t="array" ref="E1280">IFERROR(INDEX(raw!$B:$H,MATCH(1,(raw!$B:$B=$B1280)*(raw!$D:$D=$C1280),0),7), "n/a")</f>
        <v/>
      </c>
    </row>
    <row r="1281">
      <c r="B1281" s="39" t="str">
        <f>IFERROR(raw!$B1280,"")</f>
        <v/>
      </c>
      <c r="C1281" s="39" t="str">
        <f>IFERROR(raw!$D1280,"")</f>
        <v/>
      </c>
      <c r="D1281" s="39" t="str">
        <f>IFERROR(__xludf.DUMMYFUNCTION("IFERROR(RANK(raw!$H1280,Filter(raw!$H$2:$H10000,raw!$B$2:$B10000=raw!$B1280),1),"""")"),"")</f>
        <v/>
      </c>
      <c r="E1281" s="40" t="str">
        <f t="array" ref="E1281">IFERROR(INDEX(raw!$B:$H,MATCH(1,(raw!$B:$B=$B1281)*(raw!$D:$D=$C1281),0),7), "n/a")</f>
        <v/>
      </c>
    </row>
    <row r="1282">
      <c r="B1282" s="39" t="str">
        <f>IFERROR(raw!$B1281,"")</f>
        <v/>
      </c>
      <c r="C1282" s="39" t="str">
        <f>IFERROR(raw!$D1281,"")</f>
        <v/>
      </c>
      <c r="D1282" s="39" t="str">
        <f>IFERROR(__xludf.DUMMYFUNCTION("IFERROR(RANK(raw!$H1281,Filter(raw!$H$2:$H10000,raw!$B$2:$B10000=raw!$B1281),1),"""")"),"")</f>
        <v/>
      </c>
      <c r="E1282" s="40" t="str">
        <f t="array" ref="E1282">IFERROR(INDEX(raw!$B:$H,MATCH(1,(raw!$B:$B=$B1282)*(raw!$D:$D=$C1282),0),7), "n/a")</f>
        <v/>
      </c>
    </row>
    <row r="1283">
      <c r="B1283" s="39" t="str">
        <f>IFERROR(raw!$B1282,"")</f>
        <v/>
      </c>
      <c r="C1283" s="39" t="str">
        <f>IFERROR(raw!$D1282,"")</f>
        <v/>
      </c>
      <c r="D1283" s="39" t="str">
        <f>IFERROR(__xludf.DUMMYFUNCTION("IFERROR(RANK(raw!$H1282,Filter(raw!$H$2:$H10000,raw!$B$2:$B10000=raw!$B1282),1),"""")"),"")</f>
        <v/>
      </c>
      <c r="E1283" s="40" t="str">
        <f t="array" ref="E1283">IFERROR(INDEX(raw!$B:$H,MATCH(1,(raw!$B:$B=$B1283)*(raw!$D:$D=$C1283),0),7), "n/a")</f>
        <v/>
      </c>
    </row>
    <row r="1284">
      <c r="B1284" s="39" t="str">
        <f>IFERROR(raw!$B1283,"")</f>
        <v/>
      </c>
      <c r="C1284" s="39" t="str">
        <f>IFERROR(raw!$D1283,"")</f>
        <v/>
      </c>
      <c r="D1284" s="39" t="str">
        <f>IFERROR(__xludf.DUMMYFUNCTION("IFERROR(RANK(raw!$H1283,Filter(raw!$H$2:$H10000,raw!$B$2:$B10000=raw!$B1283),1),"""")"),"")</f>
        <v/>
      </c>
      <c r="E1284" s="40" t="str">
        <f t="array" ref="E1284">IFERROR(INDEX(raw!$B:$H,MATCH(1,(raw!$B:$B=$B1284)*(raw!$D:$D=$C1284),0),7), "n/a")</f>
        <v/>
      </c>
    </row>
    <row r="1285">
      <c r="B1285" s="39" t="str">
        <f>IFERROR(raw!$B1284,"")</f>
        <v/>
      </c>
      <c r="C1285" s="39" t="str">
        <f>IFERROR(raw!$D1284,"")</f>
        <v/>
      </c>
      <c r="D1285" s="39" t="str">
        <f>IFERROR(__xludf.DUMMYFUNCTION("IFERROR(RANK(raw!$H1284,Filter(raw!$H$2:$H10000,raw!$B$2:$B10000=raw!$B1284),1),"""")"),"")</f>
        <v/>
      </c>
      <c r="E1285" s="40" t="str">
        <f t="array" ref="E1285">IFERROR(INDEX(raw!$B:$H,MATCH(1,(raw!$B:$B=$B1285)*(raw!$D:$D=$C1285),0),7), "n/a")</f>
        <v/>
      </c>
    </row>
    <row r="1286">
      <c r="B1286" s="39" t="str">
        <f>IFERROR(raw!$B1285,"")</f>
        <v/>
      </c>
      <c r="C1286" s="39" t="str">
        <f>IFERROR(raw!$D1285,"")</f>
        <v/>
      </c>
      <c r="D1286" s="39" t="str">
        <f>IFERROR(__xludf.DUMMYFUNCTION("IFERROR(RANK(raw!$H1285,Filter(raw!$H$2:$H10000,raw!$B$2:$B10000=raw!$B1285),1),"""")"),"")</f>
        <v/>
      </c>
      <c r="E1286" s="40" t="str">
        <f t="array" ref="E1286">IFERROR(INDEX(raw!$B:$H,MATCH(1,(raw!$B:$B=$B1286)*(raw!$D:$D=$C1286),0),7), "n/a")</f>
        <v/>
      </c>
    </row>
    <row r="1287">
      <c r="B1287" s="39" t="str">
        <f>IFERROR(raw!$B1286,"")</f>
        <v/>
      </c>
      <c r="C1287" s="39" t="str">
        <f>IFERROR(raw!$D1286,"")</f>
        <v/>
      </c>
      <c r="D1287" s="39" t="str">
        <f>IFERROR(__xludf.DUMMYFUNCTION("IFERROR(RANK(raw!$H1286,Filter(raw!$H$2:$H10000,raw!$B$2:$B10000=raw!$B1286),1),"""")"),"")</f>
        <v/>
      </c>
      <c r="E1287" s="40" t="str">
        <f t="array" ref="E1287">IFERROR(INDEX(raw!$B:$H,MATCH(1,(raw!$B:$B=$B1287)*(raw!$D:$D=$C1287),0),7), "n/a")</f>
        <v/>
      </c>
    </row>
    <row r="1288">
      <c r="B1288" s="39" t="str">
        <f>IFERROR(raw!$B1287,"")</f>
        <v/>
      </c>
      <c r="C1288" s="39" t="str">
        <f>IFERROR(raw!$D1287,"")</f>
        <v/>
      </c>
      <c r="D1288" s="39" t="str">
        <f>IFERROR(__xludf.DUMMYFUNCTION("IFERROR(RANK(raw!$H1287,Filter(raw!$H$2:$H10000,raw!$B$2:$B10000=raw!$B1287),1),"""")"),"")</f>
        <v/>
      </c>
      <c r="E1288" s="40" t="str">
        <f t="array" ref="E1288">IFERROR(INDEX(raw!$B:$H,MATCH(1,(raw!$B:$B=$B1288)*(raw!$D:$D=$C1288),0),7), "n/a")</f>
        <v/>
      </c>
    </row>
    <row r="1289">
      <c r="B1289" s="39" t="str">
        <f>IFERROR(raw!$B1288,"")</f>
        <v/>
      </c>
      <c r="C1289" s="39" t="str">
        <f>IFERROR(raw!$D1288,"")</f>
        <v/>
      </c>
      <c r="D1289" s="39" t="str">
        <f>IFERROR(__xludf.DUMMYFUNCTION("IFERROR(RANK(raw!$H1288,Filter(raw!$H$2:$H10000,raw!$B$2:$B10000=raw!$B1288),1),"""")"),"")</f>
        <v/>
      </c>
      <c r="E1289" s="40" t="str">
        <f t="array" ref="E1289">IFERROR(INDEX(raw!$B:$H,MATCH(1,(raw!$B:$B=$B1289)*(raw!$D:$D=$C1289),0),7), "n/a")</f>
        <v/>
      </c>
    </row>
    <row r="1290">
      <c r="B1290" s="39" t="str">
        <f>IFERROR(raw!$B1289,"")</f>
        <v/>
      </c>
      <c r="C1290" s="39" t="str">
        <f>IFERROR(raw!$D1289,"")</f>
        <v/>
      </c>
      <c r="D1290" s="39" t="str">
        <f>IFERROR(__xludf.DUMMYFUNCTION("IFERROR(RANK(raw!$H1289,Filter(raw!$H$2:$H10000,raw!$B$2:$B10000=raw!$B1289),1),"""")"),"")</f>
        <v/>
      </c>
      <c r="E1290" s="40" t="str">
        <f t="array" ref="E1290">IFERROR(INDEX(raw!$B:$H,MATCH(1,(raw!$B:$B=$B1290)*(raw!$D:$D=$C1290),0),7), "n/a")</f>
        <v/>
      </c>
    </row>
    <row r="1291">
      <c r="B1291" s="39" t="str">
        <f>IFERROR(raw!$B1290,"")</f>
        <v/>
      </c>
      <c r="C1291" s="39" t="str">
        <f>IFERROR(raw!$D1290,"")</f>
        <v/>
      </c>
      <c r="D1291" s="39" t="str">
        <f>IFERROR(__xludf.DUMMYFUNCTION("IFERROR(RANK(raw!$H1290,Filter(raw!$H$2:$H10000,raw!$B$2:$B10000=raw!$B1290),1),"""")"),"")</f>
        <v/>
      </c>
      <c r="E1291" s="40" t="str">
        <f t="array" ref="E1291">IFERROR(INDEX(raw!$B:$H,MATCH(1,(raw!$B:$B=$B1291)*(raw!$D:$D=$C1291),0),7), "n/a")</f>
        <v/>
      </c>
    </row>
    <row r="1292">
      <c r="B1292" s="39" t="str">
        <f>IFERROR(raw!$B1291,"")</f>
        <v/>
      </c>
      <c r="C1292" s="39" t="str">
        <f>IFERROR(raw!$D1291,"")</f>
        <v/>
      </c>
      <c r="D1292" s="39" t="str">
        <f>IFERROR(__xludf.DUMMYFUNCTION("IFERROR(RANK(raw!$H1291,Filter(raw!$H$2:$H10000,raw!$B$2:$B10000=raw!$B1291),1),"""")"),"")</f>
        <v/>
      </c>
      <c r="E1292" s="40" t="str">
        <f t="array" ref="E1292">IFERROR(INDEX(raw!$B:$H,MATCH(1,(raw!$B:$B=$B1292)*(raw!$D:$D=$C1292),0),7), "n/a")</f>
        <v/>
      </c>
    </row>
    <row r="1293">
      <c r="B1293" s="39" t="str">
        <f>IFERROR(raw!$B1292,"")</f>
        <v/>
      </c>
      <c r="C1293" s="39" t="str">
        <f>IFERROR(raw!$D1292,"")</f>
        <v/>
      </c>
      <c r="D1293" s="39" t="str">
        <f>IFERROR(__xludf.DUMMYFUNCTION("IFERROR(RANK(raw!$H1292,Filter(raw!$H$2:$H10000,raw!$B$2:$B10000=raw!$B1292),1),"""")"),"")</f>
        <v/>
      </c>
      <c r="E1293" s="40" t="str">
        <f t="array" ref="E1293">IFERROR(INDEX(raw!$B:$H,MATCH(1,(raw!$B:$B=$B1293)*(raw!$D:$D=$C1293),0),7), "n/a")</f>
        <v/>
      </c>
    </row>
    <row r="1294">
      <c r="B1294" s="39" t="str">
        <f>IFERROR(raw!$B1293,"")</f>
        <v/>
      </c>
      <c r="C1294" s="39" t="str">
        <f>IFERROR(raw!$D1293,"")</f>
        <v/>
      </c>
      <c r="D1294" s="39" t="str">
        <f>IFERROR(__xludf.DUMMYFUNCTION("IFERROR(RANK(raw!$H1293,Filter(raw!$H$2:$H10000,raw!$B$2:$B10000=raw!$B1293),1),"""")"),"")</f>
        <v/>
      </c>
      <c r="E1294" s="40" t="str">
        <f t="array" ref="E1294">IFERROR(INDEX(raw!$B:$H,MATCH(1,(raw!$B:$B=$B1294)*(raw!$D:$D=$C1294),0),7), "n/a")</f>
        <v/>
      </c>
    </row>
    <row r="1295">
      <c r="B1295" s="39" t="str">
        <f>IFERROR(raw!$B1294,"")</f>
        <v/>
      </c>
      <c r="C1295" s="39" t="str">
        <f>IFERROR(raw!$D1294,"")</f>
        <v/>
      </c>
      <c r="D1295" s="39" t="str">
        <f>IFERROR(__xludf.DUMMYFUNCTION("IFERROR(RANK(raw!$H1294,Filter(raw!$H$2:$H10000,raw!$B$2:$B10000=raw!$B1294),1),"""")"),"")</f>
        <v/>
      </c>
      <c r="E1295" s="40" t="str">
        <f t="array" ref="E1295">IFERROR(INDEX(raw!$B:$H,MATCH(1,(raw!$B:$B=$B1295)*(raw!$D:$D=$C1295),0),7), "n/a")</f>
        <v/>
      </c>
    </row>
    <row r="1296">
      <c r="B1296" s="39" t="str">
        <f>IFERROR(raw!$B1295,"")</f>
        <v/>
      </c>
      <c r="C1296" s="39" t="str">
        <f>IFERROR(raw!$D1295,"")</f>
        <v/>
      </c>
      <c r="D1296" s="39" t="str">
        <f>IFERROR(__xludf.DUMMYFUNCTION("IFERROR(RANK(raw!$H1295,Filter(raw!$H$2:$H10000,raw!$B$2:$B10000=raw!$B1295),1),"""")"),"")</f>
        <v/>
      </c>
      <c r="E1296" s="40" t="str">
        <f t="array" ref="E1296">IFERROR(INDEX(raw!$B:$H,MATCH(1,(raw!$B:$B=$B1296)*(raw!$D:$D=$C1296),0),7), "n/a")</f>
        <v/>
      </c>
    </row>
    <row r="1297">
      <c r="B1297" s="39" t="str">
        <f>IFERROR(raw!$B1296,"")</f>
        <v/>
      </c>
      <c r="C1297" s="39" t="str">
        <f>IFERROR(raw!$D1296,"")</f>
        <v/>
      </c>
      <c r="D1297" s="39" t="str">
        <f>IFERROR(__xludf.DUMMYFUNCTION("IFERROR(RANK(raw!$H1296,Filter(raw!$H$2:$H10000,raw!$B$2:$B10000=raw!$B1296),1),"""")"),"")</f>
        <v/>
      </c>
      <c r="E1297" s="40" t="str">
        <f t="array" ref="E1297">IFERROR(INDEX(raw!$B:$H,MATCH(1,(raw!$B:$B=$B1297)*(raw!$D:$D=$C1297),0),7), "n/a")</f>
        <v/>
      </c>
    </row>
    <row r="1298">
      <c r="B1298" s="39" t="str">
        <f>IFERROR(raw!$B1297,"")</f>
        <v/>
      </c>
      <c r="C1298" s="39" t="str">
        <f>IFERROR(raw!$D1297,"")</f>
        <v/>
      </c>
      <c r="D1298" s="39" t="str">
        <f>IFERROR(__xludf.DUMMYFUNCTION("IFERROR(RANK(raw!$H1297,Filter(raw!$H$2:$H10000,raw!$B$2:$B10000=raw!$B1297),1),"""")"),"")</f>
        <v/>
      </c>
      <c r="E1298" s="40" t="str">
        <f t="array" ref="E1298">IFERROR(INDEX(raw!$B:$H,MATCH(1,(raw!$B:$B=$B1298)*(raw!$D:$D=$C1298),0),7), "n/a")</f>
        <v/>
      </c>
    </row>
    <row r="1299">
      <c r="B1299" s="39" t="str">
        <f>IFERROR(raw!$B1298,"")</f>
        <v/>
      </c>
      <c r="C1299" s="39" t="str">
        <f>IFERROR(raw!$D1298,"")</f>
        <v/>
      </c>
      <c r="D1299" s="39" t="str">
        <f>IFERROR(__xludf.DUMMYFUNCTION("IFERROR(RANK(raw!$H1298,Filter(raw!$H$2:$H10000,raw!$B$2:$B10000=raw!$B1298),1),"""")"),"")</f>
        <v/>
      </c>
      <c r="E1299" s="40" t="str">
        <f t="array" ref="E1299">IFERROR(INDEX(raw!$B:$H,MATCH(1,(raw!$B:$B=$B1299)*(raw!$D:$D=$C1299),0),7), "n/a")</f>
        <v/>
      </c>
    </row>
    <row r="1300">
      <c r="B1300" s="39" t="str">
        <f>IFERROR(raw!$B1299,"")</f>
        <v/>
      </c>
      <c r="C1300" s="39" t="str">
        <f>IFERROR(raw!$D1299,"")</f>
        <v/>
      </c>
      <c r="D1300" s="39" t="str">
        <f>IFERROR(__xludf.DUMMYFUNCTION("IFERROR(RANK(raw!$H1299,Filter(raw!$H$2:$H10000,raw!$B$2:$B10000=raw!$B1299),1),"""")"),"")</f>
        <v/>
      </c>
      <c r="E1300" s="40" t="str">
        <f t="array" ref="E1300">IFERROR(INDEX(raw!$B:$H,MATCH(1,(raw!$B:$B=$B1300)*(raw!$D:$D=$C1300),0),7), "n/a")</f>
        <v/>
      </c>
    </row>
    <row r="1301">
      <c r="B1301" s="39" t="str">
        <f>IFERROR(raw!$B1300,"")</f>
        <v/>
      </c>
      <c r="C1301" s="39" t="str">
        <f>IFERROR(raw!$D1300,"")</f>
        <v/>
      </c>
      <c r="D1301" s="39" t="str">
        <f>IFERROR(__xludf.DUMMYFUNCTION("IFERROR(RANK(raw!$H1300,Filter(raw!$H$2:$H10000,raw!$B$2:$B10000=raw!$B1300),1),"""")"),"")</f>
        <v/>
      </c>
      <c r="E1301" s="40" t="str">
        <f t="array" ref="E1301">IFERROR(INDEX(raw!$B:$H,MATCH(1,(raw!$B:$B=$B1301)*(raw!$D:$D=$C1301),0),7), "n/a")</f>
        <v/>
      </c>
    </row>
    <row r="1302">
      <c r="B1302" s="39" t="str">
        <f>IFERROR(raw!$B1301,"")</f>
        <v/>
      </c>
      <c r="C1302" s="39" t="str">
        <f>IFERROR(raw!$D1301,"")</f>
        <v/>
      </c>
      <c r="D1302" s="39" t="str">
        <f>IFERROR(__xludf.DUMMYFUNCTION("IFERROR(RANK(raw!$H1301,Filter(raw!$H$2:$H10000,raw!$B$2:$B10000=raw!$B1301),1),"""")"),"")</f>
        <v/>
      </c>
      <c r="E1302" s="40" t="str">
        <f t="array" ref="E1302">IFERROR(INDEX(raw!$B:$H,MATCH(1,(raw!$B:$B=$B1302)*(raw!$D:$D=$C1302),0),7), "n/a")</f>
        <v/>
      </c>
    </row>
    <row r="1303">
      <c r="B1303" s="39" t="str">
        <f>IFERROR(raw!$B1302,"")</f>
        <v/>
      </c>
      <c r="C1303" s="39" t="str">
        <f>IFERROR(raw!$D1302,"")</f>
        <v/>
      </c>
      <c r="D1303" s="39" t="str">
        <f>IFERROR(__xludf.DUMMYFUNCTION("IFERROR(RANK(raw!$H1302,Filter(raw!$H$2:$H10000,raw!$B$2:$B10000=raw!$B1302),1),"""")"),"")</f>
        <v/>
      </c>
      <c r="E1303" s="40" t="str">
        <f t="array" ref="E1303">IFERROR(INDEX(raw!$B:$H,MATCH(1,(raw!$B:$B=$B1303)*(raw!$D:$D=$C1303),0),7), "n/a")</f>
        <v/>
      </c>
    </row>
    <row r="1304">
      <c r="B1304" s="39" t="str">
        <f>IFERROR(raw!$B1303,"")</f>
        <v/>
      </c>
      <c r="C1304" s="39" t="str">
        <f>IFERROR(raw!$D1303,"")</f>
        <v/>
      </c>
      <c r="D1304" s="39" t="str">
        <f>IFERROR(__xludf.DUMMYFUNCTION("IFERROR(RANK(raw!$H1303,Filter(raw!$H$2:$H10000,raw!$B$2:$B10000=raw!$B1303),1),"""")"),"")</f>
        <v/>
      </c>
      <c r="E1304" s="40" t="str">
        <f t="array" ref="E1304">IFERROR(INDEX(raw!$B:$H,MATCH(1,(raw!$B:$B=$B1304)*(raw!$D:$D=$C1304),0),7), "n/a")</f>
        <v/>
      </c>
    </row>
    <row r="1305">
      <c r="B1305" s="39" t="str">
        <f>IFERROR(raw!$B1304,"")</f>
        <v/>
      </c>
      <c r="C1305" s="39" t="str">
        <f>IFERROR(raw!$D1304,"")</f>
        <v/>
      </c>
      <c r="D1305" s="39" t="str">
        <f>IFERROR(__xludf.DUMMYFUNCTION("IFERROR(RANK(raw!$H1304,Filter(raw!$H$2:$H10000,raw!$B$2:$B10000=raw!$B1304),1),"""")"),"")</f>
        <v/>
      </c>
      <c r="E1305" s="40" t="str">
        <f t="array" ref="E1305">IFERROR(INDEX(raw!$B:$H,MATCH(1,(raw!$B:$B=$B1305)*(raw!$D:$D=$C1305),0),7), "n/a")</f>
        <v/>
      </c>
    </row>
    <row r="1306">
      <c r="B1306" s="39" t="str">
        <f>IFERROR(raw!$B1305,"")</f>
        <v/>
      </c>
      <c r="C1306" s="39" t="str">
        <f>IFERROR(raw!$D1305,"")</f>
        <v/>
      </c>
      <c r="D1306" s="39" t="str">
        <f>IFERROR(__xludf.DUMMYFUNCTION("IFERROR(RANK(raw!$H1305,Filter(raw!$H$2:$H10000,raw!$B$2:$B10000=raw!$B1305),1),"""")"),"")</f>
        <v/>
      </c>
      <c r="E1306" s="40" t="str">
        <f t="array" ref="E1306">IFERROR(INDEX(raw!$B:$H,MATCH(1,(raw!$B:$B=$B1306)*(raw!$D:$D=$C1306),0),7), "n/a")</f>
        <v/>
      </c>
    </row>
    <row r="1307">
      <c r="B1307" s="39" t="str">
        <f>IFERROR(raw!$B1306,"")</f>
        <v/>
      </c>
      <c r="C1307" s="39" t="str">
        <f>IFERROR(raw!$D1306,"")</f>
        <v/>
      </c>
      <c r="D1307" s="39" t="str">
        <f>IFERROR(__xludf.DUMMYFUNCTION("IFERROR(RANK(raw!$H1306,Filter(raw!$H$2:$H10000,raw!$B$2:$B10000=raw!$B1306),1),"""")"),"")</f>
        <v/>
      </c>
      <c r="E1307" s="40" t="str">
        <f t="array" ref="E1307">IFERROR(INDEX(raw!$B:$H,MATCH(1,(raw!$B:$B=$B1307)*(raw!$D:$D=$C1307),0),7), "n/a")</f>
        <v/>
      </c>
    </row>
    <row r="1308">
      <c r="B1308" s="39" t="str">
        <f>IFERROR(raw!$B1307,"")</f>
        <v/>
      </c>
      <c r="C1308" s="39" t="str">
        <f>IFERROR(raw!$D1307,"")</f>
        <v/>
      </c>
      <c r="D1308" s="39" t="str">
        <f>IFERROR(__xludf.DUMMYFUNCTION("IFERROR(RANK(raw!$H1307,Filter(raw!$H$2:$H10000,raw!$B$2:$B10000=raw!$B1307),1),"""")"),"")</f>
        <v/>
      </c>
      <c r="E1308" s="40" t="str">
        <f t="array" ref="E1308">IFERROR(INDEX(raw!$B:$H,MATCH(1,(raw!$B:$B=$B1308)*(raw!$D:$D=$C1308),0),7), "n/a")</f>
        <v/>
      </c>
    </row>
    <row r="1309">
      <c r="B1309" s="39" t="str">
        <f>IFERROR(raw!$B1308,"")</f>
        <v/>
      </c>
      <c r="C1309" s="39" t="str">
        <f>IFERROR(raw!$D1308,"")</f>
        <v/>
      </c>
      <c r="D1309" s="39" t="str">
        <f>IFERROR(__xludf.DUMMYFUNCTION("IFERROR(RANK(raw!$H1308,Filter(raw!$H$2:$H10000,raw!$B$2:$B10000=raw!$B1308),1),"""")"),"")</f>
        <v/>
      </c>
      <c r="E1309" s="40" t="str">
        <f t="array" ref="E1309">IFERROR(INDEX(raw!$B:$H,MATCH(1,(raw!$B:$B=$B1309)*(raw!$D:$D=$C1309),0),7), "n/a")</f>
        <v/>
      </c>
    </row>
    <row r="1310">
      <c r="B1310" s="39" t="str">
        <f>IFERROR(raw!$B1309,"")</f>
        <v/>
      </c>
      <c r="C1310" s="39" t="str">
        <f>IFERROR(raw!$D1309,"")</f>
        <v/>
      </c>
      <c r="D1310" s="39" t="str">
        <f>IFERROR(__xludf.DUMMYFUNCTION("IFERROR(RANK(raw!$H1309,Filter(raw!$H$2:$H10000,raw!$B$2:$B10000=raw!$B1309),1),"""")"),"")</f>
        <v/>
      </c>
      <c r="E1310" s="40" t="str">
        <f t="array" ref="E1310">IFERROR(INDEX(raw!$B:$H,MATCH(1,(raw!$B:$B=$B1310)*(raw!$D:$D=$C1310),0),7), "n/a")</f>
        <v/>
      </c>
    </row>
    <row r="1311">
      <c r="B1311" s="39" t="str">
        <f>IFERROR(raw!$B1310,"")</f>
        <v/>
      </c>
      <c r="C1311" s="39" t="str">
        <f>IFERROR(raw!$D1310,"")</f>
        <v/>
      </c>
      <c r="D1311" s="39" t="str">
        <f>IFERROR(__xludf.DUMMYFUNCTION("IFERROR(RANK(raw!$H1310,Filter(raw!$H$2:$H10000,raw!$B$2:$B10000=raw!$B1310),1),"""")"),"")</f>
        <v/>
      </c>
      <c r="E1311" s="40" t="str">
        <f t="array" ref="E1311">IFERROR(INDEX(raw!$B:$H,MATCH(1,(raw!$B:$B=$B1311)*(raw!$D:$D=$C1311),0),7), "n/a")</f>
        <v/>
      </c>
    </row>
    <row r="1312">
      <c r="B1312" s="39" t="str">
        <f>IFERROR(raw!$B1311,"")</f>
        <v/>
      </c>
      <c r="C1312" s="39" t="str">
        <f>IFERROR(raw!$D1311,"")</f>
        <v/>
      </c>
      <c r="D1312" s="39" t="str">
        <f>IFERROR(__xludf.DUMMYFUNCTION("IFERROR(RANK(raw!$H1311,Filter(raw!$H$2:$H10000,raw!$B$2:$B10000=raw!$B1311),1),"""")"),"")</f>
        <v/>
      </c>
      <c r="E1312" s="40" t="str">
        <f t="array" ref="E1312">IFERROR(INDEX(raw!$B:$H,MATCH(1,(raw!$B:$B=$B1312)*(raw!$D:$D=$C1312),0),7), "n/a")</f>
        <v/>
      </c>
    </row>
    <row r="1313">
      <c r="B1313" s="39" t="str">
        <f>IFERROR(raw!$B1312,"")</f>
        <v/>
      </c>
      <c r="C1313" s="39" t="str">
        <f>IFERROR(raw!$D1312,"")</f>
        <v/>
      </c>
      <c r="D1313" s="39" t="str">
        <f>IFERROR(__xludf.DUMMYFUNCTION("IFERROR(RANK(raw!$H1312,Filter(raw!$H$2:$H10000,raw!$B$2:$B10000=raw!$B1312),1),"""")"),"")</f>
        <v/>
      </c>
      <c r="E1313" s="40" t="str">
        <f t="array" ref="E1313">IFERROR(INDEX(raw!$B:$H,MATCH(1,(raw!$B:$B=$B1313)*(raw!$D:$D=$C1313),0),7), "n/a")</f>
        <v/>
      </c>
    </row>
    <row r="1314">
      <c r="B1314" s="39" t="str">
        <f>IFERROR(raw!$B1313,"")</f>
        <v/>
      </c>
      <c r="C1314" s="39" t="str">
        <f>IFERROR(raw!$D1313,"")</f>
        <v/>
      </c>
      <c r="D1314" s="39" t="str">
        <f>IFERROR(__xludf.DUMMYFUNCTION("IFERROR(RANK(raw!$H1313,Filter(raw!$H$2:$H10000,raw!$B$2:$B10000=raw!$B1313),1),"""")"),"")</f>
        <v/>
      </c>
      <c r="E1314" s="40" t="str">
        <f t="array" ref="E1314">IFERROR(INDEX(raw!$B:$H,MATCH(1,(raw!$B:$B=$B1314)*(raw!$D:$D=$C1314),0),7), "n/a")</f>
        <v/>
      </c>
    </row>
    <row r="1315">
      <c r="B1315" s="39" t="str">
        <f>IFERROR(raw!$B1314,"")</f>
        <v/>
      </c>
      <c r="C1315" s="39" t="str">
        <f>IFERROR(raw!$D1314,"")</f>
        <v/>
      </c>
      <c r="D1315" s="39" t="str">
        <f>IFERROR(__xludf.DUMMYFUNCTION("IFERROR(RANK(raw!$H1314,Filter(raw!$H$2:$H10000,raw!$B$2:$B10000=raw!$B1314),1),"""")"),"")</f>
        <v/>
      </c>
      <c r="E1315" s="40" t="str">
        <f t="array" ref="E1315">IFERROR(INDEX(raw!$B:$H,MATCH(1,(raw!$B:$B=$B1315)*(raw!$D:$D=$C1315),0),7), "n/a")</f>
        <v/>
      </c>
    </row>
    <row r="1316">
      <c r="B1316" s="39" t="str">
        <f>IFERROR(raw!$B1315,"")</f>
        <v/>
      </c>
      <c r="C1316" s="39" t="str">
        <f>IFERROR(raw!$D1315,"")</f>
        <v/>
      </c>
      <c r="D1316" s="39" t="str">
        <f>IFERROR(__xludf.DUMMYFUNCTION("IFERROR(RANK(raw!$H1315,Filter(raw!$H$2:$H10000,raw!$B$2:$B10000=raw!$B1315),1),"""")"),"")</f>
        <v/>
      </c>
      <c r="E1316" s="40" t="str">
        <f t="array" ref="E1316">IFERROR(INDEX(raw!$B:$H,MATCH(1,(raw!$B:$B=$B1316)*(raw!$D:$D=$C1316),0),7), "n/a")</f>
        <v/>
      </c>
    </row>
    <row r="1317">
      <c r="B1317" s="39" t="str">
        <f>IFERROR(raw!$B1316,"")</f>
        <v/>
      </c>
      <c r="C1317" s="39" t="str">
        <f>IFERROR(raw!$D1316,"")</f>
        <v/>
      </c>
      <c r="D1317" s="39" t="str">
        <f>IFERROR(__xludf.DUMMYFUNCTION("IFERROR(RANK(raw!$H1316,Filter(raw!$H$2:$H10000,raw!$B$2:$B10000=raw!$B1316),1),"""")"),"")</f>
        <v/>
      </c>
      <c r="E1317" s="40" t="str">
        <f t="array" ref="E1317">IFERROR(INDEX(raw!$B:$H,MATCH(1,(raw!$B:$B=$B1317)*(raw!$D:$D=$C1317),0),7), "n/a")</f>
        <v/>
      </c>
    </row>
    <row r="1318">
      <c r="B1318" s="39" t="str">
        <f>IFERROR(raw!$B1317,"")</f>
        <v/>
      </c>
      <c r="C1318" s="39" t="str">
        <f>IFERROR(raw!$D1317,"")</f>
        <v/>
      </c>
      <c r="D1318" s="39" t="str">
        <f>IFERROR(__xludf.DUMMYFUNCTION("IFERROR(RANK(raw!$H1317,Filter(raw!$H$2:$H10000,raw!$B$2:$B10000=raw!$B1317),1),"""")"),"")</f>
        <v/>
      </c>
      <c r="E1318" s="40" t="str">
        <f t="array" ref="E1318">IFERROR(INDEX(raw!$B:$H,MATCH(1,(raw!$B:$B=$B1318)*(raw!$D:$D=$C1318),0),7), "n/a")</f>
        <v/>
      </c>
    </row>
    <row r="1319">
      <c r="B1319" s="39" t="str">
        <f>IFERROR(raw!$B1318,"")</f>
        <v/>
      </c>
      <c r="C1319" s="39" t="str">
        <f>IFERROR(raw!$D1318,"")</f>
        <v/>
      </c>
      <c r="D1319" s="39" t="str">
        <f>IFERROR(__xludf.DUMMYFUNCTION("IFERROR(RANK(raw!$H1318,Filter(raw!$H$2:$H10000,raw!$B$2:$B10000=raw!$B1318),1),"""")"),"")</f>
        <v/>
      </c>
      <c r="E1319" s="40" t="str">
        <f t="array" ref="E1319">IFERROR(INDEX(raw!$B:$H,MATCH(1,(raw!$B:$B=$B1319)*(raw!$D:$D=$C1319),0),7), "n/a")</f>
        <v/>
      </c>
    </row>
    <row r="1320">
      <c r="B1320" s="39" t="str">
        <f>IFERROR(raw!$B1319,"")</f>
        <v/>
      </c>
      <c r="C1320" s="39" t="str">
        <f>IFERROR(raw!$D1319,"")</f>
        <v/>
      </c>
      <c r="D1320" s="39" t="str">
        <f>IFERROR(__xludf.DUMMYFUNCTION("IFERROR(RANK(raw!$H1319,Filter(raw!$H$2:$H10000,raw!$B$2:$B10000=raw!$B1319),1),"""")"),"")</f>
        <v/>
      </c>
      <c r="E1320" s="40" t="str">
        <f t="array" ref="E1320">IFERROR(INDEX(raw!$B:$H,MATCH(1,(raw!$B:$B=$B1320)*(raw!$D:$D=$C1320),0),7), "n/a")</f>
        <v/>
      </c>
    </row>
    <row r="1321">
      <c r="B1321" s="39" t="str">
        <f>IFERROR(raw!$B1320,"")</f>
        <v/>
      </c>
      <c r="C1321" s="39" t="str">
        <f>IFERROR(raw!$D1320,"")</f>
        <v/>
      </c>
      <c r="D1321" s="39" t="str">
        <f>IFERROR(__xludf.DUMMYFUNCTION("IFERROR(RANK(raw!$H1320,Filter(raw!$H$2:$H10000,raw!$B$2:$B10000=raw!$B1320),1),"""")"),"")</f>
        <v/>
      </c>
      <c r="E1321" s="40" t="str">
        <f t="array" ref="E1321">IFERROR(INDEX(raw!$B:$H,MATCH(1,(raw!$B:$B=$B1321)*(raw!$D:$D=$C1321),0),7), "n/a")</f>
        <v/>
      </c>
    </row>
    <row r="1322">
      <c r="B1322" s="39" t="str">
        <f>IFERROR(raw!$B1321,"")</f>
        <v/>
      </c>
      <c r="C1322" s="39" t="str">
        <f>IFERROR(raw!$D1321,"")</f>
        <v/>
      </c>
      <c r="D1322" s="39" t="str">
        <f>IFERROR(__xludf.DUMMYFUNCTION("IFERROR(RANK(raw!$H1321,Filter(raw!$H$2:$H10000,raw!$B$2:$B10000=raw!$B1321),1),"""")"),"")</f>
        <v/>
      </c>
      <c r="E1322" s="40" t="str">
        <f t="array" ref="E1322">IFERROR(INDEX(raw!$B:$H,MATCH(1,(raw!$B:$B=$B1322)*(raw!$D:$D=$C1322),0),7), "n/a")</f>
        <v/>
      </c>
    </row>
    <row r="1323">
      <c r="B1323" s="39" t="str">
        <f>IFERROR(raw!$B1322,"")</f>
        <v/>
      </c>
      <c r="C1323" s="39" t="str">
        <f>IFERROR(raw!$D1322,"")</f>
        <v/>
      </c>
      <c r="D1323" s="39" t="str">
        <f>IFERROR(__xludf.DUMMYFUNCTION("IFERROR(RANK(raw!$H1322,Filter(raw!$H$2:$H10000,raw!$B$2:$B10000=raw!$B1322),1),"""")"),"")</f>
        <v/>
      </c>
      <c r="E1323" s="40" t="str">
        <f t="array" ref="E1323">IFERROR(INDEX(raw!$B:$H,MATCH(1,(raw!$B:$B=$B1323)*(raw!$D:$D=$C1323),0),7), "n/a")</f>
        <v/>
      </c>
    </row>
    <row r="1324">
      <c r="B1324" s="39" t="str">
        <f>IFERROR(raw!$B1323,"")</f>
        <v/>
      </c>
      <c r="C1324" s="39" t="str">
        <f>IFERROR(raw!$D1323,"")</f>
        <v/>
      </c>
      <c r="D1324" s="39" t="str">
        <f>IFERROR(__xludf.DUMMYFUNCTION("IFERROR(RANK(raw!$H1323,Filter(raw!$H$2:$H10000,raw!$B$2:$B10000=raw!$B1323),1),"""")"),"")</f>
        <v/>
      </c>
      <c r="E1324" s="40" t="str">
        <f t="array" ref="E1324">IFERROR(INDEX(raw!$B:$H,MATCH(1,(raw!$B:$B=$B1324)*(raw!$D:$D=$C1324),0),7), "n/a")</f>
        <v/>
      </c>
    </row>
    <row r="1325">
      <c r="B1325" s="39" t="str">
        <f>IFERROR(raw!$B1324,"")</f>
        <v/>
      </c>
      <c r="C1325" s="39" t="str">
        <f>IFERROR(raw!$D1324,"")</f>
        <v/>
      </c>
      <c r="D1325" s="39" t="str">
        <f>IFERROR(__xludf.DUMMYFUNCTION("IFERROR(RANK(raw!$H1324,Filter(raw!$H$2:$H10000,raw!$B$2:$B10000=raw!$B1324),1),"""")"),"")</f>
        <v/>
      </c>
      <c r="E1325" s="40" t="str">
        <f t="array" ref="E1325">IFERROR(INDEX(raw!$B:$H,MATCH(1,(raw!$B:$B=$B1325)*(raw!$D:$D=$C1325),0),7), "n/a")</f>
        <v/>
      </c>
    </row>
    <row r="1326">
      <c r="B1326" s="39" t="str">
        <f>IFERROR(raw!$B1325,"")</f>
        <v/>
      </c>
      <c r="C1326" s="39" t="str">
        <f>IFERROR(raw!$D1325,"")</f>
        <v/>
      </c>
      <c r="D1326" s="39" t="str">
        <f>IFERROR(__xludf.DUMMYFUNCTION("IFERROR(RANK(raw!$H1325,Filter(raw!$H$2:$H10000,raw!$B$2:$B10000=raw!$B1325),1),"""")"),"")</f>
        <v/>
      </c>
      <c r="E1326" s="40" t="str">
        <f t="array" ref="E1326">IFERROR(INDEX(raw!$B:$H,MATCH(1,(raw!$B:$B=$B1326)*(raw!$D:$D=$C1326),0),7), "n/a")</f>
        <v/>
      </c>
    </row>
    <row r="1327">
      <c r="B1327" s="39" t="str">
        <f>IFERROR(raw!$B1326,"")</f>
        <v/>
      </c>
      <c r="C1327" s="39" t="str">
        <f>IFERROR(raw!$D1326,"")</f>
        <v/>
      </c>
      <c r="D1327" s="39" t="str">
        <f>IFERROR(__xludf.DUMMYFUNCTION("IFERROR(RANK(raw!$H1326,Filter(raw!$H$2:$H10000,raw!$B$2:$B10000=raw!$B1326),1),"""")"),"")</f>
        <v/>
      </c>
      <c r="E1327" s="40" t="str">
        <f t="array" ref="E1327">IFERROR(INDEX(raw!$B:$H,MATCH(1,(raw!$B:$B=$B1327)*(raw!$D:$D=$C1327),0),7), "n/a")</f>
        <v/>
      </c>
    </row>
    <row r="1328">
      <c r="B1328" s="39" t="str">
        <f>IFERROR(raw!$B1327,"")</f>
        <v/>
      </c>
      <c r="C1328" s="39" t="str">
        <f>IFERROR(raw!$D1327,"")</f>
        <v/>
      </c>
      <c r="D1328" s="39" t="str">
        <f>IFERROR(__xludf.DUMMYFUNCTION("IFERROR(RANK(raw!$H1327,Filter(raw!$H$2:$H10000,raw!$B$2:$B10000=raw!$B1327),1),"""")"),"")</f>
        <v/>
      </c>
      <c r="E1328" s="40" t="str">
        <f t="array" ref="E1328">IFERROR(INDEX(raw!$B:$H,MATCH(1,(raw!$B:$B=$B1328)*(raw!$D:$D=$C1328),0),7), "n/a")</f>
        <v/>
      </c>
    </row>
    <row r="1329">
      <c r="B1329" s="39" t="str">
        <f>IFERROR(raw!$B1328,"")</f>
        <v/>
      </c>
      <c r="C1329" s="39" t="str">
        <f>IFERROR(raw!$D1328,"")</f>
        <v/>
      </c>
      <c r="D1329" s="39" t="str">
        <f>IFERROR(__xludf.DUMMYFUNCTION("IFERROR(RANK(raw!$H1328,Filter(raw!$H$2:$H10000,raw!$B$2:$B10000=raw!$B1328),1),"""")"),"")</f>
        <v/>
      </c>
      <c r="E1329" s="40" t="str">
        <f t="array" ref="E1329">IFERROR(INDEX(raw!$B:$H,MATCH(1,(raw!$B:$B=$B1329)*(raw!$D:$D=$C1329),0),7), "n/a")</f>
        <v/>
      </c>
    </row>
    <row r="1330">
      <c r="B1330" s="39" t="str">
        <f>IFERROR(raw!$B1329,"")</f>
        <v/>
      </c>
      <c r="C1330" s="39" t="str">
        <f>IFERROR(raw!$D1329,"")</f>
        <v/>
      </c>
      <c r="D1330" s="39" t="str">
        <f>IFERROR(__xludf.DUMMYFUNCTION("IFERROR(RANK(raw!$H1329,Filter(raw!$H$2:$H10000,raw!$B$2:$B10000=raw!$B1329),1),"""")"),"")</f>
        <v/>
      </c>
      <c r="E1330" s="40" t="str">
        <f t="array" ref="E1330">IFERROR(INDEX(raw!$B:$H,MATCH(1,(raw!$B:$B=$B1330)*(raw!$D:$D=$C1330),0),7), "n/a")</f>
        <v/>
      </c>
    </row>
    <row r="1331">
      <c r="B1331" s="39" t="str">
        <f>IFERROR(raw!$B1330,"")</f>
        <v/>
      </c>
      <c r="C1331" s="39" t="str">
        <f>IFERROR(raw!$D1330,"")</f>
        <v/>
      </c>
      <c r="D1331" s="39" t="str">
        <f>IFERROR(__xludf.DUMMYFUNCTION("IFERROR(RANK(raw!$H1330,Filter(raw!$H$2:$H10000,raw!$B$2:$B10000=raw!$B1330),1),"""")"),"")</f>
        <v/>
      </c>
      <c r="E1331" s="40" t="str">
        <f t="array" ref="E1331">IFERROR(INDEX(raw!$B:$H,MATCH(1,(raw!$B:$B=$B1331)*(raw!$D:$D=$C1331),0),7), "n/a")</f>
        <v/>
      </c>
    </row>
    <row r="1332">
      <c r="B1332" s="39" t="str">
        <f>IFERROR(raw!$B1331,"")</f>
        <v/>
      </c>
      <c r="C1332" s="39" t="str">
        <f>IFERROR(raw!$D1331,"")</f>
        <v/>
      </c>
      <c r="D1332" s="39" t="str">
        <f>IFERROR(__xludf.DUMMYFUNCTION("IFERROR(RANK(raw!$H1331,Filter(raw!$H$2:$H10000,raw!$B$2:$B10000=raw!$B1331),1),"""")"),"")</f>
        <v/>
      </c>
      <c r="E1332" s="40" t="str">
        <f t="array" ref="E1332">IFERROR(INDEX(raw!$B:$H,MATCH(1,(raw!$B:$B=$B1332)*(raw!$D:$D=$C1332),0),7), "n/a")</f>
        <v/>
      </c>
    </row>
    <row r="1333">
      <c r="B1333" s="39" t="str">
        <f>IFERROR(raw!$B1332,"")</f>
        <v/>
      </c>
      <c r="C1333" s="39" t="str">
        <f>IFERROR(raw!$D1332,"")</f>
        <v/>
      </c>
      <c r="D1333" s="39" t="str">
        <f>IFERROR(__xludf.DUMMYFUNCTION("IFERROR(RANK(raw!$H1332,Filter(raw!$H$2:$H10000,raw!$B$2:$B10000=raw!$B1332),1),"""")"),"")</f>
        <v/>
      </c>
      <c r="E1333" s="40" t="str">
        <f t="array" ref="E1333">IFERROR(INDEX(raw!$B:$H,MATCH(1,(raw!$B:$B=$B1333)*(raw!$D:$D=$C1333),0),7), "n/a")</f>
        <v/>
      </c>
    </row>
    <row r="1334">
      <c r="B1334" s="39" t="str">
        <f>IFERROR(raw!$B1333,"")</f>
        <v/>
      </c>
      <c r="C1334" s="39" t="str">
        <f>IFERROR(raw!$D1333,"")</f>
        <v/>
      </c>
      <c r="D1334" s="39" t="str">
        <f>IFERROR(__xludf.DUMMYFUNCTION("IFERROR(RANK(raw!$H1333,Filter(raw!$H$2:$H10000,raw!$B$2:$B10000=raw!$B1333),1),"""")"),"")</f>
        <v/>
      </c>
      <c r="E1334" s="40" t="str">
        <f t="array" ref="E1334">IFERROR(INDEX(raw!$B:$H,MATCH(1,(raw!$B:$B=$B1334)*(raw!$D:$D=$C1334),0),7), "n/a")</f>
        <v/>
      </c>
    </row>
    <row r="1335">
      <c r="B1335" s="39" t="str">
        <f>IFERROR(raw!$B1334,"")</f>
        <v/>
      </c>
      <c r="C1335" s="39" t="str">
        <f>IFERROR(raw!$D1334,"")</f>
        <v/>
      </c>
      <c r="D1335" s="39" t="str">
        <f>IFERROR(__xludf.DUMMYFUNCTION("IFERROR(RANK(raw!$H1334,Filter(raw!$H$2:$H10000,raw!$B$2:$B10000=raw!$B1334),1),"""")"),"")</f>
        <v/>
      </c>
      <c r="E1335" s="40" t="str">
        <f t="array" ref="E1335">IFERROR(INDEX(raw!$B:$H,MATCH(1,(raw!$B:$B=$B1335)*(raw!$D:$D=$C1335),0),7), "n/a")</f>
        <v/>
      </c>
    </row>
    <row r="1336">
      <c r="B1336" s="39" t="str">
        <f>IFERROR(raw!$B1335,"")</f>
        <v/>
      </c>
      <c r="C1336" s="39" t="str">
        <f>IFERROR(raw!$D1335,"")</f>
        <v/>
      </c>
      <c r="D1336" s="39" t="str">
        <f>IFERROR(__xludf.DUMMYFUNCTION("IFERROR(RANK(raw!$H1335,Filter(raw!$H$2:$H10000,raw!$B$2:$B10000=raw!$B1335),1),"""")"),"")</f>
        <v/>
      </c>
      <c r="E1336" s="40" t="str">
        <f t="array" ref="E1336">IFERROR(INDEX(raw!$B:$H,MATCH(1,(raw!$B:$B=$B1336)*(raw!$D:$D=$C1336),0),7), "n/a")</f>
        <v/>
      </c>
    </row>
    <row r="1337">
      <c r="B1337" s="39" t="str">
        <f>IFERROR(raw!$B1336,"")</f>
        <v/>
      </c>
      <c r="C1337" s="39" t="str">
        <f>IFERROR(raw!$D1336,"")</f>
        <v/>
      </c>
      <c r="D1337" s="39" t="str">
        <f>IFERROR(__xludf.DUMMYFUNCTION("IFERROR(RANK(raw!$H1336,Filter(raw!$H$2:$H10000,raw!$B$2:$B10000=raw!$B1336),1),"""")"),"")</f>
        <v/>
      </c>
      <c r="E1337" s="40" t="str">
        <f t="array" ref="E1337">IFERROR(INDEX(raw!$B:$H,MATCH(1,(raw!$B:$B=$B1337)*(raw!$D:$D=$C1337),0),7), "n/a")</f>
        <v/>
      </c>
    </row>
    <row r="1338">
      <c r="B1338" s="39" t="str">
        <f>IFERROR(raw!$B1337,"")</f>
        <v/>
      </c>
      <c r="C1338" s="39" t="str">
        <f>IFERROR(raw!$D1337,"")</f>
        <v/>
      </c>
      <c r="D1338" s="39" t="str">
        <f>IFERROR(__xludf.DUMMYFUNCTION("IFERROR(RANK(raw!$H1337,Filter(raw!$H$2:$H10000,raw!$B$2:$B10000=raw!$B1337),1),"""")"),"")</f>
        <v/>
      </c>
      <c r="E1338" s="40" t="str">
        <f t="array" ref="E1338">IFERROR(INDEX(raw!$B:$H,MATCH(1,(raw!$B:$B=$B1338)*(raw!$D:$D=$C1338),0),7), "n/a")</f>
        <v/>
      </c>
    </row>
    <row r="1339">
      <c r="B1339" s="39" t="str">
        <f>IFERROR(raw!$B1338,"")</f>
        <v/>
      </c>
      <c r="C1339" s="39" t="str">
        <f>IFERROR(raw!$D1338,"")</f>
        <v/>
      </c>
      <c r="D1339" s="39" t="str">
        <f>IFERROR(__xludf.DUMMYFUNCTION("IFERROR(RANK(raw!$H1338,Filter(raw!$H$2:$H10000,raw!$B$2:$B10000=raw!$B1338),1),"""")"),"")</f>
        <v/>
      </c>
      <c r="E1339" s="40" t="str">
        <f t="array" ref="E1339">IFERROR(INDEX(raw!$B:$H,MATCH(1,(raw!$B:$B=$B1339)*(raw!$D:$D=$C1339),0),7), "n/a")</f>
        <v/>
      </c>
    </row>
    <row r="1340">
      <c r="B1340" s="39" t="str">
        <f>IFERROR(raw!$B1339,"")</f>
        <v/>
      </c>
      <c r="C1340" s="39" t="str">
        <f>IFERROR(raw!$D1339,"")</f>
        <v/>
      </c>
      <c r="D1340" s="39" t="str">
        <f>IFERROR(__xludf.DUMMYFUNCTION("IFERROR(RANK(raw!$H1339,Filter(raw!$H$2:$H10000,raw!$B$2:$B10000=raw!$B1339),1),"""")"),"")</f>
        <v/>
      </c>
      <c r="E1340" s="40" t="str">
        <f t="array" ref="E1340">IFERROR(INDEX(raw!$B:$H,MATCH(1,(raw!$B:$B=$B1340)*(raw!$D:$D=$C1340),0),7), "n/a")</f>
        <v/>
      </c>
    </row>
    <row r="1341">
      <c r="B1341" s="39" t="str">
        <f>IFERROR(raw!$B1340,"")</f>
        <v/>
      </c>
      <c r="C1341" s="39" t="str">
        <f>IFERROR(raw!$D1340,"")</f>
        <v/>
      </c>
      <c r="D1341" s="39" t="str">
        <f>IFERROR(__xludf.DUMMYFUNCTION("IFERROR(RANK(raw!$H1340,Filter(raw!$H$2:$H10000,raw!$B$2:$B10000=raw!$B1340),1),"""")"),"")</f>
        <v/>
      </c>
      <c r="E1341" s="40" t="str">
        <f t="array" ref="E1341">IFERROR(INDEX(raw!$B:$H,MATCH(1,(raw!$B:$B=$B1341)*(raw!$D:$D=$C1341),0),7), "n/a")</f>
        <v/>
      </c>
    </row>
    <row r="1342">
      <c r="B1342" s="39" t="str">
        <f>IFERROR(raw!$B1341,"")</f>
        <v/>
      </c>
      <c r="C1342" s="39" t="str">
        <f>IFERROR(raw!$D1341,"")</f>
        <v/>
      </c>
      <c r="D1342" s="39" t="str">
        <f>IFERROR(__xludf.DUMMYFUNCTION("IFERROR(RANK(raw!$H1341,Filter(raw!$H$2:$H10000,raw!$B$2:$B10000=raw!$B1341),1),"""")"),"")</f>
        <v/>
      </c>
      <c r="E1342" s="40" t="str">
        <f t="array" ref="E1342">IFERROR(INDEX(raw!$B:$H,MATCH(1,(raw!$B:$B=$B1342)*(raw!$D:$D=$C1342),0),7), "n/a")</f>
        <v/>
      </c>
    </row>
    <row r="1343">
      <c r="B1343" s="39" t="str">
        <f>IFERROR(raw!$B1342,"")</f>
        <v/>
      </c>
      <c r="C1343" s="39" t="str">
        <f>IFERROR(raw!$D1342,"")</f>
        <v/>
      </c>
      <c r="D1343" s="39" t="str">
        <f>IFERROR(__xludf.DUMMYFUNCTION("IFERROR(RANK(raw!$H1342,Filter(raw!$H$2:$H10000,raw!$B$2:$B10000=raw!$B1342),1),"""")"),"")</f>
        <v/>
      </c>
      <c r="E1343" s="40" t="str">
        <f t="array" ref="E1343">IFERROR(INDEX(raw!$B:$H,MATCH(1,(raw!$B:$B=$B1343)*(raw!$D:$D=$C1343),0),7), "n/a")</f>
        <v/>
      </c>
    </row>
    <row r="1344">
      <c r="B1344" s="39" t="str">
        <f>IFERROR(raw!$B1343,"")</f>
        <v/>
      </c>
      <c r="C1344" s="39" t="str">
        <f>IFERROR(raw!$D1343,"")</f>
        <v/>
      </c>
      <c r="D1344" s="39" t="str">
        <f>IFERROR(__xludf.DUMMYFUNCTION("IFERROR(RANK(raw!$H1343,Filter(raw!$H$2:$H10000,raw!$B$2:$B10000=raw!$B1343),1),"""")"),"")</f>
        <v/>
      </c>
      <c r="E1344" s="40" t="str">
        <f t="array" ref="E1344">IFERROR(INDEX(raw!$B:$H,MATCH(1,(raw!$B:$B=$B1344)*(raw!$D:$D=$C1344),0),7), "n/a")</f>
        <v/>
      </c>
    </row>
    <row r="1345">
      <c r="B1345" s="39" t="str">
        <f>IFERROR(raw!$B1344,"")</f>
        <v/>
      </c>
      <c r="C1345" s="39" t="str">
        <f>IFERROR(raw!$D1344,"")</f>
        <v/>
      </c>
      <c r="D1345" s="39" t="str">
        <f>IFERROR(__xludf.DUMMYFUNCTION("IFERROR(RANK(raw!$H1344,Filter(raw!$H$2:$H10000,raw!$B$2:$B10000=raw!$B1344),1),"""")"),"")</f>
        <v/>
      </c>
      <c r="E1345" s="40" t="str">
        <f t="array" ref="E1345">IFERROR(INDEX(raw!$B:$H,MATCH(1,(raw!$B:$B=$B1345)*(raw!$D:$D=$C1345),0),7), "n/a")</f>
        <v/>
      </c>
    </row>
    <row r="1346">
      <c r="B1346" s="39" t="str">
        <f>IFERROR(raw!$B1345,"")</f>
        <v/>
      </c>
      <c r="C1346" s="39" t="str">
        <f>IFERROR(raw!$D1345,"")</f>
        <v/>
      </c>
      <c r="D1346" s="39" t="str">
        <f>IFERROR(__xludf.DUMMYFUNCTION("IFERROR(RANK(raw!$H1345,Filter(raw!$H$2:$H10000,raw!$B$2:$B10000=raw!$B1345),1),"""")"),"")</f>
        <v/>
      </c>
      <c r="E1346" s="40" t="str">
        <f t="array" ref="E1346">IFERROR(INDEX(raw!$B:$H,MATCH(1,(raw!$B:$B=$B1346)*(raw!$D:$D=$C1346),0),7), "n/a")</f>
        <v/>
      </c>
    </row>
    <row r="1347">
      <c r="B1347" s="39" t="str">
        <f>IFERROR(raw!$B1346,"")</f>
        <v/>
      </c>
      <c r="C1347" s="39" t="str">
        <f>IFERROR(raw!$D1346,"")</f>
        <v/>
      </c>
      <c r="D1347" s="39" t="str">
        <f>IFERROR(__xludf.DUMMYFUNCTION("IFERROR(RANK(raw!$H1346,Filter(raw!$H$2:$H10000,raw!$B$2:$B10000=raw!$B1346),1),"""")"),"")</f>
        <v/>
      </c>
      <c r="E1347" s="40" t="str">
        <f t="array" ref="E1347">IFERROR(INDEX(raw!$B:$H,MATCH(1,(raw!$B:$B=$B1347)*(raw!$D:$D=$C1347),0),7), "n/a")</f>
        <v/>
      </c>
    </row>
    <row r="1348">
      <c r="B1348" s="39" t="str">
        <f>IFERROR(raw!$B1347,"")</f>
        <v/>
      </c>
      <c r="C1348" s="39" t="str">
        <f>IFERROR(raw!$D1347,"")</f>
        <v/>
      </c>
      <c r="D1348" s="39" t="str">
        <f>IFERROR(__xludf.DUMMYFUNCTION("IFERROR(RANK(raw!$H1347,Filter(raw!$H$2:$H10000,raw!$B$2:$B10000=raw!$B1347),1),"""")"),"")</f>
        <v/>
      </c>
      <c r="E1348" s="40" t="str">
        <f t="array" ref="E1348">IFERROR(INDEX(raw!$B:$H,MATCH(1,(raw!$B:$B=$B1348)*(raw!$D:$D=$C1348),0),7), "n/a")</f>
        <v/>
      </c>
    </row>
    <row r="1349">
      <c r="B1349" s="39" t="str">
        <f>IFERROR(raw!$B1348,"")</f>
        <v/>
      </c>
      <c r="C1349" s="39" t="str">
        <f>IFERROR(raw!$D1348,"")</f>
        <v/>
      </c>
      <c r="D1349" s="39" t="str">
        <f>IFERROR(__xludf.DUMMYFUNCTION("IFERROR(RANK(raw!$H1348,Filter(raw!$H$2:$H10000,raw!$B$2:$B10000=raw!$B1348),1),"""")"),"")</f>
        <v/>
      </c>
      <c r="E1349" s="40" t="str">
        <f t="array" ref="E1349">IFERROR(INDEX(raw!$B:$H,MATCH(1,(raw!$B:$B=$B1349)*(raw!$D:$D=$C1349),0),7), "n/a")</f>
        <v/>
      </c>
    </row>
    <row r="1350">
      <c r="B1350" s="39" t="str">
        <f>IFERROR(raw!$B1349,"")</f>
        <v/>
      </c>
      <c r="C1350" s="39" t="str">
        <f>IFERROR(raw!$D1349,"")</f>
        <v/>
      </c>
      <c r="D1350" s="39" t="str">
        <f>IFERROR(__xludf.DUMMYFUNCTION("IFERROR(RANK(raw!$H1349,Filter(raw!$H$2:$H10000,raw!$B$2:$B10000=raw!$B1349),1),"""")"),"")</f>
        <v/>
      </c>
      <c r="E1350" s="40" t="str">
        <f t="array" ref="E1350">IFERROR(INDEX(raw!$B:$H,MATCH(1,(raw!$B:$B=$B1350)*(raw!$D:$D=$C1350),0),7), "n/a")</f>
        <v/>
      </c>
    </row>
    <row r="1351">
      <c r="B1351" s="39" t="str">
        <f>IFERROR(raw!$B1350,"")</f>
        <v/>
      </c>
      <c r="C1351" s="39" t="str">
        <f>IFERROR(raw!$D1350,"")</f>
        <v/>
      </c>
      <c r="D1351" s="39" t="str">
        <f>IFERROR(__xludf.DUMMYFUNCTION("IFERROR(RANK(raw!$H1350,Filter(raw!$H$2:$H10000,raw!$B$2:$B10000=raw!$B1350),1),"""")"),"")</f>
        <v/>
      </c>
      <c r="E1351" s="40" t="str">
        <f t="array" ref="E1351">IFERROR(INDEX(raw!$B:$H,MATCH(1,(raw!$B:$B=$B1351)*(raw!$D:$D=$C1351),0),7), "n/a")</f>
        <v/>
      </c>
    </row>
    <row r="1352">
      <c r="B1352" s="39" t="str">
        <f>IFERROR(raw!$B1351,"")</f>
        <v/>
      </c>
      <c r="C1352" s="39" t="str">
        <f>IFERROR(raw!$D1351,"")</f>
        <v/>
      </c>
      <c r="D1352" s="39" t="str">
        <f>IFERROR(__xludf.DUMMYFUNCTION("IFERROR(RANK(raw!$H1351,Filter(raw!$H$2:$H10000,raw!$B$2:$B10000=raw!$B1351),1),"""")"),"")</f>
        <v/>
      </c>
      <c r="E1352" s="40" t="str">
        <f t="array" ref="E1352">IFERROR(INDEX(raw!$B:$H,MATCH(1,(raw!$B:$B=$B1352)*(raw!$D:$D=$C1352),0),7), "n/a")</f>
        <v/>
      </c>
    </row>
    <row r="1353">
      <c r="B1353" s="39" t="str">
        <f>IFERROR(raw!$B1352,"")</f>
        <v/>
      </c>
      <c r="C1353" s="39" t="str">
        <f>IFERROR(raw!$D1352,"")</f>
        <v/>
      </c>
      <c r="D1353" s="39" t="str">
        <f>IFERROR(__xludf.DUMMYFUNCTION("IFERROR(RANK(raw!$H1352,Filter(raw!$H$2:$H10000,raw!$B$2:$B10000=raw!$B1352),1),"""")"),"")</f>
        <v/>
      </c>
      <c r="E1353" s="40" t="str">
        <f t="array" ref="E1353">IFERROR(INDEX(raw!$B:$H,MATCH(1,(raw!$B:$B=$B1353)*(raw!$D:$D=$C1353),0),7), "n/a")</f>
        <v/>
      </c>
    </row>
    <row r="1354">
      <c r="B1354" s="39" t="str">
        <f>IFERROR(raw!$B1353,"")</f>
        <v/>
      </c>
      <c r="C1354" s="39" t="str">
        <f>IFERROR(raw!$D1353,"")</f>
        <v/>
      </c>
      <c r="D1354" s="39" t="str">
        <f>IFERROR(__xludf.DUMMYFUNCTION("IFERROR(RANK(raw!$H1353,Filter(raw!$H$2:$H10000,raw!$B$2:$B10000=raw!$B1353),1),"""")"),"")</f>
        <v/>
      </c>
      <c r="E1354" s="40" t="str">
        <f t="array" ref="E1354">IFERROR(INDEX(raw!$B:$H,MATCH(1,(raw!$B:$B=$B1354)*(raw!$D:$D=$C1354),0),7), "n/a")</f>
        <v/>
      </c>
    </row>
    <row r="1355">
      <c r="B1355" s="39" t="str">
        <f>IFERROR(raw!$B1354,"")</f>
        <v/>
      </c>
      <c r="C1355" s="39" t="str">
        <f>IFERROR(raw!$D1354,"")</f>
        <v/>
      </c>
      <c r="D1355" s="39" t="str">
        <f>IFERROR(__xludf.DUMMYFUNCTION("IFERROR(RANK(raw!$H1354,Filter(raw!$H$2:$H10000,raw!$B$2:$B10000=raw!$B1354),1),"""")"),"")</f>
        <v/>
      </c>
      <c r="E1355" s="40" t="str">
        <f t="array" ref="E1355">IFERROR(INDEX(raw!$B:$H,MATCH(1,(raw!$B:$B=$B1355)*(raw!$D:$D=$C1355),0),7), "n/a")</f>
        <v/>
      </c>
    </row>
    <row r="1356">
      <c r="B1356" s="39" t="str">
        <f>IFERROR(raw!$B1355,"")</f>
        <v/>
      </c>
      <c r="C1356" s="39" t="str">
        <f>IFERROR(raw!$D1355,"")</f>
        <v/>
      </c>
      <c r="D1356" s="39" t="str">
        <f>IFERROR(__xludf.DUMMYFUNCTION("IFERROR(RANK(raw!$H1355,Filter(raw!$H$2:$H10000,raw!$B$2:$B10000=raw!$B1355),1),"""")"),"")</f>
        <v/>
      </c>
      <c r="E1356" s="40" t="str">
        <f t="array" ref="E1356">IFERROR(INDEX(raw!$B:$H,MATCH(1,(raw!$B:$B=$B1356)*(raw!$D:$D=$C1356),0),7), "n/a")</f>
        <v/>
      </c>
    </row>
    <row r="1357">
      <c r="B1357" s="39" t="str">
        <f>IFERROR(raw!$B1356,"")</f>
        <v/>
      </c>
      <c r="C1357" s="39" t="str">
        <f>IFERROR(raw!$D1356,"")</f>
        <v/>
      </c>
      <c r="D1357" s="39" t="str">
        <f>IFERROR(__xludf.DUMMYFUNCTION("IFERROR(RANK(raw!$H1356,Filter(raw!$H$2:$H10000,raw!$B$2:$B10000=raw!$B1356),1),"""")"),"")</f>
        <v/>
      </c>
      <c r="E1357" s="40" t="str">
        <f t="array" ref="E1357">IFERROR(INDEX(raw!$B:$H,MATCH(1,(raw!$B:$B=$B1357)*(raw!$D:$D=$C1357),0),7), "n/a")</f>
        <v/>
      </c>
    </row>
    <row r="1358">
      <c r="B1358" s="39" t="str">
        <f>IFERROR(raw!$B1357,"")</f>
        <v/>
      </c>
      <c r="C1358" s="39" t="str">
        <f>IFERROR(raw!$D1357,"")</f>
        <v/>
      </c>
      <c r="D1358" s="39" t="str">
        <f>IFERROR(__xludf.DUMMYFUNCTION("IFERROR(RANK(raw!$H1357,Filter(raw!$H$2:$H10000,raw!$B$2:$B10000=raw!$B1357),1),"""")"),"")</f>
        <v/>
      </c>
      <c r="E1358" s="40" t="str">
        <f t="array" ref="E1358">IFERROR(INDEX(raw!$B:$H,MATCH(1,(raw!$B:$B=$B1358)*(raw!$D:$D=$C1358),0),7), "n/a")</f>
        <v/>
      </c>
    </row>
    <row r="1359">
      <c r="B1359" s="39" t="str">
        <f>IFERROR(raw!$B1358,"")</f>
        <v/>
      </c>
      <c r="C1359" s="39" t="str">
        <f>IFERROR(raw!$D1358,"")</f>
        <v/>
      </c>
      <c r="D1359" s="39" t="str">
        <f>IFERROR(__xludf.DUMMYFUNCTION("IFERROR(RANK(raw!$H1358,Filter(raw!$H$2:$H10000,raw!$B$2:$B10000=raw!$B1358),1),"""")"),"")</f>
        <v/>
      </c>
      <c r="E1359" s="40" t="str">
        <f t="array" ref="E1359">IFERROR(INDEX(raw!$B:$H,MATCH(1,(raw!$B:$B=$B1359)*(raw!$D:$D=$C1359),0),7), "n/a")</f>
        <v/>
      </c>
    </row>
    <row r="1360">
      <c r="B1360" s="39" t="str">
        <f>IFERROR(raw!$B1359,"")</f>
        <v/>
      </c>
      <c r="C1360" s="39" t="str">
        <f>IFERROR(raw!$D1359,"")</f>
        <v/>
      </c>
      <c r="D1360" s="39" t="str">
        <f>IFERROR(__xludf.DUMMYFUNCTION("IFERROR(RANK(raw!$H1359,Filter(raw!$H$2:$H10000,raw!$B$2:$B10000=raw!$B1359),1),"""")"),"")</f>
        <v/>
      </c>
      <c r="E1360" s="40" t="str">
        <f t="array" ref="E1360">IFERROR(INDEX(raw!$B:$H,MATCH(1,(raw!$B:$B=$B1360)*(raw!$D:$D=$C1360),0),7), "n/a")</f>
        <v/>
      </c>
    </row>
    <row r="1361">
      <c r="B1361" s="39" t="str">
        <f>IFERROR(raw!$B1360,"")</f>
        <v/>
      </c>
      <c r="C1361" s="39" t="str">
        <f>IFERROR(raw!$D1360,"")</f>
        <v/>
      </c>
      <c r="D1361" s="39" t="str">
        <f>IFERROR(__xludf.DUMMYFUNCTION("IFERROR(RANK(raw!$H1360,Filter(raw!$H$2:$H10000,raw!$B$2:$B10000=raw!$B1360),1),"""")"),"")</f>
        <v/>
      </c>
      <c r="E1361" s="40" t="str">
        <f t="array" ref="E1361">IFERROR(INDEX(raw!$B:$H,MATCH(1,(raw!$B:$B=$B1361)*(raw!$D:$D=$C1361),0),7), "n/a")</f>
        <v/>
      </c>
    </row>
    <row r="1362">
      <c r="B1362" s="39" t="str">
        <f>IFERROR(raw!$B1361,"")</f>
        <v/>
      </c>
      <c r="C1362" s="39" t="str">
        <f>IFERROR(raw!$D1361,"")</f>
        <v/>
      </c>
      <c r="D1362" s="39" t="str">
        <f>IFERROR(__xludf.DUMMYFUNCTION("IFERROR(RANK(raw!$H1361,Filter(raw!$H$2:$H10000,raw!$B$2:$B10000=raw!$B1361),1),"""")"),"")</f>
        <v/>
      </c>
      <c r="E1362" s="40" t="str">
        <f t="array" ref="E1362">IFERROR(INDEX(raw!$B:$H,MATCH(1,(raw!$B:$B=$B1362)*(raw!$D:$D=$C1362),0),7), "n/a")</f>
        <v/>
      </c>
    </row>
    <row r="1363">
      <c r="B1363" s="39" t="str">
        <f>IFERROR(raw!$B1362,"")</f>
        <v/>
      </c>
      <c r="C1363" s="39" t="str">
        <f>IFERROR(raw!$D1362,"")</f>
        <v/>
      </c>
      <c r="D1363" s="39" t="str">
        <f>IFERROR(__xludf.DUMMYFUNCTION("IFERROR(RANK(raw!$H1362,Filter(raw!$H$2:$H10000,raw!$B$2:$B10000=raw!$B1362),1),"""")"),"")</f>
        <v/>
      </c>
      <c r="E1363" s="40" t="str">
        <f t="array" ref="E1363">IFERROR(INDEX(raw!$B:$H,MATCH(1,(raw!$B:$B=$B1363)*(raw!$D:$D=$C1363),0),7), "n/a")</f>
        <v/>
      </c>
    </row>
    <row r="1364">
      <c r="B1364" s="39" t="str">
        <f>IFERROR(raw!$B1363,"")</f>
        <v/>
      </c>
      <c r="C1364" s="39" t="str">
        <f>IFERROR(raw!$D1363,"")</f>
        <v/>
      </c>
      <c r="D1364" s="39" t="str">
        <f>IFERROR(__xludf.DUMMYFUNCTION("IFERROR(RANK(raw!$H1363,Filter(raw!$H$2:$H10000,raw!$B$2:$B10000=raw!$B1363),1),"""")"),"")</f>
        <v/>
      </c>
      <c r="E1364" s="40" t="str">
        <f t="array" ref="E1364">IFERROR(INDEX(raw!$B:$H,MATCH(1,(raw!$B:$B=$B1364)*(raw!$D:$D=$C1364),0),7), "n/a")</f>
        <v/>
      </c>
    </row>
    <row r="1365">
      <c r="B1365" s="39" t="str">
        <f>IFERROR(raw!$B1364,"")</f>
        <v/>
      </c>
      <c r="C1365" s="39" t="str">
        <f>IFERROR(raw!$D1364,"")</f>
        <v/>
      </c>
      <c r="D1365" s="39" t="str">
        <f>IFERROR(__xludf.DUMMYFUNCTION("IFERROR(RANK(raw!$H1364,Filter(raw!$H$2:$H10000,raw!$B$2:$B10000=raw!$B1364),1),"""")"),"")</f>
        <v/>
      </c>
      <c r="E1365" s="40" t="str">
        <f t="array" ref="E1365">IFERROR(INDEX(raw!$B:$H,MATCH(1,(raw!$B:$B=$B1365)*(raw!$D:$D=$C1365),0),7), "n/a")</f>
        <v/>
      </c>
    </row>
    <row r="1366">
      <c r="B1366" s="39" t="str">
        <f>IFERROR(raw!$B1365,"")</f>
        <v/>
      </c>
      <c r="C1366" s="39" t="str">
        <f>IFERROR(raw!$D1365,"")</f>
        <v/>
      </c>
      <c r="D1366" s="39" t="str">
        <f>IFERROR(__xludf.DUMMYFUNCTION("IFERROR(RANK(raw!$H1365,Filter(raw!$H$2:$H10000,raw!$B$2:$B10000=raw!$B1365),1),"""")"),"")</f>
        <v/>
      </c>
      <c r="E1366" s="40" t="str">
        <f t="array" ref="E1366">IFERROR(INDEX(raw!$B:$H,MATCH(1,(raw!$B:$B=$B1366)*(raw!$D:$D=$C1366),0),7), "n/a")</f>
        <v/>
      </c>
    </row>
    <row r="1367">
      <c r="B1367" s="39" t="str">
        <f>IFERROR(raw!$B1366,"")</f>
        <v/>
      </c>
      <c r="C1367" s="39" t="str">
        <f>IFERROR(raw!$D1366,"")</f>
        <v/>
      </c>
      <c r="D1367" s="39" t="str">
        <f>IFERROR(__xludf.DUMMYFUNCTION("IFERROR(RANK(raw!$H1366,Filter(raw!$H$2:$H10000,raw!$B$2:$B10000=raw!$B1366),1),"""")"),"")</f>
        <v/>
      </c>
      <c r="E1367" s="40" t="str">
        <f t="array" ref="E1367">IFERROR(INDEX(raw!$B:$H,MATCH(1,(raw!$B:$B=$B1367)*(raw!$D:$D=$C1367),0),7), "n/a")</f>
        <v/>
      </c>
    </row>
    <row r="1368">
      <c r="B1368" s="39" t="str">
        <f>IFERROR(raw!$B1367,"")</f>
        <v/>
      </c>
      <c r="C1368" s="39" t="str">
        <f>IFERROR(raw!$D1367,"")</f>
        <v/>
      </c>
      <c r="D1368" s="39" t="str">
        <f>IFERROR(__xludf.DUMMYFUNCTION("IFERROR(RANK(raw!$H1367,Filter(raw!$H$2:$H10000,raw!$B$2:$B10000=raw!$B1367),1),"""")"),"")</f>
        <v/>
      </c>
      <c r="E1368" s="40" t="str">
        <f t="array" ref="E1368">IFERROR(INDEX(raw!$B:$H,MATCH(1,(raw!$B:$B=$B1368)*(raw!$D:$D=$C1368),0),7), "n/a")</f>
        <v/>
      </c>
    </row>
    <row r="1369">
      <c r="B1369" s="39" t="str">
        <f>IFERROR(raw!$B1368,"")</f>
        <v/>
      </c>
      <c r="C1369" s="39" t="str">
        <f>IFERROR(raw!$D1368,"")</f>
        <v/>
      </c>
      <c r="D1369" s="39" t="str">
        <f>IFERROR(__xludf.DUMMYFUNCTION("IFERROR(RANK(raw!$H1368,Filter(raw!$H$2:$H10000,raw!$B$2:$B10000=raw!$B1368),1),"""")"),"")</f>
        <v/>
      </c>
      <c r="E1369" s="40" t="str">
        <f t="array" ref="E1369">IFERROR(INDEX(raw!$B:$H,MATCH(1,(raw!$B:$B=$B1369)*(raw!$D:$D=$C1369),0),7), "n/a")</f>
        <v/>
      </c>
    </row>
    <row r="1370">
      <c r="B1370" s="39" t="str">
        <f>IFERROR(raw!$B1369,"")</f>
        <v/>
      </c>
      <c r="C1370" s="39" t="str">
        <f>IFERROR(raw!$D1369,"")</f>
        <v/>
      </c>
      <c r="D1370" s="39" t="str">
        <f>IFERROR(__xludf.DUMMYFUNCTION("IFERROR(RANK(raw!$H1369,Filter(raw!$H$2:$H10000,raw!$B$2:$B10000=raw!$B1369),1),"""")"),"")</f>
        <v/>
      </c>
      <c r="E1370" s="40" t="str">
        <f t="array" ref="E1370">IFERROR(INDEX(raw!$B:$H,MATCH(1,(raw!$B:$B=$B1370)*(raw!$D:$D=$C1370),0),7), "n/a")</f>
        <v/>
      </c>
    </row>
    <row r="1371">
      <c r="B1371" s="39" t="str">
        <f>IFERROR(raw!$B1370,"")</f>
        <v/>
      </c>
      <c r="C1371" s="39" t="str">
        <f>IFERROR(raw!$D1370,"")</f>
        <v/>
      </c>
      <c r="D1371" s="39" t="str">
        <f>IFERROR(__xludf.DUMMYFUNCTION("IFERROR(RANK(raw!$H1370,Filter(raw!$H$2:$H10000,raw!$B$2:$B10000=raw!$B1370),1),"""")"),"")</f>
        <v/>
      </c>
      <c r="E1371" s="40" t="str">
        <f t="array" ref="E1371">IFERROR(INDEX(raw!$B:$H,MATCH(1,(raw!$B:$B=$B1371)*(raw!$D:$D=$C1371),0),7), "n/a")</f>
        <v/>
      </c>
    </row>
    <row r="1372">
      <c r="B1372" s="39" t="str">
        <f>IFERROR(raw!$B1371,"")</f>
        <v/>
      </c>
      <c r="C1372" s="39" t="str">
        <f>IFERROR(raw!$D1371,"")</f>
        <v/>
      </c>
      <c r="D1372" s="39" t="str">
        <f>IFERROR(__xludf.DUMMYFUNCTION("IFERROR(RANK(raw!$H1371,Filter(raw!$H$2:$H10000,raw!$B$2:$B10000=raw!$B1371),1),"""")"),"")</f>
        <v/>
      </c>
      <c r="E1372" s="40" t="str">
        <f t="array" ref="E1372">IFERROR(INDEX(raw!$B:$H,MATCH(1,(raw!$B:$B=$B1372)*(raw!$D:$D=$C1372),0),7), "n/a")</f>
        <v/>
      </c>
    </row>
    <row r="1373">
      <c r="B1373" s="39" t="str">
        <f>IFERROR(raw!$B1372,"")</f>
        <v/>
      </c>
      <c r="C1373" s="39" t="str">
        <f>IFERROR(raw!$D1372,"")</f>
        <v/>
      </c>
      <c r="D1373" s="39" t="str">
        <f>IFERROR(__xludf.DUMMYFUNCTION("IFERROR(RANK(raw!$H1372,Filter(raw!$H$2:$H10000,raw!$B$2:$B10000=raw!$B1372),1),"""")"),"")</f>
        <v/>
      </c>
      <c r="E1373" s="40" t="str">
        <f t="array" ref="E1373">IFERROR(INDEX(raw!$B:$H,MATCH(1,(raw!$B:$B=$B1373)*(raw!$D:$D=$C1373),0),7), "n/a")</f>
        <v/>
      </c>
    </row>
    <row r="1374">
      <c r="B1374" s="39" t="str">
        <f>IFERROR(raw!$B1373,"")</f>
        <v/>
      </c>
      <c r="C1374" s="39" t="str">
        <f>IFERROR(raw!$D1373,"")</f>
        <v/>
      </c>
      <c r="D1374" s="39" t="str">
        <f>IFERROR(__xludf.DUMMYFUNCTION("IFERROR(RANK(raw!$H1373,Filter(raw!$H$2:$H10000,raw!$B$2:$B10000=raw!$B1373),1),"""")"),"")</f>
        <v/>
      </c>
      <c r="E1374" s="40" t="str">
        <f t="array" ref="E1374">IFERROR(INDEX(raw!$B:$H,MATCH(1,(raw!$B:$B=$B1374)*(raw!$D:$D=$C1374),0),7), "n/a")</f>
        <v/>
      </c>
    </row>
    <row r="1375">
      <c r="B1375" s="39" t="str">
        <f>IFERROR(raw!$B1374,"")</f>
        <v/>
      </c>
      <c r="C1375" s="39" t="str">
        <f>IFERROR(raw!$D1374,"")</f>
        <v/>
      </c>
      <c r="D1375" s="39" t="str">
        <f>IFERROR(__xludf.DUMMYFUNCTION("IFERROR(RANK(raw!$H1374,Filter(raw!$H$2:$H10000,raw!$B$2:$B10000=raw!$B1374),1),"""")"),"")</f>
        <v/>
      </c>
      <c r="E1375" s="40" t="str">
        <f t="array" ref="E1375">IFERROR(INDEX(raw!$B:$H,MATCH(1,(raw!$B:$B=$B1375)*(raw!$D:$D=$C1375),0),7), "n/a")</f>
        <v/>
      </c>
    </row>
    <row r="1376">
      <c r="B1376" s="39" t="str">
        <f>IFERROR(raw!$B1375,"")</f>
        <v/>
      </c>
      <c r="C1376" s="39" t="str">
        <f>IFERROR(raw!$D1375,"")</f>
        <v/>
      </c>
      <c r="D1376" s="39" t="str">
        <f>IFERROR(__xludf.DUMMYFUNCTION("IFERROR(RANK(raw!$H1375,Filter(raw!$H$2:$H10000,raw!$B$2:$B10000=raw!$B1375),1),"""")"),"")</f>
        <v/>
      </c>
      <c r="E1376" s="40" t="str">
        <f t="array" ref="E1376">IFERROR(INDEX(raw!$B:$H,MATCH(1,(raw!$B:$B=$B1376)*(raw!$D:$D=$C1376),0),7), "n/a")</f>
        <v/>
      </c>
    </row>
    <row r="1377">
      <c r="B1377" s="39" t="str">
        <f>IFERROR(raw!$B1376,"")</f>
        <v/>
      </c>
      <c r="C1377" s="39" t="str">
        <f>IFERROR(raw!$D1376,"")</f>
        <v/>
      </c>
      <c r="D1377" s="39" t="str">
        <f>IFERROR(__xludf.DUMMYFUNCTION("IFERROR(RANK(raw!$H1376,Filter(raw!$H$2:$H10000,raw!$B$2:$B10000=raw!$B1376),1),"""")"),"")</f>
        <v/>
      </c>
      <c r="E1377" s="40" t="str">
        <f t="array" ref="E1377">IFERROR(INDEX(raw!$B:$H,MATCH(1,(raw!$B:$B=$B1377)*(raw!$D:$D=$C1377),0),7), "n/a")</f>
        <v/>
      </c>
    </row>
    <row r="1378">
      <c r="B1378" s="39" t="str">
        <f>IFERROR(raw!$B1377,"")</f>
        <v/>
      </c>
      <c r="C1378" s="39" t="str">
        <f>IFERROR(raw!$D1377,"")</f>
        <v/>
      </c>
      <c r="D1378" s="39" t="str">
        <f>IFERROR(__xludf.DUMMYFUNCTION("IFERROR(RANK(raw!$H1377,Filter(raw!$H$2:$H10000,raw!$B$2:$B10000=raw!$B1377),1),"""")"),"")</f>
        <v/>
      </c>
      <c r="E1378" s="40" t="str">
        <f t="array" ref="E1378">IFERROR(INDEX(raw!$B:$H,MATCH(1,(raw!$B:$B=$B1378)*(raw!$D:$D=$C1378),0),7), "n/a")</f>
        <v/>
      </c>
    </row>
    <row r="1379">
      <c r="B1379" s="39" t="str">
        <f>IFERROR(raw!$B1378,"")</f>
        <v/>
      </c>
      <c r="C1379" s="39" t="str">
        <f>IFERROR(raw!$D1378,"")</f>
        <v/>
      </c>
      <c r="D1379" s="39" t="str">
        <f>IFERROR(__xludf.DUMMYFUNCTION("IFERROR(RANK(raw!$H1378,Filter(raw!$H$2:$H10000,raw!$B$2:$B10000=raw!$B1378),1),"""")"),"")</f>
        <v/>
      </c>
      <c r="E1379" s="40" t="str">
        <f t="array" ref="E1379">IFERROR(INDEX(raw!$B:$H,MATCH(1,(raw!$B:$B=$B1379)*(raw!$D:$D=$C1379),0),7), "n/a")</f>
        <v/>
      </c>
    </row>
    <row r="1380">
      <c r="B1380" s="39" t="str">
        <f>IFERROR(raw!$B1379,"")</f>
        <v/>
      </c>
      <c r="C1380" s="39" t="str">
        <f>IFERROR(raw!$D1379,"")</f>
        <v/>
      </c>
      <c r="D1380" s="39" t="str">
        <f>IFERROR(__xludf.DUMMYFUNCTION("IFERROR(RANK(raw!$H1379,Filter(raw!$H$2:$H10000,raw!$B$2:$B10000=raw!$B1379),1),"""")"),"")</f>
        <v/>
      </c>
      <c r="E1380" s="40" t="str">
        <f t="array" ref="E1380">IFERROR(INDEX(raw!$B:$H,MATCH(1,(raw!$B:$B=$B1380)*(raw!$D:$D=$C1380),0),7), "n/a")</f>
        <v/>
      </c>
    </row>
    <row r="1381">
      <c r="B1381" s="39" t="str">
        <f>IFERROR(raw!$B1380,"")</f>
        <v/>
      </c>
      <c r="C1381" s="39" t="str">
        <f>IFERROR(raw!$D1380,"")</f>
        <v/>
      </c>
      <c r="D1381" s="39" t="str">
        <f>IFERROR(__xludf.DUMMYFUNCTION("IFERROR(RANK(raw!$H1380,Filter(raw!$H$2:$H10000,raw!$B$2:$B10000=raw!$B1380),1),"""")"),"")</f>
        <v/>
      </c>
      <c r="E1381" s="40" t="str">
        <f t="array" ref="E1381">IFERROR(INDEX(raw!$B:$H,MATCH(1,(raw!$B:$B=$B1381)*(raw!$D:$D=$C1381),0),7), "n/a")</f>
        <v/>
      </c>
    </row>
    <row r="1382">
      <c r="B1382" s="39" t="str">
        <f>IFERROR(raw!$B1381,"")</f>
        <v/>
      </c>
      <c r="C1382" s="39" t="str">
        <f>IFERROR(raw!$D1381,"")</f>
        <v/>
      </c>
      <c r="D1382" s="39" t="str">
        <f>IFERROR(__xludf.DUMMYFUNCTION("IFERROR(RANK(raw!$H1381,Filter(raw!$H$2:$H10000,raw!$B$2:$B10000=raw!$B1381),1),"""")"),"")</f>
        <v/>
      </c>
      <c r="E1382" s="40" t="str">
        <f t="array" ref="E1382">IFERROR(INDEX(raw!$B:$H,MATCH(1,(raw!$B:$B=$B1382)*(raw!$D:$D=$C1382),0),7), "n/a")</f>
        <v/>
      </c>
    </row>
    <row r="1383">
      <c r="B1383" s="39" t="str">
        <f>IFERROR(raw!$B1382,"")</f>
        <v/>
      </c>
      <c r="C1383" s="39" t="str">
        <f>IFERROR(raw!$D1382,"")</f>
        <v/>
      </c>
      <c r="D1383" s="39" t="str">
        <f>IFERROR(__xludf.DUMMYFUNCTION("IFERROR(RANK(raw!$H1382,Filter(raw!$H$2:$H10000,raw!$B$2:$B10000=raw!$B1382),1),"""")"),"")</f>
        <v/>
      </c>
      <c r="E1383" s="40" t="str">
        <f t="array" ref="E1383">IFERROR(INDEX(raw!$B:$H,MATCH(1,(raw!$B:$B=$B1383)*(raw!$D:$D=$C1383),0),7), "n/a")</f>
        <v/>
      </c>
    </row>
    <row r="1384">
      <c r="B1384" s="39" t="str">
        <f>IFERROR(raw!$B1383,"")</f>
        <v/>
      </c>
      <c r="C1384" s="39" t="str">
        <f>IFERROR(raw!$D1383,"")</f>
        <v/>
      </c>
      <c r="D1384" s="39" t="str">
        <f>IFERROR(__xludf.DUMMYFUNCTION("IFERROR(RANK(raw!$H1383,Filter(raw!$H$2:$H10000,raw!$B$2:$B10000=raw!$B1383),1),"""")"),"")</f>
        <v/>
      </c>
      <c r="E1384" s="40" t="str">
        <f t="array" ref="E1384">IFERROR(INDEX(raw!$B:$H,MATCH(1,(raw!$B:$B=$B1384)*(raw!$D:$D=$C1384),0),7), "n/a")</f>
        <v/>
      </c>
    </row>
    <row r="1385">
      <c r="B1385" s="39" t="str">
        <f>IFERROR(raw!$B1384,"")</f>
        <v/>
      </c>
      <c r="C1385" s="39" t="str">
        <f>IFERROR(raw!$D1384,"")</f>
        <v/>
      </c>
      <c r="D1385" s="39" t="str">
        <f>IFERROR(__xludf.DUMMYFUNCTION("IFERROR(RANK(raw!$H1384,Filter(raw!$H$2:$H10000,raw!$B$2:$B10000=raw!$B1384),1),"""")"),"")</f>
        <v/>
      </c>
      <c r="E1385" s="40" t="str">
        <f t="array" ref="E1385">IFERROR(INDEX(raw!$B:$H,MATCH(1,(raw!$B:$B=$B1385)*(raw!$D:$D=$C1385),0),7), "n/a")</f>
        <v/>
      </c>
    </row>
    <row r="1386">
      <c r="B1386" s="39" t="str">
        <f>IFERROR(raw!$B1385,"")</f>
        <v/>
      </c>
      <c r="C1386" s="39" t="str">
        <f>IFERROR(raw!$D1385,"")</f>
        <v/>
      </c>
      <c r="D1386" s="39" t="str">
        <f>IFERROR(__xludf.DUMMYFUNCTION("IFERROR(RANK(raw!$H1385,Filter(raw!$H$2:$H10000,raw!$B$2:$B10000=raw!$B1385),1),"""")"),"")</f>
        <v/>
      </c>
      <c r="E1386" s="40" t="str">
        <f t="array" ref="E1386">IFERROR(INDEX(raw!$B:$H,MATCH(1,(raw!$B:$B=$B1386)*(raw!$D:$D=$C1386),0),7), "n/a")</f>
        <v/>
      </c>
    </row>
    <row r="1387">
      <c r="B1387" s="39" t="str">
        <f>IFERROR(raw!$B1386,"")</f>
        <v/>
      </c>
      <c r="C1387" s="39" t="str">
        <f>IFERROR(raw!$D1386,"")</f>
        <v/>
      </c>
      <c r="D1387" s="39" t="str">
        <f>IFERROR(__xludf.DUMMYFUNCTION("IFERROR(RANK(raw!$H1386,Filter(raw!$H$2:$H10000,raw!$B$2:$B10000=raw!$B1386),1),"""")"),"")</f>
        <v/>
      </c>
      <c r="E1387" s="40" t="str">
        <f t="array" ref="E1387">IFERROR(INDEX(raw!$B:$H,MATCH(1,(raw!$B:$B=$B1387)*(raw!$D:$D=$C1387),0),7), "n/a")</f>
        <v/>
      </c>
    </row>
    <row r="1388">
      <c r="B1388" s="39" t="str">
        <f>IFERROR(raw!$B1387,"")</f>
        <v/>
      </c>
      <c r="C1388" s="39" t="str">
        <f>IFERROR(raw!$D1387,"")</f>
        <v/>
      </c>
      <c r="D1388" s="39" t="str">
        <f>IFERROR(__xludf.DUMMYFUNCTION("IFERROR(RANK(raw!$H1387,Filter(raw!$H$2:$H10000,raw!$B$2:$B10000=raw!$B1387),1),"""")"),"")</f>
        <v/>
      </c>
      <c r="E1388" s="40" t="str">
        <f t="array" ref="E1388">IFERROR(INDEX(raw!$B:$H,MATCH(1,(raw!$B:$B=$B1388)*(raw!$D:$D=$C1388),0),7), "n/a")</f>
        <v/>
      </c>
    </row>
    <row r="1389">
      <c r="B1389" s="39" t="str">
        <f>IFERROR(raw!$B1388,"")</f>
        <v/>
      </c>
      <c r="C1389" s="39" t="str">
        <f>IFERROR(raw!$D1388,"")</f>
        <v/>
      </c>
      <c r="D1389" s="39" t="str">
        <f>IFERROR(__xludf.DUMMYFUNCTION("IFERROR(RANK(raw!$H1388,Filter(raw!$H$2:$H10000,raw!$B$2:$B10000=raw!$B1388),1),"""")"),"")</f>
        <v/>
      </c>
      <c r="E1389" s="40" t="str">
        <f t="array" ref="E1389">IFERROR(INDEX(raw!$B:$H,MATCH(1,(raw!$B:$B=$B1389)*(raw!$D:$D=$C1389),0),7), "n/a")</f>
        <v/>
      </c>
    </row>
    <row r="1390">
      <c r="B1390" s="39" t="str">
        <f>IFERROR(raw!$B1389,"")</f>
        <v/>
      </c>
      <c r="C1390" s="39" t="str">
        <f>IFERROR(raw!$D1389,"")</f>
        <v/>
      </c>
      <c r="D1390" s="39" t="str">
        <f>IFERROR(__xludf.DUMMYFUNCTION("IFERROR(RANK(raw!$H1389,Filter(raw!$H$2:$H10000,raw!$B$2:$B10000=raw!$B1389),1),"""")"),"")</f>
        <v/>
      </c>
      <c r="E1390" s="40" t="str">
        <f t="array" ref="E1390">IFERROR(INDEX(raw!$B:$H,MATCH(1,(raw!$B:$B=$B1390)*(raw!$D:$D=$C1390),0),7), "n/a")</f>
        <v/>
      </c>
    </row>
    <row r="1391">
      <c r="B1391" s="39" t="str">
        <f>IFERROR(raw!$B1390,"")</f>
        <v/>
      </c>
      <c r="C1391" s="39" t="str">
        <f>IFERROR(raw!$D1390,"")</f>
        <v/>
      </c>
      <c r="D1391" s="39" t="str">
        <f>IFERROR(__xludf.DUMMYFUNCTION("IFERROR(RANK(raw!$H1390,Filter(raw!$H$2:$H10000,raw!$B$2:$B10000=raw!$B1390),1),"""")"),"")</f>
        <v/>
      </c>
      <c r="E1391" s="40" t="str">
        <f t="array" ref="E1391">IFERROR(INDEX(raw!$B:$H,MATCH(1,(raw!$B:$B=$B1391)*(raw!$D:$D=$C1391),0),7), "n/a")</f>
        <v/>
      </c>
    </row>
    <row r="1392">
      <c r="B1392" s="39" t="str">
        <f>IFERROR(raw!$B1391,"")</f>
        <v/>
      </c>
      <c r="C1392" s="39" t="str">
        <f>IFERROR(raw!$D1391,"")</f>
        <v/>
      </c>
      <c r="D1392" s="39" t="str">
        <f>IFERROR(__xludf.DUMMYFUNCTION("IFERROR(RANK(raw!$H1391,Filter(raw!$H$2:$H10000,raw!$B$2:$B10000=raw!$B1391),1),"""")"),"")</f>
        <v/>
      </c>
      <c r="E1392" s="40" t="str">
        <f t="array" ref="E1392">IFERROR(INDEX(raw!$B:$H,MATCH(1,(raw!$B:$B=$B1392)*(raw!$D:$D=$C1392),0),7), "n/a")</f>
        <v/>
      </c>
    </row>
    <row r="1393">
      <c r="B1393" s="39" t="str">
        <f>IFERROR(raw!$B1392,"")</f>
        <v/>
      </c>
      <c r="C1393" s="39" t="str">
        <f>IFERROR(raw!$D1392,"")</f>
        <v/>
      </c>
      <c r="D1393" s="39" t="str">
        <f>IFERROR(__xludf.DUMMYFUNCTION("IFERROR(RANK(raw!$H1392,Filter(raw!$H$2:$H10000,raw!$B$2:$B10000=raw!$B1392),1),"""")"),"")</f>
        <v/>
      </c>
      <c r="E1393" s="40" t="str">
        <f t="array" ref="E1393">IFERROR(INDEX(raw!$B:$H,MATCH(1,(raw!$B:$B=$B1393)*(raw!$D:$D=$C1393),0),7), "n/a")</f>
        <v/>
      </c>
    </row>
    <row r="1394">
      <c r="B1394" s="39" t="str">
        <f>IFERROR(raw!$B1393,"")</f>
        <v/>
      </c>
      <c r="C1394" s="39" t="str">
        <f>IFERROR(raw!$D1393,"")</f>
        <v/>
      </c>
      <c r="D1394" s="39" t="str">
        <f>IFERROR(__xludf.DUMMYFUNCTION("IFERROR(RANK(raw!$H1393,Filter(raw!$H$2:$H10000,raw!$B$2:$B10000=raw!$B1393),1),"""")"),"")</f>
        <v/>
      </c>
      <c r="E1394" s="40" t="str">
        <f t="array" ref="E1394">IFERROR(INDEX(raw!$B:$H,MATCH(1,(raw!$B:$B=$B1394)*(raw!$D:$D=$C1394),0),7), "n/a")</f>
        <v/>
      </c>
    </row>
    <row r="1395">
      <c r="B1395" s="39" t="str">
        <f>IFERROR(raw!$B1394,"")</f>
        <v/>
      </c>
      <c r="C1395" s="39" t="str">
        <f>IFERROR(raw!$D1394,"")</f>
        <v/>
      </c>
      <c r="D1395" s="39" t="str">
        <f>IFERROR(__xludf.DUMMYFUNCTION("IFERROR(RANK(raw!$H1394,Filter(raw!$H$2:$H10000,raw!$B$2:$B10000=raw!$B1394),1),"""")"),"")</f>
        <v/>
      </c>
      <c r="E1395" s="40" t="str">
        <f t="array" ref="E1395">IFERROR(INDEX(raw!$B:$H,MATCH(1,(raw!$B:$B=$B1395)*(raw!$D:$D=$C1395),0),7), "n/a")</f>
        <v/>
      </c>
    </row>
    <row r="1396">
      <c r="B1396" s="39" t="str">
        <f>IFERROR(raw!$B1395,"")</f>
        <v/>
      </c>
      <c r="C1396" s="39" t="str">
        <f>IFERROR(raw!$D1395,"")</f>
        <v/>
      </c>
      <c r="D1396" s="39" t="str">
        <f>IFERROR(__xludf.DUMMYFUNCTION("IFERROR(RANK(raw!$H1395,Filter(raw!$H$2:$H10000,raw!$B$2:$B10000=raw!$B1395),1),"""")"),"")</f>
        <v/>
      </c>
      <c r="E1396" s="40" t="str">
        <f t="array" ref="E1396">IFERROR(INDEX(raw!$B:$H,MATCH(1,(raw!$B:$B=$B1396)*(raw!$D:$D=$C1396),0),7), "n/a")</f>
        <v/>
      </c>
    </row>
    <row r="1397">
      <c r="B1397" s="39" t="str">
        <f>IFERROR(raw!$B1396,"")</f>
        <v/>
      </c>
      <c r="C1397" s="39" t="str">
        <f>IFERROR(raw!$D1396,"")</f>
        <v/>
      </c>
      <c r="D1397" s="39" t="str">
        <f>IFERROR(__xludf.DUMMYFUNCTION("IFERROR(RANK(raw!$H1396,Filter(raw!$H$2:$H10000,raw!$B$2:$B10000=raw!$B1396),1),"""")"),"")</f>
        <v/>
      </c>
      <c r="E1397" s="40" t="str">
        <f t="array" ref="E1397">IFERROR(INDEX(raw!$B:$H,MATCH(1,(raw!$B:$B=$B1397)*(raw!$D:$D=$C1397),0),7), "n/a")</f>
        <v/>
      </c>
    </row>
    <row r="1398">
      <c r="B1398" s="39" t="str">
        <f>IFERROR(raw!$B1397,"")</f>
        <v/>
      </c>
      <c r="C1398" s="39" t="str">
        <f>IFERROR(raw!$D1397,"")</f>
        <v/>
      </c>
      <c r="D1398" s="39" t="str">
        <f>IFERROR(__xludf.DUMMYFUNCTION("IFERROR(RANK(raw!$H1397,Filter(raw!$H$2:$H10000,raw!$B$2:$B10000=raw!$B1397),1),"""")"),"")</f>
        <v/>
      </c>
      <c r="E1398" s="40" t="str">
        <f t="array" ref="E1398">IFERROR(INDEX(raw!$B:$H,MATCH(1,(raw!$B:$B=$B1398)*(raw!$D:$D=$C1398),0),7), "n/a")</f>
        <v/>
      </c>
    </row>
    <row r="1399">
      <c r="B1399" s="39" t="str">
        <f>IFERROR(raw!$B1398,"")</f>
        <v/>
      </c>
      <c r="C1399" s="39" t="str">
        <f>IFERROR(raw!$D1398,"")</f>
        <v/>
      </c>
      <c r="D1399" s="39" t="str">
        <f>IFERROR(__xludf.DUMMYFUNCTION("IFERROR(RANK(raw!$H1398,Filter(raw!$H$2:$H10000,raw!$B$2:$B10000=raw!$B1398),1),"""")"),"")</f>
        <v/>
      </c>
      <c r="E1399" s="40" t="str">
        <f t="array" ref="E1399">IFERROR(INDEX(raw!$B:$H,MATCH(1,(raw!$B:$B=$B1399)*(raw!$D:$D=$C1399),0),7), "n/a")</f>
        <v/>
      </c>
    </row>
    <row r="1400">
      <c r="B1400" s="39" t="str">
        <f>IFERROR(raw!$B1399,"")</f>
        <v/>
      </c>
      <c r="C1400" s="39" t="str">
        <f>IFERROR(raw!$D1399,"")</f>
        <v/>
      </c>
      <c r="D1400" s="39" t="str">
        <f>IFERROR(__xludf.DUMMYFUNCTION("IFERROR(RANK(raw!$H1399,Filter(raw!$H$2:$H10000,raw!$B$2:$B10000=raw!$B1399),1),"""")"),"")</f>
        <v/>
      </c>
      <c r="E1400" s="40" t="str">
        <f t="array" ref="E1400">IFERROR(INDEX(raw!$B:$H,MATCH(1,(raw!$B:$B=$B1400)*(raw!$D:$D=$C1400),0),7), "n/a")</f>
        <v/>
      </c>
    </row>
    <row r="1401">
      <c r="B1401" s="39" t="str">
        <f>IFERROR(raw!$B1400,"")</f>
        <v/>
      </c>
      <c r="C1401" s="39" t="str">
        <f>IFERROR(raw!$D1400,"")</f>
        <v/>
      </c>
      <c r="D1401" s="39" t="str">
        <f>IFERROR(__xludf.DUMMYFUNCTION("IFERROR(RANK(raw!$H1400,Filter(raw!$H$2:$H10000,raw!$B$2:$B10000=raw!$B1400),1),"""")"),"")</f>
        <v/>
      </c>
      <c r="E1401" s="40" t="str">
        <f t="array" ref="E1401">IFERROR(INDEX(raw!$B:$H,MATCH(1,(raw!$B:$B=$B1401)*(raw!$D:$D=$C1401),0),7), "n/a")</f>
        <v/>
      </c>
    </row>
    <row r="1402">
      <c r="B1402" s="39" t="str">
        <f>IFERROR(raw!$B1401,"")</f>
        <v/>
      </c>
      <c r="C1402" s="39" t="str">
        <f>IFERROR(raw!$D1401,"")</f>
        <v/>
      </c>
      <c r="D1402" s="39" t="str">
        <f>IFERROR(__xludf.DUMMYFUNCTION("IFERROR(RANK(raw!$H1401,Filter(raw!$H$2:$H10000,raw!$B$2:$B10000=raw!$B1401),1),"""")"),"")</f>
        <v/>
      </c>
      <c r="E1402" s="40" t="str">
        <f t="array" ref="E1402">IFERROR(INDEX(raw!$B:$H,MATCH(1,(raw!$B:$B=$B1402)*(raw!$D:$D=$C1402),0),7), "n/a")</f>
        <v/>
      </c>
    </row>
    <row r="1403">
      <c r="B1403" s="39" t="str">
        <f>IFERROR(raw!$B1402,"")</f>
        <v/>
      </c>
      <c r="C1403" s="39" t="str">
        <f>IFERROR(raw!$D1402,"")</f>
        <v/>
      </c>
      <c r="D1403" s="39" t="str">
        <f>IFERROR(__xludf.DUMMYFUNCTION("IFERROR(RANK(raw!$H1402,Filter(raw!$H$2:$H10000,raw!$B$2:$B10000=raw!$B1402),1),"""")"),"")</f>
        <v/>
      </c>
      <c r="E1403" s="40" t="str">
        <f t="array" ref="E1403">IFERROR(INDEX(raw!$B:$H,MATCH(1,(raw!$B:$B=$B1403)*(raw!$D:$D=$C1403),0),7), "n/a")</f>
        <v/>
      </c>
    </row>
    <row r="1404">
      <c r="B1404" s="39" t="str">
        <f>IFERROR(raw!$B1403,"")</f>
        <v/>
      </c>
      <c r="C1404" s="39" t="str">
        <f>IFERROR(raw!$D1403,"")</f>
        <v/>
      </c>
      <c r="D1404" s="39" t="str">
        <f>IFERROR(__xludf.DUMMYFUNCTION("IFERROR(RANK(raw!$H1403,Filter(raw!$H$2:$H10000,raw!$B$2:$B10000=raw!$B1403),1),"""")"),"")</f>
        <v/>
      </c>
      <c r="E1404" s="40" t="str">
        <f t="array" ref="E1404">IFERROR(INDEX(raw!$B:$H,MATCH(1,(raw!$B:$B=$B1404)*(raw!$D:$D=$C1404),0),7), "n/a")</f>
        <v/>
      </c>
    </row>
    <row r="1405">
      <c r="B1405" s="39" t="str">
        <f>IFERROR(raw!$B1404,"")</f>
        <v/>
      </c>
      <c r="C1405" s="39" t="str">
        <f>IFERROR(raw!$D1404,"")</f>
        <v/>
      </c>
      <c r="D1405" s="39" t="str">
        <f>IFERROR(__xludf.DUMMYFUNCTION("IFERROR(RANK(raw!$H1404,Filter(raw!$H$2:$H10000,raw!$B$2:$B10000=raw!$B1404),1),"""")"),"")</f>
        <v/>
      </c>
      <c r="E1405" s="40" t="str">
        <f t="array" ref="E1405">IFERROR(INDEX(raw!$B:$H,MATCH(1,(raw!$B:$B=$B1405)*(raw!$D:$D=$C1405),0),7), "n/a")</f>
        <v/>
      </c>
    </row>
    <row r="1406">
      <c r="B1406" s="39" t="str">
        <f>IFERROR(raw!$B1405,"")</f>
        <v/>
      </c>
      <c r="C1406" s="39" t="str">
        <f>IFERROR(raw!$D1405,"")</f>
        <v/>
      </c>
      <c r="D1406" s="39" t="str">
        <f>IFERROR(__xludf.DUMMYFUNCTION("IFERROR(RANK(raw!$H1405,Filter(raw!$H$2:$H10000,raw!$B$2:$B10000=raw!$B1405),1),"""")"),"")</f>
        <v/>
      </c>
      <c r="E1406" s="40" t="str">
        <f t="array" ref="E1406">IFERROR(INDEX(raw!$B:$H,MATCH(1,(raw!$B:$B=$B1406)*(raw!$D:$D=$C1406),0),7), "n/a")</f>
        <v/>
      </c>
    </row>
    <row r="1407">
      <c r="B1407" s="39" t="str">
        <f>IFERROR(raw!$B1406,"")</f>
        <v/>
      </c>
      <c r="C1407" s="39" t="str">
        <f>IFERROR(raw!$D1406,"")</f>
        <v/>
      </c>
      <c r="D1407" s="39" t="str">
        <f>IFERROR(__xludf.DUMMYFUNCTION("IFERROR(RANK(raw!$H1406,Filter(raw!$H$2:$H10000,raw!$B$2:$B10000=raw!$B1406),1),"""")"),"")</f>
        <v/>
      </c>
      <c r="E1407" s="40" t="str">
        <f t="array" ref="E1407">IFERROR(INDEX(raw!$B:$H,MATCH(1,(raw!$B:$B=$B1407)*(raw!$D:$D=$C1407),0),7), "n/a")</f>
        <v/>
      </c>
    </row>
    <row r="1408">
      <c r="B1408" s="39" t="str">
        <f>IFERROR(raw!$B1407,"")</f>
        <v/>
      </c>
      <c r="C1408" s="39" t="str">
        <f>IFERROR(raw!$D1407,"")</f>
        <v/>
      </c>
      <c r="D1408" s="39" t="str">
        <f>IFERROR(__xludf.DUMMYFUNCTION("IFERROR(RANK(raw!$H1407,Filter(raw!$H$2:$H10000,raw!$B$2:$B10000=raw!$B1407),1),"""")"),"")</f>
        <v/>
      </c>
      <c r="E1408" s="40" t="str">
        <f t="array" ref="E1408">IFERROR(INDEX(raw!$B:$H,MATCH(1,(raw!$B:$B=$B1408)*(raw!$D:$D=$C1408),0),7), "n/a")</f>
        <v/>
      </c>
    </row>
    <row r="1409">
      <c r="B1409" s="39" t="str">
        <f>IFERROR(raw!$B1408,"")</f>
        <v/>
      </c>
      <c r="C1409" s="39" t="str">
        <f>IFERROR(raw!$D1408,"")</f>
        <v/>
      </c>
      <c r="D1409" s="39" t="str">
        <f>IFERROR(__xludf.DUMMYFUNCTION("IFERROR(RANK(raw!$H1408,Filter(raw!$H$2:$H10000,raw!$B$2:$B10000=raw!$B1408),1),"""")"),"")</f>
        <v/>
      </c>
      <c r="E1409" s="40" t="str">
        <f t="array" ref="E1409">IFERROR(INDEX(raw!$B:$H,MATCH(1,(raw!$B:$B=$B1409)*(raw!$D:$D=$C1409),0),7), "n/a")</f>
        <v/>
      </c>
    </row>
    <row r="1410">
      <c r="B1410" s="39" t="str">
        <f>IFERROR(raw!$B1409,"")</f>
        <v/>
      </c>
      <c r="C1410" s="39" t="str">
        <f>IFERROR(raw!$D1409,"")</f>
        <v/>
      </c>
      <c r="D1410" s="39" t="str">
        <f>IFERROR(__xludf.DUMMYFUNCTION("IFERROR(RANK(raw!$H1409,Filter(raw!$H$2:$H10000,raw!$B$2:$B10000=raw!$B1409),1),"""")"),"")</f>
        <v/>
      </c>
      <c r="E1410" s="40" t="str">
        <f t="array" ref="E1410">IFERROR(INDEX(raw!$B:$H,MATCH(1,(raw!$B:$B=$B1410)*(raw!$D:$D=$C1410),0),7), "n/a")</f>
        <v/>
      </c>
    </row>
    <row r="1411">
      <c r="B1411" s="39" t="str">
        <f>IFERROR(raw!$B1410,"")</f>
        <v/>
      </c>
      <c r="C1411" s="39" t="str">
        <f>IFERROR(raw!$D1410,"")</f>
        <v/>
      </c>
      <c r="D1411" s="39" t="str">
        <f>IFERROR(__xludf.DUMMYFUNCTION("IFERROR(RANK(raw!$H1410,Filter(raw!$H$2:$H10000,raw!$B$2:$B10000=raw!$B1410),1),"""")"),"")</f>
        <v/>
      </c>
      <c r="E1411" s="40" t="str">
        <f t="array" ref="E1411">IFERROR(INDEX(raw!$B:$H,MATCH(1,(raw!$B:$B=$B1411)*(raw!$D:$D=$C1411),0),7), "n/a")</f>
        <v/>
      </c>
    </row>
    <row r="1412">
      <c r="B1412" s="39" t="str">
        <f>IFERROR(raw!$B1411,"")</f>
        <v/>
      </c>
      <c r="C1412" s="39" t="str">
        <f>IFERROR(raw!$D1411,"")</f>
        <v/>
      </c>
      <c r="D1412" s="39" t="str">
        <f>IFERROR(__xludf.DUMMYFUNCTION("IFERROR(RANK(raw!$H1411,Filter(raw!$H$2:$H10000,raw!$B$2:$B10000=raw!$B1411),1),"""")"),"")</f>
        <v/>
      </c>
      <c r="E1412" s="40" t="str">
        <f t="array" ref="E1412">IFERROR(INDEX(raw!$B:$H,MATCH(1,(raw!$B:$B=$B1412)*(raw!$D:$D=$C1412),0),7), "n/a")</f>
        <v/>
      </c>
    </row>
    <row r="1413">
      <c r="B1413" s="39" t="str">
        <f>IFERROR(raw!$B1412,"")</f>
        <v/>
      </c>
      <c r="C1413" s="39" t="str">
        <f>IFERROR(raw!$D1412,"")</f>
        <v/>
      </c>
      <c r="D1413" s="39" t="str">
        <f>IFERROR(__xludf.DUMMYFUNCTION("IFERROR(RANK(raw!$H1412,Filter(raw!$H$2:$H10000,raw!$B$2:$B10000=raw!$B1412),1),"""")"),"")</f>
        <v/>
      </c>
      <c r="E1413" s="40" t="str">
        <f t="array" ref="E1413">IFERROR(INDEX(raw!$B:$H,MATCH(1,(raw!$B:$B=$B1413)*(raw!$D:$D=$C1413),0),7), "n/a")</f>
        <v/>
      </c>
    </row>
    <row r="1414">
      <c r="B1414" s="39" t="str">
        <f>IFERROR(raw!$B1413,"")</f>
        <v/>
      </c>
      <c r="C1414" s="39" t="str">
        <f>IFERROR(raw!$D1413,"")</f>
        <v/>
      </c>
      <c r="D1414" s="39" t="str">
        <f>IFERROR(__xludf.DUMMYFUNCTION("IFERROR(RANK(raw!$H1413,Filter(raw!$H$2:$H10000,raw!$B$2:$B10000=raw!$B1413),1),"""")"),"")</f>
        <v/>
      </c>
      <c r="E1414" s="40" t="str">
        <f t="array" ref="E1414">IFERROR(INDEX(raw!$B:$H,MATCH(1,(raw!$B:$B=$B1414)*(raw!$D:$D=$C1414),0),7), "n/a")</f>
        <v/>
      </c>
    </row>
    <row r="1415">
      <c r="B1415" s="39" t="str">
        <f>IFERROR(raw!$B1414,"")</f>
        <v/>
      </c>
      <c r="C1415" s="39" t="str">
        <f>IFERROR(raw!$D1414,"")</f>
        <v/>
      </c>
      <c r="D1415" s="39" t="str">
        <f>IFERROR(__xludf.DUMMYFUNCTION("IFERROR(RANK(raw!$H1414,Filter(raw!$H$2:$H10000,raw!$B$2:$B10000=raw!$B1414),1),"""")"),"")</f>
        <v/>
      </c>
      <c r="E1415" s="40" t="str">
        <f t="array" ref="E1415">IFERROR(INDEX(raw!$B:$H,MATCH(1,(raw!$B:$B=$B1415)*(raw!$D:$D=$C1415),0),7), "n/a")</f>
        <v/>
      </c>
    </row>
    <row r="1416">
      <c r="B1416" s="39" t="str">
        <f>IFERROR(raw!$B1415,"")</f>
        <v/>
      </c>
      <c r="C1416" s="39" t="str">
        <f>IFERROR(raw!$D1415,"")</f>
        <v/>
      </c>
      <c r="D1416" s="39" t="str">
        <f>IFERROR(__xludf.DUMMYFUNCTION("IFERROR(RANK(raw!$H1415,Filter(raw!$H$2:$H10000,raw!$B$2:$B10000=raw!$B1415),1),"""")"),"")</f>
        <v/>
      </c>
      <c r="E1416" s="40" t="str">
        <f t="array" ref="E1416">IFERROR(INDEX(raw!$B:$H,MATCH(1,(raw!$B:$B=$B1416)*(raw!$D:$D=$C1416),0),7), "n/a")</f>
        <v/>
      </c>
    </row>
    <row r="1417">
      <c r="B1417" s="39" t="str">
        <f>IFERROR(raw!$B1416,"")</f>
        <v/>
      </c>
      <c r="C1417" s="39" t="str">
        <f>IFERROR(raw!$D1416,"")</f>
        <v/>
      </c>
      <c r="D1417" s="39" t="str">
        <f>IFERROR(__xludf.DUMMYFUNCTION("IFERROR(RANK(raw!$H1416,Filter(raw!$H$2:$H10000,raw!$B$2:$B10000=raw!$B1416),1),"""")"),"")</f>
        <v/>
      </c>
      <c r="E1417" s="40" t="str">
        <f t="array" ref="E1417">IFERROR(INDEX(raw!$B:$H,MATCH(1,(raw!$B:$B=$B1417)*(raw!$D:$D=$C1417),0),7), "n/a")</f>
        <v/>
      </c>
    </row>
    <row r="1418">
      <c r="B1418" s="39" t="str">
        <f>IFERROR(raw!$B1417,"")</f>
        <v/>
      </c>
      <c r="C1418" s="39" t="str">
        <f>IFERROR(raw!$D1417,"")</f>
        <v/>
      </c>
      <c r="D1418" s="39" t="str">
        <f>IFERROR(__xludf.DUMMYFUNCTION("IFERROR(RANK(raw!$H1417,Filter(raw!$H$2:$H10000,raw!$B$2:$B10000=raw!$B1417),1),"""")"),"")</f>
        <v/>
      </c>
      <c r="E1418" s="40" t="str">
        <f t="array" ref="E1418">IFERROR(INDEX(raw!$B:$H,MATCH(1,(raw!$B:$B=$B1418)*(raw!$D:$D=$C1418),0),7), "n/a")</f>
        <v/>
      </c>
    </row>
    <row r="1419">
      <c r="B1419" s="39" t="str">
        <f>IFERROR(raw!$B1418,"")</f>
        <v/>
      </c>
      <c r="C1419" s="39" t="str">
        <f>IFERROR(raw!$D1418,"")</f>
        <v/>
      </c>
      <c r="D1419" s="39" t="str">
        <f>IFERROR(__xludf.DUMMYFUNCTION("IFERROR(RANK(raw!$H1418,Filter(raw!$H$2:$H10000,raw!$B$2:$B10000=raw!$B1418),1),"""")"),"")</f>
        <v/>
      </c>
      <c r="E1419" s="40" t="str">
        <f t="array" ref="E1419">IFERROR(INDEX(raw!$B:$H,MATCH(1,(raw!$B:$B=$B1419)*(raw!$D:$D=$C1419),0),7), "n/a")</f>
        <v/>
      </c>
    </row>
    <row r="1420">
      <c r="B1420" s="39" t="str">
        <f>IFERROR(raw!$B1419,"")</f>
        <v/>
      </c>
      <c r="C1420" s="39" t="str">
        <f>IFERROR(raw!$D1419,"")</f>
        <v/>
      </c>
      <c r="D1420" s="39" t="str">
        <f>IFERROR(__xludf.DUMMYFUNCTION("IFERROR(RANK(raw!$H1419,Filter(raw!$H$2:$H10000,raw!$B$2:$B10000=raw!$B1419),1),"""")"),"")</f>
        <v/>
      </c>
      <c r="E1420" s="40" t="str">
        <f t="array" ref="E1420">IFERROR(INDEX(raw!$B:$H,MATCH(1,(raw!$B:$B=$B1420)*(raw!$D:$D=$C1420),0),7), "n/a")</f>
        <v/>
      </c>
    </row>
    <row r="1421">
      <c r="B1421" s="39" t="str">
        <f>IFERROR(raw!$B1420,"")</f>
        <v/>
      </c>
      <c r="C1421" s="39" t="str">
        <f>IFERROR(raw!$D1420,"")</f>
        <v/>
      </c>
      <c r="D1421" s="39" t="str">
        <f>IFERROR(__xludf.DUMMYFUNCTION("IFERROR(RANK(raw!$H1420,Filter(raw!$H$2:$H10000,raw!$B$2:$B10000=raw!$B1420),1),"""")"),"")</f>
        <v/>
      </c>
      <c r="E1421" s="40" t="str">
        <f t="array" ref="E1421">IFERROR(INDEX(raw!$B:$H,MATCH(1,(raw!$B:$B=$B1421)*(raw!$D:$D=$C1421),0),7), "n/a")</f>
        <v/>
      </c>
    </row>
    <row r="1422">
      <c r="B1422" s="39" t="str">
        <f>IFERROR(raw!$B1421,"")</f>
        <v/>
      </c>
      <c r="C1422" s="39" t="str">
        <f>IFERROR(raw!$D1421,"")</f>
        <v/>
      </c>
      <c r="D1422" s="39" t="str">
        <f>IFERROR(__xludf.DUMMYFUNCTION("IFERROR(RANK(raw!$H1421,Filter(raw!$H$2:$H10000,raw!$B$2:$B10000=raw!$B1421),1),"""")"),"")</f>
        <v/>
      </c>
      <c r="E1422" s="40" t="str">
        <f t="array" ref="E1422">IFERROR(INDEX(raw!$B:$H,MATCH(1,(raw!$B:$B=$B1422)*(raw!$D:$D=$C1422),0),7), "n/a")</f>
        <v/>
      </c>
    </row>
    <row r="1423">
      <c r="B1423" s="39" t="str">
        <f>IFERROR(raw!$B1422,"")</f>
        <v/>
      </c>
      <c r="C1423" s="39" t="str">
        <f>IFERROR(raw!$D1422,"")</f>
        <v/>
      </c>
      <c r="D1423" s="39" t="str">
        <f>IFERROR(__xludf.DUMMYFUNCTION("IFERROR(RANK(raw!$H1422,Filter(raw!$H$2:$H10000,raw!$B$2:$B10000=raw!$B1422),1),"""")"),"")</f>
        <v/>
      </c>
      <c r="E1423" s="40" t="str">
        <f t="array" ref="E1423">IFERROR(INDEX(raw!$B:$H,MATCH(1,(raw!$B:$B=$B1423)*(raw!$D:$D=$C1423),0),7), "n/a")</f>
        <v/>
      </c>
    </row>
    <row r="1424">
      <c r="B1424" s="39" t="str">
        <f>IFERROR(raw!$B1423,"")</f>
        <v/>
      </c>
      <c r="C1424" s="39" t="str">
        <f>IFERROR(raw!$D1423,"")</f>
        <v/>
      </c>
      <c r="D1424" s="39" t="str">
        <f>IFERROR(__xludf.DUMMYFUNCTION("IFERROR(RANK(raw!$H1423,Filter(raw!$H$2:$H10000,raw!$B$2:$B10000=raw!$B1423),1),"""")"),"")</f>
        <v/>
      </c>
      <c r="E1424" s="40" t="str">
        <f t="array" ref="E1424">IFERROR(INDEX(raw!$B:$H,MATCH(1,(raw!$B:$B=$B1424)*(raw!$D:$D=$C1424),0),7), "n/a")</f>
        <v/>
      </c>
    </row>
    <row r="1425">
      <c r="B1425" s="39" t="str">
        <f>IFERROR(raw!$B1424,"")</f>
        <v/>
      </c>
      <c r="C1425" s="39" t="str">
        <f>IFERROR(raw!$D1424,"")</f>
        <v/>
      </c>
      <c r="D1425" s="39" t="str">
        <f>IFERROR(__xludf.DUMMYFUNCTION("IFERROR(RANK(raw!$H1424,Filter(raw!$H$2:$H10000,raw!$B$2:$B10000=raw!$B1424),1),"""")"),"")</f>
        <v/>
      </c>
      <c r="E1425" s="40" t="str">
        <f t="array" ref="E1425">IFERROR(INDEX(raw!$B:$H,MATCH(1,(raw!$B:$B=$B1425)*(raw!$D:$D=$C1425),0),7), "n/a")</f>
        <v/>
      </c>
    </row>
    <row r="1426">
      <c r="B1426" s="39" t="str">
        <f>IFERROR(raw!$B1425,"")</f>
        <v/>
      </c>
      <c r="C1426" s="39" t="str">
        <f>IFERROR(raw!$D1425,"")</f>
        <v/>
      </c>
      <c r="D1426" s="39" t="str">
        <f>IFERROR(__xludf.DUMMYFUNCTION("IFERROR(RANK(raw!$H1425,Filter(raw!$H$2:$H10000,raw!$B$2:$B10000=raw!$B1425),1),"""")"),"")</f>
        <v/>
      </c>
      <c r="E1426" s="40" t="str">
        <f t="array" ref="E1426">IFERROR(INDEX(raw!$B:$H,MATCH(1,(raw!$B:$B=$B1426)*(raw!$D:$D=$C1426),0),7), "n/a")</f>
        <v/>
      </c>
    </row>
    <row r="1427">
      <c r="B1427" s="39" t="str">
        <f>IFERROR(raw!$B1426,"")</f>
        <v/>
      </c>
      <c r="C1427" s="39" t="str">
        <f>IFERROR(raw!$D1426,"")</f>
        <v/>
      </c>
      <c r="D1427" s="39" t="str">
        <f>IFERROR(__xludf.DUMMYFUNCTION("IFERROR(RANK(raw!$H1426,Filter(raw!$H$2:$H10000,raw!$B$2:$B10000=raw!$B1426),1),"""")"),"")</f>
        <v/>
      </c>
      <c r="E1427" s="40" t="str">
        <f t="array" ref="E1427">IFERROR(INDEX(raw!$B:$H,MATCH(1,(raw!$B:$B=$B1427)*(raw!$D:$D=$C1427),0),7), "n/a")</f>
        <v/>
      </c>
    </row>
    <row r="1428">
      <c r="B1428" s="39" t="str">
        <f>IFERROR(raw!$B1427,"")</f>
        <v/>
      </c>
      <c r="C1428" s="39" t="str">
        <f>IFERROR(raw!$D1427,"")</f>
        <v/>
      </c>
      <c r="D1428" s="39" t="str">
        <f>IFERROR(__xludf.DUMMYFUNCTION("IFERROR(RANK(raw!$H1427,Filter(raw!$H$2:$H10000,raw!$B$2:$B10000=raw!$B1427),1),"""")"),"")</f>
        <v/>
      </c>
      <c r="E1428" s="40" t="str">
        <f t="array" ref="E1428">IFERROR(INDEX(raw!$B:$H,MATCH(1,(raw!$B:$B=$B1428)*(raw!$D:$D=$C1428),0),7), "n/a")</f>
        <v/>
      </c>
    </row>
    <row r="1429">
      <c r="B1429" s="39" t="str">
        <f>IFERROR(raw!$B1428,"")</f>
        <v/>
      </c>
      <c r="C1429" s="39" t="str">
        <f>IFERROR(raw!$D1428,"")</f>
        <v/>
      </c>
      <c r="D1429" s="39" t="str">
        <f>IFERROR(__xludf.DUMMYFUNCTION("IFERROR(RANK(raw!$H1428,Filter(raw!$H$2:$H10000,raw!$B$2:$B10000=raw!$B1428),1),"""")"),"")</f>
        <v/>
      </c>
      <c r="E1429" s="40" t="str">
        <f t="array" ref="E1429">IFERROR(INDEX(raw!$B:$H,MATCH(1,(raw!$B:$B=$B1429)*(raw!$D:$D=$C1429),0),7), "n/a")</f>
        <v/>
      </c>
    </row>
    <row r="1430">
      <c r="B1430" s="39" t="str">
        <f>IFERROR(raw!$B1429,"")</f>
        <v/>
      </c>
      <c r="C1430" s="39" t="str">
        <f>IFERROR(raw!$D1429,"")</f>
        <v/>
      </c>
      <c r="D1430" s="39" t="str">
        <f>IFERROR(__xludf.DUMMYFUNCTION("IFERROR(RANK(raw!$H1429,Filter(raw!$H$2:$H10000,raw!$B$2:$B10000=raw!$B1429),1),"""")"),"")</f>
        <v/>
      </c>
      <c r="E1430" s="40" t="str">
        <f t="array" ref="E1430">IFERROR(INDEX(raw!$B:$H,MATCH(1,(raw!$B:$B=$B1430)*(raw!$D:$D=$C1430),0),7), "n/a")</f>
        <v/>
      </c>
    </row>
    <row r="1431">
      <c r="B1431" s="39" t="str">
        <f>IFERROR(raw!$B1430,"")</f>
        <v/>
      </c>
      <c r="C1431" s="39" t="str">
        <f>IFERROR(raw!$D1430,"")</f>
        <v/>
      </c>
      <c r="D1431" s="39" t="str">
        <f>IFERROR(__xludf.DUMMYFUNCTION("IFERROR(RANK(raw!$H1430,Filter(raw!$H$2:$H10000,raw!$B$2:$B10000=raw!$B1430),1),"""")"),"")</f>
        <v/>
      </c>
      <c r="E1431" s="40" t="str">
        <f t="array" ref="E1431">IFERROR(INDEX(raw!$B:$H,MATCH(1,(raw!$B:$B=$B1431)*(raw!$D:$D=$C1431),0),7), "n/a")</f>
        <v/>
      </c>
    </row>
    <row r="1432">
      <c r="B1432" s="39" t="str">
        <f>IFERROR(raw!$B1431,"")</f>
        <v/>
      </c>
      <c r="C1432" s="39" t="str">
        <f>IFERROR(raw!$D1431,"")</f>
        <v/>
      </c>
      <c r="D1432" s="39" t="str">
        <f>IFERROR(__xludf.DUMMYFUNCTION("IFERROR(RANK(raw!$H1431,Filter(raw!$H$2:$H10000,raw!$B$2:$B10000=raw!$B1431),1),"""")"),"")</f>
        <v/>
      </c>
      <c r="E1432" s="40" t="str">
        <f t="array" ref="E1432">IFERROR(INDEX(raw!$B:$H,MATCH(1,(raw!$B:$B=$B1432)*(raw!$D:$D=$C1432),0),7), "n/a")</f>
        <v/>
      </c>
    </row>
    <row r="1433">
      <c r="B1433" s="39" t="str">
        <f>IFERROR(raw!$B1432,"")</f>
        <v/>
      </c>
      <c r="C1433" s="39" t="str">
        <f>IFERROR(raw!$D1432,"")</f>
        <v/>
      </c>
      <c r="D1433" s="39" t="str">
        <f>IFERROR(__xludf.DUMMYFUNCTION("IFERROR(RANK(raw!$H1432,Filter(raw!$H$2:$H10000,raw!$B$2:$B10000=raw!$B1432),1),"""")"),"")</f>
        <v/>
      </c>
      <c r="E1433" s="40" t="str">
        <f t="array" ref="E1433">IFERROR(INDEX(raw!$B:$H,MATCH(1,(raw!$B:$B=$B1433)*(raw!$D:$D=$C1433),0),7), "n/a")</f>
        <v/>
      </c>
    </row>
    <row r="1434">
      <c r="B1434" s="39" t="str">
        <f>IFERROR(raw!$B1433,"")</f>
        <v/>
      </c>
      <c r="C1434" s="39" t="str">
        <f>IFERROR(raw!$D1433,"")</f>
        <v/>
      </c>
      <c r="D1434" s="39" t="str">
        <f>IFERROR(__xludf.DUMMYFUNCTION("IFERROR(RANK(raw!$H1433,Filter(raw!$H$2:$H10000,raw!$B$2:$B10000=raw!$B1433),1),"""")"),"")</f>
        <v/>
      </c>
      <c r="E1434" s="40" t="str">
        <f t="array" ref="E1434">IFERROR(INDEX(raw!$B:$H,MATCH(1,(raw!$B:$B=$B1434)*(raw!$D:$D=$C1434),0),7), "n/a")</f>
        <v/>
      </c>
    </row>
    <row r="1435">
      <c r="B1435" s="39" t="str">
        <f>IFERROR(raw!$B1434,"")</f>
        <v/>
      </c>
      <c r="C1435" s="39" t="str">
        <f>IFERROR(raw!$D1434,"")</f>
        <v/>
      </c>
      <c r="D1435" s="39" t="str">
        <f>IFERROR(__xludf.DUMMYFUNCTION("IFERROR(RANK(raw!$H1434,Filter(raw!$H$2:$H10000,raw!$B$2:$B10000=raw!$B1434),1),"""")"),"")</f>
        <v/>
      </c>
      <c r="E1435" s="40" t="str">
        <f t="array" ref="E1435">IFERROR(INDEX(raw!$B:$H,MATCH(1,(raw!$B:$B=$B1435)*(raw!$D:$D=$C1435),0),7), "n/a")</f>
        <v/>
      </c>
    </row>
    <row r="1436">
      <c r="B1436" s="39" t="str">
        <f>IFERROR(raw!$B1435,"")</f>
        <v/>
      </c>
      <c r="C1436" s="39" t="str">
        <f>IFERROR(raw!$D1435,"")</f>
        <v/>
      </c>
      <c r="D1436" s="39" t="str">
        <f>IFERROR(__xludf.DUMMYFUNCTION("IFERROR(RANK(raw!$H1435,Filter(raw!$H$2:$H10000,raw!$B$2:$B10000=raw!$B1435),1),"""")"),"")</f>
        <v/>
      </c>
      <c r="E1436" s="40" t="str">
        <f t="array" ref="E1436">IFERROR(INDEX(raw!$B:$H,MATCH(1,(raw!$B:$B=$B1436)*(raw!$D:$D=$C1436),0),7), "n/a")</f>
        <v/>
      </c>
    </row>
    <row r="1437">
      <c r="B1437" s="39" t="str">
        <f>IFERROR(raw!$B1436,"")</f>
        <v/>
      </c>
      <c r="C1437" s="39" t="str">
        <f>IFERROR(raw!$D1436,"")</f>
        <v/>
      </c>
      <c r="D1437" s="39" t="str">
        <f>IFERROR(__xludf.DUMMYFUNCTION("IFERROR(RANK(raw!$H1436,Filter(raw!$H$2:$H10000,raw!$B$2:$B10000=raw!$B1436),1),"""")"),"")</f>
        <v/>
      </c>
      <c r="E1437" s="40" t="str">
        <f t="array" ref="E1437">IFERROR(INDEX(raw!$B:$H,MATCH(1,(raw!$B:$B=$B1437)*(raw!$D:$D=$C1437),0),7), "n/a")</f>
        <v/>
      </c>
    </row>
    <row r="1438">
      <c r="B1438" s="39" t="str">
        <f>IFERROR(raw!$B1437,"")</f>
        <v/>
      </c>
      <c r="C1438" s="39" t="str">
        <f>IFERROR(raw!$D1437,"")</f>
        <v/>
      </c>
      <c r="D1438" s="39" t="str">
        <f>IFERROR(__xludf.DUMMYFUNCTION("IFERROR(RANK(raw!$H1437,Filter(raw!$H$2:$H10000,raw!$B$2:$B10000=raw!$B1437),1),"""")"),"")</f>
        <v/>
      </c>
      <c r="E1438" s="40" t="str">
        <f t="array" ref="E1438">IFERROR(INDEX(raw!$B:$H,MATCH(1,(raw!$B:$B=$B1438)*(raw!$D:$D=$C1438),0),7), "n/a")</f>
        <v/>
      </c>
    </row>
    <row r="1439">
      <c r="B1439" s="39" t="str">
        <f>IFERROR(raw!$B1438,"")</f>
        <v/>
      </c>
      <c r="C1439" s="39" t="str">
        <f>IFERROR(raw!$D1438,"")</f>
        <v/>
      </c>
      <c r="D1439" s="39" t="str">
        <f>IFERROR(__xludf.DUMMYFUNCTION("IFERROR(RANK(raw!$H1438,Filter(raw!$H$2:$H10000,raw!$B$2:$B10000=raw!$B1438),1),"""")"),"")</f>
        <v/>
      </c>
      <c r="E1439" s="40" t="str">
        <f t="array" ref="E1439">IFERROR(INDEX(raw!$B:$H,MATCH(1,(raw!$B:$B=$B1439)*(raw!$D:$D=$C1439),0),7), "n/a")</f>
        <v/>
      </c>
    </row>
    <row r="1440">
      <c r="B1440" s="39" t="str">
        <f>IFERROR(raw!$B1439,"")</f>
        <v/>
      </c>
      <c r="C1440" s="39" t="str">
        <f>IFERROR(raw!$D1439,"")</f>
        <v/>
      </c>
      <c r="D1440" s="39" t="str">
        <f>IFERROR(__xludf.DUMMYFUNCTION("IFERROR(RANK(raw!$H1439,Filter(raw!$H$2:$H10000,raw!$B$2:$B10000=raw!$B1439),1),"""")"),"")</f>
        <v/>
      </c>
      <c r="E1440" s="40" t="str">
        <f t="array" ref="E1440">IFERROR(INDEX(raw!$B:$H,MATCH(1,(raw!$B:$B=$B1440)*(raw!$D:$D=$C1440),0),7), "n/a")</f>
        <v/>
      </c>
    </row>
    <row r="1441">
      <c r="B1441" s="39" t="str">
        <f>IFERROR(raw!$B1440,"")</f>
        <v/>
      </c>
      <c r="C1441" s="39" t="str">
        <f>IFERROR(raw!$D1440,"")</f>
        <v/>
      </c>
      <c r="D1441" s="39" t="str">
        <f>IFERROR(__xludf.DUMMYFUNCTION("IFERROR(RANK(raw!$H1440,Filter(raw!$H$2:$H10000,raw!$B$2:$B10000=raw!$B1440),1),"""")"),"")</f>
        <v/>
      </c>
      <c r="E1441" s="40" t="str">
        <f t="array" ref="E1441">IFERROR(INDEX(raw!$B:$H,MATCH(1,(raw!$B:$B=$B1441)*(raw!$D:$D=$C1441),0),7), "n/a")</f>
        <v/>
      </c>
    </row>
    <row r="1442">
      <c r="B1442" s="39" t="str">
        <f>IFERROR(raw!$B1441,"")</f>
        <v/>
      </c>
      <c r="C1442" s="39" t="str">
        <f>IFERROR(raw!$D1441,"")</f>
        <v/>
      </c>
      <c r="D1442" s="39" t="str">
        <f>IFERROR(__xludf.DUMMYFUNCTION("IFERROR(RANK(raw!$H1441,Filter(raw!$H$2:$H10000,raw!$B$2:$B10000=raw!$B1441),1),"""")"),"")</f>
        <v/>
      </c>
      <c r="E1442" s="40" t="str">
        <f t="array" ref="E1442">IFERROR(INDEX(raw!$B:$H,MATCH(1,(raw!$B:$B=$B1442)*(raw!$D:$D=$C1442),0),7), "n/a")</f>
        <v/>
      </c>
    </row>
    <row r="1443">
      <c r="B1443" s="39" t="str">
        <f>IFERROR(raw!$B1442,"")</f>
        <v/>
      </c>
      <c r="C1443" s="39" t="str">
        <f>IFERROR(raw!$D1442,"")</f>
        <v/>
      </c>
      <c r="D1443" s="39" t="str">
        <f>IFERROR(__xludf.DUMMYFUNCTION("IFERROR(RANK(raw!$H1442,Filter(raw!$H$2:$H10000,raw!$B$2:$B10000=raw!$B1442),1),"""")"),"")</f>
        <v/>
      </c>
      <c r="E1443" s="40" t="str">
        <f t="array" ref="E1443">IFERROR(INDEX(raw!$B:$H,MATCH(1,(raw!$B:$B=$B1443)*(raw!$D:$D=$C1443),0),7), "n/a")</f>
        <v/>
      </c>
    </row>
    <row r="1444">
      <c r="B1444" s="39" t="str">
        <f>IFERROR(raw!$B1443,"")</f>
        <v/>
      </c>
      <c r="C1444" s="39" t="str">
        <f>IFERROR(raw!$D1443,"")</f>
        <v/>
      </c>
      <c r="D1444" s="39" t="str">
        <f>IFERROR(__xludf.DUMMYFUNCTION("IFERROR(RANK(raw!$H1443,Filter(raw!$H$2:$H10000,raw!$B$2:$B10000=raw!$B1443),1),"""")"),"")</f>
        <v/>
      </c>
      <c r="E1444" s="40" t="str">
        <f t="array" ref="E1444">IFERROR(INDEX(raw!$B:$H,MATCH(1,(raw!$B:$B=$B1444)*(raw!$D:$D=$C1444),0),7), "n/a")</f>
        <v/>
      </c>
    </row>
    <row r="1445">
      <c r="B1445" s="39" t="str">
        <f>IFERROR(raw!$B1444,"")</f>
        <v/>
      </c>
      <c r="C1445" s="39" t="str">
        <f>IFERROR(raw!$D1444,"")</f>
        <v/>
      </c>
      <c r="D1445" s="39" t="str">
        <f>IFERROR(__xludf.DUMMYFUNCTION("IFERROR(RANK(raw!$H1444,Filter(raw!$H$2:$H10000,raw!$B$2:$B10000=raw!$B1444),1),"""")"),"")</f>
        <v/>
      </c>
      <c r="E1445" s="40" t="str">
        <f t="array" ref="E1445">IFERROR(INDEX(raw!$B:$H,MATCH(1,(raw!$B:$B=$B1445)*(raw!$D:$D=$C1445),0),7), "n/a")</f>
        <v/>
      </c>
    </row>
    <row r="1446">
      <c r="B1446" s="39" t="str">
        <f>IFERROR(raw!$B1445,"")</f>
        <v/>
      </c>
      <c r="C1446" s="39" t="str">
        <f>IFERROR(raw!$D1445,"")</f>
        <v/>
      </c>
      <c r="D1446" s="39" t="str">
        <f>IFERROR(__xludf.DUMMYFUNCTION("IFERROR(RANK(raw!$H1445,Filter(raw!$H$2:$H10000,raw!$B$2:$B10000=raw!$B1445),1),"""")"),"")</f>
        <v/>
      </c>
      <c r="E1446" s="40" t="str">
        <f t="array" ref="E1446">IFERROR(INDEX(raw!$B:$H,MATCH(1,(raw!$B:$B=$B1446)*(raw!$D:$D=$C1446),0),7), "n/a")</f>
        <v/>
      </c>
    </row>
    <row r="1447">
      <c r="B1447" s="39" t="str">
        <f>IFERROR(raw!$B1446,"")</f>
        <v/>
      </c>
      <c r="C1447" s="39" t="str">
        <f>IFERROR(raw!$D1446,"")</f>
        <v/>
      </c>
      <c r="D1447" s="39" t="str">
        <f>IFERROR(__xludf.DUMMYFUNCTION("IFERROR(RANK(raw!$H1446,Filter(raw!$H$2:$H10000,raw!$B$2:$B10000=raw!$B1446),1),"""")"),"")</f>
        <v/>
      </c>
      <c r="E1447" s="40" t="str">
        <f t="array" ref="E1447">IFERROR(INDEX(raw!$B:$H,MATCH(1,(raw!$B:$B=$B1447)*(raw!$D:$D=$C1447),0),7), "n/a")</f>
        <v/>
      </c>
    </row>
    <row r="1448">
      <c r="B1448" s="39" t="str">
        <f>IFERROR(raw!$B1447,"")</f>
        <v/>
      </c>
      <c r="C1448" s="39" t="str">
        <f>IFERROR(raw!$D1447,"")</f>
        <v/>
      </c>
      <c r="D1448" s="39" t="str">
        <f>IFERROR(__xludf.DUMMYFUNCTION("IFERROR(RANK(raw!$H1447,Filter(raw!$H$2:$H10000,raw!$B$2:$B10000=raw!$B1447),1),"""")"),"")</f>
        <v/>
      </c>
      <c r="E1448" s="40" t="str">
        <f t="array" ref="E1448">IFERROR(INDEX(raw!$B:$H,MATCH(1,(raw!$B:$B=$B1448)*(raw!$D:$D=$C1448),0),7), "n/a")</f>
        <v/>
      </c>
    </row>
    <row r="1449">
      <c r="B1449" s="39" t="str">
        <f>IFERROR(raw!$B1448,"")</f>
        <v/>
      </c>
      <c r="C1449" s="39" t="str">
        <f>IFERROR(raw!$D1448,"")</f>
        <v/>
      </c>
      <c r="D1449" s="39" t="str">
        <f>IFERROR(__xludf.DUMMYFUNCTION("IFERROR(RANK(raw!$H1448,Filter(raw!$H$2:$H10000,raw!$B$2:$B10000=raw!$B1448),1),"""")"),"")</f>
        <v/>
      </c>
      <c r="E1449" s="40" t="str">
        <f t="array" ref="E1449">IFERROR(INDEX(raw!$B:$H,MATCH(1,(raw!$B:$B=$B1449)*(raw!$D:$D=$C1449),0),7), "n/a")</f>
        <v/>
      </c>
    </row>
    <row r="1450">
      <c r="B1450" s="39" t="str">
        <f>IFERROR(raw!$B1449,"")</f>
        <v/>
      </c>
      <c r="C1450" s="39" t="str">
        <f>IFERROR(raw!$D1449,"")</f>
        <v/>
      </c>
      <c r="D1450" s="39" t="str">
        <f>IFERROR(__xludf.DUMMYFUNCTION("IFERROR(RANK(raw!$H1449,Filter(raw!$H$2:$H10000,raw!$B$2:$B10000=raw!$B1449),1),"""")"),"")</f>
        <v/>
      </c>
      <c r="E1450" s="40" t="str">
        <f t="array" ref="E1450">IFERROR(INDEX(raw!$B:$H,MATCH(1,(raw!$B:$B=$B1450)*(raw!$D:$D=$C1450),0),7), "n/a")</f>
        <v/>
      </c>
    </row>
    <row r="1451">
      <c r="B1451" s="39" t="str">
        <f>IFERROR(raw!$B1450,"")</f>
        <v/>
      </c>
      <c r="C1451" s="39" t="str">
        <f>IFERROR(raw!$D1450,"")</f>
        <v/>
      </c>
      <c r="D1451" s="39" t="str">
        <f>IFERROR(__xludf.DUMMYFUNCTION("IFERROR(RANK(raw!$H1450,Filter(raw!$H$2:$H10000,raw!$B$2:$B10000=raw!$B1450),1),"""")"),"")</f>
        <v/>
      </c>
      <c r="E1451" s="40" t="str">
        <f t="array" ref="E1451">IFERROR(INDEX(raw!$B:$H,MATCH(1,(raw!$B:$B=$B1451)*(raw!$D:$D=$C1451),0),7), "n/a")</f>
        <v/>
      </c>
    </row>
    <row r="1452">
      <c r="B1452" s="39" t="str">
        <f>IFERROR(raw!$B1451,"")</f>
        <v/>
      </c>
      <c r="C1452" s="39" t="str">
        <f>IFERROR(raw!$D1451,"")</f>
        <v/>
      </c>
      <c r="D1452" s="39" t="str">
        <f>IFERROR(__xludf.DUMMYFUNCTION("IFERROR(RANK(raw!$H1451,Filter(raw!$H$2:$H10000,raw!$B$2:$B10000=raw!$B1451),1),"""")"),"")</f>
        <v/>
      </c>
      <c r="E1452" s="40" t="str">
        <f t="array" ref="E1452">IFERROR(INDEX(raw!$B:$H,MATCH(1,(raw!$B:$B=$B1452)*(raw!$D:$D=$C1452),0),7), "n/a")</f>
        <v/>
      </c>
    </row>
    <row r="1453">
      <c r="B1453" s="39" t="str">
        <f>IFERROR(raw!$B1452,"")</f>
        <v/>
      </c>
      <c r="C1453" s="39" t="str">
        <f>IFERROR(raw!$D1452,"")</f>
        <v/>
      </c>
      <c r="D1453" s="39" t="str">
        <f>IFERROR(__xludf.DUMMYFUNCTION("IFERROR(RANK(raw!$H1452,Filter(raw!$H$2:$H10000,raw!$B$2:$B10000=raw!$B1452),1),"""")"),"")</f>
        <v/>
      </c>
      <c r="E1453" s="40" t="str">
        <f t="array" ref="E1453">IFERROR(INDEX(raw!$B:$H,MATCH(1,(raw!$B:$B=$B1453)*(raw!$D:$D=$C1453),0),7), "n/a")</f>
        <v/>
      </c>
    </row>
    <row r="1454">
      <c r="B1454" s="39" t="str">
        <f>IFERROR(raw!$B1453,"")</f>
        <v/>
      </c>
      <c r="C1454" s="39" t="str">
        <f>IFERROR(raw!$D1453,"")</f>
        <v/>
      </c>
      <c r="D1454" s="39" t="str">
        <f>IFERROR(__xludf.DUMMYFUNCTION("IFERROR(RANK(raw!$H1453,Filter(raw!$H$2:$H10000,raw!$B$2:$B10000=raw!$B1453),1),"""")"),"")</f>
        <v/>
      </c>
      <c r="E1454" s="40" t="str">
        <f t="array" ref="E1454">IFERROR(INDEX(raw!$B:$H,MATCH(1,(raw!$B:$B=$B1454)*(raw!$D:$D=$C1454),0),7), "n/a")</f>
        <v/>
      </c>
    </row>
    <row r="1455">
      <c r="B1455" s="39" t="str">
        <f>IFERROR(raw!$B1454,"")</f>
        <v/>
      </c>
      <c r="C1455" s="39" t="str">
        <f>IFERROR(raw!$D1454,"")</f>
        <v/>
      </c>
      <c r="D1455" s="39" t="str">
        <f>IFERROR(__xludf.DUMMYFUNCTION("IFERROR(RANK(raw!$H1454,Filter(raw!$H$2:$H10000,raw!$B$2:$B10000=raw!$B1454),1),"""")"),"")</f>
        <v/>
      </c>
      <c r="E1455" s="40" t="str">
        <f t="array" ref="E1455">IFERROR(INDEX(raw!$B:$H,MATCH(1,(raw!$B:$B=$B1455)*(raw!$D:$D=$C1455),0),7), "n/a")</f>
        <v/>
      </c>
    </row>
    <row r="1456">
      <c r="B1456" s="39" t="str">
        <f>IFERROR(raw!$B1455,"")</f>
        <v/>
      </c>
      <c r="C1456" s="39" t="str">
        <f>IFERROR(raw!$D1455,"")</f>
        <v/>
      </c>
      <c r="D1456" s="39" t="str">
        <f>IFERROR(__xludf.DUMMYFUNCTION("IFERROR(RANK(raw!$H1455,Filter(raw!$H$2:$H10000,raw!$B$2:$B10000=raw!$B1455),1),"""")"),"")</f>
        <v/>
      </c>
      <c r="E1456" s="40" t="str">
        <f t="array" ref="E1456">IFERROR(INDEX(raw!$B:$H,MATCH(1,(raw!$B:$B=$B1456)*(raw!$D:$D=$C1456),0),7), "n/a")</f>
        <v/>
      </c>
    </row>
    <row r="1457">
      <c r="B1457" s="39" t="str">
        <f>IFERROR(raw!$B1456,"")</f>
        <v/>
      </c>
      <c r="C1457" s="39" t="str">
        <f>IFERROR(raw!$D1456,"")</f>
        <v/>
      </c>
      <c r="D1457" s="39" t="str">
        <f>IFERROR(__xludf.DUMMYFUNCTION("IFERROR(RANK(raw!$H1456,Filter(raw!$H$2:$H10000,raw!$B$2:$B10000=raw!$B1456),1),"""")"),"")</f>
        <v/>
      </c>
      <c r="E1457" s="40" t="str">
        <f t="array" ref="E1457">IFERROR(INDEX(raw!$B:$H,MATCH(1,(raw!$B:$B=$B1457)*(raw!$D:$D=$C1457),0),7), "n/a")</f>
        <v/>
      </c>
    </row>
    <row r="1458">
      <c r="B1458" s="39" t="str">
        <f>IFERROR(raw!$B1457,"")</f>
        <v/>
      </c>
      <c r="C1458" s="39" t="str">
        <f>IFERROR(raw!$D1457,"")</f>
        <v/>
      </c>
      <c r="D1458" s="39" t="str">
        <f>IFERROR(__xludf.DUMMYFUNCTION("IFERROR(RANK(raw!$H1457,Filter(raw!$H$2:$H10000,raw!$B$2:$B10000=raw!$B1457),1),"""")"),"")</f>
        <v/>
      </c>
      <c r="E1458" s="40" t="str">
        <f t="array" ref="E1458">IFERROR(INDEX(raw!$B:$H,MATCH(1,(raw!$B:$B=$B1458)*(raw!$D:$D=$C1458),0),7), "n/a")</f>
        <v/>
      </c>
    </row>
    <row r="1459">
      <c r="B1459" s="39" t="str">
        <f>IFERROR(raw!$B1458,"")</f>
        <v/>
      </c>
      <c r="C1459" s="39" t="str">
        <f>IFERROR(raw!$D1458,"")</f>
        <v/>
      </c>
      <c r="D1459" s="39" t="str">
        <f>IFERROR(__xludf.DUMMYFUNCTION("IFERROR(RANK(raw!$H1458,Filter(raw!$H$2:$H10000,raw!$B$2:$B10000=raw!$B1458),1),"""")"),"")</f>
        <v/>
      </c>
      <c r="E1459" s="40" t="str">
        <f t="array" ref="E1459">IFERROR(INDEX(raw!$B:$H,MATCH(1,(raw!$B:$B=$B1459)*(raw!$D:$D=$C1459),0),7), "n/a")</f>
        <v/>
      </c>
    </row>
    <row r="1460">
      <c r="B1460" s="39" t="str">
        <f>IFERROR(raw!$B1459,"")</f>
        <v/>
      </c>
      <c r="C1460" s="39" t="str">
        <f>IFERROR(raw!$D1459,"")</f>
        <v/>
      </c>
      <c r="D1460" s="39" t="str">
        <f>IFERROR(__xludf.DUMMYFUNCTION("IFERROR(RANK(raw!$H1459,Filter(raw!$H$2:$H10000,raw!$B$2:$B10000=raw!$B1459),1),"""")"),"")</f>
        <v/>
      </c>
      <c r="E1460" s="40" t="str">
        <f t="array" ref="E1460">IFERROR(INDEX(raw!$B:$H,MATCH(1,(raw!$B:$B=$B1460)*(raw!$D:$D=$C1460),0),7), "n/a")</f>
        <v/>
      </c>
    </row>
    <row r="1461">
      <c r="B1461" s="39" t="str">
        <f>IFERROR(raw!$B1460,"")</f>
        <v/>
      </c>
      <c r="C1461" s="39" t="str">
        <f>IFERROR(raw!$D1460,"")</f>
        <v/>
      </c>
      <c r="D1461" s="39" t="str">
        <f>IFERROR(__xludf.DUMMYFUNCTION("IFERROR(RANK(raw!$H1460,Filter(raw!$H$2:$H10000,raw!$B$2:$B10000=raw!$B1460),1),"""")"),"")</f>
        <v/>
      </c>
      <c r="E1461" s="40" t="str">
        <f t="array" ref="E1461">IFERROR(INDEX(raw!$B:$H,MATCH(1,(raw!$B:$B=$B1461)*(raw!$D:$D=$C1461),0),7), "n/a")</f>
        <v/>
      </c>
    </row>
    <row r="1462">
      <c r="B1462" s="39" t="str">
        <f>IFERROR(raw!$B1461,"")</f>
        <v/>
      </c>
      <c r="C1462" s="39" t="str">
        <f>IFERROR(raw!$D1461,"")</f>
        <v/>
      </c>
      <c r="D1462" s="39" t="str">
        <f>IFERROR(__xludf.DUMMYFUNCTION("IFERROR(RANK(raw!$H1461,Filter(raw!$H$2:$H10000,raw!$B$2:$B10000=raw!$B1461),1),"""")"),"")</f>
        <v/>
      </c>
      <c r="E1462" s="40" t="str">
        <f t="array" ref="E1462">IFERROR(INDEX(raw!$B:$H,MATCH(1,(raw!$B:$B=$B1462)*(raw!$D:$D=$C1462),0),7), "n/a")</f>
        <v/>
      </c>
    </row>
    <row r="1463">
      <c r="B1463" s="39" t="str">
        <f>IFERROR(raw!$B1462,"")</f>
        <v/>
      </c>
      <c r="C1463" s="39" t="str">
        <f>IFERROR(raw!$D1462,"")</f>
        <v/>
      </c>
      <c r="D1463" s="39" t="str">
        <f>IFERROR(__xludf.DUMMYFUNCTION("IFERROR(RANK(raw!$H1462,Filter(raw!$H$2:$H10000,raw!$B$2:$B10000=raw!$B1462),1),"""")"),"")</f>
        <v/>
      </c>
      <c r="E1463" s="40" t="str">
        <f t="array" ref="E1463">IFERROR(INDEX(raw!$B:$H,MATCH(1,(raw!$B:$B=$B1463)*(raw!$D:$D=$C1463),0),7), "n/a")</f>
        <v/>
      </c>
    </row>
    <row r="1464">
      <c r="B1464" s="39" t="str">
        <f>IFERROR(raw!$B1463,"")</f>
        <v/>
      </c>
      <c r="C1464" s="39" t="str">
        <f>IFERROR(raw!$D1463,"")</f>
        <v/>
      </c>
      <c r="D1464" s="39" t="str">
        <f>IFERROR(__xludf.DUMMYFUNCTION("IFERROR(RANK(raw!$H1463,Filter(raw!$H$2:$H10000,raw!$B$2:$B10000=raw!$B1463),1),"""")"),"")</f>
        <v/>
      </c>
      <c r="E1464" s="40" t="str">
        <f t="array" ref="E1464">IFERROR(INDEX(raw!$B:$H,MATCH(1,(raw!$B:$B=$B1464)*(raw!$D:$D=$C1464),0),7), "n/a")</f>
        <v/>
      </c>
    </row>
    <row r="1465">
      <c r="B1465" s="39" t="str">
        <f>IFERROR(raw!$B1464,"")</f>
        <v/>
      </c>
      <c r="C1465" s="39" t="str">
        <f>IFERROR(raw!$D1464,"")</f>
        <v/>
      </c>
      <c r="D1465" s="39" t="str">
        <f>IFERROR(__xludf.DUMMYFUNCTION("IFERROR(RANK(raw!$H1464,Filter(raw!$H$2:$H10000,raw!$B$2:$B10000=raw!$B1464),1),"""")"),"")</f>
        <v/>
      </c>
      <c r="E1465" s="40" t="str">
        <f t="array" ref="E1465">IFERROR(INDEX(raw!$B:$H,MATCH(1,(raw!$B:$B=$B1465)*(raw!$D:$D=$C1465),0),7), "n/a")</f>
        <v/>
      </c>
    </row>
    <row r="1466">
      <c r="B1466" s="39" t="str">
        <f>IFERROR(raw!$B1465,"")</f>
        <v/>
      </c>
      <c r="C1466" s="39" t="str">
        <f>IFERROR(raw!$D1465,"")</f>
        <v/>
      </c>
      <c r="D1466" s="39" t="str">
        <f>IFERROR(__xludf.DUMMYFUNCTION("IFERROR(RANK(raw!$H1465,Filter(raw!$H$2:$H10000,raw!$B$2:$B10000=raw!$B1465),1),"""")"),"")</f>
        <v/>
      </c>
      <c r="E1466" s="40" t="str">
        <f t="array" ref="E1466">IFERROR(INDEX(raw!$B:$H,MATCH(1,(raw!$B:$B=$B1466)*(raw!$D:$D=$C1466),0),7), "n/a")</f>
        <v/>
      </c>
    </row>
    <row r="1467">
      <c r="B1467" s="39" t="str">
        <f>IFERROR(raw!$B1466,"")</f>
        <v/>
      </c>
      <c r="C1467" s="39" t="str">
        <f>IFERROR(raw!$D1466,"")</f>
        <v/>
      </c>
      <c r="D1467" s="39" t="str">
        <f>IFERROR(__xludf.DUMMYFUNCTION("IFERROR(RANK(raw!$H1466,Filter(raw!$H$2:$H10000,raw!$B$2:$B10000=raw!$B1466),1),"""")"),"")</f>
        <v/>
      </c>
      <c r="E1467" s="40" t="str">
        <f t="array" ref="E1467">IFERROR(INDEX(raw!$B:$H,MATCH(1,(raw!$B:$B=$B1467)*(raw!$D:$D=$C1467),0),7), "n/a")</f>
        <v/>
      </c>
    </row>
    <row r="1468">
      <c r="B1468" s="39" t="str">
        <f>IFERROR(raw!$B1467,"")</f>
        <v/>
      </c>
      <c r="C1468" s="39" t="str">
        <f>IFERROR(raw!$D1467,"")</f>
        <v/>
      </c>
      <c r="D1468" s="39" t="str">
        <f>IFERROR(__xludf.DUMMYFUNCTION("IFERROR(RANK(raw!$H1467,Filter(raw!$H$2:$H10000,raw!$B$2:$B10000=raw!$B1467),1),"""")"),"")</f>
        <v/>
      </c>
      <c r="E1468" s="40" t="str">
        <f t="array" ref="E1468">IFERROR(INDEX(raw!$B:$H,MATCH(1,(raw!$B:$B=$B1468)*(raw!$D:$D=$C1468),0),7), "n/a")</f>
        <v/>
      </c>
    </row>
    <row r="1469">
      <c r="B1469" s="39" t="str">
        <f>IFERROR(raw!$B1468,"")</f>
        <v/>
      </c>
      <c r="C1469" s="39" t="str">
        <f>IFERROR(raw!$D1468,"")</f>
        <v/>
      </c>
      <c r="D1469" s="39" t="str">
        <f>IFERROR(__xludf.DUMMYFUNCTION("IFERROR(RANK(raw!$H1468,Filter(raw!$H$2:$H10000,raw!$B$2:$B10000=raw!$B1468),1),"""")"),"")</f>
        <v/>
      </c>
      <c r="E1469" s="40" t="str">
        <f t="array" ref="E1469">IFERROR(INDEX(raw!$B:$H,MATCH(1,(raw!$B:$B=$B1469)*(raw!$D:$D=$C1469),0),7), "n/a")</f>
        <v/>
      </c>
    </row>
    <row r="1470">
      <c r="B1470" s="39" t="str">
        <f>IFERROR(raw!$B1469,"")</f>
        <v/>
      </c>
      <c r="C1470" s="39" t="str">
        <f>IFERROR(raw!$D1469,"")</f>
        <v/>
      </c>
      <c r="D1470" s="39" t="str">
        <f>IFERROR(__xludf.DUMMYFUNCTION("IFERROR(RANK(raw!$H1469,Filter(raw!$H$2:$H10000,raw!$B$2:$B10000=raw!$B1469),1),"""")"),"")</f>
        <v/>
      </c>
      <c r="E1470" s="40" t="str">
        <f t="array" ref="E1470">IFERROR(INDEX(raw!$B:$H,MATCH(1,(raw!$B:$B=$B1470)*(raw!$D:$D=$C1470),0),7), "n/a")</f>
        <v/>
      </c>
    </row>
    <row r="1471">
      <c r="B1471" s="39" t="str">
        <f>IFERROR(raw!$B1470,"")</f>
        <v/>
      </c>
      <c r="C1471" s="39" t="str">
        <f>IFERROR(raw!$D1470,"")</f>
        <v/>
      </c>
      <c r="D1471" s="39" t="str">
        <f>IFERROR(__xludf.DUMMYFUNCTION("IFERROR(RANK(raw!$H1470,Filter(raw!$H$2:$H10000,raw!$B$2:$B10000=raw!$B1470),1),"""")"),"")</f>
        <v/>
      </c>
      <c r="E1471" s="40" t="str">
        <f t="array" ref="E1471">IFERROR(INDEX(raw!$B:$H,MATCH(1,(raw!$B:$B=$B1471)*(raw!$D:$D=$C1471),0),7), "n/a")</f>
        <v/>
      </c>
    </row>
    <row r="1472">
      <c r="B1472" s="39" t="str">
        <f>IFERROR(raw!$B1471,"")</f>
        <v/>
      </c>
      <c r="C1472" s="39" t="str">
        <f>IFERROR(raw!$D1471,"")</f>
        <v/>
      </c>
      <c r="D1472" s="39" t="str">
        <f>IFERROR(__xludf.DUMMYFUNCTION("IFERROR(RANK(raw!$H1471,Filter(raw!$H$2:$H10000,raw!$B$2:$B10000=raw!$B1471),1),"""")"),"")</f>
        <v/>
      </c>
      <c r="E1472" s="40" t="str">
        <f t="array" ref="E1472">IFERROR(INDEX(raw!$B:$H,MATCH(1,(raw!$B:$B=$B1472)*(raw!$D:$D=$C1472),0),7), "n/a")</f>
        <v/>
      </c>
    </row>
    <row r="1473">
      <c r="B1473" s="39" t="str">
        <f>IFERROR(raw!$B1472,"")</f>
        <v/>
      </c>
      <c r="C1473" s="39" t="str">
        <f>IFERROR(raw!$D1472,"")</f>
        <v/>
      </c>
      <c r="D1473" s="39" t="str">
        <f>IFERROR(__xludf.DUMMYFUNCTION("IFERROR(RANK(raw!$H1472,Filter(raw!$H$2:$H10000,raw!$B$2:$B10000=raw!$B1472),1),"""")"),"")</f>
        <v/>
      </c>
      <c r="E1473" s="40" t="str">
        <f t="array" ref="E1473">IFERROR(INDEX(raw!$B:$H,MATCH(1,(raw!$B:$B=$B1473)*(raw!$D:$D=$C1473),0),7), "n/a")</f>
        <v/>
      </c>
    </row>
    <row r="1474">
      <c r="B1474" s="39" t="str">
        <f>IFERROR(raw!$B1473,"")</f>
        <v/>
      </c>
      <c r="C1474" s="39" t="str">
        <f>IFERROR(raw!$D1473,"")</f>
        <v/>
      </c>
      <c r="D1474" s="39" t="str">
        <f>IFERROR(__xludf.DUMMYFUNCTION("IFERROR(RANK(raw!$H1473,Filter(raw!$H$2:$H10000,raw!$B$2:$B10000=raw!$B1473),1),"""")"),"")</f>
        <v/>
      </c>
      <c r="E1474" s="40" t="str">
        <f t="array" ref="E1474">IFERROR(INDEX(raw!$B:$H,MATCH(1,(raw!$B:$B=$B1474)*(raw!$D:$D=$C1474),0),7), "n/a")</f>
        <v/>
      </c>
    </row>
    <row r="1475">
      <c r="B1475" s="39" t="str">
        <f>IFERROR(raw!$B1474,"")</f>
        <v/>
      </c>
      <c r="C1475" s="39" t="str">
        <f>IFERROR(raw!$D1474,"")</f>
        <v/>
      </c>
      <c r="D1475" s="39" t="str">
        <f>IFERROR(__xludf.DUMMYFUNCTION("IFERROR(RANK(raw!$H1474,Filter(raw!$H$2:$H10000,raw!$B$2:$B10000=raw!$B1474),1),"""")"),"")</f>
        <v/>
      </c>
      <c r="E1475" s="40" t="str">
        <f t="array" ref="E1475">IFERROR(INDEX(raw!$B:$H,MATCH(1,(raw!$B:$B=$B1475)*(raw!$D:$D=$C1475),0),7), "n/a")</f>
        <v/>
      </c>
    </row>
    <row r="1476">
      <c r="B1476" s="39" t="str">
        <f>IFERROR(raw!$B1475,"")</f>
        <v/>
      </c>
      <c r="C1476" s="39" t="str">
        <f>IFERROR(raw!$D1475,"")</f>
        <v/>
      </c>
      <c r="D1476" s="39" t="str">
        <f>IFERROR(__xludf.DUMMYFUNCTION("IFERROR(RANK(raw!$H1475,Filter(raw!$H$2:$H10000,raw!$B$2:$B10000=raw!$B1475),1),"""")"),"")</f>
        <v/>
      </c>
      <c r="E1476" s="40" t="str">
        <f t="array" ref="E1476">IFERROR(INDEX(raw!$B:$H,MATCH(1,(raw!$B:$B=$B1476)*(raw!$D:$D=$C1476),0),7), "n/a")</f>
        <v/>
      </c>
    </row>
    <row r="1477">
      <c r="B1477" s="39" t="str">
        <f>IFERROR(raw!$B1476,"")</f>
        <v/>
      </c>
      <c r="C1477" s="39" t="str">
        <f>IFERROR(raw!$D1476,"")</f>
        <v/>
      </c>
      <c r="D1477" s="39" t="str">
        <f>IFERROR(__xludf.DUMMYFUNCTION("IFERROR(RANK(raw!$H1476,Filter(raw!$H$2:$H10000,raw!$B$2:$B10000=raw!$B1476),1),"""")"),"")</f>
        <v/>
      </c>
      <c r="E1477" s="40" t="str">
        <f t="array" ref="E1477">IFERROR(INDEX(raw!$B:$H,MATCH(1,(raw!$B:$B=$B1477)*(raw!$D:$D=$C1477),0),7), "n/a")</f>
        <v/>
      </c>
    </row>
    <row r="1478">
      <c r="B1478" s="39" t="str">
        <f>IFERROR(raw!$B1477,"")</f>
        <v/>
      </c>
      <c r="C1478" s="39" t="str">
        <f>IFERROR(raw!$D1477,"")</f>
        <v/>
      </c>
      <c r="D1478" s="39" t="str">
        <f>IFERROR(__xludf.DUMMYFUNCTION("IFERROR(RANK(raw!$H1477,Filter(raw!$H$2:$H10000,raw!$B$2:$B10000=raw!$B1477),1),"""")"),"")</f>
        <v/>
      </c>
      <c r="E1478" s="40" t="str">
        <f t="array" ref="E1478">IFERROR(INDEX(raw!$B:$H,MATCH(1,(raw!$B:$B=$B1478)*(raw!$D:$D=$C1478),0),7), "n/a")</f>
        <v/>
      </c>
    </row>
    <row r="1479">
      <c r="B1479" s="39" t="str">
        <f>IFERROR(raw!$B1478,"")</f>
        <v/>
      </c>
      <c r="C1479" s="39" t="str">
        <f>IFERROR(raw!$D1478,"")</f>
        <v/>
      </c>
      <c r="D1479" s="39" t="str">
        <f>IFERROR(__xludf.DUMMYFUNCTION("IFERROR(RANK(raw!$H1478,Filter(raw!$H$2:$H10000,raw!$B$2:$B10000=raw!$B1478),1),"""")"),"")</f>
        <v/>
      </c>
      <c r="E1479" s="40" t="str">
        <f t="array" ref="E1479">IFERROR(INDEX(raw!$B:$H,MATCH(1,(raw!$B:$B=$B1479)*(raw!$D:$D=$C1479),0),7), "n/a")</f>
        <v/>
      </c>
    </row>
    <row r="1480">
      <c r="B1480" s="39" t="str">
        <f>IFERROR(raw!$B1479,"")</f>
        <v/>
      </c>
      <c r="C1480" s="39" t="str">
        <f>IFERROR(raw!$D1479,"")</f>
        <v/>
      </c>
      <c r="D1480" s="39" t="str">
        <f>IFERROR(__xludf.DUMMYFUNCTION("IFERROR(RANK(raw!$H1479,Filter(raw!$H$2:$H10000,raw!$B$2:$B10000=raw!$B1479),1),"""")"),"")</f>
        <v/>
      </c>
      <c r="E1480" s="40" t="str">
        <f t="array" ref="E1480">IFERROR(INDEX(raw!$B:$H,MATCH(1,(raw!$B:$B=$B1480)*(raw!$D:$D=$C1480),0),7), "n/a")</f>
        <v/>
      </c>
    </row>
    <row r="1481">
      <c r="B1481" s="39" t="str">
        <f>IFERROR(raw!$B1480,"")</f>
        <v/>
      </c>
      <c r="C1481" s="39" t="str">
        <f>IFERROR(raw!$D1480,"")</f>
        <v/>
      </c>
      <c r="D1481" s="39" t="str">
        <f>IFERROR(__xludf.DUMMYFUNCTION("IFERROR(RANK(raw!$H1480,Filter(raw!$H$2:$H10000,raw!$B$2:$B10000=raw!$B1480),1),"""")"),"")</f>
        <v/>
      </c>
      <c r="E1481" s="40" t="str">
        <f t="array" ref="E1481">IFERROR(INDEX(raw!$B:$H,MATCH(1,(raw!$B:$B=$B1481)*(raw!$D:$D=$C1481),0),7), "n/a")</f>
        <v/>
      </c>
    </row>
    <row r="1482">
      <c r="B1482" s="39" t="str">
        <f>IFERROR(raw!$B1481,"")</f>
        <v/>
      </c>
      <c r="C1482" s="39" t="str">
        <f>IFERROR(raw!$D1481,"")</f>
        <v/>
      </c>
      <c r="D1482" s="39" t="str">
        <f>IFERROR(__xludf.DUMMYFUNCTION("IFERROR(RANK(raw!$H1481,Filter(raw!$H$2:$H10000,raw!$B$2:$B10000=raw!$B1481),1),"""")"),"")</f>
        <v/>
      </c>
      <c r="E1482" s="40" t="str">
        <f t="array" ref="E1482">IFERROR(INDEX(raw!$B:$H,MATCH(1,(raw!$B:$B=$B1482)*(raw!$D:$D=$C1482),0),7), "n/a")</f>
        <v/>
      </c>
    </row>
    <row r="1483">
      <c r="B1483" s="39" t="str">
        <f>IFERROR(raw!$B1482,"")</f>
        <v/>
      </c>
      <c r="C1483" s="39" t="str">
        <f>IFERROR(raw!$D1482,"")</f>
        <v/>
      </c>
      <c r="D1483" s="39" t="str">
        <f>IFERROR(__xludf.DUMMYFUNCTION("IFERROR(RANK(raw!$H1482,Filter(raw!$H$2:$H10000,raw!$B$2:$B10000=raw!$B1482),1),"""")"),"")</f>
        <v/>
      </c>
      <c r="E1483" s="40" t="str">
        <f t="array" ref="E1483">IFERROR(INDEX(raw!$B:$H,MATCH(1,(raw!$B:$B=$B1483)*(raw!$D:$D=$C1483),0),7), "n/a")</f>
        <v/>
      </c>
    </row>
    <row r="1484">
      <c r="B1484" s="39" t="str">
        <f>IFERROR(raw!$B1483,"")</f>
        <v/>
      </c>
      <c r="C1484" s="39" t="str">
        <f>IFERROR(raw!$D1483,"")</f>
        <v/>
      </c>
      <c r="D1484" s="39" t="str">
        <f>IFERROR(__xludf.DUMMYFUNCTION("IFERROR(RANK(raw!$H1483,Filter(raw!$H$2:$H10000,raw!$B$2:$B10000=raw!$B1483),1),"""")"),"")</f>
        <v/>
      </c>
      <c r="E1484" s="40" t="str">
        <f t="array" ref="E1484">IFERROR(INDEX(raw!$B:$H,MATCH(1,(raw!$B:$B=$B1484)*(raw!$D:$D=$C1484),0),7), "n/a")</f>
        <v/>
      </c>
    </row>
    <row r="1485">
      <c r="B1485" s="39" t="str">
        <f>IFERROR(raw!$B1484,"")</f>
        <v/>
      </c>
      <c r="C1485" s="39" t="str">
        <f>IFERROR(raw!$D1484,"")</f>
        <v/>
      </c>
      <c r="D1485" s="39" t="str">
        <f>IFERROR(__xludf.DUMMYFUNCTION("IFERROR(RANK(raw!$H1484,Filter(raw!$H$2:$H10000,raw!$B$2:$B10000=raw!$B1484),1),"""")"),"")</f>
        <v/>
      </c>
      <c r="E1485" s="40" t="str">
        <f t="array" ref="E1485">IFERROR(INDEX(raw!$B:$H,MATCH(1,(raw!$B:$B=$B1485)*(raw!$D:$D=$C1485),0),7), "n/a")</f>
        <v/>
      </c>
    </row>
    <row r="1486">
      <c r="B1486" s="39" t="str">
        <f>IFERROR(raw!$B1485,"")</f>
        <v/>
      </c>
      <c r="C1486" s="39" t="str">
        <f>IFERROR(raw!$D1485,"")</f>
        <v/>
      </c>
      <c r="D1486" s="39" t="str">
        <f>IFERROR(__xludf.DUMMYFUNCTION("IFERROR(RANK(raw!$H1485,Filter(raw!$H$2:$H10000,raw!$B$2:$B10000=raw!$B1485),1),"""")"),"")</f>
        <v/>
      </c>
      <c r="E1486" s="40" t="str">
        <f t="array" ref="E1486">IFERROR(INDEX(raw!$B:$H,MATCH(1,(raw!$B:$B=$B1486)*(raw!$D:$D=$C1486),0),7), "n/a")</f>
        <v/>
      </c>
    </row>
    <row r="1487">
      <c r="B1487" s="39" t="str">
        <f>IFERROR(raw!$B1486,"")</f>
        <v/>
      </c>
      <c r="C1487" s="39" t="str">
        <f>IFERROR(raw!$D1486,"")</f>
        <v/>
      </c>
      <c r="D1487" s="39" t="str">
        <f>IFERROR(__xludf.DUMMYFUNCTION("IFERROR(RANK(raw!$H1486,Filter(raw!$H$2:$H10000,raw!$B$2:$B10000=raw!$B1486),1),"""")"),"")</f>
        <v/>
      </c>
      <c r="E1487" s="40" t="str">
        <f t="array" ref="E1487">IFERROR(INDEX(raw!$B:$H,MATCH(1,(raw!$B:$B=$B1487)*(raw!$D:$D=$C1487),0),7), "n/a")</f>
        <v/>
      </c>
    </row>
    <row r="1488">
      <c r="B1488" s="39" t="str">
        <f>IFERROR(raw!$B1487,"")</f>
        <v/>
      </c>
      <c r="C1488" s="39" t="str">
        <f>IFERROR(raw!$D1487,"")</f>
        <v/>
      </c>
      <c r="D1488" s="39" t="str">
        <f>IFERROR(__xludf.DUMMYFUNCTION("IFERROR(RANK(raw!$H1487,Filter(raw!$H$2:$H10000,raw!$B$2:$B10000=raw!$B1487),1),"""")"),"")</f>
        <v/>
      </c>
      <c r="E1488" s="40" t="str">
        <f t="array" ref="E1488">IFERROR(INDEX(raw!$B:$H,MATCH(1,(raw!$B:$B=$B1488)*(raw!$D:$D=$C1488),0),7), "n/a")</f>
        <v/>
      </c>
    </row>
    <row r="1489">
      <c r="B1489" s="39" t="str">
        <f>IFERROR(raw!$B1488,"")</f>
        <v/>
      </c>
      <c r="C1489" s="39" t="str">
        <f>IFERROR(raw!$D1488,"")</f>
        <v/>
      </c>
      <c r="D1489" s="39" t="str">
        <f>IFERROR(__xludf.DUMMYFUNCTION("IFERROR(RANK(raw!$H1488,Filter(raw!$H$2:$H10000,raw!$B$2:$B10000=raw!$B1488),1),"""")"),"")</f>
        <v/>
      </c>
      <c r="E1489" s="40" t="str">
        <f t="array" ref="E1489">IFERROR(INDEX(raw!$B:$H,MATCH(1,(raw!$B:$B=$B1489)*(raw!$D:$D=$C1489),0),7), "n/a")</f>
        <v/>
      </c>
    </row>
    <row r="1490">
      <c r="B1490" s="39" t="str">
        <f>IFERROR(raw!$B1489,"")</f>
        <v/>
      </c>
      <c r="C1490" s="39" t="str">
        <f>IFERROR(raw!$D1489,"")</f>
        <v/>
      </c>
      <c r="D1490" s="39" t="str">
        <f>IFERROR(__xludf.DUMMYFUNCTION("IFERROR(RANK(raw!$H1489,Filter(raw!$H$2:$H10000,raw!$B$2:$B10000=raw!$B1489),1),"""")"),"")</f>
        <v/>
      </c>
      <c r="E1490" s="40" t="str">
        <f t="array" ref="E1490">IFERROR(INDEX(raw!$B:$H,MATCH(1,(raw!$B:$B=$B1490)*(raw!$D:$D=$C1490),0),7), "n/a")</f>
        <v/>
      </c>
    </row>
    <row r="1491">
      <c r="B1491" s="39" t="str">
        <f>IFERROR(raw!$B1490,"")</f>
        <v/>
      </c>
      <c r="C1491" s="39" t="str">
        <f>IFERROR(raw!$D1490,"")</f>
        <v/>
      </c>
      <c r="D1491" s="39" t="str">
        <f>IFERROR(__xludf.DUMMYFUNCTION("IFERROR(RANK(raw!$H1490,Filter(raw!$H$2:$H10000,raw!$B$2:$B10000=raw!$B1490),1),"""")"),"")</f>
        <v/>
      </c>
      <c r="E1491" s="40" t="str">
        <f t="array" ref="E1491">IFERROR(INDEX(raw!$B:$H,MATCH(1,(raw!$B:$B=$B1491)*(raw!$D:$D=$C1491),0),7), "n/a")</f>
        <v/>
      </c>
    </row>
    <row r="1492">
      <c r="B1492" s="39" t="str">
        <f>IFERROR(raw!$B1491,"")</f>
        <v/>
      </c>
      <c r="C1492" s="39" t="str">
        <f>IFERROR(raw!$D1491,"")</f>
        <v/>
      </c>
      <c r="D1492" s="39" t="str">
        <f>IFERROR(__xludf.DUMMYFUNCTION("IFERROR(RANK(raw!$H1491,Filter(raw!$H$2:$H10000,raw!$B$2:$B10000=raw!$B1491),1),"""")"),"")</f>
        <v/>
      </c>
      <c r="E1492" s="40" t="str">
        <f t="array" ref="E1492">IFERROR(INDEX(raw!$B:$H,MATCH(1,(raw!$B:$B=$B1492)*(raw!$D:$D=$C1492),0),7), "n/a")</f>
        <v/>
      </c>
    </row>
    <row r="1493">
      <c r="B1493" s="39" t="str">
        <f>IFERROR(raw!$B1492,"")</f>
        <v/>
      </c>
      <c r="C1493" s="39" t="str">
        <f>IFERROR(raw!$D1492,"")</f>
        <v/>
      </c>
      <c r="D1493" s="39" t="str">
        <f>IFERROR(__xludf.DUMMYFUNCTION("IFERROR(RANK(raw!$H1492,Filter(raw!$H$2:$H10000,raw!$B$2:$B10000=raw!$B1492),1),"""")"),"")</f>
        <v/>
      </c>
      <c r="E1493" s="40" t="str">
        <f t="array" ref="E1493">IFERROR(INDEX(raw!$B:$H,MATCH(1,(raw!$B:$B=$B1493)*(raw!$D:$D=$C1493),0),7), "n/a")</f>
        <v/>
      </c>
    </row>
    <row r="1494">
      <c r="B1494" s="39" t="str">
        <f>IFERROR(raw!$B1493,"")</f>
        <v/>
      </c>
      <c r="C1494" s="39" t="str">
        <f>IFERROR(raw!$D1493,"")</f>
        <v/>
      </c>
      <c r="D1494" s="39" t="str">
        <f>IFERROR(__xludf.DUMMYFUNCTION("IFERROR(RANK(raw!$H1493,Filter(raw!$H$2:$H10000,raw!$B$2:$B10000=raw!$B1493),1),"""")"),"")</f>
        <v/>
      </c>
      <c r="E1494" s="40" t="str">
        <f t="array" ref="E1494">IFERROR(INDEX(raw!$B:$H,MATCH(1,(raw!$B:$B=$B1494)*(raw!$D:$D=$C1494),0),7), "n/a")</f>
        <v/>
      </c>
    </row>
    <row r="1495">
      <c r="B1495" s="39" t="str">
        <f>IFERROR(raw!$B1494,"")</f>
        <v/>
      </c>
      <c r="C1495" s="39" t="str">
        <f>IFERROR(raw!$D1494,"")</f>
        <v/>
      </c>
      <c r="D1495" s="39" t="str">
        <f>IFERROR(__xludf.DUMMYFUNCTION("IFERROR(RANK(raw!$H1494,Filter(raw!$H$2:$H10000,raw!$B$2:$B10000=raw!$B1494),1),"""")"),"")</f>
        <v/>
      </c>
      <c r="E1495" s="40" t="str">
        <f t="array" ref="E1495">IFERROR(INDEX(raw!$B:$H,MATCH(1,(raw!$B:$B=$B1495)*(raw!$D:$D=$C1495),0),7), "n/a")</f>
        <v/>
      </c>
    </row>
    <row r="1496">
      <c r="B1496" s="39" t="str">
        <f>IFERROR(raw!$B1495,"")</f>
        <v/>
      </c>
      <c r="C1496" s="39" t="str">
        <f>IFERROR(raw!$D1495,"")</f>
        <v/>
      </c>
      <c r="D1496" s="39" t="str">
        <f>IFERROR(__xludf.DUMMYFUNCTION("IFERROR(RANK(raw!$H1495,Filter(raw!$H$2:$H10000,raw!$B$2:$B10000=raw!$B1495),1),"""")"),"")</f>
        <v/>
      </c>
      <c r="E1496" s="40" t="str">
        <f t="array" ref="E1496">IFERROR(INDEX(raw!$B:$H,MATCH(1,(raw!$B:$B=$B1496)*(raw!$D:$D=$C1496),0),7), "n/a")</f>
        <v/>
      </c>
    </row>
    <row r="1497">
      <c r="B1497" s="39" t="str">
        <f>IFERROR(raw!$B1496,"")</f>
        <v/>
      </c>
      <c r="C1497" s="39" t="str">
        <f>IFERROR(raw!$D1496,"")</f>
        <v/>
      </c>
      <c r="D1497" s="39" t="str">
        <f>IFERROR(__xludf.DUMMYFUNCTION("IFERROR(RANK(raw!$H1496,Filter(raw!$H$2:$H10000,raw!$B$2:$B10000=raw!$B1496),1),"""")"),"")</f>
        <v/>
      </c>
      <c r="E1497" s="40" t="str">
        <f t="array" ref="E1497">IFERROR(INDEX(raw!$B:$H,MATCH(1,(raw!$B:$B=$B1497)*(raw!$D:$D=$C1497),0),7), "n/a")</f>
        <v/>
      </c>
    </row>
    <row r="1498">
      <c r="B1498" s="39" t="str">
        <f>IFERROR(raw!$B1497,"")</f>
        <v/>
      </c>
      <c r="C1498" s="39" t="str">
        <f>IFERROR(raw!$D1497,"")</f>
        <v/>
      </c>
      <c r="D1498" s="39" t="str">
        <f>IFERROR(__xludf.DUMMYFUNCTION("IFERROR(RANK(raw!$H1497,Filter(raw!$H$2:$H10000,raw!$B$2:$B10000=raw!$B1497),1),"""")"),"")</f>
        <v/>
      </c>
      <c r="E1498" s="40" t="str">
        <f t="array" ref="E1498">IFERROR(INDEX(raw!$B:$H,MATCH(1,(raw!$B:$B=$B1498)*(raw!$D:$D=$C1498),0),7), "n/a")</f>
        <v/>
      </c>
    </row>
    <row r="1499">
      <c r="B1499" s="39" t="str">
        <f>IFERROR(raw!$B1498,"")</f>
        <v/>
      </c>
      <c r="C1499" s="39" t="str">
        <f>IFERROR(raw!$D1498,"")</f>
        <v/>
      </c>
      <c r="D1499" s="39" t="str">
        <f>IFERROR(__xludf.DUMMYFUNCTION("IFERROR(RANK(raw!$H1498,Filter(raw!$H$2:$H10000,raw!$B$2:$B10000=raw!$B1498),1),"""")"),"")</f>
        <v/>
      </c>
      <c r="E1499" s="40" t="str">
        <f t="array" ref="E1499">IFERROR(INDEX(raw!$B:$H,MATCH(1,(raw!$B:$B=$B1499)*(raw!$D:$D=$C1499),0),7), "n/a")</f>
        <v/>
      </c>
    </row>
    <row r="1500">
      <c r="B1500" s="39" t="str">
        <f>IFERROR(raw!$B1499,"")</f>
        <v/>
      </c>
      <c r="C1500" s="39" t="str">
        <f>IFERROR(raw!$D1499,"")</f>
        <v/>
      </c>
      <c r="D1500" s="39" t="str">
        <f>IFERROR(__xludf.DUMMYFUNCTION("IFERROR(RANK(raw!$H1499,Filter(raw!$H$2:$H10000,raw!$B$2:$B10000=raw!$B1499),1),"""")"),"")</f>
        <v/>
      </c>
      <c r="E1500" s="40" t="str">
        <f t="array" ref="E1500">IFERROR(INDEX(raw!$B:$H,MATCH(1,(raw!$B:$B=$B1500)*(raw!$D:$D=$C1500),0),7), "n/a")</f>
        <v/>
      </c>
    </row>
    <row r="1501">
      <c r="B1501" s="39" t="str">
        <f>IFERROR(raw!$B1500,"")</f>
        <v/>
      </c>
      <c r="C1501" s="39" t="str">
        <f>IFERROR(raw!$D1500,"")</f>
        <v/>
      </c>
      <c r="D1501" s="39" t="str">
        <f>IFERROR(__xludf.DUMMYFUNCTION("IFERROR(RANK(raw!$H1500,Filter(raw!$H$2:$H10000,raw!$B$2:$B10000=raw!$B1500),1),"""")"),"")</f>
        <v/>
      </c>
      <c r="E1501" s="40" t="str">
        <f t="array" ref="E1501">IFERROR(INDEX(raw!$B:$H,MATCH(1,(raw!$B:$B=$B1501)*(raw!$D:$D=$C1501),0),7), "n/a")</f>
        <v/>
      </c>
    </row>
    <row r="1502">
      <c r="B1502" s="39" t="str">
        <f>IFERROR(raw!$B1501,"")</f>
        <v/>
      </c>
      <c r="C1502" s="39" t="str">
        <f>IFERROR(raw!$D1501,"")</f>
        <v/>
      </c>
      <c r="D1502" s="39" t="str">
        <f>IFERROR(__xludf.DUMMYFUNCTION("IFERROR(RANK(raw!$H1501,Filter(raw!$H$2:$H10000,raw!$B$2:$B10000=raw!$B1501),1),"""")"),"")</f>
        <v/>
      </c>
      <c r="E1502" s="40" t="str">
        <f t="array" ref="E1502">IFERROR(INDEX(raw!$B:$H,MATCH(1,(raw!$B:$B=$B1502)*(raw!$D:$D=$C1502),0),7), "n/a")</f>
        <v/>
      </c>
    </row>
    <row r="1503">
      <c r="B1503" s="39" t="str">
        <f>IFERROR(raw!$B1502,"")</f>
        <v/>
      </c>
      <c r="C1503" s="39" t="str">
        <f>IFERROR(raw!$D1502,"")</f>
        <v/>
      </c>
      <c r="D1503" s="39" t="str">
        <f>IFERROR(__xludf.DUMMYFUNCTION("IFERROR(RANK(raw!$H1502,Filter(raw!$H$2:$H10000,raw!$B$2:$B10000=raw!$B1502),1),"""")"),"")</f>
        <v/>
      </c>
      <c r="E1503" s="40" t="str">
        <f t="array" ref="E1503">IFERROR(INDEX(raw!$B:$H,MATCH(1,(raw!$B:$B=$B1503)*(raw!$D:$D=$C1503),0),7), "n/a")</f>
        <v/>
      </c>
    </row>
    <row r="1504">
      <c r="B1504" s="39" t="str">
        <f>IFERROR(raw!$B1503,"")</f>
        <v/>
      </c>
      <c r="C1504" s="39" t="str">
        <f>IFERROR(raw!$D1503,"")</f>
        <v/>
      </c>
      <c r="D1504" s="39" t="str">
        <f>IFERROR(__xludf.DUMMYFUNCTION("IFERROR(RANK(raw!$H1503,Filter(raw!$H$2:$H10000,raw!$B$2:$B10000=raw!$B1503),1),"""")"),"")</f>
        <v/>
      </c>
      <c r="E1504" s="40" t="str">
        <f t="array" ref="E1504">IFERROR(INDEX(raw!$B:$H,MATCH(1,(raw!$B:$B=$B1504)*(raw!$D:$D=$C1504),0),7), "n/a")</f>
        <v/>
      </c>
    </row>
    <row r="1505">
      <c r="B1505" s="39" t="str">
        <f>IFERROR(raw!$B1504,"")</f>
        <v/>
      </c>
      <c r="C1505" s="39" t="str">
        <f>IFERROR(raw!$D1504,"")</f>
        <v/>
      </c>
      <c r="D1505" s="39" t="str">
        <f>IFERROR(__xludf.DUMMYFUNCTION("IFERROR(RANK(raw!$H1504,Filter(raw!$H$2:$H10000,raw!$B$2:$B10000=raw!$B1504),1),"""")"),"")</f>
        <v/>
      </c>
      <c r="E1505" s="40" t="str">
        <f t="array" ref="E1505">IFERROR(INDEX(raw!$B:$H,MATCH(1,(raw!$B:$B=$B1505)*(raw!$D:$D=$C1505),0),7), "n/a")</f>
        <v/>
      </c>
    </row>
    <row r="1506">
      <c r="B1506" s="39" t="str">
        <f>IFERROR(raw!$B1505,"")</f>
        <v/>
      </c>
      <c r="C1506" s="39" t="str">
        <f>IFERROR(raw!$D1505,"")</f>
        <v/>
      </c>
      <c r="D1506" s="39" t="str">
        <f>IFERROR(__xludf.DUMMYFUNCTION("IFERROR(RANK(raw!$H1505,Filter(raw!$H$2:$H10000,raw!$B$2:$B10000=raw!$B1505),1),"""")"),"")</f>
        <v/>
      </c>
      <c r="E1506" s="40" t="str">
        <f t="array" ref="E1506">IFERROR(INDEX(raw!$B:$H,MATCH(1,(raw!$B:$B=$B1506)*(raw!$D:$D=$C1506),0),7), "n/a")</f>
        <v/>
      </c>
    </row>
    <row r="1507">
      <c r="B1507" s="39" t="str">
        <f>IFERROR(raw!$B1506,"")</f>
        <v/>
      </c>
      <c r="C1507" s="39" t="str">
        <f>IFERROR(raw!$D1506,"")</f>
        <v/>
      </c>
      <c r="D1507" s="39" t="str">
        <f>IFERROR(__xludf.DUMMYFUNCTION("IFERROR(RANK(raw!$H1506,Filter(raw!$H$2:$H10000,raw!$B$2:$B10000=raw!$B1506),1),"""")"),"")</f>
        <v/>
      </c>
      <c r="E1507" s="40" t="str">
        <f t="array" ref="E1507">IFERROR(INDEX(raw!$B:$H,MATCH(1,(raw!$B:$B=$B1507)*(raw!$D:$D=$C1507),0),7), "n/a")</f>
        <v/>
      </c>
    </row>
    <row r="1508">
      <c r="B1508" s="39" t="str">
        <f>IFERROR(raw!$B1507,"")</f>
        <v/>
      </c>
      <c r="C1508" s="39" t="str">
        <f>IFERROR(raw!$D1507,"")</f>
        <v/>
      </c>
      <c r="D1508" s="39" t="str">
        <f>IFERROR(__xludf.DUMMYFUNCTION("IFERROR(RANK(raw!$H1507,Filter(raw!$H$2:$H10000,raw!$B$2:$B10000=raw!$B1507),1),"""")"),"")</f>
        <v/>
      </c>
      <c r="E1508" s="40" t="str">
        <f t="array" ref="E1508">IFERROR(INDEX(raw!$B:$H,MATCH(1,(raw!$B:$B=$B1508)*(raw!$D:$D=$C1508),0),7), "n/a")</f>
        <v/>
      </c>
    </row>
    <row r="1509">
      <c r="B1509" s="39" t="str">
        <f>IFERROR(raw!$B1508,"")</f>
        <v/>
      </c>
      <c r="C1509" s="39" t="str">
        <f>IFERROR(raw!$D1508,"")</f>
        <v/>
      </c>
      <c r="D1509" s="39" t="str">
        <f>IFERROR(__xludf.DUMMYFUNCTION("IFERROR(RANK(raw!$H1508,Filter(raw!$H$2:$H10000,raw!$B$2:$B10000=raw!$B1508),1),"""")"),"")</f>
        <v/>
      </c>
      <c r="E1509" s="40" t="str">
        <f t="array" ref="E1509">IFERROR(INDEX(raw!$B:$H,MATCH(1,(raw!$B:$B=$B1509)*(raw!$D:$D=$C1509),0),7), "n/a")</f>
        <v/>
      </c>
    </row>
    <row r="1510">
      <c r="B1510" s="39" t="str">
        <f>IFERROR(raw!$B1509,"")</f>
        <v/>
      </c>
      <c r="C1510" s="39" t="str">
        <f>IFERROR(raw!$D1509,"")</f>
        <v/>
      </c>
      <c r="D1510" s="39" t="str">
        <f>IFERROR(__xludf.DUMMYFUNCTION("IFERROR(RANK(raw!$H1509,Filter(raw!$H$2:$H10000,raw!$B$2:$B10000=raw!$B1509),1),"""")"),"")</f>
        <v/>
      </c>
      <c r="E1510" s="40" t="str">
        <f t="array" ref="E1510">IFERROR(INDEX(raw!$B:$H,MATCH(1,(raw!$B:$B=$B1510)*(raw!$D:$D=$C1510),0),7), "n/a")</f>
        <v/>
      </c>
    </row>
    <row r="1511">
      <c r="B1511" s="39" t="str">
        <f>IFERROR(raw!$B1510,"")</f>
        <v/>
      </c>
      <c r="C1511" s="39" t="str">
        <f>IFERROR(raw!$D1510,"")</f>
        <v/>
      </c>
      <c r="D1511" s="39" t="str">
        <f>IFERROR(__xludf.DUMMYFUNCTION("IFERROR(RANK(raw!$H1510,Filter(raw!$H$2:$H10000,raw!$B$2:$B10000=raw!$B1510),1),"""")"),"")</f>
        <v/>
      </c>
      <c r="E1511" s="40" t="str">
        <f t="array" ref="E1511">IFERROR(INDEX(raw!$B:$H,MATCH(1,(raw!$B:$B=$B1511)*(raw!$D:$D=$C1511),0),7), "n/a")</f>
        <v/>
      </c>
    </row>
    <row r="1512">
      <c r="B1512" s="39" t="str">
        <f>IFERROR(raw!$B1511,"")</f>
        <v/>
      </c>
      <c r="C1512" s="39" t="str">
        <f>IFERROR(raw!$D1511,"")</f>
        <v/>
      </c>
      <c r="D1512" s="39" t="str">
        <f>IFERROR(__xludf.DUMMYFUNCTION("IFERROR(RANK(raw!$H1511,Filter(raw!$H$2:$H10000,raw!$B$2:$B10000=raw!$B1511),1),"""")"),"")</f>
        <v/>
      </c>
      <c r="E1512" s="40" t="str">
        <f t="array" ref="E1512">IFERROR(INDEX(raw!$B:$H,MATCH(1,(raw!$B:$B=$B1512)*(raw!$D:$D=$C1512),0),7), "n/a")</f>
        <v/>
      </c>
    </row>
    <row r="1513">
      <c r="B1513" s="39" t="str">
        <f>IFERROR(raw!$B1512,"")</f>
        <v/>
      </c>
      <c r="C1513" s="39" t="str">
        <f>IFERROR(raw!$D1512,"")</f>
        <v/>
      </c>
      <c r="D1513" s="39" t="str">
        <f>IFERROR(__xludf.DUMMYFUNCTION("IFERROR(RANK(raw!$H1512,Filter(raw!$H$2:$H10000,raw!$B$2:$B10000=raw!$B1512),1),"""")"),"")</f>
        <v/>
      </c>
      <c r="E1513" s="40" t="str">
        <f t="array" ref="E1513">IFERROR(INDEX(raw!$B:$H,MATCH(1,(raw!$B:$B=$B1513)*(raw!$D:$D=$C1513),0),7), "n/a")</f>
        <v/>
      </c>
    </row>
    <row r="1514">
      <c r="B1514" s="39" t="str">
        <f>IFERROR(raw!$B1513,"")</f>
        <v/>
      </c>
      <c r="C1514" s="39" t="str">
        <f>IFERROR(raw!$D1513,"")</f>
        <v/>
      </c>
      <c r="D1514" s="39" t="str">
        <f>IFERROR(__xludf.DUMMYFUNCTION("IFERROR(RANK(raw!$H1513,Filter(raw!$H$2:$H10000,raw!$B$2:$B10000=raw!$B1513),1),"""")"),"")</f>
        <v/>
      </c>
      <c r="E1514" s="40" t="str">
        <f t="array" ref="E1514">IFERROR(INDEX(raw!$B:$H,MATCH(1,(raw!$B:$B=$B1514)*(raw!$D:$D=$C1514),0),7), "n/a")</f>
        <v/>
      </c>
    </row>
    <row r="1515">
      <c r="B1515" s="39" t="str">
        <f>IFERROR(raw!$B1514,"")</f>
        <v/>
      </c>
      <c r="C1515" s="39" t="str">
        <f>IFERROR(raw!$D1514,"")</f>
        <v/>
      </c>
      <c r="D1515" s="39" t="str">
        <f>IFERROR(__xludf.DUMMYFUNCTION("IFERROR(RANK(raw!$H1514,Filter(raw!$H$2:$H10000,raw!$B$2:$B10000=raw!$B1514),1),"""")"),"")</f>
        <v/>
      </c>
      <c r="E1515" s="40" t="str">
        <f t="array" ref="E1515">IFERROR(INDEX(raw!$B:$H,MATCH(1,(raw!$B:$B=$B1515)*(raw!$D:$D=$C1515),0),7), "n/a")</f>
        <v/>
      </c>
    </row>
    <row r="1516">
      <c r="B1516" s="39" t="str">
        <f>IFERROR(raw!$B1515,"")</f>
        <v/>
      </c>
      <c r="C1516" s="39" t="str">
        <f>IFERROR(raw!$D1515,"")</f>
        <v/>
      </c>
      <c r="D1516" s="39" t="str">
        <f>IFERROR(__xludf.DUMMYFUNCTION("IFERROR(RANK(raw!$H1515,Filter(raw!$H$2:$H10000,raw!$B$2:$B10000=raw!$B1515),1),"""")"),"")</f>
        <v/>
      </c>
      <c r="E1516" s="40" t="str">
        <f t="array" ref="E1516">IFERROR(INDEX(raw!$B:$H,MATCH(1,(raw!$B:$B=$B1516)*(raw!$D:$D=$C1516),0),7), "n/a")</f>
        <v/>
      </c>
    </row>
    <row r="1517">
      <c r="B1517" s="39" t="str">
        <f>IFERROR(raw!$B1516,"")</f>
        <v/>
      </c>
      <c r="C1517" s="39" t="str">
        <f>IFERROR(raw!$D1516,"")</f>
        <v/>
      </c>
      <c r="D1517" s="39" t="str">
        <f>IFERROR(__xludf.DUMMYFUNCTION("IFERROR(RANK(raw!$H1516,Filter(raw!$H$2:$H10000,raw!$B$2:$B10000=raw!$B1516),1),"""")"),"")</f>
        <v/>
      </c>
      <c r="E1517" s="40" t="str">
        <f t="array" ref="E1517">IFERROR(INDEX(raw!$B:$H,MATCH(1,(raw!$B:$B=$B1517)*(raw!$D:$D=$C1517),0),7), "n/a")</f>
        <v/>
      </c>
    </row>
    <row r="1518">
      <c r="B1518" s="39" t="str">
        <f>IFERROR(raw!$B1517,"")</f>
        <v/>
      </c>
      <c r="C1518" s="39" t="str">
        <f>IFERROR(raw!$D1517,"")</f>
        <v/>
      </c>
      <c r="D1518" s="39" t="str">
        <f>IFERROR(__xludf.DUMMYFUNCTION("IFERROR(RANK(raw!$H1517,Filter(raw!$H$2:$H10000,raw!$B$2:$B10000=raw!$B1517),1),"""")"),"")</f>
        <v/>
      </c>
      <c r="E1518" s="40" t="str">
        <f t="array" ref="E1518">IFERROR(INDEX(raw!$B:$H,MATCH(1,(raw!$B:$B=$B1518)*(raw!$D:$D=$C1518),0),7), "n/a")</f>
        <v/>
      </c>
    </row>
    <row r="1519">
      <c r="B1519" s="39" t="str">
        <f>IFERROR(raw!$B1518,"")</f>
        <v/>
      </c>
      <c r="C1519" s="39" t="str">
        <f>IFERROR(raw!$D1518,"")</f>
        <v/>
      </c>
      <c r="D1519" s="39" t="str">
        <f>IFERROR(__xludf.DUMMYFUNCTION("IFERROR(RANK(raw!$H1518,Filter(raw!$H$2:$H10000,raw!$B$2:$B10000=raw!$B1518),1),"""")"),"")</f>
        <v/>
      </c>
      <c r="E1519" s="40" t="str">
        <f t="array" ref="E1519">IFERROR(INDEX(raw!$B:$H,MATCH(1,(raw!$B:$B=$B1519)*(raw!$D:$D=$C1519),0),7), "n/a")</f>
        <v/>
      </c>
    </row>
    <row r="1520">
      <c r="B1520" s="39" t="str">
        <f>IFERROR(raw!$B1519,"")</f>
        <v/>
      </c>
      <c r="C1520" s="39" t="str">
        <f>IFERROR(raw!$D1519,"")</f>
        <v/>
      </c>
      <c r="D1520" s="39" t="str">
        <f>IFERROR(__xludf.DUMMYFUNCTION("IFERROR(RANK(raw!$H1519,Filter(raw!$H$2:$H10000,raw!$B$2:$B10000=raw!$B1519),1),"""")"),"")</f>
        <v/>
      </c>
      <c r="E1520" s="40" t="str">
        <f t="array" ref="E1520">IFERROR(INDEX(raw!$B:$H,MATCH(1,(raw!$B:$B=$B1520)*(raw!$D:$D=$C1520),0),7), "n/a")</f>
        <v/>
      </c>
    </row>
    <row r="1521">
      <c r="B1521" s="39" t="str">
        <f>IFERROR(raw!$B1520,"")</f>
        <v/>
      </c>
      <c r="C1521" s="39" t="str">
        <f>IFERROR(raw!$D1520,"")</f>
        <v/>
      </c>
      <c r="D1521" s="39" t="str">
        <f>IFERROR(__xludf.DUMMYFUNCTION("IFERROR(RANK(raw!$H1520,Filter(raw!$H$2:$H10000,raw!$B$2:$B10000=raw!$B1520),1),"""")"),"")</f>
        <v/>
      </c>
      <c r="E1521" s="40" t="str">
        <f t="array" ref="E1521">IFERROR(INDEX(raw!$B:$H,MATCH(1,(raw!$B:$B=$B1521)*(raw!$D:$D=$C1521),0),7), "n/a")</f>
        <v/>
      </c>
    </row>
    <row r="1522">
      <c r="B1522" s="39" t="str">
        <f>IFERROR(raw!$B1521,"")</f>
        <v/>
      </c>
      <c r="C1522" s="39" t="str">
        <f>IFERROR(raw!$D1521,"")</f>
        <v/>
      </c>
      <c r="D1522" s="39" t="str">
        <f>IFERROR(__xludf.DUMMYFUNCTION("IFERROR(RANK(raw!$H1521,Filter(raw!$H$2:$H10000,raw!$B$2:$B10000=raw!$B1521),1),"""")"),"")</f>
        <v/>
      </c>
      <c r="E1522" s="40" t="str">
        <f t="array" ref="E1522">IFERROR(INDEX(raw!$B:$H,MATCH(1,(raw!$B:$B=$B1522)*(raw!$D:$D=$C1522),0),7), "n/a")</f>
        <v/>
      </c>
    </row>
    <row r="1523">
      <c r="B1523" s="39" t="str">
        <f>IFERROR(raw!$B1522,"")</f>
        <v/>
      </c>
      <c r="C1523" s="39" t="str">
        <f>IFERROR(raw!$D1522,"")</f>
        <v/>
      </c>
      <c r="D1523" s="39" t="str">
        <f>IFERROR(__xludf.DUMMYFUNCTION("IFERROR(RANK(raw!$H1522,Filter(raw!$H$2:$H10000,raw!$B$2:$B10000=raw!$B1522),1),"""")"),"")</f>
        <v/>
      </c>
      <c r="E1523" s="40" t="str">
        <f t="array" ref="E1523">IFERROR(INDEX(raw!$B:$H,MATCH(1,(raw!$B:$B=$B1523)*(raw!$D:$D=$C1523),0),7), "n/a")</f>
        <v/>
      </c>
    </row>
    <row r="1524">
      <c r="B1524" s="39" t="str">
        <f>IFERROR(raw!$B1523,"")</f>
        <v/>
      </c>
      <c r="C1524" s="39" t="str">
        <f>IFERROR(raw!$D1523,"")</f>
        <v/>
      </c>
      <c r="D1524" s="39" t="str">
        <f>IFERROR(__xludf.DUMMYFUNCTION("IFERROR(RANK(raw!$H1523,Filter(raw!$H$2:$H10000,raw!$B$2:$B10000=raw!$B1523),1),"""")"),"")</f>
        <v/>
      </c>
      <c r="E1524" s="40" t="str">
        <f t="array" ref="E1524">IFERROR(INDEX(raw!$B:$H,MATCH(1,(raw!$B:$B=$B1524)*(raw!$D:$D=$C1524),0),7), "n/a")</f>
        <v/>
      </c>
    </row>
    <row r="1525">
      <c r="B1525" s="39" t="str">
        <f>IFERROR(raw!$B1524,"")</f>
        <v/>
      </c>
      <c r="C1525" s="39" t="str">
        <f>IFERROR(raw!$D1524,"")</f>
        <v/>
      </c>
      <c r="D1525" s="39" t="str">
        <f>IFERROR(__xludf.DUMMYFUNCTION("IFERROR(RANK(raw!$H1524,Filter(raw!$H$2:$H10000,raw!$B$2:$B10000=raw!$B1524),1),"""")"),"")</f>
        <v/>
      </c>
      <c r="E1525" s="40" t="str">
        <f t="array" ref="E1525">IFERROR(INDEX(raw!$B:$H,MATCH(1,(raw!$B:$B=$B1525)*(raw!$D:$D=$C1525),0),7), "n/a")</f>
        <v/>
      </c>
    </row>
    <row r="1526">
      <c r="B1526" s="39" t="str">
        <f>IFERROR(raw!$B1525,"")</f>
        <v/>
      </c>
      <c r="C1526" s="39" t="str">
        <f>IFERROR(raw!$D1525,"")</f>
        <v/>
      </c>
      <c r="D1526" s="39" t="str">
        <f>IFERROR(__xludf.DUMMYFUNCTION("IFERROR(RANK(raw!$H1525,Filter(raw!$H$2:$H10000,raw!$B$2:$B10000=raw!$B1525),1),"""")"),"")</f>
        <v/>
      </c>
      <c r="E1526" s="40" t="str">
        <f t="array" ref="E1526">IFERROR(INDEX(raw!$B:$H,MATCH(1,(raw!$B:$B=$B1526)*(raw!$D:$D=$C1526),0),7), "n/a")</f>
        <v/>
      </c>
    </row>
    <row r="1527">
      <c r="B1527" s="39" t="str">
        <f>IFERROR(raw!$B1526,"")</f>
        <v/>
      </c>
      <c r="C1527" s="39" t="str">
        <f>IFERROR(raw!$D1526,"")</f>
        <v/>
      </c>
      <c r="D1527" s="39" t="str">
        <f>IFERROR(__xludf.DUMMYFUNCTION("IFERROR(RANK(raw!$H1526,Filter(raw!$H$2:$H10000,raw!$B$2:$B10000=raw!$B1526),1),"""")"),"")</f>
        <v/>
      </c>
      <c r="E1527" s="40" t="str">
        <f t="array" ref="E1527">IFERROR(INDEX(raw!$B:$H,MATCH(1,(raw!$B:$B=$B1527)*(raw!$D:$D=$C1527),0),7), "n/a")</f>
        <v/>
      </c>
    </row>
    <row r="1528">
      <c r="B1528" s="39" t="str">
        <f>IFERROR(raw!$B1527,"")</f>
        <v/>
      </c>
      <c r="C1528" s="39" t="str">
        <f>IFERROR(raw!$D1527,"")</f>
        <v/>
      </c>
      <c r="D1528" s="39" t="str">
        <f>IFERROR(__xludf.DUMMYFUNCTION("IFERROR(RANK(raw!$H1527,Filter(raw!$H$2:$H10000,raw!$B$2:$B10000=raw!$B1527),1),"""")"),"")</f>
        <v/>
      </c>
      <c r="E1528" s="40" t="str">
        <f t="array" ref="E1528">IFERROR(INDEX(raw!$B:$H,MATCH(1,(raw!$B:$B=$B1528)*(raw!$D:$D=$C1528),0),7), "n/a")</f>
        <v/>
      </c>
    </row>
    <row r="1529">
      <c r="B1529" s="39" t="str">
        <f>IFERROR(raw!$B1528,"")</f>
        <v/>
      </c>
      <c r="C1529" s="39" t="str">
        <f>IFERROR(raw!$D1528,"")</f>
        <v/>
      </c>
      <c r="D1529" s="39" t="str">
        <f>IFERROR(__xludf.DUMMYFUNCTION("IFERROR(RANK(raw!$H1528,Filter(raw!$H$2:$H10000,raw!$B$2:$B10000=raw!$B1528),1),"""")"),"")</f>
        <v/>
      </c>
      <c r="E1529" s="40" t="str">
        <f t="array" ref="E1529">IFERROR(INDEX(raw!$B:$H,MATCH(1,(raw!$B:$B=$B1529)*(raw!$D:$D=$C1529),0),7), "n/a")</f>
        <v/>
      </c>
    </row>
    <row r="1530">
      <c r="B1530" s="39" t="str">
        <f>IFERROR(raw!$B1529,"")</f>
        <v/>
      </c>
      <c r="C1530" s="39" t="str">
        <f>IFERROR(raw!$D1529,"")</f>
        <v/>
      </c>
      <c r="D1530" s="39" t="str">
        <f>IFERROR(__xludf.DUMMYFUNCTION("IFERROR(RANK(raw!$H1529,Filter(raw!$H$2:$H10000,raw!$B$2:$B10000=raw!$B1529),1),"""")"),"")</f>
        <v/>
      </c>
      <c r="E1530" s="40" t="str">
        <f t="array" ref="E1530">IFERROR(INDEX(raw!$B:$H,MATCH(1,(raw!$B:$B=$B1530)*(raw!$D:$D=$C1530),0),7), "n/a")</f>
        <v/>
      </c>
    </row>
    <row r="1531">
      <c r="B1531" s="39" t="str">
        <f>IFERROR(raw!$B1530,"")</f>
        <v/>
      </c>
      <c r="C1531" s="39" t="str">
        <f>IFERROR(raw!$D1530,"")</f>
        <v/>
      </c>
      <c r="D1531" s="39" t="str">
        <f>IFERROR(__xludf.DUMMYFUNCTION("IFERROR(RANK(raw!$H1530,Filter(raw!$H$2:$H10000,raw!$B$2:$B10000=raw!$B1530),1),"""")"),"")</f>
        <v/>
      </c>
      <c r="E1531" s="40" t="str">
        <f t="array" ref="E1531">IFERROR(INDEX(raw!$B:$H,MATCH(1,(raw!$B:$B=$B1531)*(raw!$D:$D=$C1531),0),7), "n/a")</f>
        <v/>
      </c>
    </row>
    <row r="1532">
      <c r="B1532" s="39" t="str">
        <f>IFERROR(raw!$B1531,"")</f>
        <v/>
      </c>
      <c r="C1532" s="39" t="str">
        <f>IFERROR(raw!$D1531,"")</f>
        <v/>
      </c>
      <c r="D1532" s="39" t="str">
        <f>IFERROR(__xludf.DUMMYFUNCTION("IFERROR(RANK(raw!$H1531,Filter(raw!$H$2:$H10000,raw!$B$2:$B10000=raw!$B1531),1),"""")"),"")</f>
        <v/>
      </c>
      <c r="E1532" s="40" t="str">
        <f t="array" ref="E1532">IFERROR(INDEX(raw!$B:$H,MATCH(1,(raw!$B:$B=$B1532)*(raw!$D:$D=$C1532),0),7), "n/a")</f>
        <v/>
      </c>
    </row>
    <row r="1533">
      <c r="B1533" s="39" t="str">
        <f>IFERROR(raw!$B1532,"")</f>
        <v/>
      </c>
      <c r="C1533" s="39" t="str">
        <f>IFERROR(raw!$D1532,"")</f>
        <v/>
      </c>
      <c r="D1533" s="39" t="str">
        <f>IFERROR(__xludf.DUMMYFUNCTION("IFERROR(RANK(raw!$H1532,Filter(raw!$H$2:$H10000,raw!$B$2:$B10000=raw!$B1532),1),"""")"),"")</f>
        <v/>
      </c>
      <c r="E1533" s="40" t="str">
        <f t="array" ref="E1533">IFERROR(INDEX(raw!$B:$H,MATCH(1,(raw!$B:$B=$B1533)*(raw!$D:$D=$C1533),0),7), "n/a")</f>
        <v/>
      </c>
    </row>
    <row r="1534">
      <c r="B1534" s="39" t="str">
        <f>IFERROR(raw!$B1533,"")</f>
        <v/>
      </c>
      <c r="C1534" s="39" t="str">
        <f>IFERROR(raw!$D1533,"")</f>
        <v/>
      </c>
      <c r="D1534" s="39" t="str">
        <f>IFERROR(__xludf.DUMMYFUNCTION("IFERROR(RANK(raw!$H1533,Filter(raw!$H$2:$H10000,raw!$B$2:$B10000=raw!$B1533),1),"""")"),"")</f>
        <v/>
      </c>
      <c r="E1534" s="40" t="str">
        <f t="array" ref="E1534">IFERROR(INDEX(raw!$B:$H,MATCH(1,(raw!$B:$B=$B1534)*(raw!$D:$D=$C1534),0),7), "n/a")</f>
        <v/>
      </c>
    </row>
    <row r="1535">
      <c r="B1535" s="39" t="str">
        <f>IFERROR(raw!$B1534,"")</f>
        <v/>
      </c>
      <c r="C1535" s="39" t="str">
        <f>IFERROR(raw!$D1534,"")</f>
        <v/>
      </c>
      <c r="D1535" s="39" t="str">
        <f>IFERROR(__xludf.DUMMYFUNCTION("IFERROR(RANK(raw!$H1534,Filter(raw!$H$2:$H10000,raw!$B$2:$B10000=raw!$B1534),1),"""")"),"")</f>
        <v/>
      </c>
      <c r="E1535" s="40" t="str">
        <f t="array" ref="E1535">IFERROR(INDEX(raw!$B:$H,MATCH(1,(raw!$B:$B=$B1535)*(raw!$D:$D=$C1535),0),7), "n/a")</f>
        <v/>
      </c>
    </row>
    <row r="1536">
      <c r="B1536" s="39" t="str">
        <f>IFERROR(raw!$B1535,"")</f>
        <v/>
      </c>
      <c r="C1536" s="39" t="str">
        <f>IFERROR(raw!$D1535,"")</f>
        <v/>
      </c>
      <c r="D1536" s="39" t="str">
        <f>IFERROR(__xludf.DUMMYFUNCTION("IFERROR(RANK(raw!$H1535,Filter(raw!$H$2:$H10000,raw!$B$2:$B10000=raw!$B1535),1),"""")"),"")</f>
        <v/>
      </c>
      <c r="E1536" s="40" t="str">
        <f t="array" ref="E1536">IFERROR(INDEX(raw!$B:$H,MATCH(1,(raw!$B:$B=$B1536)*(raw!$D:$D=$C1536),0),7), "n/a")</f>
        <v/>
      </c>
    </row>
    <row r="1537">
      <c r="B1537" s="39" t="str">
        <f>IFERROR(raw!$B1536,"")</f>
        <v/>
      </c>
      <c r="C1537" s="39" t="str">
        <f>IFERROR(raw!$D1536,"")</f>
        <v/>
      </c>
      <c r="D1537" s="39" t="str">
        <f>IFERROR(__xludf.DUMMYFUNCTION("IFERROR(RANK(raw!$H1536,Filter(raw!$H$2:$H10000,raw!$B$2:$B10000=raw!$B1536),1),"""")"),"")</f>
        <v/>
      </c>
      <c r="E1537" s="40" t="str">
        <f t="array" ref="E1537">IFERROR(INDEX(raw!$B:$H,MATCH(1,(raw!$B:$B=$B1537)*(raw!$D:$D=$C1537),0),7), "n/a")</f>
        <v/>
      </c>
    </row>
    <row r="1538">
      <c r="B1538" s="39" t="str">
        <f>IFERROR(raw!$B1537,"")</f>
        <v/>
      </c>
      <c r="C1538" s="39" t="str">
        <f>IFERROR(raw!$D1537,"")</f>
        <v/>
      </c>
      <c r="D1538" s="39" t="str">
        <f>IFERROR(__xludf.DUMMYFUNCTION("IFERROR(RANK(raw!$H1537,Filter(raw!$H$2:$H10000,raw!$B$2:$B10000=raw!$B1537),1),"""")"),"")</f>
        <v/>
      </c>
      <c r="E1538" s="40" t="str">
        <f t="array" ref="E1538">IFERROR(INDEX(raw!$B:$H,MATCH(1,(raw!$B:$B=$B1538)*(raw!$D:$D=$C1538),0),7), "n/a")</f>
        <v/>
      </c>
    </row>
    <row r="1539">
      <c r="B1539" s="39" t="str">
        <f>IFERROR(raw!$B1538,"")</f>
        <v/>
      </c>
      <c r="C1539" s="39" t="str">
        <f>IFERROR(raw!$D1538,"")</f>
        <v/>
      </c>
      <c r="D1539" s="39" t="str">
        <f>IFERROR(__xludf.DUMMYFUNCTION("IFERROR(RANK(raw!$H1538,Filter(raw!$H$2:$H10000,raw!$B$2:$B10000=raw!$B1538),1),"""")"),"")</f>
        <v/>
      </c>
      <c r="E1539" s="40" t="str">
        <f t="array" ref="E1539">IFERROR(INDEX(raw!$B:$H,MATCH(1,(raw!$B:$B=$B1539)*(raw!$D:$D=$C1539),0),7), "n/a")</f>
        <v/>
      </c>
    </row>
    <row r="1540">
      <c r="B1540" s="39" t="str">
        <f>IFERROR(raw!$B1539,"")</f>
        <v/>
      </c>
      <c r="C1540" s="39" t="str">
        <f>IFERROR(raw!$D1539,"")</f>
        <v/>
      </c>
      <c r="D1540" s="39" t="str">
        <f>IFERROR(__xludf.DUMMYFUNCTION("IFERROR(RANK(raw!$H1539,Filter(raw!$H$2:$H10000,raw!$B$2:$B10000=raw!$B1539),1),"""")"),"")</f>
        <v/>
      </c>
      <c r="E1540" s="40" t="str">
        <f t="array" ref="E1540">IFERROR(INDEX(raw!$B:$H,MATCH(1,(raw!$B:$B=$B1540)*(raw!$D:$D=$C1540),0),7), "n/a")</f>
        <v/>
      </c>
    </row>
    <row r="1541">
      <c r="B1541" s="39" t="str">
        <f>IFERROR(raw!$B1540,"")</f>
        <v/>
      </c>
      <c r="C1541" s="39" t="str">
        <f>IFERROR(raw!$D1540,"")</f>
        <v/>
      </c>
      <c r="D1541" s="39" t="str">
        <f>IFERROR(__xludf.DUMMYFUNCTION("IFERROR(RANK(raw!$H1540,Filter(raw!$H$2:$H10000,raw!$B$2:$B10000=raw!$B1540),1),"""")"),"")</f>
        <v/>
      </c>
      <c r="E1541" s="40" t="str">
        <f t="array" ref="E1541">IFERROR(INDEX(raw!$B:$H,MATCH(1,(raw!$B:$B=$B1541)*(raw!$D:$D=$C1541),0),7), "n/a")</f>
        <v/>
      </c>
    </row>
    <row r="1542">
      <c r="B1542" s="39" t="str">
        <f>IFERROR(raw!$B1541,"")</f>
        <v/>
      </c>
      <c r="C1542" s="39" t="str">
        <f>IFERROR(raw!$D1541,"")</f>
        <v/>
      </c>
      <c r="D1542" s="39" t="str">
        <f>IFERROR(__xludf.DUMMYFUNCTION("IFERROR(RANK(raw!$H1541,Filter(raw!$H$2:$H10000,raw!$B$2:$B10000=raw!$B1541),1),"""")"),"")</f>
        <v/>
      </c>
      <c r="E1542" s="40" t="str">
        <f t="array" ref="E1542">IFERROR(INDEX(raw!$B:$H,MATCH(1,(raw!$B:$B=$B1542)*(raw!$D:$D=$C1542),0),7), "n/a")</f>
        <v/>
      </c>
    </row>
    <row r="1543">
      <c r="B1543" s="39" t="str">
        <f>IFERROR(raw!$B1542,"")</f>
        <v/>
      </c>
      <c r="C1543" s="39" t="str">
        <f>IFERROR(raw!$D1542,"")</f>
        <v/>
      </c>
      <c r="D1543" s="39" t="str">
        <f>IFERROR(__xludf.DUMMYFUNCTION("IFERROR(RANK(raw!$H1542,Filter(raw!$H$2:$H10000,raw!$B$2:$B10000=raw!$B1542),1),"""")"),"")</f>
        <v/>
      </c>
      <c r="E1543" s="40" t="str">
        <f t="array" ref="E1543">IFERROR(INDEX(raw!$B:$H,MATCH(1,(raw!$B:$B=$B1543)*(raw!$D:$D=$C1543),0),7), "n/a")</f>
        <v/>
      </c>
    </row>
    <row r="1544">
      <c r="B1544" s="39" t="str">
        <f>IFERROR(raw!$B1543,"")</f>
        <v/>
      </c>
      <c r="C1544" s="39" t="str">
        <f>IFERROR(raw!$D1543,"")</f>
        <v/>
      </c>
      <c r="D1544" s="39" t="str">
        <f>IFERROR(__xludf.DUMMYFUNCTION("IFERROR(RANK(raw!$H1543,Filter(raw!$H$2:$H10000,raw!$B$2:$B10000=raw!$B1543),1),"""")"),"")</f>
        <v/>
      </c>
      <c r="E1544" s="40" t="str">
        <f t="array" ref="E1544">IFERROR(INDEX(raw!$B:$H,MATCH(1,(raw!$B:$B=$B1544)*(raw!$D:$D=$C1544),0),7), "n/a")</f>
        <v/>
      </c>
    </row>
    <row r="1545">
      <c r="B1545" s="39" t="str">
        <f>IFERROR(raw!$B1544,"")</f>
        <v/>
      </c>
      <c r="C1545" s="39" t="str">
        <f>IFERROR(raw!$D1544,"")</f>
        <v/>
      </c>
      <c r="D1545" s="39" t="str">
        <f>IFERROR(__xludf.DUMMYFUNCTION("IFERROR(RANK(raw!$H1544,Filter(raw!$H$2:$H10000,raw!$B$2:$B10000=raw!$B1544),1),"""")"),"")</f>
        <v/>
      </c>
      <c r="E1545" s="40" t="str">
        <f t="array" ref="E1545">IFERROR(INDEX(raw!$B:$H,MATCH(1,(raw!$B:$B=$B1545)*(raw!$D:$D=$C1545),0),7), "n/a")</f>
        <v/>
      </c>
    </row>
    <row r="1546">
      <c r="B1546" s="39" t="str">
        <f>IFERROR(raw!$B1545,"")</f>
        <v/>
      </c>
      <c r="C1546" s="39" t="str">
        <f>IFERROR(raw!$D1545,"")</f>
        <v/>
      </c>
      <c r="D1546" s="39" t="str">
        <f>IFERROR(__xludf.DUMMYFUNCTION("IFERROR(RANK(raw!$H1545,Filter(raw!$H$2:$H10000,raw!$B$2:$B10000=raw!$B1545),1),"""")"),"")</f>
        <v/>
      </c>
      <c r="E1546" s="40" t="str">
        <f t="array" ref="E1546">IFERROR(INDEX(raw!$B:$H,MATCH(1,(raw!$B:$B=$B1546)*(raw!$D:$D=$C1546),0),7), "n/a")</f>
        <v/>
      </c>
    </row>
    <row r="1547">
      <c r="B1547" s="39" t="str">
        <f>IFERROR(raw!$B1546,"")</f>
        <v/>
      </c>
      <c r="C1547" s="39" t="str">
        <f>IFERROR(raw!$D1546,"")</f>
        <v/>
      </c>
      <c r="D1547" s="39" t="str">
        <f>IFERROR(__xludf.DUMMYFUNCTION("IFERROR(RANK(raw!$H1546,Filter(raw!$H$2:$H10000,raw!$B$2:$B10000=raw!$B1546),1),"""")"),"")</f>
        <v/>
      </c>
      <c r="E1547" s="40" t="str">
        <f t="array" ref="E1547">IFERROR(INDEX(raw!$B:$H,MATCH(1,(raw!$B:$B=$B1547)*(raw!$D:$D=$C1547),0),7), "n/a")</f>
        <v/>
      </c>
    </row>
    <row r="1548">
      <c r="B1548" s="39" t="str">
        <f>IFERROR(raw!$B1547,"")</f>
        <v/>
      </c>
      <c r="C1548" s="39" t="str">
        <f>IFERROR(raw!$D1547,"")</f>
        <v/>
      </c>
      <c r="D1548" s="39" t="str">
        <f>IFERROR(__xludf.DUMMYFUNCTION("IFERROR(RANK(raw!$H1547,Filter(raw!$H$2:$H10000,raw!$B$2:$B10000=raw!$B1547),1),"""")"),"")</f>
        <v/>
      </c>
      <c r="E1548" s="40" t="str">
        <f t="array" ref="E1548">IFERROR(INDEX(raw!$B:$H,MATCH(1,(raw!$B:$B=$B1548)*(raw!$D:$D=$C1548),0),7), "n/a")</f>
        <v/>
      </c>
    </row>
    <row r="1549">
      <c r="B1549" s="39" t="str">
        <f>IFERROR(raw!$B1548,"")</f>
        <v/>
      </c>
      <c r="C1549" s="39" t="str">
        <f>IFERROR(raw!$D1548,"")</f>
        <v/>
      </c>
      <c r="D1549" s="39" t="str">
        <f>IFERROR(__xludf.DUMMYFUNCTION("IFERROR(RANK(raw!$H1548,Filter(raw!$H$2:$H10000,raw!$B$2:$B10000=raw!$B1548),1),"""")"),"")</f>
        <v/>
      </c>
      <c r="E1549" s="40" t="str">
        <f t="array" ref="E1549">IFERROR(INDEX(raw!$B:$H,MATCH(1,(raw!$B:$B=$B1549)*(raw!$D:$D=$C1549),0),7), "n/a")</f>
        <v/>
      </c>
    </row>
    <row r="1550">
      <c r="B1550" s="39" t="str">
        <f>IFERROR(raw!$B1549,"")</f>
        <v/>
      </c>
      <c r="C1550" s="39" t="str">
        <f>IFERROR(raw!$D1549,"")</f>
        <v/>
      </c>
      <c r="D1550" s="39" t="str">
        <f>IFERROR(__xludf.DUMMYFUNCTION("IFERROR(RANK(raw!$H1549,Filter(raw!$H$2:$H10000,raw!$B$2:$B10000=raw!$B1549),1),"""")"),"")</f>
        <v/>
      </c>
      <c r="E1550" s="40" t="str">
        <f t="array" ref="E1550">IFERROR(INDEX(raw!$B:$H,MATCH(1,(raw!$B:$B=$B1550)*(raw!$D:$D=$C1550),0),7), "n/a")</f>
        <v/>
      </c>
    </row>
    <row r="1551">
      <c r="B1551" s="39" t="str">
        <f>IFERROR(raw!$B1550,"")</f>
        <v/>
      </c>
      <c r="C1551" s="39" t="str">
        <f>IFERROR(raw!$D1550,"")</f>
        <v/>
      </c>
      <c r="D1551" s="39" t="str">
        <f>IFERROR(__xludf.DUMMYFUNCTION("IFERROR(RANK(raw!$H1550,Filter(raw!$H$2:$H10000,raw!$B$2:$B10000=raw!$B1550),1),"""")"),"")</f>
        <v/>
      </c>
      <c r="E1551" s="40" t="str">
        <f t="array" ref="E1551">IFERROR(INDEX(raw!$B:$H,MATCH(1,(raw!$B:$B=$B1551)*(raw!$D:$D=$C1551),0),7), "n/a")</f>
        <v/>
      </c>
    </row>
    <row r="1552">
      <c r="B1552" s="39" t="str">
        <f>IFERROR(raw!$B1551,"")</f>
        <v/>
      </c>
      <c r="C1552" s="39" t="str">
        <f>IFERROR(raw!$D1551,"")</f>
        <v/>
      </c>
      <c r="D1552" s="39" t="str">
        <f>IFERROR(__xludf.DUMMYFUNCTION("IFERROR(RANK(raw!$H1551,Filter(raw!$H$2:$H10000,raw!$B$2:$B10000=raw!$B1551),1),"""")"),"")</f>
        <v/>
      </c>
      <c r="E1552" s="40" t="str">
        <f t="array" ref="E1552">IFERROR(INDEX(raw!$B:$H,MATCH(1,(raw!$B:$B=$B1552)*(raw!$D:$D=$C1552),0),7), "n/a")</f>
        <v/>
      </c>
    </row>
    <row r="1553">
      <c r="B1553" s="39" t="str">
        <f>IFERROR(raw!$B1552,"")</f>
        <v/>
      </c>
      <c r="C1553" s="39" t="str">
        <f>IFERROR(raw!$D1552,"")</f>
        <v/>
      </c>
      <c r="D1553" s="39" t="str">
        <f>IFERROR(__xludf.DUMMYFUNCTION("IFERROR(RANK(raw!$H1552,Filter(raw!$H$2:$H10000,raw!$B$2:$B10000=raw!$B1552),1),"""")"),"")</f>
        <v/>
      </c>
      <c r="E1553" s="40" t="str">
        <f t="array" ref="E1553">IFERROR(INDEX(raw!$B:$H,MATCH(1,(raw!$B:$B=$B1553)*(raw!$D:$D=$C1553),0),7), "n/a")</f>
        <v/>
      </c>
    </row>
    <row r="1554">
      <c r="B1554" s="39" t="str">
        <f>IFERROR(raw!$B1553,"")</f>
        <v/>
      </c>
      <c r="C1554" s="39" t="str">
        <f>IFERROR(raw!$D1553,"")</f>
        <v/>
      </c>
      <c r="D1554" s="39" t="str">
        <f>IFERROR(__xludf.DUMMYFUNCTION("IFERROR(RANK(raw!$H1553,Filter(raw!$H$2:$H10000,raw!$B$2:$B10000=raw!$B1553),1),"""")"),"")</f>
        <v/>
      </c>
      <c r="E1554" s="40" t="str">
        <f t="array" ref="E1554">IFERROR(INDEX(raw!$B:$H,MATCH(1,(raw!$B:$B=$B1554)*(raw!$D:$D=$C1554),0),7), "n/a")</f>
        <v/>
      </c>
    </row>
    <row r="1555">
      <c r="B1555" s="39" t="str">
        <f>IFERROR(raw!$B1554,"")</f>
        <v/>
      </c>
      <c r="C1555" s="39" t="str">
        <f>IFERROR(raw!$D1554,"")</f>
        <v/>
      </c>
      <c r="D1555" s="39" t="str">
        <f>IFERROR(__xludf.DUMMYFUNCTION("IFERROR(RANK(raw!$H1554,Filter(raw!$H$2:$H10000,raw!$B$2:$B10000=raw!$B1554),1),"""")"),"")</f>
        <v/>
      </c>
      <c r="E1555" s="40" t="str">
        <f t="array" ref="E1555">IFERROR(INDEX(raw!$B:$H,MATCH(1,(raw!$B:$B=$B1555)*(raw!$D:$D=$C1555),0),7), "n/a")</f>
        <v/>
      </c>
    </row>
    <row r="1556">
      <c r="B1556" s="39" t="str">
        <f>IFERROR(raw!$B1555,"")</f>
        <v/>
      </c>
      <c r="C1556" s="39" t="str">
        <f>IFERROR(raw!$D1555,"")</f>
        <v/>
      </c>
      <c r="D1556" s="39" t="str">
        <f>IFERROR(__xludf.DUMMYFUNCTION("IFERROR(RANK(raw!$H1555,Filter(raw!$H$2:$H10000,raw!$B$2:$B10000=raw!$B1555),1),"""")"),"")</f>
        <v/>
      </c>
      <c r="E1556" s="40" t="str">
        <f t="array" ref="E1556">IFERROR(INDEX(raw!$B:$H,MATCH(1,(raw!$B:$B=$B1556)*(raw!$D:$D=$C1556),0),7), "n/a")</f>
        <v/>
      </c>
    </row>
    <row r="1557">
      <c r="B1557" s="39" t="str">
        <f>IFERROR(raw!$B1556,"")</f>
        <v/>
      </c>
      <c r="C1557" s="39" t="str">
        <f>IFERROR(raw!$D1556,"")</f>
        <v/>
      </c>
      <c r="D1557" s="39" t="str">
        <f>IFERROR(__xludf.DUMMYFUNCTION("IFERROR(RANK(raw!$H1556,Filter(raw!$H$2:$H10000,raw!$B$2:$B10000=raw!$B1556),1),"""")"),"")</f>
        <v/>
      </c>
      <c r="E1557" s="40" t="str">
        <f t="array" ref="E1557">IFERROR(INDEX(raw!$B:$H,MATCH(1,(raw!$B:$B=$B1557)*(raw!$D:$D=$C1557),0),7), "n/a")</f>
        <v/>
      </c>
    </row>
    <row r="1558">
      <c r="B1558" s="39" t="str">
        <f>IFERROR(raw!$B1557,"")</f>
        <v/>
      </c>
      <c r="C1558" s="39" t="str">
        <f>IFERROR(raw!$D1557,"")</f>
        <v/>
      </c>
      <c r="D1558" s="39" t="str">
        <f>IFERROR(__xludf.DUMMYFUNCTION("IFERROR(RANK(raw!$H1557,Filter(raw!$H$2:$H10000,raw!$B$2:$B10000=raw!$B1557),1),"""")"),"")</f>
        <v/>
      </c>
      <c r="E1558" s="40" t="str">
        <f t="array" ref="E1558">IFERROR(INDEX(raw!$B:$H,MATCH(1,(raw!$B:$B=$B1558)*(raw!$D:$D=$C1558),0),7), "n/a")</f>
        <v/>
      </c>
    </row>
    <row r="1559">
      <c r="B1559" s="39" t="str">
        <f>IFERROR(raw!$B1558,"")</f>
        <v/>
      </c>
      <c r="C1559" s="39" t="str">
        <f>IFERROR(raw!$D1558,"")</f>
        <v/>
      </c>
      <c r="D1559" s="39" t="str">
        <f>IFERROR(__xludf.DUMMYFUNCTION("IFERROR(RANK(raw!$H1558,Filter(raw!$H$2:$H10000,raw!$B$2:$B10000=raw!$B1558),1),"""")"),"")</f>
        <v/>
      </c>
      <c r="E1559" s="40" t="str">
        <f t="array" ref="E1559">IFERROR(INDEX(raw!$B:$H,MATCH(1,(raw!$B:$B=$B1559)*(raw!$D:$D=$C1559),0),7), "n/a")</f>
        <v/>
      </c>
    </row>
    <row r="1560">
      <c r="B1560" s="39" t="str">
        <f>IFERROR(raw!$B1559,"")</f>
        <v/>
      </c>
      <c r="C1560" s="39" t="str">
        <f>IFERROR(raw!$D1559,"")</f>
        <v/>
      </c>
      <c r="D1560" s="39" t="str">
        <f>IFERROR(__xludf.DUMMYFUNCTION("IFERROR(RANK(raw!$H1559,Filter(raw!$H$2:$H10000,raw!$B$2:$B10000=raw!$B1559),1),"""")"),"")</f>
        <v/>
      </c>
      <c r="E1560" s="40" t="str">
        <f t="array" ref="E1560">IFERROR(INDEX(raw!$B:$H,MATCH(1,(raw!$B:$B=$B1560)*(raw!$D:$D=$C1560),0),7), "n/a")</f>
        <v/>
      </c>
    </row>
    <row r="1561">
      <c r="B1561" s="39" t="str">
        <f>IFERROR(raw!$B1560,"")</f>
        <v/>
      </c>
      <c r="C1561" s="39" t="str">
        <f>IFERROR(raw!$D1560,"")</f>
        <v/>
      </c>
      <c r="D1561" s="39" t="str">
        <f>IFERROR(__xludf.DUMMYFUNCTION("IFERROR(RANK(raw!$H1560,Filter(raw!$H$2:$H10000,raw!$B$2:$B10000=raw!$B1560),1),"""")"),"")</f>
        <v/>
      </c>
      <c r="E1561" s="40" t="str">
        <f t="array" ref="E1561">IFERROR(INDEX(raw!$B:$H,MATCH(1,(raw!$B:$B=$B1561)*(raw!$D:$D=$C1561),0),7), "n/a")</f>
        <v/>
      </c>
    </row>
    <row r="1562">
      <c r="B1562" s="39" t="str">
        <f>IFERROR(raw!$B1561,"")</f>
        <v/>
      </c>
      <c r="C1562" s="39" t="str">
        <f>IFERROR(raw!$D1561,"")</f>
        <v/>
      </c>
      <c r="D1562" s="39" t="str">
        <f>IFERROR(__xludf.DUMMYFUNCTION("IFERROR(RANK(raw!$H1561,Filter(raw!$H$2:$H10000,raw!$B$2:$B10000=raw!$B1561),1),"""")"),"")</f>
        <v/>
      </c>
      <c r="E1562" s="40" t="str">
        <f t="array" ref="E1562">IFERROR(INDEX(raw!$B:$H,MATCH(1,(raw!$B:$B=$B1562)*(raw!$D:$D=$C1562),0),7), "n/a")</f>
        <v/>
      </c>
    </row>
    <row r="1563">
      <c r="B1563" s="39" t="str">
        <f>IFERROR(raw!$B1562,"")</f>
        <v/>
      </c>
      <c r="C1563" s="39" t="str">
        <f>IFERROR(raw!$D1562,"")</f>
        <v/>
      </c>
      <c r="D1563" s="39" t="str">
        <f>IFERROR(__xludf.DUMMYFUNCTION("IFERROR(RANK(raw!$H1562,Filter(raw!$H$2:$H10000,raw!$B$2:$B10000=raw!$B1562),1),"""")"),"")</f>
        <v/>
      </c>
      <c r="E1563" s="40" t="str">
        <f t="array" ref="E1563">IFERROR(INDEX(raw!$B:$H,MATCH(1,(raw!$B:$B=$B1563)*(raw!$D:$D=$C1563),0),7), "n/a")</f>
        <v/>
      </c>
    </row>
    <row r="1564">
      <c r="B1564" s="39" t="str">
        <f>IFERROR(raw!$B1563,"")</f>
        <v/>
      </c>
      <c r="C1564" s="39" t="str">
        <f>IFERROR(raw!$D1563,"")</f>
        <v/>
      </c>
      <c r="D1564" s="39" t="str">
        <f>IFERROR(__xludf.DUMMYFUNCTION("IFERROR(RANK(raw!$H1563,Filter(raw!$H$2:$H10000,raw!$B$2:$B10000=raw!$B1563),1),"""")"),"")</f>
        <v/>
      </c>
      <c r="E1564" s="40" t="str">
        <f t="array" ref="E1564">IFERROR(INDEX(raw!$B:$H,MATCH(1,(raw!$B:$B=$B1564)*(raw!$D:$D=$C1564),0),7), "n/a")</f>
        <v/>
      </c>
    </row>
    <row r="1565">
      <c r="B1565" s="39" t="str">
        <f>IFERROR(raw!$B1564,"")</f>
        <v/>
      </c>
      <c r="C1565" s="39" t="str">
        <f>IFERROR(raw!$D1564,"")</f>
        <v/>
      </c>
      <c r="D1565" s="39" t="str">
        <f>IFERROR(__xludf.DUMMYFUNCTION("IFERROR(RANK(raw!$H1564,Filter(raw!$H$2:$H10000,raw!$B$2:$B10000=raw!$B1564),1),"""")"),"")</f>
        <v/>
      </c>
      <c r="E1565" s="40" t="str">
        <f t="array" ref="E1565">IFERROR(INDEX(raw!$B:$H,MATCH(1,(raw!$B:$B=$B1565)*(raw!$D:$D=$C1565),0),7), "n/a")</f>
        <v/>
      </c>
    </row>
    <row r="1566">
      <c r="B1566" s="39" t="str">
        <f>IFERROR(raw!$B1565,"")</f>
        <v/>
      </c>
      <c r="C1566" s="39" t="str">
        <f>IFERROR(raw!$D1565,"")</f>
        <v/>
      </c>
      <c r="D1566" s="39" t="str">
        <f>IFERROR(__xludf.DUMMYFUNCTION("IFERROR(RANK(raw!$H1565,Filter(raw!$H$2:$H10000,raw!$B$2:$B10000=raw!$B1565),1),"""")"),"")</f>
        <v/>
      </c>
      <c r="E1566" s="40" t="str">
        <f t="array" ref="E1566">IFERROR(INDEX(raw!$B:$H,MATCH(1,(raw!$B:$B=$B1566)*(raw!$D:$D=$C1566),0),7), "n/a")</f>
        <v/>
      </c>
    </row>
    <row r="1567">
      <c r="B1567" s="39" t="str">
        <f>IFERROR(raw!$B1566,"")</f>
        <v/>
      </c>
      <c r="C1567" s="39" t="str">
        <f>IFERROR(raw!$D1566,"")</f>
        <v/>
      </c>
      <c r="D1567" s="39" t="str">
        <f>IFERROR(__xludf.DUMMYFUNCTION("IFERROR(RANK(raw!$H1566,Filter(raw!$H$2:$H10000,raw!$B$2:$B10000=raw!$B1566),1),"""")"),"")</f>
        <v/>
      </c>
      <c r="E1567" s="40" t="str">
        <f t="array" ref="E1567">IFERROR(INDEX(raw!$B:$H,MATCH(1,(raw!$B:$B=$B1567)*(raw!$D:$D=$C1567),0),7), "n/a")</f>
        <v/>
      </c>
    </row>
    <row r="1568">
      <c r="B1568" s="39" t="str">
        <f>IFERROR(raw!$B1567,"")</f>
        <v/>
      </c>
      <c r="C1568" s="39" t="str">
        <f>IFERROR(raw!$D1567,"")</f>
        <v/>
      </c>
      <c r="D1568" s="39" t="str">
        <f>IFERROR(__xludf.DUMMYFUNCTION("IFERROR(RANK(raw!$H1567,Filter(raw!$H$2:$H10000,raw!$B$2:$B10000=raw!$B1567),1),"""")"),"")</f>
        <v/>
      </c>
      <c r="E1568" s="40" t="str">
        <f t="array" ref="E1568">IFERROR(INDEX(raw!$B:$H,MATCH(1,(raw!$B:$B=$B1568)*(raw!$D:$D=$C1568),0),7), "n/a")</f>
        <v/>
      </c>
    </row>
    <row r="1569">
      <c r="B1569" s="39" t="str">
        <f>IFERROR(raw!$B1568,"")</f>
        <v/>
      </c>
      <c r="C1569" s="39" t="str">
        <f>IFERROR(raw!$D1568,"")</f>
        <v/>
      </c>
      <c r="D1569" s="39" t="str">
        <f>IFERROR(__xludf.DUMMYFUNCTION("IFERROR(RANK(raw!$H1568,Filter(raw!$H$2:$H10000,raw!$B$2:$B10000=raw!$B1568),1),"""")"),"")</f>
        <v/>
      </c>
      <c r="E1569" s="40" t="str">
        <f t="array" ref="E1569">IFERROR(INDEX(raw!$B:$H,MATCH(1,(raw!$B:$B=$B1569)*(raw!$D:$D=$C1569),0),7), "n/a")</f>
        <v/>
      </c>
    </row>
    <row r="1570">
      <c r="B1570" s="39" t="str">
        <f>IFERROR(raw!$B1569,"")</f>
        <v/>
      </c>
      <c r="C1570" s="39" t="str">
        <f>IFERROR(raw!$D1569,"")</f>
        <v/>
      </c>
      <c r="D1570" s="39" t="str">
        <f>IFERROR(__xludf.DUMMYFUNCTION("IFERROR(RANK(raw!$H1569,Filter(raw!$H$2:$H10000,raw!$B$2:$B10000=raw!$B1569),1),"""")"),"")</f>
        <v/>
      </c>
      <c r="E1570" s="40" t="str">
        <f t="array" ref="E1570">IFERROR(INDEX(raw!$B:$H,MATCH(1,(raw!$B:$B=$B1570)*(raw!$D:$D=$C1570),0),7), "n/a")</f>
        <v/>
      </c>
    </row>
    <row r="1571">
      <c r="B1571" s="39" t="str">
        <f>IFERROR(raw!$B1570,"")</f>
        <v/>
      </c>
      <c r="C1571" s="39" t="str">
        <f>IFERROR(raw!$D1570,"")</f>
        <v/>
      </c>
      <c r="D1571" s="39" t="str">
        <f>IFERROR(__xludf.DUMMYFUNCTION("IFERROR(RANK(raw!$H1570,Filter(raw!$H$2:$H10000,raw!$B$2:$B10000=raw!$B1570),1),"""")"),"")</f>
        <v/>
      </c>
      <c r="E1571" s="40" t="str">
        <f t="array" ref="E1571">IFERROR(INDEX(raw!$B:$H,MATCH(1,(raw!$B:$B=$B1571)*(raw!$D:$D=$C1571),0),7), "n/a")</f>
        <v/>
      </c>
    </row>
    <row r="1572">
      <c r="B1572" s="39" t="str">
        <f>IFERROR(raw!$B1571,"")</f>
        <v/>
      </c>
      <c r="C1572" s="39" t="str">
        <f>IFERROR(raw!$D1571,"")</f>
        <v/>
      </c>
      <c r="D1572" s="39" t="str">
        <f>IFERROR(__xludf.DUMMYFUNCTION("IFERROR(RANK(raw!$H1571,Filter(raw!$H$2:$H10000,raw!$B$2:$B10000=raw!$B1571),1),"""")"),"")</f>
        <v/>
      </c>
      <c r="E1572" s="40" t="str">
        <f t="array" ref="E1572">IFERROR(INDEX(raw!$B:$H,MATCH(1,(raw!$B:$B=$B1572)*(raw!$D:$D=$C1572),0),7), "n/a")</f>
        <v/>
      </c>
    </row>
    <row r="1573">
      <c r="B1573" s="39" t="str">
        <f>IFERROR(raw!$B1572,"")</f>
        <v/>
      </c>
      <c r="C1573" s="39" t="str">
        <f>IFERROR(raw!$D1572,"")</f>
        <v/>
      </c>
      <c r="D1573" s="39" t="str">
        <f>IFERROR(__xludf.DUMMYFUNCTION("IFERROR(RANK(raw!$H1572,Filter(raw!$H$2:$H10000,raw!$B$2:$B10000=raw!$B1572),1),"""")"),"")</f>
        <v/>
      </c>
      <c r="E1573" s="40" t="str">
        <f t="array" ref="E1573">IFERROR(INDEX(raw!$B:$H,MATCH(1,(raw!$B:$B=$B1573)*(raw!$D:$D=$C1573),0),7), "n/a")</f>
        <v/>
      </c>
    </row>
    <row r="1574">
      <c r="B1574" s="39" t="str">
        <f>IFERROR(raw!$B1573,"")</f>
        <v/>
      </c>
      <c r="C1574" s="39" t="str">
        <f>IFERROR(raw!$D1573,"")</f>
        <v/>
      </c>
      <c r="D1574" s="39" t="str">
        <f>IFERROR(__xludf.DUMMYFUNCTION("IFERROR(RANK(raw!$H1573,Filter(raw!$H$2:$H10000,raw!$B$2:$B10000=raw!$B1573),1),"""")"),"")</f>
        <v/>
      </c>
      <c r="E1574" s="40" t="str">
        <f t="array" ref="E1574">IFERROR(INDEX(raw!$B:$H,MATCH(1,(raw!$B:$B=$B1574)*(raw!$D:$D=$C1574),0),7), "n/a")</f>
        <v/>
      </c>
    </row>
    <row r="1575">
      <c r="B1575" s="39" t="str">
        <f>IFERROR(raw!$B1574,"")</f>
        <v/>
      </c>
      <c r="C1575" s="39" t="str">
        <f>IFERROR(raw!$D1574,"")</f>
        <v/>
      </c>
      <c r="D1575" s="39" t="str">
        <f>IFERROR(__xludf.DUMMYFUNCTION("IFERROR(RANK(raw!$H1574,Filter(raw!$H$2:$H10000,raw!$B$2:$B10000=raw!$B1574),1),"""")"),"")</f>
        <v/>
      </c>
      <c r="E1575" s="40" t="str">
        <f t="array" ref="E1575">IFERROR(INDEX(raw!$B:$H,MATCH(1,(raw!$B:$B=$B1575)*(raw!$D:$D=$C1575),0),7), "n/a")</f>
        <v/>
      </c>
    </row>
    <row r="1576">
      <c r="B1576" s="39" t="str">
        <f>IFERROR(raw!$B1575,"")</f>
        <v/>
      </c>
      <c r="C1576" s="39" t="str">
        <f>IFERROR(raw!$D1575,"")</f>
        <v/>
      </c>
      <c r="D1576" s="39" t="str">
        <f>IFERROR(__xludf.DUMMYFUNCTION("IFERROR(RANK(raw!$H1575,Filter(raw!$H$2:$H10000,raw!$B$2:$B10000=raw!$B1575),1),"""")"),"")</f>
        <v/>
      </c>
      <c r="E1576" s="40" t="str">
        <f t="array" ref="E1576">IFERROR(INDEX(raw!$B:$H,MATCH(1,(raw!$B:$B=$B1576)*(raw!$D:$D=$C1576),0),7), "n/a")</f>
        <v/>
      </c>
    </row>
    <row r="1577">
      <c r="B1577" s="39" t="str">
        <f>IFERROR(raw!$B1576,"")</f>
        <v/>
      </c>
      <c r="C1577" s="39" t="str">
        <f>IFERROR(raw!$D1576,"")</f>
        <v/>
      </c>
      <c r="D1577" s="39" t="str">
        <f>IFERROR(__xludf.DUMMYFUNCTION("IFERROR(RANK(raw!$H1576,Filter(raw!$H$2:$H10000,raw!$B$2:$B10000=raw!$B1576),1),"""")"),"")</f>
        <v/>
      </c>
      <c r="E1577" s="40" t="str">
        <f t="array" ref="E1577">IFERROR(INDEX(raw!$B:$H,MATCH(1,(raw!$B:$B=$B1577)*(raw!$D:$D=$C1577),0),7), "n/a")</f>
        <v/>
      </c>
    </row>
    <row r="1578">
      <c r="B1578" s="39" t="str">
        <f>IFERROR(raw!$B1577,"")</f>
        <v/>
      </c>
      <c r="C1578" s="39" t="str">
        <f>IFERROR(raw!$D1577,"")</f>
        <v/>
      </c>
      <c r="D1578" s="39" t="str">
        <f>IFERROR(__xludf.DUMMYFUNCTION("IFERROR(RANK(raw!$H1577,Filter(raw!$H$2:$H10000,raw!$B$2:$B10000=raw!$B1577),1),"""")"),"")</f>
        <v/>
      </c>
      <c r="E1578" s="40" t="str">
        <f t="array" ref="E1578">IFERROR(INDEX(raw!$B:$H,MATCH(1,(raw!$B:$B=$B1578)*(raw!$D:$D=$C1578),0),7), "n/a")</f>
        <v/>
      </c>
    </row>
    <row r="1579">
      <c r="B1579" s="39" t="str">
        <f>IFERROR(raw!$B1578,"")</f>
        <v/>
      </c>
      <c r="C1579" s="39" t="str">
        <f>IFERROR(raw!$D1578,"")</f>
        <v/>
      </c>
      <c r="D1579" s="39" t="str">
        <f>IFERROR(__xludf.DUMMYFUNCTION("IFERROR(RANK(raw!$H1578,Filter(raw!$H$2:$H10000,raw!$B$2:$B10000=raw!$B1578),1),"""")"),"")</f>
        <v/>
      </c>
      <c r="E1579" s="40" t="str">
        <f t="array" ref="E1579">IFERROR(INDEX(raw!$B:$H,MATCH(1,(raw!$B:$B=$B1579)*(raw!$D:$D=$C1579),0),7), "n/a")</f>
        <v/>
      </c>
    </row>
    <row r="1580">
      <c r="B1580" s="39" t="str">
        <f>IFERROR(raw!$B1579,"")</f>
        <v/>
      </c>
      <c r="C1580" s="39" t="str">
        <f>IFERROR(raw!$D1579,"")</f>
        <v/>
      </c>
      <c r="D1580" s="39" t="str">
        <f>IFERROR(__xludf.DUMMYFUNCTION("IFERROR(RANK(raw!$H1579,Filter(raw!$H$2:$H10000,raw!$B$2:$B10000=raw!$B1579),1),"""")"),"")</f>
        <v/>
      </c>
      <c r="E1580" s="40" t="str">
        <f t="array" ref="E1580">IFERROR(INDEX(raw!$B:$H,MATCH(1,(raw!$B:$B=$B1580)*(raw!$D:$D=$C1580),0),7), "n/a")</f>
        <v/>
      </c>
    </row>
    <row r="1581">
      <c r="B1581" s="39" t="str">
        <f>IFERROR(raw!$B1580,"")</f>
        <v/>
      </c>
      <c r="C1581" s="39" t="str">
        <f>IFERROR(raw!$D1580,"")</f>
        <v/>
      </c>
      <c r="D1581" s="39" t="str">
        <f>IFERROR(__xludf.DUMMYFUNCTION("IFERROR(RANK(raw!$H1580,Filter(raw!$H$2:$H10000,raw!$B$2:$B10000=raw!$B1580),1),"""")"),"")</f>
        <v/>
      </c>
      <c r="E1581" s="40" t="str">
        <f t="array" ref="E1581">IFERROR(INDEX(raw!$B:$H,MATCH(1,(raw!$B:$B=$B1581)*(raw!$D:$D=$C1581),0),7), "n/a")</f>
        <v/>
      </c>
    </row>
    <row r="1582">
      <c r="B1582" s="39" t="str">
        <f>IFERROR(raw!$B1581,"")</f>
        <v/>
      </c>
      <c r="C1582" s="39" t="str">
        <f>IFERROR(raw!$D1581,"")</f>
        <v/>
      </c>
      <c r="D1582" s="39" t="str">
        <f>IFERROR(__xludf.DUMMYFUNCTION("IFERROR(RANK(raw!$H1581,Filter(raw!$H$2:$H10000,raw!$B$2:$B10000=raw!$B1581),1),"""")"),"")</f>
        <v/>
      </c>
      <c r="E1582" s="40" t="str">
        <f t="array" ref="E1582">IFERROR(INDEX(raw!$B:$H,MATCH(1,(raw!$B:$B=$B1582)*(raw!$D:$D=$C1582),0),7), "n/a")</f>
        <v/>
      </c>
    </row>
    <row r="1583">
      <c r="B1583" s="39" t="str">
        <f>IFERROR(raw!$B1582,"")</f>
        <v/>
      </c>
      <c r="C1583" s="39" t="str">
        <f>IFERROR(raw!$D1582,"")</f>
        <v/>
      </c>
      <c r="D1583" s="39" t="str">
        <f>IFERROR(__xludf.DUMMYFUNCTION("IFERROR(RANK(raw!$H1582,Filter(raw!$H$2:$H10000,raw!$B$2:$B10000=raw!$B1582),1),"""")"),"")</f>
        <v/>
      </c>
      <c r="E1583" s="40" t="str">
        <f t="array" ref="E1583">IFERROR(INDEX(raw!$B:$H,MATCH(1,(raw!$B:$B=$B1583)*(raw!$D:$D=$C1583),0),7), "n/a")</f>
        <v/>
      </c>
    </row>
    <row r="1584">
      <c r="B1584" s="39" t="str">
        <f>IFERROR(raw!$B1583,"")</f>
        <v/>
      </c>
      <c r="C1584" s="39" t="str">
        <f>IFERROR(raw!$D1583,"")</f>
        <v/>
      </c>
      <c r="D1584" s="39" t="str">
        <f>IFERROR(__xludf.DUMMYFUNCTION("IFERROR(RANK(raw!$H1583,Filter(raw!$H$2:$H10000,raw!$B$2:$B10000=raw!$B1583),1),"""")"),"")</f>
        <v/>
      </c>
      <c r="E1584" s="40" t="str">
        <f t="array" ref="E1584">IFERROR(INDEX(raw!$B:$H,MATCH(1,(raw!$B:$B=$B1584)*(raw!$D:$D=$C1584),0),7), "n/a")</f>
        <v/>
      </c>
    </row>
    <row r="1585">
      <c r="B1585" s="39" t="str">
        <f>IFERROR(raw!$B1584,"")</f>
        <v/>
      </c>
      <c r="C1585" s="39" t="str">
        <f>IFERROR(raw!$D1584,"")</f>
        <v/>
      </c>
      <c r="D1585" s="39" t="str">
        <f>IFERROR(__xludf.DUMMYFUNCTION("IFERROR(RANK(raw!$H1584,Filter(raw!$H$2:$H10000,raw!$B$2:$B10000=raw!$B1584),1),"""")"),"")</f>
        <v/>
      </c>
      <c r="E1585" s="40" t="str">
        <f t="array" ref="E1585">IFERROR(INDEX(raw!$B:$H,MATCH(1,(raw!$B:$B=$B1585)*(raw!$D:$D=$C1585),0),7), "n/a")</f>
        <v/>
      </c>
    </row>
    <row r="1586">
      <c r="B1586" s="39" t="str">
        <f>IFERROR(raw!$B1585,"")</f>
        <v/>
      </c>
      <c r="C1586" s="39" t="str">
        <f>IFERROR(raw!$D1585,"")</f>
        <v/>
      </c>
      <c r="D1586" s="39" t="str">
        <f>IFERROR(__xludf.DUMMYFUNCTION("IFERROR(RANK(raw!$H1585,Filter(raw!$H$2:$H10000,raw!$B$2:$B10000=raw!$B1585),1),"""")"),"")</f>
        <v/>
      </c>
      <c r="E1586" s="40" t="str">
        <f t="array" ref="E1586">IFERROR(INDEX(raw!$B:$H,MATCH(1,(raw!$B:$B=$B1586)*(raw!$D:$D=$C1586),0),7), "n/a")</f>
        <v/>
      </c>
    </row>
    <row r="1587">
      <c r="B1587" s="39" t="str">
        <f>IFERROR(raw!$B1586,"")</f>
        <v/>
      </c>
      <c r="C1587" s="39" t="str">
        <f>IFERROR(raw!$D1586,"")</f>
        <v/>
      </c>
      <c r="D1587" s="39" t="str">
        <f>IFERROR(__xludf.DUMMYFUNCTION("IFERROR(RANK(raw!$H1586,Filter(raw!$H$2:$H10000,raw!$B$2:$B10000=raw!$B1586),1),"""")"),"")</f>
        <v/>
      </c>
      <c r="E1587" s="40" t="str">
        <f t="array" ref="E1587">IFERROR(INDEX(raw!$B:$H,MATCH(1,(raw!$B:$B=$B1587)*(raw!$D:$D=$C1587),0),7), "n/a")</f>
        <v/>
      </c>
    </row>
    <row r="1588">
      <c r="B1588" s="39" t="str">
        <f>IFERROR(raw!$B1587,"")</f>
        <v/>
      </c>
      <c r="C1588" s="39" t="str">
        <f>IFERROR(raw!$D1587,"")</f>
        <v/>
      </c>
      <c r="D1588" s="39" t="str">
        <f>IFERROR(__xludf.DUMMYFUNCTION("IFERROR(RANK(raw!$H1587,Filter(raw!$H$2:$H10000,raw!$B$2:$B10000=raw!$B1587),1),"""")"),"")</f>
        <v/>
      </c>
      <c r="E1588" s="40" t="str">
        <f t="array" ref="E1588">IFERROR(INDEX(raw!$B:$H,MATCH(1,(raw!$B:$B=$B1588)*(raw!$D:$D=$C1588),0),7), "n/a")</f>
        <v/>
      </c>
    </row>
    <row r="1589">
      <c r="B1589" s="39" t="str">
        <f>IFERROR(raw!$B1588,"")</f>
        <v/>
      </c>
      <c r="C1589" s="39" t="str">
        <f>IFERROR(raw!$D1588,"")</f>
        <v/>
      </c>
      <c r="D1589" s="39" t="str">
        <f>IFERROR(__xludf.DUMMYFUNCTION("IFERROR(RANK(raw!$H1588,Filter(raw!$H$2:$H10000,raw!$B$2:$B10000=raw!$B1588),1),"""")"),"")</f>
        <v/>
      </c>
      <c r="E1589" s="40" t="str">
        <f t="array" ref="E1589">IFERROR(INDEX(raw!$B:$H,MATCH(1,(raw!$B:$B=$B1589)*(raw!$D:$D=$C1589),0),7), "n/a")</f>
        <v/>
      </c>
    </row>
    <row r="1590">
      <c r="B1590" s="39" t="str">
        <f>IFERROR(raw!$B1589,"")</f>
        <v/>
      </c>
      <c r="C1590" s="39" t="str">
        <f>IFERROR(raw!$D1589,"")</f>
        <v/>
      </c>
      <c r="D1590" s="39" t="str">
        <f>IFERROR(__xludf.DUMMYFUNCTION("IFERROR(RANK(raw!$H1589,Filter(raw!$H$2:$H10000,raw!$B$2:$B10000=raw!$B1589),1),"""")"),"")</f>
        <v/>
      </c>
      <c r="E1590" s="40" t="str">
        <f t="array" ref="E1590">IFERROR(INDEX(raw!$B:$H,MATCH(1,(raw!$B:$B=$B1590)*(raw!$D:$D=$C1590),0),7), "n/a")</f>
        <v/>
      </c>
    </row>
    <row r="1591">
      <c r="B1591" s="39" t="str">
        <f>IFERROR(raw!$B1590,"")</f>
        <v/>
      </c>
      <c r="C1591" s="39" t="str">
        <f>IFERROR(raw!$D1590,"")</f>
        <v/>
      </c>
      <c r="D1591" s="39" t="str">
        <f>IFERROR(__xludf.DUMMYFUNCTION("IFERROR(RANK(raw!$H1590,Filter(raw!$H$2:$H10000,raw!$B$2:$B10000=raw!$B1590),1),"""")"),"")</f>
        <v/>
      </c>
      <c r="E1591" s="40" t="str">
        <f t="array" ref="E1591">IFERROR(INDEX(raw!$B:$H,MATCH(1,(raw!$B:$B=$B1591)*(raw!$D:$D=$C1591),0),7), "n/a")</f>
        <v/>
      </c>
    </row>
    <row r="1592">
      <c r="B1592" s="39" t="str">
        <f>IFERROR(raw!$B1591,"")</f>
        <v/>
      </c>
      <c r="C1592" s="39" t="str">
        <f>IFERROR(raw!$D1591,"")</f>
        <v/>
      </c>
      <c r="D1592" s="39" t="str">
        <f>IFERROR(__xludf.DUMMYFUNCTION("IFERROR(RANK(raw!$H1591,Filter(raw!$H$2:$H10000,raw!$B$2:$B10000=raw!$B1591),1),"""")"),"")</f>
        <v/>
      </c>
      <c r="E1592" s="40" t="str">
        <f t="array" ref="E1592">IFERROR(INDEX(raw!$B:$H,MATCH(1,(raw!$B:$B=$B1592)*(raw!$D:$D=$C1592),0),7), "n/a")</f>
        <v/>
      </c>
    </row>
    <row r="1593">
      <c r="B1593" s="39" t="str">
        <f>IFERROR(raw!$B1592,"")</f>
        <v/>
      </c>
      <c r="C1593" s="39" t="str">
        <f>IFERROR(raw!$D1592,"")</f>
        <v/>
      </c>
      <c r="D1593" s="39" t="str">
        <f>IFERROR(__xludf.DUMMYFUNCTION("IFERROR(RANK(raw!$H1592,Filter(raw!$H$2:$H10000,raw!$B$2:$B10000=raw!$B1592),1),"""")"),"")</f>
        <v/>
      </c>
      <c r="E1593" s="40" t="str">
        <f t="array" ref="E1593">IFERROR(INDEX(raw!$B:$H,MATCH(1,(raw!$B:$B=$B1593)*(raw!$D:$D=$C1593),0),7), "n/a")</f>
        <v/>
      </c>
    </row>
    <row r="1594">
      <c r="B1594" s="39" t="str">
        <f>IFERROR(raw!$B1593,"")</f>
        <v/>
      </c>
      <c r="C1594" s="39" t="str">
        <f>IFERROR(raw!$D1593,"")</f>
        <v/>
      </c>
      <c r="D1594" s="39" t="str">
        <f>IFERROR(__xludf.DUMMYFUNCTION("IFERROR(RANK(raw!$H1593,Filter(raw!$H$2:$H10000,raw!$B$2:$B10000=raw!$B1593),1),"""")"),"")</f>
        <v/>
      </c>
      <c r="E1594" s="40" t="str">
        <f t="array" ref="E1594">IFERROR(INDEX(raw!$B:$H,MATCH(1,(raw!$B:$B=$B1594)*(raw!$D:$D=$C1594),0),7), "n/a")</f>
        <v/>
      </c>
    </row>
    <row r="1595">
      <c r="B1595" s="39" t="str">
        <f>IFERROR(raw!$B1594,"")</f>
        <v/>
      </c>
      <c r="C1595" s="39" t="str">
        <f>IFERROR(raw!$D1594,"")</f>
        <v/>
      </c>
      <c r="D1595" s="39" t="str">
        <f>IFERROR(__xludf.DUMMYFUNCTION("IFERROR(RANK(raw!$H1594,Filter(raw!$H$2:$H10000,raw!$B$2:$B10000=raw!$B1594),1),"""")"),"")</f>
        <v/>
      </c>
      <c r="E1595" s="40" t="str">
        <f t="array" ref="E1595">IFERROR(INDEX(raw!$B:$H,MATCH(1,(raw!$B:$B=$B1595)*(raw!$D:$D=$C1595),0),7), "n/a")</f>
        <v/>
      </c>
    </row>
    <row r="1596">
      <c r="B1596" s="39" t="str">
        <f>IFERROR(raw!$B1595,"")</f>
        <v/>
      </c>
      <c r="C1596" s="39" t="str">
        <f>IFERROR(raw!$D1595,"")</f>
        <v/>
      </c>
      <c r="D1596" s="39" t="str">
        <f>IFERROR(__xludf.DUMMYFUNCTION("IFERROR(RANK(raw!$H1595,Filter(raw!$H$2:$H10000,raw!$B$2:$B10000=raw!$B1595),1),"""")"),"")</f>
        <v/>
      </c>
      <c r="E1596" s="40" t="str">
        <f t="array" ref="E1596">IFERROR(INDEX(raw!$B:$H,MATCH(1,(raw!$B:$B=$B1596)*(raw!$D:$D=$C1596),0),7), "n/a")</f>
        <v/>
      </c>
    </row>
    <row r="1597">
      <c r="B1597" s="39" t="str">
        <f>IFERROR(raw!$B1596,"")</f>
        <v/>
      </c>
      <c r="C1597" s="39" t="str">
        <f>IFERROR(raw!$D1596,"")</f>
        <v/>
      </c>
      <c r="D1597" s="39" t="str">
        <f>IFERROR(__xludf.DUMMYFUNCTION("IFERROR(RANK(raw!$H1596,Filter(raw!$H$2:$H10000,raw!$B$2:$B10000=raw!$B1596),1),"""")"),"")</f>
        <v/>
      </c>
      <c r="E1597" s="40" t="str">
        <f t="array" ref="E1597">IFERROR(INDEX(raw!$B:$H,MATCH(1,(raw!$B:$B=$B1597)*(raw!$D:$D=$C1597),0),7), "n/a")</f>
        <v/>
      </c>
    </row>
    <row r="1598">
      <c r="B1598" s="39" t="str">
        <f>IFERROR(raw!$B1597,"")</f>
        <v/>
      </c>
      <c r="C1598" s="39" t="str">
        <f>IFERROR(raw!$D1597,"")</f>
        <v/>
      </c>
      <c r="D1598" s="39" t="str">
        <f>IFERROR(__xludf.DUMMYFUNCTION("IFERROR(RANK(raw!$H1597,Filter(raw!$H$2:$H10000,raw!$B$2:$B10000=raw!$B1597),1),"""")"),"")</f>
        <v/>
      </c>
      <c r="E1598" s="40" t="str">
        <f t="array" ref="E1598">IFERROR(INDEX(raw!$B:$H,MATCH(1,(raw!$B:$B=$B1598)*(raw!$D:$D=$C1598),0),7), "n/a")</f>
        <v/>
      </c>
    </row>
    <row r="1599">
      <c r="B1599" s="39" t="str">
        <f>IFERROR(raw!$B1598,"")</f>
        <v/>
      </c>
      <c r="C1599" s="39" t="str">
        <f>IFERROR(raw!$D1598,"")</f>
        <v/>
      </c>
      <c r="D1599" s="39" t="str">
        <f>IFERROR(__xludf.DUMMYFUNCTION("IFERROR(RANK(raw!$H1598,Filter(raw!$H$2:$H10000,raw!$B$2:$B10000=raw!$B1598),1),"""")"),"")</f>
        <v/>
      </c>
      <c r="E1599" s="40" t="str">
        <f t="array" ref="E1599">IFERROR(INDEX(raw!$B:$H,MATCH(1,(raw!$B:$B=$B1599)*(raw!$D:$D=$C1599),0),7), "n/a")</f>
        <v/>
      </c>
    </row>
    <row r="1600">
      <c r="B1600" s="39" t="str">
        <f>IFERROR(raw!$B1599,"")</f>
        <v/>
      </c>
      <c r="C1600" s="39" t="str">
        <f>IFERROR(raw!$D1599,"")</f>
        <v/>
      </c>
      <c r="D1600" s="39" t="str">
        <f>IFERROR(__xludf.DUMMYFUNCTION("IFERROR(RANK(raw!$H1599,Filter(raw!$H$2:$H10000,raw!$B$2:$B10000=raw!$B1599),1),"""")"),"")</f>
        <v/>
      </c>
      <c r="E1600" s="40" t="str">
        <f t="array" ref="E1600">IFERROR(INDEX(raw!$B:$H,MATCH(1,(raw!$B:$B=$B1600)*(raw!$D:$D=$C1600),0),7), "n/a")</f>
        <v/>
      </c>
    </row>
    <row r="1601">
      <c r="B1601" s="39" t="str">
        <f>IFERROR(raw!$B1600,"")</f>
        <v/>
      </c>
      <c r="C1601" s="39" t="str">
        <f>IFERROR(raw!$D1600,"")</f>
        <v/>
      </c>
      <c r="D1601" s="39" t="str">
        <f>IFERROR(__xludf.DUMMYFUNCTION("IFERROR(RANK(raw!$H1600,Filter(raw!$H$2:$H10000,raw!$B$2:$B10000=raw!$B1600),1),"""")"),"")</f>
        <v/>
      </c>
      <c r="E1601" s="40" t="str">
        <f t="array" ref="E1601">IFERROR(INDEX(raw!$B:$H,MATCH(1,(raw!$B:$B=$B1601)*(raw!$D:$D=$C1601),0),7), "n/a")</f>
        <v/>
      </c>
    </row>
    <row r="1602">
      <c r="B1602" s="39" t="str">
        <f>IFERROR(raw!$B1601,"")</f>
        <v/>
      </c>
      <c r="C1602" s="39" t="str">
        <f>IFERROR(raw!$D1601,"")</f>
        <v/>
      </c>
      <c r="D1602" s="39" t="str">
        <f>IFERROR(__xludf.DUMMYFUNCTION("IFERROR(RANK(raw!$H1601,Filter(raw!$H$2:$H10000,raw!$B$2:$B10000=raw!$B1601),1),"""")"),"")</f>
        <v/>
      </c>
      <c r="E1602" s="40" t="str">
        <f t="array" ref="E1602">IFERROR(INDEX(raw!$B:$H,MATCH(1,(raw!$B:$B=$B1602)*(raw!$D:$D=$C1602),0),7), "n/a")</f>
        <v/>
      </c>
    </row>
    <row r="1603">
      <c r="B1603" s="39" t="str">
        <f>IFERROR(raw!$B1602,"")</f>
        <v/>
      </c>
      <c r="C1603" s="39" t="str">
        <f>IFERROR(raw!$D1602,"")</f>
        <v/>
      </c>
      <c r="D1603" s="39" t="str">
        <f>IFERROR(__xludf.DUMMYFUNCTION("IFERROR(RANK(raw!$H1602,Filter(raw!$H$2:$H10000,raw!$B$2:$B10000=raw!$B1602),1),"""")"),"")</f>
        <v/>
      </c>
      <c r="E1603" s="40" t="str">
        <f t="array" ref="E1603">IFERROR(INDEX(raw!$B:$H,MATCH(1,(raw!$B:$B=$B1603)*(raw!$D:$D=$C1603),0),7), "n/a")</f>
        <v/>
      </c>
    </row>
    <row r="1604">
      <c r="B1604" s="39" t="str">
        <f>IFERROR(raw!$B1603,"")</f>
        <v/>
      </c>
      <c r="C1604" s="39" t="str">
        <f>IFERROR(raw!$D1603,"")</f>
        <v/>
      </c>
      <c r="D1604" s="39" t="str">
        <f>IFERROR(__xludf.DUMMYFUNCTION("IFERROR(RANK(raw!$H1603,Filter(raw!$H$2:$H10000,raw!$B$2:$B10000=raw!$B1603),1),"""")"),"")</f>
        <v/>
      </c>
      <c r="E1604" s="40" t="str">
        <f t="array" ref="E1604">IFERROR(INDEX(raw!$B:$H,MATCH(1,(raw!$B:$B=$B1604)*(raw!$D:$D=$C1604),0),7), "n/a")</f>
        <v/>
      </c>
    </row>
    <row r="1605">
      <c r="B1605" s="39" t="str">
        <f>IFERROR(raw!$B1604,"")</f>
        <v/>
      </c>
      <c r="C1605" s="39" t="str">
        <f>IFERROR(raw!$D1604,"")</f>
        <v/>
      </c>
      <c r="D1605" s="39" t="str">
        <f>IFERROR(__xludf.DUMMYFUNCTION("IFERROR(RANK(raw!$H1604,Filter(raw!$H$2:$H10000,raw!$B$2:$B10000=raw!$B1604),1),"""")"),"")</f>
        <v/>
      </c>
      <c r="E1605" s="40" t="str">
        <f t="array" ref="E1605">IFERROR(INDEX(raw!$B:$H,MATCH(1,(raw!$B:$B=$B1605)*(raw!$D:$D=$C1605),0),7), "n/a")</f>
        <v/>
      </c>
    </row>
    <row r="1606">
      <c r="B1606" s="39" t="str">
        <f>IFERROR(raw!$B1605,"")</f>
        <v/>
      </c>
      <c r="C1606" s="39" t="str">
        <f>IFERROR(raw!$D1605,"")</f>
        <v/>
      </c>
      <c r="D1606" s="39" t="str">
        <f>IFERROR(__xludf.DUMMYFUNCTION("IFERROR(RANK(raw!$H1605,Filter(raw!$H$2:$H10000,raw!$B$2:$B10000=raw!$B1605),1),"""")"),"")</f>
        <v/>
      </c>
      <c r="E1606" s="40" t="str">
        <f t="array" ref="E1606">IFERROR(INDEX(raw!$B:$H,MATCH(1,(raw!$B:$B=$B1606)*(raw!$D:$D=$C1606),0),7), "n/a")</f>
        <v/>
      </c>
    </row>
    <row r="1607">
      <c r="B1607" s="39" t="str">
        <f>IFERROR(raw!$B1606,"")</f>
        <v/>
      </c>
      <c r="C1607" s="39" t="str">
        <f>IFERROR(raw!$D1606,"")</f>
        <v/>
      </c>
      <c r="D1607" s="39" t="str">
        <f>IFERROR(__xludf.DUMMYFUNCTION("IFERROR(RANK(raw!$H1606,Filter(raw!$H$2:$H10000,raw!$B$2:$B10000=raw!$B1606),1),"""")"),"")</f>
        <v/>
      </c>
      <c r="E1607" s="40" t="str">
        <f t="array" ref="E1607">IFERROR(INDEX(raw!$B:$H,MATCH(1,(raw!$B:$B=$B1607)*(raw!$D:$D=$C1607),0),7), "n/a")</f>
        <v/>
      </c>
    </row>
    <row r="1608">
      <c r="B1608" s="39" t="str">
        <f>IFERROR(raw!$B1607,"")</f>
        <v/>
      </c>
      <c r="C1608" s="39" t="str">
        <f>IFERROR(raw!$D1607,"")</f>
        <v/>
      </c>
      <c r="D1608" s="39" t="str">
        <f>IFERROR(__xludf.DUMMYFUNCTION("IFERROR(RANK(raw!$H1607,Filter(raw!$H$2:$H10000,raw!$B$2:$B10000=raw!$B1607),1),"""")"),"")</f>
        <v/>
      </c>
      <c r="E1608" s="40" t="str">
        <f t="array" ref="E1608">IFERROR(INDEX(raw!$B:$H,MATCH(1,(raw!$B:$B=$B1608)*(raw!$D:$D=$C1608),0),7), "n/a")</f>
        <v/>
      </c>
    </row>
    <row r="1609">
      <c r="B1609" s="39" t="str">
        <f>IFERROR(raw!$B1608,"")</f>
        <v/>
      </c>
      <c r="C1609" s="39" t="str">
        <f>IFERROR(raw!$D1608,"")</f>
        <v/>
      </c>
      <c r="D1609" s="39" t="str">
        <f>IFERROR(__xludf.DUMMYFUNCTION("IFERROR(RANK(raw!$H1608,Filter(raw!$H$2:$H10000,raw!$B$2:$B10000=raw!$B1608),1),"""")"),"")</f>
        <v/>
      </c>
      <c r="E1609" s="40" t="str">
        <f t="array" ref="E1609">IFERROR(INDEX(raw!$B:$H,MATCH(1,(raw!$B:$B=$B1609)*(raw!$D:$D=$C1609),0),7), "n/a")</f>
        <v/>
      </c>
    </row>
    <row r="1610">
      <c r="B1610" s="39" t="str">
        <f>IFERROR(raw!$B1609,"")</f>
        <v/>
      </c>
      <c r="C1610" s="39" t="str">
        <f>IFERROR(raw!$D1609,"")</f>
        <v/>
      </c>
      <c r="D1610" s="39" t="str">
        <f>IFERROR(__xludf.DUMMYFUNCTION("IFERROR(RANK(raw!$H1609,Filter(raw!$H$2:$H10000,raw!$B$2:$B10000=raw!$B1609),1),"""")"),"")</f>
        <v/>
      </c>
      <c r="E1610" s="40" t="str">
        <f t="array" ref="E1610">IFERROR(INDEX(raw!$B:$H,MATCH(1,(raw!$B:$B=$B1610)*(raw!$D:$D=$C1610),0),7), "n/a")</f>
        <v/>
      </c>
    </row>
    <row r="1611">
      <c r="B1611" s="39" t="str">
        <f>IFERROR(raw!$B1610,"")</f>
        <v/>
      </c>
      <c r="C1611" s="39" t="str">
        <f>IFERROR(raw!$D1610,"")</f>
        <v/>
      </c>
      <c r="D1611" s="39" t="str">
        <f>IFERROR(__xludf.DUMMYFUNCTION("IFERROR(RANK(raw!$H1610,Filter(raw!$H$2:$H10000,raw!$B$2:$B10000=raw!$B1610),1),"""")"),"")</f>
        <v/>
      </c>
      <c r="E1611" s="40" t="str">
        <f t="array" ref="E1611">IFERROR(INDEX(raw!$B:$H,MATCH(1,(raw!$B:$B=$B1611)*(raw!$D:$D=$C1611),0),7), "n/a")</f>
        <v/>
      </c>
    </row>
    <row r="1612">
      <c r="B1612" s="39" t="str">
        <f>IFERROR(raw!$B1611,"")</f>
        <v/>
      </c>
      <c r="C1612" s="39" t="str">
        <f>IFERROR(raw!$D1611,"")</f>
        <v/>
      </c>
      <c r="D1612" s="39" t="str">
        <f>IFERROR(__xludf.DUMMYFUNCTION("IFERROR(RANK(raw!$H1611,Filter(raw!$H$2:$H10000,raw!$B$2:$B10000=raw!$B1611),1),"""")"),"")</f>
        <v/>
      </c>
      <c r="E1612" s="40" t="str">
        <f t="array" ref="E1612">IFERROR(INDEX(raw!$B:$H,MATCH(1,(raw!$B:$B=$B1612)*(raw!$D:$D=$C1612),0),7), "n/a")</f>
        <v/>
      </c>
    </row>
    <row r="1613">
      <c r="B1613" s="39" t="str">
        <f>IFERROR(raw!$B1612,"")</f>
        <v/>
      </c>
      <c r="C1613" s="39" t="str">
        <f>IFERROR(raw!$D1612,"")</f>
        <v/>
      </c>
      <c r="D1613" s="39" t="str">
        <f>IFERROR(__xludf.DUMMYFUNCTION("IFERROR(RANK(raw!$H1612,Filter(raw!$H$2:$H10000,raw!$B$2:$B10000=raw!$B1612),1),"""")"),"")</f>
        <v/>
      </c>
      <c r="E1613" s="40" t="str">
        <f t="array" ref="E1613">IFERROR(INDEX(raw!$B:$H,MATCH(1,(raw!$B:$B=$B1613)*(raw!$D:$D=$C1613),0),7), "n/a")</f>
        <v/>
      </c>
    </row>
    <row r="1614">
      <c r="B1614" s="39" t="str">
        <f>IFERROR(raw!$B1613,"")</f>
        <v/>
      </c>
      <c r="C1614" s="39" t="str">
        <f>IFERROR(raw!$D1613,"")</f>
        <v/>
      </c>
      <c r="D1614" s="39" t="str">
        <f>IFERROR(__xludf.DUMMYFUNCTION("IFERROR(RANK(raw!$H1613,Filter(raw!$H$2:$H10000,raw!$B$2:$B10000=raw!$B1613),1),"""")"),"")</f>
        <v/>
      </c>
      <c r="E1614" s="40" t="str">
        <f t="array" ref="E1614">IFERROR(INDEX(raw!$B:$H,MATCH(1,(raw!$B:$B=$B1614)*(raw!$D:$D=$C1614),0),7), "n/a")</f>
        <v/>
      </c>
    </row>
    <row r="1615">
      <c r="B1615" s="39" t="str">
        <f>IFERROR(raw!$B1614,"")</f>
        <v/>
      </c>
      <c r="C1615" s="39" t="str">
        <f>IFERROR(raw!$D1614,"")</f>
        <v/>
      </c>
      <c r="D1615" s="39" t="str">
        <f>IFERROR(__xludf.DUMMYFUNCTION("IFERROR(RANK(raw!$H1614,Filter(raw!$H$2:$H10000,raw!$B$2:$B10000=raw!$B1614),1),"""")"),"")</f>
        <v/>
      </c>
      <c r="E1615" s="40" t="str">
        <f t="array" ref="E1615">IFERROR(INDEX(raw!$B:$H,MATCH(1,(raw!$B:$B=$B1615)*(raw!$D:$D=$C1615),0),7), "n/a")</f>
        <v/>
      </c>
    </row>
    <row r="1616">
      <c r="B1616" s="39" t="str">
        <f>IFERROR(raw!$B1615,"")</f>
        <v/>
      </c>
      <c r="C1616" s="39" t="str">
        <f>IFERROR(raw!$D1615,"")</f>
        <v/>
      </c>
      <c r="D1616" s="39" t="str">
        <f>IFERROR(__xludf.DUMMYFUNCTION("IFERROR(RANK(raw!$H1615,Filter(raw!$H$2:$H10000,raw!$B$2:$B10000=raw!$B1615),1),"""")"),"")</f>
        <v/>
      </c>
      <c r="E1616" s="40" t="str">
        <f t="array" ref="E1616">IFERROR(INDEX(raw!$B:$H,MATCH(1,(raw!$B:$B=$B1616)*(raw!$D:$D=$C1616),0),7), "n/a")</f>
        <v/>
      </c>
    </row>
    <row r="1617">
      <c r="B1617" s="39" t="str">
        <f>IFERROR(raw!$B1616,"")</f>
        <v/>
      </c>
      <c r="C1617" s="39" t="str">
        <f>IFERROR(raw!$D1616,"")</f>
        <v/>
      </c>
      <c r="D1617" s="39" t="str">
        <f>IFERROR(__xludf.DUMMYFUNCTION("IFERROR(RANK(raw!$H1616,Filter(raw!$H$2:$H10000,raw!$B$2:$B10000=raw!$B1616),1),"""")"),"")</f>
        <v/>
      </c>
      <c r="E1617" s="40" t="str">
        <f t="array" ref="E1617">IFERROR(INDEX(raw!$B:$H,MATCH(1,(raw!$B:$B=$B1617)*(raw!$D:$D=$C1617),0),7), "n/a")</f>
        <v/>
      </c>
    </row>
    <row r="1618">
      <c r="B1618" s="39" t="str">
        <f>IFERROR(raw!$B1617,"")</f>
        <v/>
      </c>
      <c r="C1618" s="39" t="str">
        <f>IFERROR(raw!$D1617,"")</f>
        <v/>
      </c>
      <c r="D1618" s="39" t="str">
        <f>IFERROR(__xludf.DUMMYFUNCTION("IFERROR(RANK(raw!$H1617,Filter(raw!$H$2:$H10000,raw!$B$2:$B10000=raw!$B1617),1),"""")"),"")</f>
        <v/>
      </c>
      <c r="E1618" s="40" t="str">
        <f t="array" ref="E1618">IFERROR(INDEX(raw!$B:$H,MATCH(1,(raw!$B:$B=$B1618)*(raw!$D:$D=$C1618),0),7), "n/a")</f>
        <v/>
      </c>
    </row>
    <row r="1619">
      <c r="B1619" s="39" t="str">
        <f>IFERROR(raw!$B1618,"")</f>
        <v/>
      </c>
      <c r="C1619" s="39" t="str">
        <f>IFERROR(raw!$D1618,"")</f>
        <v/>
      </c>
      <c r="D1619" s="39" t="str">
        <f>IFERROR(__xludf.DUMMYFUNCTION("IFERROR(RANK(raw!$H1618,Filter(raw!$H$2:$H10000,raw!$B$2:$B10000=raw!$B1618),1),"""")"),"")</f>
        <v/>
      </c>
      <c r="E1619" s="40" t="str">
        <f t="array" ref="E1619">IFERROR(INDEX(raw!$B:$H,MATCH(1,(raw!$B:$B=$B1619)*(raw!$D:$D=$C1619),0),7), "n/a")</f>
        <v/>
      </c>
    </row>
    <row r="1620">
      <c r="B1620" s="39" t="str">
        <f>IFERROR(raw!$B1619,"")</f>
        <v/>
      </c>
      <c r="C1620" s="39" t="str">
        <f>IFERROR(raw!$D1619,"")</f>
        <v/>
      </c>
      <c r="D1620" s="39" t="str">
        <f>IFERROR(__xludf.DUMMYFUNCTION("IFERROR(RANK(raw!$H1619,Filter(raw!$H$2:$H10000,raw!$B$2:$B10000=raw!$B1619),1),"""")"),"")</f>
        <v/>
      </c>
      <c r="E1620" s="40" t="str">
        <f t="array" ref="E1620">IFERROR(INDEX(raw!$B:$H,MATCH(1,(raw!$B:$B=$B1620)*(raw!$D:$D=$C1620),0),7), "n/a")</f>
        <v/>
      </c>
    </row>
    <row r="1621">
      <c r="B1621" s="39" t="str">
        <f>IFERROR(raw!$B1620,"")</f>
        <v/>
      </c>
      <c r="C1621" s="39" t="str">
        <f>IFERROR(raw!$D1620,"")</f>
        <v/>
      </c>
      <c r="D1621" s="39" t="str">
        <f>IFERROR(__xludf.DUMMYFUNCTION("IFERROR(RANK(raw!$H1620,Filter(raw!$H$2:$H10000,raw!$B$2:$B10000=raw!$B1620),1),"""")"),"")</f>
        <v/>
      </c>
      <c r="E1621" s="40" t="str">
        <f t="array" ref="E1621">IFERROR(INDEX(raw!$B:$H,MATCH(1,(raw!$B:$B=$B1621)*(raw!$D:$D=$C1621),0),7), "n/a")</f>
        <v/>
      </c>
    </row>
    <row r="1622">
      <c r="B1622" s="39" t="str">
        <f>IFERROR(raw!$B1621,"")</f>
        <v/>
      </c>
      <c r="C1622" s="39" t="str">
        <f>IFERROR(raw!$D1621,"")</f>
        <v/>
      </c>
      <c r="D1622" s="39" t="str">
        <f>IFERROR(__xludf.DUMMYFUNCTION("IFERROR(RANK(raw!$H1621,Filter(raw!$H$2:$H10000,raw!$B$2:$B10000=raw!$B1621),1),"""")"),"")</f>
        <v/>
      </c>
      <c r="E1622" s="40" t="str">
        <f t="array" ref="E1622">IFERROR(INDEX(raw!$B:$H,MATCH(1,(raw!$B:$B=$B1622)*(raw!$D:$D=$C1622),0),7), "n/a")</f>
        <v/>
      </c>
    </row>
    <row r="1623">
      <c r="B1623" s="39" t="str">
        <f>IFERROR(raw!$B1622,"")</f>
        <v/>
      </c>
      <c r="C1623" s="39" t="str">
        <f>IFERROR(raw!$D1622,"")</f>
        <v/>
      </c>
      <c r="D1623" s="39" t="str">
        <f>IFERROR(__xludf.DUMMYFUNCTION("IFERROR(RANK(raw!$H1622,Filter(raw!$H$2:$H10000,raw!$B$2:$B10000=raw!$B1622),1),"""")"),"")</f>
        <v/>
      </c>
      <c r="E1623" s="40" t="str">
        <f t="array" ref="E1623">IFERROR(INDEX(raw!$B:$H,MATCH(1,(raw!$B:$B=$B1623)*(raw!$D:$D=$C1623),0),7), "n/a")</f>
        <v/>
      </c>
    </row>
    <row r="1624">
      <c r="B1624" s="39" t="str">
        <f>IFERROR(raw!$B1623,"")</f>
        <v/>
      </c>
      <c r="C1624" s="39" t="str">
        <f>IFERROR(raw!$D1623,"")</f>
        <v/>
      </c>
      <c r="D1624" s="39" t="str">
        <f>IFERROR(__xludf.DUMMYFUNCTION("IFERROR(RANK(raw!$H1623,Filter(raw!$H$2:$H10000,raw!$B$2:$B10000=raw!$B1623),1),"""")"),"")</f>
        <v/>
      </c>
      <c r="E1624" s="40" t="str">
        <f t="array" ref="E1624">IFERROR(INDEX(raw!$B:$H,MATCH(1,(raw!$B:$B=$B1624)*(raw!$D:$D=$C1624),0),7), "n/a")</f>
        <v/>
      </c>
    </row>
    <row r="1625">
      <c r="B1625" s="39" t="str">
        <f>IFERROR(raw!$B1624,"")</f>
        <v/>
      </c>
      <c r="C1625" s="39" t="str">
        <f>IFERROR(raw!$D1624,"")</f>
        <v/>
      </c>
      <c r="D1625" s="39" t="str">
        <f>IFERROR(__xludf.DUMMYFUNCTION("IFERROR(RANK(raw!$H1624,Filter(raw!$H$2:$H10000,raw!$B$2:$B10000=raw!$B1624),1),"""")"),"")</f>
        <v/>
      </c>
      <c r="E1625" s="40" t="str">
        <f t="array" ref="E1625">IFERROR(INDEX(raw!$B:$H,MATCH(1,(raw!$B:$B=$B1625)*(raw!$D:$D=$C1625),0),7), "n/a")</f>
        <v/>
      </c>
    </row>
    <row r="1626">
      <c r="B1626" s="39" t="str">
        <f>IFERROR(raw!$B1625,"")</f>
        <v/>
      </c>
      <c r="C1626" s="39" t="str">
        <f>IFERROR(raw!$D1625,"")</f>
        <v/>
      </c>
      <c r="D1626" s="39" t="str">
        <f>IFERROR(__xludf.DUMMYFUNCTION("IFERROR(RANK(raw!$H1625,Filter(raw!$H$2:$H10000,raw!$B$2:$B10000=raw!$B1625),1),"""")"),"")</f>
        <v/>
      </c>
      <c r="E1626" s="40" t="str">
        <f t="array" ref="E1626">IFERROR(INDEX(raw!$B:$H,MATCH(1,(raw!$B:$B=$B1626)*(raw!$D:$D=$C1626),0),7), "n/a")</f>
        <v/>
      </c>
    </row>
    <row r="1627">
      <c r="B1627" s="39" t="str">
        <f>IFERROR(raw!$B1626,"")</f>
        <v/>
      </c>
      <c r="C1627" s="39" t="str">
        <f>IFERROR(raw!$D1626,"")</f>
        <v/>
      </c>
      <c r="D1627" s="39" t="str">
        <f>IFERROR(__xludf.DUMMYFUNCTION("IFERROR(RANK(raw!$H1626,Filter(raw!$H$2:$H10000,raw!$B$2:$B10000=raw!$B1626),1),"""")"),"")</f>
        <v/>
      </c>
      <c r="E1627" s="40" t="str">
        <f t="array" ref="E1627">IFERROR(INDEX(raw!$B:$H,MATCH(1,(raw!$B:$B=$B1627)*(raw!$D:$D=$C1627),0),7), "n/a")</f>
        <v/>
      </c>
    </row>
    <row r="1628">
      <c r="B1628" s="39" t="str">
        <f>IFERROR(raw!$B1627,"")</f>
        <v/>
      </c>
      <c r="C1628" s="39" t="str">
        <f>IFERROR(raw!$D1627,"")</f>
        <v/>
      </c>
      <c r="D1628" s="39" t="str">
        <f>IFERROR(__xludf.DUMMYFUNCTION("IFERROR(RANK(raw!$H1627,Filter(raw!$H$2:$H10000,raw!$B$2:$B10000=raw!$B1627),1),"""")"),"")</f>
        <v/>
      </c>
      <c r="E1628" s="40" t="str">
        <f t="array" ref="E1628">IFERROR(INDEX(raw!$B:$H,MATCH(1,(raw!$B:$B=$B1628)*(raw!$D:$D=$C1628),0),7), "n/a")</f>
        <v/>
      </c>
    </row>
    <row r="1629">
      <c r="B1629" s="39" t="str">
        <f>IFERROR(raw!$B1628,"")</f>
        <v/>
      </c>
      <c r="C1629" s="39" t="str">
        <f>IFERROR(raw!$D1628,"")</f>
        <v/>
      </c>
      <c r="D1629" s="39" t="str">
        <f>IFERROR(__xludf.DUMMYFUNCTION("IFERROR(RANK(raw!$H1628,Filter(raw!$H$2:$H10000,raw!$B$2:$B10000=raw!$B1628),1),"""")"),"")</f>
        <v/>
      </c>
      <c r="E1629" s="40" t="str">
        <f t="array" ref="E1629">IFERROR(INDEX(raw!$B:$H,MATCH(1,(raw!$B:$B=$B1629)*(raw!$D:$D=$C1629),0),7), "n/a")</f>
        <v/>
      </c>
    </row>
    <row r="1630">
      <c r="B1630" s="39" t="str">
        <f>IFERROR(raw!$B1629,"")</f>
        <v/>
      </c>
      <c r="C1630" s="39" t="str">
        <f>IFERROR(raw!$D1629,"")</f>
        <v/>
      </c>
      <c r="D1630" s="39" t="str">
        <f>IFERROR(__xludf.DUMMYFUNCTION("IFERROR(RANK(raw!$H1629,Filter(raw!$H$2:$H10000,raw!$B$2:$B10000=raw!$B1629),1),"""")"),"")</f>
        <v/>
      </c>
      <c r="E1630" s="40" t="str">
        <f t="array" ref="E1630">IFERROR(INDEX(raw!$B:$H,MATCH(1,(raw!$B:$B=$B1630)*(raw!$D:$D=$C1630),0),7), "n/a")</f>
        <v/>
      </c>
    </row>
    <row r="1631">
      <c r="B1631" s="39" t="str">
        <f>IFERROR(raw!$B1630,"")</f>
        <v/>
      </c>
      <c r="C1631" s="39" t="str">
        <f>IFERROR(raw!$D1630,"")</f>
        <v/>
      </c>
      <c r="D1631" s="39" t="str">
        <f>IFERROR(__xludf.DUMMYFUNCTION("IFERROR(RANK(raw!$H1630,Filter(raw!$H$2:$H10000,raw!$B$2:$B10000=raw!$B1630),1),"""")"),"")</f>
        <v/>
      </c>
      <c r="E1631" s="40" t="str">
        <f t="array" ref="E1631">IFERROR(INDEX(raw!$B:$H,MATCH(1,(raw!$B:$B=$B1631)*(raw!$D:$D=$C1631),0),7), "n/a")</f>
        <v/>
      </c>
    </row>
    <row r="1632">
      <c r="B1632" s="39" t="str">
        <f>IFERROR(raw!$B1631,"")</f>
        <v/>
      </c>
      <c r="C1632" s="39" t="str">
        <f>IFERROR(raw!$D1631,"")</f>
        <v/>
      </c>
      <c r="D1632" s="39" t="str">
        <f>IFERROR(__xludf.DUMMYFUNCTION("IFERROR(RANK(raw!$H1631,Filter(raw!$H$2:$H10000,raw!$B$2:$B10000=raw!$B1631),1),"""")"),"")</f>
        <v/>
      </c>
      <c r="E1632" s="40" t="str">
        <f t="array" ref="E1632">IFERROR(INDEX(raw!$B:$H,MATCH(1,(raw!$B:$B=$B1632)*(raw!$D:$D=$C1632),0),7), "n/a")</f>
        <v/>
      </c>
    </row>
    <row r="1633">
      <c r="B1633" s="39" t="str">
        <f>IFERROR(raw!$B1632,"")</f>
        <v/>
      </c>
      <c r="C1633" s="39" t="str">
        <f>IFERROR(raw!$D1632,"")</f>
        <v/>
      </c>
      <c r="D1633" s="39" t="str">
        <f>IFERROR(__xludf.DUMMYFUNCTION("IFERROR(RANK(raw!$H1632,Filter(raw!$H$2:$H10000,raw!$B$2:$B10000=raw!$B1632),1),"""")"),"")</f>
        <v/>
      </c>
      <c r="E1633" s="40" t="str">
        <f t="array" ref="E1633">IFERROR(INDEX(raw!$B:$H,MATCH(1,(raw!$B:$B=$B1633)*(raw!$D:$D=$C1633),0),7), "n/a")</f>
        <v/>
      </c>
    </row>
    <row r="1634">
      <c r="B1634" s="39" t="str">
        <f>IFERROR(raw!$B1633,"")</f>
        <v/>
      </c>
      <c r="C1634" s="39" t="str">
        <f>IFERROR(raw!$D1633,"")</f>
        <v/>
      </c>
      <c r="D1634" s="39" t="str">
        <f>IFERROR(__xludf.DUMMYFUNCTION("IFERROR(RANK(raw!$H1633,Filter(raw!$H$2:$H10000,raw!$B$2:$B10000=raw!$B1633),1),"""")"),"")</f>
        <v/>
      </c>
      <c r="E1634" s="40" t="str">
        <f t="array" ref="E1634">IFERROR(INDEX(raw!$B:$H,MATCH(1,(raw!$B:$B=$B1634)*(raw!$D:$D=$C1634),0),7), "n/a")</f>
        <v/>
      </c>
    </row>
    <row r="1635">
      <c r="B1635" s="39" t="str">
        <f>IFERROR(raw!$B1634,"")</f>
        <v/>
      </c>
      <c r="C1635" s="39" t="str">
        <f>IFERROR(raw!$D1634,"")</f>
        <v/>
      </c>
      <c r="D1635" s="39" t="str">
        <f>IFERROR(__xludf.DUMMYFUNCTION("IFERROR(RANK(raw!$H1634,Filter(raw!$H$2:$H10000,raw!$B$2:$B10000=raw!$B1634),1),"""")"),"")</f>
        <v/>
      </c>
      <c r="E1635" s="40" t="str">
        <f t="array" ref="E1635">IFERROR(INDEX(raw!$B:$H,MATCH(1,(raw!$B:$B=$B1635)*(raw!$D:$D=$C1635),0),7), "n/a")</f>
        <v/>
      </c>
    </row>
    <row r="1636">
      <c r="B1636" s="39" t="str">
        <f>IFERROR(raw!$B1635,"")</f>
        <v/>
      </c>
      <c r="C1636" s="39" t="str">
        <f>IFERROR(raw!$D1635,"")</f>
        <v/>
      </c>
      <c r="D1636" s="39" t="str">
        <f>IFERROR(__xludf.DUMMYFUNCTION("IFERROR(RANK(raw!$H1635,Filter(raw!$H$2:$H10000,raw!$B$2:$B10000=raw!$B1635),1),"""")"),"")</f>
        <v/>
      </c>
      <c r="E1636" s="40" t="str">
        <f t="array" ref="E1636">IFERROR(INDEX(raw!$B:$H,MATCH(1,(raw!$B:$B=$B1636)*(raw!$D:$D=$C1636),0),7), "n/a")</f>
        <v/>
      </c>
    </row>
    <row r="1637">
      <c r="B1637" s="39" t="str">
        <f>IFERROR(raw!$B1636,"")</f>
        <v/>
      </c>
      <c r="C1637" s="39" t="str">
        <f>IFERROR(raw!$D1636,"")</f>
        <v/>
      </c>
      <c r="D1637" s="39" t="str">
        <f>IFERROR(__xludf.DUMMYFUNCTION("IFERROR(RANK(raw!$H1636,Filter(raw!$H$2:$H10000,raw!$B$2:$B10000=raw!$B1636),1),"""")"),"")</f>
        <v/>
      </c>
      <c r="E1637" s="40" t="str">
        <f t="array" ref="E1637">IFERROR(INDEX(raw!$B:$H,MATCH(1,(raw!$B:$B=$B1637)*(raw!$D:$D=$C1637),0),7), "n/a")</f>
        <v/>
      </c>
    </row>
    <row r="1638">
      <c r="B1638" s="39" t="str">
        <f>IFERROR(raw!$B1637,"")</f>
        <v/>
      </c>
      <c r="C1638" s="39" t="str">
        <f>IFERROR(raw!$D1637,"")</f>
        <v/>
      </c>
      <c r="D1638" s="39" t="str">
        <f>IFERROR(__xludf.DUMMYFUNCTION("IFERROR(RANK(raw!$H1637,Filter(raw!$H$2:$H10000,raw!$B$2:$B10000=raw!$B1637),1),"""")"),"")</f>
        <v/>
      </c>
      <c r="E1638" s="40" t="str">
        <f t="array" ref="E1638">IFERROR(INDEX(raw!$B:$H,MATCH(1,(raw!$B:$B=$B1638)*(raw!$D:$D=$C1638),0),7), "n/a")</f>
        <v/>
      </c>
    </row>
    <row r="1639">
      <c r="B1639" s="39" t="str">
        <f>IFERROR(raw!$B1638,"")</f>
        <v/>
      </c>
      <c r="C1639" s="39" t="str">
        <f>IFERROR(raw!$D1638,"")</f>
        <v/>
      </c>
      <c r="D1639" s="39" t="str">
        <f>IFERROR(__xludf.DUMMYFUNCTION("IFERROR(RANK(raw!$H1638,Filter(raw!$H$2:$H10000,raw!$B$2:$B10000=raw!$B1638),1),"""")"),"")</f>
        <v/>
      </c>
      <c r="E1639" s="40" t="str">
        <f t="array" ref="E1639">IFERROR(INDEX(raw!$B:$H,MATCH(1,(raw!$B:$B=$B1639)*(raw!$D:$D=$C1639),0),7), "n/a")</f>
        <v/>
      </c>
    </row>
    <row r="1640">
      <c r="B1640" s="39" t="str">
        <f>IFERROR(raw!$B1639,"")</f>
        <v/>
      </c>
      <c r="C1640" s="39" t="str">
        <f>IFERROR(raw!$D1639,"")</f>
        <v/>
      </c>
      <c r="D1640" s="39" t="str">
        <f>IFERROR(__xludf.DUMMYFUNCTION("IFERROR(RANK(raw!$H1639,Filter(raw!$H$2:$H10000,raw!$B$2:$B10000=raw!$B1639),1),"""")"),"")</f>
        <v/>
      </c>
      <c r="E1640" s="40" t="str">
        <f t="array" ref="E1640">IFERROR(INDEX(raw!$B:$H,MATCH(1,(raw!$B:$B=$B1640)*(raw!$D:$D=$C1640),0),7), "n/a")</f>
        <v/>
      </c>
    </row>
    <row r="1641">
      <c r="B1641" s="39" t="str">
        <f>IFERROR(raw!$B1640,"")</f>
        <v/>
      </c>
      <c r="C1641" s="39" t="str">
        <f>IFERROR(raw!$D1640,"")</f>
        <v/>
      </c>
      <c r="D1641" s="39" t="str">
        <f>IFERROR(__xludf.DUMMYFUNCTION("IFERROR(RANK(raw!$H1640,Filter(raw!$H$2:$H10000,raw!$B$2:$B10000=raw!$B1640),1),"""")"),"")</f>
        <v/>
      </c>
      <c r="E1641" s="40" t="str">
        <f t="array" ref="E1641">IFERROR(INDEX(raw!$B:$H,MATCH(1,(raw!$B:$B=$B1641)*(raw!$D:$D=$C1641),0),7), "n/a")</f>
        <v/>
      </c>
    </row>
    <row r="1642">
      <c r="B1642" s="39" t="str">
        <f>IFERROR(raw!$B1641,"")</f>
        <v/>
      </c>
      <c r="C1642" s="39" t="str">
        <f>IFERROR(raw!$D1641,"")</f>
        <v/>
      </c>
      <c r="D1642" s="39" t="str">
        <f>IFERROR(__xludf.DUMMYFUNCTION("IFERROR(RANK(raw!$H1641,Filter(raw!$H$2:$H10000,raw!$B$2:$B10000=raw!$B1641),1),"""")"),"")</f>
        <v/>
      </c>
      <c r="E1642" s="40" t="str">
        <f t="array" ref="E1642">IFERROR(INDEX(raw!$B:$H,MATCH(1,(raw!$B:$B=$B1642)*(raw!$D:$D=$C1642),0),7), "n/a")</f>
        <v/>
      </c>
    </row>
    <row r="1643">
      <c r="B1643" s="39" t="str">
        <f>IFERROR(raw!$B1642,"")</f>
        <v/>
      </c>
      <c r="C1643" s="39" t="str">
        <f>IFERROR(raw!$D1642,"")</f>
        <v/>
      </c>
      <c r="D1643" s="39" t="str">
        <f>IFERROR(__xludf.DUMMYFUNCTION("IFERROR(RANK(raw!$H1642,Filter(raw!$H$2:$H10000,raw!$B$2:$B10000=raw!$B1642),1),"""")"),"")</f>
        <v/>
      </c>
      <c r="E1643" s="40" t="str">
        <f t="array" ref="E1643">IFERROR(INDEX(raw!$B:$H,MATCH(1,(raw!$B:$B=$B1643)*(raw!$D:$D=$C1643),0),7), "n/a")</f>
        <v/>
      </c>
    </row>
    <row r="1644">
      <c r="B1644" s="39" t="str">
        <f>IFERROR(raw!$B1643,"")</f>
        <v/>
      </c>
      <c r="C1644" s="39" t="str">
        <f>IFERROR(raw!$D1643,"")</f>
        <v/>
      </c>
      <c r="D1644" s="39" t="str">
        <f>IFERROR(__xludf.DUMMYFUNCTION("IFERROR(RANK(raw!$H1643,Filter(raw!$H$2:$H10000,raw!$B$2:$B10000=raw!$B1643),1),"""")"),"")</f>
        <v/>
      </c>
      <c r="E1644" s="40" t="str">
        <f t="array" ref="E1644">IFERROR(INDEX(raw!$B:$H,MATCH(1,(raw!$B:$B=$B1644)*(raw!$D:$D=$C1644),0),7), "n/a")</f>
        <v/>
      </c>
    </row>
    <row r="1645">
      <c r="B1645" s="39" t="str">
        <f>IFERROR(raw!$B1644,"")</f>
        <v/>
      </c>
      <c r="C1645" s="39" t="str">
        <f>IFERROR(raw!$D1644,"")</f>
        <v/>
      </c>
      <c r="D1645" s="39" t="str">
        <f>IFERROR(__xludf.DUMMYFUNCTION("IFERROR(RANK(raw!$H1644,Filter(raw!$H$2:$H10000,raw!$B$2:$B10000=raw!$B1644),1),"""")"),"")</f>
        <v/>
      </c>
      <c r="E1645" s="40" t="str">
        <f t="array" ref="E1645">IFERROR(INDEX(raw!$B:$H,MATCH(1,(raw!$B:$B=$B1645)*(raw!$D:$D=$C1645),0),7), "n/a")</f>
        <v/>
      </c>
    </row>
    <row r="1646">
      <c r="B1646" s="39" t="str">
        <f>IFERROR(raw!$B1645,"")</f>
        <v/>
      </c>
      <c r="C1646" s="39" t="str">
        <f>IFERROR(raw!$D1645,"")</f>
        <v/>
      </c>
      <c r="D1646" s="39" t="str">
        <f>IFERROR(__xludf.DUMMYFUNCTION("IFERROR(RANK(raw!$H1645,Filter(raw!$H$2:$H10000,raw!$B$2:$B10000=raw!$B1645),1),"""")"),"")</f>
        <v/>
      </c>
      <c r="E1646" s="40" t="str">
        <f t="array" ref="E1646">IFERROR(INDEX(raw!$B:$H,MATCH(1,(raw!$B:$B=$B1646)*(raw!$D:$D=$C1646),0),7), "n/a")</f>
        <v/>
      </c>
    </row>
    <row r="1647">
      <c r="B1647" s="39" t="str">
        <f>IFERROR(raw!$B1646,"")</f>
        <v/>
      </c>
      <c r="C1647" s="39" t="str">
        <f>IFERROR(raw!$D1646,"")</f>
        <v/>
      </c>
      <c r="D1647" s="39" t="str">
        <f>IFERROR(__xludf.DUMMYFUNCTION("IFERROR(RANK(raw!$H1646,Filter(raw!$H$2:$H10000,raw!$B$2:$B10000=raw!$B1646),1),"""")"),"")</f>
        <v/>
      </c>
      <c r="E1647" s="40" t="str">
        <f t="array" ref="E1647">IFERROR(INDEX(raw!$B:$H,MATCH(1,(raw!$B:$B=$B1647)*(raw!$D:$D=$C1647),0),7), "n/a")</f>
        <v/>
      </c>
    </row>
    <row r="1648">
      <c r="B1648" s="39" t="str">
        <f>IFERROR(raw!$B1647,"")</f>
        <v/>
      </c>
      <c r="C1648" s="39" t="str">
        <f>IFERROR(raw!$D1647,"")</f>
        <v/>
      </c>
      <c r="D1648" s="39" t="str">
        <f>IFERROR(__xludf.DUMMYFUNCTION("IFERROR(RANK(raw!$H1647,Filter(raw!$H$2:$H10000,raw!$B$2:$B10000=raw!$B1647),1),"""")"),"")</f>
        <v/>
      </c>
      <c r="E1648" s="40" t="str">
        <f t="array" ref="E1648">IFERROR(INDEX(raw!$B:$H,MATCH(1,(raw!$B:$B=$B1648)*(raw!$D:$D=$C1648),0),7), "n/a")</f>
        <v/>
      </c>
    </row>
    <row r="1649">
      <c r="B1649" s="39" t="str">
        <f>IFERROR(raw!$B1648,"")</f>
        <v/>
      </c>
      <c r="C1649" s="39" t="str">
        <f>IFERROR(raw!$D1648,"")</f>
        <v/>
      </c>
      <c r="D1649" s="39" t="str">
        <f>IFERROR(__xludf.DUMMYFUNCTION("IFERROR(RANK(raw!$H1648,Filter(raw!$H$2:$H10000,raw!$B$2:$B10000=raw!$B1648),1),"""")"),"")</f>
        <v/>
      </c>
      <c r="E1649" s="40" t="str">
        <f t="array" ref="E1649">IFERROR(INDEX(raw!$B:$H,MATCH(1,(raw!$B:$B=$B1649)*(raw!$D:$D=$C1649),0),7), "n/a")</f>
        <v/>
      </c>
    </row>
    <row r="1650">
      <c r="B1650" s="39" t="str">
        <f>IFERROR(raw!$B1649,"")</f>
        <v/>
      </c>
      <c r="C1650" s="39" t="str">
        <f>IFERROR(raw!$D1649,"")</f>
        <v/>
      </c>
      <c r="D1650" s="39" t="str">
        <f>IFERROR(__xludf.DUMMYFUNCTION("IFERROR(RANK(raw!$H1649,Filter(raw!$H$2:$H10000,raw!$B$2:$B10000=raw!$B1649),1),"""")"),"")</f>
        <v/>
      </c>
      <c r="E1650" s="40" t="str">
        <f t="array" ref="E1650">IFERROR(INDEX(raw!$B:$H,MATCH(1,(raw!$B:$B=$B1650)*(raw!$D:$D=$C1650),0),7), "n/a")</f>
        <v/>
      </c>
    </row>
    <row r="1651">
      <c r="B1651" s="39" t="str">
        <f>IFERROR(raw!$B1650,"")</f>
        <v/>
      </c>
      <c r="C1651" s="39" t="str">
        <f>IFERROR(raw!$D1650,"")</f>
        <v/>
      </c>
      <c r="D1651" s="39" t="str">
        <f>IFERROR(__xludf.DUMMYFUNCTION("IFERROR(RANK(raw!$H1650,Filter(raw!$H$2:$H10000,raw!$B$2:$B10000=raw!$B1650),1),"""")"),"")</f>
        <v/>
      </c>
      <c r="E1651" s="40" t="str">
        <f t="array" ref="E1651">IFERROR(INDEX(raw!$B:$H,MATCH(1,(raw!$B:$B=$B1651)*(raw!$D:$D=$C1651),0),7), "n/a")</f>
        <v/>
      </c>
    </row>
    <row r="1652">
      <c r="B1652" s="39" t="str">
        <f>IFERROR(raw!$B1651,"")</f>
        <v/>
      </c>
      <c r="C1652" s="39" t="str">
        <f>IFERROR(raw!$D1651,"")</f>
        <v/>
      </c>
      <c r="D1652" s="39" t="str">
        <f>IFERROR(__xludf.DUMMYFUNCTION("IFERROR(RANK(raw!$H1651,Filter(raw!$H$2:$H10000,raw!$B$2:$B10000=raw!$B1651),1),"""")"),"")</f>
        <v/>
      </c>
      <c r="E1652" s="40" t="str">
        <f t="array" ref="E1652">IFERROR(INDEX(raw!$B:$H,MATCH(1,(raw!$B:$B=$B1652)*(raw!$D:$D=$C1652),0),7), "n/a")</f>
        <v/>
      </c>
    </row>
    <row r="1653">
      <c r="B1653" s="39" t="str">
        <f>IFERROR(raw!$B1652,"")</f>
        <v/>
      </c>
      <c r="C1653" s="39" t="str">
        <f>IFERROR(raw!$D1652,"")</f>
        <v/>
      </c>
      <c r="D1653" s="39" t="str">
        <f>IFERROR(__xludf.DUMMYFUNCTION("IFERROR(RANK(raw!$H1652,Filter(raw!$H$2:$H10000,raw!$B$2:$B10000=raw!$B1652),1),"""")"),"")</f>
        <v/>
      </c>
      <c r="E1653" s="40" t="str">
        <f t="array" ref="E1653">IFERROR(INDEX(raw!$B:$H,MATCH(1,(raw!$B:$B=$B1653)*(raw!$D:$D=$C1653),0),7), "n/a")</f>
        <v/>
      </c>
    </row>
    <row r="1654">
      <c r="B1654" s="39" t="str">
        <f>IFERROR(raw!$B1653,"")</f>
        <v/>
      </c>
      <c r="C1654" s="39" t="str">
        <f>IFERROR(raw!$D1653,"")</f>
        <v/>
      </c>
      <c r="D1654" s="39" t="str">
        <f>IFERROR(__xludf.DUMMYFUNCTION("IFERROR(RANK(raw!$H1653,Filter(raw!$H$2:$H10000,raw!$B$2:$B10000=raw!$B1653),1),"""")"),"")</f>
        <v/>
      </c>
      <c r="E1654" s="40" t="str">
        <f t="array" ref="E1654">IFERROR(INDEX(raw!$B:$H,MATCH(1,(raw!$B:$B=$B1654)*(raw!$D:$D=$C1654),0),7), "n/a")</f>
        <v/>
      </c>
    </row>
    <row r="1655">
      <c r="B1655" s="39" t="str">
        <f>IFERROR(raw!$B1654,"")</f>
        <v/>
      </c>
      <c r="C1655" s="39" t="str">
        <f>IFERROR(raw!$D1654,"")</f>
        <v/>
      </c>
      <c r="D1655" s="39" t="str">
        <f>IFERROR(__xludf.DUMMYFUNCTION("IFERROR(RANK(raw!$H1654,Filter(raw!$H$2:$H10000,raw!$B$2:$B10000=raw!$B1654),1),"""")"),"")</f>
        <v/>
      </c>
      <c r="E1655" s="40" t="str">
        <f t="array" ref="E1655">IFERROR(INDEX(raw!$B:$H,MATCH(1,(raw!$B:$B=$B1655)*(raw!$D:$D=$C1655),0),7), "n/a")</f>
        <v/>
      </c>
    </row>
    <row r="1656">
      <c r="B1656" s="39" t="str">
        <f>IFERROR(raw!$B1655,"")</f>
        <v/>
      </c>
      <c r="C1656" s="39" t="str">
        <f>IFERROR(raw!$D1655,"")</f>
        <v/>
      </c>
      <c r="D1656" s="39" t="str">
        <f>IFERROR(__xludf.DUMMYFUNCTION("IFERROR(RANK(raw!$H1655,Filter(raw!$H$2:$H10000,raw!$B$2:$B10000=raw!$B1655),1),"""")"),"")</f>
        <v/>
      </c>
      <c r="E1656" s="40" t="str">
        <f t="array" ref="E1656">IFERROR(INDEX(raw!$B:$H,MATCH(1,(raw!$B:$B=$B1656)*(raw!$D:$D=$C1656),0),7), "n/a")</f>
        <v/>
      </c>
    </row>
    <row r="1657">
      <c r="B1657" s="39" t="str">
        <f>IFERROR(raw!$B1656,"")</f>
        <v/>
      </c>
      <c r="C1657" s="39" t="str">
        <f>IFERROR(raw!$D1656,"")</f>
        <v/>
      </c>
      <c r="D1657" s="39" t="str">
        <f>IFERROR(__xludf.DUMMYFUNCTION("IFERROR(RANK(raw!$H1656,Filter(raw!$H$2:$H10000,raw!$B$2:$B10000=raw!$B1656),1),"""")"),"")</f>
        <v/>
      </c>
      <c r="E1657" s="40" t="str">
        <f t="array" ref="E1657">IFERROR(INDEX(raw!$B:$H,MATCH(1,(raw!$B:$B=$B1657)*(raw!$D:$D=$C1657),0),7), "n/a")</f>
        <v/>
      </c>
    </row>
    <row r="1658">
      <c r="B1658" s="39" t="str">
        <f>IFERROR(raw!$B1657,"")</f>
        <v/>
      </c>
      <c r="C1658" s="39" t="str">
        <f>IFERROR(raw!$D1657,"")</f>
        <v/>
      </c>
      <c r="D1658" s="39" t="str">
        <f>IFERROR(__xludf.DUMMYFUNCTION("IFERROR(RANK(raw!$H1657,Filter(raw!$H$2:$H10000,raw!$B$2:$B10000=raw!$B1657),1),"""")"),"")</f>
        <v/>
      </c>
      <c r="E1658" s="40" t="str">
        <f t="array" ref="E1658">IFERROR(INDEX(raw!$B:$H,MATCH(1,(raw!$B:$B=$B1658)*(raw!$D:$D=$C1658),0),7), "n/a")</f>
        <v/>
      </c>
    </row>
    <row r="1659">
      <c r="B1659" s="39" t="str">
        <f>IFERROR(raw!$B1658,"")</f>
        <v/>
      </c>
      <c r="C1659" s="39" t="str">
        <f>IFERROR(raw!$D1658,"")</f>
        <v/>
      </c>
      <c r="D1659" s="39" t="str">
        <f>IFERROR(__xludf.DUMMYFUNCTION("IFERROR(RANK(raw!$H1658,Filter(raw!$H$2:$H10000,raw!$B$2:$B10000=raw!$B1658),1),"""")"),"")</f>
        <v/>
      </c>
      <c r="E1659" s="40" t="str">
        <f t="array" ref="E1659">IFERROR(INDEX(raw!$B:$H,MATCH(1,(raw!$B:$B=$B1659)*(raw!$D:$D=$C1659),0),7), "n/a")</f>
        <v/>
      </c>
    </row>
    <row r="1660">
      <c r="B1660" s="39" t="str">
        <f>IFERROR(raw!$B1659,"")</f>
        <v/>
      </c>
      <c r="C1660" s="39" t="str">
        <f>IFERROR(raw!$D1659,"")</f>
        <v/>
      </c>
      <c r="D1660" s="39" t="str">
        <f>IFERROR(__xludf.DUMMYFUNCTION("IFERROR(RANK(raw!$H1659,Filter(raw!$H$2:$H10000,raw!$B$2:$B10000=raw!$B1659),1),"""")"),"")</f>
        <v/>
      </c>
      <c r="E1660" s="40" t="str">
        <f t="array" ref="E1660">IFERROR(INDEX(raw!$B:$H,MATCH(1,(raw!$B:$B=$B1660)*(raw!$D:$D=$C1660),0),7), "n/a")</f>
        <v/>
      </c>
    </row>
    <row r="1661">
      <c r="B1661" s="39" t="str">
        <f>IFERROR(raw!$B1660,"")</f>
        <v/>
      </c>
      <c r="C1661" s="39" t="str">
        <f>IFERROR(raw!$D1660,"")</f>
        <v/>
      </c>
      <c r="D1661" s="39" t="str">
        <f>IFERROR(__xludf.DUMMYFUNCTION("IFERROR(RANK(raw!$H1660,Filter(raw!$H$2:$H10000,raw!$B$2:$B10000=raw!$B1660),1),"""")"),"")</f>
        <v/>
      </c>
      <c r="E1661" s="40" t="str">
        <f t="array" ref="E1661">IFERROR(INDEX(raw!$B:$H,MATCH(1,(raw!$B:$B=$B1661)*(raw!$D:$D=$C1661),0),7), "n/a")</f>
        <v/>
      </c>
    </row>
    <row r="1662">
      <c r="B1662" s="39" t="str">
        <f>IFERROR(raw!$B1661,"")</f>
        <v/>
      </c>
      <c r="C1662" s="39" t="str">
        <f>IFERROR(raw!$D1661,"")</f>
        <v/>
      </c>
      <c r="D1662" s="39" t="str">
        <f>IFERROR(__xludf.DUMMYFUNCTION("IFERROR(RANK(raw!$H1661,Filter(raw!$H$2:$H10000,raw!$B$2:$B10000=raw!$B1661),1),"""")"),"")</f>
        <v/>
      </c>
      <c r="E1662" s="40" t="str">
        <f t="array" ref="E1662">IFERROR(INDEX(raw!$B:$H,MATCH(1,(raw!$B:$B=$B1662)*(raw!$D:$D=$C1662),0),7), "n/a")</f>
        <v/>
      </c>
    </row>
    <row r="1663">
      <c r="B1663" s="39" t="str">
        <f>IFERROR(raw!$B1662,"")</f>
        <v/>
      </c>
      <c r="C1663" s="39" t="str">
        <f>IFERROR(raw!$D1662,"")</f>
        <v/>
      </c>
      <c r="D1663" s="39" t="str">
        <f>IFERROR(__xludf.DUMMYFUNCTION("IFERROR(RANK(raw!$H1662,Filter(raw!$H$2:$H10000,raw!$B$2:$B10000=raw!$B1662),1),"""")"),"")</f>
        <v/>
      </c>
      <c r="E1663" s="40" t="str">
        <f t="array" ref="E1663">IFERROR(INDEX(raw!$B:$H,MATCH(1,(raw!$B:$B=$B1663)*(raw!$D:$D=$C1663),0),7), "n/a")</f>
        <v/>
      </c>
    </row>
    <row r="1664">
      <c r="B1664" s="39" t="str">
        <f>IFERROR(raw!$B1663,"")</f>
        <v/>
      </c>
      <c r="C1664" s="39" t="str">
        <f>IFERROR(raw!$D1663,"")</f>
        <v/>
      </c>
      <c r="D1664" s="39" t="str">
        <f>IFERROR(__xludf.DUMMYFUNCTION("IFERROR(RANK(raw!$H1663,Filter(raw!$H$2:$H10000,raw!$B$2:$B10000=raw!$B1663),1),"""")"),"")</f>
        <v/>
      </c>
      <c r="E1664" s="40" t="str">
        <f t="array" ref="E1664">IFERROR(INDEX(raw!$B:$H,MATCH(1,(raw!$B:$B=$B1664)*(raw!$D:$D=$C1664),0),7), "n/a")</f>
        <v/>
      </c>
    </row>
    <row r="1665">
      <c r="B1665" s="39" t="str">
        <f>IFERROR(raw!$B1664,"")</f>
        <v/>
      </c>
      <c r="C1665" s="39" t="str">
        <f>IFERROR(raw!$D1664,"")</f>
        <v/>
      </c>
      <c r="D1665" s="39" t="str">
        <f>IFERROR(__xludf.DUMMYFUNCTION("IFERROR(RANK(raw!$H1664,Filter(raw!$H$2:$H10000,raw!$B$2:$B10000=raw!$B1664),1),"""")"),"")</f>
        <v/>
      </c>
      <c r="E1665" s="40" t="str">
        <f t="array" ref="E1665">IFERROR(INDEX(raw!$B:$H,MATCH(1,(raw!$B:$B=$B1665)*(raw!$D:$D=$C1665),0),7), "n/a")</f>
        <v/>
      </c>
    </row>
    <row r="1666">
      <c r="B1666" s="39" t="str">
        <f>IFERROR(raw!$B1665,"")</f>
        <v/>
      </c>
      <c r="C1666" s="39" t="str">
        <f>IFERROR(raw!$D1665,"")</f>
        <v/>
      </c>
      <c r="D1666" s="39" t="str">
        <f>IFERROR(__xludf.DUMMYFUNCTION("IFERROR(RANK(raw!$H1665,Filter(raw!$H$2:$H10000,raw!$B$2:$B10000=raw!$B1665),1),"""")"),"")</f>
        <v/>
      </c>
      <c r="E1666" s="40" t="str">
        <f t="array" ref="E1666">IFERROR(INDEX(raw!$B:$H,MATCH(1,(raw!$B:$B=$B1666)*(raw!$D:$D=$C1666),0),7), "n/a")</f>
        <v/>
      </c>
    </row>
    <row r="1667">
      <c r="B1667" s="39" t="str">
        <f>IFERROR(raw!$B1666,"")</f>
        <v/>
      </c>
      <c r="C1667" s="39" t="str">
        <f>IFERROR(raw!$D1666,"")</f>
        <v/>
      </c>
      <c r="D1667" s="39" t="str">
        <f>IFERROR(__xludf.DUMMYFUNCTION("IFERROR(RANK(raw!$H1666,Filter(raw!$H$2:$H10000,raw!$B$2:$B10000=raw!$B1666),1),"""")"),"")</f>
        <v/>
      </c>
      <c r="E1667" s="40" t="str">
        <f t="array" ref="E1667">IFERROR(INDEX(raw!$B:$H,MATCH(1,(raw!$B:$B=$B1667)*(raw!$D:$D=$C1667),0),7), "n/a")</f>
        <v/>
      </c>
    </row>
    <row r="1668">
      <c r="B1668" s="39" t="str">
        <f>IFERROR(raw!$B1667,"")</f>
        <v/>
      </c>
      <c r="C1668" s="39" t="str">
        <f>IFERROR(raw!$D1667,"")</f>
        <v/>
      </c>
      <c r="D1668" s="39" t="str">
        <f>IFERROR(__xludf.DUMMYFUNCTION("IFERROR(RANK(raw!$H1667,Filter(raw!$H$2:$H10000,raw!$B$2:$B10000=raw!$B1667),1),"""")"),"")</f>
        <v/>
      </c>
      <c r="E1668" s="40" t="str">
        <f t="array" ref="E1668">IFERROR(INDEX(raw!$B:$H,MATCH(1,(raw!$B:$B=$B1668)*(raw!$D:$D=$C1668),0),7), "n/a")</f>
        <v/>
      </c>
    </row>
    <row r="1669">
      <c r="B1669" s="39" t="str">
        <f>IFERROR(raw!$B1668,"")</f>
        <v/>
      </c>
      <c r="C1669" s="39" t="str">
        <f>IFERROR(raw!$D1668,"")</f>
        <v/>
      </c>
      <c r="D1669" s="39" t="str">
        <f>IFERROR(__xludf.DUMMYFUNCTION("IFERROR(RANK(raw!$H1668,Filter(raw!$H$2:$H10000,raw!$B$2:$B10000=raw!$B1668),1),"""")"),"")</f>
        <v/>
      </c>
      <c r="E1669" s="40" t="str">
        <f t="array" ref="E1669">IFERROR(INDEX(raw!$B:$H,MATCH(1,(raw!$B:$B=$B1669)*(raw!$D:$D=$C1669),0),7), "n/a")</f>
        <v/>
      </c>
    </row>
    <row r="1670">
      <c r="B1670" s="39" t="str">
        <f>IFERROR(raw!$B1669,"")</f>
        <v/>
      </c>
      <c r="C1670" s="39" t="str">
        <f>IFERROR(raw!$D1669,"")</f>
        <v/>
      </c>
      <c r="D1670" s="39" t="str">
        <f>IFERROR(__xludf.DUMMYFUNCTION("IFERROR(RANK(raw!$H1669,Filter(raw!$H$2:$H10000,raw!$B$2:$B10000=raw!$B1669),1),"""")"),"")</f>
        <v/>
      </c>
      <c r="E1670" s="40" t="str">
        <f t="array" ref="E1670">IFERROR(INDEX(raw!$B:$H,MATCH(1,(raw!$B:$B=$B1670)*(raw!$D:$D=$C1670),0),7), "n/a")</f>
        <v/>
      </c>
    </row>
    <row r="1671">
      <c r="B1671" s="39" t="str">
        <f>IFERROR(raw!$B1670,"")</f>
        <v/>
      </c>
      <c r="C1671" s="39" t="str">
        <f>IFERROR(raw!$D1670,"")</f>
        <v/>
      </c>
      <c r="D1671" s="39" t="str">
        <f>IFERROR(__xludf.DUMMYFUNCTION("IFERROR(RANK(raw!$H1670,Filter(raw!$H$2:$H10000,raw!$B$2:$B10000=raw!$B1670),1),"""")"),"")</f>
        <v/>
      </c>
      <c r="E1671" s="40" t="str">
        <f t="array" ref="E1671">IFERROR(INDEX(raw!$B:$H,MATCH(1,(raw!$B:$B=$B1671)*(raw!$D:$D=$C1671),0),7), "n/a")</f>
        <v/>
      </c>
    </row>
    <row r="1672">
      <c r="B1672" s="39" t="str">
        <f>IFERROR(raw!$B1671,"")</f>
        <v/>
      </c>
      <c r="C1672" s="39" t="str">
        <f>IFERROR(raw!$D1671,"")</f>
        <v/>
      </c>
      <c r="D1672" s="39" t="str">
        <f>IFERROR(__xludf.DUMMYFUNCTION("IFERROR(RANK(raw!$H1671,Filter(raw!$H$2:$H10000,raw!$B$2:$B10000=raw!$B1671),1),"""")"),"")</f>
        <v/>
      </c>
      <c r="E1672" s="40" t="str">
        <f t="array" ref="E1672">IFERROR(INDEX(raw!$B:$H,MATCH(1,(raw!$B:$B=$B1672)*(raw!$D:$D=$C1672),0),7), "n/a")</f>
        <v/>
      </c>
    </row>
    <row r="1673">
      <c r="B1673" s="39" t="str">
        <f>IFERROR(raw!$B1672,"")</f>
        <v/>
      </c>
      <c r="C1673" s="39" t="str">
        <f>IFERROR(raw!$D1672,"")</f>
        <v/>
      </c>
      <c r="D1673" s="39" t="str">
        <f>IFERROR(__xludf.DUMMYFUNCTION("IFERROR(RANK(raw!$H1672,Filter(raw!$H$2:$H10000,raw!$B$2:$B10000=raw!$B1672),1),"""")"),"")</f>
        <v/>
      </c>
      <c r="E1673" s="40" t="str">
        <f t="array" ref="E1673">IFERROR(INDEX(raw!$B:$H,MATCH(1,(raw!$B:$B=$B1673)*(raw!$D:$D=$C1673),0),7), "n/a")</f>
        <v/>
      </c>
    </row>
    <row r="1674">
      <c r="B1674" s="39" t="str">
        <f>IFERROR(raw!$B1673,"")</f>
        <v/>
      </c>
      <c r="C1674" s="39" t="str">
        <f>IFERROR(raw!$D1673,"")</f>
        <v/>
      </c>
      <c r="D1674" s="39" t="str">
        <f>IFERROR(__xludf.DUMMYFUNCTION("IFERROR(RANK(raw!$H1673,Filter(raw!$H$2:$H10000,raw!$B$2:$B10000=raw!$B1673),1),"""")"),"")</f>
        <v/>
      </c>
      <c r="E1674" s="40" t="str">
        <f t="array" ref="E1674">IFERROR(INDEX(raw!$B:$H,MATCH(1,(raw!$B:$B=$B1674)*(raw!$D:$D=$C1674),0),7), "n/a")</f>
        <v/>
      </c>
    </row>
    <row r="1675">
      <c r="B1675" s="39" t="str">
        <f>IFERROR(raw!$B1674,"")</f>
        <v/>
      </c>
      <c r="C1675" s="39" t="str">
        <f>IFERROR(raw!$D1674,"")</f>
        <v/>
      </c>
      <c r="D1675" s="39" t="str">
        <f>IFERROR(__xludf.DUMMYFUNCTION("IFERROR(RANK(raw!$H1674,Filter(raw!$H$2:$H10000,raw!$B$2:$B10000=raw!$B1674),1),"""")"),"")</f>
        <v/>
      </c>
      <c r="E1675" s="40" t="str">
        <f t="array" ref="E1675">IFERROR(INDEX(raw!$B:$H,MATCH(1,(raw!$B:$B=$B1675)*(raw!$D:$D=$C1675),0),7), "n/a")</f>
        <v/>
      </c>
    </row>
    <row r="1676">
      <c r="B1676" s="39" t="str">
        <f>IFERROR(raw!$B1675,"")</f>
        <v/>
      </c>
      <c r="C1676" s="39" t="str">
        <f>IFERROR(raw!$D1675,"")</f>
        <v/>
      </c>
      <c r="D1676" s="39" t="str">
        <f>IFERROR(__xludf.DUMMYFUNCTION("IFERROR(RANK(raw!$H1675,Filter(raw!$H$2:$H10000,raw!$B$2:$B10000=raw!$B1675),1),"""")"),"")</f>
        <v/>
      </c>
      <c r="E1676" s="40" t="str">
        <f t="array" ref="E1676">IFERROR(INDEX(raw!$B:$H,MATCH(1,(raw!$B:$B=$B1676)*(raw!$D:$D=$C1676),0),7), "n/a")</f>
        <v/>
      </c>
    </row>
    <row r="1677">
      <c r="B1677" s="39" t="str">
        <f>IFERROR(raw!$B1676,"")</f>
        <v/>
      </c>
      <c r="C1677" s="39" t="str">
        <f>IFERROR(raw!$D1676,"")</f>
        <v/>
      </c>
      <c r="D1677" s="39" t="str">
        <f>IFERROR(__xludf.DUMMYFUNCTION("IFERROR(RANK(raw!$H1676,Filter(raw!$H$2:$H10000,raw!$B$2:$B10000=raw!$B1676),1),"""")"),"")</f>
        <v/>
      </c>
      <c r="E1677" s="40" t="str">
        <f t="array" ref="E1677">IFERROR(INDEX(raw!$B:$H,MATCH(1,(raw!$B:$B=$B1677)*(raw!$D:$D=$C1677),0),7), "n/a")</f>
        <v/>
      </c>
    </row>
    <row r="1678">
      <c r="B1678" s="39" t="str">
        <f>IFERROR(raw!$B1677,"")</f>
        <v/>
      </c>
      <c r="C1678" s="39" t="str">
        <f>IFERROR(raw!$D1677,"")</f>
        <v/>
      </c>
      <c r="D1678" s="39" t="str">
        <f>IFERROR(__xludf.DUMMYFUNCTION("IFERROR(RANK(raw!$H1677,Filter(raw!$H$2:$H10000,raw!$B$2:$B10000=raw!$B1677),1),"""")"),"")</f>
        <v/>
      </c>
      <c r="E1678" s="40" t="str">
        <f t="array" ref="E1678">IFERROR(INDEX(raw!$B:$H,MATCH(1,(raw!$B:$B=$B1678)*(raw!$D:$D=$C1678),0),7), "n/a")</f>
        <v/>
      </c>
    </row>
    <row r="1679">
      <c r="B1679" s="39" t="str">
        <f>IFERROR(raw!$B1678,"")</f>
        <v/>
      </c>
      <c r="C1679" s="39" t="str">
        <f>IFERROR(raw!$D1678,"")</f>
        <v/>
      </c>
      <c r="D1679" s="39" t="str">
        <f>IFERROR(__xludf.DUMMYFUNCTION("IFERROR(RANK(raw!$H1678,Filter(raw!$H$2:$H10000,raw!$B$2:$B10000=raw!$B1678),1),"""")"),"")</f>
        <v/>
      </c>
      <c r="E1679" s="40" t="str">
        <f t="array" ref="E1679">IFERROR(INDEX(raw!$B:$H,MATCH(1,(raw!$B:$B=$B1679)*(raw!$D:$D=$C1679),0),7), "n/a")</f>
        <v/>
      </c>
    </row>
    <row r="1680">
      <c r="B1680" s="39" t="str">
        <f>IFERROR(raw!$B1679,"")</f>
        <v/>
      </c>
      <c r="C1680" s="39" t="str">
        <f>IFERROR(raw!$D1679,"")</f>
        <v/>
      </c>
      <c r="D1680" s="39" t="str">
        <f>IFERROR(__xludf.DUMMYFUNCTION("IFERROR(RANK(raw!$H1679,Filter(raw!$H$2:$H10000,raw!$B$2:$B10000=raw!$B1679),1),"""")"),"")</f>
        <v/>
      </c>
      <c r="E1680" s="40" t="str">
        <f t="array" ref="E1680">IFERROR(INDEX(raw!$B:$H,MATCH(1,(raw!$B:$B=$B1680)*(raw!$D:$D=$C1680),0),7), "n/a")</f>
        <v/>
      </c>
    </row>
    <row r="1681">
      <c r="B1681" s="39" t="str">
        <f>IFERROR(raw!$B1680,"")</f>
        <v/>
      </c>
      <c r="C1681" s="39" t="str">
        <f>IFERROR(raw!$D1680,"")</f>
        <v/>
      </c>
      <c r="D1681" s="39" t="str">
        <f>IFERROR(__xludf.DUMMYFUNCTION("IFERROR(RANK(raw!$H1680,Filter(raw!$H$2:$H10000,raw!$B$2:$B10000=raw!$B1680),1),"""")"),"")</f>
        <v/>
      </c>
      <c r="E1681" s="40" t="str">
        <f t="array" ref="E1681">IFERROR(INDEX(raw!$B:$H,MATCH(1,(raw!$B:$B=$B1681)*(raw!$D:$D=$C1681),0),7), "n/a")</f>
        <v/>
      </c>
    </row>
    <row r="1682">
      <c r="B1682" s="39" t="str">
        <f>IFERROR(raw!$B1681,"")</f>
        <v/>
      </c>
      <c r="C1682" s="39" t="str">
        <f>IFERROR(raw!$D1681,"")</f>
        <v/>
      </c>
      <c r="D1682" s="39" t="str">
        <f>IFERROR(__xludf.DUMMYFUNCTION("IFERROR(RANK(raw!$H1681,Filter(raw!$H$2:$H10000,raw!$B$2:$B10000=raw!$B1681),1),"""")"),"")</f>
        <v/>
      </c>
      <c r="E1682" s="40" t="str">
        <f t="array" ref="E1682">IFERROR(INDEX(raw!$B:$H,MATCH(1,(raw!$B:$B=$B1682)*(raw!$D:$D=$C1682),0),7), "n/a")</f>
        <v/>
      </c>
    </row>
    <row r="1683">
      <c r="B1683" s="39" t="str">
        <f>IFERROR(raw!$B1682,"")</f>
        <v/>
      </c>
      <c r="C1683" s="39" t="str">
        <f>IFERROR(raw!$D1682,"")</f>
        <v/>
      </c>
      <c r="D1683" s="39" t="str">
        <f>IFERROR(__xludf.DUMMYFUNCTION("IFERROR(RANK(raw!$H1682,Filter(raw!$H$2:$H10000,raw!$B$2:$B10000=raw!$B1682),1),"""")"),"")</f>
        <v/>
      </c>
      <c r="E1683" s="40" t="str">
        <f t="array" ref="E1683">IFERROR(INDEX(raw!$B:$H,MATCH(1,(raw!$B:$B=$B1683)*(raw!$D:$D=$C1683),0),7), "n/a")</f>
        <v/>
      </c>
    </row>
    <row r="1684">
      <c r="B1684" s="39" t="str">
        <f>IFERROR(raw!$B1683,"")</f>
        <v/>
      </c>
      <c r="C1684" s="39" t="str">
        <f>IFERROR(raw!$D1683,"")</f>
        <v/>
      </c>
      <c r="D1684" s="39" t="str">
        <f>IFERROR(__xludf.DUMMYFUNCTION("IFERROR(RANK(raw!$H1683,Filter(raw!$H$2:$H10000,raw!$B$2:$B10000=raw!$B1683),1),"""")"),"")</f>
        <v/>
      </c>
      <c r="E1684" s="40" t="str">
        <f t="array" ref="E1684">IFERROR(INDEX(raw!$B:$H,MATCH(1,(raw!$B:$B=$B1684)*(raw!$D:$D=$C1684),0),7), "n/a")</f>
        <v/>
      </c>
    </row>
    <row r="1685">
      <c r="B1685" s="39" t="str">
        <f>IFERROR(raw!$B1684,"")</f>
        <v/>
      </c>
      <c r="C1685" s="39" t="str">
        <f>IFERROR(raw!$D1684,"")</f>
        <v/>
      </c>
      <c r="D1685" s="39" t="str">
        <f>IFERROR(__xludf.DUMMYFUNCTION("IFERROR(RANK(raw!$H1684,Filter(raw!$H$2:$H10000,raw!$B$2:$B10000=raw!$B1684),1),"""")"),"")</f>
        <v/>
      </c>
      <c r="E1685" s="40" t="str">
        <f t="array" ref="E1685">IFERROR(INDEX(raw!$B:$H,MATCH(1,(raw!$B:$B=$B1685)*(raw!$D:$D=$C1685),0),7), "n/a")</f>
        <v/>
      </c>
    </row>
    <row r="1686">
      <c r="B1686" s="39" t="str">
        <f>IFERROR(raw!$B1685,"")</f>
        <v/>
      </c>
      <c r="C1686" s="39" t="str">
        <f>IFERROR(raw!$D1685,"")</f>
        <v/>
      </c>
      <c r="D1686" s="39" t="str">
        <f>IFERROR(__xludf.DUMMYFUNCTION("IFERROR(RANK(raw!$H1685,Filter(raw!$H$2:$H10000,raw!$B$2:$B10000=raw!$B1685),1),"""")"),"")</f>
        <v/>
      </c>
      <c r="E1686" s="40" t="str">
        <f t="array" ref="E1686">IFERROR(INDEX(raw!$B:$H,MATCH(1,(raw!$B:$B=$B1686)*(raw!$D:$D=$C1686),0),7), "n/a")</f>
        <v/>
      </c>
    </row>
    <row r="1687">
      <c r="B1687" s="39" t="str">
        <f>IFERROR(raw!$B1686,"")</f>
        <v/>
      </c>
      <c r="C1687" s="39" t="str">
        <f>IFERROR(raw!$D1686,"")</f>
        <v/>
      </c>
      <c r="D1687" s="39" t="str">
        <f>IFERROR(__xludf.DUMMYFUNCTION("IFERROR(RANK(raw!$H1686,Filter(raw!$H$2:$H10000,raw!$B$2:$B10000=raw!$B1686),1),"""")"),"")</f>
        <v/>
      </c>
      <c r="E1687" s="40" t="str">
        <f t="array" ref="E1687">IFERROR(INDEX(raw!$B:$H,MATCH(1,(raw!$B:$B=$B1687)*(raw!$D:$D=$C1687),0),7), "n/a")</f>
        <v/>
      </c>
    </row>
    <row r="1688">
      <c r="B1688" s="39" t="str">
        <f>IFERROR(raw!$B1687,"")</f>
        <v/>
      </c>
      <c r="C1688" s="39" t="str">
        <f>IFERROR(raw!$D1687,"")</f>
        <v/>
      </c>
      <c r="D1688" s="39" t="str">
        <f>IFERROR(__xludf.DUMMYFUNCTION("IFERROR(RANK(raw!$H1687,Filter(raw!$H$2:$H10000,raw!$B$2:$B10000=raw!$B1687),1),"""")"),"")</f>
        <v/>
      </c>
      <c r="E1688" s="40" t="str">
        <f t="array" ref="E1688">IFERROR(INDEX(raw!$B:$H,MATCH(1,(raw!$B:$B=$B1688)*(raw!$D:$D=$C1688),0),7), "n/a")</f>
        <v/>
      </c>
    </row>
    <row r="1689">
      <c r="B1689" s="39" t="str">
        <f>IFERROR(raw!$B1688,"")</f>
        <v/>
      </c>
      <c r="C1689" s="39" t="str">
        <f>IFERROR(raw!$D1688,"")</f>
        <v/>
      </c>
      <c r="D1689" s="39" t="str">
        <f>IFERROR(__xludf.DUMMYFUNCTION("IFERROR(RANK(raw!$H1688,Filter(raw!$H$2:$H10000,raw!$B$2:$B10000=raw!$B1688),1),"""")"),"")</f>
        <v/>
      </c>
      <c r="E1689" s="40" t="str">
        <f t="array" ref="E1689">IFERROR(INDEX(raw!$B:$H,MATCH(1,(raw!$B:$B=$B1689)*(raw!$D:$D=$C1689),0),7), "n/a")</f>
        <v/>
      </c>
    </row>
    <row r="1690">
      <c r="B1690" s="39" t="str">
        <f>IFERROR(raw!$B1689,"")</f>
        <v/>
      </c>
      <c r="C1690" s="39" t="str">
        <f>IFERROR(raw!$D1689,"")</f>
        <v/>
      </c>
      <c r="D1690" s="39" t="str">
        <f>IFERROR(__xludf.DUMMYFUNCTION("IFERROR(RANK(raw!$H1689,Filter(raw!$H$2:$H10000,raw!$B$2:$B10000=raw!$B1689),1),"""")"),"")</f>
        <v/>
      </c>
      <c r="E1690" s="40" t="str">
        <f t="array" ref="E1690">IFERROR(INDEX(raw!$B:$H,MATCH(1,(raw!$B:$B=$B1690)*(raw!$D:$D=$C1690),0),7), "n/a")</f>
        <v/>
      </c>
    </row>
    <row r="1691">
      <c r="B1691" s="39" t="str">
        <f>IFERROR(raw!$B1690,"")</f>
        <v/>
      </c>
      <c r="C1691" s="39" t="str">
        <f>IFERROR(raw!$D1690,"")</f>
        <v/>
      </c>
      <c r="D1691" s="39" t="str">
        <f>IFERROR(__xludf.DUMMYFUNCTION("IFERROR(RANK(raw!$H1690,Filter(raw!$H$2:$H10000,raw!$B$2:$B10000=raw!$B1690),1),"""")"),"")</f>
        <v/>
      </c>
      <c r="E1691" s="40" t="str">
        <f t="array" ref="E1691">IFERROR(INDEX(raw!$B:$H,MATCH(1,(raw!$B:$B=$B1691)*(raw!$D:$D=$C1691),0),7), "n/a")</f>
        <v/>
      </c>
    </row>
    <row r="1692">
      <c r="B1692" s="39" t="str">
        <f>IFERROR(raw!$B1691,"")</f>
        <v/>
      </c>
      <c r="C1692" s="39" t="str">
        <f>IFERROR(raw!$D1691,"")</f>
        <v/>
      </c>
      <c r="D1692" s="39" t="str">
        <f>IFERROR(__xludf.DUMMYFUNCTION("IFERROR(RANK(raw!$H1691,Filter(raw!$H$2:$H10000,raw!$B$2:$B10000=raw!$B1691),1),"""")"),"")</f>
        <v/>
      </c>
      <c r="E1692" s="40" t="str">
        <f t="array" ref="E1692">IFERROR(INDEX(raw!$B:$H,MATCH(1,(raw!$B:$B=$B1692)*(raw!$D:$D=$C1692),0),7), "n/a")</f>
        <v/>
      </c>
    </row>
    <row r="1693">
      <c r="B1693" s="39" t="str">
        <f>IFERROR(raw!$B1692,"")</f>
        <v/>
      </c>
      <c r="C1693" s="39" t="str">
        <f>IFERROR(raw!$D1692,"")</f>
        <v/>
      </c>
      <c r="D1693" s="39" t="str">
        <f>IFERROR(__xludf.DUMMYFUNCTION("IFERROR(RANK(raw!$H1692,Filter(raw!$H$2:$H10000,raw!$B$2:$B10000=raw!$B1692),1),"""")"),"")</f>
        <v/>
      </c>
      <c r="E1693" s="40" t="str">
        <f t="array" ref="E1693">IFERROR(INDEX(raw!$B:$H,MATCH(1,(raw!$B:$B=$B1693)*(raw!$D:$D=$C1693),0),7), "n/a")</f>
        <v/>
      </c>
    </row>
    <row r="1694">
      <c r="B1694" s="39" t="str">
        <f>IFERROR(raw!$B1693,"")</f>
        <v/>
      </c>
      <c r="C1694" s="39" t="str">
        <f>IFERROR(raw!$D1693,"")</f>
        <v/>
      </c>
      <c r="D1694" s="39" t="str">
        <f>IFERROR(__xludf.DUMMYFUNCTION("IFERROR(RANK(raw!$H1693,Filter(raw!$H$2:$H10000,raw!$B$2:$B10000=raw!$B1693),1),"""")"),"")</f>
        <v/>
      </c>
      <c r="E1694" s="40" t="str">
        <f t="array" ref="E1694">IFERROR(INDEX(raw!$B:$H,MATCH(1,(raw!$B:$B=$B1694)*(raw!$D:$D=$C1694),0),7), "n/a")</f>
        <v/>
      </c>
    </row>
    <row r="1695">
      <c r="B1695" s="39" t="str">
        <f>IFERROR(raw!$B1694,"")</f>
        <v/>
      </c>
      <c r="C1695" s="39" t="str">
        <f>IFERROR(raw!$D1694,"")</f>
        <v/>
      </c>
      <c r="D1695" s="39" t="str">
        <f>IFERROR(__xludf.DUMMYFUNCTION("IFERROR(RANK(raw!$H1694,Filter(raw!$H$2:$H10000,raw!$B$2:$B10000=raw!$B1694),1),"""")"),"")</f>
        <v/>
      </c>
      <c r="E1695" s="40" t="str">
        <f t="array" ref="E1695">IFERROR(INDEX(raw!$B:$H,MATCH(1,(raw!$B:$B=$B1695)*(raw!$D:$D=$C1695),0),7), "n/a")</f>
        <v/>
      </c>
    </row>
    <row r="1696">
      <c r="B1696" s="39" t="str">
        <f>IFERROR(raw!$B1695,"")</f>
        <v/>
      </c>
      <c r="C1696" s="39" t="str">
        <f>IFERROR(raw!$D1695,"")</f>
        <v/>
      </c>
      <c r="D1696" s="39" t="str">
        <f>IFERROR(__xludf.DUMMYFUNCTION("IFERROR(RANK(raw!$H1695,Filter(raw!$H$2:$H10000,raw!$B$2:$B10000=raw!$B1695),1),"""")"),"")</f>
        <v/>
      </c>
      <c r="E1696" s="40" t="str">
        <f t="array" ref="E1696">IFERROR(INDEX(raw!$B:$H,MATCH(1,(raw!$B:$B=$B1696)*(raw!$D:$D=$C1696),0),7), "n/a")</f>
        <v/>
      </c>
    </row>
    <row r="1697">
      <c r="B1697" s="39" t="str">
        <f>IFERROR(raw!$B1696,"")</f>
        <v/>
      </c>
      <c r="C1697" s="39" t="str">
        <f>IFERROR(raw!$D1696,"")</f>
        <v/>
      </c>
      <c r="D1697" s="39" t="str">
        <f>IFERROR(__xludf.DUMMYFUNCTION("IFERROR(RANK(raw!$H1696,Filter(raw!$H$2:$H10000,raw!$B$2:$B10000=raw!$B1696),1),"""")"),"")</f>
        <v/>
      </c>
      <c r="E1697" s="40" t="str">
        <f t="array" ref="E1697">IFERROR(INDEX(raw!$B:$H,MATCH(1,(raw!$B:$B=$B1697)*(raw!$D:$D=$C1697),0),7), "n/a")</f>
        <v/>
      </c>
    </row>
    <row r="1698">
      <c r="B1698" s="39" t="str">
        <f>IFERROR(raw!$B1697,"")</f>
        <v/>
      </c>
      <c r="C1698" s="39" t="str">
        <f>IFERROR(raw!$D1697,"")</f>
        <v/>
      </c>
      <c r="D1698" s="39" t="str">
        <f>IFERROR(__xludf.DUMMYFUNCTION("IFERROR(RANK(raw!$H1697,Filter(raw!$H$2:$H10000,raw!$B$2:$B10000=raw!$B1697),1),"""")"),"")</f>
        <v/>
      </c>
      <c r="E1698" s="40" t="str">
        <f t="array" ref="E1698">IFERROR(INDEX(raw!$B:$H,MATCH(1,(raw!$B:$B=$B1698)*(raw!$D:$D=$C1698),0),7), "n/a")</f>
        <v/>
      </c>
    </row>
    <row r="1699">
      <c r="B1699" s="39" t="str">
        <f>IFERROR(raw!$B1698,"")</f>
        <v/>
      </c>
      <c r="C1699" s="39" t="str">
        <f>IFERROR(raw!$D1698,"")</f>
        <v/>
      </c>
      <c r="D1699" s="39" t="str">
        <f>IFERROR(__xludf.DUMMYFUNCTION("IFERROR(RANK(raw!$H1698,Filter(raw!$H$2:$H10000,raw!$B$2:$B10000=raw!$B1698),1),"""")"),"")</f>
        <v/>
      </c>
      <c r="E1699" s="40" t="str">
        <f t="array" ref="E1699">IFERROR(INDEX(raw!$B:$H,MATCH(1,(raw!$B:$B=$B1699)*(raw!$D:$D=$C1699),0),7), "n/a")</f>
        <v/>
      </c>
    </row>
    <row r="1700">
      <c r="B1700" s="39" t="str">
        <f>IFERROR(raw!$B1699,"")</f>
        <v/>
      </c>
      <c r="C1700" s="39" t="str">
        <f>IFERROR(raw!$D1699,"")</f>
        <v/>
      </c>
      <c r="D1700" s="39" t="str">
        <f>IFERROR(__xludf.DUMMYFUNCTION("IFERROR(RANK(raw!$H1699,Filter(raw!$H$2:$H10000,raw!$B$2:$B10000=raw!$B1699),1),"""")"),"")</f>
        <v/>
      </c>
      <c r="E1700" s="40" t="str">
        <f t="array" ref="E1700">IFERROR(INDEX(raw!$B:$H,MATCH(1,(raw!$B:$B=$B1700)*(raw!$D:$D=$C1700),0),7), "n/a")</f>
        <v/>
      </c>
    </row>
    <row r="1701">
      <c r="B1701" s="39" t="str">
        <f>IFERROR(raw!$B1700,"")</f>
        <v/>
      </c>
      <c r="C1701" s="39" t="str">
        <f>IFERROR(raw!$D1700,"")</f>
        <v/>
      </c>
      <c r="D1701" s="39" t="str">
        <f>IFERROR(__xludf.DUMMYFUNCTION("IFERROR(RANK(raw!$H1700,Filter(raw!$H$2:$H10000,raw!$B$2:$B10000=raw!$B1700),1),"""")"),"")</f>
        <v/>
      </c>
      <c r="E1701" s="40" t="str">
        <f t="array" ref="E1701">IFERROR(INDEX(raw!$B:$H,MATCH(1,(raw!$B:$B=$B1701)*(raw!$D:$D=$C1701),0),7), "n/a")</f>
        <v/>
      </c>
    </row>
    <row r="1702">
      <c r="B1702" s="39" t="str">
        <f>IFERROR(raw!$B1701,"")</f>
        <v/>
      </c>
      <c r="C1702" s="39" t="str">
        <f>IFERROR(raw!$D1701,"")</f>
        <v/>
      </c>
      <c r="D1702" s="39" t="str">
        <f>IFERROR(__xludf.DUMMYFUNCTION("IFERROR(RANK(raw!$H1701,Filter(raw!$H$2:$H10000,raw!$B$2:$B10000=raw!$B1701),1),"""")"),"")</f>
        <v/>
      </c>
      <c r="E1702" s="40" t="str">
        <f t="array" ref="E1702">IFERROR(INDEX(raw!$B:$H,MATCH(1,(raw!$B:$B=$B1702)*(raw!$D:$D=$C1702),0),7), "n/a")</f>
        <v/>
      </c>
    </row>
    <row r="1703">
      <c r="B1703" s="39" t="str">
        <f>IFERROR(raw!$B1702,"")</f>
        <v/>
      </c>
      <c r="C1703" s="39" t="str">
        <f>IFERROR(raw!$D1702,"")</f>
        <v/>
      </c>
      <c r="D1703" s="39" t="str">
        <f>IFERROR(__xludf.DUMMYFUNCTION("IFERROR(RANK(raw!$H1702,Filter(raw!$H$2:$H10000,raw!$B$2:$B10000=raw!$B1702),1),"""")"),"")</f>
        <v/>
      </c>
      <c r="E1703" s="40" t="str">
        <f t="array" ref="E1703">IFERROR(INDEX(raw!$B:$H,MATCH(1,(raw!$B:$B=$B1703)*(raw!$D:$D=$C1703),0),7), "n/a")</f>
        <v/>
      </c>
    </row>
    <row r="1704">
      <c r="B1704" s="39" t="str">
        <f>IFERROR(raw!$B1703,"")</f>
        <v/>
      </c>
      <c r="C1704" s="39" t="str">
        <f>IFERROR(raw!$D1703,"")</f>
        <v/>
      </c>
      <c r="D1704" s="39" t="str">
        <f>IFERROR(__xludf.DUMMYFUNCTION("IFERROR(RANK(raw!$H1703,Filter(raw!$H$2:$H10000,raw!$B$2:$B10000=raw!$B1703),1),"""")"),"")</f>
        <v/>
      </c>
      <c r="E1704" s="40" t="str">
        <f t="array" ref="E1704">IFERROR(INDEX(raw!$B:$H,MATCH(1,(raw!$B:$B=$B1704)*(raw!$D:$D=$C1704),0),7), "n/a")</f>
        <v/>
      </c>
    </row>
    <row r="1705">
      <c r="B1705" s="39" t="str">
        <f>IFERROR(raw!$B1704,"")</f>
        <v/>
      </c>
      <c r="C1705" s="39" t="str">
        <f>IFERROR(raw!$D1704,"")</f>
        <v/>
      </c>
      <c r="D1705" s="39" t="str">
        <f>IFERROR(__xludf.DUMMYFUNCTION("IFERROR(RANK(raw!$H1704,Filter(raw!$H$2:$H10000,raw!$B$2:$B10000=raw!$B1704),1),"""")"),"")</f>
        <v/>
      </c>
      <c r="E1705" s="40" t="str">
        <f t="array" ref="E1705">IFERROR(INDEX(raw!$B:$H,MATCH(1,(raw!$B:$B=$B1705)*(raw!$D:$D=$C1705),0),7), "n/a")</f>
        <v/>
      </c>
    </row>
    <row r="1706">
      <c r="B1706" s="39" t="str">
        <f>IFERROR(raw!$B1705,"")</f>
        <v/>
      </c>
      <c r="C1706" s="39" t="str">
        <f>IFERROR(raw!$D1705,"")</f>
        <v/>
      </c>
      <c r="D1706" s="39" t="str">
        <f>IFERROR(__xludf.DUMMYFUNCTION("IFERROR(RANK(raw!$H1705,Filter(raw!$H$2:$H10000,raw!$B$2:$B10000=raw!$B1705),1),"""")"),"")</f>
        <v/>
      </c>
      <c r="E1706" s="40" t="str">
        <f t="array" ref="E1706">IFERROR(INDEX(raw!$B:$H,MATCH(1,(raw!$B:$B=$B1706)*(raw!$D:$D=$C1706),0),7), "n/a")</f>
        <v/>
      </c>
    </row>
    <row r="1707">
      <c r="B1707" s="39" t="str">
        <f>IFERROR(raw!$B1706,"")</f>
        <v/>
      </c>
      <c r="C1707" s="39" t="str">
        <f>IFERROR(raw!$D1706,"")</f>
        <v/>
      </c>
      <c r="D1707" s="39" t="str">
        <f>IFERROR(__xludf.DUMMYFUNCTION("IFERROR(RANK(raw!$H1706,Filter(raw!$H$2:$H10000,raw!$B$2:$B10000=raw!$B1706),1),"""")"),"")</f>
        <v/>
      </c>
      <c r="E1707" s="40" t="str">
        <f t="array" ref="E1707">IFERROR(INDEX(raw!$B:$H,MATCH(1,(raw!$B:$B=$B1707)*(raw!$D:$D=$C1707),0),7), "n/a")</f>
        <v/>
      </c>
    </row>
    <row r="1708">
      <c r="B1708" s="39" t="str">
        <f>IFERROR(raw!$B1707,"")</f>
        <v/>
      </c>
      <c r="C1708" s="39" t="str">
        <f>IFERROR(raw!$D1707,"")</f>
        <v/>
      </c>
      <c r="D1708" s="39" t="str">
        <f>IFERROR(__xludf.DUMMYFUNCTION("IFERROR(RANK(raw!$H1707,Filter(raw!$H$2:$H10000,raw!$B$2:$B10000=raw!$B1707),1),"""")"),"")</f>
        <v/>
      </c>
      <c r="E1708" s="40" t="str">
        <f t="array" ref="E1708">IFERROR(INDEX(raw!$B:$H,MATCH(1,(raw!$B:$B=$B1708)*(raw!$D:$D=$C1708),0),7), "n/a")</f>
        <v/>
      </c>
    </row>
    <row r="1709">
      <c r="B1709" s="39" t="str">
        <f>IFERROR(raw!$B1708,"")</f>
        <v/>
      </c>
      <c r="C1709" s="39" t="str">
        <f>IFERROR(raw!$D1708,"")</f>
        <v/>
      </c>
      <c r="D1709" s="39" t="str">
        <f>IFERROR(__xludf.DUMMYFUNCTION("IFERROR(RANK(raw!$H1708,Filter(raw!$H$2:$H10000,raw!$B$2:$B10000=raw!$B1708),1),"""")"),"")</f>
        <v/>
      </c>
      <c r="E1709" s="40" t="str">
        <f t="array" ref="E1709">IFERROR(INDEX(raw!$B:$H,MATCH(1,(raw!$B:$B=$B1709)*(raw!$D:$D=$C1709),0),7), "n/a")</f>
        <v/>
      </c>
    </row>
    <row r="1710">
      <c r="B1710" s="39" t="str">
        <f>IFERROR(raw!$B1709,"")</f>
        <v/>
      </c>
      <c r="C1710" s="39" t="str">
        <f>IFERROR(raw!$D1709,"")</f>
        <v/>
      </c>
      <c r="D1710" s="39" t="str">
        <f>IFERROR(__xludf.DUMMYFUNCTION("IFERROR(RANK(raw!$H1709,Filter(raw!$H$2:$H10000,raw!$B$2:$B10000=raw!$B1709),1),"""")"),"")</f>
        <v/>
      </c>
      <c r="E1710" s="40" t="str">
        <f t="array" ref="E1710">IFERROR(INDEX(raw!$B:$H,MATCH(1,(raw!$B:$B=$B1710)*(raw!$D:$D=$C1710),0),7), "n/a")</f>
        <v/>
      </c>
    </row>
    <row r="1711">
      <c r="B1711" s="39" t="str">
        <f>IFERROR(raw!$B1710,"")</f>
        <v/>
      </c>
      <c r="C1711" s="39" t="str">
        <f>IFERROR(raw!$D1710,"")</f>
        <v/>
      </c>
      <c r="D1711" s="39" t="str">
        <f>IFERROR(__xludf.DUMMYFUNCTION("IFERROR(RANK(raw!$H1710,Filter(raw!$H$2:$H10000,raw!$B$2:$B10000=raw!$B1710),1),"""")"),"")</f>
        <v/>
      </c>
      <c r="E1711" s="40" t="str">
        <f t="array" ref="E1711">IFERROR(INDEX(raw!$B:$H,MATCH(1,(raw!$B:$B=$B1711)*(raw!$D:$D=$C1711),0),7), "n/a")</f>
        <v/>
      </c>
    </row>
    <row r="1712">
      <c r="B1712" s="39" t="str">
        <f>IFERROR(raw!$B1711,"")</f>
        <v/>
      </c>
      <c r="C1712" s="39" t="str">
        <f>IFERROR(raw!$D1711,"")</f>
        <v/>
      </c>
      <c r="D1712" s="39" t="str">
        <f>IFERROR(__xludf.DUMMYFUNCTION("IFERROR(RANK(raw!$H1711,Filter(raw!$H$2:$H10000,raw!$B$2:$B10000=raw!$B1711),1),"""")"),"")</f>
        <v/>
      </c>
      <c r="E1712" s="40" t="str">
        <f t="array" ref="E1712">IFERROR(INDEX(raw!$B:$H,MATCH(1,(raw!$B:$B=$B1712)*(raw!$D:$D=$C1712),0),7), "n/a")</f>
        <v/>
      </c>
    </row>
    <row r="1713">
      <c r="B1713" s="39" t="str">
        <f>IFERROR(raw!$B1712,"")</f>
        <v/>
      </c>
      <c r="C1713" s="39" t="str">
        <f>IFERROR(raw!$D1712,"")</f>
        <v/>
      </c>
      <c r="D1713" s="39" t="str">
        <f>IFERROR(__xludf.DUMMYFUNCTION("IFERROR(RANK(raw!$H1712,Filter(raw!$H$2:$H10000,raw!$B$2:$B10000=raw!$B1712),1),"""")"),"")</f>
        <v/>
      </c>
      <c r="E1713" s="40" t="str">
        <f t="array" ref="E1713">IFERROR(INDEX(raw!$B:$H,MATCH(1,(raw!$B:$B=$B1713)*(raw!$D:$D=$C1713),0),7), "n/a")</f>
        <v/>
      </c>
    </row>
    <row r="1714">
      <c r="B1714" s="39" t="str">
        <f>IFERROR(raw!$B1713,"")</f>
        <v/>
      </c>
      <c r="C1714" s="39" t="str">
        <f>IFERROR(raw!$D1713,"")</f>
        <v/>
      </c>
      <c r="D1714" s="39" t="str">
        <f>IFERROR(__xludf.DUMMYFUNCTION("IFERROR(RANK(raw!$H1713,Filter(raw!$H$2:$H10000,raw!$B$2:$B10000=raw!$B1713),1),"""")"),"")</f>
        <v/>
      </c>
      <c r="E1714" s="40" t="str">
        <f t="array" ref="E1714">IFERROR(INDEX(raw!$B:$H,MATCH(1,(raw!$B:$B=$B1714)*(raw!$D:$D=$C1714),0),7), "n/a")</f>
        <v/>
      </c>
    </row>
    <row r="1715">
      <c r="B1715" s="39" t="str">
        <f>IFERROR(raw!$B1714,"")</f>
        <v/>
      </c>
      <c r="C1715" s="39" t="str">
        <f>IFERROR(raw!$D1714,"")</f>
        <v/>
      </c>
      <c r="D1715" s="39" t="str">
        <f>IFERROR(__xludf.DUMMYFUNCTION("IFERROR(RANK(raw!$H1714,Filter(raw!$H$2:$H10000,raw!$B$2:$B10000=raw!$B1714),1),"""")"),"")</f>
        <v/>
      </c>
      <c r="E1715" s="40" t="str">
        <f t="array" ref="E1715">IFERROR(INDEX(raw!$B:$H,MATCH(1,(raw!$B:$B=$B1715)*(raw!$D:$D=$C1715),0),7), "n/a")</f>
        <v/>
      </c>
    </row>
    <row r="1716">
      <c r="B1716" s="39" t="str">
        <f>IFERROR(raw!$B1715,"")</f>
        <v/>
      </c>
      <c r="C1716" s="39" t="str">
        <f>IFERROR(raw!$D1715,"")</f>
        <v/>
      </c>
      <c r="D1716" s="39" t="str">
        <f>IFERROR(__xludf.DUMMYFUNCTION("IFERROR(RANK(raw!$H1715,Filter(raw!$H$2:$H10000,raw!$B$2:$B10000=raw!$B1715),1),"""")"),"")</f>
        <v/>
      </c>
      <c r="E1716" s="40" t="str">
        <f t="array" ref="E1716">IFERROR(INDEX(raw!$B:$H,MATCH(1,(raw!$B:$B=$B1716)*(raw!$D:$D=$C1716),0),7), "n/a")</f>
        <v/>
      </c>
    </row>
    <row r="1717">
      <c r="B1717" s="39" t="str">
        <f>IFERROR(raw!$B1716,"")</f>
        <v/>
      </c>
      <c r="C1717" s="39" t="str">
        <f>IFERROR(raw!$D1716,"")</f>
        <v/>
      </c>
      <c r="D1717" s="39" t="str">
        <f>IFERROR(__xludf.DUMMYFUNCTION("IFERROR(RANK(raw!$H1716,Filter(raw!$H$2:$H10000,raw!$B$2:$B10000=raw!$B1716),1),"""")"),"")</f>
        <v/>
      </c>
      <c r="E1717" s="40" t="str">
        <f t="array" ref="E1717">IFERROR(INDEX(raw!$B:$H,MATCH(1,(raw!$B:$B=$B1717)*(raw!$D:$D=$C1717),0),7), "n/a")</f>
        <v/>
      </c>
    </row>
    <row r="1718">
      <c r="B1718" s="39" t="str">
        <f>IFERROR(raw!$B1717,"")</f>
        <v/>
      </c>
      <c r="C1718" s="39" t="str">
        <f>IFERROR(raw!$D1717,"")</f>
        <v/>
      </c>
      <c r="D1718" s="39" t="str">
        <f>IFERROR(__xludf.DUMMYFUNCTION("IFERROR(RANK(raw!$H1717,Filter(raw!$H$2:$H10000,raw!$B$2:$B10000=raw!$B1717),1),"""")"),"")</f>
        <v/>
      </c>
      <c r="E1718" s="40" t="str">
        <f t="array" ref="E1718">IFERROR(INDEX(raw!$B:$H,MATCH(1,(raw!$B:$B=$B1718)*(raw!$D:$D=$C1718),0),7), "n/a")</f>
        <v/>
      </c>
    </row>
    <row r="1719">
      <c r="B1719" s="39" t="str">
        <f>IFERROR(raw!$B1718,"")</f>
        <v/>
      </c>
      <c r="C1719" s="39" t="str">
        <f>IFERROR(raw!$D1718,"")</f>
        <v/>
      </c>
      <c r="D1719" s="39" t="str">
        <f>IFERROR(__xludf.DUMMYFUNCTION("IFERROR(RANK(raw!$H1718,Filter(raw!$H$2:$H10000,raw!$B$2:$B10000=raw!$B1718),1),"""")"),"")</f>
        <v/>
      </c>
      <c r="E1719" s="40" t="str">
        <f t="array" ref="E1719">IFERROR(INDEX(raw!$B:$H,MATCH(1,(raw!$B:$B=$B1719)*(raw!$D:$D=$C1719),0),7), "n/a")</f>
        <v/>
      </c>
    </row>
    <row r="1720">
      <c r="B1720" s="39" t="str">
        <f>IFERROR(raw!$B1719,"")</f>
        <v/>
      </c>
      <c r="C1720" s="39" t="str">
        <f>IFERROR(raw!$D1719,"")</f>
        <v/>
      </c>
      <c r="D1720" s="39" t="str">
        <f>IFERROR(__xludf.DUMMYFUNCTION("IFERROR(RANK(raw!$H1719,Filter(raw!$H$2:$H10000,raw!$B$2:$B10000=raw!$B1719),1),"""")"),"")</f>
        <v/>
      </c>
      <c r="E1720" s="40" t="str">
        <f t="array" ref="E1720">IFERROR(INDEX(raw!$B:$H,MATCH(1,(raw!$B:$B=$B1720)*(raw!$D:$D=$C1720),0),7), "n/a")</f>
        <v/>
      </c>
    </row>
    <row r="1721">
      <c r="B1721" s="39" t="str">
        <f>IFERROR(raw!$B1720,"")</f>
        <v/>
      </c>
      <c r="C1721" s="39" t="str">
        <f>IFERROR(raw!$D1720,"")</f>
        <v/>
      </c>
      <c r="D1721" s="39" t="str">
        <f>IFERROR(__xludf.DUMMYFUNCTION("IFERROR(RANK(raw!$H1720,Filter(raw!$H$2:$H10000,raw!$B$2:$B10000=raw!$B1720),1),"""")"),"")</f>
        <v/>
      </c>
      <c r="E1721" s="40" t="str">
        <f t="array" ref="E1721">IFERROR(INDEX(raw!$B:$H,MATCH(1,(raw!$B:$B=$B1721)*(raw!$D:$D=$C1721),0),7), "n/a")</f>
        <v/>
      </c>
    </row>
    <row r="1722">
      <c r="B1722" s="39" t="str">
        <f>IFERROR(raw!$B1721,"")</f>
        <v/>
      </c>
      <c r="C1722" s="39" t="str">
        <f>IFERROR(raw!$D1721,"")</f>
        <v/>
      </c>
      <c r="D1722" s="39" t="str">
        <f>IFERROR(__xludf.DUMMYFUNCTION("IFERROR(RANK(raw!$H1721,Filter(raw!$H$2:$H10000,raw!$B$2:$B10000=raw!$B1721),1),"""")"),"")</f>
        <v/>
      </c>
      <c r="E1722" s="40" t="str">
        <f t="array" ref="E1722">IFERROR(INDEX(raw!$B:$H,MATCH(1,(raw!$B:$B=$B1722)*(raw!$D:$D=$C1722),0),7), "n/a")</f>
        <v/>
      </c>
    </row>
    <row r="1723">
      <c r="B1723" s="39" t="str">
        <f>IFERROR(raw!$B1722,"")</f>
        <v/>
      </c>
      <c r="C1723" s="39" t="str">
        <f>IFERROR(raw!$D1722,"")</f>
        <v/>
      </c>
      <c r="D1723" s="39" t="str">
        <f>IFERROR(__xludf.DUMMYFUNCTION("IFERROR(RANK(raw!$H1722,Filter(raw!$H$2:$H10000,raw!$B$2:$B10000=raw!$B1722),1),"""")"),"")</f>
        <v/>
      </c>
      <c r="E1723" s="40" t="str">
        <f t="array" ref="E1723">IFERROR(INDEX(raw!$B:$H,MATCH(1,(raw!$B:$B=$B1723)*(raw!$D:$D=$C1723),0),7), "n/a")</f>
        <v/>
      </c>
    </row>
    <row r="1724">
      <c r="B1724" s="39" t="str">
        <f>IFERROR(raw!$B1723,"")</f>
        <v/>
      </c>
      <c r="C1724" s="39" t="str">
        <f>IFERROR(raw!$D1723,"")</f>
        <v/>
      </c>
      <c r="D1724" s="39" t="str">
        <f>IFERROR(__xludf.DUMMYFUNCTION("IFERROR(RANK(raw!$H1723,Filter(raw!$H$2:$H10000,raw!$B$2:$B10000=raw!$B1723),1),"""")"),"")</f>
        <v/>
      </c>
      <c r="E1724" s="40" t="str">
        <f t="array" ref="E1724">IFERROR(INDEX(raw!$B:$H,MATCH(1,(raw!$B:$B=$B1724)*(raw!$D:$D=$C1724),0),7), "n/a")</f>
        <v/>
      </c>
    </row>
    <row r="1725">
      <c r="B1725" s="39" t="str">
        <f>IFERROR(raw!$B1724,"")</f>
        <v/>
      </c>
      <c r="C1725" s="39" t="str">
        <f>IFERROR(raw!$D1724,"")</f>
        <v/>
      </c>
      <c r="D1725" s="39" t="str">
        <f>IFERROR(__xludf.DUMMYFUNCTION("IFERROR(RANK(raw!$H1724,Filter(raw!$H$2:$H10000,raw!$B$2:$B10000=raw!$B1724),1),"""")"),"")</f>
        <v/>
      </c>
      <c r="E1725" s="40" t="str">
        <f t="array" ref="E1725">IFERROR(INDEX(raw!$B:$H,MATCH(1,(raw!$B:$B=$B1725)*(raw!$D:$D=$C1725),0),7), "n/a")</f>
        <v/>
      </c>
    </row>
    <row r="1726">
      <c r="B1726" s="39" t="str">
        <f>IFERROR(raw!$B1725,"")</f>
        <v/>
      </c>
      <c r="C1726" s="39" t="str">
        <f>IFERROR(raw!$D1725,"")</f>
        <v/>
      </c>
      <c r="D1726" s="39" t="str">
        <f>IFERROR(__xludf.DUMMYFUNCTION("IFERROR(RANK(raw!$H1725,Filter(raw!$H$2:$H10000,raw!$B$2:$B10000=raw!$B1725),1),"""")"),"")</f>
        <v/>
      </c>
      <c r="E1726" s="40" t="str">
        <f t="array" ref="E1726">IFERROR(INDEX(raw!$B:$H,MATCH(1,(raw!$B:$B=$B1726)*(raw!$D:$D=$C1726),0),7), "n/a")</f>
        <v/>
      </c>
    </row>
    <row r="1727">
      <c r="B1727" s="39" t="str">
        <f>IFERROR(raw!$B1726,"")</f>
        <v/>
      </c>
      <c r="C1727" s="39" t="str">
        <f>IFERROR(raw!$D1726,"")</f>
        <v/>
      </c>
      <c r="D1727" s="39" t="str">
        <f>IFERROR(__xludf.DUMMYFUNCTION("IFERROR(RANK(raw!$H1726,Filter(raw!$H$2:$H10000,raw!$B$2:$B10000=raw!$B1726),1),"""")"),"")</f>
        <v/>
      </c>
      <c r="E1727" s="40" t="str">
        <f t="array" ref="E1727">IFERROR(INDEX(raw!$B:$H,MATCH(1,(raw!$B:$B=$B1727)*(raw!$D:$D=$C1727),0),7), "n/a")</f>
        <v/>
      </c>
    </row>
    <row r="1728">
      <c r="B1728" s="39" t="str">
        <f>IFERROR(raw!$B1727,"")</f>
        <v/>
      </c>
      <c r="C1728" s="39" t="str">
        <f>IFERROR(raw!$D1727,"")</f>
        <v/>
      </c>
      <c r="D1728" s="39" t="str">
        <f>IFERROR(__xludf.DUMMYFUNCTION("IFERROR(RANK(raw!$H1727,Filter(raw!$H$2:$H10000,raw!$B$2:$B10000=raw!$B1727),1),"""")"),"")</f>
        <v/>
      </c>
      <c r="E1728" s="40" t="str">
        <f t="array" ref="E1728">IFERROR(INDEX(raw!$B:$H,MATCH(1,(raw!$B:$B=$B1728)*(raw!$D:$D=$C1728),0),7), "n/a")</f>
        <v/>
      </c>
    </row>
    <row r="1729">
      <c r="B1729" s="39" t="str">
        <f>IFERROR(raw!$B1728,"")</f>
        <v/>
      </c>
      <c r="C1729" s="39" t="str">
        <f>IFERROR(raw!$D1728,"")</f>
        <v/>
      </c>
      <c r="D1729" s="39" t="str">
        <f>IFERROR(__xludf.DUMMYFUNCTION("IFERROR(RANK(raw!$H1728,Filter(raw!$H$2:$H10000,raw!$B$2:$B10000=raw!$B1728),1),"""")"),"")</f>
        <v/>
      </c>
      <c r="E1729" s="40" t="str">
        <f t="array" ref="E1729">IFERROR(INDEX(raw!$B:$H,MATCH(1,(raw!$B:$B=$B1729)*(raw!$D:$D=$C1729),0),7), "n/a")</f>
        <v/>
      </c>
    </row>
    <row r="1730">
      <c r="B1730" s="39" t="str">
        <f>IFERROR(raw!$B1729,"")</f>
        <v/>
      </c>
      <c r="C1730" s="39" t="str">
        <f>IFERROR(raw!$D1729,"")</f>
        <v/>
      </c>
      <c r="D1730" s="39" t="str">
        <f>IFERROR(__xludf.DUMMYFUNCTION("IFERROR(RANK(raw!$H1729,Filter(raw!$H$2:$H10000,raw!$B$2:$B10000=raw!$B1729),1),"""")"),"")</f>
        <v/>
      </c>
      <c r="E1730" s="40" t="str">
        <f t="array" ref="E1730">IFERROR(INDEX(raw!$B:$H,MATCH(1,(raw!$B:$B=$B1730)*(raw!$D:$D=$C1730),0),7), "n/a")</f>
        <v/>
      </c>
    </row>
    <row r="1731">
      <c r="B1731" s="39" t="str">
        <f>IFERROR(raw!$B1730,"")</f>
        <v/>
      </c>
      <c r="C1731" s="39" t="str">
        <f>IFERROR(raw!$D1730,"")</f>
        <v/>
      </c>
      <c r="D1731" s="39" t="str">
        <f>IFERROR(__xludf.DUMMYFUNCTION("IFERROR(RANK(raw!$H1730,Filter(raw!$H$2:$H10000,raw!$B$2:$B10000=raw!$B1730),1),"""")"),"")</f>
        <v/>
      </c>
      <c r="E1731" s="40" t="str">
        <f t="array" ref="E1731">IFERROR(INDEX(raw!$B:$H,MATCH(1,(raw!$B:$B=$B1731)*(raw!$D:$D=$C1731),0),7), "n/a")</f>
        <v/>
      </c>
    </row>
    <row r="1732">
      <c r="B1732" s="39" t="str">
        <f>IFERROR(raw!$B1731,"")</f>
        <v/>
      </c>
      <c r="C1732" s="39" t="str">
        <f>IFERROR(raw!$D1731,"")</f>
        <v/>
      </c>
      <c r="D1732" s="39" t="str">
        <f>IFERROR(__xludf.DUMMYFUNCTION("IFERROR(RANK(raw!$H1731,Filter(raw!$H$2:$H10000,raw!$B$2:$B10000=raw!$B1731),1),"""")"),"")</f>
        <v/>
      </c>
      <c r="E1732" s="40" t="str">
        <f t="array" ref="E1732">IFERROR(INDEX(raw!$B:$H,MATCH(1,(raw!$B:$B=$B1732)*(raw!$D:$D=$C1732),0),7), "n/a")</f>
        <v/>
      </c>
    </row>
    <row r="1733">
      <c r="B1733" s="39" t="str">
        <f>IFERROR(raw!$B1732,"")</f>
        <v/>
      </c>
      <c r="C1733" s="39" t="str">
        <f>IFERROR(raw!$D1732,"")</f>
        <v/>
      </c>
      <c r="D1733" s="39" t="str">
        <f>IFERROR(__xludf.DUMMYFUNCTION("IFERROR(RANK(raw!$H1732,Filter(raw!$H$2:$H10000,raw!$B$2:$B10000=raw!$B1732),1),"""")"),"")</f>
        <v/>
      </c>
      <c r="E1733" s="40" t="str">
        <f t="array" ref="E1733">IFERROR(INDEX(raw!$B:$H,MATCH(1,(raw!$B:$B=$B1733)*(raw!$D:$D=$C1733),0),7), "n/a")</f>
        <v/>
      </c>
    </row>
    <row r="1734">
      <c r="B1734" s="39" t="str">
        <f>IFERROR(raw!$B1733,"")</f>
        <v/>
      </c>
      <c r="C1734" s="39" t="str">
        <f>IFERROR(raw!$D1733,"")</f>
        <v/>
      </c>
      <c r="D1734" s="39" t="str">
        <f>IFERROR(__xludf.DUMMYFUNCTION("IFERROR(RANK(raw!$H1733,Filter(raw!$H$2:$H10000,raw!$B$2:$B10000=raw!$B1733),1),"""")"),"")</f>
        <v/>
      </c>
      <c r="E1734" s="40" t="str">
        <f t="array" ref="E1734">IFERROR(INDEX(raw!$B:$H,MATCH(1,(raw!$B:$B=$B1734)*(raw!$D:$D=$C1734),0),7), "n/a")</f>
        <v/>
      </c>
    </row>
    <row r="1735">
      <c r="B1735" s="39" t="str">
        <f>IFERROR(raw!$B1734,"")</f>
        <v/>
      </c>
      <c r="C1735" s="39" t="str">
        <f>IFERROR(raw!$D1734,"")</f>
        <v/>
      </c>
      <c r="D1735" s="39" t="str">
        <f>IFERROR(__xludf.DUMMYFUNCTION("IFERROR(RANK(raw!$H1734,Filter(raw!$H$2:$H10000,raw!$B$2:$B10000=raw!$B1734),1),"""")"),"")</f>
        <v/>
      </c>
      <c r="E1735" s="40" t="str">
        <f t="array" ref="E1735">IFERROR(INDEX(raw!$B:$H,MATCH(1,(raw!$B:$B=$B1735)*(raw!$D:$D=$C1735),0),7), "n/a")</f>
        <v/>
      </c>
    </row>
    <row r="1736">
      <c r="B1736" s="39" t="str">
        <f>IFERROR(raw!$B1735,"")</f>
        <v/>
      </c>
      <c r="C1736" s="39" t="str">
        <f>IFERROR(raw!$D1735,"")</f>
        <v/>
      </c>
      <c r="D1736" s="39" t="str">
        <f>IFERROR(__xludf.DUMMYFUNCTION("IFERROR(RANK(raw!$H1735,Filter(raw!$H$2:$H10000,raw!$B$2:$B10000=raw!$B1735),1),"""")"),"")</f>
        <v/>
      </c>
      <c r="E1736" s="40" t="str">
        <f t="array" ref="E1736">IFERROR(INDEX(raw!$B:$H,MATCH(1,(raw!$B:$B=$B1736)*(raw!$D:$D=$C1736),0),7), "n/a")</f>
        <v/>
      </c>
    </row>
    <row r="1737">
      <c r="B1737" s="39" t="str">
        <f>IFERROR(raw!$B1736,"")</f>
        <v/>
      </c>
      <c r="C1737" s="39" t="str">
        <f>IFERROR(raw!$D1736,"")</f>
        <v/>
      </c>
      <c r="D1737" s="39" t="str">
        <f>IFERROR(__xludf.DUMMYFUNCTION("IFERROR(RANK(raw!$H1736,Filter(raw!$H$2:$H10000,raw!$B$2:$B10000=raw!$B1736),1),"""")"),"")</f>
        <v/>
      </c>
      <c r="E1737" s="40" t="str">
        <f t="array" ref="E1737">IFERROR(INDEX(raw!$B:$H,MATCH(1,(raw!$B:$B=$B1737)*(raw!$D:$D=$C1737),0),7), "n/a")</f>
        <v/>
      </c>
    </row>
    <row r="1738">
      <c r="B1738" s="39" t="str">
        <f>IFERROR(raw!$B1737,"")</f>
        <v/>
      </c>
      <c r="C1738" s="39" t="str">
        <f>IFERROR(raw!$D1737,"")</f>
        <v/>
      </c>
      <c r="D1738" s="39" t="str">
        <f>IFERROR(__xludf.DUMMYFUNCTION("IFERROR(RANK(raw!$H1737,Filter(raw!$H$2:$H10000,raw!$B$2:$B10000=raw!$B1737),1),"""")"),"")</f>
        <v/>
      </c>
      <c r="E1738" s="40" t="str">
        <f t="array" ref="E1738">IFERROR(INDEX(raw!$B:$H,MATCH(1,(raw!$B:$B=$B1738)*(raw!$D:$D=$C1738),0),7), "n/a")</f>
        <v/>
      </c>
    </row>
    <row r="1739">
      <c r="B1739" s="39" t="str">
        <f>IFERROR(raw!$B1738,"")</f>
        <v/>
      </c>
      <c r="C1739" s="39" t="str">
        <f>IFERROR(raw!$D1738,"")</f>
        <v/>
      </c>
      <c r="D1739" s="39" t="str">
        <f>IFERROR(__xludf.DUMMYFUNCTION("IFERROR(RANK(raw!$H1738,Filter(raw!$H$2:$H10000,raw!$B$2:$B10000=raw!$B1738),1),"""")"),"")</f>
        <v/>
      </c>
      <c r="E1739" s="40" t="str">
        <f t="array" ref="E1739">IFERROR(INDEX(raw!$B:$H,MATCH(1,(raw!$B:$B=$B1739)*(raw!$D:$D=$C1739),0),7), "n/a")</f>
        <v/>
      </c>
    </row>
    <row r="1740">
      <c r="B1740" s="39" t="str">
        <f>IFERROR(raw!$B1739,"")</f>
        <v/>
      </c>
      <c r="C1740" s="39" t="str">
        <f>IFERROR(raw!$D1739,"")</f>
        <v/>
      </c>
      <c r="D1740" s="39" t="str">
        <f>IFERROR(__xludf.DUMMYFUNCTION("IFERROR(RANK(raw!$H1739,Filter(raw!$H$2:$H10000,raw!$B$2:$B10000=raw!$B1739),1),"""")"),"")</f>
        <v/>
      </c>
      <c r="E1740" s="40" t="str">
        <f t="array" ref="E1740">IFERROR(INDEX(raw!$B:$H,MATCH(1,(raw!$B:$B=$B1740)*(raw!$D:$D=$C1740),0),7), "n/a")</f>
        <v/>
      </c>
    </row>
    <row r="1741">
      <c r="B1741" s="39" t="str">
        <f>IFERROR(raw!$B1740,"")</f>
        <v/>
      </c>
      <c r="C1741" s="39" t="str">
        <f>IFERROR(raw!$D1740,"")</f>
        <v/>
      </c>
      <c r="D1741" s="39" t="str">
        <f>IFERROR(__xludf.DUMMYFUNCTION("IFERROR(RANK(raw!$H1740,Filter(raw!$H$2:$H10000,raw!$B$2:$B10000=raw!$B1740),1),"""")"),"")</f>
        <v/>
      </c>
      <c r="E1741" s="40" t="str">
        <f t="array" ref="E1741">IFERROR(INDEX(raw!$B:$H,MATCH(1,(raw!$B:$B=$B1741)*(raw!$D:$D=$C1741),0),7), "n/a")</f>
        <v/>
      </c>
    </row>
    <row r="1742">
      <c r="B1742" s="39" t="str">
        <f>IFERROR(raw!$B1741,"")</f>
        <v/>
      </c>
      <c r="C1742" s="39" t="str">
        <f>IFERROR(raw!$D1741,"")</f>
        <v/>
      </c>
      <c r="D1742" s="39" t="str">
        <f>IFERROR(__xludf.DUMMYFUNCTION("IFERROR(RANK(raw!$H1741,Filter(raw!$H$2:$H10000,raw!$B$2:$B10000=raw!$B1741),1),"""")"),"")</f>
        <v/>
      </c>
      <c r="E1742" s="40" t="str">
        <f t="array" ref="E1742">IFERROR(INDEX(raw!$B:$H,MATCH(1,(raw!$B:$B=$B1742)*(raw!$D:$D=$C1742),0),7), "n/a")</f>
        <v/>
      </c>
    </row>
    <row r="1743">
      <c r="B1743" s="39" t="str">
        <f>IFERROR(raw!$B1742,"")</f>
        <v/>
      </c>
      <c r="C1743" s="39" t="str">
        <f>IFERROR(raw!$D1742,"")</f>
        <v/>
      </c>
      <c r="D1743" s="39" t="str">
        <f>IFERROR(__xludf.DUMMYFUNCTION("IFERROR(RANK(raw!$H1742,Filter(raw!$H$2:$H10000,raw!$B$2:$B10000=raw!$B1742),1),"""")"),"")</f>
        <v/>
      </c>
      <c r="E1743" s="40" t="str">
        <f t="array" ref="E1743">IFERROR(INDEX(raw!$B:$H,MATCH(1,(raw!$B:$B=$B1743)*(raw!$D:$D=$C1743),0),7), "n/a")</f>
        <v/>
      </c>
    </row>
    <row r="1744">
      <c r="B1744" s="39" t="str">
        <f>IFERROR(raw!$B1743,"")</f>
        <v/>
      </c>
      <c r="C1744" s="39" t="str">
        <f>IFERROR(raw!$D1743,"")</f>
        <v/>
      </c>
      <c r="D1744" s="39" t="str">
        <f>IFERROR(__xludf.DUMMYFUNCTION("IFERROR(RANK(raw!$H1743,Filter(raw!$H$2:$H10000,raw!$B$2:$B10000=raw!$B1743),1),"""")"),"")</f>
        <v/>
      </c>
      <c r="E1744" s="40" t="str">
        <f t="array" ref="E1744">IFERROR(INDEX(raw!$B:$H,MATCH(1,(raw!$B:$B=$B1744)*(raw!$D:$D=$C1744),0),7), "n/a")</f>
        <v/>
      </c>
    </row>
    <row r="1745">
      <c r="B1745" s="39" t="str">
        <f>IFERROR(raw!$B1744,"")</f>
        <v/>
      </c>
      <c r="C1745" s="39" t="str">
        <f>IFERROR(raw!$D1744,"")</f>
        <v/>
      </c>
      <c r="D1745" s="39" t="str">
        <f>IFERROR(__xludf.DUMMYFUNCTION("IFERROR(RANK(raw!$H1744,Filter(raw!$H$2:$H10000,raw!$B$2:$B10000=raw!$B1744),1),"""")"),"")</f>
        <v/>
      </c>
      <c r="E1745" s="40" t="str">
        <f t="array" ref="E1745">IFERROR(INDEX(raw!$B:$H,MATCH(1,(raw!$B:$B=$B1745)*(raw!$D:$D=$C1745),0),7), "n/a")</f>
        <v/>
      </c>
    </row>
    <row r="1746">
      <c r="B1746" s="39" t="str">
        <f>IFERROR(raw!$B1745,"")</f>
        <v/>
      </c>
      <c r="C1746" s="39" t="str">
        <f>IFERROR(raw!$D1745,"")</f>
        <v/>
      </c>
      <c r="D1746" s="39" t="str">
        <f>IFERROR(__xludf.DUMMYFUNCTION("IFERROR(RANK(raw!$H1745,Filter(raw!$H$2:$H10000,raw!$B$2:$B10000=raw!$B1745),1),"""")"),"")</f>
        <v/>
      </c>
      <c r="E1746" s="40" t="str">
        <f t="array" ref="E1746">IFERROR(INDEX(raw!$B:$H,MATCH(1,(raw!$B:$B=$B1746)*(raw!$D:$D=$C1746),0),7), "n/a")</f>
        <v/>
      </c>
    </row>
    <row r="1747">
      <c r="B1747" s="39" t="str">
        <f>IFERROR(raw!$B1746,"")</f>
        <v/>
      </c>
      <c r="C1747" s="39" t="str">
        <f>IFERROR(raw!$D1746,"")</f>
        <v/>
      </c>
      <c r="D1747" s="39" t="str">
        <f>IFERROR(__xludf.DUMMYFUNCTION("IFERROR(RANK(raw!$H1746,Filter(raw!$H$2:$H10000,raw!$B$2:$B10000=raw!$B1746),1),"""")"),"")</f>
        <v/>
      </c>
      <c r="E1747" s="40" t="str">
        <f t="array" ref="E1747">IFERROR(INDEX(raw!$B:$H,MATCH(1,(raw!$B:$B=$B1747)*(raw!$D:$D=$C1747),0),7), "n/a")</f>
        <v/>
      </c>
    </row>
    <row r="1748">
      <c r="B1748" s="39" t="str">
        <f>IFERROR(raw!$B1747,"")</f>
        <v/>
      </c>
      <c r="C1748" s="39" t="str">
        <f>IFERROR(raw!$D1747,"")</f>
        <v/>
      </c>
      <c r="D1748" s="39" t="str">
        <f>IFERROR(__xludf.DUMMYFUNCTION("IFERROR(RANK(raw!$H1747,Filter(raw!$H$2:$H10000,raw!$B$2:$B10000=raw!$B1747),1),"""")"),"")</f>
        <v/>
      </c>
      <c r="E1748" s="40" t="str">
        <f t="array" ref="E1748">IFERROR(INDEX(raw!$B:$H,MATCH(1,(raw!$B:$B=$B1748)*(raw!$D:$D=$C1748),0),7), "n/a")</f>
        <v/>
      </c>
    </row>
    <row r="1749">
      <c r="B1749" s="39" t="str">
        <f>IFERROR(raw!$B1748,"")</f>
        <v/>
      </c>
      <c r="C1749" s="39" t="str">
        <f>IFERROR(raw!$D1748,"")</f>
        <v/>
      </c>
      <c r="D1749" s="39" t="str">
        <f>IFERROR(__xludf.DUMMYFUNCTION("IFERROR(RANK(raw!$H1748,Filter(raw!$H$2:$H10000,raw!$B$2:$B10000=raw!$B1748),1),"""")"),"")</f>
        <v/>
      </c>
      <c r="E1749" s="40" t="str">
        <f t="array" ref="E1749">IFERROR(INDEX(raw!$B:$H,MATCH(1,(raw!$B:$B=$B1749)*(raw!$D:$D=$C1749),0),7), "n/a")</f>
        <v/>
      </c>
    </row>
    <row r="1750">
      <c r="B1750" s="39" t="str">
        <f>IFERROR(raw!$B1749,"")</f>
        <v/>
      </c>
      <c r="C1750" s="39" t="str">
        <f>IFERROR(raw!$D1749,"")</f>
        <v/>
      </c>
      <c r="D1750" s="39" t="str">
        <f>IFERROR(__xludf.DUMMYFUNCTION("IFERROR(RANK(raw!$H1749,Filter(raw!$H$2:$H10000,raw!$B$2:$B10000=raw!$B1749),1),"""")"),"")</f>
        <v/>
      </c>
      <c r="E1750" s="40" t="str">
        <f t="array" ref="E1750">IFERROR(INDEX(raw!$B:$H,MATCH(1,(raw!$B:$B=$B1750)*(raw!$D:$D=$C1750),0),7), "n/a")</f>
        <v/>
      </c>
    </row>
    <row r="1751">
      <c r="B1751" s="39" t="str">
        <f>IFERROR(raw!$B1750,"")</f>
        <v/>
      </c>
      <c r="C1751" s="39" t="str">
        <f>IFERROR(raw!$D1750,"")</f>
        <v/>
      </c>
      <c r="D1751" s="39" t="str">
        <f>IFERROR(__xludf.DUMMYFUNCTION("IFERROR(RANK(raw!$H1750,Filter(raw!$H$2:$H10000,raw!$B$2:$B10000=raw!$B1750),1),"""")"),"")</f>
        <v/>
      </c>
      <c r="E1751" s="40" t="str">
        <f t="array" ref="E1751">IFERROR(INDEX(raw!$B:$H,MATCH(1,(raw!$B:$B=$B1751)*(raw!$D:$D=$C1751),0),7), "n/a")</f>
        <v/>
      </c>
    </row>
    <row r="1752">
      <c r="B1752" s="39" t="str">
        <f>IFERROR(raw!$B1751,"")</f>
        <v/>
      </c>
      <c r="C1752" s="39" t="str">
        <f>IFERROR(raw!$D1751,"")</f>
        <v/>
      </c>
      <c r="D1752" s="39" t="str">
        <f>IFERROR(__xludf.DUMMYFUNCTION("IFERROR(RANK(raw!$H1751,Filter(raw!$H$2:$H10000,raw!$B$2:$B10000=raw!$B1751),1),"""")"),"")</f>
        <v/>
      </c>
      <c r="E1752" s="40" t="str">
        <f t="array" ref="E1752">IFERROR(INDEX(raw!$B:$H,MATCH(1,(raw!$B:$B=$B1752)*(raw!$D:$D=$C1752),0),7), "n/a")</f>
        <v/>
      </c>
    </row>
    <row r="1753">
      <c r="B1753" s="39" t="str">
        <f>IFERROR(raw!$B1752,"")</f>
        <v/>
      </c>
      <c r="C1753" s="39" t="str">
        <f>IFERROR(raw!$D1752,"")</f>
        <v/>
      </c>
      <c r="D1753" s="39" t="str">
        <f>IFERROR(__xludf.DUMMYFUNCTION("IFERROR(RANK(raw!$H1752,Filter(raw!$H$2:$H10000,raw!$B$2:$B10000=raw!$B1752),1),"""")"),"")</f>
        <v/>
      </c>
      <c r="E1753" s="40" t="str">
        <f t="array" ref="E1753">IFERROR(INDEX(raw!$B:$H,MATCH(1,(raw!$B:$B=$B1753)*(raw!$D:$D=$C1753),0),7), "n/a")</f>
        <v/>
      </c>
    </row>
    <row r="1754">
      <c r="B1754" s="39" t="str">
        <f>IFERROR(raw!$B1753,"")</f>
        <v/>
      </c>
      <c r="C1754" s="39" t="str">
        <f>IFERROR(raw!$D1753,"")</f>
        <v/>
      </c>
      <c r="D1754" s="39" t="str">
        <f>IFERROR(__xludf.DUMMYFUNCTION("IFERROR(RANK(raw!$H1753,Filter(raw!$H$2:$H10000,raw!$B$2:$B10000=raw!$B1753),1),"""")"),"")</f>
        <v/>
      </c>
      <c r="E1754" s="40" t="str">
        <f t="array" ref="E1754">IFERROR(INDEX(raw!$B:$H,MATCH(1,(raw!$B:$B=$B1754)*(raw!$D:$D=$C1754),0),7), "n/a")</f>
        <v/>
      </c>
    </row>
    <row r="1755">
      <c r="B1755" s="39" t="str">
        <f>IFERROR(raw!$B1754,"")</f>
        <v/>
      </c>
      <c r="C1755" s="39" t="str">
        <f>IFERROR(raw!$D1754,"")</f>
        <v/>
      </c>
      <c r="D1755" s="39" t="str">
        <f>IFERROR(__xludf.DUMMYFUNCTION("IFERROR(RANK(raw!$H1754,Filter(raw!$H$2:$H10000,raw!$B$2:$B10000=raw!$B1754),1),"""")"),"")</f>
        <v/>
      </c>
      <c r="E1755" s="40" t="str">
        <f t="array" ref="E1755">IFERROR(INDEX(raw!$B:$H,MATCH(1,(raw!$B:$B=$B1755)*(raw!$D:$D=$C1755),0),7), "n/a")</f>
        <v/>
      </c>
    </row>
    <row r="1756">
      <c r="B1756" s="39" t="str">
        <f>IFERROR(raw!$B1755,"")</f>
        <v/>
      </c>
      <c r="C1756" s="39" t="str">
        <f>IFERROR(raw!$D1755,"")</f>
        <v/>
      </c>
      <c r="D1756" s="39" t="str">
        <f>IFERROR(__xludf.DUMMYFUNCTION("IFERROR(RANK(raw!$H1755,Filter(raw!$H$2:$H10000,raw!$B$2:$B10000=raw!$B1755),1),"""")"),"")</f>
        <v/>
      </c>
      <c r="E1756" s="40" t="str">
        <f t="array" ref="E1756">IFERROR(INDEX(raw!$B:$H,MATCH(1,(raw!$B:$B=$B1756)*(raw!$D:$D=$C1756),0),7), "n/a")</f>
        <v/>
      </c>
    </row>
    <row r="1757">
      <c r="B1757" s="39" t="str">
        <f>IFERROR(raw!$B1756,"")</f>
        <v/>
      </c>
      <c r="C1757" s="39" t="str">
        <f>IFERROR(raw!$D1756,"")</f>
        <v/>
      </c>
      <c r="D1757" s="39" t="str">
        <f>IFERROR(__xludf.DUMMYFUNCTION("IFERROR(RANK(raw!$H1756,Filter(raw!$H$2:$H10000,raw!$B$2:$B10000=raw!$B1756),1),"""")"),"")</f>
        <v/>
      </c>
      <c r="E1757" s="40" t="str">
        <f t="array" ref="E1757">IFERROR(INDEX(raw!$B:$H,MATCH(1,(raw!$B:$B=$B1757)*(raw!$D:$D=$C1757),0),7), "n/a")</f>
        <v/>
      </c>
    </row>
    <row r="1758">
      <c r="B1758" s="39" t="str">
        <f>IFERROR(raw!$B1757,"")</f>
        <v/>
      </c>
      <c r="C1758" s="39" t="str">
        <f>IFERROR(raw!$D1757,"")</f>
        <v/>
      </c>
      <c r="D1758" s="39" t="str">
        <f>IFERROR(__xludf.DUMMYFUNCTION("IFERROR(RANK(raw!$H1757,Filter(raw!$H$2:$H10000,raw!$B$2:$B10000=raw!$B1757),1),"""")"),"")</f>
        <v/>
      </c>
      <c r="E1758" s="40" t="str">
        <f t="array" ref="E1758">IFERROR(INDEX(raw!$B:$H,MATCH(1,(raw!$B:$B=$B1758)*(raw!$D:$D=$C1758),0),7), "n/a")</f>
        <v/>
      </c>
    </row>
    <row r="1759">
      <c r="B1759" s="39" t="str">
        <f>IFERROR(raw!$B1758,"")</f>
        <v/>
      </c>
      <c r="C1759" s="39" t="str">
        <f>IFERROR(raw!$D1758,"")</f>
        <v/>
      </c>
      <c r="D1759" s="39" t="str">
        <f>IFERROR(__xludf.DUMMYFUNCTION("IFERROR(RANK(raw!$H1758,Filter(raw!$H$2:$H10000,raw!$B$2:$B10000=raw!$B1758),1),"""")"),"")</f>
        <v/>
      </c>
      <c r="E1759" s="40" t="str">
        <f t="array" ref="E1759">IFERROR(INDEX(raw!$B:$H,MATCH(1,(raw!$B:$B=$B1759)*(raw!$D:$D=$C1759),0),7), "n/a")</f>
        <v/>
      </c>
    </row>
    <row r="1760">
      <c r="B1760" s="39" t="str">
        <f>IFERROR(raw!$B1759,"")</f>
        <v/>
      </c>
      <c r="C1760" s="39" t="str">
        <f>IFERROR(raw!$D1759,"")</f>
        <v/>
      </c>
      <c r="D1760" s="39" t="str">
        <f>IFERROR(__xludf.DUMMYFUNCTION("IFERROR(RANK(raw!$H1759,Filter(raw!$H$2:$H10000,raw!$B$2:$B10000=raw!$B1759),1),"""")"),"")</f>
        <v/>
      </c>
      <c r="E1760" s="40" t="str">
        <f t="array" ref="E1760">IFERROR(INDEX(raw!$B:$H,MATCH(1,(raw!$B:$B=$B1760)*(raw!$D:$D=$C1760),0),7), "n/a")</f>
        <v/>
      </c>
    </row>
    <row r="1761">
      <c r="B1761" s="39" t="str">
        <f>IFERROR(raw!$B1760,"")</f>
        <v/>
      </c>
      <c r="C1761" s="39" t="str">
        <f>IFERROR(raw!$D1760,"")</f>
        <v/>
      </c>
      <c r="D1761" s="39" t="str">
        <f>IFERROR(__xludf.DUMMYFUNCTION("IFERROR(RANK(raw!$H1760,Filter(raw!$H$2:$H10000,raw!$B$2:$B10000=raw!$B1760),1),"""")"),"")</f>
        <v/>
      </c>
      <c r="E1761" s="40" t="str">
        <f t="array" ref="E1761">IFERROR(INDEX(raw!$B:$H,MATCH(1,(raw!$B:$B=$B1761)*(raw!$D:$D=$C1761),0),7), "n/a")</f>
        <v/>
      </c>
    </row>
    <row r="1762">
      <c r="B1762" s="39" t="str">
        <f>IFERROR(raw!$B1761,"")</f>
        <v/>
      </c>
      <c r="C1762" s="39" t="str">
        <f>IFERROR(raw!$D1761,"")</f>
        <v/>
      </c>
      <c r="D1762" s="39" t="str">
        <f>IFERROR(__xludf.DUMMYFUNCTION("IFERROR(RANK(raw!$H1761,Filter(raw!$H$2:$H10000,raw!$B$2:$B10000=raw!$B1761),1),"""")"),"")</f>
        <v/>
      </c>
      <c r="E1762" s="40" t="str">
        <f t="array" ref="E1762">IFERROR(INDEX(raw!$B:$H,MATCH(1,(raw!$B:$B=$B1762)*(raw!$D:$D=$C1762),0),7), "n/a")</f>
        <v/>
      </c>
    </row>
    <row r="1763">
      <c r="B1763" s="39" t="str">
        <f>IFERROR(raw!$B1762,"")</f>
        <v/>
      </c>
      <c r="C1763" s="39" t="str">
        <f>IFERROR(raw!$D1762,"")</f>
        <v/>
      </c>
      <c r="D1763" s="39" t="str">
        <f>IFERROR(__xludf.DUMMYFUNCTION("IFERROR(RANK(raw!$H1762,Filter(raw!$H$2:$H10000,raw!$B$2:$B10000=raw!$B1762),1),"""")"),"")</f>
        <v/>
      </c>
      <c r="E1763" s="40" t="str">
        <f t="array" ref="E1763">IFERROR(INDEX(raw!$B:$H,MATCH(1,(raw!$B:$B=$B1763)*(raw!$D:$D=$C1763),0),7), "n/a")</f>
        <v/>
      </c>
    </row>
    <row r="1764">
      <c r="B1764" s="39" t="str">
        <f>IFERROR(raw!$B1763,"")</f>
        <v/>
      </c>
      <c r="C1764" s="39" t="str">
        <f>IFERROR(raw!$D1763,"")</f>
        <v/>
      </c>
      <c r="D1764" s="39" t="str">
        <f>IFERROR(__xludf.DUMMYFUNCTION("IFERROR(RANK(raw!$H1763,Filter(raw!$H$2:$H10000,raw!$B$2:$B10000=raw!$B1763),1),"""")"),"")</f>
        <v/>
      </c>
      <c r="E1764" s="40" t="str">
        <f t="array" ref="E1764">IFERROR(INDEX(raw!$B:$H,MATCH(1,(raw!$B:$B=$B1764)*(raw!$D:$D=$C1764),0),7), "n/a")</f>
        <v/>
      </c>
    </row>
    <row r="1765">
      <c r="B1765" s="39" t="str">
        <f>IFERROR(raw!$B1764,"")</f>
        <v/>
      </c>
      <c r="C1765" s="39" t="str">
        <f>IFERROR(raw!$D1764,"")</f>
        <v/>
      </c>
      <c r="D1765" s="39" t="str">
        <f>IFERROR(__xludf.DUMMYFUNCTION("IFERROR(RANK(raw!$H1764,Filter(raw!$H$2:$H10000,raw!$B$2:$B10000=raw!$B1764),1),"""")"),"")</f>
        <v/>
      </c>
      <c r="E1765" s="40" t="str">
        <f t="array" ref="E1765">IFERROR(INDEX(raw!$B:$H,MATCH(1,(raw!$B:$B=$B1765)*(raw!$D:$D=$C1765),0),7), "n/a")</f>
        <v/>
      </c>
    </row>
    <row r="1766">
      <c r="B1766" s="39" t="str">
        <f>IFERROR(raw!$B1765,"")</f>
        <v/>
      </c>
      <c r="C1766" s="39" t="str">
        <f>IFERROR(raw!$D1765,"")</f>
        <v/>
      </c>
      <c r="D1766" s="39" t="str">
        <f>IFERROR(__xludf.DUMMYFUNCTION("IFERROR(RANK(raw!$H1765,Filter(raw!$H$2:$H10000,raw!$B$2:$B10000=raw!$B1765),1),"""")"),"")</f>
        <v/>
      </c>
      <c r="E1766" s="40" t="str">
        <f t="array" ref="E1766">IFERROR(INDEX(raw!$B:$H,MATCH(1,(raw!$B:$B=$B1766)*(raw!$D:$D=$C1766),0),7), "n/a")</f>
        <v/>
      </c>
    </row>
    <row r="1767">
      <c r="B1767" s="39" t="str">
        <f>IFERROR(raw!$B1766,"")</f>
        <v/>
      </c>
      <c r="C1767" s="39" t="str">
        <f>IFERROR(raw!$D1766,"")</f>
        <v/>
      </c>
      <c r="D1767" s="39" t="str">
        <f>IFERROR(__xludf.DUMMYFUNCTION("IFERROR(RANK(raw!$H1766,Filter(raw!$H$2:$H10000,raw!$B$2:$B10000=raw!$B1766),1),"""")"),"")</f>
        <v/>
      </c>
      <c r="E1767" s="40" t="str">
        <f t="array" ref="E1767">IFERROR(INDEX(raw!$B:$H,MATCH(1,(raw!$B:$B=$B1767)*(raw!$D:$D=$C1767),0),7), "n/a")</f>
        <v/>
      </c>
    </row>
    <row r="1768">
      <c r="B1768" s="39" t="str">
        <f>IFERROR(raw!$B1767,"")</f>
        <v/>
      </c>
      <c r="C1768" s="39" t="str">
        <f>IFERROR(raw!$D1767,"")</f>
        <v/>
      </c>
      <c r="D1768" s="39" t="str">
        <f>IFERROR(__xludf.DUMMYFUNCTION("IFERROR(RANK(raw!$H1767,Filter(raw!$H$2:$H10000,raw!$B$2:$B10000=raw!$B1767),1),"""")"),"")</f>
        <v/>
      </c>
      <c r="E1768" s="40" t="str">
        <f t="array" ref="E1768">IFERROR(INDEX(raw!$B:$H,MATCH(1,(raw!$B:$B=$B1768)*(raw!$D:$D=$C1768),0),7), "n/a")</f>
        <v/>
      </c>
    </row>
    <row r="1769">
      <c r="B1769" s="39" t="str">
        <f>IFERROR(raw!$B1768,"")</f>
        <v/>
      </c>
      <c r="C1769" s="39" t="str">
        <f>IFERROR(raw!$D1768,"")</f>
        <v/>
      </c>
      <c r="D1769" s="39" t="str">
        <f>IFERROR(__xludf.DUMMYFUNCTION("IFERROR(RANK(raw!$H1768,Filter(raw!$H$2:$H10000,raw!$B$2:$B10000=raw!$B1768),1),"""")"),"")</f>
        <v/>
      </c>
      <c r="E1769" s="40" t="str">
        <f t="array" ref="E1769">IFERROR(INDEX(raw!$B:$H,MATCH(1,(raw!$B:$B=$B1769)*(raw!$D:$D=$C1769),0),7), "n/a")</f>
        <v/>
      </c>
    </row>
    <row r="1770">
      <c r="B1770" s="39" t="str">
        <f>IFERROR(raw!$B1769,"")</f>
        <v/>
      </c>
      <c r="C1770" s="39" t="str">
        <f>IFERROR(raw!$D1769,"")</f>
        <v/>
      </c>
      <c r="D1770" s="39" t="str">
        <f>IFERROR(__xludf.DUMMYFUNCTION("IFERROR(RANK(raw!$H1769,Filter(raw!$H$2:$H10000,raw!$B$2:$B10000=raw!$B1769),1),"""")"),"")</f>
        <v/>
      </c>
      <c r="E1770" s="40" t="str">
        <f t="array" ref="E1770">IFERROR(INDEX(raw!$B:$H,MATCH(1,(raw!$B:$B=$B1770)*(raw!$D:$D=$C1770),0),7), "n/a")</f>
        <v/>
      </c>
    </row>
    <row r="1771">
      <c r="B1771" s="39" t="str">
        <f>IFERROR(raw!$B1770,"")</f>
        <v/>
      </c>
      <c r="C1771" s="39" t="str">
        <f>IFERROR(raw!$D1770,"")</f>
        <v/>
      </c>
      <c r="D1771" s="39" t="str">
        <f>IFERROR(__xludf.DUMMYFUNCTION("IFERROR(RANK(raw!$H1770,Filter(raw!$H$2:$H10000,raw!$B$2:$B10000=raw!$B1770),1),"""")"),"")</f>
        <v/>
      </c>
      <c r="E1771" s="40" t="str">
        <f t="array" ref="E1771">IFERROR(INDEX(raw!$B:$H,MATCH(1,(raw!$B:$B=$B1771)*(raw!$D:$D=$C1771),0),7), "n/a")</f>
        <v/>
      </c>
    </row>
    <row r="1772">
      <c r="B1772" s="39" t="str">
        <f>IFERROR(raw!$B1771,"")</f>
        <v/>
      </c>
      <c r="C1772" s="39" t="str">
        <f>IFERROR(raw!$D1771,"")</f>
        <v/>
      </c>
      <c r="D1772" s="39" t="str">
        <f>IFERROR(__xludf.DUMMYFUNCTION("IFERROR(RANK(raw!$H1771,Filter(raw!$H$2:$H10000,raw!$B$2:$B10000=raw!$B1771),1),"""")"),"")</f>
        <v/>
      </c>
      <c r="E1772" s="40" t="str">
        <f t="array" ref="E1772">IFERROR(INDEX(raw!$B:$H,MATCH(1,(raw!$B:$B=$B1772)*(raw!$D:$D=$C1772),0),7), "n/a")</f>
        <v/>
      </c>
    </row>
    <row r="1773">
      <c r="B1773" s="39" t="str">
        <f>IFERROR(raw!$B1772,"")</f>
        <v/>
      </c>
      <c r="C1773" s="39" t="str">
        <f>IFERROR(raw!$D1772,"")</f>
        <v/>
      </c>
      <c r="D1773" s="39" t="str">
        <f>IFERROR(__xludf.DUMMYFUNCTION("IFERROR(RANK(raw!$H1772,Filter(raw!$H$2:$H10000,raw!$B$2:$B10000=raw!$B1772),1),"""")"),"")</f>
        <v/>
      </c>
      <c r="E1773" s="40" t="str">
        <f t="array" ref="E1773">IFERROR(INDEX(raw!$B:$H,MATCH(1,(raw!$B:$B=$B1773)*(raw!$D:$D=$C1773),0),7), "n/a")</f>
        <v/>
      </c>
    </row>
    <row r="1774">
      <c r="B1774" s="39" t="str">
        <f>IFERROR(raw!$B1773,"")</f>
        <v/>
      </c>
      <c r="C1774" s="39" t="str">
        <f>IFERROR(raw!$D1773,"")</f>
        <v/>
      </c>
      <c r="D1774" s="39" t="str">
        <f>IFERROR(__xludf.DUMMYFUNCTION("IFERROR(RANK(raw!$H1773,Filter(raw!$H$2:$H10000,raw!$B$2:$B10000=raw!$B1773),1),"""")"),"")</f>
        <v/>
      </c>
      <c r="E1774" s="40" t="str">
        <f t="array" ref="E1774">IFERROR(INDEX(raw!$B:$H,MATCH(1,(raw!$B:$B=$B1774)*(raw!$D:$D=$C1774),0),7), "n/a")</f>
        <v/>
      </c>
    </row>
    <row r="1775">
      <c r="B1775" s="39" t="str">
        <f>IFERROR(raw!$B1774,"")</f>
        <v/>
      </c>
      <c r="C1775" s="39" t="str">
        <f>IFERROR(raw!$D1774,"")</f>
        <v/>
      </c>
      <c r="D1775" s="39" t="str">
        <f>IFERROR(__xludf.DUMMYFUNCTION("IFERROR(RANK(raw!$H1774,Filter(raw!$H$2:$H10000,raw!$B$2:$B10000=raw!$B1774),1),"""")"),"")</f>
        <v/>
      </c>
      <c r="E1775" s="40" t="str">
        <f t="array" ref="E1775">IFERROR(INDEX(raw!$B:$H,MATCH(1,(raw!$B:$B=$B1775)*(raw!$D:$D=$C1775),0),7), "n/a")</f>
        <v/>
      </c>
    </row>
    <row r="1776">
      <c r="B1776" s="39" t="str">
        <f>IFERROR(raw!$B1775,"")</f>
        <v/>
      </c>
      <c r="C1776" s="39" t="str">
        <f>IFERROR(raw!$D1775,"")</f>
        <v/>
      </c>
      <c r="D1776" s="39" t="str">
        <f>IFERROR(__xludf.DUMMYFUNCTION("IFERROR(RANK(raw!$H1775,Filter(raw!$H$2:$H10000,raw!$B$2:$B10000=raw!$B1775),1),"""")"),"")</f>
        <v/>
      </c>
      <c r="E1776" s="40" t="str">
        <f t="array" ref="E1776">IFERROR(INDEX(raw!$B:$H,MATCH(1,(raw!$B:$B=$B1776)*(raw!$D:$D=$C1776),0),7), "n/a")</f>
        <v/>
      </c>
    </row>
    <row r="1777">
      <c r="B1777" s="39" t="str">
        <f>IFERROR(raw!$B1776,"")</f>
        <v/>
      </c>
      <c r="C1777" s="39" t="str">
        <f>IFERROR(raw!$D1776,"")</f>
        <v/>
      </c>
      <c r="D1777" s="39" t="str">
        <f>IFERROR(__xludf.DUMMYFUNCTION("IFERROR(RANK(raw!$H1776,Filter(raw!$H$2:$H10000,raw!$B$2:$B10000=raw!$B1776),1),"""")"),"")</f>
        <v/>
      </c>
      <c r="E1777" s="40" t="str">
        <f t="array" ref="E1777">IFERROR(INDEX(raw!$B:$H,MATCH(1,(raw!$B:$B=$B1777)*(raw!$D:$D=$C1777),0),7), "n/a")</f>
        <v/>
      </c>
    </row>
    <row r="1778">
      <c r="B1778" s="39" t="str">
        <f>IFERROR(raw!$B1777,"")</f>
        <v/>
      </c>
      <c r="C1778" s="39" t="str">
        <f>IFERROR(raw!$D1777,"")</f>
        <v/>
      </c>
      <c r="D1778" s="39" t="str">
        <f>IFERROR(__xludf.DUMMYFUNCTION("IFERROR(RANK(raw!$H1777,Filter(raw!$H$2:$H10000,raw!$B$2:$B10000=raw!$B1777),1),"""")"),"")</f>
        <v/>
      </c>
      <c r="E1778" s="40" t="str">
        <f t="array" ref="E1778">IFERROR(INDEX(raw!$B:$H,MATCH(1,(raw!$B:$B=$B1778)*(raw!$D:$D=$C1778),0),7), "n/a")</f>
        <v/>
      </c>
    </row>
    <row r="1779">
      <c r="B1779" s="39" t="str">
        <f>IFERROR(raw!$B1778,"")</f>
        <v/>
      </c>
      <c r="C1779" s="39" t="str">
        <f>IFERROR(raw!$D1778,"")</f>
        <v/>
      </c>
      <c r="D1779" s="39" t="str">
        <f>IFERROR(__xludf.DUMMYFUNCTION("IFERROR(RANK(raw!$H1778,Filter(raw!$H$2:$H10000,raw!$B$2:$B10000=raw!$B1778),1),"""")"),"")</f>
        <v/>
      </c>
      <c r="E1779" s="40" t="str">
        <f t="array" ref="E1779">IFERROR(INDEX(raw!$B:$H,MATCH(1,(raw!$B:$B=$B1779)*(raw!$D:$D=$C1779),0),7), "n/a")</f>
        <v/>
      </c>
    </row>
    <row r="1780">
      <c r="B1780" s="39" t="str">
        <f>IFERROR(raw!$B1779,"")</f>
        <v/>
      </c>
      <c r="C1780" s="39" t="str">
        <f>IFERROR(raw!$D1779,"")</f>
        <v/>
      </c>
      <c r="D1780" s="39" t="str">
        <f>IFERROR(__xludf.DUMMYFUNCTION("IFERROR(RANK(raw!$H1779,Filter(raw!$H$2:$H10000,raw!$B$2:$B10000=raw!$B1779),1),"""")"),"")</f>
        <v/>
      </c>
      <c r="E1780" s="40" t="str">
        <f t="array" ref="E1780">IFERROR(INDEX(raw!$B:$H,MATCH(1,(raw!$B:$B=$B1780)*(raw!$D:$D=$C1780),0),7), "n/a")</f>
        <v/>
      </c>
    </row>
    <row r="1781">
      <c r="B1781" s="39" t="str">
        <f>IFERROR(raw!$B1780,"")</f>
        <v/>
      </c>
      <c r="C1781" s="39" t="str">
        <f>IFERROR(raw!$D1780,"")</f>
        <v/>
      </c>
      <c r="D1781" s="39" t="str">
        <f>IFERROR(__xludf.DUMMYFUNCTION("IFERROR(RANK(raw!$H1780,Filter(raw!$H$2:$H10000,raw!$B$2:$B10000=raw!$B1780),1),"""")"),"")</f>
        <v/>
      </c>
      <c r="E1781" s="40" t="str">
        <f t="array" ref="E1781">IFERROR(INDEX(raw!$B:$H,MATCH(1,(raw!$B:$B=$B1781)*(raw!$D:$D=$C1781),0),7), "n/a")</f>
        <v/>
      </c>
    </row>
    <row r="1782">
      <c r="B1782" s="39" t="str">
        <f>IFERROR(raw!$B1781,"")</f>
        <v/>
      </c>
      <c r="C1782" s="39" t="str">
        <f>IFERROR(raw!$D1781,"")</f>
        <v/>
      </c>
      <c r="D1782" s="39" t="str">
        <f>IFERROR(__xludf.DUMMYFUNCTION("IFERROR(RANK(raw!$H1781,Filter(raw!$H$2:$H10000,raw!$B$2:$B10000=raw!$B1781),1),"""")"),"")</f>
        <v/>
      </c>
      <c r="E1782" s="40" t="str">
        <f t="array" ref="E1782">IFERROR(INDEX(raw!$B:$H,MATCH(1,(raw!$B:$B=$B1782)*(raw!$D:$D=$C1782),0),7), "n/a")</f>
        <v/>
      </c>
    </row>
    <row r="1783">
      <c r="B1783" s="39" t="str">
        <f>IFERROR(raw!$B1782,"")</f>
        <v/>
      </c>
      <c r="C1783" s="39" t="str">
        <f>IFERROR(raw!$D1782,"")</f>
        <v/>
      </c>
      <c r="D1783" s="39" t="str">
        <f>IFERROR(__xludf.DUMMYFUNCTION("IFERROR(RANK(raw!$H1782,Filter(raw!$H$2:$H10000,raw!$B$2:$B10000=raw!$B1782),1),"""")"),"")</f>
        <v/>
      </c>
      <c r="E1783" s="40" t="str">
        <f t="array" ref="E1783">IFERROR(INDEX(raw!$B:$H,MATCH(1,(raw!$B:$B=$B1783)*(raw!$D:$D=$C1783),0),7), "n/a")</f>
        <v/>
      </c>
    </row>
    <row r="1784">
      <c r="B1784" s="39" t="str">
        <f>IFERROR(raw!$B1783,"")</f>
        <v/>
      </c>
      <c r="C1784" s="39" t="str">
        <f>IFERROR(raw!$D1783,"")</f>
        <v/>
      </c>
      <c r="D1784" s="39" t="str">
        <f>IFERROR(__xludf.DUMMYFUNCTION("IFERROR(RANK(raw!$H1783,Filter(raw!$H$2:$H10000,raw!$B$2:$B10000=raw!$B1783),1),"""")"),"")</f>
        <v/>
      </c>
      <c r="E1784" s="40" t="str">
        <f t="array" ref="E1784">IFERROR(INDEX(raw!$B:$H,MATCH(1,(raw!$B:$B=$B1784)*(raw!$D:$D=$C1784),0),7), "n/a")</f>
        <v/>
      </c>
    </row>
    <row r="1785">
      <c r="B1785" s="39" t="str">
        <f>IFERROR(raw!$B1784,"")</f>
        <v/>
      </c>
      <c r="C1785" s="39" t="str">
        <f>IFERROR(raw!$D1784,"")</f>
        <v/>
      </c>
      <c r="D1785" s="39" t="str">
        <f>IFERROR(__xludf.DUMMYFUNCTION("IFERROR(RANK(raw!$H1784,Filter(raw!$H$2:$H10000,raw!$B$2:$B10000=raw!$B1784),1),"""")"),"")</f>
        <v/>
      </c>
      <c r="E1785" s="40" t="str">
        <f t="array" ref="E1785">IFERROR(INDEX(raw!$B:$H,MATCH(1,(raw!$B:$B=$B1785)*(raw!$D:$D=$C1785),0),7), "n/a")</f>
        <v/>
      </c>
    </row>
    <row r="1786">
      <c r="B1786" s="39" t="str">
        <f>IFERROR(raw!$B1785,"")</f>
        <v/>
      </c>
      <c r="C1786" s="39" t="str">
        <f>IFERROR(raw!$D1785,"")</f>
        <v/>
      </c>
      <c r="D1786" s="39" t="str">
        <f>IFERROR(__xludf.DUMMYFUNCTION("IFERROR(RANK(raw!$H1785,Filter(raw!$H$2:$H10000,raw!$B$2:$B10000=raw!$B1785),1),"""")"),"")</f>
        <v/>
      </c>
      <c r="E1786" s="40" t="str">
        <f t="array" ref="E1786">IFERROR(INDEX(raw!$B:$H,MATCH(1,(raw!$B:$B=$B1786)*(raw!$D:$D=$C1786),0),7), "n/a")</f>
        <v/>
      </c>
    </row>
    <row r="1787">
      <c r="B1787" s="39" t="str">
        <f>IFERROR(raw!$B1786,"")</f>
        <v/>
      </c>
      <c r="C1787" s="39" t="str">
        <f>IFERROR(raw!$D1786,"")</f>
        <v/>
      </c>
      <c r="D1787" s="39" t="str">
        <f>IFERROR(__xludf.DUMMYFUNCTION("IFERROR(RANK(raw!$H1786,Filter(raw!$H$2:$H10000,raw!$B$2:$B10000=raw!$B1786),1),"""")"),"")</f>
        <v/>
      </c>
      <c r="E1787" s="40" t="str">
        <f t="array" ref="E1787">IFERROR(INDEX(raw!$B:$H,MATCH(1,(raw!$B:$B=$B1787)*(raw!$D:$D=$C1787),0),7), "n/a")</f>
        <v/>
      </c>
    </row>
    <row r="1788">
      <c r="B1788" s="39" t="str">
        <f>IFERROR(raw!$B1787,"")</f>
        <v/>
      </c>
      <c r="C1788" s="39" t="str">
        <f>IFERROR(raw!$D1787,"")</f>
        <v/>
      </c>
      <c r="D1788" s="39" t="str">
        <f>IFERROR(__xludf.DUMMYFUNCTION("IFERROR(RANK(raw!$H1787,Filter(raw!$H$2:$H10000,raw!$B$2:$B10000=raw!$B1787),1),"""")"),"")</f>
        <v/>
      </c>
      <c r="E1788" s="40" t="str">
        <f t="array" ref="E1788">IFERROR(INDEX(raw!$B:$H,MATCH(1,(raw!$B:$B=$B1788)*(raw!$D:$D=$C1788),0),7), "n/a")</f>
        <v/>
      </c>
    </row>
    <row r="1789">
      <c r="B1789" s="39" t="str">
        <f>IFERROR(raw!$B1788,"")</f>
        <v/>
      </c>
      <c r="C1789" s="39" t="str">
        <f>IFERROR(raw!$D1788,"")</f>
        <v/>
      </c>
      <c r="D1789" s="39" t="str">
        <f>IFERROR(__xludf.DUMMYFUNCTION("IFERROR(RANK(raw!$H1788,Filter(raw!$H$2:$H10000,raw!$B$2:$B10000=raw!$B1788),1),"""")"),"")</f>
        <v/>
      </c>
      <c r="E1789" s="40" t="str">
        <f t="array" ref="E1789">IFERROR(INDEX(raw!$B:$H,MATCH(1,(raw!$B:$B=$B1789)*(raw!$D:$D=$C1789),0),7), "n/a")</f>
        <v/>
      </c>
    </row>
    <row r="1790">
      <c r="B1790" s="39" t="str">
        <f>IFERROR(raw!$B1789,"")</f>
        <v/>
      </c>
      <c r="C1790" s="39" t="str">
        <f>IFERROR(raw!$D1789,"")</f>
        <v/>
      </c>
      <c r="D1790" s="39" t="str">
        <f>IFERROR(__xludf.DUMMYFUNCTION("IFERROR(RANK(raw!$H1789,Filter(raw!$H$2:$H10000,raw!$B$2:$B10000=raw!$B1789),1),"""")"),"")</f>
        <v/>
      </c>
      <c r="E1790" s="40" t="str">
        <f t="array" ref="E1790">IFERROR(INDEX(raw!$B:$H,MATCH(1,(raw!$B:$B=$B1790)*(raw!$D:$D=$C1790),0),7), "n/a")</f>
        <v/>
      </c>
    </row>
    <row r="1791">
      <c r="B1791" s="39" t="str">
        <f>IFERROR(raw!$B1790,"")</f>
        <v/>
      </c>
      <c r="C1791" s="39" t="str">
        <f>IFERROR(raw!$D1790,"")</f>
        <v/>
      </c>
      <c r="D1791" s="39" t="str">
        <f>IFERROR(__xludf.DUMMYFUNCTION("IFERROR(RANK(raw!$H1790,Filter(raw!$H$2:$H10000,raw!$B$2:$B10000=raw!$B1790),1),"""")"),"")</f>
        <v/>
      </c>
      <c r="E1791" s="40" t="str">
        <f t="array" ref="E1791">IFERROR(INDEX(raw!$B:$H,MATCH(1,(raw!$B:$B=$B1791)*(raw!$D:$D=$C1791),0),7), "n/a")</f>
        <v/>
      </c>
    </row>
    <row r="1792">
      <c r="B1792" s="39" t="str">
        <f>IFERROR(raw!$B1791,"")</f>
        <v/>
      </c>
      <c r="C1792" s="39" t="str">
        <f>IFERROR(raw!$D1791,"")</f>
        <v/>
      </c>
      <c r="D1792" s="39" t="str">
        <f>IFERROR(__xludf.DUMMYFUNCTION("IFERROR(RANK(raw!$H1791,Filter(raw!$H$2:$H10000,raw!$B$2:$B10000=raw!$B1791),1),"""")"),"")</f>
        <v/>
      </c>
      <c r="E1792" s="40" t="str">
        <f t="array" ref="E1792">IFERROR(INDEX(raw!$B:$H,MATCH(1,(raw!$B:$B=$B1792)*(raw!$D:$D=$C1792),0),7), "n/a")</f>
        <v/>
      </c>
    </row>
    <row r="1793">
      <c r="B1793" s="39" t="str">
        <f>IFERROR(raw!$B1792,"")</f>
        <v/>
      </c>
      <c r="C1793" s="39" t="str">
        <f>IFERROR(raw!$D1792,"")</f>
        <v/>
      </c>
      <c r="D1793" s="39" t="str">
        <f>IFERROR(__xludf.DUMMYFUNCTION("IFERROR(RANK(raw!$H1792,Filter(raw!$H$2:$H10000,raw!$B$2:$B10000=raw!$B1792),1),"""")"),"")</f>
        <v/>
      </c>
      <c r="E1793" s="40" t="str">
        <f t="array" ref="E1793">IFERROR(INDEX(raw!$B:$H,MATCH(1,(raw!$B:$B=$B1793)*(raw!$D:$D=$C1793),0),7), "n/a")</f>
        <v/>
      </c>
    </row>
    <row r="1794">
      <c r="B1794" s="39" t="str">
        <f>IFERROR(raw!$B1793,"")</f>
        <v/>
      </c>
      <c r="C1794" s="39" t="str">
        <f>IFERROR(raw!$D1793,"")</f>
        <v/>
      </c>
      <c r="D1794" s="39" t="str">
        <f>IFERROR(__xludf.DUMMYFUNCTION("IFERROR(RANK(raw!$H1793,Filter(raw!$H$2:$H10000,raw!$B$2:$B10000=raw!$B1793),1),"""")"),"")</f>
        <v/>
      </c>
      <c r="E1794" s="40" t="str">
        <f t="array" ref="E1794">IFERROR(INDEX(raw!$B:$H,MATCH(1,(raw!$B:$B=$B1794)*(raw!$D:$D=$C1794),0),7), "n/a")</f>
        <v/>
      </c>
    </row>
    <row r="1795">
      <c r="B1795" s="39" t="str">
        <f>IFERROR(raw!$B1794,"")</f>
        <v/>
      </c>
      <c r="C1795" s="39" t="str">
        <f>IFERROR(raw!$D1794,"")</f>
        <v/>
      </c>
      <c r="D1795" s="39" t="str">
        <f>IFERROR(__xludf.DUMMYFUNCTION("IFERROR(RANK(raw!$H1794,Filter(raw!$H$2:$H10000,raw!$B$2:$B10000=raw!$B1794),1),"""")"),"")</f>
        <v/>
      </c>
      <c r="E1795" s="40" t="str">
        <f t="array" ref="E1795">IFERROR(INDEX(raw!$B:$H,MATCH(1,(raw!$B:$B=$B1795)*(raw!$D:$D=$C1795),0),7), "n/a")</f>
        <v/>
      </c>
    </row>
    <row r="1796">
      <c r="B1796" s="39" t="str">
        <f>IFERROR(raw!$B1795,"")</f>
        <v/>
      </c>
      <c r="C1796" s="39" t="str">
        <f>IFERROR(raw!$D1795,"")</f>
        <v/>
      </c>
      <c r="D1796" s="39" t="str">
        <f>IFERROR(__xludf.DUMMYFUNCTION("IFERROR(RANK(raw!$H1795,Filter(raw!$H$2:$H10000,raw!$B$2:$B10000=raw!$B1795),1),"""")"),"")</f>
        <v/>
      </c>
      <c r="E1796" s="40" t="str">
        <f t="array" ref="E1796">IFERROR(INDEX(raw!$B:$H,MATCH(1,(raw!$B:$B=$B1796)*(raw!$D:$D=$C1796),0),7), "n/a")</f>
        <v/>
      </c>
    </row>
    <row r="1797">
      <c r="B1797" s="39" t="str">
        <f>IFERROR(raw!$B1796,"")</f>
        <v/>
      </c>
      <c r="C1797" s="39" t="str">
        <f>IFERROR(raw!$D1796,"")</f>
        <v/>
      </c>
      <c r="D1797" s="39" t="str">
        <f>IFERROR(__xludf.DUMMYFUNCTION("IFERROR(RANK(raw!$H1796,Filter(raw!$H$2:$H10000,raw!$B$2:$B10000=raw!$B1796),1),"""")"),"")</f>
        <v/>
      </c>
      <c r="E1797" s="40" t="str">
        <f t="array" ref="E1797">IFERROR(INDEX(raw!$B:$H,MATCH(1,(raw!$B:$B=$B1797)*(raw!$D:$D=$C1797),0),7), "n/a")</f>
        <v/>
      </c>
    </row>
    <row r="1798">
      <c r="B1798" s="39" t="str">
        <f>IFERROR(raw!$B1797,"")</f>
        <v/>
      </c>
      <c r="C1798" s="39" t="str">
        <f>IFERROR(raw!$D1797,"")</f>
        <v/>
      </c>
      <c r="D1798" s="39" t="str">
        <f>IFERROR(__xludf.DUMMYFUNCTION("IFERROR(RANK(raw!$H1797,Filter(raw!$H$2:$H10000,raw!$B$2:$B10000=raw!$B1797),1),"""")"),"")</f>
        <v/>
      </c>
      <c r="E1798" s="40" t="str">
        <f t="array" ref="E1798">IFERROR(INDEX(raw!$B:$H,MATCH(1,(raw!$B:$B=$B1798)*(raw!$D:$D=$C1798),0),7), "n/a")</f>
        <v/>
      </c>
    </row>
    <row r="1799">
      <c r="B1799" s="39" t="str">
        <f>IFERROR(raw!$B1798,"")</f>
        <v/>
      </c>
      <c r="C1799" s="39" t="str">
        <f>IFERROR(raw!$D1798,"")</f>
        <v/>
      </c>
      <c r="D1799" s="39" t="str">
        <f>IFERROR(__xludf.DUMMYFUNCTION("IFERROR(RANK(raw!$H1798,Filter(raw!$H$2:$H10000,raw!$B$2:$B10000=raw!$B1798),1),"""")"),"")</f>
        <v/>
      </c>
      <c r="E1799" s="40" t="str">
        <f t="array" ref="E1799">IFERROR(INDEX(raw!$B:$H,MATCH(1,(raw!$B:$B=$B1799)*(raw!$D:$D=$C1799),0),7), "n/a")</f>
        <v/>
      </c>
    </row>
    <row r="1800">
      <c r="B1800" s="39" t="str">
        <f>IFERROR(raw!$B1799,"")</f>
        <v/>
      </c>
      <c r="C1800" s="39" t="str">
        <f>IFERROR(raw!$D1799,"")</f>
        <v/>
      </c>
      <c r="D1800" s="39" t="str">
        <f>IFERROR(__xludf.DUMMYFUNCTION("IFERROR(RANK(raw!$H1799,Filter(raw!$H$2:$H10000,raw!$B$2:$B10000=raw!$B1799),1),"""")"),"")</f>
        <v/>
      </c>
      <c r="E1800" s="40" t="str">
        <f t="array" ref="E1800">IFERROR(INDEX(raw!$B:$H,MATCH(1,(raw!$B:$B=$B1800)*(raw!$D:$D=$C1800),0),7), "n/a")</f>
        <v/>
      </c>
    </row>
    <row r="1801">
      <c r="B1801" s="39" t="str">
        <f>IFERROR(raw!$B1800,"")</f>
        <v/>
      </c>
      <c r="C1801" s="39" t="str">
        <f>IFERROR(raw!$D1800,"")</f>
        <v/>
      </c>
      <c r="D1801" s="39" t="str">
        <f>IFERROR(__xludf.DUMMYFUNCTION("IFERROR(RANK(raw!$H1800,Filter(raw!$H$2:$H10000,raw!$B$2:$B10000=raw!$B1800),1),"""")"),"")</f>
        <v/>
      </c>
      <c r="E1801" s="40" t="str">
        <f t="array" ref="E1801">IFERROR(INDEX(raw!$B:$H,MATCH(1,(raw!$B:$B=$B1801)*(raw!$D:$D=$C1801),0),7), "n/a")</f>
        <v/>
      </c>
    </row>
    <row r="1802">
      <c r="B1802" s="39" t="str">
        <f>IFERROR(raw!$B1801,"")</f>
        <v/>
      </c>
      <c r="C1802" s="39" t="str">
        <f>IFERROR(raw!$D1801,"")</f>
        <v/>
      </c>
      <c r="D1802" s="39" t="str">
        <f>IFERROR(__xludf.DUMMYFUNCTION("IFERROR(RANK(raw!$H1801,Filter(raw!$H$2:$H10000,raw!$B$2:$B10000=raw!$B1801),1),"""")"),"")</f>
        <v/>
      </c>
      <c r="E1802" s="40" t="str">
        <f t="array" ref="E1802">IFERROR(INDEX(raw!$B:$H,MATCH(1,(raw!$B:$B=$B1802)*(raw!$D:$D=$C1802),0),7), "n/a")</f>
        <v/>
      </c>
    </row>
    <row r="1803">
      <c r="B1803" s="39" t="str">
        <f>IFERROR(raw!$B1802,"")</f>
        <v/>
      </c>
      <c r="C1803" s="39" t="str">
        <f>IFERROR(raw!$D1802,"")</f>
        <v/>
      </c>
      <c r="D1803" s="39" t="str">
        <f>IFERROR(__xludf.DUMMYFUNCTION("IFERROR(RANK(raw!$H1802,Filter(raw!$H$2:$H10000,raw!$B$2:$B10000=raw!$B1802),1),"""")"),"")</f>
        <v/>
      </c>
      <c r="E1803" s="40" t="str">
        <f t="array" ref="E1803">IFERROR(INDEX(raw!$B:$H,MATCH(1,(raw!$B:$B=$B1803)*(raw!$D:$D=$C1803),0),7), "n/a")</f>
        <v/>
      </c>
    </row>
    <row r="1804">
      <c r="B1804" s="39" t="str">
        <f>IFERROR(raw!$B1803,"")</f>
        <v/>
      </c>
      <c r="C1804" s="39" t="str">
        <f>IFERROR(raw!$D1803,"")</f>
        <v/>
      </c>
      <c r="D1804" s="39" t="str">
        <f>IFERROR(__xludf.DUMMYFUNCTION("IFERROR(RANK(raw!$H1803,Filter(raw!$H$2:$H10000,raw!$B$2:$B10000=raw!$B1803),1),"""")"),"")</f>
        <v/>
      </c>
      <c r="E1804" s="40" t="str">
        <f t="array" ref="E1804">IFERROR(INDEX(raw!$B:$H,MATCH(1,(raw!$B:$B=$B1804)*(raw!$D:$D=$C1804),0),7), "n/a")</f>
        <v/>
      </c>
    </row>
    <row r="1805">
      <c r="B1805" s="39" t="str">
        <f>IFERROR(raw!$B1804,"")</f>
        <v/>
      </c>
      <c r="C1805" s="39" t="str">
        <f>IFERROR(raw!$D1804,"")</f>
        <v/>
      </c>
      <c r="D1805" s="39" t="str">
        <f>IFERROR(__xludf.DUMMYFUNCTION("IFERROR(RANK(raw!$H1804,Filter(raw!$H$2:$H10000,raw!$B$2:$B10000=raw!$B1804),1),"""")"),"")</f>
        <v/>
      </c>
      <c r="E1805" s="40" t="str">
        <f t="array" ref="E1805">IFERROR(INDEX(raw!$B:$H,MATCH(1,(raw!$B:$B=$B1805)*(raw!$D:$D=$C1805),0),7), "n/a")</f>
        <v/>
      </c>
    </row>
    <row r="1806">
      <c r="B1806" s="39" t="str">
        <f>IFERROR(raw!$B1805,"")</f>
        <v/>
      </c>
      <c r="C1806" s="39" t="str">
        <f>IFERROR(raw!$D1805,"")</f>
        <v/>
      </c>
      <c r="D1806" s="39" t="str">
        <f>IFERROR(__xludf.DUMMYFUNCTION("IFERROR(RANK(raw!$H1805,Filter(raw!$H$2:$H10000,raw!$B$2:$B10000=raw!$B1805),1),"""")"),"")</f>
        <v/>
      </c>
      <c r="E1806" s="40" t="str">
        <f t="array" ref="E1806">IFERROR(INDEX(raw!$B:$H,MATCH(1,(raw!$B:$B=$B1806)*(raw!$D:$D=$C1806),0),7), "n/a")</f>
        <v/>
      </c>
    </row>
    <row r="1807">
      <c r="B1807" s="39" t="str">
        <f>IFERROR(raw!$B1806,"")</f>
        <v/>
      </c>
      <c r="C1807" s="39" t="str">
        <f>IFERROR(raw!$D1806,"")</f>
        <v/>
      </c>
      <c r="D1807" s="39" t="str">
        <f>IFERROR(__xludf.DUMMYFUNCTION("IFERROR(RANK(raw!$H1806,Filter(raw!$H$2:$H10000,raw!$B$2:$B10000=raw!$B1806),1),"""")"),"")</f>
        <v/>
      </c>
      <c r="E1807" s="40" t="str">
        <f t="array" ref="E1807">IFERROR(INDEX(raw!$B:$H,MATCH(1,(raw!$B:$B=$B1807)*(raw!$D:$D=$C1807),0),7), "n/a")</f>
        <v/>
      </c>
    </row>
    <row r="1808">
      <c r="B1808" s="39" t="str">
        <f>IFERROR(raw!$B1807,"")</f>
        <v/>
      </c>
      <c r="C1808" s="39" t="str">
        <f>IFERROR(raw!$D1807,"")</f>
        <v/>
      </c>
      <c r="D1808" s="39" t="str">
        <f>IFERROR(__xludf.DUMMYFUNCTION("IFERROR(RANK(raw!$H1807,Filter(raw!$H$2:$H10000,raw!$B$2:$B10000=raw!$B1807),1),"""")"),"")</f>
        <v/>
      </c>
      <c r="E1808" s="40" t="str">
        <f t="array" ref="E1808">IFERROR(INDEX(raw!$B:$H,MATCH(1,(raw!$B:$B=$B1808)*(raw!$D:$D=$C1808),0),7), "n/a")</f>
        <v/>
      </c>
    </row>
    <row r="1809">
      <c r="B1809" s="39" t="str">
        <f>IFERROR(raw!$B1808,"")</f>
        <v/>
      </c>
      <c r="C1809" s="39" t="str">
        <f>IFERROR(raw!$D1808,"")</f>
        <v/>
      </c>
      <c r="D1809" s="39" t="str">
        <f>IFERROR(__xludf.DUMMYFUNCTION("IFERROR(RANK(raw!$H1808,Filter(raw!$H$2:$H10000,raw!$B$2:$B10000=raw!$B1808),1),"""")"),"")</f>
        <v/>
      </c>
      <c r="E1809" s="40" t="str">
        <f t="array" ref="E1809">IFERROR(INDEX(raw!$B:$H,MATCH(1,(raw!$B:$B=$B1809)*(raw!$D:$D=$C1809),0),7), "n/a")</f>
        <v/>
      </c>
    </row>
    <row r="1810">
      <c r="B1810" s="39" t="str">
        <f>IFERROR(raw!$B1809,"")</f>
        <v/>
      </c>
      <c r="C1810" s="39" t="str">
        <f>IFERROR(raw!$D1809,"")</f>
        <v/>
      </c>
      <c r="D1810" s="39" t="str">
        <f>IFERROR(__xludf.DUMMYFUNCTION("IFERROR(RANK(raw!$H1809,Filter(raw!$H$2:$H10000,raw!$B$2:$B10000=raw!$B1809),1),"""")"),"")</f>
        <v/>
      </c>
      <c r="E1810" s="40" t="str">
        <f t="array" ref="E1810">IFERROR(INDEX(raw!$B:$H,MATCH(1,(raw!$B:$B=$B1810)*(raw!$D:$D=$C1810),0),7), "n/a")</f>
        <v/>
      </c>
    </row>
    <row r="1811">
      <c r="B1811" s="39" t="str">
        <f>IFERROR(raw!$B1810,"")</f>
        <v/>
      </c>
      <c r="C1811" s="39" t="str">
        <f>IFERROR(raw!$D1810,"")</f>
        <v/>
      </c>
      <c r="D1811" s="39" t="str">
        <f>IFERROR(__xludf.DUMMYFUNCTION("IFERROR(RANK(raw!$H1810,Filter(raw!$H$2:$H10000,raw!$B$2:$B10000=raw!$B1810),1),"""")"),"")</f>
        <v/>
      </c>
      <c r="E1811" s="40" t="str">
        <f t="array" ref="E1811">IFERROR(INDEX(raw!$B:$H,MATCH(1,(raw!$B:$B=$B1811)*(raw!$D:$D=$C1811),0),7), "n/a")</f>
        <v/>
      </c>
    </row>
    <row r="1812">
      <c r="B1812" s="39" t="str">
        <f>IFERROR(raw!$B1811,"")</f>
        <v/>
      </c>
      <c r="C1812" s="39" t="str">
        <f>IFERROR(raw!$D1811,"")</f>
        <v/>
      </c>
      <c r="D1812" s="39" t="str">
        <f>IFERROR(__xludf.DUMMYFUNCTION("IFERROR(RANK(raw!$H1811,Filter(raw!$H$2:$H10000,raw!$B$2:$B10000=raw!$B1811),1),"""")"),"")</f>
        <v/>
      </c>
      <c r="E1812" s="40" t="str">
        <f t="array" ref="E1812">IFERROR(INDEX(raw!$B:$H,MATCH(1,(raw!$B:$B=$B1812)*(raw!$D:$D=$C1812),0),7), "n/a")</f>
        <v/>
      </c>
    </row>
    <row r="1813">
      <c r="B1813" s="39" t="str">
        <f>IFERROR(raw!$B1812,"")</f>
        <v/>
      </c>
      <c r="C1813" s="39" t="str">
        <f>IFERROR(raw!$D1812,"")</f>
        <v/>
      </c>
      <c r="D1813" s="39" t="str">
        <f>IFERROR(__xludf.DUMMYFUNCTION("IFERROR(RANK(raw!$H1812,Filter(raw!$H$2:$H10000,raw!$B$2:$B10000=raw!$B1812),1),"""")"),"")</f>
        <v/>
      </c>
      <c r="E1813" s="40" t="str">
        <f t="array" ref="E1813">IFERROR(INDEX(raw!$B:$H,MATCH(1,(raw!$B:$B=$B1813)*(raw!$D:$D=$C1813),0),7), "n/a")</f>
        <v/>
      </c>
    </row>
    <row r="1814">
      <c r="B1814" s="39" t="str">
        <f>IFERROR(raw!$B1813,"")</f>
        <v/>
      </c>
      <c r="C1814" s="39" t="str">
        <f>IFERROR(raw!$D1813,"")</f>
        <v/>
      </c>
      <c r="D1814" s="39" t="str">
        <f>IFERROR(__xludf.DUMMYFUNCTION("IFERROR(RANK(raw!$H1813,Filter(raw!$H$2:$H10000,raw!$B$2:$B10000=raw!$B1813),1),"""")"),"")</f>
        <v/>
      </c>
      <c r="E1814" s="40" t="str">
        <f t="array" ref="E1814">IFERROR(INDEX(raw!$B:$H,MATCH(1,(raw!$B:$B=$B1814)*(raw!$D:$D=$C1814),0),7), "n/a")</f>
        <v/>
      </c>
    </row>
    <row r="1815">
      <c r="B1815" s="39" t="str">
        <f>IFERROR(raw!$B1814,"")</f>
        <v/>
      </c>
      <c r="C1815" s="39" t="str">
        <f>IFERROR(raw!$D1814,"")</f>
        <v/>
      </c>
      <c r="D1815" s="39" t="str">
        <f>IFERROR(__xludf.DUMMYFUNCTION("IFERROR(RANK(raw!$H1814,Filter(raw!$H$2:$H10000,raw!$B$2:$B10000=raw!$B1814),1),"""")"),"")</f>
        <v/>
      </c>
      <c r="E1815" s="40" t="str">
        <f t="array" ref="E1815">IFERROR(INDEX(raw!$B:$H,MATCH(1,(raw!$B:$B=$B1815)*(raw!$D:$D=$C1815),0),7), "n/a")</f>
        <v/>
      </c>
    </row>
    <row r="1816">
      <c r="B1816" s="39" t="str">
        <f>IFERROR(raw!$B1815,"")</f>
        <v/>
      </c>
      <c r="C1816" s="39" t="str">
        <f>IFERROR(raw!$D1815,"")</f>
        <v/>
      </c>
      <c r="D1816" s="39" t="str">
        <f>IFERROR(__xludf.DUMMYFUNCTION("IFERROR(RANK(raw!$H1815,Filter(raw!$H$2:$H10000,raw!$B$2:$B10000=raw!$B1815),1),"""")"),"")</f>
        <v/>
      </c>
      <c r="E1816" s="40" t="str">
        <f t="array" ref="E1816">IFERROR(INDEX(raw!$B:$H,MATCH(1,(raw!$B:$B=$B1816)*(raw!$D:$D=$C1816),0),7), "n/a")</f>
        <v/>
      </c>
    </row>
    <row r="1817">
      <c r="B1817" s="39" t="str">
        <f>IFERROR(raw!$B1816,"")</f>
        <v/>
      </c>
      <c r="C1817" s="39" t="str">
        <f>IFERROR(raw!$D1816,"")</f>
        <v/>
      </c>
      <c r="D1817" s="39" t="str">
        <f>IFERROR(__xludf.DUMMYFUNCTION("IFERROR(RANK(raw!$H1816,Filter(raw!$H$2:$H10000,raw!$B$2:$B10000=raw!$B1816),1),"""")"),"")</f>
        <v/>
      </c>
      <c r="E1817" s="40" t="str">
        <f t="array" ref="E1817">IFERROR(INDEX(raw!$B:$H,MATCH(1,(raw!$B:$B=$B1817)*(raw!$D:$D=$C1817),0),7), "n/a")</f>
        <v/>
      </c>
    </row>
    <row r="1818">
      <c r="B1818" s="39" t="str">
        <f>IFERROR(raw!$B1817,"")</f>
        <v/>
      </c>
      <c r="C1818" s="39" t="str">
        <f>IFERROR(raw!$D1817,"")</f>
        <v/>
      </c>
      <c r="D1818" s="39" t="str">
        <f>IFERROR(__xludf.DUMMYFUNCTION("IFERROR(RANK(raw!$H1817,Filter(raw!$H$2:$H10000,raw!$B$2:$B10000=raw!$B1817),1),"""")"),"")</f>
        <v/>
      </c>
      <c r="E1818" s="40" t="str">
        <f t="array" ref="E1818">IFERROR(INDEX(raw!$B:$H,MATCH(1,(raw!$B:$B=$B1818)*(raw!$D:$D=$C1818),0),7), "n/a")</f>
        <v/>
      </c>
    </row>
    <row r="1819">
      <c r="B1819" s="39" t="str">
        <f>IFERROR(raw!$B1818,"")</f>
        <v/>
      </c>
      <c r="C1819" s="39" t="str">
        <f>IFERROR(raw!$D1818,"")</f>
        <v/>
      </c>
      <c r="D1819" s="39" t="str">
        <f>IFERROR(__xludf.DUMMYFUNCTION("IFERROR(RANK(raw!$H1818,Filter(raw!$H$2:$H10000,raw!$B$2:$B10000=raw!$B1818),1),"""")"),"")</f>
        <v/>
      </c>
      <c r="E1819" s="40" t="str">
        <f t="array" ref="E1819">IFERROR(INDEX(raw!$B:$H,MATCH(1,(raw!$B:$B=$B1819)*(raw!$D:$D=$C1819),0),7), "n/a")</f>
        <v/>
      </c>
    </row>
    <row r="1820">
      <c r="B1820" s="39" t="str">
        <f>IFERROR(raw!$B1819,"")</f>
        <v/>
      </c>
      <c r="C1820" s="39" t="str">
        <f>IFERROR(raw!$D1819,"")</f>
        <v/>
      </c>
      <c r="D1820" s="39" t="str">
        <f>IFERROR(__xludf.DUMMYFUNCTION("IFERROR(RANK(raw!$H1819,Filter(raw!$H$2:$H10000,raw!$B$2:$B10000=raw!$B1819),1),"""")"),"")</f>
        <v/>
      </c>
      <c r="E1820" s="40" t="str">
        <f t="array" ref="E1820">IFERROR(INDEX(raw!$B:$H,MATCH(1,(raw!$B:$B=$B1820)*(raw!$D:$D=$C1820),0),7), "n/a")</f>
        <v/>
      </c>
    </row>
    <row r="1821">
      <c r="B1821" s="39" t="str">
        <f>IFERROR(raw!$B1820,"")</f>
        <v/>
      </c>
      <c r="C1821" s="39" t="str">
        <f>IFERROR(raw!$D1820,"")</f>
        <v/>
      </c>
      <c r="D1821" s="39" t="str">
        <f>IFERROR(__xludf.DUMMYFUNCTION("IFERROR(RANK(raw!$H1820,Filter(raw!$H$2:$H10000,raw!$B$2:$B10000=raw!$B1820),1),"""")"),"")</f>
        <v/>
      </c>
      <c r="E1821" s="40" t="str">
        <f t="array" ref="E1821">IFERROR(INDEX(raw!$B:$H,MATCH(1,(raw!$B:$B=$B1821)*(raw!$D:$D=$C1821),0),7), "n/a")</f>
        <v/>
      </c>
    </row>
    <row r="1822">
      <c r="B1822" s="39" t="str">
        <f>IFERROR(raw!$B1821,"")</f>
        <v/>
      </c>
      <c r="C1822" s="39" t="str">
        <f>IFERROR(raw!$D1821,"")</f>
        <v/>
      </c>
      <c r="D1822" s="39" t="str">
        <f>IFERROR(__xludf.DUMMYFUNCTION("IFERROR(RANK(raw!$H1821,Filter(raw!$H$2:$H10000,raw!$B$2:$B10000=raw!$B1821),1),"""")"),"")</f>
        <v/>
      </c>
      <c r="E1822" s="40" t="str">
        <f t="array" ref="E1822">IFERROR(INDEX(raw!$B:$H,MATCH(1,(raw!$B:$B=$B1822)*(raw!$D:$D=$C1822),0),7), "n/a")</f>
        <v/>
      </c>
    </row>
    <row r="1823">
      <c r="B1823" s="39" t="str">
        <f>IFERROR(raw!$B1822,"")</f>
        <v/>
      </c>
      <c r="C1823" s="39" t="str">
        <f>IFERROR(raw!$D1822,"")</f>
        <v/>
      </c>
      <c r="D1823" s="39" t="str">
        <f>IFERROR(__xludf.DUMMYFUNCTION("IFERROR(RANK(raw!$H1822,Filter(raw!$H$2:$H10000,raw!$B$2:$B10000=raw!$B1822),1),"""")"),"")</f>
        <v/>
      </c>
      <c r="E1823" s="40" t="str">
        <f t="array" ref="E1823">IFERROR(INDEX(raw!$B:$H,MATCH(1,(raw!$B:$B=$B1823)*(raw!$D:$D=$C1823),0),7), "n/a")</f>
        <v/>
      </c>
    </row>
    <row r="1824">
      <c r="B1824" s="39" t="str">
        <f>IFERROR(raw!$B1823,"")</f>
        <v/>
      </c>
      <c r="C1824" s="39" t="str">
        <f>IFERROR(raw!$D1823,"")</f>
        <v/>
      </c>
      <c r="D1824" s="39" t="str">
        <f>IFERROR(__xludf.DUMMYFUNCTION("IFERROR(RANK(raw!$H1823,Filter(raw!$H$2:$H10000,raw!$B$2:$B10000=raw!$B1823),1),"""")"),"")</f>
        <v/>
      </c>
      <c r="E1824" s="40" t="str">
        <f t="array" ref="E1824">IFERROR(INDEX(raw!$B:$H,MATCH(1,(raw!$B:$B=$B1824)*(raw!$D:$D=$C1824),0),7), "n/a")</f>
        <v/>
      </c>
    </row>
    <row r="1825">
      <c r="B1825" s="39" t="str">
        <f>IFERROR(raw!$B1824,"")</f>
        <v/>
      </c>
      <c r="C1825" s="39" t="str">
        <f>IFERROR(raw!$D1824,"")</f>
        <v/>
      </c>
      <c r="D1825" s="39" t="str">
        <f>IFERROR(__xludf.DUMMYFUNCTION("IFERROR(RANK(raw!$H1824,Filter(raw!$H$2:$H10000,raw!$B$2:$B10000=raw!$B1824),1),"""")"),"")</f>
        <v/>
      </c>
      <c r="E1825" s="40" t="str">
        <f t="array" ref="E1825">IFERROR(INDEX(raw!$B:$H,MATCH(1,(raw!$B:$B=$B1825)*(raw!$D:$D=$C1825),0),7), "n/a")</f>
        <v/>
      </c>
    </row>
    <row r="1826">
      <c r="B1826" s="39" t="str">
        <f>IFERROR(raw!$B1825,"")</f>
        <v/>
      </c>
      <c r="C1826" s="39" t="str">
        <f>IFERROR(raw!$D1825,"")</f>
        <v/>
      </c>
      <c r="D1826" s="39" t="str">
        <f>IFERROR(__xludf.DUMMYFUNCTION("IFERROR(RANK(raw!$H1825,Filter(raw!$H$2:$H10000,raw!$B$2:$B10000=raw!$B1825),1),"""")"),"")</f>
        <v/>
      </c>
      <c r="E1826" s="40" t="str">
        <f t="array" ref="E1826">IFERROR(INDEX(raw!$B:$H,MATCH(1,(raw!$B:$B=$B1826)*(raw!$D:$D=$C1826),0),7), "n/a")</f>
        <v/>
      </c>
    </row>
    <row r="1827">
      <c r="B1827" s="39" t="str">
        <f>IFERROR(raw!$B1826,"")</f>
        <v/>
      </c>
      <c r="C1827" s="39" t="str">
        <f>IFERROR(raw!$D1826,"")</f>
        <v/>
      </c>
      <c r="D1827" s="39" t="str">
        <f>IFERROR(__xludf.DUMMYFUNCTION("IFERROR(RANK(raw!$H1826,Filter(raw!$H$2:$H10000,raw!$B$2:$B10000=raw!$B1826),1),"""")"),"")</f>
        <v/>
      </c>
      <c r="E1827" s="40" t="str">
        <f t="array" ref="E1827">IFERROR(INDEX(raw!$B:$H,MATCH(1,(raw!$B:$B=$B1827)*(raw!$D:$D=$C1827),0),7), "n/a")</f>
        <v/>
      </c>
    </row>
    <row r="1828">
      <c r="B1828" s="39" t="str">
        <f>IFERROR(raw!$B1827,"")</f>
        <v/>
      </c>
      <c r="C1828" s="39" t="str">
        <f>IFERROR(raw!$D1827,"")</f>
        <v/>
      </c>
      <c r="D1828" s="39" t="str">
        <f>IFERROR(__xludf.DUMMYFUNCTION("IFERROR(RANK(raw!$H1827,Filter(raw!$H$2:$H10000,raw!$B$2:$B10000=raw!$B1827),1),"""")"),"")</f>
        <v/>
      </c>
      <c r="E1828" s="40" t="str">
        <f t="array" ref="E1828">IFERROR(INDEX(raw!$B:$H,MATCH(1,(raw!$B:$B=$B1828)*(raw!$D:$D=$C1828),0),7), "n/a")</f>
        <v/>
      </c>
    </row>
    <row r="1829">
      <c r="B1829" s="39" t="str">
        <f>IFERROR(raw!$B1828,"")</f>
        <v/>
      </c>
      <c r="C1829" s="39" t="str">
        <f>IFERROR(raw!$D1828,"")</f>
        <v/>
      </c>
      <c r="D1829" s="39" t="str">
        <f>IFERROR(__xludf.DUMMYFUNCTION("IFERROR(RANK(raw!$H1828,Filter(raw!$H$2:$H10000,raw!$B$2:$B10000=raw!$B1828),1),"""")"),"")</f>
        <v/>
      </c>
      <c r="E1829" s="40" t="str">
        <f t="array" ref="E1829">IFERROR(INDEX(raw!$B:$H,MATCH(1,(raw!$B:$B=$B1829)*(raw!$D:$D=$C1829),0),7), "n/a")</f>
        <v/>
      </c>
    </row>
    <row r="1830">
      <c r="B1830" s="39" t="str">
        <f>IFERROR(raw!$B1829,"")</f>
        <v/>
      </c>
      <c r="C1830" s="39" t="str">
        <f>IFERROR(raw!$D1829,"")</f>
        <v/>
      </c>
      <c r="D1830" s="39" t="str">
        <f>IFERROR(__xludf.DUMMYFUNCTION("IFERROR(RANK(raw!$H1829,Filter(raw!$H$2:$H10000,raw!$B$2:$B10000=raw!$B1829),1),"""")"),"")</f>
        <v/>
      </c>
      <c r="E1830" s="40" t="str">
        <f t="array" ref="E1830">IFERROR(INDEX(raw!$B:$H,MATCH(1,(raw!$B:$B=$B1830)*(raw!$D:$D=$C1830),0),7), "n/a")</f>
        <v/>
      </c>
    </row>
    <row r="1831">
      <c r="B1831" s="39" t="str">
        <f>IFERROR(raw!$B1830,"")</f>
        <v/>
      </c>
      <c r="C1831" s="39" t="str">
        <f>IFERROR(raw!$D1830,"")</f>
        <v/>
      </c>
      <c r="D1831" s="39" t="str">
        <f>IFERROR(__xludf.DUMMYFUNCTION("IFERROR(RANK(raw!$H1830,Filter(raw!$H$2:$H10000,raw!$B$2:$B10000=raw!$B1830),1),"""")"),"")</f>
        <v/>
      </c>
      <c r="E1831" s="40" t="str">
        <f t="array" ref="E1831">IFERROR(INDEX(raw!$B:$H,MATCH(1,(raw!$B:$B=$B1831)*(raw!$D:$D=$C1831),0),7), "n/a")</f>
        <v/>
      </c>
    </row>
    <row r="1832">
      <c r="B1832" s="39" t="str">
        <f>IFERROR(raw!$B1831,"")</f>
        <v/>
      </c>
      <c r="C1832" s="39" t="str">
        <f>IFERROR(raw!$D1831,"")</f>
        <v/>
      </c>
      <c r="D1832" s="39" t="str">
        <f>IFERROR(__xludf.DUMMYFUNCTION("IFERROR(RANK(raw!$H1831,Filter(raw!$H$2:$H10000,raw!$B$2:$B10000=raw!$B1831),1),"""")"),"")</f>
        <v/>
      </c>
      <c r="E1832" s="40" t="str">
        <f t="array" ref="E1832">IFERROR(INDEX(raw!$B:$H,MATCH(1,(raw!$B:$B=$B1832)*(raw!$D:$D=$C1832),0),7), "n/a")</f>
        <v/>
      </c>
    </row>
    <row r="1833">
      <c r="B1833" s="39" t="str">
        <f>IFERROR(raw!$B1832,"")</f>
        <v/>
      </c>
      <c r="C1833" s="39" t="str">
        <f>IFERROR(raw!$D1832,"")</f>
        <v/>
      </c>
      <c r="D1833" s="39" t="str">
        <f>IFERROR(__xludf.DUMMYFUNCTION("IFERROR(RANK(raw!$H1832,Filter(raw!$H$2:$H10000,raw!$B$2:$B10000=raw!$B1832),1),"""")"),"")</f>
        <v/>
      </c>
      <c r="E1833" s="40" t="str">
        <f t="array" ref="E1833">IFERROR(INDEX(raw!$B:$H,MATCH(1,(raw!$B:$B=$B1833)*(raw!$D:$D=$C1833),0),7), "n/a")</f>
        <v/>
      </c>
    </row>
    <row r="1834">
      <c r="B1834" s="39" t="str">
        <f>IFERROR(raw!$B1833,"")</f>
        <v/>
      </c>
      <c r="C1834" s="39" t="str">
        <f>IFERROR(raw!$D1833,"")</f>
        <v/>
      </c>
      <c r="D1834" s="39" t="str">
        <f>IFERROR(__xludf.DUMMYFUNCTION("IFERROR(RANK(raw!$H1833,Filter(raw!$H$2:$H10000,raw!$B$2:$B10000=raw!$B1833),1),"""")"),"")</f>
        <v/>
      </c>
      <c r="E1834" s="40" t="str">
        <f t="array" ref="E1834">IFERROR(INDEX(raw!$B:$H,MATCH(1,(raw!$B:$B=$B1834)*(raw!$D:$D=$C1834),0),7), "n/a")</f>
        <v/>
      </c>
    </row>
    <row r="1835">
      <c r="B1835" s="39" t="str">
        <f>IFERROR(raw!$B1834,"")</f>
        <v/>
      </c>
      <c r="C1835" s="39" t="str">
        <f>IFERROR(raw!$D1834,"")</f>
        <v/>
      </c>
      <c r="D1835" s="39" t="str">
        <f>IFERROR(__xludf.DUMMYFUNCTION("IFERROR(RANK(raw!$H1834,Filter(raw!$H$2:$H10000,raw!$B$2:$B10000=raw!$B1834),1),"""")"),"")</f>
        <v/>
      </c>
      <c r="E1835" s="40" t="str">
        <f t="array" ref="E1835">IFERROR(INDEX(raw!$B:$H,MATCH(1,(raw!$B:$B=$B1835)*(raw!$D:$D=$C1835),0),7), "n/a")</f>
        <v/>
      </c>
    </row>
    <row r="1836">
      <c r="B1836" s="39" t="str">
        <f>IFERROR(raw!$B1835,"")</f>
        <v/>
      </c>
      <c r="C1836" s="39" t="str">
        <f>IFERROR(raw!$D1835,"")</f>
        <v/>
      </c>
      <c r="D1836" s="39" t="str">
        <f>IFERROR(__xludf.DUMMYFUNCTION("IFERROR(RANK(raw!$H1835,Filter(raw!$H$2:$H10000,raw!$B$2:$B10000=raw!$B1835),1),"""")"),"")</f>
        <v/>
      </c>
      <c r="E1836" s="40" t="str">
        <f t="array" ref="E1836">IFERROR(INDEX(raw!$B:$H,MATCH(1,(raw!$B:$B=$B1836)*(raw!$D:$D=$C1836),0),7), "n/a")</f>
        <v/>
      </c>
    </row>
    <row r="1837">
      <c r="B1837" s="39" t="str">
        <f>IFERROR(raw!$B1836,"")</f>
        <v/>
      </c>
      <c r="C1837" s="39" t="str">
        <f>IFERROR(raw!$D1836,"")</f>
        <v/>
      </c>
      <c r="D1837" s="39" t="str">
        <f>IFERROR(__xludf.DUMMYFUNCTION("IFERROR(RANK(raw!$H1836,Filter(raw!$H$2:$H10000,raw!$B$2:$B10000=raw!$B1836),1),"""")"),"")</f>
        <v/>
      </c>
      <c r="E1837" s="40" t="str">
        <f t="array" ref="E1837">IFERROR(INDEX(raw!$B:$H,MATCH(1,(raw!$B:$B=$B1837)*(raw!$D:$D=$C1837),0),7), "n/a")</f>
        <v/>
      </c>
    </row>
    <row r="1838">
      <c r="B1838" s="39" t="str">
        <f>IFERROR(raw!$B1837,"")</f>
        <v/>
      </c>
      <c r="C1838" s="39" t="str">
        <f>IFERROR(raw!$D1837,"")</f>
        <v/>
      </c>
      <c r="D1838" s="39" t="str">
        <f>IFERROR(__xludf.DUMMYFUNCTION("IFERROR(RANK(raw!$H1837,Filter(raw!$H$2:$H10000,raw!$B$2:$B10000=raw!$B1837),1),"""")"),"")</f>
        <v/>
      </c>
      <c r="E1838" s="40" t="str">
        <f t="array" ref="E1838">IFERROR(INDEX(raw!$B:$H,MATCH(1,(raw!$B:$B=$B1838)*(raw!$D:$D=$C1838),0),7), "n/a")</f>
        <v/>
      </c>
    </row>
    <row r="1839">
      <c r="B1839" s="39" t="str">
        <f>IFERROR(raw!$B1838,"")</f>
        <v/>
      </c>
      <c r="C1839" s="39" t="str">
        <f>IFERROR(raw!$D1838,"")</f>
        <v/>
      </c>
      <c r="D1839" s="39" t="str">
        <f>IFERROR(__xludf.DUMMYFUNCTION("IFERROR(RANK(raw!$H1838,Filter(raw!$H$2:$H10000,raw!$B$2:$B10000=raw!$B1838),1),"""")"),"")</f>
        <v/>
      </c>
      <c r="E1839" s="40" t="str">
        <f t="array" ref="E1839">IFERROR(INDEX(raw!$B:$H,MATCH(1,(raw!$B:$B=$B1839)*(raw!$D:$D=$C1839),0),7), "n/a")</f>
        <v/>
      </c>
    </row>
    <row r="1840">
      <c r="B1840" s="39" t="str">
        <f>IFERROR(raw!$B1839,"")</f>
        <v/>
      </c>
      <c r="C1840" s="39" t="str">
        <f>IFERROR(raw!$D1839,"")</f>
        <v/>
      </c>
      <c r="D1840" s="39" t="str">
        <f>IFERROR(__xludf.DUMMYFUNCTION("IFERROR(RANK(raw!$H1839,Filter(raw!$H$2:$H10000,raw!$B$2:$B10000=raw!$B1839),1),"""")"),"")</f>
        <v/>
      </c>
      <c r="E1840" s="40" t="str">
        <f t="array" ref="E1840">IFERROR(INDEX(raw!$B:$H,MATCH(1,(raw!$B:$B=$B1840)*(raw!$D:$D=$C1840),0),7), "n/a")</f>
        <v/>
      </c>
    </row>
    <row r="1841">
      <c r="B1841" s="39" t="str">
        <f>IFERROR(raw!$B1840,"")</f>
        <v/>
      </c>
      <c r="C1841" s="39" t="str">
        <f>IFERROR(raw!$D1840,"")</f>
        <v/>
      </c>
      <c r="D1841" s="39" t="str">
        <f>IFERROR(__xludf.DUMMYFUNCTION("IFERROR(RANK(raw!$H1840,Filter(raw!$H$2:$H10000,raw!$B$2:$B10000=raw!$B1840),1),"""")"),"")</f>
        <v/>
      </c>
      <c r="E1841" s="40" t="str">
        <f t="array" ref="E1841">IFERROR(INDEX(raw!$B:$H,MATCH(1,(raw!$B:$B=$B1841)*(raw!$D:$D=$C1841),0),7), "n/a")</f>
        <v/>
      </c>
    </row>
    <row r="1842">
      <c r="B1842" s="39" t="str">
        <f>IFERROR(raw!$B1841,"")</f>
        <v/>
      </c>
      <c r="C1842" s="39" t="str">
        <f>IFERROR(raw!$D1841,"")</f>
        <v/>
      </c>
      <c r="D1842" s="39" t="str">
        <f>IFERROR(__xludf.DUMMYFUNCTION("IFERROR(RANK(raw!$H1841,Filter(raw!$H$2:$H10000,raw!$B$2:$B10000=raw!$B1841),1),"""")"),"")</f>
        <v/>
      </c>
      <c r="E1842" s="40" t="str">
        <f t="array" ref="E1842">IFERROR(INDEX(raw!$B:$H,MATCH(1,(raw!$B:$B=$B1842)*(raw!$D:$D=$C1842),0),7), "n/a")</f>
        <v/>
      </c>
    </row>
    <row r="1843">
      <c r="B1843" s="39" t="str">
        <f>IFERROR(raw!$B1842,"")</f>
        <v/>
      </c>
      <c r="C1843" s="39" t="str">
        <f>IFERROR(raw!$D1842,"")</f>
        <v/>
      </c>
      <c r="D1843" s="39" t="str">
        <f>IFERROR(__xludf.DUMMYFUNCTION("IFERROR(RANK(raw!$H1842,Filter(raw!$H$2:$H10000,raw!$B$2:$B10000=raw!$B1842),1),"""")"),"")</f>
        <v/>
      </c>
      <c r="E1843" s="40" t="str">
        <f t="array" ref="E1843">IFERROR(INDEX(raw!$B:$H,MATCH(1,(raw!$B:$B=$B1843)*(raw!$D:$D=$C1843),0),7), "n/a")</f>
        <v/>
      </c>
    </row>
    <row r="1844">
      <c r="B1844" s="39" t="str">
        <f>IFERROR(raw!$B1843,"")</f>
        <v/>
      </c>
      <c r="C1844" s="39" t="str">
        <f>IFERROR(raw!$D1843,"")</f>
        <v/>
      </c>
      <c r="D1844" s="39" t="str">
        <f>IFERROR(__xludf.DUMMYFUNCTION("IFERROR(RANK(raw!$H1843,Filter(raw!$H$2:$H10000,raw!$B$2:$B10000=raw!$B1843),1),"""")"),"")</f>
        <v/>
      </c>
      <c r="E1844" s="40" t="str">
        <f t="array" ref="E1844">IFERROR(INDEX(raw!$B:$H,MATCH(1,(raw!$B:$B=$B1844)*(raw!$D:$D=$C1844),0),7), "n/a")</f>
        <v/>
      </c>
    </row>
    <row r="1845">
      <c r="B1845" s="39" t="str">
        <f>IFERROR(raw!$B1844,"")</f>
        <v/>
      </c>
      <c r="C1845" s="39" t="str">
        <f>IFERROR(raw!$D1844,"")</f>
        <v/>
      </c>
      <c r="D1845" s="39" t="str">
        <f>IFERROR(__xludf.DUMMYFUNCTION("IFERROR(RANK(raw!$H1844,Filter(raw!$H$2:$H10000,raw!$B$2:$B10000=raw!$B1844),1),"""")"),"")</f>
        <v/>
      </c>
      <c r="E1845" s="40" t="str">
        <f t="array" ref="E1845">IFERROR(INDEX(raw!$B:$H,MATCH(1,(raw!$B:$B=$B1845)*(raw!$D:$D=$C1845),0),7), "n/a")</f>
        <v/>
      </c>
    </row>
    <row r="1846">
      <c r="B1846" s="39" t="str">
        <f>IFERROR(raw!$B1845,"")</f>
        <v/>
      </c>
      <c r="C1846" s="39" t="str">
        <f>IFERROR(raw!$D1845,"")</f>
        <v/>
      </c>
      <c r="D1846" s="39" t="str">
        <f>IFERROR(__xludf.DUMMYFUNCTION("IFERROR(RANK(raw!$H1845,Filter(raw!$H$2:$H10000,raw!$B$2:$B10000=raw!$B1845),1),"""")"),"")</f>
        <v/>
      </c>
      <c r="E1846" s="40" t="str">
        <f t="array" ref="E1846">IFERROR(INDEX(raw!$B:$H,MATCH(1,(raw!$B:$B=$B1846)*(raw!$D:$D=$C1846),0),7), "n/a")</f>
        <v/>
      </c>
    </row>
    <row r="1847">
      <c r="B1847" s="39" t="str">
        <f>IFERROR(raw!$B1846,"")</f>
        <v/>
      </c>
      <c r="C1847" s="39" t="str">
        <f>IFERROR(raw!$D1846,"")</f>
        <v/>
      </c>
      <c r="D1847" s="39" t="str">
        <f>IFERROR(__xludf.DUMMYFUNCTION("IFERROR(RANK(raw!$H1846,Filter(raw!$H$2:$H10000,raw!$B$2:$B10000=raw!$B1846),1),"""")"),"")</f>
        <v/>
      </c>
      <c r="E1847" s="40" t="str">
        <f t="array" ref="E1847">IFERROR(INDEX(raw!$B:$H,MATCH(1,(raw!$B:$B=$B1847)*(raw!$D:$D=$C1847),0),7), "n/a")</f>
        <v/>
      </c>
    </row>
    <row r="1848">
      <c r="B1848" s="39" t="str">
        <f>IFERROR(raw!$B1847,"")</f>
        <v/>
      </c>
      <c r="C1848" s="39" t="str">
        <f>IFERROR(raw!$D1847,"")</f>
        <v/>
      </c>
      <c r="D1848" s="39" t="str">
        <f>IFERROR(__xludf.DUMMYFUNCTION("IFERROR(RANK(raw!$H1847,Filter(raw!$H$2:$H10000,raw!$B$2:$B10000=raw!$B1847),1),"""")"),"")</f>
        <v/>
      </c>
      <c r="E1848" s="40" t="str">
        <f t="array" ref="E1848">IFERROR(INDEX(raw!$B:$H,MATCH(1,(raw!$B:$B=$B1848)*(raw!$D:$D=$C1848),0),7), "n/a")</f>
        <v/>
      </c>
    </row>
    <row r="1849">
      <c r="B1849" s="39" t="str">
        <f>IFERROR(raw!$B1848,"")</f>
        <v/>
      </c>
      <c r="C1849" s="39" t="str">
        <f>IFERROR(raw!$D1848,"")</f>
        <v/>
      </c>
      <c r="D1849" s="39" t="str">
        <f>IFERROR(__xludf.DUMMYFUNCTION("IFERROR(RANK(raw!$H1848,Filter(raw!$H$2:$H10000,raw!$B$2:$B10000=raw!$B1848),1),"""")"),"")</f>
        <v/>
      </c>
      <c r="E1849" s="40" t="str">
        <f t="array" ref="E1849">IFERROR(INDEX(raw!$B:$H,MATCH(1,(raw!$B:$B=$B1849)*(raw!$D:$D=$C1849),0),7), "n/a")</f>
        <v/>
      </c>
    </row>
    <row r="1850">
      <c r="B1850" s="39" t="str">
        <f>IFERROR(raw!$B1849,"")</f>
        <v/>
      </c>
      <c r="C1850" s="39" t="str">
        <f>IFERROR(raw!$D1849,"")</f>
        <v/>
      </c>
      <c r="D1850" s="39" t="str">
        <f>IFERROR(__xludf.DUMMYFUNCTION("IFERROR(RANK(raw!$H1849,Filter(raw!$H$2:$H10000,raw!$B$2:$B10000=raw!$B1849),1),"""")"),"")</f>
        <v/>
      </c>
      <c r="E1850" s="40" t="str">
        <f t="array" ref="E1850">IFERROR(INDEX(raw!$B:$H,MATCH(1,(raw!$B:$B=$B1850)*(raw!$D:$D=$C1850),0),7), "n/a")</f>
        <v/>
      </c>
    </row>
    <row r="1851">
      <c r="B1851" s="39" t="str">
        <f>IFERROR(raw!$B1850,"")</f>
        <v/>
      </c>
      <c r="C1851" s="39" t="str">
        <f>IFERROR(raw!$D1850,"")</f>
        <v/>
      </c>
      <c r="D1851" s="39" t="str">
        <f>IFERROR(__xludf.DUMMYFUNCTION("IFERROR(RANK(raw!$H1850,Filter(raw!$H$2:$H10000,raw!$B$2:$B10000=raw!$B1850),1),"""")"),"")</f>
        <v/>
      </c>
      <c r="E1851" s="40" t="str">
        <f t="array" ref="E1851">IFERROR(INDEX(raw!$B:$H,MATCH(1,(raw!$B:$B=$B1851)*(raw!$D:$D=$C1851),0),7), "n/a")</f>
        <v/>
      </c>
    </row>
    <row r="1852">
      <c r="B1852" s="39" t="str">
        <f>IFERROR(raw!$B1851,"")</f>
        <v/>
      </c>
      <c r="C1852" s="39" t="str">
        <f>IFERROR(raw!$D1851,"")</f>
        <v/>
      </c>
      <c r="D1852" s="39" t="str">
        <f>IFERROR(__xludf.DUMMYFUNCTION("IFERROR(RANK(raw!$H1851,Filter(raw!$H$2:$H10000,raw!$B$2:$B10000=raw!$B1851),1),"""")"),"")</f>
        <v/>
      </c>
      <c r="E1852" s="40" t="str">
        <f t="array" ref="E1852">IFERROR(INDEX(raw!$B:$H,MATCH(1,(raw!$B:$B=$B1852)*(raw!$D:$D=$C1852),0),7), "n/a")</f>
        <v/>
      </c>
    </row>
    <row r="1853">
      <c r="B1853" s="39" t="str">
        <f>IFERROR(raw!$B1852,"")</f>
        <v/>
      </c>
      <c r="C1853" s="39" t="str">
        <f>IFERROR(raw!$D1852,"")</f>
        <v/>
      </c>
      <c r="D1853" s="39" t="str">
        <f>IFERROR(__xludf.DUMMYFUNCTION("IFERROR(RANK(raw!$H1852,Filter(raw!$H$2:$H10000,raw!$B$2:$B10000=raw!$B1852),1),"""")"),"")</f>
        <v/>
      </c>
      <c r="E1853" s="40" t="str">
        <f t="array" ref="E1853">IFERROR(INDEX(raw!$B:$H,MATCH(1,(raw!$B:$B=$B1853)*(raw!$D:$D=$C1853),0),7), "n/a")</f>
        <v/>
      </c>
    </row>
    <row r="1854">
      <c r="B1854" s="39" t="str">
        <f>IFERROR(raw!$B1853,"")</f>
        <v/>
      </c>
      <c r="C1854" s="39" t="str">
        <f>IFERROR(raw!$D1853,"")</f>
        <v/>
      </c>
      <c r="D1854" s="39" t="str">
        <f>IFERROR(__xludf.DUMMYFUNCTION("IFERROR(RANK(raw!$H1853,Filter(raw!$H$2:$H10000,raw!$B$2:$B10000=raw!$B1853),1),"""")"),"")</f>
        <v/>
      </c>
      <c r="E1854" s="40" t="str">
        <f t="array" ref="E1854">IFERROR(INDEX(raw!$B:$H,MATCH(1,(raw!$B:$B=$B1854)*(raw!$D:$D=$C1854),0),7), "n/a")</f>
        <v/>
      </c>
    </row>
    <row r="1855">
      <c r="B1855" s="39" t="str">
        <f>IFERROR(raw!$B1854,"")</f>
        <v/>
      </c>
      <c r="C1855" s="39" t="str">
        <f>IFERROR(raw!$D1854,"")</f>
        <v/>
      </c>
      <c r="D1855" s="39" t="str">
        <f>IFERROR(__xludf.DUMMYFUNCTION("IFERROR(RANK(raw!$H1854,Filter(raw!$H$2:$H10000,raw!$B$2:$B10000=raw!$B1854),1),"""")"),"")</f>
        <v/>
      </c>
      <c r="E1855" s="40" t="str">
        <f t="array" ref="E1855">IFERROR(INDEX(raw!$B:$H,MATCH(1,(raw!$B:$B=$B1855)*(raw!$D:$D=$C1855),0),7), "n/a")</f>
        <v/>
      </c>
    </row>
    <row r="1856">
      <c r="B1856" s="39" t="str">
        <f>IFERROR(raw!$B1855,"")</f>
        <v/>
      </c>
      <c r="C1856" s="39" t="str">
        <f>IFERROR(raw!$D1855,"")</f>
        <v/>
      </c>
      <c r="D1856" s="39" t="str">
        <f>IFERROR(__xludf.DUMMYFUNCTION("IFERROR(RANK(raw!$H1855,Filter(raw!$H$2:$H10000,raw!$B$2:$B10000=raw!$B1855),1),"""")"),"")</f>
        <v/>
      </c>
      <c r="E1856" s="40" t="str">
        <f t="array" ref="E1856">IFERROR(INDEX(raw!$B:$H,MATCH(1,(raw!$B:$B=$B1856)*(raw!$D:$D=$C1856),0),7), "n/a")</f>
        <v/>
      </c>
    </row>
    <row r="1857">
      <c r="B1857" s="39" t="str">
        <f>IFERROR(raw!$B1856,"")</f>
        <v/>
      </c>
      <c r="C1857" s="39" t="str">
        <f>IFERROR(raw!$D1856,"")</f>
        <v/>
      </c>
      <c r="D1857" s="39" t="str">
        <f>IFERROR(__xludf.DUMMYFUNCTION("IFERROR(RANK(raw!$H1856,Filter(raw!$H$2:$H10000,raw!$B$2:$B10000=raw!$B1856),1),"""")"),"")</f>
        <v/>
      </c>
      <c r="E1857" s="40" t="str">
        <f t="array" ref="E1857">IFERROR(INDEX(raw!$B:$H,MATCH(1,(raw!$B:$B=$B1857)*(raw!$D:$D=$C1857),0),7), "n/a")</f>
        <v/>
      </c>
    </row>
    <row r="1858">
      <c r="B1858" s="39" t="str">
        <f>IFERROR(raw!$B1857,"")</f>
        <v/>
      </c>
      <c r="C1858" s="39" t="str">
        <f>IFERROR(raw!$D1857,"")</f>
        <v/>
      </c>
      <c r="D1858" s="39" t="str">
        <f>IFERROR(__xludf.DUMMYFUNCTION("IFERROR(RANK(raw!$H1857,Filter(raw!$H$2:$H10000,raw!$B$2:$B10000=raw!$B1857),1),"""")"),"")</f>
        <v/>
      </c>
      <c r="E1858" s="40" t="str">
        <f t="array" ref="E1858">IFERROR(INDEX(raw!$B:$H,MATCH(1,(raw!$B:$B=$B1858)*(raw!$D:$D=$C1858),0),7), "n/a")</f>
        <v/>
      </c>
    </row>
    <row r="1859">
      <c r="B1859" s="39" t="str">
        <f>IFERROR(raw!$B1858,"")</f>
        <v/>
      </c>
      <c r="C1859" s="39" t="str">
        <f>IFERROR(raw!$D1858,"")</f>
        <v/>
      </c>
      <c r="D1859" s="39" t="str">
        <f>IFERROR(__xludf.DUMMYFUNCTION("IFERROR(RANK(raw!$H1858,Filter(raw!$H$2:$H10000,raw!$B$2:$B10000=raw!$B1858),1),"""")"),"")</f>
        <v/>
      </c>
      <c r="E1859" s="40" t="str">
        <f t="array" ref="E1859">IFERROR(INDEX(raw!$B:$H,MATCH(1,(raw!$B:$B=$B1859)*(raw!$D:$D=$C1859),0),7), "n/a")</f>
        <v/>
      </c>
    </row>
    <row r="1860">
      <c r="B1860" s="39" t="str">
        <f>IFERROR(raw!$B1859,"")</f>
        <v/>
      </c>
      <c r="C1860" s="39" t="str">
        <f>IFERROR(raw!$D1859,"")</f>
        <v/>
      </c>
      <c r="D1860" s="39" t="str">
        <f>IFERROR(__xludf.DUMMYFUNCTION("IFERROR(RANK(raw!$H1859,Filter(raw!$H$2:$H10000,raw!$B$2:$B10000=raw!$B1859),1),"""")"),"")</f>
        <v/>
      </c>
      <c r="E1860" s="40" t="str">
        <f t="array" ref="E1860">IFERROR(INDEX(raw!$B:$H,MATCH(1,(raw!$B:$B=$B1860)*(raw!$D:$D=$C1860),0),7), "n/a")</f>
        <v/>
      </c>
    </row>
    <row r="1861">
      <c r="B1861" s="39" t="str">
        <f>IFERROR(raw!$B1860,"")</f>
        <v/>
      </c>
      <c r="C1861" s="39" t="str">
        <f>IFERROR(raw!$D1860,"")</f>
        <v/>
      </c>
      <c r="D1861" s="39" t="str">
        <f>IFERROR(__xludf.DUMMYFUNCTION("IFERROR(RANK(raw!$H1860,Filter(raw!$H$2:$H10000,raw!$B$2:$B10000=raw!$B1860),1),"""")"),"")</f>
        <v/>
      </c>
      <c r="E1861" s="40" t="str">
        <f t="array" ref="E1861">IFERROR(INDEX(raw!$B:$H,MATCH(1,(raw!$B:$B=$B1861)*(raw!$D:$D=$C1861),0),7), "n/a")</f>
        <v/>
      </c>
    </row>
    <row r="1862">
      <c r="B1862" s="39" t="str">
        <f>IFERROR(raw!$B1861,"")</f>
        <v/>
      </c>
      <c r="C1862" s="39" t="str">
        <f>IFERROR(raw!$D1861,"")</f>
        <v/>
      </c>
      <c r="D1862" s="39" t="str">
        <f>IFERROR(__xludf.DUMMYFUNCTION("IFERROR(RANK(raw!$H1861,Filter(raw!$H$2:$H10000,raw!$B$2:$B10000=raw!$B1861),1),"""")"),"")</f>
        <v/>
      </c>
      <c r="E1862" s="40" t="str">
        <f t="array" ref="E1862">IFERROR(INDEX(raw!$B:$H,MATCH(1,(raw!$B:$B=$B1862)*(raw!$D:$D=$C1862),0),7), "n/a")</f>
        <v/>
      </c>
    </row>
    <row r="1863">
      <c r="B1863" s="39" t="str">
        <f>IFERROR(raw!$B1862,"")</f>
        <v/>
      </c>
      <c r="C1863" s="39" t="str">
        <f>IFERROR(raw!$D1862,"")</f>
        <v/>
      </c>
      <c r="D1863" s="39" t="str">
        <f>IFERROR(__xludf.DUMMYFUNCTION("IFERROR(RANK(raw!$H1862,Filter(raw!$H$2:$H10000,raw!$B$2:$B10000=raw!$B1862),1),"""")"),"")</f>
        <v/>
      </c>
      <c r="E1863" s="40" t="str">
        <f t="array" ref="E1863">IFERROR(INDEX(raw!$B:$H,MATCH(1,(raw!$B:$B=$B1863)*(raw!$D:$D=$C1863),0),7), "n/a")</f>
        <v/>
      </c>
    </row>
    <row r="1864">
      <c r="B1864" s="39" t="str">
        <f>IFERROR(raw!$B1863,"")</f>
        <v/>
      </c>
      <c r="C1864" s="39" t="str">
        <f>IFERROR(raw!$D1863,"")</f>
        <v/>
      </c>
      <c r="D1864" s="39" t="str">
        <f>IFERROR(__xludf.DUMMYFUNCTION("IFERROR(RANK(raw!$H1863,Filter(raw!$H$2:$H10000,raw!$B$2:$B10000=raw!$B1863),1),"""")"),"")</f>
        <v/>
      </c>
      <c r="E1864" s="40" t="str">
        <f t="array" ref="E1864">IFERROR(INDEX(raw!$B:$H,MATCH(1,(raw!$B:$B=$B1864)*(raw!$D:$D=$C1864),0),7), "n/a")</f>
        <v/>
      </c>
    </row>
    <row r="1865">
      <c r="B1865" s="39" t="str">
        <f>IFERROR(raw!$B1864,"")</f>
        <v/>
      </c>
      <c r="C1865" s="39" t="str">
        <f>IFERROR(raw!$D1864,"")</f>
        <v/>
      </c>
      <c r="D1865" s="39" t="str">
        <f>IFERROR(__xludf.DUMMYFUNCTION("IFERROR(RANK(raw!$H1864,Filter(raw!$H$2:$H10000,raw!$B$2:$B10000=raw!$B1864),1),"""")"),"")</f>
        <v/>
      </c>
      <c r="E1865" s="40" t="str">
        <f t="array" ref="E1865">IFERROR(INDEX(raw!$B:$H,MATCH(1,(raw!$B:$B=$B1865)*(raw!$D:$D=$C1865),0),7), "n/a")</f>
        <v/>
      </c>
    </row>
    <row r="1866">
      <c r="B1866" s="39" t="str">
        <f>IFERROR(raw!$B1865,"")</f>
        <v/>
      </c>
      <c r="C1866" s="39" t="str">
        <f>IFERROR(raw!$D1865,"")</f>
        <v/>
      </c>
      <c r="D1866" s="39" t="str">
        <f>IFERROR(__xludf.DUMMYFUNCTION("IFERROR(RANK(raw!$H1865,Filter(raw!$H$2:$H10000,raw!$B$2:$B10000=raw!$B1865),1),"""")"),"")</f>
        <v/>
      </c>
      <c r="E1866" s="40" t="str">
        <f t="array" ref="E1866">IFERROR(INDEX(raw!$B:$H,MATCH(1,(raw!$B:$B=$B1866)*(raw!$D:$D=$C1866),0),7), "n/a")</f>
        <v/>
      </c>
    </row>
    <row r="1867">
      <c r="B1867" s="39" t="str">
        <f>IFERROR(raw!$B1866,"")</f>
        <v/>
      </c>
      <c r="C1867" s="39" t="str">
        <f>IFERROR(raw!$D1866,"")</f>
        <v/>
      </c>
      <c r="D1867" s="39" t="str">
        <f>IFERROR(__xludf.DUMMYFUNCTION("IFERROR(RANK(raw!$H1866,Filter(raw!$H$2:$H10000,raw!$B$2:$B10000=raw!$B1866),1),"""")"),"")</f>
        <v/>
      </c>
      <c r="E1867" s="40" t="str">
        <f t="array" ref="E1867">IFERROR(INDEX(raw!$B:$H,MATCH(1,(raw!$B:$B=$B1867)*(raw!$D:$D=$C1867),0),7), "n/a")</f>
        <v/>
      </c>
    </row>
    <row r="1868">
      <c r="B1868" s="39" t="str">
        <f>IFERROR(raw!$B1867,"")</f>
        <v/>
      </c>
      <c r="C1868" s="39" t="str">
        <f>IFERROR(raw!$D1867,"")</f>
        <v/>
      </c>
      <c r="D1868" s="39" t="str">
        <f>IFERROR(__xludf.DUMMYFUNCTION("IFERROR(RANK(raw!$H1867,Filter(raw!$H$2:$H10000,raw!$B$2:$B10000=raw!$B1867),1),"""")"),"")</f>
        <v/>
      </c>
      <c r="E1868" s="40" t="str">
        <f t="array" ref="E1868">IFERROR(INDEX(raw!$B:$H,MATCH(1,(raw!$B:$B=$B1868)*(raw!$D:$D=$C1868),0),7), "n/a")</f>
        <v/>
      </c>
    </row>
    <row r="1869">
      <c r="B1869" s="39" t="str">
        <f>IFERROR(raw!$B1868,"")</f>
        <v/>
      </c>
      <c r="C1869" s="39" t="str">
        <f>IFERROR(raw!$D1868,"")</f>
        <v/>
      </c>
      <c r="D1869" s="39" t="str">
        <f>IFERROR(__xludf.DUMMYFUNCTION("IFERROR(RANK(raw!$H1868,Filter(raw!$H$2:$H10000,raw!$B$2:$B10000=raw!$B1868),1),"""")"),"")</f>
        <v/>
      </c>
      <c r="E1869" s="40" t="str">
        <f t="array" ref="E1869">IFERROR(INDEX(raw!$B:$H,MATCH(1,(raw!$B:$B=$B1869)*(raw!$D:$D=$C1869),0),7), "n/a")</f>
        <v/>
      </c>
    </row>
    <row r="1870">
      <c r="B1870" s="39" t="str">
        <f>IFERROR(raw!$B1869,"")</f>
        <v/>
      </c>
      <c r="C1870" s="39" t="str">
        <f>IFERROR(raw!$D1869,"")</f>
        <v/>
      </c>
      <c r="D1870" s="39" t="str">
        <f>IFERROR(__xludf.DUMMYFUNCTION("IFERROR(RANK(raw!$H1869,Filter(raw!$H$2:$H10000,raw!$B$2:$B10000=raw!$B1869),1),"""")"),"")</f>
        <v/>
      </c>
      <c r="E1870" s="40" t="str">
        <f t="array" ref="E1870">IFERROR(INDEX(raw!$B:$H,MATCH(1,(raw!$B:$B=$B1870)*(raw!$D:$D=$C1870),0),7), "n/a")</f>
        <v/>
      </c>
    </row>
    <row r="1871">
      <c r="B1871" s="39" t="str">
        <f>IFERROR(raw!$B1870,"")</f>
        <v/>
      </c>
      <c r="C1871" s="39" t="str">
        <f>IFERROR(raw!$D1870,"")</f>
        <v/>
      </c>
      <c r="D1871" s="39" t="str">
        <f>IFERROR(__xludf.DUMMYFUNCTION("IFERROR(RANK(raw!$H1870,Filter(raw!$H$2:$H10000,raw!$B$2:$B10000=raw!$B1870),1),"""")"),"")</f>
        <v/>
      </c>
      <c r="E1871" s="40" t="str">
        <f t="array" ref="E1871">IFERROR(INDEX(raw!$B:$H,MATCH(1,(raw!$B:$B=$B1871)*(raw!$D:$D=$C1871),0),7), "n/a")</f>
        <v/>
      </c>
    </row>
    <row r="1872">
      <c r="B1872" s="39" t="str">
        <f>IFERROR(raw!$B1871,"")</f>
        <v/>
      </c>
      <c r="C1872" s="39" t="str">
        <f>IFERROR(raw!$D1871,"")</f>
        <v/>
      </c>
      <c r="D1872" s="39" t="str">
        <f>IFERROR(__xludf.DUMMYFUNCTION("IFERROR(RANK(raw!$H1871,Filter(raw!$H$2:$H10000,raw!$B$2:$B10000=raw!$B1871),1),"""")"),"")</f>
        <v/>
      </c>
      <c r="E1872" s="40" t="str">
        <f t="array" ref="E1872">IFERROR(INDEX(raw!$B:$H,MATCH(1,(raw!$B:$B=$B1872)*(raw!$D:$D=$C1872),0),7), "n/a")</f>
        <v/>
      </c>
    </row>
    <row r="1873">
      <c r="B1873" s="39" t="str">
        <f>IFERROR(raw!$B1872,"")</f>
        <v/>
      </c>
      <c r="C1873" s="39" t="str">
        <f>IFERROR(raw!$D1872,"")</f>
        <v/>
      </c>
      <c r="D1873" s="39" t="str">
        <f>IFERROR(__xludf.DUMMYFUNCTION("IFERROR(RANK(raw!$H1872,Filter(raw!$H$2:$H10000,raw!$B$2:$B10000=raw!$B1872),1),"""")"),"")</f>
        <v/>
      </c>
      <c r="E1873" s="40" t="str">
        <f t="array" ref="E1873">IFERROR(INDEX(raw!$B:$H,MATCH(1,(raw!$B:$B=$B1873)*(raw!$D:$D=$C1873),0),7), "n/a")</f>
        <v/>
      </c>
    </row>
    <row r="1874">
      <c r="B1874" s="39" t="str">
        <f>IFERROR(raw!$B1873,"")</f>
        <v/>
      </c>
      <c r="C1874" s="39" t="str">
        <f>IFERROR(raw!$D1873,"")</f>
        <v/>
      </c>
      <c r="D1874" s="39" t="str">
        <f>IFERROR(__xludf.DUMMYFUNCTION("IFERROR(RANK(raw!$H1873,Filter(raw!$H$2:$H10000,raw!$B$2:$B10000=raw!$B1873),1),"""")"),"")</f>
        <v/>
      </c>
      <c r="E1874" s="40" t="str">
        <f t="array" ref="E1874">IFERROR(INDEX(raw!$B:$H,MATCH(1,(raw!$B:$B=$B1874)*(raw!$D:$D=$C1874),0),7), "n/a")</f>
        <v/>
      </c>
    </row>
    <row r="1875">
      <c r="B1875" s="39" t="str">
        <f>IFERROR(raw!$B1874,"")</f>
        <v/>
      </c>
      <c r="C1875" s="39" t="str">
        <f>IFERROR(raw!$D1874,"")</f>
        <v/>
      </c>
      <c r="D1875" s="39" t="str">
        <f>IFERROR(__xludf.DUMMYFUNCTION("IFERROR(RANK(raw!$H1874,Filter(raw!$H$2:$H10000,raw!$B$2:$B10000=raw!$B1874),1),"""")"),"")</f>
        <v/>
      </c>
      <c r="E1875" s="40" t="str">
        <f t="array" ref="E1875">IFERROR(INDEX(raw!$B:$H,MATCH(1,(raw!$B:$B=$B1875)*(raw!$D:$D=$C1875),0),7), "n/a")</f>
        <v/>
      </c>
    </row>
    <row r="1876">
      <c r="B1876" s="39" t="str">
        <f>IFERROR(raw!$B1875,"")</f>
        <v/>
      </c>
      <c r="C1876" s="39" t="str">
        <f>IFERROR(raw!$D1875,"")</f>
        <v/>
      </c>
      <c r="D1876" s="39" t="str">
        <f>IFERROR(__xludf.DUMMYFUNCTION("IFERROR(RANK(raw!$H1875,Filter(raw!$H$2:$H10000,raw!$B$2:$B10000=raw!$B1875),1),"""")"),"")</f>
        <v/>
      </c>
      <c r="E1876" s="40" t="str">
        <f t="array" ref="E1876">IFERROR(INDEX(raw!$B:$H,MATCH(1,(raw!$B:$B=$B1876)*(raw!$D:$D=$C1876),0),7), "n/a")</f>
        <v/>
      </c>
    </row>
    <row r="1877">
      <c r="B1877" s="39" t="str">
        <f>IFERROR(raw!$B1876,"")</f>
        <v/>
      </c>
      <c r="C1877" s="39" t="str">
        <f>IFERROR(raw!$D1876,"")</f>
        <v/>
      </c>
      <c r="D1877" s="39" t="str">
        <f>IFERROR(__xludf.DUMMYFUNCTION("IFERROR(RANK(raw!$H1876,Filter(raw!$H$2:$H10000,raw!$B$2:$B10000=raw!$B1876),1),"""")"),"")</f>
        <v/>
      </c>
      <c r="E1877" s="40" t="str">
        <f t="array" ref="E1877">IFERROR(INDEX(raw!$B:$H,MATCH(1,(raw!$B:$B=$B1877)*(raw!$D:$D=$C1877),0),7), "n/a")</f>
        <v/>
      </c>
    </row>
    <row r="1878">
      <c r="B1878" s="39" t="str">
        <f>IFERROR(raw!$B1877,"")</f>
        <v/>
      </c>
      <c r="C1878" s="39" t="str">
        <f>IFERROR(raw!$D1877,"")</f>
        <v/>
      </c>
      <c r="D1878" s="39" t="str">
        <f>IFERROR(__xludf.DUMMYFUNCTION("IFERROR(RANK(raw!$H1877,Filter(raw!$H$2:$H10000,raw!$B$2:$B10000=raw!$B1877),1),"""")"),"")</f>
        <v/>
      </c>
      <c r="E1878" s="40" t="str">
        <f t="array" ref="E1878">IFERROR(INDEX(raw!$B:$H,MATCH(1,(raw!$B:$B=$B1878)*(raw!$D:$D=$C1878),0),7), "n/a")</f>
        <v/>
      </c>
    </row>
    <row r="1879">
      <c r="B1879" s="39" t="str">
        <f>IFERROR(raw!$B1878,"")</f>
        <v/>
      </c>
      <c r="C1879" s="39" t="str">
        <f>IFERROR(raw!$D1878,"")</f>
        <v/>
      </c>
      <c r="D1879" s="39" t="str">
        <f>IFERROR(__xludf.DUMMYFUNCTION("IFERROR(RANK(raw!$H1878,Filter(raw!$H$2:$H10000,raw!$B$2:$B10000=raw!$B1878),1),"""")"),"")</f>
        <v/>
      </c>
      <c r="E1879" s="40" t="str">
        <f t="array" ref="E1879">IFERROR(INDEX(raw!$B:$H,MATCH(1,(raw!$B:$B=$B1879)*(raw!$D:$D=$C1879),0),7), "n/a")</f>
        <v/>
      </c>
    </row>
    <row r="1880">
      <c r="B1880" s="39" t="str">
        <f>IFERROR(raw!$B1879,"")</f>
        <v/>
      </c>
      <c r="C1880" s="39" t="str">
        <f>IFERROR(raw!$D1879,"")</f>
        <v/>
      </c>
      <c r="D1880" s="39" t="str">
        <f>IFERROR(__xludf.DUMMYFUNCTION("IFERROR(RANK(raw!$H1879,Filter(raw!$H$2:$H10000,raw!$B$2:$B10000=raw!$B1879),1),"""")"),"")</f>
        <v/>
      </c>
      <c r="E1880" s="40" t="str">
        <f t="array" ref="E1880">IFERROR(INDEX(raw!$B:$H,MATCH(1,(raw!$B:$B=$B1880)*(raw!$D:$D=$C1880),0),7), "n/a")</f>
        <v/>
      </c>
    </row>
    <row r="1881">
      <c r="B1881" s="39" t="str">
        <f>IFERROR(raw!$B1880,"")</f>
        <v/>
      </c>
      <c r="C1881" s="39" t="str">
        <f>IFERROR(raw!$D1880,"")</f>
        <v/>
      </c>
      <c r="D1881" s="39" t="str">
        <f>IFERROR(__xludf.DUMMYFUNCTION("IFERROR(RANK(raw!$H1880,Filter(raw!$H$2:$H10000,raw!$B$2:$B10000=raw!$B1880),1),"""")"),"")</f>
        <v/>
      </c>
      <c r="E1881" s="40" t="str">
        <f t="array" ref="E1881">IFERROR(INDEX(raw!$B:$H,MATCH(1,(raw!$B:$B=$B1881)*(raw!$D:$D=$C1881),0),7), "n/a")</f>
        <v/>
      </c>
    </row>
    <row r="1882">
      <c r="B1882" s="39" t="str">
        <f>IFERROR(raw!$B1881,"")</f>
        <v/>
      </c>
      <c r="C1882" s="39" t="str">
        <f>IFERROR(raw!$D1881,"")</f>
        <v/>
      </c>
      <c r="D1882" s="39" t="str">
        <f>IFERROR(__xludf.DUMMYFUNCTION("IFERROR(RANK(raw!$H1881,Filter(raw!$H$2:$H10000,raw!$B$2:$B10000=raw!$B1881),1),"""")"),"")</f>
        <v/>
      </c>
      <c r="E1882" s="40" t="str">
        <f t="array" ref="E1882">IFERROR(INDEX(raw!$B:$H,MATCH(1,(raw!$B:$B=$B1882)*(raw!$D:$D=$C1882),0),7), "n/a")</f>
        <v/>
      </c>
    </row>
    <row r="1883">
      <c r="B1883" s="39" t="str">
        <f>IFERROR(raw!$B1882,"")</f>
        <v/>
      </c>
      <c r="C1883" s="39" t="str">
        <f>IFERROR(raw!$D1882,"")</f>
        <v/>
      </c>
      <c r="D1883" s="39" t="str">
        <f>IFERROR(__xludf.DUMMYFUNCTION("IFERROR(RANK(raw!$H1882,Filter(raw!$H$2:$H10000,raw!$B$2:$B10000=raw!$B1882),1),"""")"),"")</f>
        <v/>
      </c>
      <c r="E1883" s="40" t="str">
        <f t="array" ref="E1883">IFERROR(INDEX(raw!$B:$H,MATCH(1,(raw!$B:$B=$B1883)*(raw!$D:$D=$C1883),0),7), "n/a")</f>
        <v/>
      </c>
    </row>
    <row r="1884">
      <c r="B1884" s="39" t="str">
        <f>IFERROR(raw!$B1883,"")</f>
        <v/>
      </c>
      <c r="C1884" s="39" t="str">
        <f>IFERROR(raw!$D1883,"")</f>
        <v/>
      </c>
      <c r="D1884" s="39" t="str">
        <f>IFERROR(__xludf.DUMMYFUNCTION("IFERROR(RANK(raw!$H1883,Filter(raw!$H$2:$H10000,raw!$B$2:$B10000=raw!$B1883),1),"""")"),"")</f>
        <v/>
      </c>
      <c r="E1884" s="40" t="str">
        <f t="array" ref="E1884">IFERROR(INDEX(raw!$B:$H,MATCH(1,(raw!$B:$B=$B1884)*(raw!$D:$D=$C1884),0),7), "n/a")</f>
        <v/>
      </c>
    </row>
    <row r="1885">
      <c r="B1885" s="39" t="str">
        <f>IFERROR(raw!$B1884,"")</f>
        <v/>
      </c>
      <c r="C1885" s="39" t="str">
        <f>IFERROR(raw!$D1884,"")</f>
        <v/>
      </c>
      <c r="D1885" s="39" t="str">
        <f>IFERROR(__xludf.DUMMYFUNCTION("IFERROR(RANK(raw!$H1884,Filter(raw!$H$2:$H10000,raw!$B$2:$B10000=raw!$B1884),1),"""")"),"")</f>
        <v/>
      </c>
      <c r="E1885" s="40" t="str">
        <f t="array" ref="E1885">IFERROR(INDEX(raw!$B:$H,MATCH(1,(raw!$B:$B=$B1885)*(raw!$D:$D=$C1885),0),7), "n/a")</f>
        <v/>
      </c>
    </row>
    <row r="1886">
      <c r="B1886" s="39" t="str">
        <f>IFERROR(raw!$B1885,"")</f>
        <v/>
      </c>
      <c r="C1886" s="39" t="str">
        <f>IFERROR(raw!$D1885,"")</f>
        <v/>
      </c>
      <c r="D1886" s="39" t="str">
        <f>IFERROR(__xludf.DUMMYFUNCTION("IFERROR(RANK(raw!$H1885,Filter(raw!$H$2:$H10000,raw!$B$2:$B10000=raw!$B1885),1),"""")"),"")</f>
        <v/>
      </c>
      <c r="E1886" s="40" t="str">
        <f t="array" ref="E1886">IFERROR(INDEX(raw!$B:$H,MATCH(1,(raw!$B:$B=$B1886)*(raw!$D:$D=$C1886),0),7), "n/a")</f>
        <v/>
      </c>
    </row>
    <row r="1887">
      <c r="B1887" s="39" t="str">
        <f>IFERROR(raw!$B1886,"")</f>
        <v/>
      </c>
      <c r="C1887" s="39" t="str">
        <f>IFERROR(raw!$D1886,"")</f>
        <v/>
      </c>
      <c r="D1887" s="39" t="str">
        <f>IFERROR(__xludf.DUMMYFUNCTION("IFERROR(RANK(raw!$H1886,Filter(raw!$H$2:$H10000,raw!$B$2:$B10000=raw!$B1886),1),"""")"),"")</f>
        <v/>
      </c>
      <c r="E1887" s="40" t="str">
        <f t="array" ref="E1887">IFERROR(INDEX(raw!$B:$H,MATCH(1,(raw!$B:$B=$B1887)*(raw!$D:$D=$C1887),0),7), "n/a")</f>
        <v/>
      </c>
    </row>
    <row r="1888">
      <c r="B1888" s="39" t="str">
        <f>IFERROR(raw!$B1887,"")</f>
        <v/>
      </c>
      <c r="C1888" s="39" t="str">
        <f>IFERROR(raw!$D1887,"")</f>
        <v/>
      </c>
      <c r="D1888" s="39" t="str">
        <f>IFERROR(__xludf.DUMMYFUNCTION("IFERROR(RANK(raw!$H1887,Filter(raw!$H$2:$H10000,raw!$B$2:$B10000=raw!$B1887),1),"""")"),"")</f>
        <v/>
      </c>
      <c r="E1888" s="40" t="str">
        <f t="array" ref="E1888">IFERROR(INDEX(raw!$B:$H,MATCH(1,(raw!$B:$B=$B1888)*(raw!$D:$D=$C1888),0),7), "n/a")</f>
        <v/>
      </c>
    </row>
    <row r="1889">
      <c r="B1889" s="39" t="str">
        <f>IFERROR(raw!$B1888,"")</f>
        <v/>
      </c>
      <c r="C1889" s="39" t="str">
        <f>IFERROR(raw!$D1888,"")</f>
        <v/>
      </c>
      <c r="D1889" s="39" t="str">
        <f>IFERROR(__xludf.DUMMYFUNCTION("IFERROR(RANK(raw!$H1888,Filter(raw!$H$2:$H10000,raw!$B$2:$B10000=raw!$B1888),1),"""")"),"")</f>
        <v/>
      </c>
      <c r="E1889" s="40" t="str">
        <f t="array" ref="E1889">IFERROR(INDEX(raw!$B:$H,MATCH(1,(raw!$B:$B=$B1889)*(raw!$D:$D=$C1889),0),7), "n/a")</f>
        <v/>
      </c>
    </row>
    <row r="1890">
      <c r="B1890" s="39" t="str">
        <f>IFERROR(raw!$B1889,"")</f>
        <v/>
      </c>
      <c r="C1890" s="39" t="str">
        <f>IFERROR(raw!$D1889,"")</f>
        <v/>
      </c>
      <c r="D1890" s="39" t="str">
        <f>IFERROR(__xludf.DUMMYFUNCTION("IFERROR(RANK(raw!$H1889,Filter(raw!$H$2:$H10000,raw!$B$2:$B10000=raw!$B1889),1),"""")"),"")</f>
        <v/>
      </c>
      <c r="E1890" s="40" t="str">
        <f t="array" ref="E1890">IFERROR(INDEX(raw!$B:$H,MATCH(1,(raw!$B:$B=$B1890)*(raw!$D:$D=$C1890),0),7), "n/a")</f>
        <v/>
      </c>
    </row>
    <row r="1891">
      <c r="B1891" s="39" t="str">
        <f>IFERROR(raw!$B1890,"")</f>
        <v/>
      </c>
      <c r="C1891" s="39" t="str">
        <f>IFERROR(raw!$D1890,"")</f>
        <v/>
      </c>
      <c r="D1891" s="39" t="str">
        <f>IFERROR(__xludf.DUMMYFUNCTION("IFERROR(RANK(raw!$H1890,Filter(raw!$H$2:$H10000,raw!$B$2:$B10000=raw!$B1890),1),"""")"),"")</f>
        <v/>
      </c>
      <c r="E1891" s="40" t="str">
        <f t="array" ref="E1891">IFERROR(INDEX(raw!$B:$H,MATCH(1,(raw!$B:$B=$B1891)*(raw!$D:$D=$C1891),0),7), "n/a")</f>
        <v/>
      </c>
    </row>
    <row r="1892">
      <c r="B1892" s="39" t="str">
        <f>IFERROR(raw!$B1891,"")</f>
        <v/>
      </c>
      <c r="C1892" s="39" t="str">
        <f>IFERROR(raw!$D1891,"")</f>
        <v/>
      </c>
      <c r="D1892" s="39" t="str">
        <f>IFERROR(__xludf.DUMMYFUNCTION("IFERROR(RANK(raw!$H1891,Filter(raw!$H$2:$H10000,raw!$B$2:$B10000=raw!$B1891),1),"""")"),"")</f>
        <v/>
      </c>
      <c r="E1892" s="40" t="str">
        <f t="array" ref="E1892">IFERROR(INDEX(raw!$B:$H,MATCH(1,(raw!$B:$B=$B1892)*(raw!$D:$D=$C1892),0),7), "n/a")</f>
        <v/>
      </c>
    </row>
    <row r="1893">
      <c r="B1893" s="39" t="str">
        <f>IFERROR(raw!$B1892,"")</f>
        <v/>
      </c>
      <c r="C1893" s="39" t="str">
        <f>IFERROR(raw!$D1892,"")</f>
        <v/>
      </c>
      <c r="D1893" s="39" t="str">
        <f>IFERROR(__xludf.DUMMYFUNCTION("IFERROR(RANK(raw!$H1892,Filter(raw!$H$2:$H10000,raw!$B$2:$B10000=raw!$B1892),1),"""")"),"")</f>
        <v/>
      </c>
      <c r="E1893" s="40" t="str">
        <f t="array" ref="E1893">IFERROR(INDEX(raw!$B:$H,MATCH(1,(raw!$B:$B=$B1893)*(raw!$D:$D=$C1893),0),7), "n/a")</f>
        <v/>
      </c>
    </row>
    <row r="1894">
      <c r="B1894" s="39" t="str">
        <f>IFERROR(raw!$B1893,"")</f>
        <v/>
      </c>
      <c r="C1894" s="39" t="str">
        <f>IFERROR(raw!$D1893,"")</f>
        <v/>
      </c>
      <c r="D1894" s="39" t="str">
        <f>IFERROR(__xludf.DUMMYFUNCTION("IFERROR(RANK(raw!$H1893,Filter(raw!$H$2:$H10000,raw!$B$2:$B10000=raw!$B1893),1),"""")"),"")</f>
        <v/>
      </c>
      <c r="E1894" s="40" t="str">
        <f t="array" ref="E1894">IFERROR(INDEX(raw!$B:$H,MATCH(1,(raw!$B:$B=$B1894)*(raw!$D:$D=$C1894),0),7), "n/a")</f>
        <v/>
      </c>
    </row>
    <row r="1895">
      <c r="B1895" s="39" t="str">
        <f>IFERROR(raw!$B1894,"")</f>
        <v/>
      </c>
      <c r="C1895" s="39" t="str">
        <f>IFERROR(raw!$D1894,"")</f>
        <v/>
      </c>
      <c r="D1895" s="39" t="str">
        <f>IFERROR(__xludf.DUMMYFUNCTION("IFERROR(RANK(raw!$H1894,Filter(raw!$H$2:$H10000,raw!$B$2:$B10000=raw!$B1894),1),"""")"),"")</f>
        <v/>
      </c>
      <c r="E1895" s="40" t="str">
        <f t="array" ref="E1895">IFERROR(INDEX(raw!$B:$H,MATCH(1,(raw!$B:$B=$B1895)*(raw!$D:$D=$C1895),0),7), "n/a")</f>
        <v/>
      </c>
    </row>
    <row r="1896">
      <c r="B1896" s="39" t="str">
        <f>IFERROR(raw!$B1895,"")</f>
        <v/>
      </c>
      <c r="C1896" s="39" t="str">
        <f>IFERROR(raw!$D1895,"")</f>
        <v/>
      </c>
      <c r="D1896" s="39" t="str">
        <f>IFERROR(__xludf.DUMMYFUNCTION("IFERROR(RANK(raw!$H1895,Filter(raw!$H$2:$H10000,raw!$B$2:$B10000=raw!$B1895),1),"""")"),"")</f>
        <v/>
      </c>
      <c r="E1896" s="40" t="str">
        <f t="array" ref="E1896">IFERROR(INDEX(raw!$B:$H,MATCH(1,(raw!$B:$B=$B1896)*(raw!$D:$D=$C1896),0),7), "n/a")</f>
        <v/>
      </c>
    </row>
    <row r="1897">
      <c r="B1897" s="39" t="str">
        <f>IFERROR(raw!$B1896,"")</f>
        <v/>
      </c>
      <c r="C1897" s="39" t="str">
        <f>IFERROR(raw!$D1896,"")</f>
        <v/>
      </c>
      <c r="D1897" s="39" t="str">
        <f>IFERROR(__xludf.DUMMYFUNCTION("IFERROR(RANK(raw!$H1896,Filter(raw!$H$2:$H10000,raw!$B$2:$B10000=raw!$B1896),1),"""")"),"")</f>
        <v/>
      </c>
      <c r="E1897" s="40" t="str">
        <f t="array" ref="E1897">IFERROR(INDEX(raw!$B:$H,MATCH(1,(raw!$B:$B=$B1897)*(raw!$D:$D=$C1897),0),7), "n/a")</f>
        <v/>
      </c>
    </row>
    <row r="1898">
      <c r="B1898" s="39" t="str">
        <f>IFERROR(raw!$B1897,"")</f>
        <v/>
      </c>
      <c r="C1898" s="39" t="str">
        <f>IFERROR(raw!$D1897,"")</f>
        <v/>
      </c>
      <c r="D1898" s="39" t="str">
        <f>IFERROR(__xludf.DUMMYFUNCTION("IFERROR(RANK(raw!$H1897,Filter(raw!$H$2:$H10000,raw!$B$2:$B10000=raw!$B1897),1),"""")"),"")</f>
        <v/>
      </c>
      <c r="E1898" s="40" t="str">
        <f t="array" ref="E1898">IFERROR(INDEX(raw!$B:$H,MATCH(1,(raw!$B:$B=$B1898)*(raw!$D:$D=$C1898),0),7), "n/a")</f>
        <v/>
      </c>
    </row>
    <row r="1899">
      <c r="B1899" s="39" t="str">
        <f>IFERROR(raw!$B1898,"")</f>
        <v/>
      </c>
      <c r="C1899" s="39" t="str">
        <f>IFERROR(raw!$D1898,"")</f>
        <v/>
      </c>
      <c r="D1899" s="39" t="str">
        <f>IFERROR(__xludf.DUMMYFUNCTION("IFERROR(RANK(raw!$H1898,Filter(raw!$H$2:$H10000,raw!$B$2:$B10000=raw!$B1898),1),"""")"),"")</f>
        <v/>
      </c>
      <c r="E1899" s="40" t="str">
        <f t="array" ref="E1899">IFERROR(INDEX(raw!$B:$H,MATCH(1,(raw!$B:$B=$B1899)*(raw!$D:$D=$C1899),0),7), "n/a")</f>
        <v/>
      </c>
    </row>
    <row r="1900">
      <c r="B1900" s="39" t="str">
        <f>IFERROR(raw!$B1899,"")</f>
        <v/>
      </c>
      <c r="C1900" s="39" t="str">
        <f>IFERROR(raw!$D1899,"")</f>
        <v/>
      </c>
      <c r="D1900" s="39" t="str">
        <f>IFERROR(__xludf.DUMMYFUNCTION("IFERROR(RANK(raw!$H1899,Filter(raw!$H$2:$H10000,raw!$B$2:$B10000=raw!$B1899),1),"""")"),"")</f>
        <v/>
      </c>
      <c r="E1900" s="40" t="str">
        <f t="array" ref="E1900">IFERROR(INDEX(raw!$B:$H,MATCH(1,(raw!$B:$B=$B1900)*(raw!$D:$D=$C1900),0),7), "n/a")</f>
        <v/>
      </c>
    </row>
    <row r="1901">
      <c r="B1901" s="39" t="str">
        <f>IFERROR(raw!$B1900,"")</f>
        <v/>
      </c>
      <c r="C1901" s="39" t="str">
        <f>IFERROR(raw!$D1900,"")</f>
        <v/>
      </c>
      <c r="D1901" s="39" t="str">
        <f>IFERROR(__xludf.DUMMYFUNCTION("IFERROR(RANK(raw!$H1900,Filter(raw!$H$2:$H10000,raw!$B$2:$B10000=raw!$B1900),1),"""")"),"")</f>
        <v/>
      </c>
      <c r="E1901" s="40" t="str">
        <f t="array" ref="E1901">IFERROR(INDEX(raw!$B:$H,MATCH(1,(raw!$B:$B=$B1901)*(raw!$D:$D=$C1901),0),7), "n/a")</f>
        <v/>
      </c>
    </row>
    <row r="1902">
      <c r="B1902" s="39" t="str">
        <f>IFERROR(raw!$B1901,"")</f>
        <v/>
      </c>
      <c r="C1902" s="39" t="str">
        <f>IFERROR(raw!$D1901,"")</f>
        <v/>
      </c>
      <c r="D1902" s="39" t="str">
        <f>IFERROR(__xludf.DUMMYFUNCTION("IFERROR(RANK(raw!$H1901,Filter(raw!$H$2:$H10000,raw!$B$2:$B10000=raw!$B1901),1),"""")"),"")</f>
        <v/>
      </c>
      <c r="E1902" s="40" t="str">
        <f t="array" ref="E1902">IFERROR(INDEX(raw!$B:$H,MATCH(1,(raw!$B:$B=$B1902)*(raw!$D:$D=$C1902),0),7), "n/a")</f>
        <v/>
      </c>
    </row>
    <row r="1903">
      <c r="B1903" s="39" t="str">
        <f>IFERROR(raw!$B1902,"")</f>
        <v/>
      </c>
      <c r="C1903" s="39" t="str">
        <f>IFERROR(raw!$D1902,"")</f>
        <v/>
      </c>
      <c r="D1903" s="39" t="str">
        <f>IFERROR(__xludf.DUMMYFUNCTION("IFERROR(RANK(raw!$H1902,Filter(raw!$H$2:$H10000,raw!$B$2:$B10000=raw!$B1902),1),"""")"),"")</f>
        <v/>
      </c>
      <c r="E1903" s="40" t="str">
        <f t="array" ref="E1903">IFERROR(INDEX(raw!$B:$H,MATCH(1,(raw!$B:$B=$B1903)*(raw!$D:$D=$C1903),0),7), "n/a")</f>
        <v/>
      </c>
    </row>
    <row r="1904">
      <c r="B1904" s="39" t="str">
        <f>IFERROR(raw!$B1903,"")</f>
        <v/>
      </c>
      <c r="C1904" s="39" t="str">
        <f>IFERROR(raw!$D1903,"")</f>
        <v/>
      </c>
      <c r="D1904" s="39" t="str">
        <f>IFERROR(__xludf.DUMMYFUNCTION("IFERROR(RANK(raw!$H1903,Filter(raw!$H$2:$H10000,raw!$B$2:$B10000=raw!$B1903),1),"""")"),"")</f>
        <v/>
      </c>
      <c r="E1904" s="40" t="str">
        <f t="array" ref="E1904">IFERROR(INDEX(raw!$B:$H,MATCH(1,(raw!$B:$B=$B1904)*(raw!$D:$D=$C1904),0),7), "n/a")</f>
        <v/>
      </c>
    </row>
    <row r="1905">
      <c r="B1905" s="39" t="str">
        <f>IFERROR(raw!$B1904,"")</f>
        <v/>
      </c>
      <c r="C1905" s="39" t="str">
        <f>IFERROR(raw!$D1904,"")</f>
        <v/>
      </c>
      <c r="D1905" s="39" t="str">
        <f>IFERROR(__xludf.DUMMYFUNCTION("IFERROR(RANK(raw!$H1904,Filter(raw!$H$2:$H10000,raw!$B$2:$B10000=raw!$B1904),1),"""")"),"")</f>
        <v/>
      </c>
      <c r="E1905" s="40" t="str">
        <f t="array" ref="E1905">IFERROR(INDEX(raw!$B:$H,MATCH(1,(raw!$B:$B=$B1905)*(raw!$D:$D=$C1905),0),7), "n/a")</f>
        <v/>
      </c>
    </row>
    <row r="1906">
      <c r="B1906" s="39" t="str">
        <f>IFERROR(raw!$B1905,"")</f>
        <v/>
      </c>
      <c r="C1906" s="39" t="str">
        <f>IFERROR(raw!$D1905,"")</f>
        <v/>
      </c>
      <c r="D1906" s="39" t="str">
        <f>IFERROR(__xludf.DUMMYFUNCTION("IFERROR(RANK(raw!$H1905,Filter(raw!$H$2:$H10000,raw!$B$2:$B10000=raw!$B1905),1),"""")"),"")</f>
        <v/>
      </c>
      <c r="E1906" s="40" t="str">
        <f t="array" ref="E1906">IFERROR(INDEX(raw!$B:$H,MATCH(1,(raw!$B:$B=$B1906)*(raw!$D:$D=$C1906),0),7), "n/a")</f>
        <v/>
      </c>
    </row>
    <row r="1907">
      <c r="B1907" s="39" t="str">
        <f>IFERROR(raw!$B1906,"")</f>
        <v/>
      </c>
      <c r="C1907" s="39" t="str">
        <f>IFERROR(raw!$D1906,"")</f>
        <v/>
      </c>
      <c r="D1907" s="39" t="str">
        <f>IFERROR(__xludf.DUMMYFUNCTION("IFERROR(RANK(raw!$H1906,Filter(raw!$H$2:$H10000,raw!$B$2:$B10000=raw!$B1906),1),"""")"),"")</f>
        <v/>
      </c>
      <c r="E1907" s="40" t="str">
        <f t="array" ref="E1907">IFERROR(INDEX(raw!$B:$H,MATCH(1,(raw!$B:$B=$B1907)*(raw!$D:$D=$C1907),0),7), "n/a")</f>
        <v/>
      </c>
    </row>
    <row r="1908">
      <c r="B1908" s="39" t="str">
        <f>IFERROR(raw!$B1907,"")</f>
        <v/>
      </c>
      <c r="C1908" s="39" t="str">
        <f>IFERROR(raw!$D1907,"")</f>
        <v/>
      </c>
      <c r="D1908" s="39" t="str">
        <f>IFERROR(__xludf.DUMMYFUNCTION("IFERROR(RANK(raw!$H1907,Filter(raw!$H$2:$H10000,raw!$B$2:$B10000=raw!$B1907),1),"""")"),"")</f>
        <v/>
      </c>
      <c r="E1908" s="40" t="str">
        <f t="array" ref="E1908">IFERROR(INDEX(raw!$B:$H,MATCH(1,(raw!$B:$B=$B1908)*(raw!$D:$D=$C1908),0),7), "n/a")</f>
        <v/>
      </c>
    </row>
    <row r="1909">
      <c r="B1909" s="39" t="str">
        <f>IFERROR(raw!$B1908,"")</f>
        <v/>
      </c>
      <c r="C1909" s="39" t="str">
        <f>IFERROR(raw!$D1908,"")</f>
        <v/>
      </c>
      <c r="D1909" s="39" t="str">
        <f>IFERROR(__xludf.DUMMYFUNCTION("IFERROR(RANK(raw!$H1908,Filter(raw!$H$2:$H10000,raw!$B$2:$B10000=raw!$B1908),1),"""")"),"")</f>
        <v/>
      </c>
      <c r="E1909" s="40" t="str">
        <f t="array" ref="E1909">IFERROR(INDEX(raw!$B:$H,MATCH(1,(raw!$B:$B=$B1909)*(raw!$D:$D=$C1909),0),7), "n/a")</f>
        <v/>
      </c>
    </row>
    <row r="1910">
      <c r="B1910" s="39" t="str">
        <f>IFERROR(raw!$B1909,"")</f>
        <v/>
      </c>
      <c r="C1910" s="39" t="str">
        <f>IFERROR(raw!$D1909,"")</f>
        <v/>
      </c>
      <c r="D1910" s="39" t="str">
        <f>IFERROR(__xludf.DUMMYFUNCTION("IFERROR(RANK(raw!$H1909,Filter(raw!$H$2:$H10000,raw!$B$2:$B10000=raw!$B1909),1),"""")"),"")</f>
        <v/>
      </c>
      <c r="E1910" s="40" t="str">
        <f t="array" ref="E1910">IFERROR(INDEX(raw!$B:$H,MATCH(1,(raw!$B:$B=$B1910)*(raw!$D:$D=$C1910),0),7), "n/a")</f>
        <v/>
      </c>
    </row>
    <row r="1911">
      <c r="B1911" s="39" t="str">
        <f>IFERROR(raw!$B1910,"")</f>
        <v/>
      </c>
      <c r="C1911" s="39" t="str">
        <f>IFERROR(raw!$D1910,"")</f>
        <v/>
      </c>
      <c r="D1911" s="39" t="str">
        <f>IFERROR(__xludf.DUMMYFUNCTION("IFERROR(RANK(raw!$H1910,Filter(raw!$H$2:$H10000,raw!$B$2:$B10000=raw!$B1910),1),"""")"),"")</f>
        <v/>
      </c>
      <c r="E1911" s="40" t="str">
        <f t="array" ref="E1911">IFERROR(INDEX(raw!$B:$H,MATCH(1,(raw!$B:$B=$B1911)*(raw!$D:$D=$C1911),0),7), "n/a")</f>
        <v/>
      </c>
    </row>
    <row r="1912">
      <c r="B1912" s="39" t="str">
        <f>IFERROR(raw!$B1911,"")</f>
        <v/>
      </c>
      <c r="C1912" s="39" t="str">
        <f>IFERROR(raw!$D1911,"")</f>
        <v/>
      </c>
      <c r="D1912" s="39" t="str">
        <f>IFERROR(__xludf.DUMMYFUNCTION("IFERROR(RANK(raw!$H1911,Filter(raw!$H$2:$H10000,raw!$B$2:$B10000=raw!$B1911),1),"""")"),"")</f>
        <v/>
      </c>
      <c r="E1912" s="40" t="str">
        <f t="array" ref="E1912">IFERROR(INDEX(raw!$B:$H,MATCH(1,(raw!$B:$B=$B1912)*(raw!$D:$D=$C1912),0),7), "n/a")</f>
        <v/>
      </c>
    </row>
    <row r="1913">
      <c r="B1913" s="39" t="str">
        <f>IFERROR(raw!$B1912,"")</f>
        <v/>
      </c>
      <c r="C1913" s="39" t="str">
        <f>IFERROR(raw!$D1912,"")</f>
        <v/>
      </c>
      <c r="D1913" s="39" t="str">
        <f>IFERROR(__xludf.DUMMYFUNCTION("IFERROR(RANK(raw!$H1912,Filter(raw!$H$2:$H10000,raw!$B$2:$B10000=raw!$B1912),1),"""")"),"")</f>
        <v/>
      </c>
      <c r="E1913" s="40" t="str">
        <f t="array" ref="E1913">IFERROR(INDEX(raw!$B:$H,MATCH(1,(raw!$B:$B=$B1913)*(raw!$D:$D=$C1913),0),7), "n/a")</f>
        <v/>
      </c>
    </row>
    <row r="1914">
      <c r="B1914" s="39" t="str">
        <f>IFERROR(raw!$B1913,"")</f>
        <v/>
      </c>
      <c r="C1914" s="39" t="str">
        <f>IFERROR(raw!$D1913,"")</f>
        <v/>
      </c>
      <c r="D1914" s="39" t="str">
        <f>IFERROR(__xludf.DUMMYFUNCTION("IFERROR(RANK(raw!$H1913,Filter(raw!$H$2:$H10000,raw!$B$2:$B10000=raw!$B1913),1),"""")"),"")</f>
        <v/>
      </c>
      <c r="E1914" s="40" t="str">
        <f t="array" ref="E1914">IFERROR(INDEX(raw!$B:$H,MATCH(1,(raw!$B:$B=$B1914)*(raw!$D:$D=$C1914),0),7), "n/a")</f>
        <v/>
      </c>
    </row>
    <row r="1915">
      <c r="B1915" s="39" t="str">
        <f>IFERROR(raw!$B1914,"")</f>
        <v/>
      </c>
      <c r="C1915" s="39" t="str">
        <f>IFERROR(raw!$D1914,"")</f>
        <v/>
      </c>
      <c r="D1915" s="39" t="str">
        <f>IFERROR(__xludf.DUMMYFUNCTION("IFERROR(RANK(raw!$H1914,Filter(raw!$H$2:$H10000,raw!$B$2:$B10000=raw!$B1914),1),"""")"),"")</f>
        <v/>
      </c>
      <c r="E1915" s="40" t="str">
        <f t="array" ref="E1915">IFERROR(INDEX(raw!$B:$H,MATCH(1,(raw!$B:$B=$B1915)*(raw!$D:$D=$C1915),0),7), "n/a")</f>
        <v/>
      </c>
    </row>
    <row r="1916">
      <c r="B1916" s="39" t="str">
        <f>IFERROR(raw!$B1915,"")</f>
        <v/>
      </c>
      <c r="C1916" s="39" t="str">
        <f>IFERROR(raw!$D1915,"")</f>
        <v/>
      </c>
      <c r="D1916" s="39" t="str">
        <f>IFERROR(__xludf.DUMMYFUNCTION("IFERROR(RANK(raw!$H1915,Filter(raw!$H$2:$H10000,raw!$B$2:$B10000=raw!$B1915),1),"""")"),"")</f>
        <v/>
      </c>
      <c r="E1916" s="40" t="str">
        <f t="array" ref="E1916">IFERROR(INDEX(raw!$B:$H,MATCH(1,(raw!$B:$B=$B1916)*(raw!$D:$D=$C1916),0),7), "n/a")</f>
        <v/>
      </c>
    </row>
    <row r="1917">
      <c r="B1917" s="39" t="str">
        <f>IFERROR(raw!$B1916,"")</f>
        <v/>
      </c>
      <c r="C1917" s="39" t="str">
        <f>IFERROR(raw!$D1916,"")</f>
        <v/>
      </c>
      <c r="D1917" s="39" t="str">
        <f>IFERROR(__xludf.DUMMYFUNCTION("IFERROR(RANK(raw!$H1916,Filter(raw!$H$2:$H10000,raw!$B$2:$B10000=raw!$B1916),1),"""")"),"")</f>
        <v/>
      </c>
      <c r="E1917" s="40" t="str">
        <f t="array" ref="E1917">IFERROR(INDEX(raw!$B:$H,MATCH(1,(raw!$B:$B=$B1917)*(raw!$D:$D=$C1917),0),7), "n/a")</f>
        <v/>
      </c>
    </row>
    <row r="1918">
      <c r="B1918" s="39" t="str">
        <f>IFERROR(raw!$B1917,"")</f>
        <v/>
      </c>
      <c r="C1918" s="39" t="str">
        <f>IFERROR(raw!$D1917,"")</f>
        <v/>
      </c>
      <c r="D1918" s="39" t="str">
        <f>IFERROR(__xludf.DUMMYFUNCTION("IFERROR(RANK(raw!$H1917,Filter(raw!$H$2:$H10000,raw!$B$2:$B10000=raw!$B1917),1),"""")"),"")</f>
        <v/>
      </c>
      <c r="E1918" s="40" t="str">
        <f t="array" ref="E1918">IFERROR(INDEX(raw!$B:$H,MATCH(1,(raw!$B:$B=$B1918)*(raw!$D:$D=$C1918),0),7), "n/a")</f>
        <v/>
      </c>
    </row>
    <row r="1919">
      <c r="B1919" s="39" t="str">
        <f>IFERROR(raw!$B1918,"")</f>
        <v/>
      </c>
      <c r="C1919" s="39" t="str">
        <f>IFERROR(raw!$D1918,"")</f>
        <v/>
      </c>
      <c r="D1919" s="39" t="str">
        <f>IFERROR(__xludf.DUMMYFUNCTION("IFERROR(RANK(raw!$H1918,Filter(raw!$H$2:$H10000,raw!$B$2:$B10000=raw!$B1918),1),"""")"),"")</f>
        <v/>
      </c>
      <c r="E1919" s="40" t="str">
        <f t="array" ref="E1919">IFERROR(INDEX(raw!$B:$H,MATCH(1,(raw!$B:$B=$B1919)*(raw!$D:$D=$C1919),0),7), "n/a")</f>
        <v/>
      </c>
    </row>
    <row r="1920">
      <c r="B1920" s="39" t="str">
        <f>IFERROR(raw!$B1919,"")</f>
        <v/>
      </c>
      <c r="C1920" s="39" t="str">
        <f>IFERROR(raw!$D1919,"")</f>
        <v/>
      </c>
      <c r="D1920" s="39" t="str">
        <f>IFERROR(__xludf.DUMMYFUNCTION("IFERROR(RANK(raw!$H1919,Filter(raw!$H$2:$H10000,raw!$B$2:$B10000=raw!$B1919),1),"""")"),"")</f>
        <v/>
      </c>
      <c r="E1920" s="40" t="str">
        <f t="array" ref="E1920">IFERROR(INDEX(raw!$B:$H,MATCH(1,(raw!$B:$B=$B1920)*(raw!$D:$D=$C1920),0),7), "n/a")</f>
        <v/>
      </c>
    </row>
    <row r="1921">
      <c r="B1921" s="39" t="str">
        <f>IFERROR(raw!$B1920,"")</f>
        <v/>
      </c>
      <c r="C1921" s="39" t="str">
        <f>IFERROR(raw!$D1920,"")</f>
        <v/>
      </c>
      <c r="D1921" s="39" t="str">
        <f>IFERROR(__xludf.DUMMYFUNCTION("IFERROR(RANK(raw!$H1920,Filter(raw!$H$2:$H10000,raw!$B$2:$B10000=raw!$B1920),1),"""")"),"")</f>
        <v/>
      </c>
      <c r="E1921" s="40" t="str">
        <f t="array" ref="E1921">IFERROR(INDEX(raw!$B:$H,MATCH(1,(raw!$B:$B=$B1921)*(raw!$D:$D=$C1921),0),7), "n/a")</f>
        <v/>
      </c>
    </row>
    <row r="1922">
      <c r="B1922" s="39" t="str">
        <f>IFERROR(raw!$B1921,"")</f>
        <v/>
      </c>
      <c r="C1922" s="39" t="str">
        <f>IFERROR(raw!$D1921,"")</f>
        <v/>
      </c>
      <c r="D1922" s="39" t="str">
        <f>IFERROR(__xludf.DUMMYFUNCTION("IFERROR(RANK(raw!$H1921,Filter(raw!$H$2:$H10000,raw!$B$2:$B10000=raw!$B1921),1),"""")"),"")</f>
        <v/>
      </c>
      <c r="E1922" s="40" t="str">
        <f t="array" ref="E1922">IFERROR(INDEX(raw!$B:$H,MATCH(1,(raw!$B:$B=$B1922)*(raw!$D:$D=$C1922),0),7), "n/a")</f>
        <v/>
      </c>
    </row>
    <row r="1923">
      <c r="B1923" s="39" t="str">
        <f>IFERROR(raw!$B1922,"")</f>
        <v/>
      </c>
      <c r="C1923" s="39" t="str">
        <f>IFERROR(raw!$D1922,"")</f>
        <v/>
      </c>
      <c r="D1923" s="39" t="str">
        <f>IFERROR(__xludf.DUMMYFUNCTION("IFERROR(RANK(raw!$H1922,Filter(raw!$H$2:$H10000,raw!$B$2:$B10000=raw!$B1922),1),"""")"),"")</f>
        <v/>
      </c>
      <c r="E1923" s="40" t="str">
        <f t="array" ref="E1923">IFERROR(INDEX(raw!$B:$H,MATCH(1,(raw!$B:$B=$B1923)*(raw!$D:$D=$C1923),0),7), "n/a")</f>
        <v/>
      </c>
    </row>
    <row r="1924">
      <c r="B1924" s="39" t="str">
        <f>IFERROR(raw!$B1923,"")</f>
        <v/>
      </c>
      <c r="C1924" s="39" t="str">
        <f>IFERROR(raw!$D1923,"")</f>
        <v/>
      </c>
      <c r="D1924" s="39" t="str">
        <f>IFERROR(__xludf.DUMMYFUNCTION("IFERROR(RANK(raw!$H1923,Filter(raw!$H$2:$H10000,raw!$B$2:$B10000=raw!$B1923),1),"""")"),"")</f>
        <v/>
      </c>
      <c r="E1924" s="40" t="str">
        <f t="array" ref="E1924">IFERROR(INDEX(raw!$B:$H,MATCH(1,(raw!$B:$B=$B1924)*(raw!$D:$D=$C1924),0),7), "n/a")</f>
        <v/>
      </c>
    </row>
    <row r="1925">
      <c r="B1925" s="39" t="str">
        <f>IFERROR(raw!$B1924,"")</f>
        <v/>
      </c>
      <c r="C1925" s="39" t="str">
        <f>IFERROR(raw!$D1924,"")</f>
        <v/>
      </c>
      <c r="D1925" s="39" t="str">
        <f>IFERROR(__xludf.DUMMYFUNCTION("IFERROR(RANK(raw!$H1924,Filter(raw!$H$2:$H10000,raw!$B$2:$B10000=raw!$B1924),1),"""")"),"")</f>
        <v/>
      </c>
      <c r="E1925" s="40" t="str">
        <f t="array" ref="E1925">IFERROR(INDEX(raw!$B:$H,MATCH(1,(raw!$B:$B=$B1925)*(raw!$D:$D=$C1925),0),7), "n/a")</f>
        <v/>
      </c>
    </row>
    <row r="1926">
      <c r="B1926" s="39" t="str">
        <f>IFERROR(raw!$B1925,"")</f>
        <v/>
      </c>
      <c r="C1926" s="39" t="str">
        <f>IFERROR(raw!$D1925,"")</f>
        <v/>
      </c>
      <c r="D1926" s="39" t="str">
        <f>IFERROR(__xludf.DUMMYFUNCTION("IFERROR(RANK(raw!$H1925,Filter(raw!$H$2:$H10000,raw!$B$2:$B10000=raw!$B1925),1),"""")"),"")</f>
        <v/>
      </c>
      <c r="E1926" s="40" t="str">
        <f t="array" ref="E1926">IFERROR(INDEX(raw!$B:$H,MATCH(1,(raw!$B:$B=$B1926)*(raw!$D:$D=$C1926),0),7), "n/a")</f>
        <v/>
      </c>
    </row>
    <row r="1927">
      <c r="B1927" s="39" t="str">
        <f>IFERROR(raw!$B1926,"")</f>
        <v/>
      </c>
      <c r="C1927" s="39" t="str">
        <f>IFERROR(raw!$D1926,"")</f>
        <v/>
      </c>
      <c r="D1927" s="39" t="str">
        <f>IFERROR(__xludf.DUMMYFUNCTION("IFERROR(RANK(raw!$H1926,Filter(raw!$H$2:$H10000,raw!$B$2:$B10000=raw!$B1926),1),"""")"),"")</f>
        <v/>
      </c>
      <c r="E1927" s="40" t="str">
        <f t="array" ref="E1927">IFERROR(INDEX(raw!$B:$H,MATCH(1,(raw!$B:$B=$B1927)*(raw!$D:$D=$C1927),0),7), "n/a")</f>
        <v/>
      </c>
    </row>
    <row r="1928">
      <c r="B1928" s="39" t="str">
        <f>IFERROR(raw!$B1927,"")</f>
        <v/>
      </c>
      <c r="C1928" s="39" t="str">
        <f>IFERROR(raw!$D1927,"")</f>
        <v/>
      </c>
      <c r="D1928" s="39" t="str">
        <f>IFERROR(__xludf.DUMMYFUNCTION("IFERROR(RANK(raw!$H1927,Filter(raw!$H$2:$H10000,raw!$B$2:$B10000=raw!$B1927),1),"""")"),"")</f>
        <v/>
      </c>
      <c r="E1928" s="40" t="str">
        <f t="array" ref="E1928">IFERROR(INDEX(raw!$B:$H,MATCH(1,(raw!$B:$B=$B1928)*(raw!$D:$D=$C1928),0),7), "n/a")</f>
        <v/>
      </c>
    </row>
    <row r="1929">
      <c r="B1929" s="39" t="str">
        <f>IFERROR(raw!$B1928,"")</f>
        <v/>
      </c>
      <c r="C1929" s="39" t="str">
        <f>IFERROR(raw!$D1928,"")</f>
        <v/>
      </c>
      <c r="D1929" s="39" t="str">
        <f>IFERROR(__xludf.DUMMYFUNCTION("IFERROR(RANK(raw!$H1928,Filter(raw!$H$2:$H10000,raw!$B$2:$B10000=raw!$B1928),1),"""")"),"")</f>
        <v/>
      </c>
      <c r="E1929" s="40" t="str">
        <f t="array" ref="E1929">IFERROR(INDEX(raw!$B:$H,MATCH(1,(raw!$B:$B=$B1929)*(raw!$D:$D=$C1929),0),7), "n/a")</f>
        <v/>
      </c>
    </row>
    <row r="1930">
      <c r="B1930" s="39" t="str">
        <f>IFERROR(raw!$B1929,"")</f>
        <v/>
      </c>
      <c r="C1930" s="39" t="str">
        <f>IFERROR(raw!$D1929,"")</f>
        <v/>
      </c>
      <c r="D1930" s="39" t="str">
        <f>IFERROR(__xludf.DUMMYFUNCTION("IFERROR(RANK(raw!$H1929,Filter(raw!$H$2:$H10000,raw!$B$2:$B10000=raw!$B1929),1),"""")"),"")</f>
        <v/>
      </c>
      <c r="E1930" s="40" t="str">
        <f t="array" ref="E1930">IFERROR(INDEX(raw!$B:$H,MATCH(1,(raw!$B:$B=$B1930)*(raw!$D:$D=$C1930),0),7), "n/a")</f>
        <v/>
      </c>
    </row>
    <row r="1931">
      <c r="B1931" s="39" t="str">
        <f>IFERROR(raw!$B1930,"")</f>
        <v/>
      </c>
      <c r="C1931" s="39" t="str">
        <f>IFERROR(raw!$D1930,"")</f>
        <v/>
      </c>
      <c r="D1931" s="39" t="str">
        <f>IFERROR(__xludf.DUMMYFUNCTION("IFERROR(RANK(raw!$H1930,Filter(raw!$H$2:$H10000,raw!$B$2:$B10000=raw!$B1930),1),"""")"),"")</f>
        <v/>
      </c>
      <c r="E1931" s="40" t="str">
        <f t="array" ref="E1931">IFERROR(INDEX(raw!$B:$H,MATCH(1,(raw!$B:$B=$B1931)*(raw!$D:$D=$C1931),0),7), "n/a")</f>
        <v/>
      </c>
    </row>
    <row r="1932">
      <c r="B1932" s="39" t="str">
        <f>IFERROR(raw!$B1931,"")</f>
        <v/>
      </c>
      <c r="C1932" s="39" t="str">
        <f>IFERROR(raw!$D1931,"")</f>
        <v/>
      </c>
      <c r="D1932" s="39" t="str">
        <f>IFERROR(__xludf.DUMMYFUNCTION("IFERROR(RANK(raw!$H1931,Filter(raw!$H$2:$H10000,raw!$B$2:$B10000=raw!$B1931),1),"""")"),"")</f>
        <v/>
      </c>
      <c r="E1932" s="40" t="str">
        <f t="array" ref="E1932">IFERROR(INDEX(raw!$B:$H,MATCH(1,(raw!$B:$B=$B1932)*(raw!$D:$D=$C1932),0),7), "n/a")</f>
        <v/>
      </c>
    </row>
    <row r="1933">
      <c r="B1933" s="39" t="str">
        <f>IFERROR(raw!$B1932,"")</f>
        <v/>
      </c>
      <c r="C1933" s="39" t="str">
        <f>IFERROR(raw!$D1932,"")</f>
        <v/>
      </c>
      <c r="D1933" s="39" t="str">
        <f>IFERROR(__xludf.DUMMYFUNCTION("IFERROR(RANK(raw!$H1932,Filter(raw!$H$2:$H10000,raw!$B$2:$B10000=raw!$B1932),1),"""")"),"")</f>
        <v/>
      </c>
      <c r="E1933" s="40" t="str">
        <f t="array" ref="E1933">IFERROR(INDEX(raw!$B:$H,MATCH(1,(raw!$B:$B=$B1933)*(raw!$D:$D=$C1933),0),7), "n/a")</f>
        <v/>
      </c>
    </row>
    <row r="1934">
      <c r="B1934" s="39" t="str">
        <f>IFERROR(raw!$B1933,"")</f>
        <v/>
      </c>
      <c r="C1934" s="39" t="str">
        <f>IFERROR(raw!$D1933,"")</f>
        <v/>
      </c>
      <c r="D1934" s="39" t="str">
        <f>IFERROR(__xludf.DUMMYFUNCTION("IFERROR(RANK(raw!$H1933,Filter(raw!$H$2:$H10000,raw!$B$2:$B10000=raw!$B1933),1),"""")"),"")</f>
        <v/>
      </c>
      <c r="E1934" s="40" t="str">
        <f t="array" ref="E1934">IFERROR(INDEX(raw!$B:$H,MATCH(1,(raw!$B:$B=$B1934)*(raw!$D:$D=$C1934),0),7), "n/a")</f>
        <v/>
      </c>
    </row>
    <row r="1935">
      <c r="B1935" s="39" t="str">
        <f>IFERROR(raw!$B1934,"")</f>
        <v/>
      </c>
      <c r="C1935" s="39" t="str">
        <f>IFERROR(raw!$D1934,"")</f>
        <v/>
      </c>
      <c r="D1935" s="39" t="str">
        <f>IFERROR(__xludf.DUMMYFUNCTION("IFERROR(RANK(raw!$H1934,Filter(raw!$H$2:$H10000,raw!$B$2:$B10000=raw!$B1934),1),"""")"),"")</f>
        <v/>
      </c>
      <c r="E1935" s="40" t="str">
        <f t="array" ref="E1935">IFERROR(INDEX(raw!$B:$H,MATCH(1,(raw!$B:$B=$B1935)*(raw!$D:$D=$C1935),0),7), "n/a")</f>
        <v/>
      </c>
    </row>
    <row r="1936">
      <c r="B1936" s="39" t="str">
        <f>IFERROR(raw!$B1935,"")</f>
        <v/>
      </c>
      <c r="C1936" s="39" t="str">
        <f>IFERROR(raw!$D1935,"")</f>
        <v/>
      </c>
      <c r="D1936" s="39" t="str">
        <f>IFERROR(__xludf.DUMMYFUNCTION("IFERROR(RANK(raw!$H1935,Filter(raw!$H$2:$H10000,raw!$B$2:$B10000=raw!$B1935),1),"""")"),"")</f>
        <v/>
      </c>
      <c r="E1936" s="40" t="str">
        <f t="array" ref="E1936">IFERROR(INDEX(raw!$B:$H,MATCH(1,(raw!$B:$B=$B1936)*(raw!$D:$D=$C1936),0),7), "n/a")</f>
        <v/>
      </c>
    </row>
    <row r="1937">
      <c r="B1937" s="39" t="str">
        <f>IFERROR(raw!$B1936,"")</f>
        <v/>
      </c>
      <c r="C1937" s="39" t="str">
        <f>IFERROR(raw!$D1936,"")</f>
        <v/>
      </c>
      <c r="D1937" s="39" t="str">
        <f>IFERROR(__xludf.DUMMYFUNCTION("IFERROR(RANK(raw!$H1936,Filter(raw!$H$2:$H10000,raw!$B$2:$B10000=raw!$B1936),1),"""")"),"")</f>
        <v/>
      </c>
      <c r="E1937" s="40" t="str">
        <f t="array" ref="E1937">IFERROR(INDEX(raw!$B:$H,MATCH(1,(raw!$B:$B=$B1937)*(raw!$D:$D=$C1937),0),7), "n/a")</f>
        <v/>
      </c>
    </row>
    <row r="1938">
      <c r="B1938" s="39" t="str">
        <f>IFERROR(raw!$B1937,"")</f>
        <v/>
      </c>
      <c r="C1938" s="39" t="str">
        <f>IFERROR(raw!$D1937,"")</f>
        <v/>
      </c>
      <c r="D1938" s="39" t="str">
        <f>IFERROR(__xludf.DUMMYFUNCTION("IFERROR(RANK(raw!$H1937,Filter(raw!$H$2:$H10000,raw!$B$2:$B10000=raw!$B1937),1),"""")"),"")</f>
        <v/>
      </c>
      <c r="E1938" s="40" t="str">
        <f t="array" ref="E1938">IFERROR(INDEX(raw!$B:$H,MATCH(1,(raw!$B:$B=$B1938)*(raw!$D:$D=$C1938),0),7), "n/a")</f>
        <v/>
      </c>
    </row>
    <row r="1939">
      <c r="B1939" s="39" t="str">
        <f>IFERROR(raw!$B1938,"")</f>
        <v/>
      </c>
      <c r="C1939" s="39" t="str">
        <f>IFERROR(raw!$D1938,"")</f>
        <v/>
      </c>
      <c r="D1939" s="39" t="str">
        <f>IFERROR(__xludf.DUMMYFUNCTION("IFERROR(RANK(raw!$H1938,Filter(raw!$H$2:$H10000,raw!$B$2:$B10000=raw!$B1938),1),"""")"),"")</f>
        <v/>
      </c>
      <c r="E1939" s="40" t="str">
        <f t="array" ref="E1939">IFERROR(INDEX(raw!$B:$H,MATCH(1,(raw!$B:$B=$B1939)*(raw!$D:$D=$C1939),0),7), "n/a")</f>
        <v/>
      </c>
    </row>
    <row r="1940">
      <c r="B1940" s="39" t="str">
        <f>IFERROR(raw!$B1939,"")</f>
        <v/>
      </c>
      <c r="C1940" s="39" t="str">
        <f>IFERROR(raw!$D1939,"")</f>
        <v/>
      </c>
      <c r="D1940" s="39" t="str">
        <f>IFERROR(__xludf.DUMMYFUNCTION("IFERROR(RANK(raw!$H1939,Filter(raw!$H$2:$H10000,raw!$B$2:$B10000=raw!$B1939),1),"""")"),"")</f>
        <v/>
      </c>
      <c r="E1940" s="40" t="str">
        <f t="array" ref="E1940">IFERROR(INDEX(raw!$B:$H,MATCH(1,(raw!$B:$B=$B1940)*(raw!$D:$D=$C1940),0),7), "n/a")</f>
        <v/>
      </c>
    </row>
    <row r="1941">
      <c r="B1941" s="39" t="str">
        <f>IFERROR(raw!$B1940,"")</f>
        <v/>
      </c>
      <c r="C1941" s="39" t="str">
        <f>IFERROR(raw!$D1940,"")</f>
        <v/>
      </c>
      <c r="D1941" s="39" t="str">
        <f>IFERROR(__xludf.DUMMYFUNCTION("IFERROR(RANK(raw!$H1940,Filter(raw!$H$2:$H10000,raw!$B$2:$B10000=raw!$B1940),1),"""")"),"")</f>
        <v/>
      </c>
      <c r="E1941" s="40" t="str">
        <f t="array" ref="E1941">IFERROR(INDEX(raw!$B:$H,MATCH(1,(raw!$B:$B=$B1941)*(raw!$D:$D=$C1941),0),7), "n/a")</f>
        <v/>
      </c>
    </row>
    <row r="1942">
      <c r="B1942" s="39" t="str">
        <f>IFERROR(raw!$B1941,"")</f>
        <v/>
      </c>
      <c r="C1942" s="39" t="str">
        <f>IFERROR(raw!$D1941,"")</f>
        <v/>
      </c>
      <c r="D1942" s="39" t="str">
        <f>IFERROR(__xludf.DUMMYFUNCTION("IFERROR(RANK(raw!$H1941,Filter(raw!$H$2:$H10000,raw!$B$2:$B10000=raw!$B1941),1),"""")"),"")</f>
        <v/>
      </c>
      <c r="E1942" s="40" t="str">
        <f t="array" ref="E1942">IFERROR(INDEX(raw!$B:$H,MATCH(1,(raw!$B:$B=$B1942)*(raw!$D:$D=$C1942),0),7), "n/a")</f>
        <v/>
      </c>
    </row>
    <row r="1943">
      <c r="B1943" s="39" t="str">
        <f>IFERROR(raw!$B1942,"")</f>
        <v/>
      </c>
      <c r="C1943" s="39" t="str">
        <f>IFERROR(raw!$D1942,"")</f>
        <v/>
      </c>
      <c r="D1943" s="39" t="str">
        <f>IFERROR(__xludf.DUMMYFUNCTION("IFERROR(RANK(raw!$H1942,Filter(raw!$H$2:$H10000,raw!$B$2:$B10000=raw!$B1942),1),"""")"),"")</f>
        <v/>
      </c>
      <c r="E1943" s="40" t="str">
        <f t="array" ref="E1943">IFERROR(INDEX(raw!$B:$H,MATCH(1,(raw!$B:$B=$B1943)*(raw!$D:$D=$C1943),0),7), "n/a")</f>
        <v/>
      </c>
    </row>
    <row r="1944">
      <c r="B1944" s="39" t="str">
        <f>IFERROR(raw!$B1943,"")</f>
        <v/>
      </c>
      <c r="C1944" s="39" t="str">
        <f>IFERROR(raw!$D1943,"")</f>
        <v/>
      </c>
      <c r="D1944" s="39" t="str">
        <f>IFERROR(__xludf.DUMMYFUNCTION("IFERROR(RANK(raw!$H1943,Filter(raw!$H$2:$H10000,raw!$B$2:$B10000=raw!$B1943),1),"""")"),"")</f>
        <v/>
      </c>
      <c r="E1944" s="40" t="str">
        <f t="array" ref="E1944">IFERROR(INDEX(raw!$B:$H,MATCH(1,(raw!$B:$B=$B1944)*(raw!$D:$D=$C1944),0),7), "n/a")</f>
        <v/>
      </c>
    </row>
    <row r="1945">
      <c r="B1945" s="39" t="str">
        <f>IFERROR(raw!$B1944,"")</f>
        <v/>
      </c>
      <c r="C1945" s="39" t="str">
        <f>IFERROR(raw!$D1944,"")</f>
        <v/>
      </c>
      <c r="D1945" s="39" t="str">
        <f>IFERROR(__xludf.DUMMYFUNCTION("IFERROR(RANK(raw!$H1944,Filter(raw!$H$2:$H10000,raw!$B$2:$B10000=raw!$B1944),1),"""")"),"")</f>
        <v/>
      </c>
      <c r="E1945" s="40" t="str">
        <f t="array" ref="E1945">IFERROR(INDEX(raw!$B:$H,MATCH(1,(raw!$B:$B=$B1945)*(raw!$D:$D=$C1945),0),7), "n/a")</f>
        <v/>
      </c>
    </row>
    <row r="1946">
      <c r="B1946" s="39" t="str">
        <f>IFERROR(raw!$B1945,"")</f>
        <v/>
      </c>
      <c r="C1946" s="39" t="str">
        <f>IFERROR(raw!$D1945,"")</f>
        <v/>
      </c>
      <c r="D1946" s="39" t="str">
        <f>IFERROR(__xludf.DUMMYFUNCTION("IFERROR(RANK(raw!$H1945,Filter(raw!$H$2:$H10000,raw!$B$2:$B10000=raw!$B1945),1),"""")"),"")</f>
        <v/>
      </c>
      <c r="E1946" s="40" t="str">
        <f t="array" ref="E1946">IFERROR(INDEX(raw!$B:$H,MATCH(1,(raw!$B:$B=$B1946)*(raw!$D:$D=$C1946),0),7), "n/a")</f>
        <v/>
      </c>
    </row>
    <row r="1947">
      <c r="B1947" s="39" t="str">
        <f>IFERROR(raw!$B1946,"")</f>
        <v/>
      </c>
      <c r="C1947" s="39" t="str">
        <f>IFERROR(raw!$D1946,"")</f>
        <v/>
      </c>
      <c r="D1947" s="39" t="str">
        <f>IFERROR(__xludf.DUMMYFUNCTION("IFERROR(RANK(raw!$H1946,Filter(raw!$H$2:$H10000,raw!$B$2:$B10000=raw!$B1946),1),"""")"),"")</f>
        <v/>
      </c>
      <c r="E1947" s="40" t="str">
        <f t="array" ref="E1947">IFERROR(INDEX(raw!$B:$H,MATCH(1,(raw!$B:$B=$B1947)*(raw!$D:$D=$C1947),0),7), "n/a")</f>
        <v/>
      </c>
    </row>
    <row r="1948">
      <c r="B1948" s="39" t="str">
        <f>IFERROR(raw!$B1947,"")</f>
        <v/>
      </c>
      <c r="C1948" s="39" t="str">
        <f>IFERROR(raw!$D1947,"")</f>
        <v/>
      </c>
      <c r="D1948" s="39" t="str">
        <f>IFERROR(__xludf.DUMMYFUNCTION("IFERROR(RANK(raw!$H1947,Filter(raw!$H$2:$H10000,raw!$B$2:$B10000=raw!$B1947),1),"""")"),"")</f>
        <v/>
      </c>
      <c r="E1948" s="40" t="str">
        <f t="array" ref="E1948">IFERROR(INDEX(raw!$B:$H,MATCH(1,(raw!$B:$B=$B1948)*(raw!$D:$D=$C1948),0),7), "n/a")</f>
        <v/>
      </c>
    </row>
    <row r="1949">
      <c r="B1949" s="39" t="str">
        <f>IFERROR(raw!$B1948,"")</f>
        <v/>
      </c>
      <c r="C1949" s="39" t="str">
        <f>IFERROR(raw!$D1948,"")</f>
        <v/>
      </c>
      <c r="D1949" s="39" t="str">
        <f>IFERROR(__xludf.DUMMYFUNCTION("IFERROR(RANK(raw!$H1948,Filter(raw!$H$2:$H10000,raw!$B$2:$B10000=raw!$B1948),1),"""")"),"")</f>
        <v/>
      </c>
      <c r="E1949" s="40" t="str">
        <f t="array" ref="E1949">IFERROR(INDEX(raw!$B:$H,MATCH(1,(raw!$B:$B=$B1949)*(raw!$D:$D=$C1949),0),7), "n/a")</f>
        <v/>
      </c>
    </row>
    <row r="1950">
      <c r="B1950" s="39" t="str">
        <f>IFERROR(raw!$B1949,"")</f>
        <v/>
      </c>
      <c r="C1950" s="39" t="str">
        <f>IFERROR(raw!$D1949,"")</f>
        <v/>
      </c>
      <c r="D1950" s="39" t="str">
        <f>IFERROR(__xludf.DUMMYFUNCTION("IFERROR(RANK(raw!$H1949,Filter(raw!$H$2:$H10000,raw!$B$2:$B10000=raw!$B1949),1),"""")"),"")</f>
        <v/>
      </c>
      <c r="E1950" s="40" t="str">
        <f t="array" ref="E1950">IFERROR(INDEX(raw!$B:$H,MATCH(1,(raw!$B:$B=$B1950)*(raw!$D:$D=$C1950),0),7), "n/a")</f>
        <v/>
      </c>
    </row>
    <row r="1951">
      <c r="B1951" s="39" t="str">
        <f>IFERROR(raw!$B1950,"")</f>
        <v/>
      </c>
      <c r="C1951" s="39" t="str">
        <f>IFERROR(raw!$D1950,"")</f>
        <v/>
      </c>
      <c r="D1951" s="39" t="str">
        <f>IFERROR(__xludf.DUMMYFUNCTION("IFERROR(RANK(raw!$H1950,Filter(raw!$H$2:$H10000,raw!$B$2:$B10000=raw!$B1950),1),"""")"),"")</f>
        <v/>
      </c>
      <c r="E1951" s="40" t="str">
        <f t="array" ref="E1951">IFERROR(INDEX(raw!$B:$H,MATCH(1,(raw!$B:$B=$B1951)*(raw!$D:$D=$C1951),0),7), "n/a")</f>
        <v/>
      </c>
    </row>
    <row r="1952">
      <c r="B1952" s="39" t="str">
        <f>IFERROR(raw!$B1951,"")</f>
        <v/>
      </c>
      <c r="C1952" s="39" t="str">
        <f>IFERROR(raw!$D1951,"")</f>
        <v/>
      </c>
      <c r="D1952" s="39" t="str">
        <f>IFERROR(__xludf.DUMMYFUNCTION("IFERROR(RANK(raw!$H1951,Filter(raw!$H$2:$H10000,raw!$B$2:$B10000=raw!$B1951),1),"""")"),"")</f>
        <v/>
      </c>
      <c r="E1952" s="40" t="str">
        <f t="array" ref="E1952">IFERROR(INDEX(raw!$B:$H,MATCH(1,(raw!$B:$B=$B1952)*(raw!$D:$D=$C1952),0),7), "n/a")</f>
        <v/>
      </c>
    </row>
    <row r="1953">
      <c r="B1953" s="39" t="str">
        <f>IFERROR(raw!$B1952,"")</f>
        <v/>
      </c>
      <c r="C1953" s="39" t="str">
        <f>IFERROR(raw!$D1952,"")</f>
        <v/>
      </c>
      <c r="D1953" s="39" t="str">
        <f>IFERROR(__xludf.DUMMYFUNCTION("IFERROR(RANK(raw!$H1952,Filter(raw!$H$2:$H10000,raw!$B$2:$B10000=raw!$B1952),1),"""")"),"")</f>
        <v/>
      </c>
      <c r="E1953" s="40" t="str">
        <f t="array" ref="E1953">IFERROR(INDEX(raw!$B:$H,MATCH(1,(raw!$B:$B=$B1953)*(raw!$D:$D=$C1953),0),7), "n/a")</f>
        <v/>
      </c>
    </row>
    <row r="1954">
      <c r="B1954" s="39" t="str">
        <f>IFERROR(raw!$B1953,"")</f>
        <v/>
      </c>
      <c r="C1954" s="39" t="str">
        <f>IFERROR(raw!$D1953,"")</f>
        <v/>
      </c>
      <c r="D1954" s="39" t="str">
        <f>IFERROR(__xludf.DUMMYFUNCTION("IFERROR(RANK(raw!$H1953,Filter(raw!$H$2:$H10000,raw!$B$2:$B10000=raw!$B1953),1),"""")"),"")</f>
        <v/>
      </c>
      <c r="E1954" s="40" t="str">
        <f t="array" ref="E1954">IFERROR(INDEX(raw!$B:$H,MATCH(1,(raw!$B:$B=$B1954)*(raw!$D:$D=$C1954),0),7), "n/a")</f>
        <v/>
      </c>
    </row>
    <row r="1955">
      <c r="B1955" s="39" t="str">
        <f>IFERROR(raw!$B1954,"")</f>
        <v/>
      </c>
      <c r="C1955" s="39" t="str">
        <f>IFERROR(raw!$D1954,"")</f>
        <v/>
      </c>
      <c r="D1955" s="39" t="str">
        <f>IFERROR(__xludf.DUMMYFUNCTION("IFERROR(RANK(raw!$H1954,Filter(raw!$H$2:$H10000,raw!$B$2:$B10000=raw!$B1954),1),"""")"),"")</f>
        <v/>
      </c>
      <c r="E1955" s="40" t="str">
        <f t="array" ref="E1955">IFERROR(INDEX(raw!$B:$H,MATCH(1,(raw!$B:$B=$B1955)*(raw!$D:$D=$C1955),0),7), "n/a")</f>
        <v/>
      </c>
    </row>
    <row r="1956">
      <c r="B1956" s="39" t="str">
        <f>IFERROR(raw!$B1955,"")</f>
        <v/>
      </c>
      <c r="C1956" s="39" t="str">
        <f>IFERROR(raw!$D1955,"")</f>
        <v/>
      </c>
      <c r="D1956" s="39" t="str">
        <f>IFERROR(__xludf.DUMMYFUNCTION("IFERROR(RANK(raw!$H1955,Filter(raw!$H$2:$H10000,raw!$B$2:$B10000=raw!$B1955),1),"""")"),"")</f>
        <v/>
      </c>
      <c r="E1956" s="40" t="str">
        <f t="array" ref="E1956">IFERROR(INDEX(raw!$B:$H,MATCH(1,(raw!$B:$B=$B1956)*(raw!$D:$D=$C1956),0),7), "n/a")</f>
        <v/>
      </c>
    </row>
    <row r="1957">
      <c r="B1957" s="39" t="str">
        <f>IFERROR(raw!$B1956,"")</f>
        <v/>
      </c>
      <c r="C1957" s="39" t="str">
        <f>IFERROR(raw!$D1956,"")</f>
        <v/>
      </c>
      <c r="D1957" s="39" t="str">
        <f>IFERROR(__xludf.DUMMYFUNCTION("IFERROR(RANK(raw!$H1956,Filter(raw!$H$2:$H10000,raw!$B$2:$B10000=raw!$B1956),1),"""")"),"")</f>
        <v/>
      </c>
      <c r="E1957" s="40" t="str">
        <f t="array" ref="E1957">IFERROR(INDEX(raw!$B:$H,MATCH(1,(raw!$B:$B=$B1957)*(raw!$D:$D=$C1957),0),7), "n/a")</f>
        <v/>
      </c>
    </row>
    <row r="1958">
      <c r="B1958" s="39" t="str">
        <f>IFERROR(raw!$B1957,"")</f>
        <v/>
      </c>
      <c r="C1958" s="39" t="str">
        <f>IFERROR(raw!$D1957,"")</f>
        <v/>
      </c>
      <c r="D1958" s="39" t="str">
        <f>IFERROR(__xludf.DUMMYFUNCTION("IFERROR(RANK(raw!$H1957,Filter(raw!$H$2:$H10000,raw!$B$2:$B10000=raw!$B1957),1),"""")"),"")</f>
        <v/>
      </c>
      <c r="E1958" s="40" t="str">
        <f t="array" ref="E1958">IFERROR(INDEX(raw!$B:$H,MATCH(1,(raw!$B:$B=$B1958)*(raw!$D:$D=$C1958),0),7), "n/a")</f>
        <v/>
      </c>
    </row>
    <row r="1959">
      <c r="B1959" s="39" t="str">
        <f>IFERROR(raw!$B1958,"")</f>
        <v/>
      </c>
      <c r="C1959" s="39" t="str">
        <f>IFERROR(raw!$D1958,"")</f>
        <v/>
      </c>
      <c r="D1959" s="39" t="str">
        <f>IFERROR(__xludf.DUMMYFUNCTION("IFERROR(RANK(raw!$H1958,Filter(raw!$H$2:$H10000,raw!$B$2:$B10000=raw!$B1958),1),"""")"),"")</f>
        <v/>
      </c>
      <c r="E1959" s="40" t="str">
        <f t="array" ref="E1959">IFERROR(INDEX(raw!$B:$H,MATCH(1,(raw!$B:$B=$B1959)*(raw!$D:$D=$C1959),0),7), "n/a")</f>
        <v/>
      </c>
    </row>
    <row r="1960">
      <c r="B1960" s="39" t="str">
        <f>IFERROR(raw!$B1959,"")</f>
        <v/>
      </c>
      <c r="C1960" s="39" t="str">
        <f>IFERROR(raw!$D1959,"")</f>
        <v/>
      </c>
      <c r="D1960" s="39" t="str">
        <f>IFERROR(__xludf.DUMMYFUNCTION("IFERROR(RANK(raw!$H1959,Filter(raw!$H$2:$H10000,raw!$B$2:$B10000=raw!$B1959),1),"""")"),"")</f>
        <v/>
      </c>
      <c r="E1960" s="40" t="str">
        <f t="array" ref="E1960">IFERROR(INDEX(raw!$B:$H,MATCH(1,(raw!$B:$B=$B1960)*(raw!$D:$D=$C1960),0),7), "n/a")</f>
        <v/>
      </c>
    </row>
    <row r="1961">
      <c r="B1961" s="39" t="str">
        <f>IFERROR(raw!$B1960,"")</f>
        <v/>
      </c>
      <c r="C1961" s="39" t="str">
        <f>IFERROR(raw!$D1960,"")</f>
        <v/>
      </c>
      <c r="D1961" s="39" t="str">
        <f>IFERROR(__xludf.DUMMYFUNCTION("IFERROR(RANK(raw!$H1960,Filter(raw!$H$2:$H10000,raw!$B$2:$B10000=raw!$B1960),1),"""")"),"")</f>
        <v/>
      </c>
      <c r="E1961" s="40" t="str">
        <f t="array" ref="E1961">IFERROR(INDEX(raw!$B:$H,MATCH(1,(raw!$B:$B=$B1961)*(raw!$D:$D=$C1961),0),7), "n/a")</f>
        <v/>
      </c>
    </row>
    <row r="1962">
      <c r="B1962" s="39" t="str">
        <f>IFERROR(raw!$B1961,"")</f>
        <v/>
      </c>
      <c r="C1962" s="39" t="str">
        <f>IFERROR(raw!$D1961,"")</f>
        <v/>
      </c>
      <c r="D1962" s="39" t="str">
        <f>IFERROR(__xludf.DUMMYFUNCTION("IFERROR(RANK(raw!$H1961,Filter(raw!$H$2:$H10000,raw!$B$2:$B10000=raw!$B1961),1),"""")"),"")</f>
        <v/>
      </c>
      <c r="E1962" s="40" t="str">
        <f t="array" ref="E1962">IFERROR(INDEX(raw!$B:$H,MATCH(1,(raw!$B:$B=$B1962)*(raw!$D:$D=$C1962),0),7), "n/a")</f>
        <v/>
      </c>
    </row>
    <row r="1963">
      <c r="B1963" s="39" t="str">
        <f>IFERROR(raw!$B1962,"")</f>
        <v/>
      </c>
      <c r="C1963" s="39" t="str">
        <f>IFERROR(raw!$D1962,"")</f>
        <v/>
      </c>
      <c r="D1963" s="39" t="str">
        <f>IFERROR(__xludf.DUMMYFUNCTION("IFERROR(RANK(raw!$H1962,Filter(raw!$H$2:$H10000,raw!$B$2:$B10000=raw!$B1962),1),"""")"),"")</f>
        <v/>
      </c>
      <c r="E1963" s="40" t="str">
        <f t="array" ref="E1963">IFERROR(INDEX(raw!$B:$H,MATCH(1,(raw!$B:$B=$B1963)*(raw!$D:$D=$C1963),0),7), "n/a")</f>
        <v/>
      </c>
    </row>
    <row r="1964">
      <c r="B1964" s="39" t="str">
        <f>IFERROR(raw!$B1963,"")</f>
        <v/>
      </c>
      <c r="C1964" s="39" t="str">
        <f>IFERROR(raw!$D1963,"")</f>
        <v/>
      </c>
      <c r="D1964" s="39" t="str">
        <f>IFERROR(__xludf.DUMMYFUNCTION("IFERROR(RANK(raw!$H1963,Filter(raw!$H$2:$H10000,raw!$B$2:$B10000=raw!$B1963),1),"""")"),"")</f>
        <v/>
      </c>
      <c r="E1964" s="40" t="str">
        <f t="array" ref="E1964">IFERROR(INDEX(raw!$B:$H,MATCH(1,(raw!$B:$B=$B1964)*(raw!$D:$D=$C1964),0),7), "n/a")</f>
        <v/>
      </c>
    </row>
    <row r="1965">
      <c r="B1965" s="39" t="str">
        <f>IFERROR(raw!$B1964,"")</f>
        <v/>
      </c>
      <c r="C1965" s="39" t="str">
        <f>IFERROR(raw!$D1964,"")</f>
        <v/>
      </c>
      <c r="D1965" s="39" t="str">
        <f>IFERROR(__xludf.DUMMYFUNCTION("IFERROR(RANK(raw!$H1964,Filter(raw!$H$2:$H10000,raw!$B$2:$B10000=raw!$B1964),1),"""")"),"")</f>
        <v/>
      </c>
      <c r="E1965" s="40" t="str">
        <f t="array" ref="E1965">IFERROR(INDEX(raw!$B:$H,MATCH(1,(raw!$B:$B=$B1965)*(raw!$D:$D=$C1965),0),7), "n/a")</f>
        <v/>
      </c>
    </row>
    <row r="1966">
      <c r="B1966" s="39" t="str">
        <f>IFERROR(raw!$B1965,"")</f>
        <v/>
      </c>
      <c r="C1966" s="39" t="str">
        <f>IFERROR(raw!$D1965,"")</f>
        <v/>
      </c>
      <c r="D1966" s="39" t="str">
        <f>IFERROR(__xludf.DUMMYFUNCTION("IFERROR(RANK(raw!$H1965,Filter(raw!$H$2:$H10000,raw!$B$2:$B10000=raw!$B1965),1),"""")"),"")</f>
        <v/>
      </c>
      <c r="E1966" s="40" t="str">
        <f t="array" ref="E1966">IFERROR(INDEX(raw!$B:$H,MATCH(1,(raw!$B:$B=$B1966)*(raw!$D:$D=$C1966),0),7), "n/a")</f>
        <v/>
      </c>
    </row>
    <row r="1967">
      <c r="B1967" s="39" t="str">
        <f>IFERROR(raw!$B1966,"")</f>
        <v/>
      </c>
      <c r="C1967" s="39" t="str">
        <f>IFERROR(raw!$D1966,"")</f>
        <v/>
      </c>
      <c r="D1967" s="39" t="str">
        <f>IFERROR(__xludf.DUMMYFUNCTION("IFERROR(RANK(raw!$H1966,Filter(raw!$H$2:$H10000,raw!$B$2:$B10000=raw!$B1966),1),"""")"),"")</f>
        <v/>
      </c>
      <c r="E1967" s="40" t="str">
        <f t="array" ref="E1967">IFERROR(INDEX(raw!$B:$H,MATCH(1,(raw!$B:$B=$B1967)*(raw!$D:$D=$C1967),0),7), "n/a")</f>
        <v/>
      </c>
    </row>
    <row r="1968">
      <c r="B1968" s="39" t="str">
        <f>IFERROR(raw!$B1967,"")</f>
        <v/>
      </c>
      <c r="C1968" s="39" t="str">
        <f>IFERROR(raw!$D1967,"")</f>
        <v/>
      </c>
      <c r="D1968" s="39" t="str">
        <f>IFERROR(__xludf.DUMMYFUNCTION("IFERROR(RANK(raw!$H1967,Filter(raw!$H$2:$H10000,raw!$B$2:$B10000=raw!$B1967),1),"""")"),"")</f>
        <v/>
      </c>
      <c r="E1968" s="40" t="str">
        <f t="array" ref="E1968">IFERROR(INDEX(raw!$B:$H,MATCH(1,(raw!$B:$B=$B1968)*(raw!$D:$D=$C1968),0),7), "n/a")</f>
        <v/>
      </c>
    </row>
    <row r="1969">
      <c r="B1969" s="39" t="str">
        <f>IFERROR(raw!$B1968,"")</f>
        <v/>
      </c>
      <c r="C1969" s="39" t="str">
        <f>IFERROR(raw!$D1968,"")</f>
        <v/>
      </c>
      <c r="D1969" s="39" t="str">
        <f>IFERROR(__xludf.DUMMYFUNCTION("IFERROR(RANK(raw!$H1968,Filter(raw!$H$2:$H10000,raw!$B$2:$B10000=raw!$B1968),1),"""")"),"")</f>
        <v/>
      </c>
      <c r="E1969" s="40" t="str">
        <f t="array" ref="E1969">IFERROR(INDEX(raw!$B:$H,MATCH(1,(raw!$B:$B=$B1969)*(raw!$D:$D=$C1969),0),7), "n/a")</f>
        <v/>
      </c>
    </row>
    <row r="1970">
      <c r="B1970" s="39" t="str">
        <f>IFERROR(raw!$B1969,"")</f>
        <v/>
      </c>
      <c r="C1970" s="39" t="str">
        <f>IFERROR(raw!$D1969,"")</f>
        <v/>
      </c>
      <c r="D1970" s="39" t="str">
        <f>IFERROR(__xludf.DUMMYFUNCTION("IFERROR(RANK(raw!$H1969,Filter(raw!$H$2:$H10000,raw!$B$2:$B10000=raw!$B1969),1),"""")"),"")</f>
        <v/>
      </c>
      <c r="E1970" s="40" t="str">
        <f t="array" ref="E1970">IFERROR(INDEX(raw!$B:$H,MATCH(1,(raw!$B:$B=$B1970)*(raw!$D:$D=$C1970),0),7), "n/a")</f>
        <v/>
      </c>
    </row>
    <row r="1971">
      <c r="B1971" s="39" t="str">
        <f>IFERROR(raw!$B1970,"")</f>
        <v/>
      </c>
      <c r="C1971" s="39" t="str">
        <f>IFERROR(raw!$D1970,"")</f>
        <v/>
      </c>
      <c r="D1971" s="39" t="str">
        <f>IFERROR(__xludf.DUMMYFUNCTION("IFERROR(RANK(raw!$H1970,Filter(raw!$H$2:$H10000,raw!$B$2:$B10000=raw!$B1970),1),"""")"),"")</f>
        <v/>
      </c>
      <c r="E1971" s="40" t="str">
        <f t="array" ref="E1971">IFERROR(INDEX(raw!$B:$H,MATCH(1,(raw!$B:$B=$B1971)*(raw!$D:$D=$C1971),0),7), "n/a")</f>
        <v/>
      </c>
    </row>
    <row r="1972">
      <c r="B1972" s="39" t="str">
        <f>IFERROR(raw!$B1971,"")</f>
        <v/>
      </c>
      <c r="C1972" s="39" t="str">
        <f>IFERROR(raw!$D1971,"")</f>
        <v/>
      </c>
      <c r="D1972" s="39" t="str">
        <f>IFERROR(__xludf.DUMMYFUNCTION("IFERROR(RANK(raw!$H1971,Filter(raw!$H$2:$H10000,raw!$B$2:$B10000=raw!$B1971),1),"""")"),"")</f>
        <v/>
      </c>
      <c r="E1972" s="40" t="str">
        <f t="array" ref="E1972">IFERROR(INDEX(raw!$B:$H,MATCH(1,(raw!$B:$B=$B1972)*(raw!$D:$D=$C1972),0),7), "n/a")</f>
        <v/>
      </c>
    </row>
    <row r="1973">
      <c r="B1973" s="39" t="str">
        <f>IFERROR(raw!$B1972,"")</f>
        <v/>
      </c>
      <c r="C1973" s="39" t="str">
        <f>IFERROR(raw!$D1972,"")</f>
        <v/>
      </c>
      <c r="D1973" s="39" t="str">
        <f>IFERROR(__xludf.DUMMYFUNCTION("IFERROR(RANK(raw!$H1972,Filter(raw!$H$2:$H10000,raw!$B$2:$B10000=raw!$B1972),1),"""")"),"")</f>
        <v/>
      </c>
      <c r="E1973" s="40" t="str">
        <f t="array" ref="E1973">IFERROR(INDEX(raw!$B:$H,MATCH(1,(raw!$B:$B=$B1973)*(raw!$D:$D=$C1973),0),7), "n/a")</f>
        <v/>
      </c>
    </row>
    <row r="1974">
      <c r="B1974" s="39" t="str">
        <f>IFERROR(raw!$B1973,"")</f>
        <v/>
      </c>
      <c r="C1974" s="39" t="str">
        <f>IFERROR(raw!$D1973,"")</f>
        <v/>
      </c>
      <c r="D1974" s="39" t="str">
        <f>IFERROR(__xludf.DUMMYFUNCTION("IFERROR(RANK(raw!$H1973,Filter(raw!$H$2:$H10000,raw!$B$2:$B10000=raw!$B1973),1),"""")"),"")</f>
        <v/>
      </c>
      <c r="E1974" s="40" t="str">
        <f t="array" ref="E1974">IFERROR(INDEX(raw!$B:$H,MATCH(1,(raw!$B:$B=$B1974)*(raw!$D:$D=$C1974),0),7), "n/a")</f>
        <v/>
      </c>
    </row>
    <row r="1975">
      <c r="B1975" s="39" t="str">
        <f>IFERROR(raw!$B1974,"")</f>
        <v/>
      </c>
      <c r="C1975" s="39" t="str">
        <f>IFERROR(raw!$D1974,"")</f>
        <v/>
      </c>
      <c r="D1975" s="39" t="str">
        <f>IFERROR(__xludf.DUMMYFUNCTION("IFERROR(RANK(raw!$H1974,Filter(raw!$H$2:$H10000,raw!$B$2:$B10000=raw!$B1974),1),"""")"),"")</f>
        <v/>
      </c>
      <c r="E1975" s="40" t="str">
        <f t="array" ref="E1975">IFERROR(INDEX(raw!$B:$H,MATCH(1,(raw!$B:$B=$B1975)*(raw!$D:$D=$C1975),0),7), "n/a")</f>
        <v/>
      </c>
    </row>
    <row r="1976">
      <c r="B1976" s="39" t="str">
        <f>IFERROR(raw!$B1975,"")</f>
        <v/>
      </c>
      <c r="C1976" s="39" t="str">
        <f>IFERROR(raw!$D1975,"")</f>
        <v/>
      </c>
      <c r="D1976" s="39" t="str">
        <f>IFERROR(__xludf.DUMMYFUNCTION("IFERROR(RANK(raw!$H1975,Filter(raw!$H$2:$H10000,raw!$B$2:$B10000=raw!$B1975),1),"""")"),"")</f>
        <v/>
      </c>
      <c r="E1976" s="40" t="str">
        <f t="array" ref="E1976">IFERROR(INDEX(raw!$B:$H,MATCH(1,(raw!$B:$B=$B1976)*(raw!$D:$D=$C1976),0),7), "n/a")</f>
        <v/>
      </c>
    </row>
    <row r="1977">
      <c r="B1977" s="39" t="str">
        <f>IFERROR(raw!$B1976,"")</f>
        <v/>
      </c>
      <c r="C1977" s="39" t="str">
        <f>IFERROR(raw!$D1976,"")</f>
        <v/>
      </c>
      <c r="D1977" s="39" t="str">
        <f>IFERROR(__xludf.DUMMYFUNCTION("IFERROR(RANK(raw!$H1976,Filter(raw!$H$2:$H10000,raw!$B$2:$B10000=raw!$B1976),1),"""")"),"")</f>
        <v/>
      </c>
      <c r="E1977" s="40" t="str">
        <f t="array" ref="E1977">IFERROR(INDEX(raw!$B:$H,MATCH(1,(raw!$B:$B=$B1977)*(raw!$D:$D=$C1977),0),7), "n/a")</f>
        <v/>
      </c>
    </row>
    <row r="1978">
      <c r="B1978" s="39" t="str">
        <f>IFERROR(raw!$B1977,"")</f>
        <v/>
      </c>
      <c r="C1978" s="39" t="str">
        <f>IFERROR(raw!$D1977,"")</f>
        <v/>
      </c>
      <c r="D1978" s="39" t="str">
        <f>IFERROR(__xludf.DUMMYFUNCTION("IFERROR(RANK(raw!$H1977,Filter(raw!$H$2:$H10000,raw!$B$2:$B10000=raw!$B1977),1),"""")"),"")</f>
        <v/>
      </c>
      <c r="E1978" s="40" t="str">
        <f t="array" ref="E1978">IFERROR(INDEX(raw!$B:$H,MATCH(1,(raw!$B:$B=$B1978)*(raw!$D:$D=$C1978),0),7), "n/a")</f>
        <v/>
      </c>
    </row>
    <row r="1979">
      <c r="B1979" s="39" t="str">
        <f>IFERROR(raw!$B1978,"")</f>
        <v/>
      </c>
      <c r="C1979" s="39" t="str">
        <f>IFERROR(raw!$D1978,"")</f>
        <v/>
      </c>
      <c r="D1979" s="39" t="str">
        <f>IFERROR(__xludf.DUMMYFUNCTION("IFERROR(RANK(raw!$H1978,Filter(raw!$H$2:$H10000,raw!$B$2:$B10000=raw!$B1978),1),"""")"),"")</f>
        <v/>
      </c>
      <c r="E1979" s="40" t="str">
        <f t="array" ref="E1979">IFERROR(INDEX(raw!$B:$H,MATCH(1,(raw!$B:$B=$B1979)*(raw!$D:$D=$C1979),0),7), "n/a")</f>
        <v/>
      </c>
    </row>
    <row r="1980">
      <c r="B1980" s="39" t="str">
        <f>IFERROR(raw!$B1979,"")</f>
        <v/>
      </c>
      <c r="C1980" s="39" t="str">
        <f>IFERROR(raw!$D1979,"")</f>
        <v/>
      </c>
      <c r="D1980" s="39" t="str">
        <f>IFERROR(__xludf.DUMMYFUNCTION("IFERROR(RANK(raw!$H1979,Filter(raw!$H$2:$H10000,raw!$B$2:$B10000=raw!$B1979),1),"""")"),"")</f>
        <v/>
      </c>
      <c r="E1980" s="40" t="str">
        <f t="array" ref="E1980">IFERROR(INDEX(raw!$B:$H,MATCH(1,(raw!$B:$B=$B1980)*(raw!$D:$D=$C1980),0),7), "n/a")</f>
        <v/>
      </c>
    </row>
    <row r="1981">
      <c r="B1981" s="39" t="str">
        <f>IFERROR(raw!$B1980,"")</f>
        <v/>
      </c>
      <c r="C1981" s="39" t="str">
        <f>IFERROR(raw!$D1980,"")</f>
        <v/>
      </c>
      <c r="D1981" s="39" t="str">
        <f>IFERROR(__xludf.DUMMYFUNCTION("IFERROR(RANK(raw!$H1980,Filter(raw!$H$2:$H10000,raw!$B$2:$B10000=raw!$B1980),1),"""")"),"")</f>
        <v/>
      </c>
      <c r="E1981" s="40" t="str">
        <f t="array" ref="E1981">IFERROR(INDEX(raw!$B:$H,MATCH(1,(raw!$B:$B=$B1981)*(raw!$D:$D=$C1981),0),7), "n/a")</f>
        <v/>
      </c>
    </row>
    <row r="1982">
      <c r="B1982" s="39" t="str">
        <f>IFERROR(raw!$B1981,"")</f>
        <v/>
      </c>
      <c r="C1982" s="39" t="str">
        <f>IFERROR(raw!$D1981,"")</f>
        <v/>
      </c>
      <c r="D1982" s="39" t="str">
        <f>IFERROR(__xludf.DUMMYFUNCTION("IFERROR(RANK(raw!$H1981,Filter(raw!$H$2:$H10000,raw!$B$2:$B10000=raw!$B1981),1),"""")"),"")</f>
        <v/>
      </c>
      <c r="E1982" s="40" t="str">
        <f t="array" ref="E1982">IFERROR(INDEX(raw!$B:$H,MATCH(1,(raw!$B:$B=$B1982)*(raw!$D:$D=$C1982),0),7), "n/a")</f>
        <v/>
      </c>
    </row>
    <row r="1983">
      <c r="B1983" s="39" t="str">
        <f>IFERROR(raw!$B1982,"")</f>
        <v/>
      </c>
      <c r="C1983" s="39" t="str">
        <f>IFERROR(raw!$D1982,"")</f>
        <v/>
      </c>
      <c r="D1983" s="39" t="str">
        <f>IFERROR(__xludf.DUMMYFUNCTION("IFERROR(RANK(raw!$H1982,Filter(raw!$H$2:$H10000,raw!$B$2:$B10000=raw!$B1982),1),"""")"),"")</f>
        <v/>
      </c>
      <c r="E1983" s="40" t="str">
        <f t="array" ref="E1983">IFERROR(INDEX(raw!$B:$H,MATCH(1,(raw!$B:$B=$B1983)*(raw!$D:$D=$C1983),0),7), "n/a")</f>
        <v/>
      </c>
    </row>
    <row r="1984">
      <c r="B1984" s="39" t="str">
        <f>IFERROR(raw!$B1983,"")</f>
        <v/>
      </c>
      <c r="C1984" s="39" t="str">
        <f>IFERROR(raw!$D1983,"")</f>
        <v/>
      </c>
      <c r="D1984" s="39" t="str">
        <f>IFERROR(__xludf.DUMMYFUNCTION("IFERROR(RANK(raw!$H1983,Filter(raw!$H$2:$H10000,raw!$B$2:$B10000=raw!$B1983),1),"""")"),"")</f>
        <v/>
      </c>
      <c r="E1984" s="40" t="str">
        <f t="array" ref="E1984">IFERROR(INDEX(raw!$B:$H,MATCH(1,(raw!$B:$B=$B1984)*(raw!$D:$D=$C1984),0),7), "n/a")</f>
        <v/>
      </c>
    </row>
    <row r="1985">
      <c r="B1985" s="39" t="str">
        <f>IFERROR(raw!$B1984,"")</f>
        <v/>
      </c>
      <c r="C1985" s="39" t="str">
        <f>IFERROR(raw!$D1984,"")</f>
        <v/>
      </c>
      <c r="D1985" s="39" t="str">
        <f>IFERROR(__xludf.DUMMYFUNCTION("IFERROR(RANK(raw!$H1984,Filter(raw!$H$2:$H10000,raw!$B$2:$B10000=raw!$B1984),1),"""")"),"")</f>
        <v/>
      </c>
      <c r="E1985" s="40" t="str">
        <f t="array" ref="E1985">IFERROR(INDEX(raw!$B:$H,MATCH(1,(raw!$B:$B=$B1985)*(raw!$D:$D=$C1985),0),7), "n/a")</f>
        <v/>
      </c>
    </row>
    <row r="1986">
      <c r="B1986" s="39" t="str">
        <f>IFERROR(raw!$B1985,"")</f>
        <v/>
      </c>
      <c r="C1986" s="39" t="str">
        <f>IFERROR(raw!$D1985,"")</f>
        <v/>
      </c>
      <c r="D1986" s="39" t="str">
        <f>IFERROR(__xludf.DUMMYFUNCTION("IFERROR(RANK(raw!$H1985,Filter(raw!$H$2:$H10000,raw!$B$2:$B10000=raw!$B1985),1),"""")"),"")</f>
        <v/>
      </c>
      <c r="E1986" s="40" t="str">
        <f t="array" ref="E1986">IFERROR(INDEX(raw!$B:$H,MATCH(1,(raw!$B:$B=$B1986)*(raw!$D:$D=$C1986),0),7), "n/a")</f>
        <v/>
      </c>
    </row>
    <row r="1987">
      <c r="B1987" s="39" t="str">
        <f>IFERROR(raw!$B1986,"")</f>
        <v/>
      </c>
      <c r="C1987" s="39" t="str">
        <f>IFERROR(raw!$D1986,"")</f>
        <v/>
      </c>
      <c r="D1987" s="39" t="str">
        <f>IFERROR(__xludf.DUMMYFUNCTION("IFERROR(RANK(raw!$H1986,Filter(raw!$H$2:$H10000,raw!$B$2:$B10000=raw!$B1986),1),"""")"),"")</f>
        <v/>
      </c>
      <c r="E1987" s="40" t="str">
        <f t="array" ref="E1987">IFERROR(INDEX(raw!$B:$H,MATCH(1,(raw!$B:$B=$B1987)*(raw!$D:$D=$C1987),0),7), "n/a")</f>
        <v/>
      </c>
    </row>
    <row r="1988">
      <c r="B1988" s="39" t="str">
        <f>IFERROR(raw!$B1987,"")</f>
        <v/>
      </c>
      <c r="C1988" s="39" t="str">
        <f>IFERROR(raw!$D1987,"")</f>
        <v/>
      </c>
      <c r="D1988" s="39" t="str">
        <f>IFERROR(__xludf.DUMMYFUNCTION("IFERROR(RANK(raw!$H1987,Filter(raw!$H$2:$H10000,raw!$B$2:$B10000=raw!$B1987),1),"""")"),"")</f>
        <v/>
      </c>
      <c r="E1988" s="40" t="str">
        <f t="array" ref="E1988">IFERROR(INDEX(raw!$B:$H,MATCH(1,(raw!$B:$B=$B1988)*(raw!$D:$D=$C1988),0),7), "n/a")</f>
        <v/>
      </c>
    </row>
    <row r="1989">
      <c r="B1989" s="39" t="str">
        <f>IFERROR(raw!$B1988,"")</f>
        <v/>
      </c>
      <c r="C1989" s="39" t="str">
        <f>IFERROR(raw!$D1988,"")</f>
        <v/>
      </c>
      <c r="D1989" s="39" t="str">
        <f>IFERROR(__xludf.DUMMYFUNCTION("IFERROR(RANK(raw!$H1988,Filter(raw!$H$2:$H10000,raw!$B$2:$B10000=raw!$B1988),1),"""")"),"")</f>
        <v/>
      </c>
      <c r="E1989" s="40" t="str">
        <f t="array" ref="E1989">IFERROR(INDEX(raw!$B:$H,MATCH(1,(raw!$B:$B=$B1989)*(raw!$D:$D=$C1989),0),7), "n/a")</f>
        <v/>
      </c>
    </row>
    <row r="1990">
      <c r="B1990" s="39" t="str">
        <f>IFERROR(raw!$B1989,"")</f>
        <v/>
      </c>
      <c r="C1990" s="39" t="str">
        <f>IFERROR(raw!$D1989,"")</f>
        <v/>
      </c>
      <c r="D1990" s="39" t="str">
        <f>IFERROR(__xludf.DUMMYFUNCTION("IFERROR(RANK(raw!$H1989,Filter(raw!$H$2:$H10000,raw!$B$2:$B10000=raw!$B1989),1),"""")"),"")</f>
        <v/>
      </c>
      <c r="E1990" s="40" t="str">
        <f t="array" ref="E1990">IFERROR(INDEX(raw!$B:$H,MATCH(1,(raw!$B:$B=$B1990)*(raw!$D:$D=$C1990),0),7), "n/a")</f>
        <v/>
      </c>
    </row>
    <row r="1991">
      <c r="B1991" s="39" t="str">
        <f>IFERROR(raw!$B1990,"")</f>
        <v/>
      </c>
      <c r="C1991" s="39" t="str">
        <f>IFERROR(raw!$D1990,"")</f>
        <v/>
      </c>
      <c r="D1991" s="39" t="str">
        <f>IFERROR(__xludf.DUMMYFUNCTION("IFERROR(RANK(raw!$H1990,Filter(raw!$H$2:$H10000,raw!$B$2:$B10000=raw!$B1990),1),"""")"),"")</f>
        <v/>
      </c>
      <c r="E1991" s="40" t="str">
        <f t="array" ref="E1991">IFERROR(INDEX(raw!$B:$H,MATCH(1,(raw!$B:$B=$B1991)*(raw!$D:$D=$C1991),0),7), "n/a")</f>
        <v/>
      </c>
    </row>
    <row r="1992">
      <c r="B1992" s="39" t="str">
        <f>IFERROR(raw!$B1991,"")</f>
        <v/>
      </c>
      <c r="C1992" s="39" t="str">
        <f>IFERROR(raw!$D1991,"")</f>
        <v/>
      </c>
      <c r="D1992" s="39" t="str">
        <f>IFERROR(__xludf.DUMMYFUNCTION("IFERROR(RANK(raw!$H1991,Filter(raw!$H$2:$H10000,raw!$B$2:$B10000=raw!$B1991),1),"""")"),"")</f>
        <v/>
      </c>
      <c r="E1992" s="40" t="str">
        <f t="array" ref="E1992">IFERROR(INDEX(raw!$B:$H,MATCH(1,(raw!$B:$B=$B1992)*(raw!$D:$D=$C1992),0),7), "n/a")</f>
        <v/>
      </c>
    </row>
    <row r="1993">
      <c r="B1993" s="39" t="str">
        <f>IFERROR(raw!$B1992,"")</f>
        <v/>
      </c>
      <c r="C1993" s="39" t="str">
        <f>IFERROR(raw!$D1992,"")</f>
        <v/>
      </c>
      <c r="D1993" s="39" t="str">
        <f>IFERROR(__xludf.DUMMYFUNCTION("IFERROR(RANK(raw!$H1992,Filter(raw!$H$2:$H10000,raw!$B$2:$B10000=raw!$B1992),1),"""")"),"")</f>
        <v/>
      </c>
      <c r="E1993" s="40" t="str">
        <f t="array" ref="E1993">IFERROR(INDEX(raw!$B:$H,MATCH(1,(raw!$B:$B=$B1993)*(raw!$D:$D=$C1993),0),7), "n/a")</f>
        <v/>
      </c>
    </row>
    <row r="1994">
      <c r="B1994" s="39" t="str">
        <f>IFERROR(raw!$B1993,"")</f>
        <v/>
      </c>
      <c r="C1994" s="39" t="str">
        <f>IFERROR(raw!$D1993,"")</f>
        <v/>
      </c>
      <c r="D1994" s="39" t="str">
        <f>IFERROR(__xludf.DUMMYFUNCTION("IFERROR(RANK(raw!$H1993,Filter(raw!$H$2:$H10000,raw!$B$2:$B10000=raw!$B1993),1),"""")"),"")</f>
        <v/>
      </c>
      <c r="E1994" s="40" t="str">
        <f t="array" ref="E1994">IFERROR(INDEX(raw!$B:$H,MATCH(1,(raw!$B:$B=$B1994)*(raw!$D:$D=$C1994),0),7), "n/a")</f>
        <v/>
      </c>
    </row>
    <row r="1995">
      <c r="B1995" s="39" t="str">
        <f>IFERROR(raw!$B1994,"")</f>
        <v/>
      </c>
      <c r="C1995" s="39" t="str">
        <f>IFERROR(raw!$D1994,"")</f>
        <v/>
      </c>
      <c r="D1995" s="39" t="str">
        <f>IFERROR(__xludf.DUMMYFUNCTION("IFERROR(RANK(raw!$H1994,Filter(raw!$H$2:$H10000,raw!$B$2:$B10000=raw!$B1994),1),"""")"),"")</f>
        <v/>
      </c>
      <c r="E1995" s="40" t="str">
        <f t="array" ref="E1995">IFERROR(INDEX(raw!$B:$H,MATCH(1,(raw!$B:$B=$B1995)*(raw!$D:$D=$C1995),0),7), "n/a")</f>
        <v/>
      </c>
    </row>
    <row r="1996">
      <c r="B1996" s="39" t="str">
        <f>IFERROR(raw!$B1995,"")</f>
        <v/>
      </c>
      <c r="C1996" s="39" t="str">
        <f>IFERROR(raw!$D1995,"")</f>
        <v/>
      </c>
      <c r="D1996" s="39" t="str">
        <f>IFERROR(__xludf.DUMMYFUNCTION("IFERROR(RANK(raw!$H1995,Filter(raw!$H$2:$H10000,raw!$B$2:$B10000=raw!$B1995),1),"""")"),"")</f>
        <v/>
      </c>
      <c r="E1996" s="40" t="str">
        <f t="array" ref="E1996">IFERROR(INDEX(raw!$B:$H,MATCH(1,(raw!$B:$B=$B1996)*(raw!$D:$D=$C1996),0),7), "n/a")</f>
        <v/>
      </c>
    </row>
    <row r="1997">
      <c r="B1997" s="39" t="str">
        <f>IFERROR(raw!$B1996,"")</f>
        <v/>
      </c>
      <c r="C1997" s="39" t="str">
        <f>IFERROR(raw!$D1996,"")</f>
        <v/>
      </c>
      <c r="D1997" s="39" t="str">
        <f>IFERROR(__xludf.DUMMYFUNCTION("IFERROR(RANK(raw!$H1996,Filter(raw!$H$2:$H10000,raw!$B$2:$B10000=raw!$B1996),1),"""")"),"")</f>
        <v/>
      </c>
      <c r="E1997" s="40" t="str">
        <f t="array" ref="E1997">IFERROR(INDEX(raw!$B:$H,MATCH(1,(raw!$B:$B=$B1997)*(raw!$D:$D=$C1997),0),7), "n/a")</f>
        <v/>
      </c>
    </row>
    <row r="1998">
      <c r="B1998" s="39" t="str">
        <f>IFERROR(raw!$B1997,"")</f>
        <v/>
      </c>
      <c r="C1998" s="39" t="str">
        <f>IFERROR(raw!$D1997,"")</f>
        <v/>
      </c>
      <c r="D1998" s="39" t="str">
        <f>IFERROR(__xludf.DUMMYFUNCTION("IFERROR(RANK(raw!$H1997,Filter(raw!$H$2:$H10000,raw!$B$2:$B10000=raw!$B1997),1),"""")"),"")</f>
        <v/>
      </c>
      <c r="E1998" s="40" t="str">
        <f t="array" ref="E1998">IFERROR(INDEX(raw!$B:$H,MATCH(1,(raw!$B:$B=$B1998)*(raw!$D:$D=$C1998),0),7), "n/a")</f>
        <v/>
      </c>
    </row>
    <row r="1999">
      <c r="B1999" s="39" t="str">
        <f>IFERROR(raw!$B1998,"")</f>
        <v/>
      </c>
      <c r="C1999" s="39" t="str">
        <f>IFERROR(raw!$D1998,"")</f>
        <v/>
      </c>
      <c r="D1999" s="39" t="str">
        <f>IFERROR(__xludf.DUMMYFUNCTION("IFERROR(RANK(raw!$H1998,Filter(raw!$H$2:$H10000,raw!$B$2:$B10000=raw!$B1998),1),"""")"),"")</f>
        <v/>
      </c>
      <c r="E1999" s="40" t="str">
        <f t="array" ref="E1999">IFERROR(INDEX(raw!$B:$H,MATCH(1,(raw!$B:$B=$B1999)*(raw!$D:$D=$C1999),0),7), "n/a")</f>
        <v/>
      </c>
    </row>
    <row r="2000">
      <c r="B2000" s="39" t="str">
        <f>IFERROR(raw!$B1999,"")</f>
        <v/>
      </c>
      <c r="C2000" s="39" t="str">
        <f>IFERROR(raw!$D1999,"")</f>
        <v/>
      </c>
      <c r="D2000" s="39" t="str">
        <f>IFERROR(__xludf.DUMMYFUNCTION("IFERROR(RANK(raw!$H1999,Filter(raw!$H$2:$H10000,raw!$B$2:$B10000=raw!$B1999),1),"""")"),"")</f>
        <v/>
      </c>
      <c r="E2000" s="40" t="str">
        <f t="array" ref="E2000">IFERROR(INDEX(raw!$B:$H,MATCH(1,(raw!$B:$B=$B2000)*(raw!$D:$D=$C2000),0),7), "n/a")</f>
        <v/>
      </c>
    </row>
    <row r="2001">
      <c r="B2001" s="39" t="str">
        <f>IFERROR(raw!$B2000,"")</f>
        <v/>
      </c>
      <c r="C2001" s="39" t="str">
        <f>IFERROR(raw!$D2000,"")</f>
        <v/>
      </c>
      <c r="D2001" s="39" t="str">
        <f>IFERROR(__xludf.DUMMYFUNCTION("IFERROR(RANK(raw!$H2000,Filter(raw!$H$2:$H10000,raw!$B$2:$B10000=raw!$B2000),1),"""")"),"")</f>
        <v/>
      </c>
      <c r="E2001" s="40" t="str">
        <f t="array" ref="E2001">IFERROR(INDEX(raw!$B:$H,MATCH(1,(raw!$B:$B=$B2001)*(raw!$D:$D=$C2001),0),7), "n/a")</f>
        <v/>
      </c>
    </row>
    <row r="2002">
      <c r="B2002" s="39" t="str">
        <f>IFERROR(raw!$B2001,"")</f>
        <v/>
      </c>
      <c r="C2002" s="39" t="str">
        <f>IFERROR(raw!$D2001,"")</f>
        <v/>
      </c>
      <c r="D2002" s="39" t="str">
        <f>IFERROR(__xludf.DUMMYFUNCTION("IFERROR(RANK(raw!$H2001,Filter(raw!$H$2:$H10000,raw!$B$2:$B10000=raw!$B2001),1),"""")"),"")</f>
        <v/>
      </c>
      <c r="E2002" s="40" t="str">
        <f t="array" ref="E2002">IFERROR(INDEX(raw!$B:$H,MATCH(1,(raw!$B:$B=$B2002)*(raw!$D:$D=$C2002),0),7), "n/a")</f>
        <v/>
      </c>
    </row>
    <row r="2003">
      <c r="B2003" s="39" t="str">
        <f>IFERROR(raw!$B2002,"")</f>
        <v/>
      </c>
      <c r="C2003" s="39" t="str">
        <f>IFERROR(raw!$D2002,"")</f>
        <v/>
      </c>
      <c r="D2003" s="39" t="str">
        <f>IFERROR(__xludf.DUMMYFUNCTION("IFERROR(RANK(raw!$H2002,Filter(raw!$H$2:$H10000,raw!$B$2:$B10000=raw!$B2002),1),"""")"),"")</f>
        <v/>
      </c>
      <c r="E2003" s="40" t="str">
        <f t="array" ref="E2003">IFERROR(INDEX(raw!$B:$H,MATCH(1,(raw!$B:$B=$B2003)*(raw!$D:$D=$C2003),0),7), "n/a")</f>
        <v/>
      </c>
    </row>
    <row r="2004">
      <c r="B2004" s="39" t="str">
        <f>IFERROR(raw!$B2003,"")</f>
        <v/>
      </c>
      <c r="C2004" s="39" t="str">
        <f>IFERROR(raw!$D2003,"")</f>
        <v/>
      </c>
      <c r="D2004" s="39" t="str">
        <f>IFERROR(__xludf.DUMMYFUNCTION("IFERROR(RANK(raw!$H2003,Filter(raw!$H$2:$H10000,raw!$B$2:$B10000=raw!$B2003),1),"""")"),"")</f>
        <v/>
      </c>
      <c r="E2004" s="40" t="str">
        <f t="array" ref="E2004">IFERROR(INDEX(raw!$B:$H,MATCH(1,(raw!$B:$B=$B2004)*(raw!$D:$D=$C2004),0),7), "n/a")</f>
        <v/>
      </c>
    </row>
    <row r="2005">
      <c r="B2005" s="39" t="str">
        <f>IFERROR(raw!$B2004,"")</f>
        <v/>
      </c>
      <c r="C2005" s="39" t="str">
        <f>IFERROR(raw!$D2004,"")</f>
        <v/>
      </c>
      <c r="D2005" s="39" t="str">
        <f>IFERROR(__xludf.DUMMYFUNCTION("IFERROR(RANK(raw!$H2004,Filter(raw!$H$2:$H10000,raw!$B$2:$B10000=raw!$B2004),1),"""")"),"")</f>
        <v/>
      </c>
      <c r="E2005" s="40" t="str">
        <f t="array" ref="E2005">IFERROR(INDEX(raw!$B:$H,MATCH(1,(raw!$B:$B=$B2005)*(raw!$D:$D=$C2005),0),7), "n/a")</f>
        <v/>
      </c>
    </row>
    <row r="2006">
      <c r="B2006" s="39" t="str">
        <f>IFERROR(raw!$B2005,"")</f>
        <v/>
      </c>
      <c r="C2006" s="39" t="str">
        <f>IFERROR(raw!$D2005,"")</f>
        <v/>
      </c>
      <c r="D2006" s="39" t="str">
        <f>IFERROR(__xludf.DUMMYFUNCTION("IFERROR(RANK(raw!$H2005,Filter(raw!$H$2:$H10000,raw!$B$2:$B10000=raw!$B2005),1),"""")"),"")</f>
        <v/>
      </c>
      <c r="E2006" s="40" t="str">
        <f t="array" ref="E2006">IFERROR(INDEX(raw!$B:$H,MATCH(1,(raw!$B:$B=$B2006)*(raw!$D:$D=$C2006),0),7), "n/a")</f>
        <v/>
      </c>
    </row>
    <row r="2007">
      <c r="B2007" s="39" t="str">
        <f>IFERROR(raw!$B2006,"")</f>
        <v/>
      </c>
      <c r="C2007" s="39" t="str">
        <f>IFERROR(raw!$D2006,"")</f>
        <v/>
      </c>
      <c r="D2007" s="39" t="str">
        <f>IFERROR(__xludf.DUMMYFUNCTION("IFERROR(RANK(raw!$H2006,Filter(raw!$H$2:$H10000,raw!$B$2:$B10000=raw!$B2006),1),"""")"),"")</f>
        <v/>
      </c>
      <c r="E2007" s="40" t="str">
        <f t="array" ref="E2007">IFERROR(INDEX(raw!$B:$H,MATCH(1,(raw!$B:$B=$B2007)*(raw!$D:$D=$C2007),0),7), "n/a")</f>
        <v/>
      </c>
    </row>
    <row r="2008">
      <c r="B2008" s="39" t="str">
        <f>IFERROR(raw!$B2007,"")</f>
        <v/>
      </c>
      <c r="C2008" s="39" t="str">
        <f>IFERROR(raw!$D2007,"")</f>
        <v/>
      </c>
      <c r="D2008" s="39" t="str">
        <f>IFERROR(__xludf.DUMMYFUNCTION("IFERROR(RANK(raw!$H2007,Filter(raw!$H$2:$H10000,raw!$B$2:$B10000=raw!$B2007),1),"""")"),"")</f>
        <v/>
      </c>
      <c r="E2008" s="40" t="str">
        <f t="array" ref="E2008">IFERROR(INDEX(raw!$B:$H,MATCH(1,(raw!$B:$B=$B2008)*(raw!$D:$D=$C2008),0),7), "n/a")</f>
        <v/>
      </c>
    </row>
    <row r="2009">
      <c r="B2009" s="39" t="str">
        <f>IFERROR(raw!$B2008,"")</f>
        <v/>
      </c>
      <c r="C2009" s="39" t="str">
        <f>IFERROR(raw!$D2008,"")</f>
        <v/>
      </c>
      <c r="D2009" s="39" t="str">
        <f>IFERROR(__xludf.DUMMYFUNCTION("IFERROR(RANK(raw!$H2008,Filter(raw!$H$2:$H10000,raw!$B$2:$B10000=raw!$B2008),1),"""")"),"")</f>
        <v/>
      </c>
      <c r="E2009" s="40" t="str">
        <f t="array" ref="E2009">IFERROR(INDEX(raw!$B:$H,MATCH(1,(raw!$B:$B=$B2009)*(raw!$D:$D=$C2009),0),7), "n/a")</f>
        <v/>
      </c>
    </row>
    <row r="2010">
      <c r="B2010" s="39" t="str">
        <f>IFERROR(raw!$B2009,"")</f>
        <v/>
      </c>
      <c r="C2010" s="39" t="str">
        <f>IFERROR(raw!$D2009,"")</f>
        <v/>
      </c>
      <c r="D2010" s="39" t="str">
        <f>IFERROR(__xludf.DUMMYFUNCTION("IFERROR(RANK(raw!$H2009,Filter(raw!$H$2:$H10000,raw!$B$2:$B10000=raw!$B2009),1),"""")"),"")</f>
        <v/>
      </c>
      <c r="E2010" s="40" t="str">
        <f t="array" ref="E2010">IFERROR(INDEX(raw!$B:$H,MATCH(1,(raw!$B:$B=$B2010)*(raw!$D:$D=$C2010),0),7), "n/a")</f>
        <v/>
      </c>
    </row>
    <row r="2011">
      <c r="B2011" s="39" t="str">
        <f>IFERROR(raw!$B2010,"")</f>
        <v/>
      </c>
      <c r="C2011" s="39" t="str">
        <f>IFERROR(raw!$D2010,"")</f>
        <v/>
      </c>
      <c r="D2011" s="39" t="str">
        <f>IFERROR(__xludf.DUMMYFUNCTION("IFERROR(RANK(raw!$H2010,Filter(raw!$H$2:$H10000,raw!$B$2:$B10000=raw!$B2010),1),"""")"),"")</f>
        <v/>
      </c>
      <c r="E2011" s="40" t="str">
        <f t="array" ref="E2011">IFERROR(INDEX(raw!$B:$H,MATCH(1,(raw!$B:$B=$B2011)*(raw!$D:$D=$C2011),0),7), "n/a")</f>
        <v/>
      </c>
    </row>
    <row r="2012">
      <c r="B2012" s="39" t="str">
        <f>IFERROR(raw!$B2011,"")</f>
        <v/>
      </c>
      <c r="C2012" s="39" t="str">
        <f>IFERROR(raw!$D2011,"")</f>
        <v/>
      </c>
      <c r="D2012" s="39" t="str">
        <f>IFERROR(__xludf.DUMMYFUNCTION("IFERROR(RANK(raw!$H2011,Filter(raw!$H$2:$H10000,raw!$B$2:$B10000=raw!$B2011),1),"""")"),"")</f>
        <v/>
      </c>
      <c r="E2012" s="40" t="str">
        <f t="array" ref="E2012">IFERROR(INDEX(raw!$B:$H,MATCH(1,(raw!$B:$B=$B2012)*(raw!$D:$D=$C2012),0),7), "n/a")</f>
        <v/>
      </c>
    </row>
    <row r="2013">
      <c r="B2013" s="39" t="str">
        <f>IFERROR(raw!$B2012,"")</f>
        <v/>
      </c>
      <c r="C2013" s="39" t="str">
        <f>IFERROR(raw!$D2012,"")</f>
        <v/>
      </c>
      <c r="D2013" s="39" t="str">
        <f>IFERROR(__xludf.DUMMYFUNCTION("IFERROR(RANK(raw!$H2012,Filter(raw!$H$2:$H10000,raw!$B$2:$B10000=raw!$B2012),1),"""")"),"")</f>
        <v/>
      </c>
      <c r="E2013" s="40" t="str">
        <f t="array" ref="E2013">IFERROR(INDEX(raw!$B:$H,MATCH(1,(raw!$B:$B=$B2013)*(raw!$D:$D=$C2013),0),7), "n/a")</f>
        <v/>
      </c>
    </row>
    <row r="2014">
      <c r="B2014" s="39" t="str">
        <f>IFERROR(raw!$B2013,"")</f>
        <v/>
      </c>
      <c r="C2014" s="39" t="str">
        <f>IFERROR(raw!$D2013,"")</f>
        <v/>
      </c>
      <c r="D2014" s="39" t="str">
        <f>IFERROR(__xludf.DUMMYFUNCTION("IFERROR(RANK(raw!$H2013,Filter(raw!$H$2:$H10000,raw!$B$2:$B10000=raw!$B2013),1),"""")"),"")</f>
        <v/>
      </c>
      <c r="E2014" s="40" t="str">
        <f t="array" ref="E2014">IFERROR(INDEX(raw!$B:$H,MATCH(1,(raw!$B:$B=$B2014)*(raw!$D:$D=$C2014),0),7), "n/a")</f>
        <v/>
      </c>
    </row>
    <row r="2015">
      <c r="B2015" s="39" t="str">
        <f>IFERROR(raw!$B2014,"")</f>
        <v/>
      </c>
      <c r="C2015" s="39" t="str">
        <f>IFERROR(raw!$D2014,"")</f>
        <v/>
      </c>
      <c r="D2015" s="39" t="str">
        <f>IFERROR(__xludf.DUMMYFUNCTION("IFERROR(RANK(raw!$H2014,Filter(raw!$H$2:$H10000,raw!$B$2:$B10000=raw!$B2014),1),"""")"),"")</f>
        <v/>
      </c>
      <c r="E2015" s="40" t="str">
        <f t="array" ref="E2015">IFERROR(INDEX(raw!$B:$H,MATCH(1,(raw!$B:$B=$B2015)*(raw!$D:$D=$C2015),0),7), "n/a")</f>
        <v/>
      </c>
    </row>
    <row r="2016">
      <c r="B2016" s="39" t="str">
        <f>IFERROR(raw!$B2015,"")</f>
        <v/>
      </c>
      <c r="C2016" s="39" t="str">
        <f>IFERROR(raw!$D2015,"")</f>
        <v/>
      </c>
      <c r="D2016" s="39" t="str">
        <f>IFERROR(__xludf.DUMMYFUNCTION("IFERROR(RANK(raw!$H2015,Filter(raw!$H$2:$H10000,raw!$B$2:$B10000=raw!$B2015),1),"""")"),"")</f>
        <v/>
      </c>
      <c r="E2016" s="40" t="str">
        <f t="array" ref="E2016">IFERROR(INDEX(raw!$B:$H,MATCH(1,(raw!$B:$B=$B2016)*(raw!$D:$D=$C2016),0),7), "n/a")</f>
        <v/>
      </c>
    </row>
    <row r="2017">
      <c r="B2017" s="39" t="str">
        <f>IFERROR(raw!$B2016,"")</f>
        <v/>
      </c>
      <c r="C2017" s="39" t="str">
        <f>IFERROR(raw!$D2016,"")</f>
        <v/>
      </c>
      <c r="D2017" s="39" t="str">
        <f>IFERROR(__xludf.DUMMYFUNCTION("IFERROR(RANK(raw!$H2016,Filter(raw!$H$2:$H10000,raw!$B$2:$B10000=raw!$B2016),1),"""")"),"")</f>
        <v/>
      </c>
      <c r="E2017" s="40" t="str">
        <f t="array" ref="E2017">IFERROR(INDEX(raw!$B:$H,MATCH(1,(raw!$B:$B=$B2017)*(raw!$D:$D=$C2017),0),7), "n/a")</f>
        <v/>
      </c>
    </row>
    <row r="2018">
      <c r="B2018" s="39" t="str">
        <f>IFERROR(raw!$B2017,"")</f>
        <v/>
      </c>
      <c r="C2018" s="39" t="str">
        <f>IFERROR(raw!$D2017,"")</f>
        <v/>
      </c>
      <c r="D2018" s="39" t="str">
        <f>IFERROR(__xludf.DUMMYFUNCTION("IFERROR(RANK(raw!$H2017,Filter(raw!$H$2:$H10000,raw!$B$2:$B10000=raw!$B2017),1),"""")"),"")</f>
        <v/>
      </c>
      <c r="E2018" s="40" t="str">
        <f t="array" ref="E2018">IFERROR(INDEX(raw!$B:$H,MATCH(1,(raw!$B:$B=$B2018)*(raw!$D:$D=$C2018),0),7), "n/a")</f>
        <v/>
      </c>
    </row>
    <row r="2019">
      <c r="B2019" s="39" t="str">
        <f>IFERROR(raw!$B2018,"")</f>
        <v/>
      </c>
      <c r="C2019" s="39" t="str">
        <f>IFERROR(raw!$D2018,"")</f>
        <v/>
      </c>
      <c r="D2019" s="39" t="str">
        <f>IFERROR(__xludf.DUMMYFUNCTION("IFERROR(RANK(raw!$H2018,Filter(raw!$H$2:$H10000,raw!$B$2:$B10000=raw!$B2018),1),"""")"),"")</f>
        <v/>
      </c>
      <c r="E2019" s="40" t="str">
        <f t="array" ref="E2019">IFERROR(INDEX(raw!$B:$H,MATCH(1,(raw!$B:$B=$B2019)*(raw!$D:$D=$C2019),0),7), "n/a")</f>
        <v/>
      </c>
    </row>
    <row r="2020">
      <c r="B2020" s="39" t="str">
        <f>IFERROR(raw!$B2019,"")</f>
        <v/>
      </c>
      <c r="C2020" s="39" t="str">
        <f>IFERROR(raw!$D2019,"")</f>
        <v/>
      </c>
      <c r="D2020" s="39" t="str">
        <f>IFERROR(__xludf.DUMMYFUNCTION("IFERROR(RANK(raw!$H2019,Filter(raw!$H$2:$H10000,raw!$B$2:$B10000=raw!$B2019),1),"""")"),"")</f>
        <v/>
      </c>
      <c r="E2020" s="40" t="str">
        <f t="array" ref="E2020">IFERROR(INDEX(raw!$B:$H,MATCH(1,(raw!$B:$B=$B2020)*(raw!$D:$D=$C2020),0),7), "n/a")</f>
        <v/>
      </c>
    </row>
    <row r="2021">
      <c r="B2021" s="39" t="str">
        <f>IFERROR(raw!$B2020,"")</f>
        <v/>
      </c>
      <c r="C2021" s="39" t="str">
        <f>IFERROR(raw!$D2020,"")</f>
        <v/>
      </c>
      <c r="D2021" s="39" t="str">
        <f>IFERROR(__xludf.DUMMYFUNCTION("IFERROR(RANK(raw!$H2020,Filter(raw!$H$2:$H10000,raw!$B$2:$B10000=raw!$B2020),1),"""")"),"")</f>
        <v/>
      </c>
      <c r="E2021" s="40" t="str">
        <f t="array" ref="E2021">IFERROR(INDEX(raw!$B:$H,MATCH(1,(raw!$B:$B=$B2021)*(raw!$D:$D=$C2021),0),7), "n/a")</f>
        <v/>
      </c>
    </row>
    <row r="2022">
      <c r="B2022" s="39" t="str">
        <f>IFERROR(raw!$B2021,"")</f>
        <v/>
      </c>
      <c r="C2022" s="39" t="str">
        <f>IFERROR(raw!$D2021,"")</f>
        <v/>
      </c>
      <c r="D2022" s="39" t="str">
        <f>IFERROR(__xludf.DUMMYFUNCTION("IFERROR(RANK(raw!$H2021,Filter(raw!$H$2:$H10000,raw!$B$2:$B10000=raw!$B2021),1),"""")"),"")</f>
        <v/>
      </c>
      <c r="E2022" s="40" t="str">
        <f t="array" ref="E2022">IFERROR(INDEX(raw!$B:$H,MATCH(1,(raw!$B:$B=$B2022)*(raw!$D:$D=$C2022),0),7), "n/a")</f>
        <v/>
      </c>
    </row>
    <row r="2023">
      <c r="B2023" s="39" t="str">
        <f>IFERROR(raw!$B2022,"")</f>
        <v/>
      </c>
      <c r="C2023" s="39" t="str">
        <f>IFERROR(raw!$D2022,"")</f>
        <v/>
      </c>
      <c r="D2023" s="39" t="str">
        <f>IFERROR(__xludf.DUMMYFUNCTION("IFERROR(RANK(raw!$H2022,Filter(raw!$H$2:$H10000,raw!$B$2:$B10000=raw!$B2022),1),"""")"),"")</f>
        <v/>
      </c>
      <c r="E2023" s="40" t="str">
        <f t="array" ref="E2023">IFERROR(INDEX(raw!$B:$H,MATCH(1,(raw!$B:$B=$B2023)*(raw!$D:$D=$C2023),0),7), "n/a")</f>
        <v/>
      </c>
    </row>
    <row r="2024">
      <c r="B2024" s="39" t="str">
        <f>IFERROR(raw!$B2023,"")</f>
        <v/>
      </c>
      <c r="C2024" s="39" t="str">
        <f>IFERROR(raw!$D2023,"")</f>
        <v/>
      </c>
      <c r="D2024" s="39" t="str">
        <f>IFERROR(__xludf.DUMMYFUNCTION("IFERROR(RANK(raw!$H2023,Filter(raw!$H$2:$H10000,raw!$B$2:$B10000=raw!$B2023),1),"""")"),"")</f>
        <v/>
      </c>
      <c r="E2024" s="40" t="str">
        <f t="array" ref="E2024">IFERROR(INDEX(raw!$B:$H,MATCH(1,(raw!$B:$B=$B2024)*(raw!$D:$D=$C2024),0),7), "n/a")</f>
        <v/>
      </c>
    </row>
    <row r="2025">
      <c r="B2025" s="39" t="str">
        <f>IFERROR(raw!$B2024,"")</f>
        <v/>
      </c>
      <c r="C2025" s="39" t="str">
        <f>IFERROR(raw!$D2024,"")</f>
        <v/>
      </c>
      <c r="D2025" s="39" t="str">
        <f>IFERROR(__xludf.DUMMYFUNCTION("IFERROR(RANK(raw!$H2024,Filter(raw!$H$2:$H10000,raw!$B$2:$B10000=raw!$B2024),1),"""")"),"")</f>
        <v/>
      </c>
      <c r="E2025" s="40" t="str">
        <f t="array" ref="E2025">IFERROR(INDEX(raw!$B:$H,MATCH(1,(raw!$B:$B=$B2025)*(raw!$D:$D=$C2025),0),7), "n/a")</f>
        <v/>
      </c>
    </row>
    <row r="2026">
      <c r="B2026" s="39" t="str">
        <f>IFERROR(raw!$B2025,"")</f>
        <v/>
      </c>
      <c r="C2026" s="39" t="str">
        <f>IFERROR(raw!$D2025,"")</f>
        <v/>
      </c>
      <c r="D2026" s="39" t="str">
        <f>IFERROR(__xludf.DUMMYFUNCTION("IFERROR(RANK(raw!$H2025,Filter(raw!$H$2:$H10000,raw!$B$2:$B10000=raw!$B2025),1),"""")"),"")</f>
        <v/>
      </c>
      <c r="E2026" s="40" t="str">
        <f t="array" ref="E2026">IFERROR(INDEX(raw!$B:$H,MATCH(1,(raw!$B:$B=$B2026)*(raw!$D:$D=$C2026),0),7), "n/a")</f>
        <v/>
      </c>
    </row>
    <row r="2027">
      <c r="B2027" s="39" t="str">
        <f>IFERROR(raw!$B2026,"")</f>
        <v/>
      </c>
      <c r="C2027" s="39" t="str">
        <f>IFERROR(raw!$D2026,"")</f>
        <v/>
      </c>
      <c r="D2027" s="39" t="str">
        <f>IFERROR(__xludf.DUMMYFUNCTION("IFERROR(RANK(raw!$H2026,Filter(raw!$H$2:$H10000,raw!$B$2:$B10000=raw!$B2026),1),"""")"),"")</f>
        <v/>
      </c>
      <c r="E2027" s="40" t="str">
        <f t="array" ref="E2027">IFERROR(INDEX(raw!$B:$H,MATCH(1,(raw!$B:$B=$B2027)*(raw!$D:$D=$C2027),0),7), "n/a")</f>
        <v/>
      </c>
    </row>
    <row r="2028">
      <c r="B2028" s="39" t="str">
        <f>IFERROR(raw!$B2027,"")</f>
        <v/>
      </c>
      <c r="C2028" s="39" t="str">
        <f>IFERROR(raw!$D2027,"")</f>
        <v/>
      </c>
      <c r="D2028" s="39" t="str">
        <f>IFERROR(__xludf.DUMMYFUNCTION("IFERROR(RANK(raw!$H2027,Filter(raw!$H$2:$H10000,raw!$B$2:$B10000=raw!$B2027),1),"""")"),"")</f>
        <v/>
      </c>
      <c r="E2028" s="40" t="str">
        <f t="array" ref="E2028">IFERROR(INDEX(raw!$B:$H,MATCH(1,(raw!$B:$B=$B2028)*(raw!$D:$D=$C2028),0),7), "n/a")</f>
        <v/>
      </c>
    </row>
    <row r="2029">
      <c r="B2029" s="39" t="str">
        <f>IFERROR(raw!$B2028,"")</f>
        <v/>
      </c>
      <c r="C2029" s="39" t="str">
        <f>IFERROR(raw!$D2028,"")</f>
        <v/>
      </c>
      <c r="D2029" s="39" t="str">
        <f>IFERROR(__xludf.DUMMYFUNCTION("IFERROR(RANK(raw!$H2028,Filter(raw!$H$2:$H10000,raw!$B$2:$B10000=raw!$B2028),1),"""")"),"")</f>
        <v/>
      </c>
      <c r="E2029" s="40" t="str">
        <f t="array" ref="E2029">IFERROR(INDEX(raw!$B:$H,MATCH(1,(raw!$B:$B=$B2029)*(raw!$D:$D=$C2029),0),7), "n/a")</f>
        <v/>
      </c>
    </row>
    <row r="2030">
      <c r="B2030" s="39" t="str">
        <f>IFERROR(raw!$B2029,"")</f>
        <v/>
      </c>
      <c r="C2030" s="39" t="str">
        <f>IFERROR(raw!$D2029,"")</f>
        <v/>
      </c>
      <c r="D2030" s="39" t="str">
        <f>IFERROR(__xludf.DUMMYFUNCTION("IFERROR(RANK(raw!$H2029,Filter(raw!$H$2:$H10000,raw!$B$2:$B10000=raw!$B2029),1),"""")"),"")</f>
        <v/>
      </c>
      <c r="E2030" s="40" t="str">
        <f t="array" ref="E2030">IFERROR(INDEX(raw!$B:$H,MATCH(1,(raw!$B:$B=$B2030)*(raw!$D:$D=$C2030),0),7), "n/a")</f>
        <v/>
      </c>
    </row>
    <row r="2031">
      <c r="B2031" s="39" t="str">
        <f>IFERROR(raw!$B2030,"")</f>
        <v/>
      </c>
      <c r="C2031" s="39" t="str">
        <f>IFERROR(raw!$D2030,"")</f>
        <v/>
      </c>
      <c r="D2031" s="39" t="str">
        <f>IFERROR(__xludf.DUMMYFUNCTION("IFERROR(RANK(raw!$H2030,Filter(raw!$H$2:$H10000,raw!$B$2:$B10000=raw!$B2030),1),"""")"),"")</f>
        <v/>
      </c>
      <c r="E2031" s="40" t="str">
        <f t="array" ref="E2031">IFERROR(INDEX(raw!$B:$H,MATCH(1,(raw!$B:$B=$B2031)*(raw!$D:$D=$C2031),0),7), "n/a")</f>
        <v/>
      </c>
    </row>
    <row r="2032">
      <c r="B2032" s="39" t="str">
        <f>IFERROR(raw!$B2031,"")</f>
        <v/>
      </c>
      <c r="C2032" s="39" t="str">
        <f>IFERROR(raw!$D2031,"")</f>
        <v/>
      </c>
      <c r="D2032" s="39" t="str">
        <f>IFERROR(__xludf.DUMMYFUNCTION("IFERROR(RANK(raw!$H2031,Filter(raw!$H$2:$H10000,raw!$B$2:$B10000=raw!$B2031),1),"""")"),"")</f>
        <v/>
      </c>
      <c r="E2032" s="40" t="str">
        <f t="array" ref="E2032">IFERROR(INDEX(raw!$B:$H,MATCH(1,(raw!$B:$B=$B2032)*(raw!$D:$D=$C2032),0),7), "n/a")</f>
        <v/>
      </c>
    </row>
    <row r="2033">
      <c r="B2033" s="39" t="str">
        <f>IFERROR(raw!$B2032,"")</f>
        <v/>
      </c>
      <c r="C2033" s="39" t="str">
        <f>IFERROR(raw!$D2032,"")</f>
        <v/>
      </c>
      <c r="D2033" s="39" t="str">
        <f>IFERROR(__xludf.DUMMYFUNCTION("IFERROR(RANK(raw!$H2032,Filter(raw!$H$2:$H10000,raw!$B$2:$B10000=raw!$B2032),1),"""")"),"")</f>
        <v/>
      </c>
      <c r="E2033" s="40" t="str">
        <f t="array" ref="E2033">IFERROR(INDEX(raw!$B:$H,MATCH(1,(raw!$B:$B=$B2033)*(raw!$D:$D=$C2033),0),7), "n/a")</f>
        <v/>
      </c>
    </row>
    <row r="2034">
      <c r="B2034" s="39" t="str">
        <f>IFERROR(raw!$B2033,"")</f>
        <v/>
      </c>
      <c r="C2034" s="39" t="str">
        <f>IFERROR(raw!$D2033,"")</f>
        <v/>
      </c>
      <c r="D2034" s="39" t="str">
        <f>IFERROR(__xludf.DUMMYFUNCTION("IFERROR(RANK(raw!$H2033,Filter(raw!$H$2:$H10000,raw!$B$2:$B10000=raw!$B2033),1),"""")"),"")</f>
        <v/>
      </c>
      <c r="E2034" s="40" t="str">
        <f t="array" ref="E2034">IFERROR(INDEX(raw!$B:$H,MATCH(1,(raw!$B:$B=$B2034)*(raw!$D:$D=$C2034),0),7), "n/a")</f>
        <v/>
      </c>
    </row>
    <row r="2035">
      <c r="B2035" s="39" t="str">
        <f>IFERROR(raw!$B2034,"")</f>
        <v/>
      </c>
      <c r="C2035" s="39" t="str">
        <f>IFERROR(raw!$D2034,"")</f>
        <v/>
      </c>
      <c r="D2035" s="39" t="str">
        <f>IFERROR(__xludf.DUMMYFUNCTION("IFERROR(RANK(raw!$H2034,Filter(raw!$H$2:$H10000,raw!$B$2:$B10000=raw!$B2034),1),"""")"),"")</f>
        <v/>
      </c>
      <c r="E2035" s="40" t="str">
        <f t="array" ref="E2035">IFERROR(INDEX(raw!$B:$H,MATCH(1,(raw!$B:$B=$B2035)*(raw!$D:$D=$C2035),0),7), "n/a")</f>
        <v/>
      </c>
    </row>
    <row r="2036">
      <c r="B2036" s="39" t="str">
        <f>IFERROR(raw!$B2035,"")</f>
        <v/>
      </c>
      <c r="C2036" s="39" t="str">
        <f>IFERROR(raw!$D2035,"")</f>
        <v/>
      </c>
      <c r="D2036" s="39" t="str">
        <f>IFERROR(__xludf.DUMMYFUNCTION("IFERROR(RANK(raw!$H2035,Filter(raw!$H$2:$H10000,raw!$B$2:$B10000=raw!$B2035),1),"""")"),"")</f>
        <v/>
      </c>
      <c r="E2036" s="40" t="str">
        <f t="array" ref="E2036">IFERROR(INDEX(raw!$B:$H,MATCH(1,(raw!$B:$B=$B2036)*(raw!$D:$D=$C2036),0),7), "n/a")</f>
        <v/>
      </c>
    </row>
    <row r="2037">
      <c r="B2037" s="39" t="str">
        <f>IFERROR(raw!$B2036,"")</f>
        <v/>
      </c>
      <c r="C2037" s="39" t="str">
        <f>IFERROR(raw!$D2036,"")</f>
        <v/>
      </c>
      <c r="D2037" s="39" t="str">
        <f>IFERROR(__xludf.DUMMYFUNCTION("IFERROR(RANK(raw!$H2036,Filter(raw!$H$2:$H10000,raw!$B$2:$B10000=raw!$B2036),1),"""")"),"")</f>
        <v/>
      </c>
      <c r="E2037" s="40" t="str">
        <f t="array" ref="E2037">IFERROR(INDEX(raw!$B:$H,MATCH(1,(raw!$B:$B=$B2037)*(raw!$D:$D=$C2037),0),7), "n/a")</f>
        <v/>
      </c>
    </row>
    <row r="2038">
      <c r="B2038" s="39" t="str">
        <f>IFERROR(raw!$B2037,"")</f>
        <v/>
      </c>
      <c r="C2038" s="39" t="str">
        <f>IFERROR(raw!$D2037,"")</f>
        <v/>
      </c>
      <c r="D2038" s="39" t="str">
        <f>IFERROR(__xludf.DUMMYFUNCTION("IFERROR(RANK(raw!$H2037,Filter(raw!$H$2:$H10000,raw!$B$2:$B10000=raw!$B2037),1),"""")"),"")</f>
        <v/>
      </c>
      <c r="E2038" s="40" t="str">
        <f t="array" ref="E2038">IFERROR(INDEX(raw!$B:$H,MATCH(1,(raw!$B:$B=$B2038)*(raw!$D:$D=$C2038),0),7), "n/a")</f>
        <v/>
      </c>
    </row>
    <row r="2039">
      <c r="B2039" s="39" t="str">
        <f>IFERROR(raw!$B2038,"")</f>
        <v/>
      </c>
      <c r="C2039" s="39" t="str">
        <f>IFERROR(raw!$D2038,"")</f>
        <v/>
      </c>
      <c r="D2039" s="39" t="str">
        <f>IFERROR(__xludf.DUMMYFUNCTION("IFERROR(RANK(raw!$H2038,Filter(raw!$H$2:$H10000,raw!$B$2:$B10000=raw!$B2038),1),"""")"),"")</f>
        <v/>
      </c>
      <c r="E2039" s="40" t="str">
        <f t="array" ref="E2039">IFERROR(INDEX(raw!$B:$H,MATCH(1,(raw!$B:$B=$B2039)*(raw!$D:$D=$C2039),0),7), "n/a")</f>
        <v/>
      </c>
    </row>
    <row r="2040">
      <c r="B2040" s="39" t="str">
        <f>IFERROR(raw!$B2039,"")</f>
        <v/>
      </c>
      <c r="C2040" s="39" t="str">
        <f>IFERROR(raw!$D2039,"")</f>
        <v/>
      </c>
      <c r="D2040" s="39" t="str">
        <f>IFERROR(__xludf.DUMMYFUNCTION("IFERROR(RANK(raw!$H2039,Filter(raw!$H$2:$H10000,raw!$B$2:$B10000=raw!$B2039),1),"""")"),"")</f>
        <v/>
      </c>
      <c r="E2040" s="40" t="str">
        <f t="array" ref="E2040">IFERROR(INDEX(raw!$B:$H,MATCH(1,(raw!$B:$B=$B2040)*(raw!$D:$D=$C2040),0),7), "n/a")</f>
        <v/>
      </c>
    </row>
    <row r="2041">
      <c r="B2041" s="39" t="str">
        <f>IFERROR(raw!$B2040,"")</f>
        <v/>
      </c>
      <c r="C2041" s="39" t="str">
        <f>IFERROR(raw!$D2040,"")</f>
        <v/>
      </c>
      <c r="D2041" s="39" t="str">
        <f>IFERROR(__xludf.DUMMYFUNCTION("IFERROR(RANK(raw!$H2040,Filter(raw!$H$2:$H10000,raw!$B$2:$B10000=raw!$B2040),1),"""")"),"")</f>
        <v/>
      </c>
      <c r="E2041" s="40" t="str">
        <f t="array" ref="E2041">IFERROR(INDEX(raw!$B:$H,MATCH(1,(raw!$B:$B=$B2041)*(raw!$D:$D=$C2041),0),7), "n/a")</f>
        <v/>
      </c>
    </row>
    <row r="2042">
      <c r="B2042" s="39" t="str">
        <f>IFERROR(raw!$B2041,"")</f>
        <v/>
      </c>
      <c r="C2042" s="39" t="str">
        <f>IFERROR(raw!$D2041,"")</f>
        <v/>
      </c>
      <c r="D2042" s="39" t="str">
        <f>IFERROR(__xludf.DUMMYFUNCTION("IFERROR(RANK(raw!$H2041,Filter(raw!$H$2:$H10000,raw!$B$2:$B10000=raw!$B2041),1),"""")"),"")</f>
        <v/>
      </c>
      <c r="E2042" s="40" t="str">
        <f t="array" ref="E2042">IFERROR(INDEX(raw!$B:$H,MATCH(1,(raw!$B:$B=$B2042)*(raw!$D:$D=$C2042),0),7), "n/a")</f>
        <v/>
      </c>
    </row>
    <row r="2043">
      <c r="B2043" s="39" t="str">
        <f>IFERROR(raw!$B2042,"")</f>
        <v/>
      </c>
      <c r="C2043" s="39" t="str">
        <f>IFERROR(raw!$D2042,"")</f>
        <v/>
      </c>
      <c r="D2043" s="39" t="str">
        <f>IFERROR(__xludf.DUMMYFUNCTION("IFERROR(RANK(raw!$H2042,Filter(raw!$H$2:$H10000,raw!$B$2:$B10000=raw!$B2042),1),"""")"),"")</f>
        <v/>
      </c>
      <c r="E2043" s="40" t="str">
        <f t="array" ref="E2043">IFERROR(INDEX(raw!$B:$H,MATCH(1,(raw!$B:$B=$B2043)*(raw!$D:$D=$C2043),0),7), "n/a")</f>
        <v/>
      </c>
    </row>
    <row r="2044">
      <c r="B2044" s="39" t="str">
        <f>IFERROR(raw!$B2043,"")</f>
        <v/>
      </c>
      <c r="C2044" s="39" t="str">
        <f>IFERROR(raw!$D2043,"")</f>
        <v/>
      </c>
      <c r="D2044" s="39" t="str">
        <f>IFERROR(__xludf.DUMMYFUNCTION("IFERROR(RANK(raw!$H2043,Filter(raw!$H$2:$H10000,raw!$B$2:$B10000=raw!$B2043),1),"""")"),"")</f>
        <v/>
      </c>
      <c r="E2044" s="40" t="str">
        <f t="array" ref="E2044">IFERROR(INDEX(raw!$B:$H,MATCH(1,(raw!$B:$B=$B2044)*(raw!$D:$D=$C2044),0),7), "n/a")</f>
        <v/>
      </c>
    </row>
    <row r="2045">
      <c r="B2045" s="39" t="str">
        <f>IFERROR(raw!$B2044,"")</f>
        <v/>
      </c>
      <c r="C2045" s="39" t="str">
        <f>IFERROR(raw!$D2044,"")</f>
        <v/>
      </c>
      <c r="D2045" s="39" t="str">
        <f>IFERROR(__xludf.DUMMYFUNCTION("IFERROR(RANK(raw!$H2044,Filter(raw!$H$2:$H10000,raw!$B$2:$B10000=raw!$B2044),1),"""")"),"")</f>
        <v/>
      </c>
      <c r="E2045" s="40" t="str">
        <f t="array" ref="E2045">IFERROR(INDEX(raw!$B:$H,MATCH(1,(raw!$B:$B=$B2045)*(raw!$D:$D=$C2045),0),7), "n/a")</f>
        <v/>
      </c>
    </row>
    <row r="2046">
      <c r="B2046" s="39" t="str">
        <f>IFERROR(raw!$B2045,"")</f>
        <v/>
      </c>
      <c r="C2046" s="39" t="str">
        <f>IFERROR(raw!$D2045,"")</f>
        <v/>
      </c>
      <c r="D2046" s="39" t="str">
        <f>IFERROR(__xludf.DUMMYFUNCTION("IFERROR(RANK(raw!$H2045,Filter(raw!$H$2:$H10000,raw!$B$2:$B10000=raw!$B2045),1),"""")"),"")</f>
        <v/>
      </c>
      <c r="E2046" s="40" t="str">
        <f t="array" ref="E2046">IFERROR(INDEX(raw!$B:$H,MATCH(1,(raw!$B:$B=$B2046)*(raw!$D:$D=$C2046),0),7), "n/a")</f>
        <v/>
      </c>
    </row>
    <row r="2047">
      <c r="B2047" s="39" t="str">
        <f>IFERROR(raw!$B2046,"")</f>
        <v/>
      </c>
      <c r="C2047" s="39" t="str">
        <f>IFERROR(raw!$D2046,"")</f>
        <v/>
      </c>
      <c r="D2047" s="39" t="str">
        <f>IFERROR(__xludf.DUMMYFUNCTION("IFERROR(RANK(raw!$H2046,Filter(raw!$H$2:$H10000,raw!$B$2:$B10000=raw!$B2046),1),"""")"),"")</f>
        <v/>
      </c>
      <c r="E2047" s="40" t="str">
        <f t="array" ref="E2047">IFERROR(INDEX(raw!$B:$H,MATCH(1,(raw!$B:$B=$B2047)*(raw!$D:$D=$C2047),0),7), "n/a")</f>
        <v/>
      </c>
    </row>
    <row r="2048">
      <c r="B2048" s="39" t="str">
        <f>IFERROR(raw!$B2047,"")</f>
        <v/>
      </c>
      <c r="C2048" s="39" t="str">
        <f>IFERROR(raw!$D2047,"")</f>
        <v/>
      </c>
      <c r="D2048" s="39" t="str">
        <f>IFERROR(__xludf.DUMMYFUNCTION("IFERROR(RANK(raw!$H2047,Filter(raw!$H$2:$H10000,raw!$B$2:$B10000=raw!$B2047),1),"""")"),"")</f>
        <v/>
      </c>
      <c r="E2048" s="40" t="str">
        <f t="array" ref="E2048">IFERROR(INDEX(raw!$B:$H,MATCH(1,(raw!$B:$B=$B2048)*(raw!$D:$D=$C2048),0),7), "n/a")</f>
        <v/>
      </c>
    </row>
    <row r="2049">
      <c r="B2049" s="39" t="str">
        <f>IFERROR(raw!$B2048,"")</f>
        <v/>
      </c>
      <c r="C2049" s="39" t="str">
        <f>IFERROR(raw!$D2048,"")</f>
        <v/>
      </c>
      <c r="D2049" s="39" t="str">
        <f>IFERROR(__xludf.DUMMYFUNCTION("IFERROR(RANK(raw!$H2048,Filter(raw!$H$2:$H10000,raw!$B$2:$B10000=raw!$B2048),1),"""")"),"")</f>
        <v/>
      </c>
      <c r="E2049" s="40" t="str">
        <f t="array" ref="E2049">IFERROR(INDEX(raw!$B:$H,MATCH(1,(raw!$B:$B=$B2049)*(raw!$D:$D=$C2049),0),7), "n/a")</f>
        <v/>
      </c>
    </row>
    <row r="2050">
      <c r="B2050" s="39" t="str">
        <f>IFERROR(raw!$B2049,"")</f>
        <v/>
      </c>
      <c r="C2050" s="39" t="str">
        <f>IFERROR(raw!$D2049,"")</f>
        <v/>
      </c>
      <c r="D2050" s="39" t="str">
        <f>IFERROR(__xludf.DUMMYFUNCTION("IFERROR(RANK(raw!$H2049,Filter(raw!$H$2:$H10000,raw!$B$2:$B10000=raw!$B2049),1),"""")"),"")</f>
        <v/>
      </c>
      <c r="E2050" s="40" t="str">
        <f t="array" ref="E2050">IFERROR(INDEX(raw!$B:$H,MATCH(1,(raw!$B:$B=$B2050)*(raw!$D:$D=$C2050),0),7), "n/a")</f>
        <v/>
      </c>
    </row>
    <row r="2051">
      <c r="B2051" s="39" t="str">
        <f>IFERROR(raw!$B2050,"")</f>
        <v/>
      </c>
      <c r="C2051" s="39" t="str">
        <f>IFERROR(raw!$D2050,"")</f>
        <v/>
      </c>
      <c r="D2051" s="39" t="str">
        <f>IFERROR(__xludf.DUMMYFUNCTION("IFERROR(RANK(raw!$H2050,Filter(raw!$H$2:$H10000,raw!$B$2:$B10000=raw!$B2050),1),"""")"),"")</f>
        <v/>
      </c>
      <c r="E2051" s="40" t="str">
        <f t="array" ref="E2051">IFERROR(INDEX(raw!$B:$H,MATCH(1,(raw!$B:$B=$B2051)*(raw!$D:$D=$C2051),0),7), "n/a")</f>
        <v/>
      </c>
    </row>
    <row r="2052">
      <c r="B2052" s="39" t="str">
        <f>IFERROR(raw!$B2051,"")</f>
        <v/>
      </c>
      <c r="C2052" s="39" t="str">
        <f>IFERROR(raw!$D2051,"")</f>
        <v/>
      </c>
      <c r="D2052" s="39" t="str">
        <f>IFERROR(__xludf.DUMMYFUNCTION("IFERROR(RANK(raw!$H2051,Filter(raw!$H$2:$H10000,raw!$B$2:$B10000=raw!$B2051),1),"""")"),"")</f>
        <v/>
      </c>
      <c r="E2052" s="40" t="str">
        <f t="array" ref="E2052">IFERROR(INDEX(raw!$B:$H,MATCH(1,(raw!$B:$B=$B2052)*(raw!$D:$D=$C2052),0),7), "n/a")</f>
        <v/>
      </c>
    </row>
    <row r="2053">
      <c r="B2053" s="39" t="str">
        <f>IFERROR(raw!$B2052,"")</f>
        <v/>
      </c>
      <c r="C2053" s="39" t="str">
        <f>IFERROR(raw!$D2052,"")</f>
        <v/>
      </c>
      <c r="D2053" s="39" t="str">
        <f>IFERROR(__xludf.DUMMYFUNCTION("IFERROR(RANK(raw!$H2052,Filter(raw!$H$2:$H10000,raw!$B$2:$B10000=raw!$B2052),1),"""")"),"")</f>
        <v/>
      </c>
      <c r="E2053" s="40" t="str">
        <f t="array" ref="E2053">IFERROR(INDEX(raw!$B:$H,MATCH(1,(raw!$B:$B=$B2053)*(raw!$D:$D=$C2053),0),7), "n/a")</f>
        <v/>
      </c>
    </row>
    <row r="2054">
      <c r="B2054" s="39" t="str">
        <f>IFERROR(raw!$B2053,"")</f>
        <v/>
      </c>
      <c r="C2054" s="39" t="str">
        <f>IFERROR(raw!$D2053,"")</f>
        <v/>
      </c>
      <c r="D2054" s="39" t="str">
        <f>IFERROR(__xludf.DUMMYFUNCTION("IFERROR(RANK(raw!$H2053,Filter(raw!$H$2:$H10000,raw!$B$2:$B10000=raw!$B2053),1),"""")"),"")</f>
        <v/>
      </c>
      <c r="E2054" s="40" t="str">
        <f t="array" ref="E2054">IFERROR(INDEX(raw!$B:$H,MATCH(1,(raw!$B:$B=$B2054)*(raw!$D:$D=$C2054),0),7), "n/a")</f>
        <v/>
      </c>
    </row>
    <row r="2055">
      <c r="B2055" s="39" t="str">
        <f>IFERROR(raw!$B2054,"")</f>
        <v/>
      </c>
      <c r="C2055" s="39" t="str">
        <f>IFERROR(raw!$D2054,"")</f>
        <v/>
      </c>
      <c r="D2055" s="39" t="str">
        <f>IFERROR(__xludf.DUMMYFUNCTION("IFERROR(RANK(raw!$H2054,Filter(raw!$H$2:$H10000,raw!$B$2:$B10000=raw!$B2054),1),"""")"),"")</f>
        <v/>
      </c>
      <c r="E2055" s="40" t="str">
        <f t="array" ref="E2055">IFERROR(INDEX(raw!$B:$H,MATCH(1,(raw!$B:$B=$B2055)*(raw!$D:$D=$C2055),0),7), "n/a")</f>
        <v/>
      </c>
    </row>
    <row r="2056">
      <c r="B2056" s="39" t="str">
        <f>IFERROR(raw!$B2055,"")</f>
        <v/>
      </c>
      <c r="C2056" s="39" t="str">
        <f>IFERROR(raw!$D2055,"")</f>
        <v/>
      </c>
      <c r="D2056" s="39" t="str">
        <f>IFERROR(__xludf.DUMMYFUNCTION("IFERROR(RANK(raw!$H2055,Filter(raw!$H$2:$H10000,raw!$B$2:$B10000=raw!$B2055),1),"""")"),"")</f>
        <v/>
      </c>
      <c r="E2056" s="40" t="str">
        <f t="array" ref="E2056">IFERROR(INDEX(raw!$B:$H,MATCH(1,(raw!$B:$B=$B2056)*(raw!$D:$D=$C2056),0),7), "n/a")</f>
        <v/>
      </c>
    </row>
    <row r="2057">
      <c r="B2057" s="39" t="str">
        <f>IFERROR(raw!$B2056,"")</f>
        <v/>
      </c>
      <c r="C2057" s="39" t="str">
        <f>IFERROR(raw!$D2056,"")</f>
        <v/>
      </c>
      <c r="D2057" s="39" t="str">
        <f>IFERROR(__xludf.DUMMYFUNCTION("IFERROR(RANK(raw!$H2056,Filter(raw!$H$2:$H10000,raw!$B$2:$B10000=raw!$B2056),1),"""")"),"")</f>
        <v/>
      </c>
      <c r="E2057" s="40" t="str">
        <f t="array" ref="E2057">IFERROR(INDEX(raw!$B:$H,MATCH(1,(raw!$B:$B=$B2057)*(raw!$D:$D=$C2057),0),7), "n/a")</f>
        <v/>
      </c>
    </row>
    <row r="2058">
      <c r="B2058" s="39" t="str">
        <f>IFERROR(raw!$B2057,"")</f>
        <v/>
      </c>
      <c r="C2058" s="39" t="str">
        <f>IFERROR(raw!$D2057,"")</f>
        <v/>
      </c>
      <c r="D2058" s="39" t="str">
        <f>IFERROR(__xludf.DUMMYFUNCTION("IFERROR(RANK(raw!$H2057,Filter(raw!$H$2:$H10000,raw!$B$2:$B10000=raw!$B2057),1),"""")"),"")</f>
        <v/>
      </c>
      <c r="E2058" s="40" t="str">
        <f t="array" ref="E2058">IFERROR(INDEX(raw!$B:$H,MATCH(1,(raw!$B:$B=$B2058)*(raw!$D:$D=$C2058),0),7), "n/a")</f>
        <v/>
      </c>
    </row>
    <row r="2059">
      <c r="B2059" s="39" t="str">
        <f>IFERROR(raw!$B2058,"")</f>
        <v/>
      </c>
      <c r="C2059" s="39" t="str">
        <f>IFERROR(raw!$D2058,"")</f>
        <v/>
      </c>
      <c r="D2059" s="39" t="str">
        <f>IFERROR(__xludf.DUMMYFUNCTION("IFERROR(RANK(raw!$H2058,Filter(raw!$H$2:$H10000,raw!$B$2:$B10000=raw!$B2058),1),"""")"),"")</f>
        <v/>
      </c>
      <c r="E2059" s="40" t="str">
        <f t="array" ref="E2059">IFERROR(INDEX(raw!$B:$H,MATCH(1,(raw!$B:$B=$B2059)*(raw!$D:$D=$C2059),0),7), "n/a")</f>
        <v/>
      </c>
    </row>
    <row r="2060">
      <c r="B2060" s="39" t="str">
        <f>IFERROR(raw!$B2059,"")</f>
        <v/>
      </c>
      <c r="C2060" s="39" t="str">
        <f>IFERROR(raw!$D2059,"")</f>
        <v/>
      </c>
      <c r="D2060" s="39" t="str">
        <f>IFERROR(__xludf.DUMMYFUNCTION("IFERROR(RANK(raw!$H2059,Filter(raw!$H$2:$H10000,raw!$B$2:$B10000=raw!$B2059),1),"""")"),"")</f>
        <v/>
      </c>
      <c r="E2060" s="40" t="str">
        <f t="array" ref="E2060">IFERROR(INDEX(raw!$B:$H,MATCH(1,(raw!$B:$B=$B2060)*(raw!$D:$D=$C2060),0),7), "n/a")</f>
        <v/>
      </c>
    </row>
    <row r="2061">
      <c r="B2061" s="39" t="str">
        <f>IFERROR(raw!$B2060,"")</f>
        <v/>
      </c>
      <c r="C2061" s="39" t="str">
        <f>IFERROR(raw!$D2060,"")</f>
        <v/>
      </c>
      <c r="D2061" s="39" t="str">
        <f>IFERROR(__xludf.DUMMYFUNCTION("IFERROR(RANK(raw!$H2060,Filter(raw!$H$2:$H10000,raw!$B$2:$B10000=raw!$B2060),1),"""")"),"")</f>
        <v/>
      </c>
      <c r="E2061" s="40" t="str">
        <f t="array" ref="E2061">IFERROR(INDEX(raw!$B:$H,MATCH(1,(raw!$B:$B=$B2061)*(raw!$D:$D=$C2061),0),7), "n/a")</f>
        <v/>
      </c>
    </row>
    <row r="2062">
      <c r="B2062" s="39" t="str">
        <f>IFERROR(raw!$B2061,"")</f>
        <v/>
      </c>
      <c r="C2062" s="39" t="str">
        <f>IFERROR(raw!$D2061,"")</f>
        <v/>
      </c>
      <c r="D2062" s="39" t="str">
        <f>IFERROR(__xludf.DUMMYFUNCTION("IFERROR(RANK(raw!$H2061,Filter(raw!$H$2:$H10000,raw!$B$2:$B10000=raw!$B2061),1),"""")"),"")</f>
        <v/>
      </c>
      <c r="E2062" s="40" t="str">
        <f t="array" ref="E2062">IFERROR(INDEX(raw!$B:$H,MATCH(1,(raw!$B:$B=$B2062)*(raw!$D:$D=$C2062),0),7), "n/a")</f>
        <v/>
      </c>
    </row>
    <row r="2063">
      <c r="B2063" s="39" t="str">
        <f>IFERROR(raw!$B2062,"")</f>
        <v/>
      </c>
      <c r="C2063" s="39" t="str">
        <f>IFERROR(raw!$D2062,"")</f>
        <v/>
      </c>
      <c r="D2063" s="39" t="str">
        <f>IFERROR(__xludf.DUMMYFUNCTION("IFERROR(RANK(raw!$H2062,Filter(raw!$H$2:$H10000,raw!$B$2:$B10000=raw!$B2062),1),"""")"),"")</f>
        <v/>
      </c>
      <c r="E2063" s="40" t="str">
        <f t="array" ref="E2063">IFERROR(INDEX(raw!$B:$H,MATCH(1,(raw!$B:$B=$B2063)*(raw!$D:$D=$C2063),0),7), "n/a")</f>
        <v/>
      </c>
    </row>
    <row r="2064">
      <c r="B2064" s="39" t="str">
        <f>IFERROR(raw!$B2063,"")</f>
        <v/>
      </c>
      <c r="C2064" s="39" t="str">
        <f>IFERROR(raw!$D2063,"")</f>
        <v/>
      </c>
      <c r="D2064" s="39" t="str">
        <f>IFERROR(__xludf.DUMMYFUNCTION("IFERROR(RANK(raw!$H2063,Filter(raw!$H$2:$H10000,raw!$B$2:$B10000=raw!$B2063),1),"""")"),"")</f>
        <v/>
      </c>
      <c r="E2064" s="40" t="str">
        <f t="array" ref="E2064">IFERROR(INDEX(raw!$B:$H,MATCH(1,(raw!$B:$B=$B2064)*(raw!$D:$D=$C2064),0),7), "n/a")</f>
        <v/>
      </c>
    </row>
    <row r="2065">
      <c r="B2065" s="39" t="str">
        <f>IFERROR(raw!$B2064,"")</f>
        <v/>
      </c>
      <c r="C2065" s="39" t="str">
        <f>IFERROR(raw!$D2064,"")</f>
        <v/>
      </c>
      <c r="D2065" s="39" t="str">
        <f>IFERROR(__xludf.DUMMYFUNCTION("IFERROR(RANK(raw!$H2064,Filter(raw!$H$2:$H10000,raw!$B$2:$B10000=raw!$B2064),1),"""")"),"")</f>
        <v/>
      </c>
      <c r="E2065" s="40" t="str">
        <f t="array" ref="E2065">IFERROR(INDEX(raw!$B:$H,MATCH(1,(raw!$B:$B=$B2065)*(raw!$D:$D=$C2065),0),7), "n/a")</f>
        <v/>
      </c>
    </row>
    <row r="2066">
      <c r="B2066" s="39" t="str">
        <f>IFERROR(raw!$B2065,"")</f>
        <v/>
      </c>
      <c r="C2066" s="39" t="str">
        <f>IFERROR(raw!$D2065,"")</f>
        <v/>
      </c>
      <c r="D2066" s="39" t="str">
        <f>IFERROR(__xludf.DUMMYFUNCTION("IFERROR(RANK(raw!$H2065,Filter(raw!$H$2:$H10000,raw!$B$2:$B10000=raw!$B2065),1),"""")"),"")</f>
        <v/>
      </c>
      <c r="E2066" s="40" t="str">
        <f t="array" ref="E2066">IFERROR(INDEX(raw!$B:$H,MATCH(1,(raw!$B:$B=$B2066)*(raw!$D:$D=$C2066),0),7), "n/a")</f>
        <v/>
      </c>
    </row>
    <row r="2067">
      <c r="B2067" s="39" t="str">
        <f>IFERROR(raw!$B2066,"")</f>
        <v/>
      </c>
      <c r="C2067" s="39" t="str">
        <f>IFERROR(raw!$D2066,"")</f>
        <v/>
      </c>
      <c r="D2067" s="39" t="str">
        <f>IFERROR(__xludf.DUMMYFUNCTION("IFERROR(RANK(raw!$H2066,Filter(raw!$H$2:$H10000,raw!$B$2:$B10000=raw!$B2066),1),"""")"),"")</f>
        <v/>
      </c>
      <c r="E2067" s="40" t="str">
        <f t="array" ref="E2067">IFERROR(INDEX(raw!$B:$H,MATCH(1,(raw!$B:$B=$B2067)*(raw!$D:$D=$C2067),0),7), "n/a")</f>
        <v/>
      </c>
    </row>
    <row r="2068">
      <c r="B2068" s="39" t="str">
        <f>IFERROR(raw!$B2067,"")</f>
        <v/>
      </c>
      <c r="C2068" s="39" t="str">
        <f>IFERROR(raw!$D2067,"")</f>
        <v/>
      </c>
      <c r="D2068" s="39" t="str">
        <f>IFERROR(__xludf.DUMMYFUNCTION("IFERROR(RANK(raw!$H2067,Filter(raw!$H$2:$H10000,raw!$B$2:$B10000=raw!$B2067),1),"""")"),"")</f>
        <v/>
      </c>
      <c r="E2068" s="40" t="str">
        <f t="array" ref="E2068">IFERROR(INDEX(raw!$B:$H,MATCH(1,(raw!$B:$B=$B2068)*(raw!$D:$D=$C2068),0),7), "n/a")</f>
        <v/>
      </c>
    </row>
    <row r="2069">
      <c r="B2069" s="39" t="str">
        <f>IFERROR(raw!$B2068,"")</f>
        <v/>
      </c>
      <c r="C2069" s="39" t="str">
        <f>IFERROR(raw!$D2068,"")</f>
        <v/>
      </c>
      <c r="D2069" s="39" t="str">
        <f>IFERROR(__xludf.DUMMYFUNCTION("IFERROR(RANK(raw!$H2068,Filter(raw!$H$2:$H10000,raw!$B$2:$B10000=raw!$B2068),1),"""")"),"")</f>
        <v/>
      </c>
      <c r="E2069" s="40" t="str">
        <f t="array" ref="E2069">IFERROR(INDEX(raw!$B:$H,MATCH(1,(raw!$B:$B=$B2069)*(raw!$D:$D=$C2069),0),7), "n/a")</f>
        <v/>
      </c>
    </row>
    <row r="2070">
      <c r="B2070" s="39" t="str">
        <f>IFERROR(raw!$B2069,"")</f>
        <v/>
      </c>
      <c r="C2070" s="39" t="str">
        <f>IFERROR(raw!$D2069,"")</f>
        <v/>
      </c>
      <c r="D2070" s="39" t="str">
        <f>IFERROR(__xludf.DUMMYFUNCTION("IFERROR(RANK(raw!$H2069,Filter(raw!$H$2:$H10000,raw!$B$2:$B10000=raw!$B2069),1),"""")"),"")</f>
        <v/>
      </c>
      <c r="E2070" s="40" t="str">
        <f t="array" ref="E2070">IFERROR(INDEX(raw!$B:$H,MATCH(1,(raw!$B:$B=$B2070)*(raw!$D:$D=$C2070),0),7), "n/a")</f>
        <v/>
      </c>
    </row>
    <row r="2071">
      <c r="B2071" s="39" t="str">
        <f>IFERROR(raw!$B2070,"")</f>
        <v/>
      </c>
      <c r="C2071" s="39" t="str">
        <f>IFERROR(raw!$D2070,"")</f>
        <v/>
      </c>
      <c r="D2071" s="39" t="str">
        <f>IFERROR(__xludf.DUMMYFUNCTION("IFERROR(RANK(raw!$H2070,Filter(raw!$H$2:$H10000,raw!$B$2:$B10000=raw!$B2070),1),"""")"),"")</f>
        <v/>
      </c>
      <c r="E2071" s="40" t="str">
        <f t="array" ref="E2071">IFERROR(INDEX(raw!$B:$H,MATCH(1,(raw!$B:$B=$B2071)*(raw!$D:$D=$C2071),0),7), "n/a")</f>
        <v/>
      </c>
    </row>
    <row r="2072">
      <c r="B2072" s="39" t="str">
        <f>IFERROR(raw!$B2071,"")</f>
        <v/>
      </c>
      <c r="C2072" s="39" t="str">
        <f>IFERROR(raw!$D2071,"")</f>
        <v/>
      </c>
      <c r="D2072" s="39" t="str">
        <f>IFERROR(__xludf.DUMMYFUNCTION("IFERROR(RANK(raw!$H2071,Filter(raw!$H$2:$H10000,raw!$B$2:$B10000=raw!$B2071),1),"""")"),"")</f>
        <v/>
      </c>
      <c r="E2072" s="40" t="str">
        <f t="array" ref="E2072">IFERROR(INDEX(raw!$B:$H,MATCH(1,(raw!$B:$B=$B2072)*(raw!$D:$D=$C2072),0),7), "n/a")</f>
        <v/>
      </c>
    </row>
    <row r="2073">
      <c r="B2073" s="39" t="str">
        <f>IFERROR(raw!$B2072,"")</f>
        <v/>
      </c>
      <c r="C2073" s="39" t="str">
        <f>IFERROR(raw!$D2072,"")</f>
        <v/>
      </c>
      <c r="D2073" s="39" t="str">
        <f>IFERROR(__xludf.DUMMYFUNCTION("IFERROR(RANK(raw!$H2072,Filter(raw!$H$2:$H10000,raw!$B$2:$B10000=raw!$B2072),1),"""")"),"")</f>
        <v/>
      </c>
      <c r="E2073" s="40" t="str">
        <f t="array" ref="E2073">IFERROR(INDEX(raw!$B:$H,MATCH(1,(raw!$B:$B=$B2073)*(raw!$D:$D=$C2073),0),7), "n/a")</f>
        <v/>
      </c>
    </row>
    <row r="2074">
      <c r="B2074" s="39" t="str">
        <f>IFERROR(raw!$B2073,"")</f>
        <v/>
      </c>
      <c r="C2074" s="39" t="str">
        <f>IFERROR(raw!$D2073,"")</f>
        <v/>
      </c>
      <c r="D2074" s="39" t="str">
        <f>IFERROR(__xludf.DUMMYFUNCTION("IFERROR(RANK(raw!$H2073,Filter(raw!$H$2:$H10000,raw!$B$2:$B10000=raw!$B2073),1),"""")"),"")</f>
        <v/>
      </c>
      <c r="E2074" s="40" t="str">
        <f t="array" ref="E2074">IFERROR(INDEX(raw!$B:$H,MATCH(1,(raw!$B:$B=$B2074)*(raw!$D:$D=$C2074),0),7), "n/a")</f>
        <v/>
      </c>
    </row>
    <row r="2075">
      <c r="B2075" s="39" t="str">
        <f>IFERROR(raw!$B2074,"")</f>
        <v/>
      </c>
      <c r="C2075" s="39" t="str">
        <f>IFERROR(raw!$D2074,"")</f>
        <v/>
      </c>
      <c r="D2075" s="39" t="str">
        <f>IFERROR(__xludf.DUMMYFUNCTION("IFERROR(RANK(raw!$H2074,Filter(raw!$H$2:$H10000,raw!$B$2:$B10000=raw!$B2074),1),"""")"),"")</f>
        <v/>
      </c>
      <c r="E2075" s="40" t="str">
        <f t="array" ref="E2075">IFERROR(INDEX(raw!$B:$H,MATCH(1,(raw!$B:$B=$B2075)*(raw!$D:$D=$C2075),0),7), "n/a")</f>
        <v/>
      </c>
    </row>
    <row r="2076">
      <c r="B2076" s="39" t="str">
        <f>IFERROR(raw!$B2075,"")</f>
        <v/>
      </c>
      <c r="C2076" s="39" t="str">
        <f>IFERROR(raw!$D2075,"")</f>
        <v/>
      </c>
      <c r="D2076" s="39" t="str">
        <f>IFERROR(__xludf.DUMMYFUNCTION("IFERROR(RANK(raw!$H2075,Filter(raw!$H$2:$H10000,raw!$B$2:$B10000=raw!$B2075),1),"""")"),"")</f>
        <v/>
      </c>
      <c r="E2076" s="40" t="str">
        <f t="array" ref="E2076">IFERROR(INDEX(raw!$B:$H,MATCH(1,(raw!$B:$B=$B2076)*(raw!$D:$D=$C2076),0),7), "n/a")</f>
        <v/>
      </c>
    </row>
    <row r="2077">
      <c r="B2077" s="39" t="str">
        <f>IFERROR(raw!$B2076,"")</f>
        <v/>
      </c>
      <c r="C2077" s="39" t="str">
        <f>IFERROR(raw!$D2076,"")</f>
        <v/>
      </c>
      <c r="D2077" s="39" t="str">
        <f>IFERROR(__xludf.DUMMYFUNCTION("IFERROR(RANK(raw!$H2076,Filter(raw!$H$2:$H10000,raw!$B$2:$B10000=raw!$B2076),1),"""")"),"")</f>
        <v/>
      </c>
      <c r="E2077" s="40" t="str">
        <f t="array" ref="E2077">IFERROR(INDEX(raw!$B:$H,MATCH(1,(raw!$B:$B=$B2077)*(raw!$D:$D=$C2077),0),7), "n/a")</f>
        <v/>
      </c>
    </row>
    <row r="2078">
      <c r="B2078" s="39" t="str">
        <f>IFERROR(raw!$B2077,"")</f>
        <v/>
      </c>
      <c r="C2078" s="39" t="str">
        <f>IFERROR(raw!$D2077,"")</f>
        <v/>
      </c>
      <c r="D2078" s="39" t="str">
        <f>IFERROR(__xludf.DUMMYFUNCTION("IFERROR(RANK(raw!$H2077,Filter(raw!$H$2:$H10000,raw!$B$2:$B10000=raw!$B2077),1),"""")"),"")</f>
        <v/>
      </c>
      <c r="E2078" s="40" t="str">
        <f t="array" ref="E2078">IFERROR(INDEX(raw!$B:$H,MATCH(1,(raw!$B:$B=$B2078)*(raw!$D:$D=$C2078),0),7), "n/a")</f>
        <v/>
      </c>
    </row>
    <row r="2079">
      <c r="B2079" s="39" t="str">
        <f>IFERROR(raw!$B2078,"")</f>
        <v/>
      </c>
      <c r="C2079" s="39" t="str">
        <f>IFERROR(raw!$D2078,"")</f>
        <v/>
      </c>
      <c r="D2079" s="39" t="str">
        <f>IFERROR(__xludf.DUMMYFUNCTION("IFERROR(RANK(raw!$H2078,Filter(raw!$H$2:$H10000,raw!$B$2:$B10000=raw!$B2078),1),"""")"),"")</f>
        <v/>
      </c>
      <c r="E2079" s="40" t="str">
        <f t="array" ref="E2079">IFERROR(INDEX(raw!$B:$H,MATCH(1,(raw!$B:$B=$B2079)*(raw!$D:$D=$C2079),0),7), "n/a")</f>
        <v/>
      </c>
    </row>
    <row r="2080">
      <c r="B2080" s="39" t="str">
        <f>IFERROR(raw!$B2079,"")</f>
        <v/>
      </c>
      <c r="C2080" s="39" t="str">
        <f>IFERROR(raw!$D2079,"")</f>
        <v/>
      </c>
      <c r="D2080" s="39" t="str">
        <f>IFERROR(__xludf.DUMMYFUNCTION("IFERROR(RANK(raw!$H2079,Filter(raw!$H$2:$H10000,raw!$B$2:$B10000=raw!$B2079),1),"""")"),"")</f>
        <v/>
      </c>
      <c r="E2080" s="40" t="str">
        <f t="array" ref="E2080">IFERROR(INDEX(raw!$B:$H,MATCH(1,(raw!$B:$B=$B2080)*(raw!$D:$D=$C2080),0),7), "n/a")</f>
        <v/>
      </c>
    </row>
    <row r="2081">
      <c r="B2081" s="39" t="str">
        <f>IFERROR(raw!$B2080,"")</f>
        <v/>
      </c>
      <c r="C2081" s="39" t="str">
        <f>IFERROR(raw!$D2080,"")</f>
        <v/>
      </c>
      <c r="D2081" s="39" t="str">
        <f>IFERROR(__xludf.DUMMYFUNCTION("IFERROR(RANK(raw!$H2080,Filter(raw!$H$2:$H10000,raw!$B$2:$B10000=raw!$B2080),1),"""")"),"")</f>
        <v/>
      </c>
      <c r="E2081" s="40" t="str">
        <f t="array" ref="E2081">IFERROR(INDEX(raw!$B:$H,MATCH(1,(raw!$B:$B=$B2081)*(raw!$D:$D=$C2081),0),7), "n/a")</f>
        <v/>
      </c>
    </row>
    <row r="2082">
      <c r="B2082" s="39" t="str">
        <f>IFERROR(raw!$B2081,"")</f>
        <v/>
      </c>
      <c r="C2082" s="39" t="str">
        <f>IFERROR(raw!$D2081,"")</f>
        <v/>
      </c>
      <c r="D2082" s="39" t="str">
        <f>IFERROR(__xludf.DUMMYFUNCTION("IFERROR(RANK(raw!$H2081,Filter(raw!$H$2:$H10000,raw!$B$2:$B10000=raw!$B2081),1),"""")"),"")</f>
        <v/>
      </c>
      <c r="E2082" s="40" t="str">
        <f t="array" ref="E2082">IFERROR(INDEX(raw!$B:$H,MATCH(1,(raw!$B:$B=$B2082)*(raw!$D:$D=$C2082),0),7), "n/a")</f>
        <v/>
      </c>
    </row>
    <row r="2083">
      <c r="B2083" s="39" t="str">
        <f>IFERROR(raw!$B2082,"")</f>
        <v/>
      </c>
      <c r="C2083" s="39" t="str">
        <f>IFERROR(raw!$D2082,"")</f>
        <v/>
      </c>
      <c r="D2083" s="39" t="str">
        <f>IFERROR(__xludf.DUMMYFUNCTION("IFERROR(RANK(raw!$H2082,Filter(raw!$H$2:$H10000,raw!$B$2:$B10000=raw!$B2082),1),"""")"),"")</f>
        <v/>
      </c>
      <c r="E2083" s="40" t="str">
        <f t="array" ref="E2083">IFERROR(INDEX(raw!$B:$H,MATCH(1,(raw!$B:$B=$B2083)*(raw!$D:$D=$C2083),0),7), "n/a")</f>
        <v/>
      </c>
    </row>
    <row r="2084">
      <c r="B2084" s="39" t="str">
        <f>IFERROR(raw!$B2083,"")</f>
        <v/>
      </c>
      <c r="C2084" s="39" t="str">
        <f>IFERROR(raw!$D2083,"")</f>
        <v/>
      </c>
      <c r="D2084" s="39" t="str">
        <f>IFERROR(__xludf.DUMMYFUNCTION("IFERROR(RANK(raw!$H2083,Filter(raw!$H$2:$H10000,raw!$B$2:$B10000=raw!$B2083),1),"""")"),"")</f>
        <v/>
      </c>
      <c r="E2084" s="40" t="str">
        <f t="array" ref="E2084">IFERROR(INDEX(raw!$B:$H,MATCH(1,(raw!$B:$B=$B2084)*(raw!$D:$D=$C2084),0),7), "n/a")</f>
        <v/>
      </c>
    </row>
    <row r="2085">
      <c r="B2085" s="39" t="str">
        <f>IFERROR(raw!$B2084,"")</f>
        <v/>
      </c>
      <c r="C2085" s="39" t="str">
        <f>IFERROR(raw!$D2084,"")</f>
        <v/>
      </c>
      <c r="D2085" s="39" t="str">
        <f>IFERROR(__xludf.DUMMYFUNCTION("IFERROR(RANK(raw!$H2084,Filter(raw!$H$2:$H10000,raw!$B$2:$B10000=raw!$B2084),1),"""")"),"")</f>
        <v/>
      </c>
      <c r="E2085" s="40" t="str">
        <f t="array" ref="E2085">IFERROR(INDEX(raw!$B:$H,MATCH(1,(raw!$B:$B=$B2085)*(raw!$D:$D=$C2085),0),7), "n/a")</f>
        <v/>
      </c>
    </row>
    <row r="2086">
      <c r="B2086" s="39" t="str">
        <f>IFERROR(raw!$B2085,"")</f>
        <v/>
      </c>
      <c r="C2086" s="39" t="str">
        <f>IFERROR(raw!$D2085,"")</f>
        <v/>
      </c>
      <c r="D2086" s="39" t="str">
        <f>IFERROR(__xludf.DUMMYFUNCTION("IFERROR(RANK(raw!$H2085,Filter(raw!$H$2:$H10000,raw!$B$2:$B10000=raw!$B2085),1),"""")"),"")</f>
        <v/>
      </c>
      <c r="E2086" s="40" t="str">
        <f t="array" ref="E2086">IFERROR(INDEX(raw!$B:$H,MATCH(1,(raw!$B:$B=$B2086)*(raw!$D:$D=$C2086),0),7), "n/a")</f>
        <v/>
      </c>
    </row>
    <row r="2087">
      <c r="B2087" s="39" t="str">
        <f>IFERROR(raw!$B2086,"")</f>
        <v/>
      </c>
      <c r="C2087" s="39" t="str">
        <f>IFERROR(raw!$D2086,"")</f>
        <v/>
      </c>
      <c r="D2087" s="39" t="str">
        <f>IFERROR(__xludf.DUMMYFUNCTION("IFERROR(RANK(raw!$H2086,Filter(raw!$H$2:$H10000,raw!$B$2:$B10000=raw!$B2086),1),"""")"),"")</f>
        <v/>
      </c>
      <c r="E2087" s="40" t="str">
        <f t="array" ref="E2087">IFERROR(INDEX(raw!$B:$H,MATCH(1,(raw!$B:$B=$B2087)*(raw!$D:$D=$C2087),0),7), "n/a")</f>
        <v/>
      </c>
    </row>
    <row r="2088">
      <c r="B2088" s="39" t="str">
        <f>IFERROR(raw!$B2087,"")</f>
        <v/>
      </c>
      <c r="C2088" s="39" t="str">
        <f>IFERROR(raw!$D2087,"")</f>
        <v/>
      </c>
      <c r="D2088" s="39" t="str">
        <f>IFERROR(__xludf.DUMMYFUNCTION("IFERROR(RANK(raw!$H2087,Filter(raw!$H$2:$H10000,raw!$B$2:$B10000=raw!$B2087),1),"""")"),"")</f>
        <v/>
      </c>
      <c r="E2088" s="40" t="str">
        <f t="array" ref="E2088">IFERROR(INDEX(raw!$B:$H,MATCH(1,(raw!$B:$B=$B2088)*(raw!$D:$D=$C2088),0),7), "n/a")</f>
        <v/>
      </c>
    </row>
    <row r="2089">
      <c r="B2089" s="39" t="str">
        <f>IFERROR(raw!$B2088,"")</f>
        <v/>
      </c>
      <c r="C2089" s="39" t="str">
        <f>IFERROR(raw!$D2088,"")</f>
        <v/>
      </c>
      <c r="D2089" s="39" t="str">
        <f>IFERROR(__xludf.DUMMYFUNCTION("IFERROR(RANK(raw!$H2088,Filter(raw!$H$2:$H10000,raw!$B$2:$B10000=raw!$B2088),1),"""")"),"")</f>
        <v/>
      </c>
      <c r="E2089" s="40" t="str">
        <f t="array" ref="E2089">IFERROR(INDEX(raw!$B:$H,MATCH(1,(raw!$B:$B=$B2089)*(raw!$D:$D=$C2089),0),7), "n/a")</f>
        <v/>
      </c>
    </row>
    <row r="2090">
      <c r="B2090" s="39" t="str">
        <f>IFERROR(raw!$B2089,"")</f>
        <v/>
      </c>
      <c r="C2090" s="39" t="str">
        <f>IFERROR(raw!$D2089,"")</f>
        <v/>
      </c>
      <c r="D2090" s="39" t="str">
        <f>IFERROR(__xludf.DUMMYFUNCTION("IFERROR(RANK(raw!$H2089,Filter(raw!$H$2:$H10000,raw!$B$2:$B10000=raw!$B2089),1),"""")"),"")</f>
        <v/>
      </c>
      <c r="E2090" s="40" t="str">
        <f t="array" ref="E2090">IFERROR(INDEX(raw!$B:$H,MATCH(1,(raw!$B:$B=$B2090)*(raw!$D:$D=$C2090),0),7), "n/a")</f>
        <v/>
      </c>
    </row>
    <row r="2091">
      <c r="B2091" s="39" t="str">
        <f>IFERROR(raw!$B2090,"")</f>
        <v/>
      </c>
      <c r="C2091" s="39" t="str">
        <f>IFERROR(raw!$D2090,"")</f>
        <v/>
      </c>
      <c r="D2091" s="39" t="str">
        <f>IFERROR(__xludf.DUMMYFUNCTION("IFERROR(RANK(raw!$H2090,Filter(raw!$H$2:$H10000,raw!$B$2:$B10000=raw!$B2090),1),"""")"),"")</f>
        <v/>
      </c>
      <c r="E2091" s="40" t="str">
        <f t="array" ref="E2091">IFERROR(INDEX(raw!$B:$H,MATCH(1,(raw!$B:$B=$B2091)*(raw!$D:$D=$C2091),0),7), "n/a")</f>
        <v/>
      </c>
    </row>
    <row r="2092">
      <c r="B2092" s="39" t="str">
        <f>IFERROR(raw!$B2091,"")</f>
        <v/>
      </c>
      <c r="C2092" s="39" t="str">
        <f>IFERROR(raw!$D2091,"")</f>
        <v/>
      </c>
      <c r="D2092" s="39" t="str">
        <f>IFERROR(__xludf.DUMMYFUNCTION("IFERROR(RANK(raw!$H2091,Filter(raw!$H$2:$H10000,raw!$B$2:$B10000=raw!$B2091),1),"""")"),"")</f>
        <v/>
      </c>
      <c r="E2092" s="40" t="str">
        <f t="array" ref="E2092">IFERROR(INDEX(raw!$B:$H,MATCH(1,(raw!$B:$B=$B2092)*(raw!$D:$D=$C2092),0),7), "n/a")</f>
        <v/>
      </c>
    </row>
    <row r="2093">
      <c r="B2093" s="39" t="str">
        <f>IFERROR(raw!$B2092,"")</f>
        <v/>
      </c>
      <c r="C2093" s="39" t="str">
        <f>IFERROR(raw!$D2092,"")</f>
        <v/>
      </c>
      <c r="D2093" s="39" t="str">
        <f>IFERROR(__xludf.DUMMYFUNCTION("IFERROR(RANK(raw!$H2092,Filter(raw!$H$2:$H10000,raw!$B$2:$B10000=raw!$B2092),1),"""")"),"")</f>
        <v/>
      </c>
      <c r="E2093" s="40" t="str">
        <f t="array" ref="E2093">IFERROR(INDEX(raw!$B:$H,MATCH(1,(raw!$B:$B=$B2093)*(raw!$D:$D=$C2093),0),7), "n/a")</f>
        <v/>
      </c>
    </row>
    <row r="2094">
      <c r="B2094" s="39" t="str">
        <f>IFERROR(raw!$B2093,"")</f>
        <v/>
      </c>
      <c r="C2094" s="39" t="str">
        <f>IFERROR(raw!$D2093,"")</f>
        <v/>
      </c>
      <c r="D2094" s="39" t="str">
        <f>IFERROR(__xludf.DUMMYFUNCTION("IFERROR(RANK(raw!$H2093,Filter(raw!$H$2:$H10000,raw!$B$2:$B10000=raw!$B2093),1),"""")"),"")</f>
        <v/>
      </c>
      <c r="E2094" s="40" t="str">
        <f t="array" ref="E2094">IFERROR(INDEX(raw!$B:$H,MATCH(1,(raw!$B:$B=$B2094)*(raw!$D:$D=$C2094),0),7), "n/a")</f>
        <v/>
      </c>
    </row>
    <row r="2095">
      <c r="B2095" s="39" t="str">
        <f>IFERROR(raw!$B2094,"")</f>
        <v/>
      </c>
      <c r="C2095" s="39" t="str">
        <f>IFERROR(raw!$D2094,"")</f>
        <v/>
      </c>
      <c r="D2095" s="39" t="str">
        <f>IFERROR(__xludf.DUMMYFUNCTION("IFERROR(RANK(raw!$H2094,Filter(raw!$H$2:$H10000,raw!$B$2:$B10000=raw!$B2094),1),"""")"),"")</f>
        <v/>
      </c>
      <c r="E2095" s="40" t="str">
        <f t="array" ref="E2095">IFERROR(INDEX(raw!$B:$H,MATCH(1,(raw!$B:$B=$B2095)*(raw!$D:$D=$C2095),0),7), "n/a")</f>
        <v/>
      </c>
    </row>
    <row r="2096">
      <c r="B2096" s="39" t="str">
        <f>IFERROR(raw!$B2095,"")</f>
        <v/>
      </c>
      <c r="C2096" s="39" t="str">
        <f>IFERROR(raw!$D2095,"")</f>
        <v/>
      </c>
      <c r="D2096" s="39" t="str">
        <f>IFERROR(__xludf.DUMMYFUNCTION("IFERROR(RANK(raw!$H2095,Filter(raw!$H$2:$H10000,raw!$B$2:$B10000=raw!$B2095),1),"""")"),"")</f>
        <v/>
      </c>
      <c r="E2096" s="40" t="str">
        <f t="array" ref="E2096">IFERROR(INDEX(raw!$B:$H,MATCH(1,(raw!$B:$B=$B2096)*(raw!$D:$D=$C2096),0),7), "n/a")</f>
        <v/>
      </c>
    </row>
    <row r="2097">
      <c r="B2097" s="39" t="str">
        <f>IFERROR(raw!$B2096,"")</f>
        <v/>
      </c>
      <c r="C2097" s="39" t="str">
        <f>IFERROR(raw!$D2096,"")</f>
        <v/>
      </c>
      <c r="D2097" s="39" t="str">
        <f>IFERROR(__xludf.DUMMYFUNCTION("IFERROR(RANK(raw!$H2096,Filter(raw!$H$2:$H10000,raw!$B$2:$B10000=raw!$B2096),1),"""")"),"")</f>
        <v/>
      </c>
      <c r="E2097" s="40" t="str">
        <f t="array" ref="E2097">IFERROR(INDEX(raw!$B:$H,MATCH(1,(raw!$B:$B=$B2097)*(raw!$D:$D=$C2097),0),7), "n/a")</f>
        <v/>
      </c>
    </row>
    <row r="2098">
      <c r="B2098" s="39" t="str">
        <f>IFERROR(raw!$B2097,"")</f>
        <v/>
      </c>
      <c r="C2098" s="39" t="str">
        <f>IFERROR(raw!$D2097,"")</f>
        <v/>
      </c>
      <c r="D2098" s="39" t="str">
        <f>IFERROR(__xludf.DUMMYFUNCTION("IFERROR(RANK(raw!$H2097,Filter(raw!$H$2:$H10000,raw!$B$2:$B10000=raw!$B2097),1),"""")"),"")</f>
        <v/>
      </c>
      <c r="E2098" s="40" t="str">
        <f t="array" ref="E2098">IFERROR(INDEX(raw!$B:$H,MATCH(1,(raw!$B:$B=$B2098)*(raw!$D:$D=$C2098),0),7), "n/a")</f>
        <v/>
      </c>
    </row>
    <row r="2099">
      <c r="B2099" s="39" t="str">
        <f>IFERROR(raw!$B2098,"")</f>
        <v/>
      </c>
      <c r="C2099" s="39" t="str">
        <f>IFERROR(raw!$D2098,"")</f>
        <v/>
      </c>
      <c r="D2099" s="39" t="str">
        <f>IFERROR(__xludf.DUMMYFUNCTION("IFERROR(RANK(raw!$H2098,Filter(raw!$H$2:$H10000,raw!$B$2:$B10000=raw!$B2098),1),"""")"),"")</f>
        <v/>
      </c>
      <c r="E2099" s="40" t="str">
        <f t="array" ref="E2099">IFERROR(INDEX(raw!$B:$H,MATCH(1,(raw!$B:$B=$B2099)*(raw!$D:$D=$C2099),0),7), "n/a")</f>
        <v/>
      </c>
    </row>
    <row r="2100">
      <c r="B2100" s="39" t="str">
        <f>IFERROR(raw!$B2099,"")</f>
        <v/>
      </c>
      <c r="C2100" s="39" t="str">
        <f>IFERROR(raw!$D2099,"")</f>
        <v/>
      </c>
      <c r="D2100" s="39" t="str">
        <f>IFERROR(__xludf.DUMMYFUNCTION("IFERROR(RANK(raw!$H2099,Filter(raw!$H$2:$H10000,raw!$B$2:$B10000=raw!$B2099),1),"""")"),"")</f>
        <v/>
      </c>
      <c r="E2100" s="40" t="str">
        <f t="array" ref="E2100">IFERROR(INDEX(raw!$B:$H,MATCH(1,(raw!$B:$B=$B2100)*(raw!$D:$D=$C2100),0),7), "n/a")</f>
        <v/>
      </c>
    </row>
    <row r="2101">
      <c r="B2101" s="39" t="str">
        <f>IFERROR(raw!$B2100,"")</f>
        <v/>
      </c>
      <c r="C2101" s="39" t="str">
        <f>IFERROR(raw!$D2100,"")</f>
        <v/>
      </c>
      <c r="D2101" s="39" t="str">
        <f>IFERROR(__xludf.DUMMYFUNCTION("IFERROR(RANK(raw!$H2100,Filter(raw!$H$2:$H10000,raw!$B$2:$B10000=raw!$B2100),1),"""")"),"")</f>
        <v/>
      </c>
      <c r="E2101" s="40" t="str">
        <f t="array" ref="E2101">IFERROR(INDEX(raw!$B:$H,MATCH(1,(raw!$B:$B=$B2101)*(raw!$D:$D=$C2101),0),7), "n/a")</f>
        <v/>
      </c>
    </row>
    <row r="2102">
      <c r="B2102" s="39" t="str">
        <f>IFERROR(raw!$B2101,"")</f>
        <v/>
      </c>
      <c r="C2102" s="39" t="str">
        <f>IFERROR(raw!$D2101,"")</f>
        <v/>
      </c>
      <c r="D2102" s="39" t="str">
        <f>IFERROR(__xludf.DUMMYFUNCTION("IFERROR(RANK(raw!$H2101,Filter(raw!$H$2:$H10000,raw!$B$2:$B10000=raw!$B2101),1),"""")"),"")</f>
        <v/>
      </c>
      <c r="E2102" s="40" t="str">
        <f t="array" ref="E2102">IFERROR(INDEX(raw!$B:$H,MATCH(1,(raw!$B:$B=$B2102)*(raw!$D:$D=$C2102),0),7), "n/a")</f>
        <v/>
      </c>
    </row>
    <row r="2103">
      <c r="B2103" s="39" t="str">
        <f>IFERROR(raw!$B2102,"")</f>
        <v/>
      </c>
      <c r="C2103" s="39" t="str">
        <f>IFERROR(raw!$D2102,"")</f>
        <v/>
      </c>
      <c r="D2103" s="39" t="str">
        <f>IFERROR(__xludf.DUMMYFUNCTION("IFERROR(RANK(raw!$H2102,Filter(raw!$H$2:$H10000,raw!$B$2:$B10000=raw!$B2102),1),"""")"),"")</f>
        <v/>
      </c>
      <c r="E2103" s="40" t="str">
        <f t="array" ref="E2103">IFERROR(INDEX(raw!$B:$H,MATCH(1,(raw!$B:$B=$B2103)*(raw!$D:$D=$C2103),0),7), "n/a")</f>
        <v/>
      </c>
    </row>
    <row r="2104">
      <c r="B2104" s="39" t="str">
        <f>IFERROR(raw!$B2103,"")</f>
        <v/>
      </c>
      <c r="C2104" s="39" t="str">
        <f>IFERROR(raw!$D2103,"")</f>
        <v/>
      </c>
      <c r="D2104" s="39" t="str">
        <f>IFERROR(__xludf.DUMMYFUNCTION("IFERROR(RANK(raw!$H2103,Filter(raw!$H$2:$H10000,raw!$B$2:$B10000=raw!$B2103),1),"""")"),"")</f>
        <v/>
      </c>
      <c r="E2104" s="40" t="str">
        <f t="array" ref="E2104">IFERROR(INDEX(raw!$B:$H,MATCH(1,(raw!$B:$B=$B2104)*(raw!$D:$D=$C2104),0),7), "n/a")</f>
        <v/>
      </c>
    </row>
    <row r="2105">
      <c r="B2105" s="39" t="str">
        <f>IFERROR(raw!$B2104,"")</f>
        <v/>
      </c>
      <c r="C2105" s="39" t="str">
        <f>IFERROR(raw!$D2104,"")</f>
        <v/>
      </c>
      <c r="D2105" s="39" t="str">
        <f>IFERROR(__xludf.DUMMYFUNCTION("IFERROR(RANK(raw!$H2104,Filter(raw!$H$2:$H10000,raw!$B$2:$B10000=raw!$B2104),1),"""")"),"")</f>
        <v/>
      </c>
      <c r="E2105" s="40" t="str">
        <f t="array" ref="E2105">IFERROR(INDEX(raw!$B:$H,MATCH(1,(raw!$B:$B=$B2105)*(raw!$D:$D=$C2105),0),7), "n/a")</f>
        <v/>
      </c>
    </row>
    <row r="2106">
      <c r="B2106" s="39" t="str">
        <f>IFERROR(raw!$B2105,"")</f>
        <v/>
      </c>
      <c r="C2106" s="39" t="str">
        <f>IFERROR(raw!$D2105,"")</f>
        <v/>
      </c>
      <c r="D2106" s="39" t="str">
        <f>IFERROR(__xludf.DUMMYFUNCTION("IFERROR(RANK(raw!$H2105,Filter(raw!$H$2:$H10000,raw!$B$2:$B10000=raw!$B2105),1),"""")"),"")</f>
        <v/>
      </c>
      <c r="E2106" s="40" t="str">
        <f t="array" ref="E2106">IFERROR(INDEX(raw!$B:$H,MATCH(1,(raw!$B:$B=$B2106)*(raw!$D:$D=$C2106),0),7), "n/a")</f>
        <v/>
      </c>
    </row>
    <row r="2107">
      <c r="B2107" s="39" t="str">
        <f>IFERROR(raw!$B2106,"")</f>
        <v/>
      </c>
      <c r="C2107" s="39" t="str">
        <f>IFERROR(raw!$D2106,"")</f>
        <v/>
      </c>
      <c r="D2107" s="39" t="str">
        <f>IFERROR(__xludf.DUMMYFUNCTION("IFERROR(RANK(raw!$H2106,Filter(raw!$H$2:$H10000,raw!$B$2:$B10000=raw!$B2106),1),"""")"),"")</f>
        <v/>
      </c>
      <c r="E2107" s="40" t="str">
        <f t="array" ref="E2107">IFERROR(INDEX(raw!$B:$H,MATCH(1,(raw!$B:$B=$B2107)*(raw!$D:$D=$C2107),0),7), "n/a")</f>
        <v/>
      </c>
    </row>
    <row r="2108">
      <c r="B2108" s="39" t="str">
        <f>IFERROR(raw!$B2107,"")</f>
        <v/>
      </c>
      <c r="C2108" s="39" t="str">
        <f>IFERROR(raw!$D2107,"")</f>
        <v/>
      </c>
      <c r="D2108" s="39" t="str">
        <f>IFERROR(__xludf.DUMMYFUNCTION("IFERROR(RANK(raw!$H2107,Filter(raw!$H$2:$H10000,raw!$B$2:$B10000=raw!$B2107),1),"""")"),"")</f>
        <v/>
      </c>
      <c r="E2108" s="40" t="str">
        <f t="array" ref="E2108">IFERROR(INDEX(raw!$B:$H,MATCH(1,(raw!$B:$B=$B2108)*(raw!$D:$D=$C2108),0),7), "n/a")</f>
        <v/>
      </c>
    </row>
    <row r="2109">
      <c r="B2109" s="39" t="str">
        <f>IFERROR(raw!$B2108,"")</f>
        <v/>
      </c>
      <c r="C2109" s="39" t="str">
        <f>IFERROR(raw!$D2108,"")</f>
        <v/>
      </c>
      <c r="D2109" s="39" t="str">
        <f>IFERROR(__xludf.DUMMYFUNCTION("IFERROR(RANK(raw!$H2108,Filter(raw!$H$2:$H10000,raw!$B$2:$B10000=raw!$B2108),1),"""")"),"")</f>
        <v/>
      </c>
      <c r="E2109" s="40" t="str">
        <f t="array" ref="E2109">IFERROR(INDEX(raw!$B:$H,MATCH(1,(raw!$B:$B=$B2109)*(raw!$D:$D=$C2109),0),7), "n/a")</f>
        <v/>
      </c>
    </row>
    <row r="2110">
      <c r="B2110" s="39" t="str">
        <f>IFERROR(raw!$B2109,"")</f>
        <v/>
      </c>
      <c r="C2110" s="39" t="str">
        <f>IFERROR(raw!$D2109,"")</f>
        <v/>
      </c>
      <c r="D2110" s="39" t="str">
        <f>IFERROR(__xludf.DUMMYFUNCTION("IFERROR(RANK(raw!$H2109,Filter(raw!$H$2:$H10000,raw!$B$2:$B10000=raw!$B2109),1),"""")"),"")</f>
        <v/>
      </c>
      <c r="E2110" s="40" t="str">
        <f t="array" ref="E2110">IFERROR(INDEX(raw!$B:$H,MATCH(1,(raw!$B:$B=$B2110)*(raw!$D:$D=$C2110),0),7), "n/a")</f>
        <v/>
      </c>
    </row>
    <row r="2111">
      <c r="B2111" s="39" t="str">
        <f>IFERROR(raw!$B2110,"")</f>
        <v/>
      </c>
      <c r="C2111" s="39" t="str">
        <f>IFERROR(raw!$D2110,"")</f>
        <v/>
      </c>
      <c r="D2111" s="39" t="str">
        <f>IFERROR(__xludf.DUMMYFUNCTION("IFERROR(RANK(raw!$H2110,Filter(raw!$H$2:$H10000,raw!$B$2:$B10000=raw!$B2110),1),"""")"),"")</f>
        <v/>
      </c>
      <c r="E2111" s="40" t="str">
        <f t="array" ref="E2111">IFERROR(INDEX(raw!$B:$H,MATCH(1,(raw!$B:$B=$B2111)*(raw!$D:$D=$C2111),0),7), "n/a")</f>
        <v/>
      </c>
    </row>
    <row r="2112">
      <c r="B2112" s="39" t="str">
        <f>IFERROR(raw!$B2111,"")</f>
        <v/>
      </c>
      <c r="C2112" s="39" t="str">
        <f>IFERROR(raw!$D2111,"")</f>
        <v/>
      </c>
      <c r="D2112" s="39" t="str">
        <f>IFERROR(__xludf.DUMMYFUNCTION("IFERROR(RANK(raw!$H2111,Filter(raw!$H$2:$H10000,raw!$B$2:$B10000=raw!$B2111),1),"""")"),"")</f>
        <v/>
      </c>
      <c r="E2112" s="40" t="str">
        <f t="array" ref="E2112">IFERROR(INDEX(raw!$B:$H,MATCH(1,(raw!$B:$B=$B2112)*(raw!$D:$D=$C2112),0),7), "n/a")</f>
        <v/>
      </c>
    </row>
    <row r="2113">
      <c r="B2113" s="39" t="str">
        <f>IFERROR(raw!$B2112,"")</f>
        <v/>
      </c>
      <c r="C2113" s="39" t="str">
        <f>IFERROR(raw!$D2112,"")</f>
        <v/>
      </c>
      <c r="D2113" s="39" t="str">
        <f>IFERROR(__xludf.DUMMYFUNCTION("IFERROR(RANK(raw!$H2112,Filter(raw!$H$2:$H10000,raw!$B$2:$B10000=raw!$B2112),1),"""")"),"")</f>
        <v/>
      </c>
      <c r="E2113" s="40" t="str">
        <f t="array" ref="E2113">IFERROR(INDEX(raw!$B:$H,MATCH(1,(raw!$B:$B=$B2113)*(raw!$D:$D=$C2113),0),7), "n/a")</f>
        <v/>
      </c>
    </row>
    <row r="2114">
      <c r="B2114" s="39" t="str">
        <f>IFERROR(raw!$B2113,"")</f>
        <v/>
      </c>
      <c r="C2114" s="39" t="str">
        <f>IFERROR(raw!$D2113,"")</f>
        <v/>
      </c>
      <c r="D2114" s="39" t="str">
        <f>IFERROR(__xludf.DUMMYFUNCTION("IFERROR(RANK(raw!$H2113,Filter(raw!$H$2:$H10000,raw!$B$2:$B10000=raw!$B2113),1),"""")"),"")</f>
        <v/>
      </c>
      <c r="E2114" s="40" t="str">
        <f t="array" ref="E2114">IFERROR(INDEX(raw!$B:$H,MATCH(1,(raw!$B:$B=$B2114)*(raw!$D:$D=$C2114),0),7), "n/a")</f>
        <v/>
      </c>
    </row>
    <row r="2115">
      <c r="B2115" s="39" t="str">
        <f>IFERROR(raw!$B2114,"")</f>
        <v/>
      </c>
      <c r="C2115" s="39" t="str">
        <f>IFERROR(raw!$D2114,"")</f>
        <v/>
      </c>
      <c r="D2115" s="39" t="str">
        <f>IFERROR(__xludf.DUMMYFUNCTION("IFERROR(RANK(raw!$H2114,Filter(raw!$H$2:$H10000,raw!$B$2:$B10000=raw!$B2114),1),"""")"),"")</f>
        <v/>
      </c>
      <c r="E2115" s="40" t="str">
        <f t="array" ref="E2115">IFERROR(INDEX(raw!$B:$H,MATCH(1,(raw!$B:$B=$B2115)*(raw!$D:$D=$C2115),0),7), "n/a")</f>
        <v/>
      </c>
    </row>
    <row r="2116">
      <c r="B2116" s="39" t="str">
        <f>IFERROR(raw!$B2115,"")</f>
        <v/>
      </c>
      <c r="C2116" s="39" t="str">
        <f>IFERROR(raw!$D2115,"")</f>
        <v/>
      </c>
      <c r="D2116" s="39" t="str">
        <f>IFERROR(__xludf.DUMMYFUNCTION("IFERROR(RANK(raw!$H2115,Filter(raw!$H$2:$H10000,raw!$B$2:$B10000=raw!$B2115),1),"""")"),"")</f>
        <v/>
      </c>
      <c r="E2116" s="40" t="str">
        <f t="array" ref="E2116">IFERROR(INDEX(raw!$B:$H,MATCH(1,(raw!$B:$B=$B2116)*(raw!$D:$D=$C2116),0),7), "n/a")</f>
        <v/>
      </c>
    </row>
    <row r="2117">
      <c r="B2117" s="39" t="str">
        <f>IFERROR(raw!$B2116,"")</f>
        <v/>
      </c>
      <c r="C2117" s="39" t="str">
        <f>IFERROR(raw!$D2116,"")</f>
        <v/>
      </c>
      <c r="D2117" s="39" t="str">
        <f>IFERROR(__xludf.DUMMYFUNCTION("IFERROR(RANK(raw!$H2116,Filter(raw!$H$2:$H10000,raw!$B$2:$B10000=raw!$B2116),1),"""")"),"")</f>
        <v/>
      </c>
      <c r="E2117" s="40" t="str">
        <f t="array" ref="E2117">IFERROR(INDEX(raw!$B:$H,MATCH(1,(raw!$B:$B=$B2117)*(raw!$D:$D=$C2117),0),7), "n/a")</f>
        <v/>
      </c>
    </row>
    <row r="2118">
      <c r="B2118" s="39" t="str">
        <f>IFERROR(raw!$B2117,"")</f>
        <v/>
      </c>
      <c r="C2118" s="39" t="str">
        <f>IFERROR(raw!$D2117,"")</f>
        <v/>
      </c>
      <c r="D2118" s="39" t="str">
        <f>IFERROR(__xludf.DUMMYFUNCTION("IFERROR(RANK(raw!$H2117,Filter(raw!$H$2:$H10000,raw!$B$2:$B10000=raw!$B2117),1),"""")"),"")</f>
        <v/>
      </c>
      <c r="E2118" s="40" t="str">
        <f t="array" ref="E2118">IFERROR(INDEX(raw!$B:$H,MATCH(1,(raw!$B:$B=$B2118)*(raw!$D:$D=$C2118),0),7), "n/a")</f>
        <v/>
      </c>
    </row>
    <row r="2119">
      <c r="B2119" s="39" t="str">
        <f>IFERROR(raw!$B2118,"")</f>
        <v/>
      </c>
      <c r="C2119" s="39" t="str">
        <f>IFERROR(raw!$D2118,"")</f>
        <v/>
      </c>
      <c r="D2119" s="39" t="str">
        <f>IFERROR(__xludf.DUMMYFUNCTION("IFERROR(RANK(raw!$H2118,Filter(raw!$H$2:$H10000,raw!$B$2:$B10000=raw!$B2118),1),"""")"),"")</f>
        <v/>
      </c>
      <c r="E2119" s="40" t="str">
        <f t="array" ref="E2119">IFERROR(INDEX(raw!$B:$H,MATCH(1,(raw!$B:$B=$B2119)*(raw!$D:$D=$C2119),0),7), "n/a")</f>
        <v/>
      </c>
    </row>
    <row r="2120">
      <c r="B2120" s="39" t="str">
        <f>IFERROR(raw!$B2119,"")</f>
        <v/>
      </c>
      <c r="C2120" s="39" t="str">
        <f>IFERROR(raw!$D2119,"")</f>
        <v/>
      </c>
      <c r="D2120" s="39" t="str">
        <f>IFERROR(__xludf.DUMMYFUNCTION("IFERROR(RANK(raw!$H2119,Filter(raw!$H$2:$H10000,raw!$B$2:$B10000=raw!$B2119),1),"""")"),"")</f>
        <v/>
      </c>
      <c r="E2120" s="40" t="str">
        <f t="array" ref="E2120">IFERROR(INDEX(raw!$B:$H,MATCH(1,(raw!$B:$B=$B2120)*(raw!$D:$D=$C2120),0),7), "n/a")</f>
        <v/>
      </c>
    </row>
    <row r="2121">
      <c r="B2121" s="39" t="str">
        <f>IFERROR(raw!$B2120,"")</f>
        <v/>
      </c>
      <c r="C2121" s="39" t="str">
        <f>IFERROR(raw!$D2120,"")</f>
        <v/>
      </c>
      <c r="D2121" s="39" t="str">
        <f>IFERROR(__xludf.DUMMYFUNCTION("IFERROR(RANK(raw!$H2120,Filter(raw!$H$2:$H10000,raw!$B$2:$B10000=raw!$B2120),1),"""")"),"")</f>
        <v/>
      </c>
      <c r="E2121" s="40" t="str">
        <f t="array" ref="E2121">IFERROR(INDEX(raw!$B:$H,MATCH(1,(raw!$B:$B=$B2121)*(raw!$D:$D=$C2121),0),7), "n/a")</f>
        <v/>
      </c>
    </row>
    <row r="2122">
      <c r="B2122" s="39" t="str">
        <f>IFERROR(raw!$B2121,"")</f>
        <v/>
      </c>
      <c r="C2122" s="39" t="str">
        <f>IFERROR(raw!$D2121,"")</f>
        <v/>
      </c>
      <c r="D2122" s="39" t="str">
        <f>IFERROR(__xludf.DUMMYFUNCTION("IFERROR(RANK(raw!$H2121,Filter(raw!$H$2:$H10000,raw!$B$2:$B10000=raw!$B2121),1),"""")"),"")</f>
        <v/>
      </c>
      <c r="E2122" s="40" t="str">
        <f t="array" ref="E2122">IFERROR(INDEX(raw!$B:$H,MATCH(1,(raw!$B:$B=$B2122)*(raw!$D:$D=$C2122),0),7), "n/a")</f>
        <v/>
      </c>
    </row>
    <row r="2123">
      <c r="B2123" s="39" t="str">
        <f>IFERROR(raw!$B2122,"")</f>
        <v/>
      </c>
      <c r="C2123" s="39" t="str">
        <f>IFERROR(raw!$D2122,"")</f>
        <v/>
      </c>
      <c r="D2123" s="39" t="str">
        <f>IFERROR(__xludf.DUMMYFUNCTION("IFERROR(RANK(raw!$H2122,Filter(raw!$H$2:$H10000,raw!$B$2:$B10000=raw!$B2122),1),"""")"),"")</f>
        <v/>
      </c>
      <c r="E2123" s="40" t="str">
        <f t="array" ref="E2123">IFERROR(INDEX(raw!$B:$H,MATCH(1,(raw!$B:$B=$B2123)*(raw!$D:$D=$C2123),0),7), "n/a")</f>
        <v/>
      </c>
    </row>
    <row r="2124">
      <c r="B2124" s="39" t="str">
        <f>IFERROR(raw!$B2123,"")</f>
        <v/>
      </c>
      <c r="C2124" s="39" t="str">
        <f>IFERROR(raw!$D2123,"")</f>
        <v/>
      </c>
      <c r="D2124" s="39" t="str">
        <f>IFERROR(__xludf.DUMMYFUNCTION("IFERROR(RANK(raw!$H2123,Filter(raw!$H$2:$H10000,raw!$B$2:$B10000=raw!$B2123),1),"""")"),"")</f>
        <v/>
      </c>
      <c r="E2124" s="40" t="str">
        <f t="array" ref="E2124">IFERROR(INDEX(raw!$B:$H,MATCH(1,(raw!$B:$B=$B2124)*(raw!$D:$D=$C2124),0),7), "n/a")</f>
        <v/>
      </c>
    </row>
    <row r="2125">
      <c r="B2125" s="39" t="str">
        <f>IFERROR(raw!$B2124,"")</f>
        <v/>
      </c>
      <c r="C2125" s="39" t="str">
        <f>IFERROR(raw!$D2124,"")</f>
        <v/>
      </c>
      <c r="D2125" s="39" t="str">
        <f>IFERROR(__xludf.DUMMYFUNCTION("IFERROR(RANK(raw!$H2124,Filter(raw!$H$2:$H10000,raw!$B$2:$B10000=raw!$B2124),1),"""")"),"")</f>
        <v/>
      </c>
      <c r="E2125" s="40" t="str">
        <f t="array" ref="E2125">IFERROR(INDEX(raw!$B:$H,MATCH(1,(raw!$B:$B=$B2125)*(raw!$D:$D=$C2125),0),7), "n/a")</f>
        <v/>
      </c>
    </row>
    <row r="2126">
      <c r="B2126" s="39" t="str">
        <f>IFERROR(raw!$B2125,"")</f>
        <v/>
      </c>
      <c r="C2126" s="39" t="str">
        <f>IFERROR(raw!$D2125,"")</f>
        <v/>
      </c>
      <c r="D2126" s="39" t="str">
        <f>IFERROR(__xludf.DUMMYFUNCTION("IFERROR(RANK(raw!$H2125,Filter(raw!$H$2:$H10000,raw!$B$2:$B10000=raw!$B2125),1),"""")"),"")</f>
        <v/>
      </c>
      <c r="E2126" s="40" t="str">
        <f t="array" ref="E2126">IFERROR(INDEX(raw!$B:$H,MATCH(1,(raw!$B:$B=$B2126)*(raw!$D:$D=$C2126),0),7), "n/a")</f>
        <v/>
      </c>
    </row>
    <row r="2127">
      <c r="B2127" s="39" t="str">
        <f>IFERROR(raw!$B2126,"")</f>
        <v/>
      </c>
      <c r="C2127" s="39" t="str">
        <f>IFERROR(raw!$D2126,"")</f>
        <v/>
      </c>
      <c r="D2127" s="39" t="str">
        <f>IFERROR(__xludf.DUMMYFUNCTION("IFERROR(RANK(raw!$H2126,Filter(raw!$H$2:$H10000,raw!$B$2:$B10000=raw!$B2126),1),"""")"),"")</f>
        <v/>
      </c>
      <c r="E2127" s="40" t="str">
        <f t="array" ref="E2127">IFERROR(INDEX(raw!$B:$H,MATCH(1,(raw!$B:$B=$B2127)*(raw!$D:$D=$C2127),0),7), "n/a")</f>
        <v/>
      </c>
    </row>
    <row r="2128">
      <c r="B2128" s="39" t="str">
        <f>IFERROR(raw!$B2127,"")</f>
        <v/>
      </c>
      <c r="C2128" s="39" t="str">
        <f>IFERROR(raw!$D2127,"")</f>
        <v/>
      </c>
      <c r="D2128" s="39" t="str">
        <f>IFERROR(__xludf.DUMMYFUNCTION("IFERROR(RANK(raw!$H2127,Filter(raw!$H$2:$H10000,raw!$B$2:$B10000=raw!$B2127),1),"""")"),"")</f>
        <v/>
      </c>
      <c r="E2128" s="40" t="str">
        <f t="array" ref="E2128">IFERROR(INDEX(raw!$B:$H,MATCH(1,(raw!$B:$B=$B2128)*(raw!$D:$D=$C2128),0),7), "n/a")</f>
        <v/>
      </c>
    </row>
    <row r="2129">
      <c r="B2129" s="39" t="str">
        <f>IFERROR(raw!$B2128,"")</f>
        <v/>
      </c>
      <c r="C2129" s="39" t="str">
        <f>IFERROR(raw!$D2128,"")</f>
        <v/>
      </c>
      <c r="D2129" s="39" t="str">
        <f>IFERROR(__xludf.DUMMYFUNCTION("IFERROR(RANK(raw!$H2128,Filter(raw!$H$2:$H10000,raw!$B$2:$B10000=raw!$B2128),1),"""")"),"")</f>
        <v/>
      </c>
      <c r="E2129" s="40" t="str">
        <f t="array" ref="E2129">IFERROR(INDEX(raw!$B:$H,MATCH(1,(raw!$B:$B=$B2129)*(raw!$D:$D=$C2129),0),7), "n/a")</f>
        <v/>
      </c>
    </row>
    <row r="2130">
      <c r="B2130" s="39" t="str">
        <f>IFERROR(raw!$B2129,"")</f>
        <v/>
      </c>
      <c r="C2130" s="39" t="str">
        <f>IFERROR(raw!$D2129,"")</f>
        <v/>
      </c>
      <c r="D2130" s="39" t="str">
        <f>IFERROR(__xludf.DUMMYFUNCTION("IFERROR(RANK(raw!$H2129,Filter(raw!$H$2:$H10000,raw!$B$2:$B10000=raw!$B2129),1),"""")"),"")</f>
        <v/>
      </c>
      <c r="E2130" s="40" t="str">
        <f t="array" ref="E2130">IFERROR(INDEX(raw!$B:$H,MATCH(1,(raw!$B:$B=$B2130)*(raw!$D:$D=$C2130),0),7), "n/a")</f>
        <v/>
      </c>
    </row>
    <row r="2131">
      <c r="B2131" s="39" t="str">
        <f>IFERROR(raw!$B2130,"")</f>
        <v/>
      </c>
      <c r="C2131" s="39" t="str">
        <f>IFERROR(raw!$D2130,"")</f>
        <v/>
      </c>
      <c r="D2131" s="39" t="str">
        <f>IFERROR(__xludf.DUMMYFUNCTION("IFERROR(RANK(raw!$H2130,Filter(raw!$H$2:$H10000,raw!$B$2:$B10000=raw!$B2130),1),"""")"),"")</f>
        <v/>
      </c>
      <c r="E2131" s="40" t="str">
        <f t="array" ref="E2131">IFERROR(INDEX(raw!$B:$H,MATCH(1,(raw!$B:$B=$B2131)*(raw!$D:$D=$C2131),0),7), "n/a")</f>
        <v/>
      </c>
    </row>
    <row r="2132">
      <c r="B2132" s="39" t="str">
        <f>IFERROR(raw!$B2131,"")</f>
        <v/>
      </c>
      <c r="C2132" s="39" t="str">
        <f>IFERROR(raw!$D2131,"")</f>
        <v/>
      </c>
      <c r="D2132" s="39" t="str">
        <f>IFERROR(__xludf.DUMMYFUNCTION("IFERROR(RANK(raw!$H2131,Filter(raw!$H$2:$H10000,raw!$B$2:$B10000=raw!$B2131),1),"""")"),"")</f>
        <v/>
      </c>
      <c r="E2132" s="40" t="str">
        <f t="array" ref="E2132">IFERROR(INDEX(raw!$B:$H,MATCH(1,(raw!$B:$B=$B2132)*(raw!$D:$D=$C2132),0),7), "n/a")</f>
        <v/>
      </c>
    </row>
    <row r="2133">
      <c r="B2133" s="39" t="str">
        <f>IFERROR(raw!$B2132,"")</f>
        <v/>
      </c>
      <c r="C2133" s="39" t="str">
        <f>IFERROR(raw!$D2132,"")</f>
        <v/>
      </c>
      <c r="D2133" s="39" t="str">
        <f>IFERROR(__xludf.DUMMYFUNCTION("IFERROR(RANK(raw!$H2132,Filter(raw!$H$2:$H10000,raw!$B$2:$B10000=raw!$B2132),1),"""")"),"")</f>
        <v/>
      </c>
      <c r="E2133" s="40" t="str">
        <f t="array" ref="E2133">IFERROR(INDEX(raw!$B:$H,MATCH(1,(raw!$B:$B=$B2133)*(raw!$D:$D=$C2133),0),7), "n/a")</f>
        <v/>
      </c>
    </row>
    <row r="2134">
      <c r="B2134" s="39" t="str">
        <f>IFERROR(raw!$B2133,"")</f>
        <v/>
      </c>
      <c r="C2134" s="39" t="str">
        <f>IFERROR(raw!$D2133,"")</f>
        <v/>
      </c>
      <c r="D2134" s="39" t="str">
        <f>IFERROR(__xludf.DUMMYFUNCTION("IFERROR(RANK(raw!$H2133,Filter(raw!$H$2:$H10000,raw!$B$2:$B10000=raw!$B2133),1),"""")"),"")</f>
        <v/>
      </c>
      <c r="E2134" s="40" t="str">
        <f t="array" ref="E2134">IFERROR(INDEX(raw!$B:$H,MATCH(1,(raw!$B:$B=$B2134)*(raw!$D:$D=$C2134),0),7), "n/a")</f>
        <v/>
      </c>
    </row>
    <row r="2135">
      <c r="B2135" s="39" t="str">
        <f>IFERROR(raw!$B2134,"")</f>
        <v/>
      </c>
      <c r="C2135" s="39" t="str">
        <f>IFERROR(raw!$D2134,"")</f>
        <v/>
      </c>
      <c r="D2135" s="39" t="str">
        <f>IFERROR(__xludf.DUMMYFUNCTION("IFERROR(RANK(raw!$H2134,Filter(raw!$H$2:$H10000,raw!$B$2:$B10000=raw!$B2134),1),"""")"),"")</f>
        <v/>
      </c>
      <c r="E2135" s="40" t="str">
        <f t="array" ref="E2135">IFERROR(INDEX(raw!$B:$H,MATCH(1,(raw!$B:$B=$B2135)*(raw!$D:$D=$C2135),0),7), "n/a")</f>
        <v/>
      </c>
    </row>
    <row r="2136">
      <c r="B2136" s="39" t="str">
        <f>IFERROR(raw!$B2135,"")</f>
        <v/>
      </c>
      <c r="C2136" s="39" t="str">
        <f>IFERROR(raw!$D2135,"")</f>
        <v/>
      </c>
      <c r="D2136" s="39" t="str">
        <f>IFERROR(__xludf.DUMMYFUNCTION("IFERROR(RANK(raw!$H2135,Filter(raw!$H$2:$H10000,raw!$B$2:$B10000=raw!$B2135),1),"""")"),"")</f>
        <v/>
      </c>
      <c r="E2136" s="40" t="str">
        <f t="array" ref="E2136">IFERROR(INDEX(raw!$B:$H,MATCH(1,(raw!$B:$B=$B2136)*(raw!$D:$D=$C2136),0),7), "n/a")</f>
        <v/>
      </c>
    </row>
    <row r="2137">
      <c r="B2137" s="39" t="str">
        <f>IFERROR(raw!$B2136,"")</f>
        <v/>
      </c>
      <c r="C2137" s="39" t="str">
        <f>IFERROR(raw!$D2136,"")</f>
        <v/>
      </c>
      <c r="D2137" s="39" t="str">
        <f>IFERROR(__xludf.DUMMYFUNCTION("IFERROR(RANK(raw!$H2136,Filter(raw!$H$2:$H10000,raw!$B$2:$B10000=raw!$B2136),1),"""")"),"")</f>
        <v/>
      </c>
      <c r="E2137" s="40" t="str">
        <f t="array" ref="E2137">IFERROR(INDEX(raw!$B:$H,MATCH(1,(raw!$B:$B=$B2137)*(raw!$D:$D=$C2137),0),7), "n/a")</f>
        <v/>
      </c>
    </row>
    <row r="2138">
      <c r="B2138" s="39" t="str">
        <f>IFERROR(raw!$B2137,"")</f>
        <v/>
      </c>
      <c r="C2138" s="39" t="str">
        <f>IFERROR(raw!$D2137,"")</f>
        <v/>
      </c>
      <c r="D2138" s="39" t="str">
        <f>IFERROR(__xludf.DUMMYFUNCTION("IFERROR(RANK(raw!$H2137,Filter(raw!$H$2:$H10000,raw!$B$2:$B10000=raw!$B2137),1),"""")"),"")</f>
        <v/>
      </c>
      <c r="E2138" s="40" t="str">
        <f t="array" ref="E2138">IFERROR(INDEX(raw!$B:$H,MATCH(1,(raw!$B:$B=$B2138)*(raw!$D:$D=$C2138),0),7), "n/a")</f>
        <v/>
      </c>
    </row>
    <row r="2139">
      <c r="B2139" s="39" t="str">
        <f>IFERROR(raw!$B2138,"")</f>
        <v/>
      </c>
      <c r="C2139" s="39" t="str">
        <f>IFERROR(raw!$D2138,"")</f>
        <v/>
      </c>
      <c r="D2139" s="39" t="str">
        <f>IFERROR(__xludf.DUMMYFUNCTION("IFERROR(RANK(raw!$H2138,Filter(raw!$H$2:$H10000,raw!$B$2:$B10000=raw!$B2138),1),"""")"),"")</f>
        <v/>
      </c>
      <c r="E2139" s="40" t="str">
        <f t="array" ref="E2139">IFERROR(INDEX(raw!$B:$H,MATCH(1,(raw!$B:$B=$B2139)*(raw!$D:$D=$C2139),0),7), "n/a")</f>
        <v/>
      </c>
    </row>
    <row r="2140">
      <c r="B2140" s="39" t="str">
        <f>IFERROR(raw!$B2139,"")</f>
        <v/>
      </c>
      <c r="C2140" s="39" t="str">
        <f>IFERROR(raw!$D2139,"")</f>
        <v/>
      </c>
      <c r="D2140" s="39" t="str">
        <f>IFERROR(__xludf.DUMMYFUNCTION("IFERROR(RANK(raw!$H2139,Filter(raw!$H$2:$H10000,raw!$B$2:$B10000=raw!$B2139),1),"""")"),"")</f>
        <v/>
      </c>
      <c r="E2140" s="40" t="str">
        <f t="array" ref="E2140">IFERROR(INDEX(raw!$B:$H,MATCH(1,(raw!$B:$B=$B2140)*(raw!$D:$D=$C2140),0),7), "n/a")</f>
        <v/>
      </c>
    </row>
    <row r="2141">
      <c r="B2141" s="39" t="str">
        <f>IFERROR(raw!$B2140,"")</f>
        <v/>
      </c>
      <c r="C2141" s="39" t="str">
        <f>IFERROR(raw!$D2140,"")</f>
        <v/>
      </c>
      <c r="D2141" s="39" t="str">
        <f>IFERROR(__xludf.DUMMYFUNCTION("IFERROR(RANK(raw!$H2140,Filter(raw!$H$2:$H10000,raw!$B$2:$B10000=raw!$B2140),1),"""")"),"")</f>
        <v/>
      </c>
      <c r="E2141" s="40" t="str">
        <f t="array" ref="E2141">IFERROR(INDEX(raw!$B:$H,MATCH(1,(raw!$B:$B=$B2141)*(raw!$D:$D=$C2141),0),7), "n/a")</f>
        <v/>
      </c>
    </row>
    <row r="2142">
      <c r="B2142" s="39" t="str">
        <f>IFERROR(raw!$B2141,"")</f>
        <v/>
      </c>
      <c r="C2142" s="39" t="str">
        <f>IFERROR(raw!$D2141,"")</f>
        <v/>
      </c>
      <c r="D2142" s="39" t="str">
        <f>IFERROR(__xludf.DUMMYFUNCTION("IFERROR(RANK(raw!$H2141,Filter(raw!$H$2:$H10000,raw!$B$2:$B10000=raw!$B2141),1),"""")"),"")</f>
        <v/>
      </c>
      <c r="E2142" s="40" t="str">
        <f t="array" ref="E2142">IFERROR(INDEX(raw!$B:$H,MATCH(1,(raw!$B:$B=$B2142)*(raw!$D:$D=$C2142),0),7), "n/a")</f>
        <v/>
      </c>
    </row>
    <row r="2143">
      <c r="B2143" s="39" t="str">
        <f>IFERROR(raw!$B2142,"")</f>
        <v/>
      </c>
      <c r="C2143" s="39" t="str">
        <f>IFERROR(raw!$D2142,"")</f>
        <v/>
      </c>
      <c r="D2143" s="39" t="str">
        <f>IFERROR(__xludf.DUMMYFUNCTION("IFERROR(RANK(raw!$H2142,Filter(raw!$H$2:$H10000,raw!$B$2:$B10000=raw!$B2142),1),"""")"),"")</f>
        <v/>
      </c>
      <c r="E2143" s="40" t="str">
        <f t="array" ref="E2143">IFERROR(INDEX(raw!$B:$H,MATCH(1,(raw!$B:$B=$B2143)*(raw!$D:$D=$C2143),0),7), "n/a")</f>
        <v/>
      </c>
    </row>
    <row r="2144">
      <c r="B2144" s="39" t="str">
        <f>IFERROR(raw!$B2143,"")</f>
        <v/>
      </c>
      <c r="C2144" s="39" t="str">
        <f>IFERROR(raw!$D2143,"")</f>
        <v/>
      </c>
      <c r="D2144" s="39" t="str">
        <f>IFERROR(__xludf.DUMMYFUNCTION("IFERROR(RANK(raw!$H2143,Filter(raw!$H$2:$H10000,raw!$B$2:$B10000=raw!$B2143),1),"""")"),"")</f>
        <v/>
      </c>
      <c r="E2144" s="40" t="str">
        <f t="array" ref="E2144">IFERROR(INDEX(raw!$B:$H,MATCH(1,(raw!$B:$B=$B2144)*(raw!$D:$D=$C2144),0),7), "n/a")</f>
        <v/>
      </c>
    </row>
    <row r="2145">
      <c r="B2145" s="39" t="str">
        <f>IFERROR(raw!$B2144,"")</f>
        <v/>
      </c>
      <c r="C2145" s="39" t="str">
        <f>IFERROR(raw!$D2144,"")</f>
        <v/>
      </c>
      <c r="D2145" s="39" t="str">
        <f>IFERROR(__xludf.DUMMYFUNCTION("IFERROR(RANK(raw!$H2144,Filter(raw!$H$2:$H10000,raw!$B$2:$B10000=raw!$B2144),1),"""")"),"")</f>
        <v/>
      </c>
      <c r="E2145" s="40" t="str">
        <f t="array" ref="E2145">IFERROR(INDEX(raw!$B:$H,MATCH(1,(raw!$B:$B=$B2145)*(raw!$D:$D=$C2145),0),7), "n/a")</f>
        <v/>
      </c>
    </row>
    <row r="2146">
      <c r="B2146" s="39" t="str">
        <f>IFERROR(raw!$B2145,"")</f>
        <v/>
      </c>
      <c r="C2146" s="39" t="str">
        <f>IFERROR(raw!$D2145,"")</f>
        <v/>
      </c>
      <c r="D2146" s="39" t="str">
        <f>IFERROR(__xludf.DUMMYFUNCTION("IFERROR(RANK(raw!$H2145,Filter(raw!$H$2:$H10000,raw!$B$2:$B10000=raw!$B2145),1),"""")"),"")</f>
        <v/>
      </c>
      <c r="E2146" s="40" t="str">
        <f t="array" ref="E2146">IFERROR(INDEX(raw!$B:$H,MATCH(1,(raw!$B:$B=$B2146)*(raw!$D:$D=$C2146),0),7), "n/a")</f>
        <v/>
      </c>
    </row>
    <row r="2147">
      <c r="B2147" s="39" t="str">
        <f>IFERROR(raw!$B2146,"")</f>
        <v/>
      </c>
      <c r="C2147" s="39" t="str">
        <f>IFERROR(raw!$D2146,"")</f>
        <v/>
      </c>
      <c r="D2147" s="39" t="str">
        <f>IFERROR(__xludf.DUMMYFUNCTION("IFERROR(RANK(raw!$H2146,Filter(raw!$H$2:$H10000,raw!$B$2:$B10000=raw!$B2146),1),"""")"),"")</f>
        <v/>
      </c>
      <c r="E2147" s="40" t="str">
        <f t="array" ref="E2147">IFERROR(INDEX(raw!$B:$H,MATCH(1,(raw!$B:$B=$B2147)*(raw!$D:$D=$C2147),0),7), "n/a")</f>
        <v/>
      </c>
    </row>
    <row r="2148">
      <c r="B2148" s="39" t="str">
        <f>IFERROR(raw!$B2147,"")</f>
        <v/>
      </c>
      <c r="C2148" s="39" t="str">
        <f>IFERROR(raw!$D2147,"")</f>
        <v/>
      </c>
      <c r="D2148" s="39" t="str">
        <f>IFERROR(__xludf.DUMMYFUNCTION("IFERROR(RANK(raw!$H2147,Filter(raw!$H$2:$H10000,raw!$B$2:$B10000=raw!$B2147),1),"""")"),"")</f>
        <v/>
      </c>
      <c r="E2148" s="40" t="str">
        <f t="array" ref="E2148">IFERROR(INDEX(raw!$B:$H,MATCH(1,(raw!$B:$B=$B2148)*(raw!$D:$D=$C2148),0),7), "n/a")</f>
        <v/>
      </c>
    </row>
    <row r="2149">
      <c r="B2149" s="39" t="str">
        <f>IFERROR(raw!$B2148,"")</f>
        <v/>
      </c>
      <c r="C2149" s="39" t="str">
        <f>IFERROR(raw!$D2148,"")</f>
        <v/>
      </c>
      <c r="D2149" s="39" t="str">
        <f>IFERROR(__xludf.DUMMYFUNCTION("IFERROR(RANK(raw!$H2148,Filter(raw!$H$2:$H10000,raw!$B$2:$B10000=raw!$B2148),1),"""")"),"")</f>
        <v/>
      </c>
      <c r="E2149" s="40" t="str">
        <f t="array" ref="E2149">IFERROR(INDEX(raw!$B:$H,MATCH(1,(raw!$B:$B=$B2149)*(raw!$D:$D=$C2149),0),7), "n/a")</f>
        <v/>
      </c>
    </row>
    <row r="2150">
      <c r="B2150" s="39" t="str">
        <f>IFERROR(raw!$B2149,"")</f>
        <v/>
      </c>
      <c r="C2150" s="39" t="str">
        <f>IFERROR(raw!$D2149,"")</f>
        <v/>
      </c>
      <c r="D2150" s="39" t="str">
        <f>IFERROR(__xludf.DUMMYFUNCTION("IFERROR(RANK(raw!$H2149,Filter(raw!$H$2:$H10000,raw!$B$2:$B10000=raw!$B2149),1),"""")"),"")</f>
        <v/>
      </c>
      <c r="E2150" s="40" t="str">
        <f t="array" ref="E2150">IFERROR(INDEX(raw!$B:$H,MATCH(1,(raw!$B:$B=$B2150)*(raw!$D:$D=$C2150),0),7), "n/a")</f>
        <v/>
      </c>
    </row>
    <row r="2151">
      <c r="B2151" s="39" t="str">
        <f>IFERROR(raw!$B2150,"")</f>
        <v/>
      </c>
      <c r="C2151" s="39" t="str">
        <f>IFERROR(raw!$D2150,"")</f>
        <v/>
      </c>
      <c r="D2151" s="39" t="str">
        <f>IFERROR(__xludf.DUMMYFUNCTION("IFERROR(RANK(raw!$H2150,Filter(raw!$H$2:$H10000,raw!$B$2:$B10000=raw!$B2150),1),"""")"),"")</f>
        <v/>
      </c>
      <c r="E2151" s="40" t="str">
        <f t="array" ref="E2151">IFERROR(INDEX(raw!$B:$H,MATCH(1,(raw!$B:$B=$B2151)*(raw!$D:$D=$C2151),0),7), "n/a")</f>
        <v/>
      </c>
    </row>
    <row r="2152">
      <c r="B2152" s="39" t="str">
        <f>IFERROR(raw!$B2151,"")</f>
        <v/>
      </c>
      <c r="C2152" s="39" t="str">
        <f>IFERROR(raw!$D2151,"")</f>
        <v/>
      </c>
      <c r="D2152" s="39" t="str">
        <f>IFERROR(__xludf.DUMMYFUNCTION("IFERROR(RANK(raw!$H2151,Filter(raw!$H$2:$H10000,raw!$B$2:$B10000=raw!$B2151),1),"""")"),"")</f>
        <v/>
      </c>
      <c r="E2152" s="40" t="str">
        <f t="array" ref="E2152">IFERROR(INDEX(raw!$B:$H,MATCH(1,(raw!$B:$B=$B2152)*(raw!$D:$D=$C2152),0),7), "n/a")</f>
        <v/>
      </c>
    </row>
    <row r="2153">
      <c r="B2153" s="39" t="str">
        <f>IFERROR(raw!$B2152,"")</f>
        <v/>
      </c>
      <c r="C2153" s="39" t="str">
        <f>IFERROR(raw!$D2152,"")</f>
        <v/>
      </c>
      <c r="D2153" s="39" t="str">
        <f>IFERROR(__xludf.DUMMYFUNCTION("IFERROR(RANK(raw!$H2152,Filter(raw!$H$2:$H10000,raw!$B$2:$B10000=raw!$B2152),1),"""")"),"")</f>
        <v/>
      </c>
      <c r="E2153" s="40" t="str">
        <f t="array" ref="E2153">IFERROR(INDEX(raw!$B:$H,MATCH(1,(raw!$B:$B=$B2153)*(raw!$D:$D=$C2153),0),7), "n/a")</f>
        <v/>
      </c>
    </row>
    <row r="2154">
      <c r="B2154" s="39" t="str">
        <f>IFERROR(raw!$B2153,"")</f>
        <v/>
      </c>
      <c r="C2154" s="39" t="str">
        <f>IFERROR(raw!$D2153,"")</f>
        <v/>
      </c>
      <c r="D2154" s="39" t="str">
        <f>IFERROR(__xludf.DUMMYFUNCTION("IFERROR(RANK(raw!$H2153,Filter(raw!$H$2:$H10000,raw!$B$2:$B10000=raw!$B2153),1),"""")"),"")</f>
        <v/>
      </c>
      <c r="E2154" s="40" t="str">
        <f t="array" ref="E2154">IFERROR(INDEX(raw!$B:$H,MATCH(1,(raw!$B:$B=$B2154)*(raw!$D:$D=$C2154),0),7), "n/a")</f>
        <v/>
      </c>
    </row>
    <row r="2155">
      <c r="B2155" s="39" t="str">
        <f>IFERROR(raw!$B2154,"")</f>
        <v/>
      </c>
      <c r="C2155" s="39" t="str">
        <f>IFERROR(raw!$D2154,"")</f>
        <v/>
      </c>
      <c r="D2155" s="39" t="str">
        <f>IFERROR(__xludf.DUMMYFUNCTION("IFERROR(RANK(raw!$H2154,Filter(raw!$H$2:$H10000,raw!$B$2:$B10000=raw!$B2154),1),"""")"),"")</f>
        <v/>
      </c>
      <c r="E2155" s="40" t="str">
        <f t="array" ref="E2155">IFERROR(INDEX(raw!$B:$H,MATCH(1,(raw!$B:$B=$B2155)*(raw!$D:$D=$C2155),0),7), "n/a")</f>
        <v/>
      </c>
    </row>
    <row r="2156">
      <c r="B2156" s="39" t="str">
        <f>IFERROR(raw!$B2155,"")</f>
        <v/>
      </c>
      <c r="C2156" s="39" t="str">
        <f>IFERROR(raw!$D2155,"")</f>
        <v/>
      </c>
      <c r="D2156" s="39" t="str">
        <f>IFERROR(__xludf.DUMMYFUNCTION("IFERROR(RANK(raw!$H2155,Filter(raw!$H$2:$H10000,raw!$B$2:$B10000=raw!$B2155),1),"""")"),"")</f>
        <v/>
      </c>
      <c r="E2156" s="40" t="str">
        <f t="array" ref="E2156">IFERROR(INDEX(raw!$B:$H,MATCH(1,(raw!$B:$B=$B2156)*(raw!$D:$D=$C2156),0),7), "n/a")</f>
        <v/>
      </c>
    </row>
    <row r="2157">
      <c r="B2157" s="39" t="str">
        <f>IFERROR(raw!$B2156,"")</f>
        <v/>
      </c>
      <c r="C2157" s="39" t="str">
        <f>IFERROR(raw!$D2156,"")</f>
        <v/>
      </c>
      <c r="D2157" s="39" t="str">
        <f>IFERROR(__xludf.DUMMYFUNCTION("IFERROR(RANK(raw!$H2156,Filter(raw!$H$2:$H10000,raw!$B$2:$B10000=raw!$B2156),1),"""")"),"")</f>
        <v/>
      </c>
      <c r="E2157" s="40" t="str">
        <f t="array" ref="E2157">IFERROR(INDEX(raw!$B:$H,MATCH(1,(raw!$B:$B=$B2157)*(raw!$D:$D=$C2157),0),7), "n/a")</f>
        <v/>
      </c>
    </row>
    <row r="2158">
      <c r="B2158" s="39" t="str">
        <f>IFERROR(raw!$B2157,"")</f>
        <v/>
      </c>
      <c r="C2158" s="39" t="str">
        <f>IFERROR(raw!$D2157,"")</f>
        <v/>
      </c>
      <c r="D2158" s="39" t="str">
        <f>IFERROR(__xludf.DUMMYFUNCTION("IFERROR(RANK(raw!$H2157,Filter(raw!$H$2:$H10000,raw!$B$2:$B10000=raw!$B2157),1),"""")"),"")</f>
        <v/>
      </c>
      <c r="E2158" s="40" t="str">
        <f t="array" ref="E2158">IFERROR(INDEX(raw!$B:$H,MATCH(1,(raw!$B:$B=$B2158)*(raw!$D:$D=$C2158),0),7), "n/a")</f>
        <v/>
      </c>
    </row>
    <row r="2159">
      <c r="B2159" s="39" t="str">
        <f>IFERROR(raw!$B2158,"")</f>
        <v/>
      </c>
      <c r="C2159" s="39" t="str">
        <f>IFERROR(raw!$D2158,"")</f>
        <v/>
      </c>
      <c r="D2159" s="39" t="str">
        <f>IFERROR(__xludf.DUMMYFUNCTION("IFERROR(RANK(raw!$H2158,Filter(raw!$H$2:$H10000,raw!$B$2:$B10000=raw!$B2158),1),"""")"),"")</f>
        <v/>
      </c>
      <c r="E2159" s="40" t="str">
        <f t="array" ref="E2159">IFERROR(INDEX(raw!$B:$H,MATCH(1,(raw!$B:$B=$B2159)*(raw!$D:$D=$C2159),0),7), "n/a")</f>
        <v/>
      </c>
    </row>
    <row r="2160">
      <c r="B2160" s="39" t="str">
        <f>IFERROR(raw!$B2159,"")</f>
        <v/>
      </c>
      <c r="C2160" s="39" t="str">
        <f>IFERROR(raw!$D2159,"")</f>
        <v/>
      </c>
      <c r="D2160" s="39" t="str">
        <f>IFERROR(__xludf.DUMMYFUNCTION("IFERROR(RANK(raw!$H2159,Filter(raw!$H$2:$H10000,raw!$B$2:$B10000=raw!$B2159),1),"""")"),"")</f>
        <v/>
      </c>
      <c r="E2160" s="40" t="str">
        <f t="array" ref="E2160">IFERROR(INDEX(raw!$B:$H,MATCH(1,(raw!$B:$B=$B2160)*(raw!$D:$D=$C2160),0),7), "n/a")</f>
        <v/>
      </c>
    </row>
    <row r="2161">
      <c r="B2161" s="39" t="str">
        <f>IFERROR(raw!$B2160,"")</f>
        <v/>
      </c>
      <c r="C2161" s="39" t="str">
        <f>IFERROR(raw!$D2160,"")</f>
        <v/>
      </c>
      <c r="D2161" s="39" t="str">
        <f>IFERROR(__xludf.DUMMYFUNCTION("IFERROR(RANK(raw!$H2160,Filter(raw!$H$2:$H10000,raw!$B$2:$B10000=raw!$B2160),1),"""")"),"")</f>
        <v/>
      </c>
      <c r="E2161" s="40" t="str">
        <f t="array" ref="E2161">IFERROR(INDEX(raw!$B:$H,MATCH(1,(raw!$B:$B=$B2161)*(raw!$D:$D=$C2161),0),7), "n/a")</f>
        <v/>
      </c>
    </row>
    <row r="2162">
      <c r="B2162" s="39" t="str">
        <f>IFERROR(raw!$B2161,"")</f>
        <v/>
      </c>
      <c r="C2162" s="39" t="str">
        <f>IFERROR(raw!$D2161,"")</f>
        <v/>
      </c>
      <c r="D2162" s="39" t="str">
        <f>IFERROR(__xludf.DUMMYFUNCTION("IFERROR(RANK(raw!$H2161,Filter(raw!$H$2:$H10000,raw!$B$2:$B10000=raw!$B2161),1),"""")"),"")</f>
        <v/>
      </c>
      <c r="E2162" s="40" t="str">
        <f t="array" ref="E2162">IFERROR(INDEX(raw!$B:$H,MATCH(1,(raw!$B:$B=$B2162)*(raw!$D:$D=$C2162),0),7), "n/a")</f>
        <v/>
      </c>
    </row>
    <row r="2163">
      <c r="B2163" s="39" t="str">
        <f>IFERROR(raw!$B2162,"")</f>
        <v/>
      </c>
      <c r="C2163" s="39" t="str">
        <f>IFERROR(raw!$D2162,"")</f>
        <v/>
      </c>
      <c r="D2163" s="39" t="str">
        <f>IFERROR(__xludf.DUMMYFUNCTION("IFERROR(RANK(raw!$H2162,Filter(raw!$H$2:$H10000,raw!$B$2:$B10000=raw!$B2162),1),"""")"),"")</f>
        <v/>
      </c>
      <c r="E2163" s="40" t="str">
        <f t="array" ref="E2163">IFERROR(INDEX(raw!$B:$H,MATCH(1,(raw!$B:$B=$B2163)*(raw!$D:$D=$C2163),0),7), "n/a")</f>
        <v/>
      </c>
    </row>
    <row r="2164">
      <c r="B2164" s="39" t="str">
        <f>IFERROR(raw!$B2163,"")</f>
        <v/>
      </c>
      <c r="C2164" s="39" t="str">
        <f>IFERROR(raw!$D2163,"")</f>
        <v/>
      </c>
      <c r="D2164" s="39" t="str">
        <f>IFERROR(__xludf.DUMMYFUNCTION("IFERROR(RANK(raw!$H2163,Filter(raw!$H$2:$H10000,raw!$B$2:$B10000=raw!$B2163),1),"""")"),"")</f>
        <v/>
      </c>
      <c r="E2164" s="40" t="str">
        <f t="array" ref="E2164">IFERROR(INDEX(raw!$B:$H,MATCH(1,(raw!$B:$B=$B2164)*(raw!$D:$D=$C2164),0),7), "n/a")</f>
        <v/>
      </c>
    </row>
    <row r="2165">
      <c r="B2165" s="39" t="str">
        <f>IFERROR(raw!$B2164,"")</f>
        <v/>
      </c>
      <c r="C2165" s="39" t="str">
        <f>IFERROR(raw!$D2164,"")</f>
        <v/>
      </c>
      <c r="D2165" s="39" t="str">
        <f>IFERROR(__xludf.DUMMYFUNCTION("IFERROR(RANK(raw!$H2164,Filter(raw!$H$2:$H10000,raw!$B$2:$B10000=raw!$B2164),1),"""")"),"")</f>
        <v/>
      </c>
      <c r="E2165" s="40" t="str">
        <f t="array" ref="E2165">IFERROR(INDEX(raw!$B:$H,MATCH(1,(raw!$B:$B=$B2165)*(raw!$D:$D=$C2165),0),7), "n/a")</f>
        <v/>
      </c>
    </row>
    <row r="2166">
      <c r="B2166" s="39" t="str">
        <f>IFERROR(raw!$B2165,"")</f>
        <v/>
      </c>
      <c r="C2166" s="39" t="str">
        <f>IFERROR(raw!$D2165,"")</f>
        <v/>
      </c>
      <c r="D2166" s="39" t="str">
        <f>IFERROR(__xludf.DUMMYFUNCTION("IFERROR(RANK(raw!$H2165,Filter(raw!$H$2:$H10000,raw!$B$2:$B10000=raw!$B2165),1),"""")"),"")</f>
        <v/>
      </c>
      <c r="E2166" s="40" t="str">
        <f t="array" ref="E2166">IFERROR(INDEX(raw!$B:$H,MATCH(1,(raw!$B:$B=$B2166)*(raw!$D:$D=$C2166),0),7), "n/a")</f>
        <v/>
      </c>
    </row>
    <row r="2167">
      <c r="B2167" s="39" t="str">
        <f>IFERROR(raw!$B2166,"")</f>
        <v/>
      </c>
      <c r="C2167" s="39" t="str">
        <f>IFERROR(raw!$D2166,"")</f>
        <v/>
      </c>
      <c r="D2167" s="39" t="str">
        <f>IFERROR(__xludf.DUMMYFUNCTION("IFERROR(RANK(raw!$H2166,Filter(raw!$H$2:$H10000,raw!$B$2:$B10000=raw!$B2166),1),"""")"),"")</f>
        <v/>
      </c>
      <c r="E2167" s="40" t="str">
        <f t="array" ref="E2167">IFERROR(INDEX(raw!$B:$H,MATCH(1,(raw!$B:$B=$B2167)*(raw!$D:$D=$C2167),0),7), "n/a")</f>
        <v/>
      </c>
    </row>
    <row r="2168">
      <c r="B2168" s="39" t="str">
        <f>IFERROR(raw!$B2167,"")</f>
        <v/>
      </c>
      <c r="C2168" s="39" t="str">
        <f>IFERROR(raw!$D2167,"")</f>
        <v/>
      </c>
      <c r="D2168" s="39" t="str">
        <f>IFERROR(__xludf.DUMMYFUNCTION("IFERROR(RANK(raw!$H2167,Filter(raw!$H$2:$H10000,raw!$B$2:$B10000=raw!$B2167),1),"""")"),"")</f>
        <v/>
      </c>
      <c r="E2168" s="40" t="str">
        <f t="array" ref="E2168">IFERROR(INDEX(raw!$B:$H,MATCH(1,(raw!$B:$B=$B2168)*(raw!$D:$D=$C2168),0),7), "n/a")</f>
        <v/>
      </c>
    </row>
    <row r="2169">
      <c r="B2169" s="39" t="str">
        <f>IFERROR(raw!$B2168,"")</f>
        <v/>
      </c>
      <c r="C2169" s="39" t="str">
        <f>IFERROR(raw!$D2168,"")</f>
        <v/>
      </c>
      <c r="D2169" s="39" t="str">
        <f>IFERROR(__xludf.DUMMYFUNCTION("IFERROR(RANK(raw!$H2168,Filter(raw!$H$2:$H10000,raw!$B$2:$B10000=raw!$B2168),1),"""")"),"")</f>
        <v/>
      </c>
      <c r="E2169" s="40" t="str">
        <f t="array" ref="E2169">IFERROR(INDEX(raw!$B:$H,MATCH(1,(raw!$B:$B=$B2169)*(raw!$D:$D=$C2169),0),7), "n/a")</f>
        <v/>
      </c>
    </row>
    <row r="2170">
      <c r="B2170" s="39" t="str">
        <f>IFERROR(raw!$B2169,"")</f>
        <v/>
      </c>
      <c r="C2170" s="39" t="str">
        <f>IFERROR(raw!$D2169,"")</f>
        <v/>
      </c>
      <c r="D2170" s="39" t="str">
        <f>IFERROR(__xludf.DUMMYFUNCTION("IFERROR(RANK(raw!$H2169,Filter(raw!$H$2:$H10000,raw!$B$2:$B10000=raw!$B2169),1),"""")"),"")</f>
        <v/>
      </c>
      <c r="E2170" s="40" t="str">
        <f t="array" ref="E2170">IFERROR(INDEX(raw!$B:$H,MATCH(1,(raw!$B:$B=$B2170)*(raw!$D:$D=$C2170),0),7), "n/a")</f>
        <v/>
      </c>
    </row>
    <row r="2171">
      <c r="B2171" s="39" t="str">
        <f>IFERROR(raw!$B2170,"")</f>
        <v/>
      </c>
      <c r="C2171" s="39" t="str">
        <f>IFERROR(raw!$D2170,"")</f>
        <v/>
      </c>
      <c r="D2171" s="39" t="str">
        <f>IFERROR(__xludf.DUMMYFUNCTION("IFERROR(RANK(raw!$H2170,Filter(raw!$H$2:$H10000,raw!$B$2:$B10000=raw!$B2170),1),"""")"),"")</f>
        <v/>
      </c>
      <c r="E2171" s="40" t="str">
        <f t="array" ref="E2171">IFERROR(INDEX(raw!$B:$H,MATCH(1,(raw!$B:$B=$B2171)*(raw!$D:$D=$C2171),0),7), "n/a")</f>
        <v/>
      </c>
    </row>
    <row r="2172">
      <c r="B2172" s="39" t="str">
        <f>IFERROR(raw!$B2171,"")</f>
        <v/>
      </c>
      <c r="C2172" s="39" t="str">
        <f>IFERROR(raw!$D2171,"")</f>
        <v/>
      </c>
      <c r="D2172" s="39" t="str">
        <f>IFERROR(__xludf.DUMMYFUNCTION("IFERROR(RANK(raw!$H2171,Filter(raw!$H$2:$H10000,raw!$B$2:$B10000=raw!$B2171),1),"""")"),"")</f>
        <v/>
      </c>
      <c r="E2172" s="40" t="str">
        <f t="array" ref="E2172">IFERROR(INDEX(raw!$B:$H,MATCH(1,(raw!$B:$B=$B2172)*(raw!$D:$D=$C2172),0),7), "n/a")</f>
        <v/>
      </c>
    </row>
    <row r="2173">
      <c r="B2173" s="39" t="str">
        <f>IFERROR(raw!$B2172,"")</f>
        <v/>
      </c>
      <c r="C2173" s="39" t="str">
        <f>IFERROR(raw!$D2172,"")</f>
        <v/>
      </c>
      <c r="D2173" s="39" t="str">
        <f>IFERROR(__xludf.DUMMYFUNCTION("IFERROR(RANK(raw!$H2172,Filter(raw!$H$2:$H10000,raw!$B$2:$B10000=raw!$B2172),1),"""")"),"")</f>
        <v/>
      </c>
      <c r="E2173" s="40" t="str">
        <f t="array" ref="E2173">IFERROR(INDEX(raw!$B:$H,MATCH(1,(raw!$B:$B=$B2173)*(raw!$D:$D=$C2173),0),7), "n/a")</f>
        <v/>
      </c>
    </row>
    <row r="2174">
      <c r="B2174" s="39" t="str">
        <f>IFERROR(raw!$B2173,"")</f>
        <v/>
      </c>
      <c r="C2174" s="39" t="str">
        <f>IFERROR(raw!$D2173,"")</f>
        <v/>
      </c>
      <c r="D2174" s="39" t="str">
        <f>IFERROR(__xludf.DUMMYFUNCTION("IFERROR(RANK(raw!$H2173,Filter(raw!$H$2:$H10000,raw!$B$2:$B10000=raw!$B2173),1),"""")"),"")</f>
        <v/>
      </c>
      <c r="E2174" s="40" t="str">
        <f t="array" ref="E2174">IFERROR(INDEX(raw!$B:$H,MATCH(1,(raw!$B:$B=$B2174)*(raw!$D:$D=$C2174),0),7), "n/a")</f>
        <v/>
      </c>
    </row>
    <row r="2175">
      <c r="B2175" s="39" t="str">
        <f>IFERROR(raw!$B2174,"")</f>
        <v/>
      </c>
      <c r="C2175" s="39" t="str">
        <f>IFERROR(raw!$D2174,"")</f>
        <v/>
      </c>
      <c r="D2175" s="39" t="str">
        <f>IFERROR(__xludf.DUMMYFUNCTION("IFERROR(RANK(raw!$H2174,Filter(raw!$H$2:$H10000,raw!$B$2:$B10000=raw!$B2174),1),"""")"),"")</f>
        <v/>
      </c>
      <c r="E2175" s="40" t="str">
        <f t="array" ref="E2175">IFERROR(INDEX(raw!$B:$H,MATCH(1,(raw!$B:$B=$B2175)*(raw!$D:$D=$C2175),0),7), "n/a")</f>
        <v/>
      </c>
    </row>
    <row r="2176">
      <c r="B2176" s="39" t="str">
        <f>IFERROR(raw!$B2175,"")</f>
        <v/>
      </c>
      <c r="C2176" s="39" t="str">
        <f>IFERROR(raw!$D2175,"")</f>
        <v/>
      </c>
      <c r="D2176" s="39" t="str">
        <f>IFERROR(__xludf.DUMMYFUNCTION("IFERROR(RANK(raw!$H2175,Filter(raw!$H$2:$H10000,raw!$B$2:$B10000=raw!$B2175),1),"""")"),"")</f>
        <v/>
      </c>
      <c r="E2176" s="40" t="str">
        <f t="array" ref="E2176">IFERROR(INDEX(raw!$B:$H,MATCH(1,(raw!$B:$B=$B2176)*(raw!$D:$D=$C2176),0),7), "n/a")</f>
        <v/>
      </c>
    </row>
    <row r="2177">
      <c r="B2177" s="39" t="str">
        <f>IFERROR(raw!$B2176,"")</f>
        <v/>
      </c>
      <c r="C2177" s="39" t="str">
        <f>IFERROR(raw!$D2176,"")</f>
        <v/>
      </c>
      <c r="D2177" s="39" t="str">
        <f>IFERROR(__xludf.DUMMYFUNCTION("IFERROR(RANK(raw!$H2176,Filter(raw!$H$2:$H10000,raw!$B$2:$B10000=raw!$B2176),1),"""")"),"")</f>
        <v/>
      </c>
      <c r="E2177" s="40" t="str">
        <f t="array" ref="E2177">IFERROR(INDEX(raw!$B:$H,MATCH(1,(raw!$B:$B=$B2177)*(raw!$D:$D=$C2177),0),7), "n/a")</f>
        <v/>
      </c>
    </row>
    <row r="2178">
      <c r="B2178" s="39" t="str">
        <f>IFERROR(raw!$B2177,"")</f>
        <v/>
      </c>
      <c r="C2178" s="39" t="str">
        <f>IFERROR(raw!$D2177,"")</f>
        <v/>
      </c>
      <c r="D2178" s="39" t="str">
        <f>IFERROR(__xludf.DUMMYFUNCTION("IFERROR(RANK(raw!$H2177,Filter(raw!$H$2:$H10000,raw!$B$2:$B10000=raw!$B2177),1),"""")"),"")</f>
        <v/>
      </c>
      <c r="E2178" s="40" t="str">
        <f t="array" ref="E2178">IFERROR(INDEX(raw!$B:$H,MATCH(1,(raw!$B:$B=$B2178)*(raw!$D:$D=$C2178),0),7), "n/a")</f>
        <v/>
      </c>
    </row>
    <row r="2179">
      <c r="B2179" s="39" t="str">
        <f>IFERROR(raw!$B2178,"")</f>
        <v/>
      </c>
      <c r="C2179" s="39" t="str">
        <f>IFERROR(raw!$D2178,"")</f>
        <v/>
      </c>
      <c r="D2179" s="39" t="str">
        <f>IFERROR(__xludf.DUMMYFUNCTION("IFERROR(RANK(raw!$H2178,Filter(raw!$H$2:$H10000,raw!$B$2:$B10000=raw!$B2178),1),"""")"),"")</f>
        <v/>
      </c>
      <c r="E2179" s="40" t="str">
        <f t="array" ref="E2179">IFERROR(INDEX(raw!$B:$H,MATCH(1,(raw!$B:$B=$B2179)*(raw!$D:$D=$C2179),0),7), "n/a")</f>
        <v/>
      </c>
    </row>
    <row r="2180">
      <c r="B2180" s="39" t="str">
        <f>IFERROR(raw!$B2179,"")</f>
        <v/>
      </c>
      <c r="C2180" s="39" t="str">
        <f>IFERROR(raw!$D2179,"")</f>
        <v/>
      </c>
      <c r="D2180" s="39" t="str">
        <f>IFERROR(__xludf.DUMMYFUNCTION("IFERROR(RANK(raw!$H2179,Filter(raw!$H$2:$H10000,raw!$B$2:$B10000=raw!$B2179),1),"""")"),"")</f>
        <v/>
      </c>
      <c r="E2180" s="40" t="str">
        <f t="array" ref="E2180">IFERROR(INDEX(raw!$B:$H,MATCH(1,(raw!$B:$B=$B2180)*(raw!$D:$D=$C2180),0),7), "n/a")</f>
        <v/>
      </c>
    </row>
    <row r="2181">
      <c r="B2181" s="39" t="str">
        <f>IFERROR(raw!$B2180,"")</f>
        <v/>
      </c>
      <c r="C2181" s="39" t="str">
        <f>IFERROR(raw!$D2180,"")</f>
        <v/>
      </c>
      <c r="D2181" s="39" t="str">
        <f>IFERROR(__xludf.DUMMYFUNCTION("IFERROR(RANK(raw!$H2180,Filter(raw!$H$2:$H10000,raw!$B$2:$B10000=raw!$B2180),1),"""")"),"")</f>
        <v/>
      </c>
      <c r="E2181" s="40" t="str">
        <f t="array" ref="E2181">IFERROR(INDEX(raw!$B:$H,MATCH(1,(raw!$B:$B=$B2181)*(raw!$D:$D=$C2181),0),7), "n/a")</f>
        <v/>
      </c>
    </row>
    <row r="2182">
      <c r="B2182" s="39" t="str">
        <f>IFERROR(raw!$B2181,"")</f>
        <v/>
      </c>
      <c r="C2182" s="39" t="str">
        <f>IFERROR(raw!$D2181,"")</f>
        <v/>
      </c>
      <c r="D2182" s="39" t="str">
        <f>IFERROR(__xludf.DUMMYFUNCTION("IFERROR(RANK(raw!$H2181,Filter(raw!$H$2:$H10000,raw!$B$2:$B10000=raw!$B2181),1),"""")"),"")</f>
        <v/>
      </c>
      <c r="E2182" s="40" t="str">
        <f t="array" ref="E2182">IFERROR(INDEX(raw!$B:$H,MATCH(1,(raw!$B:$B=$B2182)*(raw!$D:$D=$C2182),0),7), "n/a")</f>
        <v/>
      </c>
    </row>
    <row r="2183">
      <c r="B2183" s="39" t="str">
        <f>IFERROR(raw!$B2182,"")</f>
        <v/>
      </c>
      <c r="C2183" s="39" t="str">
        <f>IFERROR(raw!$D2182,"")</f>
        <v/>
      </c>
      <c r="D2183" s="39" t="str">
        <f>IFERROR(__xludf.DUMMYFUNCTION("IFERROR(RANK(raw!$H2182,Filter(raw!$H$2:$H10000,raw!$B$2:$B10000=raw!$B2182),1),"""")"),"")</f>
        <v/>
      </c>
      <c r="E2183" s="40" t="str">
        <f t="array" ref="E2183">IFERROR(INDEX(raw!$B:$H,MATCH(1,(raw!$B:$B=$B2183)*(raw!$D:$D=$C2183),0),7), "n/a")</f>
        <v/>
      </c>
    </row>
    <row r="2184">
      <c r="B2184" s="39" t="str">
        <f>IFERROR(raw!$B2183,"")</f>
        <v/>
      </c>
      <c r="C2184" s="39" t="str">
        <f>IFERROR(raw!$D2183,"")</f>
        <v/>
      </c>
      <c r="D2184" s="39" t="str">
        <f>IFERROR(__xludf.DUMMYFUNCTION("IFERROR(RANK(raw!$H2183,Filter(raw!$H$2:$H10000,raw!$B$2:$B10000=raw!$B2183),1),"""")"),"")</f>
        <v/>
      </c>
      <c r="E2184" s="40" t="str">
        <f t="array" ref="E2184">IFERROR(INDEX(raw!$B:$H,MATCH(1,(raw!$B:$B=$B2184)*(raw!$D:$D=$C2184),0),7), "n/a")</f>
        <v/>
      </c>
    </row>
    <row r="2185">
      <c r="B2185" s="39" t="str">
        <f>IFERROR(raw!$B2184,"")</f>
        <v/>
      </c>
      <c r="C2185" s="39" t="str">
        <f>IFERROR(raw!$D2184,"")</f>
        <v/>
      </c>
      <c r="D2185" s="39" t="str">
        <f>IFERROR(__xludf.DUMMYFUNCTION("IFERROR(RANK(raw!$H2184,Filter(raw!$H$2:$H10000,raw!$B$2:$B10000=raw!$B2184),1),"""")"),"")</f>
        <v/>
      </c>
      <c r="E2185" s="40" t="str">
        <f t="array" ref="E2185">IFERROR(INDEX(raw!$B:$H,MATCH(1,(raw!$B:$B=$B2185)*(raw!$D:$D=$C2185),0),7), "n/a")</f>
        <v/>
      </c>
    </row>
    <row r="2186">
      <c r="B2186" s="39" t="str">
        <f>IFERROR(raw!$B2185,"")</f>
        <v/>
      </c>
      <c r="C2186" s="39" t="str">
        <f>IFERROR(raw!$D2185,"")</f>
        <v/>
      </c>
      <c r="D2186" s="39" t="str">
        <f>IFERROR(__xludf.DUMMYFUNCTION("IFERROR(RANK(raw!$H2185,Filter(raw!$H$2:$H10000,raw!$B$2:$B10000=raw!$B2185),1),"""")"),"")</f>
        <v/>
      </c>
      <c r="E2186" s="40" t="str">
        <f t="array" ref="E2186">IFERROR(INDEX(raw!$B:$H,MATCH(1,(raw!$B:$B=$B2186)*(raw!$D:$D=$C2186),0),7), "n/a")</f>
        <v/>
      </c>
    </row>
    <row r="2187">
      <c r="B2187" s="39" t="str">
        <f>IFERROR(raw!$B2186,"")</f>
        <v/>
      </c>
      <c r="C2187" s="39" t="str">
        <f>IFERROR(raw!$D2186,"")</f>
        <v/>
      </c>
      <c r="D2187" s="39" t="str">
        <f>IFERROR(__xludf.DUMMYFUNCTION("IFERROR(RANK(raw!$H2186,Filter(raw!$H$2:$H10000,raw!$B$2:$B10000=raw!$B2186),1),"""")"),"")</f>
        <v/>
      </c>
      <c r="E2187" s="40" t="str">
        <f t="array" ref="E2187">IFERROR(INDEX(raw!$B:$H,MATCH(1,(raw!$B:$B=$B2187)*(raw!$D:$D=$C2187),0),7), "n/a")</f>
        <v/>
      </c>
    </row>
    <row r="2188">
      <c r="B2188" s="39" t="str">
        <f>IFERROR(raw!$B2187,"")</f>
        <v/>
      </c>
      <c r="C2188" s="39" t="str">
        <f>IFERROR(raw!$D2187,"")</f>
        <v/>
      </c>
      <c r="D2188" s="39" t="str">
        <f>IFERROR(__xludf.DUMMYFUNCTION("IFERROR(RANK(raw!$H2187,Filter(raw!$H$2:$H10000,raw!$B$2:$B10000=raw!$B2187),1),"""")"),"")</f>
        <v/>
      </c>
      <c r="E2188" s="40" t="str">
        <f t="array" ref="E2188">IFERROR(INDEX(raw!$B:$H,MATCH(1,(raw!$B:$B=$B2188)*(raw!$D:$D=$C2188),0),7), "n/a")</f>
        <v/>
      </c>
    </row>
    <row r="2189">
      <c r="B2189" s="39" t="str">
        <f>IFERROR(raw!$B2188,"")</f>
        <v/>
      </c>
      <c r="C2189" s="39" t="str">
        <f>IFERROR(raw!$D2188,"")</f>
        <v/>
      </c>
      <c r="D2189" s="39" t="str">
        <f>IFERROR(__xludf.DUMMYFUNCTION("IFERROR(RANK(raw!$H2188,Filter(raw!$H$2:$H10000,raw!$B$2:$B10000=raw!$B2188),1),"""")"),"")</f>
        <v/>
      </c>
      <c r="E2189" s="40" t="str">
        <f t="array" ref="E2189">IFERROR(INDEX(raw!$B:$H,MATCH(1,(raw!$B:$B=$B2189)*(raw!$D:$D=$C2189),0),7), "n/a")</f>
        <v/>
      </c>
    </row>
    <row r="2190">
      <c r="B2190" s="39" t="str">
        <f>IFERROR(raw!$B2189,"")</f>
        <v/>
      </c>
      <c r="C2190" s="39" t="str">
        <f>IFERROR(raw!$D2189,"")</f>
        <v/>
      </c>
      <c r="D2190" s="39" t="str">
        <f>IFERROR(__xludf.DUMMYFUNCTION("IFERROR(RANK(raw!$H2189,Filter(raw!$H$2:$H10000,raw!$B$2:$B10000=raw!$B2189),1),"""")"),"")</f>
        <v/>
      </c>
      <c r="E2190" s="40" t="str">
        <f t="array" ref="E2190">IFERROR(INDEX(raw!$B:$H,MATCH(1,(raw!$B:$B=$B2190)*(raw!$D:$D=$C2190),0),7), "n/a")</f>
        <v/>
      </c>
    </row>
    <row r="2191">
      <c r="B2191" s="39" t="str">
        <f>IFERROR(raw!$B2190,"")</f>
        <v/>
      </c>
      <c r="C2191" s="39" t="str">
        <f>IFERROR(raw!$D2190,"")</f>
        <v/>
      </c>
      <c r="D2191" s="39" t="str">
        <f>IFERROR(__xludf.DUMMYFUNCTION("IFERROR(RANK(raw!$H2190,Filter(raw!$H$2:$H10000,raw!$B$2:$B10000=raw!$B2190),1),"""")"),"")</f>
        <v/>
      </c>
      <c r="E2191" s="40" t="str">
        <f t="array" ref="E2191">IFERROR(INDEX(raw!$B:$H,MATCH(1,(raw!$B:$B=$B2191)*(raw!$D:$D=$C2191),0),7), "n/a")</f>
        <v/>
      </c>
    </row>
    <row r="2192">
      <c r="B2192" s="39" t="str">
        <f>IFERROR(raw!$B2191,"")</f>
        <v/>
      </c>
      <c r="C2192" s="39" t="str">
        <f>IFERROR(raw!$D2191,"")</f>
        <v/>
      </c>
      <c r="D2192" s="39" t="str">
        <f>IFERROR(__xludf.DUMMYFUNCTION("IFERROR(RANK(raw!$H2191,Filter(raw!$H$2:$H10000,raw!$B$2:$B10000=raw!$B2191),1),"""")"),"")</f>
        <v/>
      </c>
      <c r="E2192" s="40" t="str">
        <f t="array" ref="E2192">IFERROR(INDEX(raw!$B:$H,MATCH(1,(raw!$B:$B=$B2192)*(raw!$D:$D=$C2192),0),7), "n/a")</f>
        <v/>
      </c>
    </row>
    <row r="2193">
      <c r="B2193" s="39" t="str">
        <f>IFERROR(raw!$B2192,"")</f>
        <v/>
      </c>
      <c r="C2193" s="39" t="str">
        <f>IFERROR(raw!$D2192,"")</f>
        <v/>
      </c>
      <c r="D2193" s="39" t="str">
        <f>IFERROR(__xludf.DUMMYFUNCTION("IFERROR(RANK(raw!$H2192,Filter(raw!$H$2:$H10000,raw!$B$2:$B10000=raw!$B2192),1),"""")"),"")</f>
        <v/>
      </c>
      <c r="E2193" s="40" t="str">
        <f t="array" ref="E2193">IFERROR(INDEX(raw!$B:$H,MATCH(1,(raw!$B:$B=$B2193)*(raw!$D:$D=$C2193),0),7), "n/a")</f>
        <v/>
      </c>
    </row>
    <row r="2194">
      <c r="B2194" s="39" t="str">
        <f>IFERROR(raw!$B2193,"")</f>
        <v/>
      </c>
      <c r="C2194" s="39" t="str">
        <f>IFERROR(raw!$D2193,"")</f>
        <v/>
      </c>
      <c r="D2194" s="39" t="str">
        <f>IFERROR(__xludf.DUMMYFUNCTION("IFERROR(RANK(raw!$H2193,Filter(raw!$H$2:$H10000,raw!$B$2:$B10000=raw!$B2193),1),"""")"),"")</f>
        <v/>
      </c>
      <c r="E2194" s="40" t="str">
        <f t="array" ref="E2194">IFERROR(INDEX(raw!$B:$H,MATCH(1,(raw!$B:$B=$B2194)*(raw!$D:$D=$C2194),0),7), "n/a")</f>
        <v/>
      </c>
    </row>
    <row r="2195">
      <c r="B2195" s="39" t="str">
        <f>IFERROR(raw!$B2194,"")</f>
        <v/>
      </c>
      <c r="C2195" s="39" t="str">
        <f>IFERROR(raw!$D2194,"")</f>
        <v/>
      </c>
      <c r="D2195" s="39" t="str">
        <f>IFERROR(__xludf.DUMMYFUNCTION("IFERROR(RANK(raw!$H2194,Filter(raw!$H$2:$H10000,raw!$B$2:$B10000=raw!$B2194),1),"""")"),"")</f>
        <v/>
      </c>
      <c r="E2195" s="40" t="str">
        <f t="array" ref="E2195">IFERROR(INDEX(raw!$B:$H,MATCH(1,(raw!$B:$B=$B2195)*(raw!$D:$D=$C2195),0),7), "n/a")</f>
        <v/>
      </c>
    </row>
    <row r="2196">
      <c r="B2196" s="39" t="str">
        <f>IFERROR(raw!$B2195,"")</f>
        <v/>
      </c>
      <c r="C2196" s="39" t="str">
        <f>IFERROR(raw!$D2195,"")</f>
        <v/>
      </c>
      <c r="D2196" s="39" t="str">
        <f>IFERROR(__xludf.DUMMYFUNCTION("IFERROR(RANK(raw!$H2195,Filter(raw!$H$2:$H10000,raw!$B$2:$B10000=raw!$B2195),1),"""")"),"")</f>
        <v/>
      </c>
      <c r="E2196" s="40" t="str">
        <f t="array" ref="E2196">IFERROR(INDEX(raw!$B:$H,MATCH(1,(raw!$B:$B=$B2196)*(raw!$D:$D=$C2196),0),7), "n/a")</f>
        <v/>
      </c>
    </row>
    <row r="2197">
      <c r="B2197" s="39" t="str">
        <f>IFERROR(raw!$B2196,"")</f>
        <v/>
      </c>
      <c r="C2197" s="39" t="str">
        <f>IFERROR(raw!$D2196,"")</f>
        <v/>
      </c>
      <c r="D2197" s="39" t="str">
        <f>IFERROR(__xludf.DUMMYFUNCTION("IFERROR(RANK(raw!$H2196,Filter(raw!$H$2:$H10000,raw!$B$2:$B10000=raw!$B2196),1),"""")"),"")</f>
        <v/>
      </c>
      <c r="E2197" s="40" t="str">
        <f t="array" ref="E2197">IFERROR(INDEX(raw!$B:$H,MATCH(1,(raw!$B:$B=$B2197)*(raw!$D:$D=$C2197),0),7), "n/a")</f>
        <v/>
      </c>
    </row>
    <row r="2198">
      <c r="B2198" s="39" t="str">
        <f>IFERROR(raw!$B2197,"")</f>
        <v/>
      </c>
      <c r="C2198" s="39" t="str">
        <f>IFERROR(raw!$D2197,"")</f>
        <v/>
      </c>
      <c r="D2198" s="39" t="str">
        <f>IFERROR(__xludf.DUMMYFUNCTION("IFERROR(RANK(raw!$H2197,Filter(raw!$H$2:$H10000,raw!$B$2:$B10000=raw!$B2197),1),"""")"),"")</f>
        <v/>
      </c>
      <c r="E2198" s="40" t="str">
        <f t="array" ref="E2198">IFERROR(INDEX(raw!$B:$H,MATCH(1,(raw!$B:$B=$B2198)*(raw!$D:$D=$C2198),0),7), "n/a")</f>
        <v/>
      </c>
    </row>
    <row r="2199">
      <c r="B2199" s="39" t="str">
        <f>IFERROR(raw!$B2198,"")</f>
        <v/>
      </c>
      <c r="C2199" s="39" t="str">
        <f>IFERROR(raw!$D2198,"")</f>
        <v/>
      </c>
      <c r="D2199" s="39" t="str">
        <f>IFERROR(__xludf.DUMMYFUNCTION("IFERROR(RANK(raw!$H2198,Filter(raw!$H$2:$H10000,raw!$B$2:$B10000=raw!$B2198),1),"""")"),"")</f>
        <v/>
      </c>
      <c r="E2199" s="40" t="str">
        <f t="array" ref="E2199">IFERROR(INDEX(raw!$B:$H,MATCH(1,(raw!$B:$B=$B2199)*(raw!$D:$D=$C2199),0),7), "n/a")</f>
        <v/>
      </c>
    </row>
    <row r="2200">
      <c r="B2200" s="39" t="str">
        <f>IFERROR(raw!$B2199,"")</f>
        <v/>
      </c>
      <c r="C2200" s="39" t="str">
        <f>IFERROR(raw!$D2199,"")</f>
        <v/>
      </c>
      <c r="D2200" s="39" t="str">
        <f>IFERROR(__xludf.DUMMYFUNCTION("IFERROR(RANK(raw!$H2199,Filter(raw!$H$2:$H10000,raw!$B$2:$B10000=raw!$B2199),1),"""")"),"")</f>
        <v/>
      </c>
      <c r="E2200" s="40" t="str">
        <f t="array" ref="E2200">IFERROR(INDEX(raw!$B:$H,MATCH(1,(raw!$B:$B=$B2200)*(raw!$D:$D=$C2200),0),7), "n/a")</f>
        <v/>
      </c>
    </row>
    <row r="2201">
      <c r="B2201" s="39" t="str">
        <f>IFERROR(raw!$B2200,"")</f>
        <v/>
      </c>
      <c r="C2201" s="39" t="str">
        <f>IFERROR(raw!$D2200,"")</f>
        <v/>
      </c>
      <c r="D2201" s="39" t="str">
        <f>IFERROR(__xludf.DUMMYFUNCTION("IFERROR(RANK(raw!$H2200,Filter(raw!$H$2:$H10000,raw!$B$2:$B10000=raw!$B2200),1),"""")"),"")</f>
        <v/>
      </c>
      <c r="E2201" s="40" t="str">
        <f t="array" ref="E2201">IFERROR(INDEX(raw!$B:$H,MATCH(1,(raw!$B:$B=$B2201)*(raw!$D:$D=$C2201),0),7), "n/a")</f>
        <v/>
      </c>
    </row>
    <row r="2202">
      <c r="B2202" s="39" t="str">
        <f>IFERROR(raw!$B2201,"")</f>
        <v/>
      </c>
      <c r="C2202" s="39" t="str">
        <f>IFERROR(raw!$D2201,"")</f>
        <v/>
      </c>
      <c r="D2202" s="39" t="str">
        <f>IFERROR(__xludf.DUMMYFUNCTION("IFERROR(RANK(raw!$H2201,Filter(raw!$H$2:$H10000,raw!$B$2:$B10000=raw!$B2201),1),"""")"),"")</f>
        <v/>
      </c>
      <c r="E2202" s="40" t="str">
        <f t="array" ref="E2202">IFERROR(INDEX(raw!$B:$H,MATCH(1,(raw!$B:$B=$B2202)*(raw!$D:$D=$C2202),0),7), "n/a")</f>
        <v/>
      </c>
    </row>
    <row r="2203">
      <c r="B2203" s="39" t="str">
        <f>IFERROR(raw!$B2202,"")</f>
        <v/>
      </c>
      <c r="C2203" s="39" t="str">
        <f>IFERROR(raw!$D2202,"")</f>
        <v/>
      </c>
      <c r="D2203" s="39" t="str">
        <f>IFERROR(__xludf.DUMMYFUNCTION("IFERROR(RANK(raw!$H2202,Filter(raw!$H$2:$H10000,raw!$B$2:$B10000=raw!$B2202),1),"""")"),"")</f>
        <v/>
      </c>
      <c r="E2203" s="40" t="str">
        <f t="array" ref="E2203">IFERROR(INDEX(raw!$B:$H,MATCH(1,(raw!$B:$B=$B2203)*(raw!$D:$D=$C2203),0),7), "n/a")</f>
        <v/>
      </c>
    </row>
    <row r="2204">
      <c r="B2204" s="39" t="str">
        <f>IFERROR(raw!$B2203,"")</f>
        <v/>
      </c>
      <c r="C2204" s="39" t="str">
        <f>IFERROR(raw!$D2203,"")</f>
        <v/>
      </c>
      <c r="D2204" s="39" t="str">
        <f>IFERROR(__xludf.DUMMYFUNCTION("IFERROR(RANK(raw!$H2203,Filter(raw!$H$2:$H10000,raw!$B$2:$B10000=raw!$B2203),1),"""")"),"")</f>
        <v/>
      </c>
      <c r="E2204" s="40" t="str">
        <f t="array" ref="E2204">IFERROR(INDEX(raw!$B:$H,MATCH(1,(raw!$B:$B=$B2204)*(raw!$D:$D=$C2204),0),7), "n/a")</f>
        <v/>
      </c>
    </row>
    <row r="2205">
      <c r="B2205" s="39" t="str">
        <f>IFERROR(raw!$B2204,"")</f>
        <v/>
      </c>
      <c r="C2205" s="39" t="str">
        <f>IFERROR(raw!$D2204,"")</f>
        <v/>
      </c>
      <c r="D2205" s="39" t="str">
        <f>IFERROR(__xludf.DUMMYFUNCTION("IFERROR(RANK(raw!$H2204,Filter(raw!$H$2:$H10000,raw!$B$2:$B10000=raw!$B2204),1),"""")"),"")</f>
        <v/>
      </c>
      <c r="E2205" s="40" t="str">
        <f t="array" ref="E2205">IFERROR(INDEX(raw!$B:$H,MATCH(1,(raw!$B:$B=$B2205)*(raw!$D:$D=$C2205),0),7), "n/a")</f>
        <v/>
      </c>
    </row>
    <row r="2206">
      <c r="B2206" s="39" t="str">
        <f>IFERROR(raw!$B2205,"")</f>
        <v/>
      </c>
      <c r="C2206" s="39" t="str">
        <f>IFERROR(raw!$D2205,"")</f>
        <v/>
      </c>
      <c r="D2206" s="39" t="str">
        <f>IFERROR(__xludf.DUMMYFUNCTION("IFERROR(RANK(raw!$H2205,Filter(raw!$H$2:$H10000,raw!$B$2:$B10000=raw!$B2205),1),"""")"),"")</f>
        <v/>
      </c>
      <c r="E2206" s="40" t="str">
        <f t="array" ref="E2206">IFERROR(INDEX(raw!$B:$H,MATCH(1,(raw!$B:$B=$B2206)*(raw!$D:$D=$C2206),0),7), "n/a")</f>
        <v/>
      </c>
    </row>
    <row r="2207">
      <c r="B2207" s="39" t="str">
        <f>IFERROR(raw!$B2206,"")</f>
        <v/>
      </c>
      <c r="C2207" s="39" t="str">
        <f>IFERROR(raw!$D2206,"")</f>
        <v/>
      </c>
      <c r="D2207" s="39" t="str">
        <f>IFERROR(__xludf.DUMMYFUNCTION("IFERROR(RANK(raw!$H2206,Filter(raw!$H$2:$H10000,raw!$B$2:$B10000=raw!$B2206),1),"""")"),"")</f>
        <v/>
      </c>
      <c r="E2207" s="40" t="str">
        <f t="array" ref="E2207">IFERROR(INDEX(raw!$B:$H,MATCH(1,(raw!$B:$B=$B2207)*(raw!$D:$D=$C2207),0),7), "n/a")</f>
        <v/>
      </c>
    </row>
    <row r="2208">
      <c r="B2208" s="39" t="str">
        <f>IFERROR(raw!$B2207,"")</f>
        <v/>
      </c>
      <c r="C2208" s="39" t="str">
        <f>IFERROR(raw!$D2207,"")</f>
        <v/>
      </c>
      <c r="D2208" s="39" t="str">
        <f>IFERROR(__xludf.DUMMYFUNCTION("IFERROR(RANK(raw!$H2207,Filter(raw!$H$2:$H10000,raw!$B$2:$B10000=raw!$B2207),1),"""")"),"")</f>
        <v/>
      </c>
      <c r="E2208" s="40" t="str">
        <f t="array" ref="E2208">IFERROR(INDEX(raw!$B:$H,MATCH(1,(raw!$B:$B=$B2208)*(raw!$D:$D=$C2208),0),7), "n/a")</f>
        <v/>
      </c>
    </row>
    <row r="2209">
      <c r="B2209" s="39" t="str">
        <f>IFERROR(raw!$B2208,"")</f>
        <v/>
      </c>
      <c r="C2209" s="39" t="str">
        <f>IFERROR(raw!$D2208,"")</f>
        <v/>
      </c>
      <c r="D2209" s="39" t="str">
        <f>IFERROR(__xludf.DUMMYFUNCTION("IFERROR(RANK(raw!$H2208,Filter(raw!$H$2:$H10000,raw!$B$2:$B10000=raw!$B2208),1),"""")"),"")</f>
        <v/>
      </c>
      <c r="E2209" s="40" t="str">
        <f t="array" ref="E2209">IFERROR(INDEX(raw!$B:$H,MATCH(1,(raw!$B:$B=$B2209)*(raw!$D:$D=$C2209),0),7), "n/a")</f>
        <v/>
      </c>
    </row>
    <row r="2210">
      <c r="B2210" s="39" t="str">
        <f>IFERROR(raw!$B2209,"")</f>
        <v/>
      </c>
      <c r="C2210" s="39" t="str">
        <f>IFERROR(raw!$D2209,"")</f>
        <v/>
      </c>
      <c r="D2210" s="39" t="str">
        <f>IFERROR(__xludf.DUMMYFUNCTION("IFERROR(RANK(raw!$H2209,Filter(raw!$H$2:$H10000,raw!$B$2:$B10000=raw!$B2209),1),"""")"),"")</f>
        <v/>
      </c>
      <c r="E2210" s="40" t="str">
        <f t="array" ref="E2210">IFERROR(INDEX(raw!$B:$H,MATCH(1,(raw!$B:$B=$B2210)*(raw!$D:$D=$C2210),0),7), "n/a")</f>
        <v/>
      </c>
    </row>
    <row r="2211">
      <c r="B2211" s="39" t="str">
        <f>IFERROR(raw!$B2210,"")</f>
        <v/>
      </c>
      <c r="C2211" s="39" t="str">
        <f>IFERROR(raw!$D2210,"")</f>
        <v/>
      </c>
      <c r="D2211" s="39" t="str">
        <f>IFERROR(__xludf.DUMMYFUNCTION("IFERROR(RANK(raw!$H2210,Filter(raw!$H$2:$H10000,raw!$B$2:$B10000=raw!$B2210),1),"""")"),"")</f>
        <v/>
      </c>
      <c r="E2211" s="40" t="str">
        <f t="array" ref="E2211">IFERROR(INDEX(raw!$B:$H,MATCH(1,(raw!$B:$B=$B2211)*(raw!$D:$D=$C2211),0),7), "n/a")</f>
        <v/>
      </c>
    </row>
    <row r="2212">
      <c r="B2212" s="39" t="str">
        <f>IFERROR(raw!$B2211,"")</f>
        <v/>
      </c>
      <c r="C2212" s="39" t="str">
        <f>IFERROR(raw!$D2211,"")</f>
        <v/>
      </c>
      <c r="D2212" s="39" t="str">
        <f>IFERROR(__xludf.DUMMYFUNCTION("IFERROR(RANK(raw!$H2211,Filter(raw!$H$2:$H10000,raw!$B$2:$B10000=raw!$B2211),1),"""")"),"")</f>
        <v/>
      </c>
      <c r="E2212" s="40" t="str">
        <f t="array" ref="E2212">IFERROR(INDEX(raw!$B:$H,MATCH(1,(raw!$B:$B=$B2212)*(raw!$D:$D=$C2212),0),7), "n/a")</f>
        <v/>
      </c>
    </row>
    <row r="2213">
      <c r="B2213" s="39" t="str">
        <f>IFERROR(raw!$B2212,"")</f>
        <v/>
      </c>
      <c r="C2213" s="39" t="str">
        <f>IFERROR(raw!$D2212,"")</f>
        <v/>
      </c>
      <c r="D2213" s="39" t="str">
        <f>IFERROR(__xludf.DUMMYFUNCTION("IFERROR(RANK(raw!$H2212,Filter(raw!$H$2:$H10000,raw!$B$2:$B10000=raw!$B2212),1),"""")"),"")</f>
        <v/>
      </c>
      <c r="E2213" s="40" t="str">
        <f t="array" ref="E2213">IFERROR(INDEX(raw!$B:$H,MATCH(1,(raw!$B:$B=$B2213)*(raw!$D:$D=$C2213),0),7), "n/a")</f>
        <v/>
      </c>
    </row>
    <row r="2214">
      <c r="B2214" s="39" t="str">
        <f>IFERROR(raw!$B2213,"")</f>
        <v/>
      </c>
      <c r="C2214" s="39" t="str">
        <f>IFERROR(raw!$D2213,"")</f>
        <v/>
      </c>
      <c r="D2214" s="39" t="str">
        <f>IFERROR(__xludf.DUMMYFUNCTION("IFERROR(RANK(raw!$H2213,Filter(raw!$H$2:$H10000,raw!$B$2:$B10000=raw!$B2213),1),"""")"),"")</f>
        <v/>
      </c>
      <c r="E2214" s="40" t="str">
        <f t="array" ref="E2214">IFERROR(INDEX(raw!$B:$H,MATCH(1,(raw!$B:$B=$B2214)*(raw!$D:$D=$C2214),0),7), "n/a")</f>
        <v/>
      </c>
    </row>
    <row r="2215">
      <c r="B2215" s="39" t="str">
        <f>IFERROR(raw!$B2214,"")</f>
        <v/>
      </c>
      <c r="C2215" s="39" t="str">
        <f>IFERROR(raw!$D2214,"")</f>
        <v/>
      </c>
      <c r="D2215" s="39" t="str">
        <f>IFERROR(__xludf.DUMMYFUNCTION("IFERROR(RANK(raw!$H2214,Filter(raw!$H$2:$H10000,raw!$B$2:$B10000=raw!$B2214),1),"""")"),"")</f>
        <v/>
      </c>
      <c r="E2215" s="40" t="str">
        <f t="array" ref="E2215">IFERROR(INDEX(raw!$B:$H,MATCH(1,(raw!$B:$B=$B2215)*(raw!$D:$D=$C2215),0),7), "n/a")</f>
        <v/>
      </c>
    </row>
    <row r="2216">
      <c r="B2216" s="39" t="str">
        <f>IFERROR(raw!$B2215,"")</f>
        <v/>
      </c>
      <c r="C2216" s="39" t="str">
        <f>IFERROR(raw!$D2215,"")</f>
        <v/>
      </c>
      <c r="D2216" s="39" t="str">
        <f>IFERROR(__xludf.DUMMYFUNCTION("IFERROR(RANK(raw!$H2215,Filter(raw!$H$2:$H10000,raw!$B$2:$B10000=raw!$B2215),1),"""")"),"")</f>
        <v/>
      </c>
      <c r="E2216" s="40" t="str">
        <f t="array" ref="E2216">IFERROR(INDEX(raw!$B:$H,MATCH(1,(raw!$B:$B=$B2216)*(raw!$D:$D=$C2216),0),7), "n/a")</f>
        <v/>
      </c>
    </row>
    <row r="2217">
      <c r="B2217" s="39" t="str">
        <f>IFERROR(raw!$B2216,"")</f>
        <v/>
      </c>
      <c r="C2217" s="39" t="str">
        <f>IFERROR(raw!$D2216,"")</f>
        <v/>
      </c>
      <c r="D2217" s="39" t="str">
        <f>IFERROR(__xludf.DUMMYFUNCTION("IFERROR(RANK(raw!$H2216,Filter(raw!$H$2:$H10000,raw!$B$2:$B10000=raw!$B2216),1),"""")"),"")</f>
        <v/>
      </c>
      <c r="E2217" s="40" t="str">
        <f t="array" ref="E2217">IFERROR(INDEX(raw!$B:$H,MATCH(1,(raw!$B:$B=$B2217)*(raw!$D:$D=$C2217),0),7), "n/a")</f>
        <v/>
      </c>
    </row>
    <row r="2218">
      <c r="B2218" s="39" t="str">
        <f>IFERROR(raw!$B2217,"")</f>
        <v/>
      </c>
      <c r="C2218" s="39" t="str">
        <f>IFERROR(raw!$D2217,"")</f>
        <v/>
      </c>
      <c r="D2218" s="39" t="str">
        <f>IFERROR(__xludf.DUMMYFUNCTION("IFERROR(RANK(raw!$H2217,Filter(raw!$H$2:$H10000,raw!$B$2:$B10000=raw!$B2217),1),"""")"),"")</f>
        <v/>
      </c>
      <c r="E2218" s="40" t="str">
        <f t="array" ref="E2218">IFERROR(INDEX(raw!$B:$H,MATCH(1,(raw!$B:$B=$B2218)*(raw!$D:$D=$C2218),0),7), "n/a")</f>
        <v/>
      </c>
    </row>
    <row r="2219">
      <c r="B2219" s="39" t="str">
        <f>IFERROR(raw!$B2218,"")</f>
        <v/>
      </c>
      <c r="C2219" s="39" t="str">
        <f>IFERROR(raw!$D2218,"")</f>
        <v/>
      </c>
      <c r="D2219" s="39" t="str">
        <f>IFERROR(__xludf.DUMMYFUNCTION("IFERROR(RANK(raw!$H2218,Filter(raw!$H$2:$H10000,raw!$B$2:$B10000=raw!$B2218),1),"""")"),"")</f>
        <v/>
      </c>
      <c r="E2219" s="40" t="str">
        <f t="array" ref="E2219">IFERROR(INDEX(raw!$B:$H,MATCH(1,(raw!$B:$B=$B2219)*(raw!$D:$D=$C2219),0),7), "n/a")</f>
        <v/>
      </c>
    </row>
    <row r="2220">
      <c r="B2220" s="39" t="str">
        <f>IFERROR(raw!$B2219,"")</f>
        <v/>
      </c>
      <c r="C2220" s="39" t="str">
        <f>IFERROR(raw!$D2219,"")</f>
        <v/>
      </c>
      <c r="D2220" s="39" t="str">
        <f>IFERROR(__xludf.DUMMYFUNCTION("IFERROR(RANK(raw!$H2219,Filter(raw!$H$2:$H10000,raw!$B$2:$B10000=raw!$B2219),1),"""")"),"")</f>
        <v/>
      </c>
      <c r="E2220" s="40" t="str">
        <f t="array" ref="E2220">IFERROR(INDEX(raw!$B:$H,MATCH(1,(raw!$B:$B=$B2220)*(raw!$D:$D=$C2220),0),7), "n/a")</f>
        <v/>
      </c>
    </row>
    <row r="2221">
      <c r="B2221" s="39" t="str">
        <f>IFERROR(raw!$B2220,"")</f>
        <v/>
      </c>
      <c r="C2221" s="39" t="str">
        <f>IFERROR(raw!$D2220,"")</f>
        <v/>
      </c>
      <c r="D2221" s="39" t="str">
        <f>IFERROR(__xludf.DUMMYFUNCTION("IFERROR(RANK(raw!$H2220,Filter(raw!$H$2:$H10000,raw!$B$2:$B10000=raw!$B2220),1),"""")"),"")</f>
        <v/>
      </c>
      <c r="E2221" s="40" t="str">
        <f t="array" ref="E2221">IFERROR(INDEX(raw!$B:$H,MATCH(1,(raw!$B:$B=$B2221)*(raw!$D:$D=$C2221),0),7), "n/a")</f>
        <v/>
      </c>
    </row>
    <row r="2222">
      <c r="B2222" s="39" t="str">
        <f>IFERROR(raw!$B2221,"")</f>
        <v/>
      </c>
      <c r="C2222" s="39" t="str">
        <f>IFERROR(raw!$D2221,"")</f>
        <v/>
      </c>
      <c r="D2222" s="39" t="str">
        <f>IFERROR(__xludf.DUMMYFUNCTION("IFERROR(RANK(raw!$H2221,Filter(raw!$H$2:$H10000,raw!$B$2:$B10000=raw!$B2221),1),"""")"),"")</f>
        <v/>
      </c>
      <c r="E2222" s="40" t="str">
        <f t="array" ref="E2222">IFERROR(INDEX(raw!$B:$H,MATCH(1,(raw!$B:$B=$B2222)*(raw!$D:$D=$C2222),0),7), "n/a")</f>
        <v/>
      </c>
    </row>
    <row r="2223">
      <c r="B2223" s="39" t="str">
        <f>IFERROR(raw!$B2222,"")</f>
        <v/>
      </c>
      <c r="C2223" s="39" t="str">
        <f>IFERROR(raw!$D2222,"")</f>
        <v/>
      </c>
      <c r="D2223" s="39" t="str">
        <f>IFERROR(__xludf.DUMMYFUNCTION("IFERROR(RANK(raw!$H2222,Filter(raw!$H$2:$H10000,raw!$B$2:$B10000=raw!$B2222),1),"""")"),"")</f>
        <v/>
      </c>
      <c r="E2223" s="40" t="str">
        <f t="array" ref="E2223">IFERROR(INDEX(raw!$B:$H,MATCH(1,(raw!$B:$B=$B2223)*(raw!$D:$D=$C2223),0),7), "n/a")</f>
        <v/>
      </c>
    </row>
    <row r="2224">
      <c r="B2224" s="39" t="str">
        <f>IFERROR(raw!$B2223,"")</f>
        <v/>
      </c>
      <c r="C2224" s="39" t="str">
        <f>IFERROR(raw!$D2223,"")</f>
        <v/>
      </c>
      <c r="D2224" s="39" t="str">
        <f>IFERROR(__xludf.DUMMYFUNCTION("IFERROR(RANK(raw!$H2223,Filter(raw!$H$2:$H10000,raw!$B$2:$B10000=raw!$B2223),1),"""")"),"")</f>
        <v/>
      </c>
      <c r="E2224" s="40" t="str">
        <f t="array" ref="E2224">IFERROR(INDEX(raw!$B:$H,MATCH(1,(raw!$B:$B=$B2224)*(raw!$D:$D=$C2224),0),7), "n/a")</f>
        <v/>
      </c>
    </row>
    <row r="2225">
      <c r="B2225" s="39" t="str">
        <f>IFERROR(raw!$B2224,"")</f>
        <v/>
      </c>
      <c r="C2225" s="39" t="str">
        <f>IFERROR(raw!$D2224,"")</f>
        <v/>
      </c>
      <c r="D2225" s="39" t="str">
        <f>IFERROR(__xludf.DUMMYFUNCTION("IFERROR(RANK(raw!$H2224,Filter(raw!$H$2:$H10000,raw!$B$2:$B10000=raw!$B2224),1),"""")"),"")</f>
        <v/>
      </c>
      <c r="E2225" s="40" t="str">
        <f t="array" ref="E2225">IFERROR(INDEX(raw!$B:$H,MATCH(1,(raw!$B:$B=$B2225)*(raw!$D:$D=$C2225),0),7), "n/a")</f>
        <v/>
      </c>
    </row>
    <row r="2226">
      <c r="B2226" s="39" t="str">
        <f>IFERROR(raw!$B2225,"")</f>
        <v/>
      </c>
      <c r="C2226" s="39" t="str">
        <f>IFERROR(raw!$D2225,"")</f>
        <v/>
      </c>
      <c r="D2226" s="39" t="str">
        <f>IFERROR(__xludf.DUMMYFUNCTION("IFERROR(RANK(raw!$H2225,Filter(raw!$H$2:$H10000,raw!$B$2:$B10000=raw!$B2225),1),"""")"),"")</f>
        <v/>
      </c>
      <c r="E2226" s="40" t="str">
        <f t="array" ref="E2226">IFERROR(INDEX(raw!$B:$H,MATCH(1,(raw!$B:$B=$B2226)*(raw!$D:$D=$C2226),0),7), "n/a")</f>
        <v/>
      </c>
    </row>
    <row r="2227">
      <c r="B2227" s="39" t="str">
        <f>IFERROR(raw!$B2226,"")</f>
        <v/>
      </c>
      <c r="C2227" s="39" t="str">
        <f>IFERROR(raw!$D2226,"")</f>
        <v/>
      </c>
      <c r="D2227" s="39" t="str">
        <f>IFERROR(__xludf.DUMMYFUNCTION("IFERROR(RANK(raw!$H2226,Filter(raw!$H$2:$H10000,raw!$B$2:$B10000=raw!$B2226),1),"""")"),"")</f>
        <v/>
      </c>
      <c r="E2227" s="40" t="str">
        <f t="array" ref="E2227">IFERROR(INDEX(raw!$B:$H,MATCH(1,(raw!$B:$B=$B2227)*(raw!$D:$D=$C2227),0),7), "n/a")</f>
        <v/>
      </c>
    </row>
    <row r="2228">
      <c r="B2228" s="39" t="str">
        <f>IFERROR(raw!$B2227,"")</f>
        <v/>
      </c>
      <c r="C2228" s="39" t="str">
        <f>IFERROR(raw!$D2227,"")</f>
        <v/>
      </c>
      <c r="D2228" s="39" t="str">
        <f>IFERROR(__xludf.DUMMYFUNCTION("IFERROR(RANK(raw!$H2227,Filter(raw!$H$2:$H10000,raw!$B$2:$B10000=raw!$B2227),1),"""")"),"")</f>
        <v/>
      </c>
      <c r="E2228" s="40" t="str">
        <f t="array" ref="E2228">IFERROR(INDEX(raw!$B:$H,MATCH(1,(raw!$B:$B=$B2228)*(raw!$D:$D=$C2228),0),7), "n/a")</f>
        <v/>
      </c>
    </row>
    <row r="2229">
      <c r="B2229" s="39" t="str">
        <f>IFERROR(raw!$B2228,"")</f>
        <v/>
      </c>
      <c r="C2229" s="39" t="str">
        <f>IFERROR(raw!$D2228,"")</f>
        <v/>
      </c>
      <c r="D2229" s="39" t="str">
        <f>IFERROR(__xludf.DUMMYFUNCTION("IFERROR(RANK(raw!$H2228,Filter(raw!$H$2:$H10000,raw!$B$2:$B10000=raw!$B2228),1),"""")"),"")</f>
        <v/>
      </c>
      <c r="E2229" s="40" t="str">
        <f t="array" ref="E2229">IFERROR(INDEX(raw!$B:$H,MATCH(1,(raw!$B:$B=$B2229)*(raw!$D:$D=$C2229),0),7), "n/a")</f>
        <v/>
      </c>
    </row>
    <row r="2230">
      <c r="B2230" s="39" t="str">
        <f>IFERROR(raw!$B2229,"")</f>
        <v/>
      </c>
      <c r="C2230" s="39" t="str">
        <f>IFERROR(raw!$D2229,"")</f>
        <v/>
      </c>
      <c r="D2230" s="39" t="str">
        <f>IFERROR(__xludf.DUMMYFUNCTION("IFERROR(RANK(raw!$H2229,Filter(raw!$H$2:$H10000,raw!$B$2:$B10000=raw!$B2229),1),"""")"),"")</f>
        <v/>
      </c>
      <c r="E2230" s="40" t="str">
        <f t="array" ref="E2230">IFERROR(INDEX(raw!$B:$H,MATCH(1,(raw!$B:$B=$B2230)*(raw!$D:$D=$C2230),0),7), "n/a")</f>
        <v/>
      </c>
    </row>
    <row r="2231">
      <c r="B2231" s="39" t="str">
        <f>IFERROR(raw!$B2230,"")</f>
        <v/>
      </c>
      <c r="C2231" s="39" t="str">
        <f>IFERROR(raw!$D2230,"")</f>
        <v/>
      </c>
      <c r="D2231" s="39" t="str">
        <f>IFERROR(__xludf.DUMMYFUNCTION("IFERROR(RANK(raw!$H2230,Filter(raw!$H$2:$H10000,raw!$B$2:$B10000=raw!$B2230),1),"""")"),"")</f>
        <v/>
      </c>
      <c r="E2231" s="40" t="str">
        <f t="array" ref="E2231">IFERROR(INDEX(raw!$B:$H,MATCH(1,(raw!$B:$B=$B2231)*(raw!$D:$D=$C2231),0),7), "n/a")</f>
        <v/>
      </c>
    </row>
    <row r="2232">
      <c r="B2232" s="39" t="str">
        <f>IFERROR(raw!$B2231,"")</f>
        <v/>
      </c>
      <c r="C2232" s="39" t="str">
        <f>IFERROR(raw!$D2231,"")</f>
        <v/>
      </c>
      <c r="D2232" s="39" t="str">
        <f>IFERROR(__xludf.DUMMYFUNCTION("IFERROR(RANK(raw!$H2231,Filter(raw!$H$2:$H10000,raw!$B$2:$B10000=raw!$B2231),1),"""")"),"")</f>
        <v/>
      </c>
      <c r="E2232" s="40" t="str">
        <f t="array" ref="E2232">IFERROR(INDEX(raw!$B:$H,MATCH(1,(raw!$B:$B=$B2232)*(raw!$D:$D=$C2232),0),7), "n/a")</f>
        <v/>
      </c>
    </row>
    <row r="2233">
      <c r="B2233" s="39" t="str">
        <f>IFERROR(raw!$B2232,"")</f>
        <v/>
      </c>
      <c r="C2233" s="39" t="str">
        <f>IFERROR(raw!$D2232,"")</f>
        <v/>
      </c>
      <c r="D2233" s="39" t="str">
        <f>IFERROR(__xludf.DUMMYFUNCTION("IFERROR(RANK(raw!$H2232,Filter(raw!$H$2:$H10000,raw!$B$2:$B10000=raw!$B2232),1),"""")"),"")</f>
        <v/>
      </c>
      <c r="E2233" s="40" t="str">
        <f t="array" ref="E2233">IFERROR(INDEX(raw!$B:$H,MATCH(1,(raw!$B:$B=$B2233)*(raw!$D:$D=$C2233),0),7), "n/a")</f>
        <v/>
      </c>
    </row>
    <row r="2234">
      <c r="B2234" s="39" t="str">
        <f>IFERROR(raw!$B2233,"")</f>
        <v/>
      </c>
      <c r="C2234" s="39" t="str">
        <f>IFERROR(raw!$D2233,"")</f>
        <v/>
      </c>
      <c r="D2234" s="39" t="str">
        <f>IFERROR(__xludf.DUMMYFUNCTION("IFERROR(RANK(raw!$H2233,Filter(raw!$H$2:$H10000,raw!$B$2:$B10000=raw!$B2233),1),"""")"),"")</f>
        <v/>
      </c>
      <c r="E2234" s="40" t="str">
        <f t="array" ref="E2234">IFERROR(INDEX(raw!$B:$H,MATCH(1,(raw!$B:$B=$B2234)*(raw!$D:$D=$C2234),0),7), "n/a")</f>
        <v/>
      </c>
    </row>
    <row r="2235">
      <c r="B2235" s="39" t="str">
        <f>IFERROR(raw!$B2234,"")</f>
        <v/>
      </c>
      <c r="C2235" s="39" t="str">
        <f>IFERROR(raw!$D2234,"")</f>
        <v/>
      </c>
      <c r="D2235" s="39" t="str">
        <f>IFERROR(__xludf.DUMMYFUNCTION("IFERROR(RANK(raw!$H2234,Filter(raw!$H$2:$H10000,raw!$B$2:$B10000=raw!$B2234),1),"""")"),"")</f>
        <v/>
      </c>
      <c r="E2235" s="40" t="str">
        <f t="array" ref="E2235">IFERROR(INDEX(raw!$B:$H,MATCH(1,(raw!$B:$B=$B2235)*(raw!$D:$D=$C2235),0),7), "n/a")</f>
        <v/>
      </c>
    </row>
    <row r="2236">
      <c r="B2236" s="39" t="str">
        <f>IFERROR(raw!$B2235,"")</f>
        <v/>
      </c>
      <c r="C2236" s="39" t="str">
        <f>IFERROR(raw!$D2235,"")</f>
        <v/>
      </c>
      <c r="D2236" s="39" t="str">
        <f>IFERROR(__xludf.DUMMYFUNCTION("IFERROR(RANK(raw!$H2235,Filter(raw!$H$2:$H10000,raw!$B$2:$B10000=raw!$B2235),1),"""")"),"")</f>
        <v/>
      </c>
      <c r="E2236" s="40" t="str">
        <f t="array" ref="E2236">IFERROR(INDEX(raw!$B:$H,MATCH(1,(raw!$B:$B=$B2236)*(raw!$D:$D=$C2236),0),7), "n/a")</f>
        <v/>
      </c>
    </row>
    <row r="2237">
      <c r="B2237" s="39" t="str">
        <f>IFERROR(raw!$B2236,"")</f>
        <v/>
      </c>
      <c r="C2237" s="39" t="str">
        <f>IFERROR(raw!$D2236,"")</f>
        <v/>
      </c>
      <c r="D2237" s="39" t="str">
        <f>IFERROR(__xludf.DUMMYFUNCTION("IFERROR(RANK(raw!$H2236,Filter(raw!$H$2:$H10000,raw!$B$2:$B10000=raw!$B2236),1),"""")"),"")</f>
        <v/>
      </c>
      <c r="E2237" s="40" t="str">
        <f t="array" ref="E2237">IFERROR(INDEX(raw!$B:$H,MATCH(1,(raw!$B:$B=$B2237)*(raw!$D:$D=$C2237),0),7), "n/a")</f>
        <v/>
      </c>
    </row>
    <row r="2238">
      <c r="B2238" s="39" t="str">
        <f>IFERROR(raw!$B2237,"")</f>
        <v/>
      </c>
      <c r="C2238" s="39" t="str">
        <f>IFERROR(raw!$D2237,"")</f>
        <v/>
      </c>
      <c r="D2238" s="39" t="str">
        <f>IFERROR(__xludf.DUMMYFUNCTION("IFERROR(RANK(raw!$H2237,Filter(raw!$H$2:$H10000,raw!$B$2:$B10000=raw!$B2237),1),"""")"),"")</f>
        <v/>
      </c>
      <c r="E2238" s="40" t="str">
        <f t="array" ref="E2238">IFERROR(INDEX(raw!$B:$H,MATCH(1,(raw!$B:$B=$B2238)*(raw!$D:$D=$C2238),0),7), "n/a")</f>
        <v/>
      </c>
    </row>
    <row r="2239">
      <c r="B2239" s="39" t="str">
        <f>IFERROR(raw!$B2238,"")</f>
        <v/>
      </c>
      <c r="C2239" s="39" t="str">
        <f>IFERROR(raw!$D2238,"")</f>
        <v/>
      </c>
      <c r="D2239" s="39" t="str">
        <f>IFERROR(__xludf.DUMMYFUNCTION("IFERROR(RANK(raw!$H2238,Filter(raw!$H$2:$H10000,raw!$B$2:$B10000=raw!$B2238),1),"""")"),"")</f>
        <v/>
      </c>
      <c r="E2239" s="40" t="str">
        <f t="array" ref="E2239">IFERROR(INDEX(raw!$B:$H,MATCH(1,(raw!$B:$B=$B2239)*(raw!$D:$D=$C2239),0),7), "n/a")</f>
        <v/>
      </c>
    </row>
    <row r="2240">
      <c r="B2240" s="39" t="str">
        <f>IFERROR(raw!$B2239,"")</f>
        <v/>
      </c>
      <c r="C2240" s="39" t="str">
        <f>IFERROR(raw!$D2239,"")</f>
        <v/>
      </c>
      <c r="D2240" s="39" t="str">
        <f>IFERROR(__xludf.DUMMYFUNCTION("IFERROR(RANK(raw!$H2239,Filter(raw!$H$2:$H10000,raw!$B$2:$B10000=raw!$B2239),1),"""")"),"")</f>
        <v/>
      </c>
      <c r="E2240" s="40" t="str">
        <f t="array" ref="E2240">IFERROR(INDEX(raw!$B:$H,MATCH(1,(raw!$B:$B=$B2240)*(raw!$D:$D=$C2240),0),7), "n/a")</f>
        <v/>
      </c>
    </row>
    <row r="2241">
      <c r="B2241" s="39" t="str">
        <f>IFERROR(raw!$B2240,"")</f>
        <v/>
      </c>
      <c r="C2241" s="39" t="str">
        <f>IFERROR(raw!$D2240,"")</f>
        <v/>
      </c>
      <c r="D2241" s="39" t="str">
        <f>IFERROR(__xludf.DUMMYFUNCTION("IFERROR(RANK(raw!$H2240,Filter(raw!$H$2:$H10000,raw!$B$2:$B10000=raw!$B2240),1),"""")"),"")</f>
        <v/>
      </c>
      <c r="E2241" s="40" t="str">
        <f t="array" ref="E2241">IFERROR(INDEX(raw!$B:$H,MATCH(1,(raw!$B:$B=$B2241)*(raw!$D:$D=$C2241),0),7), "n/a")</f>
        <v/>
      </c>
    </row>
    <row r="2242">
      <c r="B2242" s="39" t="str">
        <f>IFERROR(raw!$B2241,"")</f>
        <v/>
      </c>
      <c r="C2242" s="39" t="str">
        <f>IFERROR(raw!$D2241,"")</f>
        <v/>
      </c>
      <c r="D2242" s="39" t="str">
        <f>IFERROR(__xludf.DUMMYFUNCTION("IFERROR(RANK(raw!$H2241,Filter(raw!$H$2:$H10000,raw!$B$2:$B10000=raw!$B2241),1),"""")"),"")</f>
        <v/>
      </c>
      <c r="E2242" s="40" t="str">
        <f t="array" ref="E2242">IFERROR(INDEX(raw!$B:$H,MATCH(1,(raw!$B:$B=$B2242)*(raw!$D:$D=$C2242),0),7), "n/a")</f>
        <v/>
      </c>
    </row>
    <row r="2243">
      <c r="B2243" s="39" t="str">
        <f>IFERROR(raw!$B2242,"")</f>
        <v/>
      </c>
      <c r="C2243" s="39" t="str">
        <f>IFERROR(raw!$D2242,"")</f>
        <v/>
      </c>
      <c r="D2243" s="39" t="str">
        <f>IFERROR(__xludf.DUMMYFUNCTION("IFERROR(RANK(raw!$H2242,Filter(raw!$H$2:$H10000,raw!$B$2:$B10000=raw!$B2242),1),"""")"),"")</f>
        <v/>
      </c>
      <c r="E2243" s="40" t="str">
        <f t="array" ref="E2243">IFERROR(INDEX(raw!$B:$H,MATCH(1,(raw!$B:$B=$B2243)*(raw!$D:$D=$C2243),0),7), "n/a")</f>
        <v/>
      </c>
    </row>
    <row r="2244">
      <c r="B2244" s="39" t="str">
        <f>IFERROR(raw!$B2243,"")</f>
        <v/>
      </c>
      <c r="C2244" s="39" t="str">
        <f>IFERROR(raw!$D2243,"")</f>
        <v/>
      </c>
      <c r="D2244" s="39" t="str">
        <f>IFERROR(__xludf.DUMMYFUNCTION("IFERROR(RANK(raw!$H2243,Filter(raw!$H$2:$H10000,raw!$B$2:$B10000=raw!$B2243),1),"""")"),"")</f>
        <v/>
      </c>
      <c r="E2244" s="40" t="str">
        <f t="array" ref="E2244">IFERROR(INDEX(raw!$B:$H,MATCH(1,(raw!$B:$B=$B2244)*(raw!$D:$D=$C2244),0),7), "n/a")</f>
        <v/>
      </c>
    </row>
    <row r="2245">
      <c r="B2245" s="39" t="str">
        <f>IFERROR(raw!$B2244,"")</f>
        <v/>
      </c>
      <c r="C2245" s="39" t="str">
        <f>IFERROR(raw!$D2244,"")</f>
        <v/>
      </c>
      <c r="D2245" s="39" t="str">
        <f>IFERROR(__xludf.DUMMYFUNCTION("IFERROR(RANK(raw!$H2244,Filter(raw!$H$2:$H10000,raw!$B$2:$B10000=raw!$B2244),1),"""")"),"")</f>
        <v/>
      </c>
      <c r="E2245" s="40" t="str">
        <f t="array" ref="E2245">IFERROR(INDEX(raw!$B:$H,MATCH(1,(raw!$B:$B=$B2245)*(raw!$D:$D=$C2245),0),7), "n/a")</f>
        <v/>
      </c>
    </row>
    <row r="2246">
      <c r="B2246" s="39" t="str">
        <f>IFERROR(raw!$B2245,"")</f>
        <v/>
      </c>
      <c r="C2246" s="39" t="str">
        <f>IFERROR(raw!$D2245,"")</f>
        <v/>
      </c>
      <c r="D2246" s="39" t="str">
        <f>IFERROR(__xludf.DUMMYFUNCTION("IFERROR(RANK(raw!$H2245,Filter(raw!$H$2:$H10000,raw!$B$2:$B10000=raw!$B2245),1),"""")"),"")</f>
        <v/>
      </c>
      <c r="E2246" s="40" t="str">
        <f t="array" ref="E2246">IFERROR(INDEX(raw!$B:$H,MATCH(1,(raw!$B:$B=$B2246)*(raw!$D:$D=$C2246),0),7), "n/a")</f>
        <v/>
      </c>
    </row>
    <row r="2247">
      <c r="B2247" s="39" t="str">
        <f>IFERROR(raw!$B2246,"")</f>
        <v/>
      </c>
      <c r="C2247" s="39" t="str">
        <f>IFERROR(raw!$D2246,"")</f>
        <v/>
      </c>
      <c r="D2247" s="39" t="str">
        <f>IFERROR(__xludf.DUMMYFUNCTION("IFERROR(RANK(raw!$H2246,Filter(raw!$H$2:$H10000,raw!$B$2:$B10000=raw!$B2246),1),"""")"),"")</f>
        <v/>
      </c>
      <c r="E2247" s="40" t="str">
        <f t="array" ref="E2247">IFERROR(INDEX(raw!$B:$H,MATCH(1,(raw!$B:$B=$B2247)*(raw!$D:$D=$C2247),0),7), "n/a")</f>
        <v/>
      </c>
    </row>
    <row r="2248">
      <c r="B2248" s="39" t="str">
        <f>IFERROR(raw!$B2247,"")</f>
        <v/>
      </c>
      <c r="C2248" s="39" t="str">
        <f>IFERROR(raw!$D2247,"")</f>
        <v/>
      </c>
      <c r="D2248" s="39" t="str">
        <f>IFERROR(__xludf.DUMMYFUNCTION("IFERROR(RANK(raw!$H2247,Filter(raw!$H$2:$H10000,raw!$B$2:$B10000=raw!$B2247),1),"""")"),"")</f>
        <v/>
      </c>
      <c r="E2248" s="40" t="str">
        <f t="array" ref="E2248">IFERROR(INDEX(raw!$B:$H,MATCH(1,(raw!$B:$B=$B2248)*(raw!$D:$D=$C2248),0),7), "n/a")</f>
        <v/>
      </c>
    </row>
    <row r="2249">
      <c r="B2249" s="39" t="str">
        <f>IFERROR(raw!$B2248,"")</f>
        <v/>
      </c>
      <c r="C2249" s="39" t="str">
        <f>IFERROR(raw!$D2248,"")</f>
        <v/>
      </c>
      <c r="D2249" s="39" t="str">
        <f>IFERROR(__xludf.DUMMYFUNCTION("IFERROR(RANK(raw!$H2248,Filter(raw!$H$2:$H10000,raw!$B$2:$B10000=raw!$B2248),1),"""")"),"")</f>
        <v/>
      </c>
      <c r="E2249" s="40" t="str">
        <f t="array" ref="E2249">IFERROR(INDEX(raw!$B:$H,MATCH(1,(raw!$B:$B=$B2249)*(raw!$D:$D=$C2249),0),7), "n/a")</f>
        <v/>
      </c>
    </row>
    <row r="2250">
      <c r="B2250" s="39" t="str">
        <f>IFERROR(raw!$B2249,"")</f>
        <v/>
      </c>
      <c r="C2250" s="39" t="str">
        <f>IFERROR(raw!$D2249,"")</f>
        <v/>
      </c>
      <c r="D2250" s="39" t="str">
        <f>IFERROR(__xludf.DUMMYFUNCTION("IFERROR(RANK(raw!$H2249,Filter(raw!$H$2:$H10000,raw!$B$2:$B10000=raw!$B2249),1),"""")"),"")</f>
        <v/>
      </c>
      <c r="E2250" s="40" t="str">
        <f t="array" ref="E2250">IFERROR(INDEX(raw!$B:$H,MATCH(1,(raw!$B:$B=$B2250)*(raw!$D:$D=$C2250),0),7), "n/a")</f>
        <v/>
      </c>
    </row>
    <row r="2251">
      <c r="B2251" s="39" t="str">
        <f>IFERROR(raw!$B2250,"")</f>
        <v/>
      </c>
      <c r="C2251" s="39" t="str">
        <f>IFERROR(raw!$D2250,"")</f>
        <v/>
      </c>
      <c r="D2251" s="39" t="str">
        <f>IFERROR(__xludf.DUMMYFUNCTION("IFERROR(RANK(raw!$H2250,Filter(raw!$H$2:$H10000,raw!$B$2:$B10000=raw!$B2250),1),"""")"),"")</f>
        <v/>
      </c>
      <c r="E2251" s="40" t="str">
        <f t="array" ref="E2251">IFERROR(INDEX(raw!$B:$H,MATCH(1,(raw!$B:$B=$B2251)*(raw!$D:$D=$C2251),0),7), "n/a")</f>
        <v/>
      </c>
    </row>
    <row r="2252">
      <c r="B2252" s="39" t="str">
        <f>IFERROR(raw!$B2251,"")</f>
        <v/>
      </c>
      <c r="C2252" s="39" t="str">
        <f>IFERROR(raw!$D2251,"")</f>
        <v/>
      </c>
      <c r="D2252" s="39" t="str">
        <f>IFERROR(__xludf.DUMMYFUNCTION("IFERROR(RANK(raw!$H2251,Filter(raw!$H$2:$H10000,raw!$B$2:$B10000=raw!$B2251),1),"""")"),"")</f>
        <v/>
      </c>
      <c r="E2252" s="40" t="str">
        <f t="array" ref="E2252">IFERROR(INDEX(raw!$B:$H,MATCH(1,(raw!$B:$B=$B2252)*(raw!$D:$D=$C2252),0),7), "n/a")</f>
        <v/>
      </c>
    </row>
    <row r="2253">
      <c r="B2253" s="39" t="str">
        <f>IFERROR(raw!$B2252,"")</f>
        <v/>
      </c>
      <c r="C2253" s="39" t="str">
        <f>IFERROR(raw!$D2252,"")</f>
        <v/>
      </c>
      <c r="D2253" s="39" t="str">
        <f>IFERROR(__xludf.DUMMYFUNCTION("IFERROR(RANK(raw!$H2252,Filter(raw!$H$2:$H10000,raw!$B$2:$B10000=raw!$B2252),1),"""")"),"")</f>
        <v/>
      </c>
      <c r="E2253" s="40" t="str">
        <f t="array" ref="E2253">IFERROR(INDEX(raw!$B:$H,MATCH(1,(raw!$B:$B=$B2253)*(raw!$D:$D=$C2253),0),7), "n/a")</f>
        <v/>
      </c>
    </row>
    <row r="2254">
      <c r="B2254" s="39" t="str">
        <f>IFERROR(raw!$B2253,"")</f>
        <v/>
      </c>
      <c r="C2254" s="39" t="str">
        <f>IFERROR(raw!$D2253,"")</f>
        <v/>
      </c>
      <c r="D2254" s="39" t="str">
        <f>IFERROR(__xludf.DUMMYFUNCTION("IFERROR(RANK(raw!$H2253,Filter(raw!$H$2:$H10000,raw!$B$2:$B10000=raw!$B2253),1),"""")"),"")</f>
        <v/>
      </c>
      <c r="E2254" s="40" t="str">
        <f t="array" ref="E2254">IFERROR(INDEX(raw!$B:$H,MATCH(1,(raw!$B:$B=$B2254)*(raw!$D:$D=$C2254),0),7), "n/a")</f>
        <v/>
      </c>
    </row>
    <row r="2255">
      <c r="B2255" s="39" t="str">
        <f>IFERROR(raw!$B2254,"")</f>
        <v/>
      </c>
      <c r="C2255" s="39" t="str">
        <f>IFERROR(raw!$D2254,"")</f>
        <v/>
      </c>
      <c r="D2255" s="39" t="str">
        <f>IFERROR(__xludf.DUMMYFUNCTION("IFERROR(RANK(raw!$H2254,Filter(raw!$H$2:$H10000,raw!$B$2:$B10000=raw!$B2254),1),"""")"),"")</f>
        <v/>
      </c>
      <c r="E2255" s="40" t="str">
        <f t="array" ref="E2255">IFERROR(INDEX(raw!$B:$H,MATCH(1,(raw!$B:$B=$B2255)*(raw!$D:$D=$C2255),0),7), "n/a")</f>
        <v/>
      </c>
    </row>
    <row r="2256">
      <c r="B2256" s="39" t="str">
        <f>IFERROR(raw!$B2255,"")</f>
        <v/>
      </c>
      <c r="C2256" s="39" t="str">
        <f>IFERROR(raw!$D2255,"")</f>
        <v/>
      </c>
      <c r="D2256" s="39" t="str">
        <f>IFERROR(__xludf.DUMMYFUNCTION("IFERROR(RANK(raw!$H2255,Filter(raw!$H$2:$H10000,raw!$B$2:$B10000=raw!$B2255),1),"""")"),"")</f>
        <v/>
      </c>
      <c r="E2256" s="40" t="str">
        <f t="array" ref="E2256">IFERROR(INDEX(raw!$B:$H,MATCH(1,(raw!$B:$B=$B2256)*(raw!$D:$D=$C2256),0),7), "n/a")</f>
        <v/>
      </c>
    </row>
    <row r="2257">
      <c r="B2257" s="39" t="str">
        <f>IFERROR(raw!$B2256,"")</f>
        <v/>
      </c>
      <c r="C2257" s="39" t="str">
        <f>IFERROR(raw!$D2256,"")</f>
        <v/>
      </c>
      <c r="D2257" s="39" t="str">
        <f>IFERROR(__xludf.DUMMYFUNCTION("IFERROR(RANK(raw!$H2256,Filter(raw!$H$2:$H10000,raw!$B$2:$B10000=raw!$B2256),1),"""")"),"")</f>
        <v/>
      </c>
      <c r="E2257" s="40" t="str">
        <f t="array" ref="E2257">IFERROR(INDEX(raw!$B:$H,MATCH(1,(raw!$B:$B=$B2257)*(raw!$D:$D=$C2257),0),7), "n/a")</f>
        <v/>
      </c>
    </row>
    <row r="2258">
      <c r="B2258" s="39" t="str">
        <f>IFERROR(raw!$B2257,"")</f>
        <v/>
      </c>
      <c r="C2258" s="39" t="str">
        <f>IFERROR(raw!$D2257,"")</f>
        <v/>
      </c>
      <c r="D2258" s="39" t="str">
        <f>IFERROR(__xludf.DUMMYFUNCTION("IFERROR(RANK(raw!$H2257,Filter(raw!$H$2:$H10000,raw!$B$2:$B10000=raw!$B2257),1),"""")"),"")</f>
        <v/>
      </c>
      <c r="E2258" s="40" t="str">
        <f t="array" ref="E2258">IFERROR(INDEX(raw!$B:$H,MATCH(1,(raw!$B:$B=$B2258)*(raw!$D:$D=$C2258),0),7), "n/a")</f>
        <v/>
      </c>
    </row>
    <row r="2259">
      <c r="B2259" s="39" t="str">
        <f>IFERROR(raw!$B2258,"")</f>
        <v/>
      </c>
      <c r="C2259" s="39" t="str">
        <f>IFERROR(raw!$D2258,"")</f>
        <v/>
      </c>
      <c r="D2259" s="39" t="str">
        <f>IFERROR(__xludf.DUMMYFUNCTION("IFERROR(RANK(raw!$H2258,Filter(raw!$H$2:$H10000,raw!$B$2:$B10000=raw!$B2258),1),"""")"),"")</f>
        <v/>
      </c>
      <c r="E2259" s="40" t="str">
        <f t="array" ref="E2259">IFERROR(INDEX(raw!$B:$H,MATCH(1,(raw!$B:$B=$B2259)*(raw!$D:$D=$C2259),0),7), "n/a")</f>
        <v/>
      </c>
    </row>
    <row r="2260">
      <c r="B2260" s="39" t="str">
        <f>IFERROR(raw!$B2259,"")</f>
        <v/>
      </c>
      <c r="C2260" s="39" t="str">
        <f>IFERROR(raw!$D2259,"")</f>
        <v/>
      </c>
      <c r="D2260" s="39" t="str">
        <f>IFERROR(__xludf.DUMMYFUNCTION("IFERROR(RANK(raw!$H2259,Filter(raw!$H$2:$H10000,raw!$B$2:$B10000=raw!$B2259),1),"""")"),"")</f>
        <v/>
      </c>
      <c r="E2260" s="40" t="str">
        <f t="array" ref="E2260">IFERROR(INDEX(raw!$B:$H,MATCH(1,(raw!$B:$B=$B2260)*(raw!$D:$D=$C2260),0),7), "n/a")</f>
        <v/>
      </c>
    </row>
    <row r="2261">
      <c r="B2261" s="39" t="str">
        <f>IFERROR(raw!$B2260,"")</f>
        <v/>
      </c>
      <c r="C2261" s="39" t="str">
        <f>IFERROR(raw!$D2260,"")</f>
        <v/>
      </c>
      <c r="D2261" s="39" t="str">
        <f>IFERROR(__xludf.DUMMYFUNCTION("IFERROR(RANK(raw!$H2260,Filter(raw!$H$2:$H10000,raw!$B$2:$B10000=raw!$B2260),1),"""")"),"")</f>
        <v/>
      </c>
      <c r="E2261" s="40" t="str">
        <f t="array" ref="E2261">IFERROR(INDEX(raw!$B:$H,MATCH(1,(raw!$B:$B=$B2261)*(raw!$D:$D=$C2261),0),7), "n/a")</f>
        <v/>
      </c>
    </row>
    <row r="2262">
      <c r="B2262" s="39" t="str">
        <f>IFERROR(raw!$B2261,"")</f>
        <v/>
      </c>
      <c r="C2262" s="39" t="str">
        <f>IFERROR(raw!$D2261,"")</f>
        <v/>
      </c>
      <c r="D2262" s="39" t="str">
        <f>IFERROR(__xludf.DUMMYFUNCTION("IFERROR(RANK(raw!$H2261,Filter(raw!$H$2:$H10000,raw!$B$2:$B10000=raw!$B2261),1),"""")"),"")</f>
        <v/>
      </c>
      <c r="E2262" s="40" t="str">
        <f t="array" ref="E2262">IFERROR(INDEX(raw!$B:$H,MATCH(1,(raw!$B:$B=$B2262)*(raw!$D:$D=$C2262),0),7), "n/a")</f>
        <v/>
      </c>
    </row>
    <row r="2263">
      <c r="B2263" s="39" t="str">
        <f>IFERROR(raw!$B2262,"")</f>
        <v/>
      </c>
      <c r="C2263" s="39" t="str">
        <f>IFERROR(raw!$D2262,"")</f>
        <v/>
      </c>
      <c r="D2263" s="39" t="str">
        <f>IFERROR(__xludf.DUMMYFUNCTION("IFERROR(RANK(raw!$H2262,Filter(raw!$H$2:$H10000,raw!$B$2:$B10000=raw!$B2262),1),"""")"),"")</f>
        <v/>
      </c>
      <c r="E2263" s="40" t="str">
        <f t="array" ref="E2263">IFERROR(INDEX(raw!$B:$H,MATCH(1,(raw!$B:$B=$B2263)*(raw!$D:$D=$C2263),0),7), "n/a")</f>
        <v/>
      </c>
    </row>
    <row r="2264">
      <c r="B2264" s="39" t="str">
        <f>IFERROR(raw!$B2263,"")</f>
        <v/>
      </c>
      <c r="C2264" s="39" t="str">
        <f>IFERROR(raw!$D2263,"")</f>
        <v/>
      </c>
      <c r="D2264" s="39" t="str">
        <f>IFERROR(__xludf.DUMMYFUNCTION("IFERROR(RANK(raw!$H2263,Filter(raw!$H$2:$H10000,raw!$B$2:$B10000=raw!$B2263),1),"""")"),"")</f>
        <v/>
      </c>
      <c r="E2264" s="40" t="str">
        <f t="array" ref="E2264">IFERROR(INDEX(raw!$B:$H,MATCH(1,(raw!$B:$B=$B2264)*(raw!$D:$D=$C2264),0),7), "n/a")</f>
        <v/>
      </c>
    </row>
    <row r="2265">
      <c r="B2265" s="39" t="str">
        <f>IFERROR(raw!$B2264,"")</f>
        <v/>
      </c>
      <c r="C2265" s="39" t="str">
        <f>IFERROR(raw!$D2264,"")</f>
        <v/>
      </c>
      <c r="D2265" s="39" t="str">
        <f>IFERROR(__xludf.DUMMYFUNCTION("IFERROR(RANK(raw!$H2264,Filter(raw!$H$2:$H10000,raw!$B$2:$B10000=raw!$B2264),1),"""")"),"")</f>
        <v/>
      </c>
      <c r="E2265" s="40" t="str">
        <f t="array" ref="E2265">IFERROR(INDEX(raw!$B:$H,MATCH(1,(raw!$B:$B=$B2265)*(raw!$D:$D=$C2265),0),7), "n/a")</f>
        <v/>
      </c>
    </row>
    <row r="2266">
      <c r="B2266" s="39" t="str">
        <f>IFERROR(raw!$B2265,"")</f>
        <v/>
      </c>
      <c r="C2266" s="39" t="str">
        <f>IFERROR(raw!$D2265,"")</f>
        <v/>
      </c>
      <c r="D2266" s="39" t="str">
        <f>IFERROR(__xludf.DUMMYFUNCTION("IFERROR(RANK(raw!$H2265,Filter(raw!$H$2:$H10000,raw!$B$2:$B10000=raw!$B2265),1),"""")"),"")</f>
        <v/>
      </c>
      <c r="E2266" s="40" t="str">
        <f t="array" ref="E2266">IFERROR(INDEX(raw!$B:$H,MATCH(1,(raw!$B:$B=$B2266)*(raw!$D:$D=$C2266),0),7), "n/a")</f>
        <v/>
      </c>
    </row>
    <row r="2267">
      <c r="B2267" s="39" t="str">
        <f>IFERROR(raw!$B2266,"")</f>
        <v/>
      </c>
      <c r="C2267" s="39" t="str">
        <f>IFERROR(raw!$D2266,"")</f>
        <v/>
      </c>
      <c r="D2267" s="39" t="str">
        <f>IFERROR(__xludf.DUMMYFUNCTION("IFERROR(RANK(raw!$H2266,Filter(raw!$H$2:$H10000,raw!$B$2:$B10000=raw!$B2266),1),"""")"),"")</f>
        <v/>
      </c>
      <c r="E2267" s="40" t="str">
        <f t="array" ref="E2267">IFERROR(INDEX(raw!$B:$H,MATCH(1,(raw!$B:$B=$B2267)*(raw!$D:$D=$C2267),0),7), "n/a")</f>
        <v/>
      </c>
    </row>
    <row r="2268">
      <c r="B2268" s="39" t="str">
        <f>IFERROR(raw!$B2267,"")</f>
        <v/>
      </c>
      <c r="C2268" s="39" t="str">
        <f>IFERROR(raw!$D2267,"")</f>
        <v/>
      </c>
      <c r="D2268" s="39" t="str">
        <f>IFERROR(__xludf.DUMMYFUNCTION("IFERROR(RANK(raw!$H2267,Filter(raw!$H$2:$H10000,raw!$B$2:$B10000=raw!$B2267),1),"""")"),"")</f>
        <v/>
      </c>
      <c r="E2268" s="40" t="str">
        <f t="array" ref="E2268">IFERROR(INDEX(raw!$B:$H,MATCH(1,(raw!$B:$B=$B2268)*(raw!$D:$D=$C2268),0),7), "n/a")</f>
        <v/>
      </c>
    </row>
    <row r="2269">
      <c r="B2269" s="39" t="str">
        <f>IFERROR(raw!$B2268,"")</f>
        <v/>
      </c>
      <c r="C2269" s="39" t="str">
        <f>IFERROR(raw!$D2268,"")</f>
        <v/>
      </c>
      <c r="D2269" s="39" t="str">
        <f>IFERROR(__xludf.DUMMYFUNCTION("IFERROR(RANK(raw!$H2268,Filter(raw!$H$2:$H10000,raw!$B$2:$B10000=raw!$B2268),1),"""")"),"")</f>
        <v/>
      </c>
      <c r="E2269" s="40" t="str">
        <f t="array" ref="E2269">IFERROR(INDEX(raw!$B:$H,MATCH(1,(raw!$B:$B=$B2269)*(raw!$D:$D=$C2269),0),7), "n/a")</f>
        <v/>
      </c>
    </row>
    <row r="2270">
      <c r="B2270" s="39" t="str">
        <f>IFERROR(raw!$B2269,"")</f>
        <v/>
      </c>
      <c r="C2270" s="39" t="str">
        <f>IFERROR(raw!$D2269,"")</f>
        <v/>
      </c>
      <c r="D2270" s="39" t="str">
        <f>IFERROR(__xludf.DUMMYFUNCTION("IFERROR(RANK(raw!$H2269,Filter(raw!$H$2:$H10000,raw!$B$2:$B10000=raw!$B2269),1),"""")"),"")</f>
        <v/>
      </c>
      <c r="E2270" s="40" t="str">
        <f t="array" ref="E2270">IFERROR(INDEX(raw!$B:$H,MATCH(1,(raw!$B:$B=$B2270)*(raw!$D:$D=$C2270),0),7), "n/a")</f>
        <v/>
      </c>
    </row>
    <row r="2271">
      <c r="B2271" s="39" t="str">
        <f>IFERROR(raw!$B2270,"")</f>
        <v/>
      </c>
      <c r="C2271" s="39" t="str">
        <f>IFERROR(raw!$D2270,"")</f>
        <v/>
      </c>
      <c r="D2271" s="39" t="str">
        <f>IFERROR(__xludf.DUMMYFUNCTION("IFERROR(RANK(raw!$H2270,Filter(raw!$H$2:$H10000,raw!$B$2:$B10000=raw!$B2270),1),"""")"),"")</f>
        <v/>
      </c>
      <c r="E2271" s="40" t="str">
        <f t="array" ref="E2271">IFERROR(INDEX(raw!$B:$H,MATCH(1,(raw!$B:$B=$B2271)*(raw!$D:$D=$C2271),0),7), "n/a")</f>
        <v/>
      </c>
    </row>
    <row r="2272">
      <c r="B2272" s="39" t="str">
        <f>IFERROR(raw!$B2271,"")</f>
        <v/>
      </c>
      <c r="C2272" s="39" t="str">
        <f>IFERROR(raw!$D2271,"")</f>
        <v/>
      </c>
      <c r="D2272" s="39" t="str">
        <f>IFERROR(__xludf.DUMMYFUNCTION("IFERROR(RANK(raw!$H2271,Filter(raw!$H$2:$H10000,raw!$B$2:$B10000=raw!$B2271),1),"""")"),"")</f>
        <v/>
      </c>
      <c r="E2272" s="40" t="str">
        <f t="array" ref="E2272">IFERROR(INDEX(raw!$B:$H,MATCH(1,(raw!$B:$B=$B2272)*(raw!$D:$D=$C2272),0),7), "n/a")</f>
        <v/>
      </c>
    </row>
    <row r="2273">
      <c r="B2273" s="39" t="str">
        <f>IFERROR(raw!$B2272,"")</f>
        <v/>
      </c>
      <c r="C2273" s="39" t="str">
        <f>IFERROR(raw!$D2272,"")</f>
        <v/>
      </c>
      <c r="D2273" s="39" t="str">
        <f>IFERROR(__xludf.DUMMYFUNCTION("IFERROR(RANK(raw!$H2272,Filter(raw!$H$2:$H10000,raw!$B$2:$B10000=raw!$B2272),1),"""")"),"")</f>
        <v/>
      </c>
      <c r="E2273" s="40" t="str">
        <f t="array" ref="E2273">IFERROR(INDEX(raw!$B:$H,MATCH(1,(raw!$B:$B=$B2273)*(raw!$D:$D=$C2273),0),7), "n/a")</f>
        <v/>
      </c>
    </row>
    <row r="2274">
      <c r="B2274" s="39" t="str">
        <f>IFERROR(raw!$B2273,"")</f>
        <v/>
      </c>
      <c r="C2274" s="39" t="str">
        <f>IFERROR(raw!$D2273,"")</f>
        <v/>
      </c>
      <c r="D2274" s="39" t="str">
        <f>IFERROR(__xludf.DUMMYFUNCTION("IFERROR(RANK(raw!$H2273,Filter(raw!$H$2:$H10000,raw!$B$2:$B10000=raw!$B2273),1),"""")"),"")</f>
        <v/>
      </c>
      <c r="E2274" s="40" t="str">
        <f t="array" ref="E2274">IFERROR(INDEX(raw!$B:$H,MATCH(1,(raw!$B:$B=$B2274)*(raw!$D:$D=$C2274),0),7), "n/a")</f>
        <v/>
      </c>
    </row>
    <row r="2275">
      <c r="B2275" s="39" t="str">
        <f>IFERROR(raw!$B2274,"")</f>
        <v/>
      </c>
      <c r="C2275" s="39" t="str">
        <f>IFERROR(raw!$D2274,"")</f>
        <v/>
      </c>
      <c r="D2275" s="39" t="str">
        <f>IFERROR(__xludf.DUMMYFUNCTION("IFERROR(RANK(raw!$H2274,Filter(raw!$H$2:$H10000,raw!$B$2:$B10000=raw!$B2274),1),"""")"),"")</f>
        <v/>
      </c>
      <c r="E2275" s="40" t="str">
        <f t="array" ref="E2275">IFERROR(INDEX(raw!$B:$H,MATCH(1,(raw!$B:$B=$B2275)*(raw!$D:$D=$C2275),0),7), "n/a")</f>
        <v/>
      </c>
    </row>
    <row r="2276">
      <c r="B2276" s="39" t="str">
        <f>IFERROR(raw!$B2275,"")</f>
        <v/>
      </c>
      <c r="C2276" s="39" t="str">
        <f>IFERROR(raw!$D2275,"")</f>
        <v/>
      </c>
      <c r="D2276" s="39" t="str">
        <f>IFERROR(__xludf.DUMMYFUNCTION("IFERROR(RANK(raw!$H2275,Filter(raw!$H$2:$H10000,raw!$B$2:$B10000=raw!$B2275),1),"""")"),"")</f>
        <v/>
      </c>
      <c r="E2276" s="40" t="str">
        <f t="array" ref="E2276">IFERROR(INDEX(raw!$B:$H,MATCH(1,(raw!$B:$B=$B2276)*(raw!$D:$D=$C2276),0),7), "n/a")</f>
        <v/>
      </c>
    </row>
    <row r="2277">
      <c r="B2277" s="39" t="str">
        <f>IFERROR(raw!$B2276,"")</f>
        <v/>
      </c>
      <c r="C2277" s="39" t="str">
        <f>IFERROR(raw!$D2276,"")</f>
        <v/>
      </c>
      <c r="D2277" s="39" t="str">
        <f>IFERROR(__xludf.DUMMYFUNCTION("IFERROR(RANK(raw!$H2276,Filter(raw!$H$2:$H10000,raw!$B$2:$B10000=raw!$B2276),1),"""")"),"")</f>
        <v/>
      </c>
      <c r="E2277" s="40" t="str">
        <f t="array" ref="E2277">IFERROR(INDEX(raw!$B:$H,MATCH(1,(raw!$B:$B=$B2277)*(raw!$D:$D=$C2277),0),7), "n/a")</f>
        <v/>
      </c>
    </row>
    <row r="2278">
      <c r="B2278" s="39" t="str">
        <f>IFERROR(raw!$B2277,"")</f>
        <v/>
      </c>
      <c r="C2278" s="39" t="str">
        <f>IFERROR(raw!$D2277,"")</f>
        <v/>
      </c>
      <c r="D2278" s="39" t="str">
        <f>IFERROR(__xludf.DUMMYFUNCTION("IFERROR(RANK(raw!$H2277,Filter(raw!$H$2:$H10000,raw!$B$2:$B10000=raw!$B2277),1),"""")"),"")</f>
        <v/>
      </c>
      <c r="E2278" s="40" t="str">
        <f t="array" ref="E2278">IFERROR(INDEX(raw!$B:$H,MATCH(1,(raw!$B:$B=$B2278)*(raw!$D:$D=$C2278),0),7), "n/a")</f>
        <v/>
      </c>
    </row>
    <row r="2279">
      <c r="B2279" s="39" t="str">
        <f>IFERROR(raw!$B2278,"")</f>
        <v/>
      </c>
      <c r="C2279" s="39" t="str">
        <f>IFERROR(raw!$D2278,"")</f>
        <v/>
      </c>
      <c r="D2279" s="39" t="str">
        <f>IFERROR(__xludf.DUMMYFUNCTION("IFERROR(RANK(raw!$H2278,Filter(raw!$H$2:$H10000,raw!$B$2:$B10000=raw!$B2278),1),"""")"),"")</f>
        <v/>
      </c>
      <c r="E2279" s="40" t="str">
        <f t="array" ref="E2279">IFERROR(INDEX(raw!$B:$H,MATCH(1,(raw!$B:$B=$B2279)*(raw!$D:$D=$C2279),0),7), "n/a")</f>
        <v/>
      </c>
    </row>
    <row r="2280">
      <c r="B2280" s="39" t="str">
        <f>IFERROR(raw!$B2279,"")</f>
        <v/>
      </c>
      <c r="C2280" s="39" t="str">
        <f>IFERROR(raw!$D2279,"")</f>
        <v/>
      </c>
      <c r="D2280" s="39" t="str">
        <f>IFERROR(__xludf.DUMMYFUNCTION("IFERROR(RANK(raw!$H2279,Filter(raw!$H$2:$H10000,raw!$B$2:$B10000=raw!$B2279),1),"""")"),"")</f>
        <v/>
      </c>
      <c r="E2280" s="40" t="str">
        <f t="array" ref="E2280">IFERROR(INDEX(raw!$B:$H,MATCH(1,(raw!$B:$B=$B2280)*(raw!$D:$D=$C2280),0),7), "n/a")</f>
        <v/>
      </c>
    </row>
    <row r="2281">
      <c r="B2281" s="39" t="str">
        <f>IFERROR(raw!$B2280,"")</f>
        <v/>
      </c>
      <c r="C2281" s="39" t="str">
        <f>IFERROR(raw!$D2280,"")</f>
        <v/>
      </c>
      <c r="D2281" s="39" t="str">
        <f>IFERROR(__xludf.DUMMYFUNCTION("IFERROR(RANK(raw!$H2280,Filter(raw!$H$2:$H10000,raw!$B$2:$B10000=raw!$B2280),1),"""")"),"")</f>
        <v/>
      </c>
      <c r="E2281" s="40" t="str">
        <f t="array" ref="E2281">IFERROR(INDEX(raw!$B:$H,MATCH(1,(raw!$B:$B=$B2281)*(raw!$D:$D=$C2281),0),7), "n/a")</f>
        <v/>
      </c>
    </row>
    <row r="2282">
      <c r="B2282" s="39" t="str">
        <f>IFERROR(raw!$B2281,"")</f>
        <v/>
      </c>
      <c r="C2282" s="39" t="str">
        <f>IFERROR(raw!$D2281,"")</f>
        <v/>
      </c>
      <c r="D2282" s="39" t="str">
        <f>IFERROR(__xludf.DUMMYFUNCTION("IFERROR(RANK(raw!$H2281,Filter(raw!$H$2:$H10000,raw!$B$2:$B10000=raw!$B2281),1),"""")"),"")</f>
        <v/>
      </c>
      <c r="E2282" s="40" t="str">
        <f t="array" ref="E2282">IFERROR(INDEX(raw!$B:$H,MATCH(1,(raw!$B:$B=$B2282)*(raw!$D:$D=$C2282),0),7), "n/a")</f>
        <v/>
      </c>
    </row>
    <row r="2283">
      <c r="B2283" s="39" t="str">
        <f>IFERROR(raw!$B2282,"")</f>
        <v/>
      </c>
      <c r="C2283" s="39" t="str">
        <f>IFERROR(raw!$D2282,"")</f>
        <v/>
      </c>
      <c r="D2283" s="39" t="str">
        <f>IFERROR(__xludf.DUMMYFUNCTION("IFERROR(RANK(raw!$H2282,Filter(raw!$H$2:$H10000,raw!$B$2:$B10000=raw!$B2282),1),"""")"),"")</f>
        <v/>
      </c>
      <c r="E2283" s="40" t="str">
        <f t="array" ref="E2283">IFERROR(INDEX(raw!$B:$H,MATCH(1,(raw!$B:$B=$B2283)*(raw!$D:$D=$C2283),0),7), "n/a")</f>
        <v/>
      </c>
    </row>
    <row r="2284">
      <c r="B2284" s="39" t="str">
        <f>IFERROR(raw!$B2283,"")</f>
        <v/>
      </c>
      <c r="C2284" s="39" t="str">
        <f>IFERROR(raw!$D2283,"")</f>
        <v/>
      </c>
      <c r="D2284" s="39" t="str">
        <f>IFERROR(__xludf.DUMMYFUNCTION("IFERROR(RANK(raw!$H2283,Filter(raw!$H$2:$H10000,raw!$B$2:$B10000=raw!$B2283),1),"""")"),"")</f>
        <v/>
      </c>
      <c r="E2284" s="40" t="str">
        <f t="array" ref="E2284">IFERROR(INDEX(raw!$B:$H,MATCH(1,(raw!$B:$B=$B2284)*(raw!$D:$D=$C2284),0),7), "n/a")</f>
        <v/>
      </c>
    </row>
    <row r="2285">
      <c r="B2285" s="39" t="str">
        <f>IFERROR(raw!$B2284,"")</f>
        <v/>
      </c>
      <c r="C2285" s="39" t="str">
        <f>IFERROR(raw!$D2284,"")</f>
        <v/>
      </c>
      <c r="D2285" s="39" t="str">
        <f>IFERROR(__xludf.DUMMYFUNCTION("IFERROR(RANK(raw!$H2284,Filter(raw!$H$2:$H10000,raw!$B$2:$B10000=raw!$B2284),1),"""")"),"")</f>
        <v/>
      </c>
      <c r="E2285" s="40" t="str">
        <f t="array" ref="E2285">IFERROR(INDEX(raw!$B:$H,MATCH(1,(raw!$B:$B=$B2285)*(raw!$D:$D=$C2285),0),7), "n/a")</f>
        <v/>
      </c>
    </row>
    <row r="2286">
      <c r="B2286" s="39" t="str">
        <f>IFERROR(raw!$B2285,"")</f>
        <v/>
      </c>
      <c r="C2286" s="39" t="str">
        <f>IFERROR(raw!$D2285,"")</f>
        <v/>
      </c>
      <c r="D2286" s="39" t="str">
        <f>IFERROR(__xludf.DUMMYFUNCTION("IFERROR(RANK(raw!$H2285,Filter(raw!$H$2:$H10000,raw!$B$2:$B10000=raw!$B2285),1),"""")"),"")</f>
        <v/>
      </c>
      <c r="E2286" s="40" t="str">
        <f t="array" ref="E2286">IFERROR(INDEX(raw!$B:$H,MATCH(1,(raw!$B:$B=$B2286)*(raw!$D:$D=$C2286),0),7), "n/a")</f>
        <v/>
      </c>
    </row>
    <row r="2287">
      <c r="B2287" s="39" t="str">
        <f>IFERROR(raw!$B2286,"")</f>
        <v/>
      </c>
      <c r="C2287" s="39" t="str">
        <f>IFERROR(raw!$D2286,"")</f>
        <v/>
      </c>
      <c r="D2287" s="39" t="str">
        <f>IFERROR(__xludf.DUMMYFUNCTION("IFERROR(RANK(raw!$H2286,Filter(raw!$H$2:$H10000,raw!$B$2:$B10000=raw!$B2286),1),"""")"),"")</f>
        <v/>
      </c>
      <c r="E2287" s="40" t="str">
        <f t="array" ref="E2287">IFERROR(INDEX(raw!$B:$H,MATCH(1,(raw!$B:$B=$B2287)*(raw!$D:$D=$C2287),0),7), "n/a")</f>
        <v/>
      </c>
    </row>
    <row r="2288">
      <c r="B2288" s="39" t="str">
        <f>IFERROR(raw!$B2287,"")</f>
        <v/>
      </c>
      <c r="C2288" s="39" t="str">
        <f>IFERROR(raw!$D2287,"")</f>
        <v/>
      </c>
      <c r="D2288" s="39" t="str">
        <f>IFERROR(__xludf.DUMMYFUNCTION("IFERROR(RANK(raw!$H2287,Filter(raw!$H$2:$H10000,raw!$B$2:$B10000=raw!$B2287),1),"""")"),"")</f>
        <v/>
      </c>
      <c r="E2288" s="40" t="str">
        <f t="array" ref="E2288">IFERROR(INDEX(raw!$B:$H,MATCH(1,(raw!$B:$B=$B2288)*(raw!$D:$D=$C2288),0),7), "n/a")</f>
        <v/>
      </c>
    </row>
    <row r="2289">
      <c r="B2289" s="39" t="str">
        <f>IFERROR(raw!$B2288,"")</f>
        <v/>
      </c>
      <c r="C2289" s="39" t="str">
        <f>IFERROR(raw!$D2288,"")</f>
        <v/>
      </c>
      <c r="D2289" s="39" t="str">
        <f>IFERROR(__xludf.DUMMYFUNCTION("IFERROR(RANK(raw!$H2288,Filter(raw!$H$2:$H10000,raw!$B$2:$B10000=raw!$B2288),1),"""")"),"")</f>
        <v/>
      </c>
      <c r="E2289" s="40" t="str">
        <f t="array" ref="E2289">IFERROR(INDEX(raw!$B:$H,MATCH(1,(raw!$B:$B=$B2289)*(raw!$D:$D=$C2289),0),7), "n/a")</f>
        <v/>
      </c>
    </row>
    <row r="2290">
      <c r="B2290" s="39" t="str">
        <f>IFERROR(raw!$B2289,"")</f>
        <v/>
      </c>
      <c r="C2290" s="39" t="str">
        <f>IFERROR(raw!$D2289,"")</f>
        <v/>
      </c>
      <c r="D2290" s="39" t="str">
        <f>IFERROR(__xludf.DUMMYFUNCTION("IFERROR(RANK(raw!$H2289,Filter(raw!$H$2:$H10000,raw!$B$2:$B10000=raw!$B2289),1),"""")"),"")</f>
        <v/>
      </c>
      <c r="E2290" s="40" t="str">
        <f t="array" ref="E2290">IFERROR(INDEX(raw!$B:$H,MATCH(1,(raw!$B:$B=$B2290)*(raw!$D:$D=$C2290),0),7), "n/a")</f>
        <v/>
      </c>
    </row>
    <row r="2291">
      <c r="B2291" s="39" t="str">
        <f>IFERROR(raw!$B2290,"")</f>
        <v/>
      </c>
      <c r="C2291" s="39" t="str">
        <f>IFERROR(raw!$D2290,"")</f>
        <v/>
      </c>
      <c r="D2291" s="39" t="str">
        <f>IFERROR(__xludf.DUMMYFUNCTION("IFERROR(RANK(raw!$H2290,Filter(raw!$H$2:$H10000,raw!$B$2:$B10000=raw!$B2290),1),"""")"),"")</f>
        <v/>
      </c>
      <c r="E2291" s="40" t="str">
        <f t="array" ref="E2291">IFERROR(INDEX(raw!$B:$H,MATCH(1,(raw!$B:$B=$B2291)*(raw!$D:$D=$C2291),0),7), "n/a")</f>
        <v/>
      </c>
    </row>
    <row r="2292">
      <c r="B2292" s="39" t="str">
        <f>IFERROR(raw!$B2291,"")</f>
        <v/>
      </c>
      <c r="C2292" s="39" t="str">
        <f>IFERROR(raw!$D2291,"")</f>
        <v/>
      </c>
      <c r="D2292" s="39" t="str">
        <f>IFERROR(__xludf.DUMMYFUNCTION("IFERROR(RANK(raw!$H2291,Filter(raw!$H$2:$H10000,raw!$B$2:$B10000=raw!$B2291),1),"""")"),"")</f>
        <v/>
      </c>
      <c r="E2292" s="40" t="str">
        <f t="array" ref="E2292">IFERROR(INDEX(raw!$B:$H,MATCH(1,(raw!$B:$B=$B2292)*(raw!$D:$D=$C2292),0),7), "n/a")</f>
        <v/>
      </c>
    </row>
    <row r="2293">
      <c r="B2293" s="39" t="str">
        <f>IFERROR(raw!$B2292,"")</f>
        <v/>
      </c>
      <c r="C2293" s="39" t="str">
        <f>IFERROR(raw!$D2292,"")</f>
        <v/>
      </c>
      <c r="D2293" s="39" t="str">
        <f>IFERROR(__xludf.DUMMYFUNCTION("IFERROR(RANK(raw!$H2292,Filter(raw!$H$2:$H10000,raw!$B$2:$B10000=raw!$B2292),1),"""")"),"")</f>
        <v/>
      </c>
      <c r="E2293" s="40" t="str">
        <f t="array" ref="E2293">IFERROR(INDEX(raw!$B:$H,MATCH(1,(raw!$B:$B=$B2293)*(raw!$D:$D=$C2293),0),7), "n/a")</f>
        <v/>
      </c>
    </row>
    <row r="2294">
      <c r="B2294" s="39" t="str">
        <f>IFERROR(raw!$B2293,"")</f>
        <v/>
      </c>
      <c r="C2294" s="39" t="str">
        <f>IFERROR(raw!$D2293,"")</f>
        <v/>
      </c>
      <c r="D2294" s="39" t="str">
        <f>IFERROR(__xludf.DUMMYFUNCTION("IFERROR(RANK(raw!$H2293,Filter(raw!$H$2:$H10000,raw!$B$2:$B10000=raw!$B2293),1),"""")"),"")</f>
        <v/>
      </c>
      <c r="E2294" s="40" t="str">
        <f t="array" ref="E2294">IFERROR(INDEX(raw!$B:$H,MATCH(1,(raw!$B:$B=$B2294)*(raw!$D:$D=$C2294),0),7), "n/a")</f>
        <v/>
      </c>
    </row>
    <row r="2295">
      <c r="B2295" s="39" t="str">
        <f>IFERROR(raw!$B2294,"")</f>
        <v/>
      </c>
      <c r="C2295" s="39" t="str">
        <f>IFERROR(raw!$D2294,"")</f>
        <v/>
      </c>
      <c r="D2295" s="39" t="str">
        <f>IFERROR(__xludf.DUMMYFUNCTION("IFERROR(RANK(raw!$H2294,Filter(raw!$H$2:$H10000,raw!$B$2:$B10000=raw!$B2294),1),"""")"),"")</f>
        <v/>
      </c>
      <c r="E2295" s="40" t="str">
        <f t="array" ref="E2295">IFERROR(INDEX(raw!$B:$H,MATCH(1,(raw!$B:$B=$B2295)*(raw!$D:$D=$C2295),0),7), "n/a")</f>
        <v/>
      </c>
    </row>
    <row r="2296">
      <c r="B2296" s="39" t="str">
        <f>IFERROR(raw!$B2295,"")</f>
        <v/>
      </c>
      <c r="C2296" s="39" t="str">
        <f>IFERROR(raw!$D2295,"")</f>
        <v/>
      </c>
      <c r="D2296" s="39" t="str">
        <f>IFERROR(__xludf.DUMMYFUNCTION("IFERROR(RANK(raw!$H2295,Filter(raw!$H$2:$H10000,raw!$B$2:$B10000=raw!$B2295),1),"""")"),"")</f>
        <v/>
      </c>
      <c r="E2296" s="40" t="str">
        <f t="array" ref="E2296">IFERROR(INDEX(raw!$B:$H,MATCH(1,(raw!$B:$B=$B2296)*(raw!$D:$D=$C2296),0),7), "n/a")</f>
        <v/>
      </c>
    </row>
    <row r="2297">
      <c r="B2297" s="39" t="str">
        <f>IFERROR(raw!$B2296,"")</f>
        <v/>
      </c>
      <c r="C2297" s="39" t="str">
        <f>IFERROR(raw!$D2296,"")</f>
        <v/>
      </c>
      <c r="D2297" s="39" t="str">
        <f>IFERROR(__xludf.DUMMYFUNCTION("IFERROR(RANK(raw!$H2296,Filter(raw!$H$2:$H10000,raw!$B$2:$B10000=raw!$B2296),1),"""")"),"")</f>
        <v/>
      </c>
      <c r="E2297" s="40" t="str">
        <f t="array" ref="E2297">IFERROR(INDEX(raw!$B:$H,MATCH(1,(raw!$B:$B=$B2297)*(raw!$D:$D=$C2297),0),7), "n/a")</f>
        <v/>
      </c>
    </row>
    <row r="2298">
      <c r="B2298" s="39" t="str">
        <f>IFERROR(raw!$B2297,"")</f>
        <v/>
      </c>
      <c r="C2298" s="39" t="str">
        <f>IFERROR(raw!$D2297,"")</f>
        <v/>
      </c>
      <c r="D2298" s="39" t="str">
        <f>IFERROR(__xludf.DUMMYFUNCTION("IFERROR(RANK(raw!$H2297,Filter(raw!$H$2:$H10000,raw!$B$2:$B10000=raw!$B2297),1),"""")"),"")</f>
        <v/>
      </c>
      <c r="E2298" s="40" t="str">
        <f t="array" ref="E2298">IFERROR(INDEX(raw!$B:$H,MATCH(1,(raw!$B:$B=$B2298)*(raw!$D:$D=$C2298),0),7), "n/a")</f>
        <v/>
      </c>
    </row>
    <row r="2299">
      <c r="B2299" s="39" t="str">
        <f>IFERROR(raw!$B2298,"")</f>
        <v/>
      </c>
      <c r="C2299" s="39" t="str">
        <f>IFERROR(raw!$D2298,"")</f>
        <v/>
      </c>
      <c r="D2299" s="39" t="str">
        <f>IFERROR(__xludf.DUMMYFUNCTION("IFERROR(RANK(raw!$H2298,Filter(raw!$H$2:$H10000,raw!$B$2:$B10000=raw!$B2298),1),"""")"),"")</f>
        <v/>
      </c>
      <c r="E2299" s="40" t="str">
        <f t="array" ref="E2299">IFERROR(INDEX(raw!$B:$H,MATCH(1,(raw!$B:$B=$B2299)*(raw!$D:$D=$C2299),0),7), "n/a")</f>
        <v/>
      </c>
    </row>
    <row r="2300">
      <c r="B2300" s="39" t="str">
        <f>IFERROR(raw!$B2299,"")</f>
        <v/>
      </c>
      <c r="C2300" s="39" t="str">
        <f>IFERROR(raw!$D2299,"")</f>
        <v/>
      </c>
      <c r="D2300" s="39" t="str">
        <f>IFERROR(__xludf.DUMMYFUNCTION("IFERROR(RANK(raw!$H2299,Filter(raw!$H$2:$H10000,raw!$B$2:$B10000=raw!$B2299),1),"""")"),"")</f>
        <v/>
      </c>
      <c r="E2300" s="40" t="str">
        <f t="array" ref="E2300">IFERROR(INDEX(raw!$B:$H,MATCH(1,(raw!$B:$B=$B2300)*(raw!$D:$D=$C2300),0),7), "n/a")</f>
        <v/>
      </c>
    </row>
    <row r="2301">
      <c r="B2301" s="39" t="str">
        <f>IFERROR(raw!$B2300,"")</f>
        <v/>
      </c>
      <c r="C2301" s="39" t="str">
        <f>IFERROR(raw!$D2300,"")</f>
        <v/>
      </c>
      <c r="D2301" s="39" t="str">
        <f>IFERROR(__xludf.DUMMYFUNCTION("IFERROR(RANK(raw!$H2300,Filter(raw!$H$2:$H10000,raw!$B$2:$B10000=raw!$B2300),1),"""")"),"")</f>
        <v/>
      </c>
      <c r="E2301" s="40" t="str">
        <f t="array" ref="E2301">IFERROR(INDEX(raw!$B:$H,MATCH(1,(raw!$B:$B=$B2301)*(raw!$D:$D=$C2301),0),7), "n/a")</f>
        <v/>
      </c>
    </row>
    <row r="2302">
      <c r="B2302" s="39" t="str">
        <f>IFERROR(raw!$B2301,"")</f>
        <v/>
      </c>
      <c r="C2302" s="39" t="str">
        <f>IFERROR(raw!$D2301,"")</f>
        <v/>
      </c>
      <c r="D2302" s="39" t="str">
        <f>IFERROR(__xludf.DUMMYFUNCTION("IFERROR(RANK(raw!$H2301,Filter(raw!$H$2:$H10000,raw!$B$2:$B10000=raw!$B2301),1),"""")"),"")</f>
        <v/>
      </c>
      <c r="E2302" s="40" t="str">
        <f t="array" ref="E2302">IFERROR(INDEX(raw!$B:$H,MATCH(1,(raw!$B:$B=$B2302)*(raw!$D:$D=$C2302),0),7), "n/a")</f>
        <v/>
      </c>
    </row>
    <row r="2303">
      <c r="B2303" s="39" t="str">
        <f>IFERROR(raw!$B2302,"")</f>
        <v/>
      </c>
      <c r="C2303" s="39" t="str">
        <f>IFERROR(raw!$D2302,"")</f>
        <v/>
      </c>
      <c r="D2303" s="39" t="str">
        <f>IFERROR(__xludf.DUMMYFUNCTION("IFERROR(RANK(raw!$H2302,Filter(raw!$H$2:$H10000,raw!$B$2:$B10000=raw!$B2302),1),"""")"),"")</f>
        <v/>
      </c>
      <c r="E2303" s="40" t="str">
        <f t="array" ref="E2303">IFERROR(INDEX(raw!$B:$H,MATCH(1,(raw!$B:$B=$B2303)*(raw!$D:$D=$C2303),0),7), "n/a")</f>
        <v/>
      </c>
    </row>
    <row r="2304">
      <c r="B2304" s="39" t="str">
        <f>IFERROR(raw!$B2303,"")</f>
        <v/>
      </c>
      <c r="C2304" s="39" t="str">
        <f>IFERROR(raw!$D2303,"")</f>
        <v/>
      </c>
      <c r="D2304" s="39" t="str">
        <f>IFERROR(__xludf.DUMMYFUNCTION("IFERROR(RANK(raw!$H2303,Filter(raw!$H$2:$H10000,raw!$B$2:$B10000=raw!$B2303),1),"""")"),"")</f>
        <v/>
      </c>
      <c r="E2304" s="40" t="str">
        <f t="array" ref="E2304">IFERROR(INDEX(raw!$B:$H,MATCH(1,(raw!$B:$B=$B2304)*(raw!$D:$D=$C2304),0),7), "n/a")</f>
        <v/>
      </c>
    </row>
    <row r="2305">
      <c r="B2305" s="39" t="str">
        <f>IFERROR(raw!$B2304,"")</f>
        <v/>
      </c>
      <c r="C2305" s="39" t="str">
        <f>IFERROR(raw!$D2304,"")</f>
        <v/>
      </c>
      <c r="D2305" s="39" t="str">
        <f>IFERROR(__xludf.DUMMYFUNCTION("IFERROR(RANK(raw!$H2304,Filter(raw!$H$2:$H10000,raw!$B$2:$B10000=raw!$B2304),1),"""")"),"")</f>
        <v/>
      </c>
      <c r="E2305" s="40" t="str">
        <f t="array" ref="E2305">IFERROR(INDEX(raw!$B:$H,MATCH(1,(raw!$B:$B=$B2305)*(raw!$D:$D=$C2305),0),7), "n/a")</f>
        <v/>
      </c>
    </row>
    <row r="2306">
      <c r="B2306" s="39" t="str">
        <f>IFERROR(raw!$B2305,"")</f>
        <v/>
      </c>
      <c r="C2306" s="39" t="str">
        <f>IFERROR(raw!$D2305,"")</f>
        <v/>
      </c>
      <c r="D2306" s="39" t="str">
        <f>IFERROR(__xludf.DUMMYFUNCTION("IFERROR(RANK(raw!$H2305,Filter(raw!$H$2:$H10000,raw!$B$2:$B10000=raw!$B2305),1),"""")"),"")</f>
        <v/>
      </c>
      <c r="E2306" s="40" t="str">
        <f t="array" ref="E2306">IFERROR(INDEX(raw!$B:$H,MATCH(1,(raw!$B:$B=$B2306)*(raw!$D:$D=$C2306),0),7), "n/a")</f>
        <v/>
      </c>
    </row>
    <row r="2307">
      <c r="B2307" s="39" t="str">
        <f>IFERROR(raw!$B2306,"")</f>
        <v/>
      </c>
      <c r="C2307" s="39" t="str">
        <f>IFERROR(raw!$D2306,"")</f>
        <v/>
      </c>
      <c r="D2307" s="39" t="str">
        <f>IFERROR(__xludf.DUMMYFUNCTION("IFERROR(RANK(raw!$H2306,Filter(raw!$H$2:$H10000,raw!$B$2:$B10000=raw!$B2306),1),"""")"),"")</f>
        <v/>
      </c>
      <c r="E2307" s="40" t="str">
        <f t="array" ref="E2307">IFERROR(INDEX(raw!$B:$H,MATCH(1,(raw!$B:$B=$B2307)*(raw!$D:$D=$C2307),0),7), "n/a")</f>
        <v/>
      </c>
    </row>
    <row r="2308">
      <c r="B2308" s="39" t="str">
        <f>IFERROR(raw!$B2307,"")</f>
        <v/>
      </c>
      <c r="C2308" s="39" t="str">
        <f>IFERROR(raw!$D2307,"")</f>
        <v/>
      </c>
      <c r="D2308" s="39" t="str">
        <f>IFERROR(__xludf.DUMMYFUNCTION("IFERROR(RANK(raw!$H2307,Filter(raw!$H$2:$H10000,raw!$B$2:$B10000=raw!$B2307),1),"""")"),"")</f>
        <v/>
      </c>
      <c r="E2308" s="40" t="str">
        <f t="array" ref="E2308">IFERROR(INDEX(raw!$B:$H,MATCH(1,(raw!$B:$B=$B2308)*(raw!$D:$D=$C2308),0),7), "n/a")</f>
        <v/>
      </c>
    </row>
    <row r="2309">
      <c r="B2309" s="39" t="str">
        <f>IFERROR(raw!$B2308,"")</f>
        <v/>
      </c>
      <c r="C2309" s="39" t="str">
        <f>IFERROR(raw!$D2308,"")</f>
        <v/>
      </c>
      <c r="D2309" s="39" t="str">
        <f>IFERROR(__xludf.DUMMYFUNCTION("IFERROR(RANK(raw!$H2308,Filter(raw!$H$2:$H10000,raw!$B$2:$B10000=raw!$B2308),1),"""")"),"")</f>
        <v/>
      </c>
      <c r="E2309" s="40" t="str">
        <f t="array" ref="E2309">IFERROR(INDEX(raw!$B:$H,MATCH(1,(raw!$B:$B=$B2309)*(raw!$D:$D=$C2309),0),7), "n/a")</f>
        <v/>
      </c>
    </row>
    <row r="2310">
      <c r="B2310" s="39" t="str">
        <f>IFERROR(raw!$B2309,"")</f>
        <v/>
      </c>
      <c r="C2310" s="39" t="str">
        <f>IFERROR(raw!$D2309,"")</f>
        <v/>
      </c>
      <c r="D2310" s="39" t="str">
        <f>IFERROR(__xludf.DUMMYFUNCTION("IFERROR(RANK(raw!$H2309,Filter(raw!$H$2:$H10000,raw!$B$2:$B10000=raw!$B2309),1),"""")"),"")</f>
        <v/>
      </c>
      <c r="E2310" s="40" t="str">
        <f t="array" ref="E2310">IFERROR(INDEX(raw!$B:$H,MATCH(1,(raw!$B:$B=$B2310)*(raw!$D:$D=$C2310),0),7), "n/a")</f>
        <v/>
      </c>
    </row>
    <row r="2311">
      <c r="B2311" s="39" t="str">
        <f>IFERROR(raw!$B2310,"")</f>
        <v/>
      </c>
      <c r="C2311" s="39" t="str">
        <f>IFERROR(raw!$D2310,"")</f>
        <v/>
      </c>
      <c r="D2311" s="39" t="str">
        <f>IFERROR(__xludf.DUMMYFUNCTION("IFERROR(RANK(raw!$H2310,Filter(raw!$H$2:$H10000,raw!$B$2:$B10000=raw!$B2310),1),"""")"),"")</f>
        <v/>
      </c>
      <c r="E2311" s="40" t="str">
        <f t="array" ref="E2311">IFERROR(INDEX(raw!$B:$H,MATCH(1,(raw!$B:$B=$B2311)*(raw!$D:$D=$C2311),0),7), "n/a")</f>
        <v/>
      </c>
    </row>
    <row r="2312">
      <c r="B2312" s="39" t="str">
        <f>IFERROR(raw!$B2311,"")</f>
        <v/>
      </c>
      <c r="C2312" s="39" t="str">
        <f>IFERROR(raw!$D2311,"")</f>
        <v/>
      </c>
      <c r="D2312" s="39" t="str">
        <f>IFERROR(__xludf.DUMMYFUNCTION("IFERROR(RANK(raw!$H2311,Filter(raw!$H$2:$H10000,raw!$B$2:$B10000=raw!$B2311),1),"""")"),"")</f>
        <v/>
      </c>
      <c r="E2312" s="40" t="str">
        <f t="array" ref="E2312">IFERROR(INDEX(raw!$B:$H,MATCH(1,(raw!$B:$B=$B2312)*(raw!$D:$D=$C2312),0),7), "n/a")</f>
        <v/>
      </c>
    </row>
    <row r="2313">
      <c r="B2313" s="39" t="str">
        <f>IFERROR(raw!$B2312,"")</f>
        <v/>
      </c>
      <c r="C2313" s="39" t="str">
        <f>IFERROR(raw!$D2312,"")</f>
        <v/>
      </c>
      <c r="D2313" s="39" t="str">
        <f>IFERROR(__xludf.DUMMYFUNCTION("IFERROR(RANK(raw!$H2312,Filter(raw!$H$2:$H10000,raw!$B$2:$B10000=raw!$B2312),1),"""")"),"")</f>
        <v/>
      </c>
      <c r="E2313" s="40" t="str">
        <f t="array" ref="E2313">IFERROR(INDEX(raw!$B:$H,MATCH(1,(raw!$B:$B=$B2313)*(raw!$D:$D=$C2313),0),7), "n/a")</f>
        <v/>
      </c>
    </row>
    <row r="2314">
      <c r="B2314" s="39" t="str">
        <f>IFERROR(raw!$B2313,"")</f>
        <v/>
      </c>
      <c r="C2314" s="39" t="str">
        <f>IFERROR(raw!$D2313,"")</f>
        <v/>
      </c>
      <c r="D2314" s="39" t="str">
        <f>IFERROR(__xludf.DUMMYFUNCTION("IFERROR(RANK(raw!$H2313,Filter(raw!$H$2:$H10000,raw!$B$2:$B10000=raw!$B2313),1),"""")"),"")</f>
        <v/>
      </c>
      <c r="E2314" s="40" t="str">
        <f t="array" ref="E2314">IFERROR(INDEX(raw!$B:$H,MATCH(1,(raw!$B:$B=$B2314)*(raw!$D:$D=$C2314),0),7), "n/a")</f>
        <v/>
      </c>
    </row>
    <row r="2315">
      <c r="B2315" s="39" t="str">
        <f>IFERROR(raw!$B2314,"")</f>
        <v/>
      </c>
      <c r="C2315" s="39" t="str">
        <f>IFERROR(raw!$D2314,"")</f>
        <v/>
      </c>
      <c r="D2315" s="39" t="str">
        <f>IFERROR(__xludf.DUMMYFUNCTION("IFERROR(RANK(raw!$H2314,Filter(raw!$H$2:$H10000,raw!$B$2:$B10000=raw!$B2314),1),"""")"),"")</f>
        <v/>
      </c>
      <c r="E2315" s="40" t="str">
        <f t="array" ref="E2315">IFERROR(INDEX(raw!$B:$H,MATCH(1,(raw!$B:$B=$B2315)*(raw!$D:$D=$C2315),0),7), "n/a")</f>
        <v/>
      </c>
    </row>
    <row r="2316">
      <c r="B2316" s="39" t="str">
        <f>IFERROR(raw!$B2315,"")</f>
        <v/>
      </c>
      <c r="C2316" s="39" t="str">
        <f>IFERROR(raw!$D2315,"")</f>
        <v/>
      </c>
      <c r="D2316" s="39" t="str">
        <f>IFERROR(__xludf.DUMMYFUNCTION("IFERROR(RANK(raw!$H2315,Filter(raw!$H$2:$H10000,raw!$B$2:$B10000=raw!$B2315),1),"""")"),"")</f>
        <v/>
      </c>
      <c r="E2316" s="40" t="str">
        <f t="array" ref="E2316">IFERROR(INDEX(raw!$B:$H,MATCH(1,(raw!$B:$B=$B2316)*(raw!$D:$D=$C2316),0),7), "n/a")</f>
        <v/>
      </c>
    </row>
    <row r="2317">
      <c r="B2317" s="39" t="str">
        <f>IFERROR(raw!$B2316,"")</f>
        <v/>
      </c>
      <c r="C2317" s="39" t="str">
        <f>IFERROR(raw!$D2316,"")</f>
        <v/>
      </c>
      <c r="D2317" s="39" t="str">
        <f>IFERROR(__xludf.DUMMYFUNCTION("IFERROR(RANK(raw!$H2316,Filter(raw!$H$2:$H10000,raw!$B$2:$B10000=raw!$B2316),1),"""")"),"")</f>
        <v/>
      </c>
      <c r="E2317" s="40" t="str">
        <f t="array" ref="E2317">IFERROR(INDEX(raw!$B:$H,MATCH(1,(raw!$B:$B=$B2317)*(raw!$D:$D=$C2317),0),7), "n/a")</f>
        <v/>
      </c>
    </row>
    <row r="2318">
      <c r="B2318" s="39" t="str">
        <f>IFERROR(raw!$B2317,"")</f>
        <v/>
      </c>
      <c r="C2318" s="39" t="str">
        <f>IFERROR(raw!$D2317,"")</f>
        <v/>
      </c>
      <c r="D2318" s="39" t="str">
        <f>IFERROR(__xludf.DUMMYFUNCTION("IFERROR(RANK(raw!$H2317,Filter(raw!$H$2:$H10000,raw!$B$2:$B10000=raw!$B2317),1),"""")"),"")</f>
        <v/>
      </c>
      <c r="E2318" s="40" t="str">
        <f t="array" ref="E2318">IFERROR(INDEX(raw!$B:$H,MATCH(1,(raw!$B:$B=$B2318)*(raw!$D:$D=$C2318),0),7), "n/a")</f>
        <v/>
      </c>
    </row>
    <row r="2319">
      <c r="B2319" s="39" t="str">
        <f>IFERROR(raw!$B2318,"")</f>
        <v/>
      </c>
      <c r="C2319" s="39" t="str">
        <f>IFERROR(raw!$D2318,"")</f>
        <v/>
      </c>
      <c r="D2319" s="39" t="str">
        <f>IFERROR(__xludf.DUMMYFUNCTION("IFERROR(RANK(raw!$H2318,Filter(raw!$H$2:$H10000,raw!$B$2:$B10000=raw!$B2318),1),"""")"),"")</f>
        <v/>
      </c>
      <c r="E2319" s="40" t="str">
        <f t="array" ref="E2319">IFERROR(INDEX(raw!$B:$H,MATCH(1,(raw!$B:$B=$B2319)*(raw!$D:$D=$C2319),0),7), "n/a")</f>
        <v/>
      </c>
    </row>
    <row r="2320">
      <c r="B2320" s="39" t="str">
        <f>IFERROR(raw!$B2319,"")</f>
        <v/>
      </c>
      <c r="C2320" s="39" t="str">
        <f>IFERROR(raw!$D2319,"")</f>
        <v/>
      </c>
      <c r="D2320" s="39" t="str">
        <f>IFERROR(__xludf.DUMMYFUNCTION("IFERROR(RANK(raw!$H2319,Filter(raw!$H$2:$H10000,raw!$B$2:$B10000=raw!$B2319),1),"""")"),"")</f>
        <v/>
      </c>
      <c r="E2320" s="40" t="str">
        <f t="array" ref="E2320">IFERROR(INDEX(raw!$B:$H,MATCH(1,(raw!$B:$B=$B2320)*(raw!$D:$D=$C2320),0),7), "n/a")</f>
        <v/>
      </c>
    </row>
    <row r="2321">
      <c r="B2321" s="39" t="str">
        <f>IFERROR(raw!$B2320,"")</f>
        <v/>
      </c>
      <c r="C2321" s="39" t="str">
        <f>IFERROR(raw!$D2320,"")</f>
        <v/>
      </c>
      <c r="D2321" s="39" t="str">
        <f>IFERROR(__xludf.DUMMYFUNCTION("IFERROR(RANK(raw!$H2320,Filter(raw!$H$2:$H10000,raw!$B$2:$B10000=raw!$B2320),1),"""")"),"")</f>
        <v/>
      </c>
      <c r="E2321" s="40" t="str">
        <f t="array" ref="E2321">IFERROR(INDEX(raw!$B:$H,MATCH(1,(raw!$B:$B=$B2321)*(raw!$D:$D=$C2321),0),7), "n/a")</f>
        <v/>
      </c>
    </row>
    <row r="2322">
      <c r="B2322" s="39" t="str">
        <f>IFERROR(raw!$B2321,"")</f>
        <v/>
      </c>
      <c r="C2322" s="39" t="str">
        <f>IFERROR(raw!$D2321,"")</f>
        <v/>
      </c>
      <c r="D2322" s="39" t="str">
        <f>IFERROR(__xludf.DUMMYFUNCTION("IFERROR(RANK(raw!$H2321,Filter(raw!$H$2:$H10000,raw!$B$2:$B10000=raw!$B2321),1),"""")"),"")</f>
        <v/>
      </c>
      <c r="E2322" s="40" t="str">
        <f t="array" ref="E2322">IFERROR(INDEX(raw!$B:$H,MATCH(1,(raw!$B:$B=$B2322)*(raw!$D:$D=$C2322),0),7), "n/a")</f>
        <v/>
      </c>
    </row>
    <row r="2323">
      <c r="B2323" s="39" t="str">
        <f>IFERROR(raw!$B2322,"")</f>
        <v/>
      </c>
      <c r="C2323" s="39" t="str">
        <f>IFERROR(raw!$D2322,"")</f>
        <v/>
      </c>
      <c r="D2323" s="39" t="str">
        <f>IFERROR(__xludf.DUMMYFUNCTION("IFERROR(RANK(raw!$H2322,Filter(raw!$H$2:$H10000,raw!$B$2:$B10000=raw!$B2322),1),"""")"),"")</f>
        <v/>
      </c>
      <c r="E2323" s="40" t="str">
        <f t="array" ref="E2323">IFERROR(INDEX(raw!$B:$H,MATCH(1,(raw!$B:$B=$B2323)*(raw!$D:$D=$C2323),0),7), "n/a")</f>
        <v/>
      </c>
    </row>
    <row r="2324">
      <c r="B2324" s="39" t="str">
        <f>IFERROR(raw!$B2323,"")</f>
        <v/>
      </c>
      <c r="C2324" s="39" t="str">
        <f>IFERROR(raw!$D2323,"")</f>
        <v/>
      </c>
      <c r="D2324" s="39" t="str">
        <f>IFERROR(__xludf.DUMMYFUNCTION("IFERROR(RANK(raw!$H2323,Filter(raw!$H$2:$H10000,raw!$B$2:$B10000=raw!$B2323),1),"""")"),"")</f>
        <v/>
      </c>
      <c r="E2324" s="40" t="str">
        <f t="array" ref="E2324">IFERROR(INDEX(raw!$B:$H,MATCH(1,(raw!$B:$B=$B2324)*(raw!$D:$D=$C2324),0),7), "n/a")</f>
        <v/>
      </c>
    </row>
    <row r="2325">
      <c r="B2325" s="39" t="str">
        <f>IFERROR(raw!$B2324,"")</f>
        <v/>
      </c>
      <c r="C2325" s="39" t="str">
        <f>IFERROR(raw!$D2324,"")</f>
        <v/>
      </c>
      <c r="D2325" s="39" t="str">
        <f>IFERROR(__xludf.DUMMYFUNCTION("IFERROR(RANK(raw!$H2324,Filter(raw!$H$2:$H10000,raw!$B$2:$B10000=raw!$B2324),1),"""")"),"")</f>
        <v/>
      </c>
      <c r="E2325" s="40" t="str">
        <f t="array" ref="E2325">IFERROR(INDEX(raw!$B:$H,MATCH(1,(raw!$B:$B=$B2325)*(raw!$D:$D=$C2325),0),7), "n/a")</f>
        <v/>
      </c>
    </row>
    <row r="2326">
      <c r="B2326" s="39" t="str">
        <f>IFERROR(raw!$B2325,"")</f>
        <v/>
      </c>
      <c r="C2326" s="39" t="str">
        <f>IFERROR(raw!$D2325,"")</f>
        <v/>
      </c>
      <c r="D2326" s="39" t="str">
        <f>IFERROR(__xludf.DUMMYFUNCTION("IFERROR(RANK(raw!$H2325,Filter(raw!$H$2:$H10000,raw!$B$2:$B10000=raw!$B2325),1),"""")"),"")</f>
        <v/>
      </c>
      <c r="E2326" s="40" t="str">
        <f t="array" ref="E2326">IFERROR(INDEX(raw!$B:$H,MATCH(1,(raw!$B:$B=$B2326)*(raw!$D:$D=$C2326),0),7), "n/a")</f>
        <v/>
      </c>
    </row>
    <row r="2327">
      <c r="B2327" s="39" t="str">
        <f>IFERROR(raw!$B2326,"")</f>
        <v/>
      </c>
      <c r="C2327" s="39" t="str">
        <f>IFERROR(raw!$D2326,"")</f>
        <v/>
      </c>
      <c r="D2327" s="39" t="str">
        <f>IFERROR(__xludf.DUMMYFUNCTION("IFERROR(RANK(raw!$H2326,Filter(raw!$H$2:$H10000,raw!$B$2:$B10000=raw!$B2326),1),"""")"),"")</f>
        <v/>
      </c>
      <c r="E2327" s="40" t="str">
        <f t="array" ref="E2327">IFERROR(INDEX(raw!$B:$H,MATCH(1,(raw!$B:$B=$B2327)*(raw!$D:$D=$C2327),0),7), "n/a")</f>
        <v/>
      </c>
    </row>
    <row r="2328">
      <c r="B2328" s="39" t="str">
        <f>IFERROR(raw!$B2327,"")</f>
        <v/>
      </c>
      <c r="C2328" s="39" t="str">
        <f>IFERROR(raw!$D2327,"")</f>
        <v/>
      </c>
      <c r="D2328" s="39" t="str">
        <f>IFERROR(__xludf.DUMMYFUNCTION("IFERROR(RANK(raw!$H2327,Filter(raw!$H$2:$H10000,raw!$B$2:$B10000=raw!$B2327),1),"""")"),"")</f>
        <v/>
      </c>
      <c r="E2328" s="40" t="str">
        <f t="array" ref="E2328">IFERROR(INDEX(raw!$B:$H,MATCH(1,(raw!$B:$B=$B2328)*(raw!$D:$D=$C2328),0),7), "n/a")</f>
        <v/>
      </c>
    </row>
    <row r="2329">
      <c r="B2329" s="39" t="str">
        <f>IFERROR(raw!$B2328,"")</f>
        <v/>
      </c>
      <c r="C2329" s="39" t="str">
        <f>IFERROR(raw!$D2328,"")</f>
        <v/>
      </c>
      <c r="D2329" s="39" t="str">
        <f>IFERROR(__xludf.DUMMYFUNCTION("IFERROR(RANK(raw!$H2328,Filter(raw!$H$2:$H10000,raw!$B$2:$B10000=raw!$B2328),1),"""")"),"")</f>
        <v/>
      </c>
      <c r="E2329" s="40" t="str">
        <f t="array" ref="E2329">IFERROR(INDEX(raw!$B:$H,MATCH(1,(raw!$B:$B=$B2329)*(raw!$D:$D=$C2329),0),7), "n/a")</f>
        <v/>
      </c>
    </row>
    <row r="2330">
      <c r="B2330" s="39" t="str">
        <f>IFERROR(raw!$B2329,"")</f>
        <v/>
      </c>
      <c r="C2330" s="39" t="str">
        <f>IFERROR(raw!$D2329,"")</f>
        <v/>
      </c>
      <c r="D2330" s="39" t="str">
        <f>IFERROR(__xludf.DUMMYFUNCTION("IFERROR(RANK(raw!$H2329,Filter(raw!$H$2:$H10000,raw!$B$2:$B10000=raw!$B2329),1),"""")"),"")</f>
        <v/>
      </c>
      <c r="E2330" s="40" t="str">
        <f t="array" ref="E2330">IFERROR(INDEX(raw!$B:$H,MATCH(1,(raw!$B:$B=$B2330)*(raw!$D:$D=$C2330),0),7), "n/a")</f>
        <v/>
      </c>
    </row>
    <row r="2331">
      <c r="B2331" s="39" t="str">
        <f>IFERROR(raw!$B2330,"")</f>
        <v/>
      </c>
      <c r="C2331" s="39" t="str">
        <f>IFERROR(raw!$D2330,"")</f>
        <v/>
      </c>
      <c r="D2331" s="39" t="str">
        <f>IFERROR(__xludf.DUMMYFUNCTION("IFERROR(RANK(raw!$H2330,Filter(raw!$H$2:$H10000,raw!$B$2:$B10000=raw!$B2330),1),"""")"),"")</f>
        <v/>
      </c>
      <c r="E2331" s="40" t="str">
        <f t="array" ref="E2331">IFERROR(INDEX(raw!$B:$H,MATCH(1,(raw!$B:$B=$B2331)*(raw!$D:$D=$C2331),0),7), "n/a")</f>
        <v/>
      </c>
    </row>
    <row r="2332">
      <c r="B2332" s="39" t="str">
        <f>IFERROR(raw!$B2331,"")</f>
        <v/>
      </c>
      <c r="C2332" s="39" t="str">
        <f>IFERROR(raw!$D2331,"")</f>
        <v/>
      </c>
      <c r="D2332" s="39" t="str">
        <f>IFERROR(__xludf.DUMMYFUNCTION("IFERROR(RANK(raw!$H2331,Filter(raw!$H$2:$H10000,raw!$B$2:$B10000=raw!$B2331),1),"""")"),"")</f>
        <v/>
      </c>
      <c r="E2332" s="40" t="str">
        <f t="array" ref="E2332">IFERROR(INDEX(raw!$B:$H,MATCH(1,(raw!$B:$B=$B2332)*(raw!$D:$D=$C2332),0),7), "n/a")</f>
        <v/>
      </c>
    </row>
    <row r="2333">
      <c r="B2333" s="39" t="str">
        <f>IFERROR(raw!$B2332,"")</f>
        <v/>
      </c>
      <c r="C2333" s="39" t="str">
        <f>IFERROR(raw!$D2332,"")</f>
        <v/>
      </c>
      <c r="D2333" s="39" t="str">
        <f>IFERROR(__xludf.DUMMYFUNCTION("IFERROR(RANK(raw!$H2332,Filter(raw!$H$2:$H10000,raw!$B$2:$B10000=raw!$B2332),1),"""")"),"")</f>
        <v/>
      </c>
      <c r="E2333" s="40" t="str">
        <f t="array" ref="E2333">IFERROR(INDEX(raw!$B:$H,MATCH(1,(raw!$B:$B=$B2333)*(raw!$D:$D=$C2333),0),7), "n/a")</f>
        <v/>
      </c>
    </row>
    <row r="2334">
      <c r="B2334" s="39" t="str">
        <f>IFERROR(raw!$B2333,"")</f>
        <v/>
      </c>
      <c r="C2334" s="39" t="str">
        <f>IFERROR(raw!$D2333,"")</f>
        <v/>
      </c>
      <c r="D2334" s="39" t="str">
        <f>IFERROR(__xludf.DUMMYFUNCTION("IFERROR(RANK(raw!$H2333,Filter(raw!$H$2:$H10000,raw!$B$2:$B10000=raw!$B2333),1),"""")"),"")</f>
        <v/>
      </c>
      <c r="E2334" s="40" t="str">
        <f t="array" ref="E2334">IFERROR(INDEX(raw!$B:$H,MATCH(1,(raw!$B:$B=$B2334)*(raw!$D:$D=$C2334),0),7), "n/a")</f>
        <v/>
      </c>
    </row>
    <row r="2335">
      <c r="B2335" s="39" t="str">
        <f>IFERROR(raw!$B2334,"")</f>
        <v/>
      </c>
      <c r="C2335" s="39" t="str">
        <f>IFERROR(raw!$D2334,"")</f>
        <v/>
      </c>
      <c r="D2335" s="39" t="str">
        <f>IFERROR(__xludf.DUMMYFUNCTION("IFERROR(RANK(raw!$H2334,Filter(raw!$H$2:$H10000,raw!$B$2:$B10000=raw!$B2334),1),"""")"),"")</f>
        <v/>
      </c>
      <c r="E2335" s="40" t="str">
        <f t="array" ref="E2335">IFERROR(INDEX(raw!$B:$H,MATCH(1,(raw!$B:$B=$B2335)*(raw!$D:$D=$C2335),0),7), "n/a")</f>
        <v/>
      </c>
    </row>
    <row r="2336">
      <c r="B2336" s="39" t="str">
        <f>IFERROR(raw!$B2335,"")</f>
        <v/>
      </c>
      <c r="C2336" s="39" t="str">
        <f>IFERROR(raw!$D2335,"")</f>
        <v/>
      </c>
      <c r="D2336" s="39" t="str">
        <f>IFERROR(__xludf.DUMMYFUNCTION("IFERROR(RANK(raw!$H2335,Filter(raw!$H$2:$H10000,raw!$B$2:$B10000=raw!$B2335),1),"""")"),"")</f>
        <v/>
      </c>
      <c r="E2336" s="40" t="str">
        <f t="array" ref="E2336">IFERROR(INDEX(raw!$B:$H,MATCH(1,(raw!$B:$B=$B2336)*(raw!$D:$D=$C2336),0),7), "n/a")</f>
        <v/>
      </c>
    </row>
    <row r="2337">
      <c r="B2337" s="39" t="str">
        <f>IFERROR(raw!$B2336,"")</f>
        <v/>
      </c>
      <c r="C2337" s="39" t="str">
        <f>IFERROR(raw!$D2336,"")</f>
        <v/>
      </c>
      <c r="D2337" s="39" t="str">
        <f>IFERROR(__xludf.DUMMYFUNCTION("IFERROR(RANK(raw!$H2336,Filter(raw!$H$2:$H10000,raw!$B$2:$B10000=raw!$B2336),1),"""")"),"")</f>
        <v/>
      </c>
      <c r="E2337" s="40" t="str">
        <f t="array" ref="E2337">IFERROR(INDEX(raw!$B:$H,MATCH(1,(raw!$B:$B=$B2337)*(raw!$D:$D=$C2337),0),7), "n/a")</f>
        <v/>
      </c>
    </row>
    <row r="2338">
      <c r="B2338" s="39" t="str">
        <f>IFERROR(raw!$B2337,"")</f>
        <v/>
      </c>
      <c r="C2338" s="39" t="str">
        <f>IFERROR(raw!$D2337,"")</f>
        <v/>
      </c>
      <c r="D2338" s="39" t="str">
        <f>IFERROR(__xludf.DUMMYFUNCTION("IFERROR(RANK(raw!$H2337,Filter(raw!$H$2:$H10000,raw!$B$2:$B10000=raw!$B2337),1),"""")"),"")</f>
        <v/>
      </c>
      <c r="E2338" s="40" t="str">
        <f t="array" ref="E2338">IFERROR(INDEX(raw!$B:$H,MATCH(1,(raw!$B:$B=$B2338)*(raw!$D:$D=$C2338),0),7), "n/a")</f>
        <v/>
      </c>
    </row>
    <row r="2339">
      <c r="B2339" s="39" t="str">
        <f>IFERROR(raw!$B2338,"")</f>
        <v/>
      </c>
      <c r="C2339" s="39" t="str">
        <f>IFERROR(raw!$D2338,"")</f>
        <v/>
      </c>
      <c r="D2339" s="39" t="str">
        <f>IFERROR(__xludf.DUMMYFUNCTION("IFERROR(RANK(raw!$H2338,Filter(raw!$H$2:$H10000,raw!$B$2:$B10000=raw!$B2338),1),"""")"),"")</f>
        <v/>
      </c>
      <c r="E2339" s="40" t="str">
        <f t="array" ref="E2339">IFERROR(INDEX(raw!$B:$H,MATCH(1,(raw!$B:$B=$B2339)*(raw!$D:$D=$C2339),0),7), "n/a")</f>
        <v/>
      </c>
    </row>
    <row r="2340">
      <c r="B2340" s="39" t="str">
        <f>IFERROR(raw!$B2339,"")</f>
        <v/>
      </c>
      <c r="C2340" s="39" t="str">
        <f>IFERROR(raw!$D2339,"")</f>
        <v/>
      </c>
      <c r="D2340" s="39" t="str">
        <f>IFERROR(__xludf.DUMMYFUNCTION("IFERROR(RANK(raw!$H2339,Filter(raw!$H$2:$H10000,raw!$B$2:$B10000=raw!$B2339),1),"""")"),"")</f>
        <v/>
      </c>
      <c r="E2340" s="40" t="str">
        <f t="array" ref="E2340">IFERROR(INDEX(raw!$B:$H,MATCH(1,(raw!$B:$B=$B2340)*(raw!$D:$D=$C2340),0),7), "n/a")</f>
        <v/>
      </c>
    </row>
    <row r="2341">
      <c r="B2341" s="39" t="str">
        <f>IFERROR(raw!$B2340,"")</f>
        <v/>
      </c>
      <c r="C2341" s="39" t="str">
        <f>IFERROR(raw!$D2340,"")</f>
        <v/>
      </c>
      <c r="D2341" s="39" t="str">
        <f>IFERROR(__xludf.DUMMYFUNCTION("IFERROR(RANK(raw!$H2340,Filter(raw!$H$2:$H10000,raw!$B$2:$B10000=raw!$B2340),1),"""")"),"")</f>
        <v/>
      </c>
      <c r="E2341" s="40" t="str">
        <f t="array" ref="E2341">IFERROR(INDEX(raw!$B:$H,MATCH(1,(raw!$B:$B=$B2341)*(raw!$D:$D=$C2341),0),7), "n/a")</f>
        <v/>
      </c>
    </row>
    <row r="2342">
      <c r="B2342" s="39" t="str">
        <f>IFERROR(raw!$B2341,"")</f>
        <v/>
      </c>
      <c r="C2342" s="39" t="str">
        <f>IFERROR(raw!$D2341,"")</f>
        <v/>
      </c>
      <c r="D2342" s="39" t="str">
        <f>IFERROR(__xludf.DUMMYFUNCTION("IFERROR(RANK(raw!$H2341,Filter(raw!$H$2:$H10000,raw!$B$2:$B10000=raw!$B2341),1),"""")"),"")</f>
        <v/>
      </c>
      <c r="E2342" s="40" t="str">
        <f t="array" ref="E2342">IFERROR(INDEX(raw!$B:$H,MATCH(1,(raw!$B:$B=$B2342)*(raw!$D:$D=$C2342),0),7), "n/a")</f>
        <v/>
      </c>
    </row>
    <row r="2343">
      <c r="B2343" s="39" t="str">
        <f>IFERROR(raw!$B2342,"")</f>
        <v/>
      </c>
      <c r="C2343" s="39" t="str">
        <f>IFERROR(raw!$D2342,"")</f>
        <v/>
      </c>
      <c r="D2343" s="39" t="str">
        <f>IFERROR(__xludf.DUMMYFUNCTION("IFERROR(RANK(raw!$H2342,Filter(raw!$H$2:$H10000,raw!$B$2:$B10000=raw!$B2342),1),"""")"),"")</f>
        <v/>
      </c>
      <c r="E2343" s="40" t="str">
        <f t="array" ref="E2343">IFERROR(INDEX(raw!$B:$H,MATCH(1,(raw!$B:$B=$B2343)*(raw!$D:$D=$C2343),0),7), "n/a")</f>
        <v/>
      </c>
    </row>
    <row r="2344">
      <c r="B2344" s="39" t="str">
        <f>IFERROR(raw!$B2343,"")</f>
        <v/>
      </c>
      <c r="C2344" s="39" t="str">
        <f>IFERROR(raw!$D2343,"")</f>
        <v/>
      </c>
      <c r="D2344" s="39" t="str">
        <f>IFERROR(__xludf.DUMMYFUNCTION("IFERROR(RANK(raw!$H2343,Filter(raw!$H$2:$H10000,raw!$B$2:$B10000=raw!$B2343),1),"""")"),"")</f>
        <v/>
      </c>
      <c r="E2344" s="40" t="str">
        <f t="array" ref="E2344">IFERROR(INDEX(raw!$B:$H,MATCH(1,(raw!$B:$B=$B2344)*(raw!$D:$D=$C2344),0),7), "n/a")</f>
        <v/>
      </c>
    </row>
    <row r="2345">
      <c r="B2345" s="39" t="str">
        <f>IFERROR(raw!$B2344,"")</f>
        <v/>
      </c>
      <c r="C2345" s="39" t="str">
        <f>IFERROR(raw!$D2344,"")</f>
        <v/>
      </c>
      <c r="D2345" s="39" t="str">
        <f>IFERROR(__xludf.DUMMYFUNCTION("IFERROR(RANK(raw!$H2344,Filter(raw!$H$2:$H10000,raw!$B$2:$B10000=raw!$B2344),1),"""")"),"")</f>
        <v/>
      </c>
      <c r="E2345" s="40" t="str">
        <f t="array" ref="E2345">IFERROR(INDEX(raw!$B:$H,MATCH(1,(raw!$B:$B=$B2345)*(raw!$D:$D=$C2345),0),7), "n/a")</f>
        <v/>
      </c>
    </row>
    <row r="2346">
      <c r="B2346" s="39" t="str">
        <f>IFERROR(raw!$B2345,"")</f>
        <v/>
      </c>
      <c r="C2346" s="39" t="str">
        <f>IFERROR(raw!$D2345,"")</f>
        <v/>
      </c>
      <c r="D2346" s="39" t="str">
        <f>IFERROR(__xludf.DUMMYFUNCTION("IFERROR(RANK(raw!$H2345,Filter(raw!$H$2:$H10000,raw!$B$2:$B10000=raw!$B2345),1),"""")"),"")</f>
        <v/>
      </c>
      <c r="E2346" s="40" t="str">
        <f t="array" ref="E2346">IFERROR(INDEX(raw!$B:$H,MATCH(1,(raw!$B:$B=$B2346)*(raw!$D:$D=$C2346),0),7), "n/a")</f>
        <v/>
      </c>
    </row>
    <row r="2347">
      <c r="B2347" s="39" t="str">
        <f>IFERROR(raw!$B2346,"")</f>
        <v/>
      </c>
      <c r="C2347" s="39" t="str">
        <f>IFERROR(raw!$D2346,"")</f>
        <v/>
      </c>
      <c r="D2347" s="39" t="str">
        <f>IFERROR(__xludf.DUMMYFUNCTION("IFERROR(RANK(raw!$H2346,Filter(raw!$H$2:$H10000,raw!$B$2:$B10000=raw!$B2346),1),"""")"),"")</f>
        <v/>
      </c>
      <c r="E2347" s="40" t="str">
        <f t="array" ref="E2347">IFERROR(INDEX(raw!$B:$H,MATCH(1,(raw!$B:$B=$B2347)*(raw!$D:$D=$C2347),0),7), "n/a")</f>
        <v/>
      </c>
    </row>
    <row r="2348">
      <c r="B2348" s="39" t="str">
        <f>IFERROR(raw!$B2347,"")</f>
        <v/>
      </c>
      <c r="C2348" s="39" t="str">
        <f>IFERROR(raw!$D2347,"")</f>
        <v/>
      </c>
      <c r="D2348" s="39" t="str">
        <f>IFERROR(__xludf.DUMMYFUNCTION("IFERROR(RANK(raw!$H2347,Filter(raw!$H$2:$H10000,raw!$B$2:$B10000=raw!$B2347),1),"""")"),"")</f>
        <v/>
      </c>
      <c r="E2348" s="40" t="str">
        <f t="array" ref="E2348">IFERROR(INDEX(raw!$B:$H,MATCH(1,(raw!$B:$B=$B2348)*(raw!$D:$D=$C2348),0),7), "n/a")</f>
        <v/>
      </c>
    </row>
    <row r="2349">
      <c r="B2349" s="39" t="str">
        <f>IFERROR(raw!$B2348,"")</f>
        <v/>
      </c>
      <c r="C2349" s="39" t="str">
        <f>IFERROR(raw!$D2348,"")</f>
        <v/>
      </c>
      <c r="D2349" s="39" t="str">
        <f>IFERROR(__xludf.DUMMYFUNCTION("IFERROR(RANK(raw!$H2348,Filter(raw!$H$2:$H10000,raw!$B$2:$B10000=raw!$B2348),1),"""")"),"")</f>
        <v/>
      </c>
      <c r="E2349" s="40" t="str">
        <f t="array" ref="E2349">IFERROR(INDEX(raw!$B:$H,MATCH(1,(raw!$B:$B=$B2349)*(raw!$D:$D=$C2349),0),7), "n/a")</f>
        <v/>
      </c>
    </row>
    <row r="2350">
      <c r="B2350" s="39" t="str">
        <f>IFERROR(raw!$B2349,"")</f>
        <v/>
      </c>
      <c r="C2350" s="39" t="str">
        <f>IFERROR(raw!$D2349,"")</f>
        <v/>
      </c>
      <c r="D2350" s="39" t="str">
        <f>IFERROR(__xludf.DUMMYFUNCTION("IFERROR(RANK(raw!$H2349,Filter(raw!$H$2:$H10000,raw!$B$2:$B10000=raw!$B2349),1),"""")"),"")</f>
        <v/>
      </c>
      <c r="E2350" s="40" t="str">
        <f t="array" ref="E2350">IFERROR(INDEX(raw!$B:$H,MATCH(1,(raw!$B:$B=$B2350)*(raw!$D:$D=$C2350),0),7), "n/a")</f>
        <v/>
      </c>
    </row>
    <row r="2351">
      <c r="B2351" s="39" t="str">
        <f>IFERROR(raw!$B2350,"")</f>
        <v/>
      </c>
      <c r="C2351" s="39" t="str">
        <f>IFERROR(raw!$D2350,"")</f>
        <v/>
      </c>
      <c r="D2351" s="39" t="str">
        <f>IFERROR(__xludf.DUMMYFUNCTION("IFERROR(RANK(raw!$H2350,Filter(raw!$H$2:$H10000,raw!$B$2:$B10000=raw!$B2350),1),"""")"),"")</f>
        <v/>
      </c>
      <c r="E2351" s="40" t="str">
        <f t="array" ref="E2351">IFERROR(INDEX(raw!$B:$H,MATCH(1,(raw!$B:$B=$B2351)*(raw!$D:$D=$C2351),0),7), "n/a")</f>
        <v/>
      </c>
    </row>
    <row r="2352">
      <c r="B2352" s="39" t="str">
        <f>IFERROR(raw!$B2351,"")</f>
        <v/>
      </c>
      <c r="C2352" s="39" t="str">
        <f>IFERROR(raw!$D2351,"")</f>
        <v/>
      </c>
      <c r="D2352" s="39" t="str">
        <f>IFERROR(__xludf.DUMMYFUNCTION("IFERROR(RANK(raw!$H2351,Filter(raw!$H$2:$H10000,raw!$B$2:$B10000=raw!$B2351),1),"""")"),"")</f>
        <v/>
      </c>
      <c r="E2352" s="40" t="str">
        <f t="array" ref="E2352">IFERROR(INDEX(raw!$B:$H,MATCH(1,(raw!$B:$B=$B2352)*(raw!$D:$D=$C2352),0),7), "n/a")</f>
        <v/>
      </c>
    </row>
    <row r="2353">
      <c r="B2353" s="39" t="str">
        <f>IFERROR(raw!$B2352,"")</f>
        <v/>
      </c>
      <c r="C2353" s="39" t="str">
        <f>IFERROR(raw!$D2352,"")</f>
        <v/>
      </c>
      <c r="D2353" s="39" t="str">
        <f>IFERROR(__xludf.DUMMYFUNCTION("IFERROR(RANK(raw!$H2352,Filter(raw!$H$2:$H10000,raw!$B$2:$B10000=raw!$B2352),1),"""")"),"")</f>
        <v/>
      </c>
      <c r="E2353" s="40" t="str">
        <f t="array" ref="E2353">IFERROR(INDEX(raw!$B:$H,MATCH(1,(raw!$B:$B=$B2353)*(raw!$D:$D=$C2353),0),7), "n/a")</f>
        <v/>
      </c>
    </row>
    <row r="2354">
      <c r="B2354" s="39" t="str">
        <f>IFERROR(raw!$B2353,"")</f>
        <v/>
      </c>
      <c r="C2354" s="39" t="str">
        <f>IFERROR(raw!$D2353,"")</f>
        <v/>
      </c>
      <c r="D2354" s="39" t="str">
        <f>IFERROR(__xludf.DUMMYFUNCTION("IFERROR(RANK(raw!$H2353,Filter(raw!$H$2:$H10000,raw!$B$2:$B10000=raw!$B2353),1),"""")"),"")</f>
        <v/>
      </c>
      <c r="E2354" s="40" t="str">
        <f t="array" ref="E2354">IFERROR(INDEX(raw!$B:$H,MATCH(1,(raw!$B:$B=$B2354)*(raw!$D:$D=$C2354),0),7), "n/a")</f>
        <v/>
      </c>
    </row>
    <row r="2355">
      <c r="B2355" s="39" t="str">
        <f>IFERROR(raw!$B2354,"")</f>
        <v/>
      </c>
      <c r="C2355" s="39" t="str">
        <f>IFERROR(raw!$D2354,"")</f>
        <v/>
      </c>
      <c r="D2355" s="39" t="str">
        <f>IFERROR(__xludf.DUMMYFUNCTION("IFERROR(RANK(raw!$H2354,Filter(raw!$H$2:$H10000,raw!$B$2:$B10000=raw!$B2354),1),"""")"),"")</f>
        <v/>
      </c>
      <c r="E2355" s="40" t="str">
        <f t="array" ref="E2355">IFERROR(INDEX(raw!$B:$H,MATCH(1,(raw!$B:$B=$B2355)*(raw!$D:$D=$C2355),0),7), "n/a")</f>
        <v/>
      </c>
    </row>
    <row r="2356">
      <c r="B2356" s="39" t="str">
        <f>IFERROR(raw!$B2355,"")</f>
        <v/>
      </c>
      <c r="C2356" s="39" t="str">
        <f>IFERROR(raw!$D2355,"")</f>
        <v/>
      </c>
      <c r="D2356" s="39" t="str">
        <f>IFERROR(__xludf.DUMMYFUNCTION("IFERROR(RANK(raw!$H2355,Filter(raw!$H$2:$H10000,raw!$B$2:$B10000=raw!$B2355),1),"""")"),"")</f>
        <v/>
      </c>
      <c r="E2356" s="40" t="str">
        <f t="array" ref="E2356">IFERROR(INDEX(raw!$B:$H,MATCH(1,(raw!$B:$B=$B2356)*(raw!$D:$D=$C2356),0),7), "n/a")</f>
        <v/>
      </c>
    </row>
    <row r="2357">
      <c r="B2357" s="39" t="str">
        <f>IFERROR(raw!$B2356,"")</f>
        <v/>
      </c>
      <c r="C2357" s="39" t="str">
        <f>IFERROR(raw!$D2356,"")</f>
        <v/>
      </c>
      <c r="D2357" s="39" t="str">
        <f>IFERROR(__xludf.DUMMYFUNCTION("IFERROR(RANK(raw!$H2356,Filter(raw!$H$2:$H10000,raw!$B$2:$B10000=raw!$B2356),1),"""")"),"")</f>
        <v/>
      </c>
      <c r="E2357" s="40" t="str">
        <f t="array" ref="E2357">IFERROR(INDEX(raw!$B:$H,MATCH(1,(raw!$B:$B=$B2357)*(raw!$D:$D=$C2357),0),7), "n/a")</f>
        <v/>
      </c>
    </row>
    <row r="2358">
      <c r="B2358" s="39" t="str">
        <f>IFERROR(raw!$B2357,"")</f>
        <v/>
      </c>
      <c r="C2358" s="39" t="str">
        <f>IFERROR(raw!$D2357,"")</f>
        <v/>
      </c>
      <c r="D2358" s="39" t="str">
        <f>IFERROR(__xludf.DUMMYFUNCTION("IFERROR(RANK(raw!$H2357,Filter(raw!$H$2:$H10000,raw!$B$2:$B10000=raw!$B2357),1),"""")"),"")</f>
        <v/>
      </c>
      <c r="E2358" s="40" t="str">
        <f t="array" ref="E2358">IFERROR(INDEX(raw!$B:$H,MATCH(1,(raw!$B:$B=$B2358)*(raw!$D:$D=$C2358),0),7), "n/a")</f>
        <v/>
      </c>
    </row>
    <row r="2359">
      <c r="B2359" s="39" t="str">
        <f>IFERROR(raw!$B2358,"")</f>
        <v/>
      </c>
      <c r="C2359" s="39" t="str">
        <f>IFERROR(raw!$D2358,"")</f>
        <v/>
      </c>
      <c r="D2359" s="39" t="str">
        <f>IFERROR(__xludf.DUMMYFUNCTION("IFERROR(RANK(raw!$H2358,Filter(raw!$H$2:$H10000,raw!$B$2:$B10000=raw!$B2358),1),"""")"),"")</f>
        <v/>
      </c>
      <c r="E2359" s="40" t="str">
        <f t="array" ref="E2359">IFERROR(INDEX(raw!$B:$H,MATCH(1,(raw!$B:$B=$B2359)*(raw!$D:$D=$C2359),0),7), "n/a")</f>
        <v/>
      </c>
    </row>
    <row r="2360">
      <c r="B2360" s="39" t="str">
        <f>IFERROR(raw!$B2359,"")</f>
        <v/>
      </c>
      <c r="C2360" s="39" t="str">
        <f>IFERROR(raw!$D2359,"")</f>
        <v/>
      </c>
      <c r="D2360" s="39" t="str">
        <f>IFERROR(__xludf.DUMMYFUNCTION("IFERROR(RANK(raw!$H2359,Filter(raw!$H$2:$H10000,raw!$B$2:$B10000=raw!$B2359),1),"""")"),"")</f>
        <v/>
      </c>
      <c r="E2360" s="40" t="str">
        <f t="array" ref="E2360">IFERROR(INDEX(raw!$B:$H,MATCH(1,(raw!$B:$B=$B2360)*(raw!$D:$D=$C2360),0),7), "n/a")</f>
        <v/>
      </c>
    </row>
    <row r="2361">
      <c r="B2361" s="39" t="str">
        <f>IFERROR(raw!$B2360,"")</f>
        <v/>
      </c>
      <c r="C2361" s="39" t="str">
        <f>IFERROR(raw!$D2360,"")</f>
        <v/>
      </c>
      <c r="D2361" s="39" t="str">
        <f>IFERROR(__xludf.DUMMYFUNCTION("IFERROR(RANK(raw!$H2360,Filter(raw!$H$2:$H10000,raw!$B$2:$B10000=raw!$B2360),1),"""")"),"")</f>
        <v/>
      </c>
      <c r="E2361" s="40" t="str">
        <f t="array" ref="E2361">IFERROR(INDEX(raw!$B:$H,MATCH(1,(raw!$B:$B=$B2361)*(raw!$D:$D=$C2361),0),7), "n/a")</f>
        <v/>
      </c>
    </row>
    <row r="2362">
      <c r="B2362" s="39" t="str">
        <f>IFERROR(raw!$B2361,"")</f>
        <v/>
      </c>
      <c r="C2362" s="39" t="str">
        <f>IFERROR(raw!$D2361,"")</f>
        <v/>
      </c>
      <c r="D2362" s="39" t="str">
        <f>IFERROR(__xludf.DUMMYFUNCTION("IFERROR(RANK(raw!$H2361,Filter(raw!$H$2:$H10000,raw!$B$2:$B10000=raw!$B2361),1),"""")"),"")</f>
        <v/>
      </c>
      <c r="E2362" s="40" t="str">
        <f t="array" ref="E2362">IFERROR(INDEX(raw!$B:$H,MATCH(1,(raw!$B:$B=$B2362)*(raw!$D:$D=$C2362),0),7), "n/a")</f>
        <v/>
      </c>
    </row>
    <row r="2363">
      <c r="B2363" s="39" t="str">
        <f>IFERROR(raw!$B2362,"")</f>
        <v/>
      </c>
      <c r="C2363" s="39" t="str">
        <f>IFERROR(raw!$D2362,"")</f>
        <v/>
      </c>
      <c r="D2363" s="39" t="str">
        <f>IFERROR(__xludf.DUMMYFUNCTION("IFERROR(RANK(raw!$H2362,Filter(raw!$H$2:$H10000,raw!$B$2:$B10000=raw!$B2362),1),"""")"),"")</f>
        <v/>
      </c>
      <c r="E2363" s="40" t="str">
        <f t="array" ref="E2363">IFERROR(INDEX(raw!$B:$H,MATCH(1,(raw!$B:$B=$B2363)*(raw!$D:$D=$C2363),0),7), "n/a")</f>
        <v/>
      </c>
    </row>
    <row r="2364">
      <c r="B2364" s="39" t="str">
        <f>IFERROR(raw!$B2363,"")</f>
        <v/>
      </c>
      <c r="C2364" s="39" t="str">
        <f>IFERROR(raw!$D2363,"")</f>
        <v/>
      </c>
      <c r="D2364" s="39" t="str">
        <f>IFERROR(__xludf.DUMMYFUNCTION("IFERROR(RANK(raw!$H2363,Filter(raw!$H$2:$H10000,raw!$B$2:$B10000=raw!$B2363),1),"""")"),"")</f>
        <v/>
      </c>
      <c r="E2364" s="40" t="str">
        <f t="array" ref="E2364">IFERROR(INDEX(raw!$B:$H,MATCH(1,(raw!$B:$B=$B2364)*(raw!$D:$D=$C2364),0),7), "n/a")</f>
        <v/>
      </c>
    </row>
    <row r="2365">
      <c r="B2365" s="39" t="str">
        <f>IFERROR(raw!$B2364,"")</f>
        <v/>
      </c>
      <c r="C2365" s="39" t="str">
        <f>IFERROR(raw!$D2364,"")</f>
        <v/>
      </c>
      <c r="D2365" s="39" t="str">
        <f>IFERROR(__xludf.DUMMYFUNCTION("IFERROR(RANK(raw!$H2364,Filter(raw!$H$2:$H10000,raw!$B$2:$B10000=raw!$B2364),1),"""")"),"")</f>
        <v/>
      </c>
      <c r="E2365" s="40" t="str">
        <f t="array" ref="E2365">IFERROR(INDEX(raw!$B:$H,MATCH(1,(raw!$B:$B=$B2365)*(raw!$D:$D=$C2365),0),7), "n/a")</f>
        <v/>
      </c>
    </row>
    <row r="2366">
      <c r="B2366" s="39" t="str">
        <f>IFERROR(raw!$B2365,"")</f>
        <v/>
      </c>
      <c r="C2366" s="39" t="str">
        <f>IFERROR(raw!$D2365,"")</f>
        <v/>
      </c>
      <c r="D2366" s="39" t="str">
        <f>IFERROR(__xludf.DUMMYFUNCTION("IFERROR(RANK(raw!$H2365,Filter(raw!$H$2:$H10000,raw!$B$2:$B10000=raw!$B2365),1),"""")"),"")</f>
        <v/>
      </c>
      <c r="E2366" s="40" t="str">
        <f t="array" ref="E2366">IFERROR(INDEX(raw!$B:$H,MATCH(1,(raw!$B:$B=$B2366)*(raw!$D:$D=$C2366),0),7), "n/a")</f>
        <v/>
      </c>
    </row>
    <row r="2367">
      <c r="B2367" s="39" t="str">
        <f>IFERROR(raw!$B2366,"")</f>
        <v/>
      </c>
      <c r="C2367" s="39" t="str">
        <f>IFERROR(raw!$D2366,"")</f>
        <v/>
      </c>
      <c r="D2367" s="39" t="str">
        <f>IFERROR(__xludf.DUMMYFUNCTION("IFERROR(RANK(raw!$H2366,Filter(raw!$H$2:$H10000,raw!$B$2:$B10000=raw!$B2366),1),"""")"),"")</f>
        <v/>
      </c>
      <c r="E2367" s="40" t="str">
        <f t="array" ref="E2367">IFERROR(INDEX(raw!$B:$H,MATCH(1,(raw!$B:$B=$B2367)*(raw!$D:$D=$C2367),0),7), "n/a")</f>
        <v/>
      </c>
    </row>
    <row r="2368">
      <c r="B2368" s="39" t="str">
        <f>IFERROR(raw!$B2367,"")</f>
        <v/>
      </c>
      <c r="C2368" s="39" t="str">
        <f>IFERROR(raw!$D2367,"")</f>
        <v/>
      </c>
      <c r="D2368" s="39" t="str">
        <f>IFERROR(__xludf.DUMMYFUNCTION("IFERROR(RANK(raw!$H2367,Filter(raw!$H$2:$H10000,raw!$B$2:$B10000=raw!$B2367),1),"""")"),"")</f>
        <v/>
      </c>
      <c r="E2368" s="40" t="str">
        <f t="array" ref="E2368">IFERROR(INDEX(raw!$B:$H,MATCH(1,(raw!$B:$B=$B2368)*(raw!$D:$D=$C2368),0),7), "n/a")</f>
        <v/>
      </c>
    </row>
    <row r="2369">
      <c r="B2369" s="39" t="str">
        <f>IFERROR(raw!$B2368,"")</f>
        <v/>
      </c>
      <c r="C2369" s="39" t="str">
        <f>IFERROR(raw!$D2368,"")</f>
        <v/>
      </c>
      <c r="D2369" s="39" t="str">
        <f>IFERROR(__xludf.DUMMYFUNCTION("IFERROR(RANK(raw!$H2368,Filter(raw!$H$2:$H10000,raw!$B$2:$B10000=raw!$B2368),1),"""")"),"")</f>
        <v/>
      </c>
      <c r="E2369" s="40" t="str">
        <f t="array" ref="E2369">IFERROR(INDEX(raw!$B:$H,MATCH(1,(raw!$B:$B=$B2369)*(raw!$D:$D=$C2369),0),7), "n/a")</f>
        <v/>
      </c>
    </row>
    <row r="2370">
      <c r="B2370" s="39" t="str">
        <f>IFERROR(raw!$B2369,"")</f>
        <v/>
      </c>
      <c r="C2370" s="39" t="str">
        <f>IFERROR(raw!$D2369,"")</f>
        <v/>
      </c>
      <c r="D2370" s="39" t="str">
        <f>IFERROR(__xludf.DUMMYFUNCTION("IFERROR(RANK(raw!$H2369,Filter(raw!$H$2:$H10000,raw!$B$2:$B10000=raw!$B2369),1),"""")"),"")</f>
        <v/>
      </c>
      <c r="E2370" s="40" t="str">
        <f t="array" ref="E2370">IFERROR(INDEX(raw!$B:$H,MATCH(1,(raw!$B:$B=$B2370)*(raw!$D:$D=$C2370),0),7), "n/a")</f>
        <v/>
      </c>
    </row>
    <row r="2371">
      <c r="B2371" s="39" t="str">
        <f>IFERROR(raw!$B2370,"")</f>
        <v/>
      </c>
      <c r="C2371" s="39" t="str">
        <f>IFERROR(raw!$D2370,"")</f>
        <v/>
      </c>
      <c r="D2371" s="39" t="str">
        <f>IFERROR(__xludf.DUMMYFUNCTION("IFERROR(RANK(raw!$H2370,Filter(raw!$H$2:$H10000,raw!$B$2:$B10000=raw!$B2370),1),"""")"),"")</f>
        <v/>
      </c>
      <c r="E2371" s="40" t="str">
        <f t="array" ref="E2371">IFERROR(INDEX(raw!$B:$H,MATCH(1,(raw!$B:$B=$B2371)*(raw!$D:$D=$C2371),0),7), "n/a")</f>
        <v/>
      </c>
    </row>
    <row r="2372">
      <c r="B2372" s="39" t="str">
        <f>IFERROR(raw!$B2371,"")</f>
        <v/>
      </c>
      <c r="C2372" s="39" t="str">
        <f>IFERROR(raw!$D2371,"")</f>
        <v/>
      </c>
      <c r="D2372" s="39" t="str">
        <f>IFERROR(__xludf.DUMMYFUNCTION("IFERROR(RANK(raw!$H2371,Filter(raw!$H$2:$H10000,raw!$B$2:$B10000=raw!$B2371),1),"""")"),"")</f>
        <v/>
      </c>
      <c r="E2372" s="40" t="str">
        <f t="array" ref="E2372">IFERROR(INDEX(raw!$B:$H,MATCH(1,(raw!$B:$B=$B2372)*(raw!$D:$D=$C2372),0),7), "n/a")</f>
        <v/>
      </c>
    </row>
    <row r="2373">
      <c r="B2373" s="39" t="str">
        <f>IFERROR(raw!$B2372,"")</f>
        <v/>
      </c>
      <c r="C2373" s="39" t="str">
        <f>IFERROR(raw!$D2372,"")</f>
        <v/>
      </c>
      <c r="D2373" s="39" t="str">
        <f>IFERROR(__xludf.DUMMYFUNCTION("IFERROR(RANK(raw!$H2372,Filter(raw!$H$2:$H10000,raw!$B$2:$B10000=raw!$B2372),1),"""")"),"")</f>
        <v/>
      </c>
      <c r="E2373" s="40" t="str">
        <f t="array" ref="E2373">IFERROR(INDEX(raw!$B:$H,MATCH(1,(raw!$B:$B=$B2373)*(raw!$D:$D=$C2373),0),7), "n/a")</f>
        <v/>
      </c>
    </row>
    <row r="2374">
      <c r="B2374" s="39" t="str">
        <f>IFERROR(raw!$B2373,"")</f>
        <v/>
      </c>
      <c r="C2374" s="39" t="str">
        <f>IFERROR(raw!$D2373,"")</f>
        <v/>
      </c>
      <c r="D2374" s="39" t="str">
        <f>IFERROR(__xludf.DUMMYFUNCTION("IFERROR(RANK(raw!$H2373,Filter(raw!$H$2:$H10000,raw!$B$2:$B10000=raw!$B2373),1),"""")"),"")</f>
        <v/>
      </c>
      <c r="E2374" s="40" t="str">
        <f t="array" ref="E2374">IFERROR(INDEX(raw!$B:$H,MATCH(1,(raw!$B:$B=$B2374)*(raw!$D:$D=$C2374),0),7), "n/a")</f>
        <v/>
      </c>
    </row>
    <row r="2375">
      <c r="B2375" s="39" t="str">
        <f>IFERROR(raw!$B2374,"")</f>
        <v/>
      </c>
      <c r="C2375" s="39" t="str">
        <f>IFERROR(raw!$D2374,"")</f>
        <v/>
      </c>
      <c r="D2375" s="39" t="str">
        <f>IFERROR(__xludf.DUMMYFUNCTION("IFERROR(RANK(raw!$H2374,Filter(raw!$H$2:$H10000,raw!$B$2:$B10000=raw!$B2374),1),"""")"),"")</f>
        <v/>
      </c>
      <c r="E2375" s="40" t="str">
        <f t="array" ref="E2375">IFERROR(INDEX(raw!$B:$H,MATCH(1,(raw!$B:$B=$B2375)*(raw!$D:$D=$C2375),0),7), "n/a")</f>
        <v/>
      </c>
    </row>
    <row r="2376">
      <c r="B2376" s="39" t="str">
        <f>IFERROR(raw!$B2375,"")</f>
        <v/>
      </c>
      <c r="C2376" s="39" t="str">
        <f>IFERROR(raw!$D2375,"")</f>
        <v/>
      </c>
      <c r="D2376" s="39" t="str">
        <f>IFERROR(__xludf.DUMMYFUNCTION("IFERROR(RANK(raw!$H2375,Filter(raw!$H$2:$H10000,raw!$B$2:$B10000=raw!$B2375),1),"""")"),"")</f>
        <v/>
      </c>
      <c r="E2376" s="40" t="str">
        <f t="array" ref="E2376">IFERROR(INDEX(raw!$B:$H,MATCH(1,(raw!$B:$B=$B2376)*(raw!$D:$D=$C2376),0),7), "n/a")</f>
        <v/>
      </c>
    </row>
    <row r="2377">
      <c r="B2377" s="39" t="str">
        <f>IFERROR(raw!$B2376,"")</f>
        <v/>
      </c>
      <c r="C2377" s="39" t="str">
        <f>IFERROR(raw!$D2376,"")</f>
        <v/>
      </c>
      <c r="D2377" s="39" t="str">
        <f>IFERROR(__xludf.DUMMYFUNCTION("IFERROR(RANK(raw!$H2376,Filter(raw!$H$2:$H10000,raw!$B$2:$B10000=raw!$B2376),1),"""")"),"")</f>
        <v/>
      </c>
      <c r="E2377" s="40" t="str">
        <f t="array" ref="E2377">IFERROR(INDEX(raw!$B:$H,MATCH(1,(raw!$B:$B=$B2377)*(raw!$D:$D=$C2377),0),7), "n/a")</f>
        <v/>
      </c>
    </row>
    <row r="2378">
      <c r="B2378" s="39" t="str">
        <f>IFERROR(raw!$B2377,"")</f>
        <v/>
      </c>
      <c r="C2378" s="39" t="str">
        <f>IFERROR(raw!$D2377,"")</f>
        <v/>
      </c>
      <c r="D2378" s="39" t="str">
        <f>IFERROR(__xludf.DUMMYFUNCTION("IFERROR(RANK(raw!$H2377,Filter(raw!$H$2:$H10000,raw!$B$2:$B10000=raw!$B2377),1),"""")"),"")</f>
        <v/>
      </c>
      <c r="E2378" s="40" t="str">
        <f t="array" ref="E2378">IFERROR(INDEX(raw!$B:$H,MATCH(1,(raw!$B:$B=$B2378)*(raw!$D:$D=$C2378),0),7), "n/a")</f>
        <v/>
      </c>
    </row>
    <row r="2379">
      <c r="B2379" s="39" t="str">
        <f>IFERROR(raw!$B2378,"")</f>
        <v/>
      </c>
      <c r="C2379" s="39" t="str">
        <f>IFERROR(raw!$D2378,"")</f>
        <v/>
      </c>
      <c r="D2379" s="39" t="str">
        <f>IFERROR(__xludf.DUMMYFUNCTION("IFERROR(RANK(raw!$H2378,Filter(raw!$H$2:$H10000,raw!$B$2:$B10000=raw!$B2378),1),"""")"),"")</f>
        <v/>
      </c>
      <c r="E2379" s="40" t="str">
        <f t="array" ref="E2379">IFERROR(INDEX(raw!$B:$H,MATCH(1,(raw!$B:$B=$B2379)*(raw!$D:$D=$C2379),0),7), "n/a")</f>
        <v/>
      </c>
    </row>
    <row r="2380">
      <c r="B2380" s="39" t="str">
        <f>IFERROR(raw!$B2379,"")</f>
        <v/>
      </c>
      <c r="C2380" s="39" t="str">
        <f>IFERROR(raw!$D2379,"")</f>
        <v/>
      </c>
      <c r="D2380" s="39" t="str">
        <f>IFERROR(__xludf.DUMMYFUNCTION("IFERROR(RANK(raw!$H2379,Filter(raw!$H$2:$H10000,raw!$B$2:$B10000=raw!$B2379),1),"""")"),"")</f>
        <v/>
      </c>
      <c r="E2380" s="40" t="str">
        <f t="array" ref="E2380">IFERROR(INDEX(raw!$B:$H,MATCH(1,(raw!$B:$B=$B2380)*(raw!$D:$D=$C2380),0),7), "n/a")</f>
        <v/>
      </c>
    </row>
    <row r="2381">
      <c r="B2381" s="39" t="str">
        <f>IFERROR(raw!$B2380,"")</f>
        <v/>
      </c>
      <c r="C2381" s="39" t="str">
        <f>IFERROR(raw!$D2380,"")</f>
        <v/>
      </c>
      <c r="D2381" s="39" t="str">
        <f>IFERROR(__xludf.DUMMYFUNCTION("IFERROR(RANK(raw!$H2380,Filter(raw!$H$2:$H10000,raw!$B$2:$B10000=raw!$B2380),1),"""")"),"")</f>
        <v/>
      </c>
      <c r="E2381" s="40" t="str">
        <f t="array" ref="E2381">IFERROR(INDEX(raw!$B:$H,MATCH(1,(raw!$B:$B=$B2381)*(raw!$D:$D=$C2381),0),7), "n/a")</f>
        <v/>
      </c>
    </row>
    <row r="2382">
      <c r="B2382" s="39" t="str">
        <f>IFERROR(raw!$B2381,"")</f>
        <v/>
      </c>
      <c r="C2382" s="39" t="str">
        <f>IFERROR(raw!$D2381,"")</f>
        <v/>
      </c>
      <c r="D2382" s="39" t="str">
        <f>IFERROR(__xludf.DUMMYFUNCTION("IFERROR(RANK(raw!$H2381,Filter(raw!$H$2:$H10000,raw!$B$2:$B10000=raw!$B2381),1),"""")"),"")</f>
        <v/>
      </c>
      <c r="E2382" s="40" t="str">
        <f t="array" ref="E2382">IFERROR(INDEX(raw!$B:$H,MATCH(1,(raw!$B:$B=$B2382)*(raw!$D:$D=$C2382),0),7), "n/a")</f>
        <v/>
      </c>
    </row>
    <row r="2383">
      <c r="B2383" s="39" t="str">
        <f>IFERROR(raw!$B2382,"")</f>
        <v/>
      </c>
      <c r="C2383" s="39" t="str">
        <f>IFERROR(raw!$D2382,"")</f>
        <v/>
      </c>
      <c r="D2383" s="39" t="str">
        <f>IFERROR(__xludf.DUMMYFUNCTION("IFERROR(RANK(raw!$H2382,Filter(raw!$H$2:$H10000,raw!$B$2:$B10000=raw!$B2382),1),"""")"),"")</f>
        <v/>
      </c>
      <c r="E2383" s="40" t="str">
        <f t="array" ref="E2383">IFERROR(INDEX(raw!$B:$H,MATCH(1,(raw!$B:$B=$B2383)*(raw!$D:$D=$C2383),0),7), "n/a")</f>
        <v/>
      </c>
    </row>
    <row r="2384">
      <c r="B2384" s="39" t="str">
        <f>IFERROR(raw!$B2383,"")</f>
        <v/>
      </c>
      <c r="C2384" s="39" t="str">
        <f>IFERROR(raw!$D2383,"")</f>
        <v/>
      </c>
      <c r="D2384" s="39" t="str">
        <f>IFERROR(__xludf.DUMMYFUNCTION("IFERROR(RANK(raw!$H2383,Filter(raw!$H$2:$H10000,raw!$B$2:$B10000=raw!$B2383),1),"""")"),"")</f>
        <v/>
      </c>
      <c r="E2384" s="40" t="str">
        <f t="array" ref="E2384">IFERROR(INDEX(raw!$B:$H,MATCH(1,(raw!$B:$B=$B2384)*(raw!$D:$D=$C2384),0),7), "n/a")</f>
        <v/>
      </c>
    </row>
    <row r="2385">
      <c r="B2385" s="39" t="str">
        <f>IFERROR(raw!$B2384,"")</f>
        <v/>
      </c>
      <c r="C2385" s="39" t="str">
        <f>IFERROR(raw!$D2384,"")</f>
        <v/>
      </c>
      <c r="D2385" s="39" t="str">
        <f>IFERROR(__xludf.DUMMYFUNCTION("IFERROR(RANK(raw!$H2384,Filter(raw!$H$2:$H10000,raw!$B$2:$B10000=raw!$B2384),1),"""")"),"")</f>
        <v/>
      </c>
      <c r="E2385" s="40" t="str">
        <f t="array" ref="E2385">IFERROR(INDEX(raw!$B:$H,MATCH(1,(raw!$B:$B=$B2385)*(raw!$D:$D=$C2385),0),7), "n/a")</f>
        <v/>
      </c>
    </row>
    <row r="2386">
      <c r="B2386" s="39" t="str">
        <f>IFERROR(raw!$B2385,"")</f>
        <v/>
      </c>
      <c r="C2386" s="39" t="str">
        <f>IFERROR(raw!$D2385,"")</f>
        <v/>
      </c>
      <c r="D2386" s="39" t="str">
        <f>IFERROR(__xludf.DUMMYFUNCTION("IFERROR(RANK(raw!$H2385,Filter(raw!$H$2:$H10000,raw!$B$2:$B10000=raw!$B2385),1),"""")"),"")</f>
        <v/>
      </c>
      <c r="E2386" s="40" t="str">
        <f t="array" ref="E2386">IFERROR(INDEX(raw!$B:$H,MATCH(1,(raw!$B:$B=$B2386)*(raw!$D:$D=$C2386),0),7), "n/a")</f>
        <v/>
      </c>
    </row>
    <row r="2387">
      <c r="B2387" s="39" t="str">
        <f>IFERROR(raw!$B2386,"")</f>
        <v/>
      </c>
      <c r="C2387" s="39" t="str">
        <f>IFERROR(raw!$D2386,"")</f>
        <v/>
      </c>
      <c r="D2387" s="39" t="str">
        <f>IFERROR(__xludf.DUMMYFUNCTION("IFERROR(RANK(raw!$H2386,Filter(raw!$H$2:$H10000,raw!$B$2:$B10000=raw!$B2386),1),"""")"),"")</f>
        <v/>
      </c>
      <c r="E2387" s="40" t="str">
        <f t="array" ref="E2387">IFERROR(INDEX(raw!$B:$H,MATCH(1,(raw!$B:$B=$B2387)*(raw!$D:$D=$C2387),0),7), "n/a")</f>
        <v/>
      </c>
    </row>
    <row r="2388">
      <c r="B2388" s="39" t="str">
        <f>IFERROR(raw!$B2387,"")</f>
        <v/>
      </c>
      <c r="C2388" s="39" t="str">
        <f>IFERROR(raw!$D2387,"")</f>
        <v/>
      </c>
      <c r="D2388" s="39" t="str">
        <f>IFERROR(__xludf.DUMMYFUNCTION("IFERROR(RANK(raw!$H2387,Filter(raw!$H$2:$H10000,raw!$B$2:$B10000=raw!$B2387),1),"""")"),"")</f>
        <v/>
      </c>
      <c r="E2388" s="40" t="str">
        <f t="array" ref="E2388">IFERROR(INDEX(raw!$B:$H,MATCH(1,(raw!$B:$B=$B2388)*(raw!$D:$D=$C2388),0),7), "n/a")</f>
        <v/>
      </c>
    </row>
    <row r="2389">
      <c r="B2389" s="39" t="str">
        <f>IFERROR(raw!$B2388,"")</f>
        <v/>
      </c>
      <c r="C2389" s="39" t="str">
        <f>IFERROR(raw!$D2388,"")</f>
        <v/>
      </c>
      <c r="D2389" s="39" t="str">
        <f>IFERROR(__xludf.DUMMYFUNCTION("IFERROR(RANK(raw!$H2388,Filter(raw!$H$2:$H10000,raw!$B$2:$B10000=raw!$B2388),1),"""")"),"")</f>
        <v/>
      </c>
      <c r="E2389" s="40" t="str">
        <f t="array" ref="E2389">IFERROR(INDEX(raw!$B:$H,MATCH(1,(raw!$B:$B=$B2389)*(raw!$D:$D=$C2389),0),7), "n/a")</f>
        <v/>
      </c>
    </row>
    <row r="2390">
      <c r="B2390" s="39" t="str">
        <f>IFERROR(raw!$B2389,"")</f>
        <v/>
      </c>
      <c r="C2390" s="39" t="str">
        <f>IFERROR(raw!$D2389,"")</f>
        <v/>
      </c>
      <c r="D2390" s="39" t="str">
        <f>IFERROR(__xludf.DUMMYFUNCTION("IFERROR(RANK(raw!$H2389,Filter(raw!$H$2:$H10000,raw!$B$2:$B10000=raw!$B2389),1),"""")"),"")</f>
        <v/>
      </c>
      <c r="E2390" s="40" t="str">
        <f t="array" ref="E2390">IFERROR(INDEX(raw!$B:$H,MATCH(1,(raw!$B:$B=$B2390)*(raw!$D:$D=$C2390),0),7), "n/a")</f>
        <v/>
      </c>
    </row>
    <row r="2391">
      <c r="B2391" s="39" t="str">
        <f>IFERROR(raw!$B2390,"")</f>
        <v/>
      </c>
      <c r="C2391" s="39" t="str">
        <f>IFERROR(raw!$D2390,"")</f>
        <v/>
      </c>
      <c r="D2391" s="39" t="str">
        <f>IFERROR(__xludf.DUMMYFUNCTION("IFERROR(RANK(raw!$H2390,Filter(raw!$H$2:$H10000,raw!$B$2:$B10000=raw!$B2390),1),"""")"),"")</f>
        <v/>
      </c>
      <c r="E2391" s="40" t="str">
        <f t="array" ref="E2391">IFERROR(INDEX(raw!$B:$H,MATCH(1,(raw!$B:$B=$B2391)*(raw!$D:$D=$C2391),0),7), "n/a")</f>
        <v/>
      </c>
    </row>
    <row r="2392">
      <c r="B2392" s="39" t="str">
        <f>IFERROR(raw!$B2391,"")</f>
        <v/>
      </c>
      <c r="C2392" s="39" t="str">
        <f>IFERROR(raw!$D2391,"")</f>
        <v/>
      </c>
      <c r="D2392" s="39" t="str">
        <f>IFERROR(__xludf.DUMMYFUNCTION("IFERROR(RANK(raw!$H2391,Filter(raw!$H$2:$H10000,raw!$B$2:$B10000=raw!$B2391),1),"""")"),"")</f>
        <v/>
      </c>
      <c r="E2392" s="40" t="str">
        <f t="array" ref="E2392">IFERROR(INDEX(raw!$B:$H,MATCH(1,(raw!$B:$B=$B2392)*(raw!$D:$D=$C2392),0),7), "n/a")</f>
        <v/>
      </c>
    </row>
    <row r="2393">
      <c r="B2393" s="39" t="str">
        <f>IFERROR(raw!$B2392,"")</f>
        <v/>
      </c>
      <c r="C2393" s="39" t="str">
        <f>IFERROR(raw!$D2392,"")</f>
        <v/>
      </c>
      <c r="D2393" s="39" t="str">
        <f>IFERROR(__xludf.DUMMYFUNCTION("IFERROR(RANK(raw!$H2392,Filter(raw!$H$2:$H10000,raw!$B$2:$B10000=raw!$B2392),1),"""")"),"")</f>
        <v/>
      </c>
      <c r="E2393" s="40" t="str">
        <f t="array" ref="E2393">IFERROR(INDEX(raw!$B:$H,MATCH(1,(raw!$B:$B=$B2393)*(raw!$D:$D=$C2393),0),7), "n/a")</f>
        <v/>
      </c>
    </row>
    <row r="2394">
      <c r="B2394" s="39" t="str">
        <f>IFERROR(raw!$B2393,"")</f>
        <v/>
      </c>
      <c r="C2394" s="39" t="str">
        <f>IFERROR(raw!$D2393,"")</f>
        <v/>
      </c>
      <c r="D2394" s="39" t="str">
        <f>IFERROR(__xludf.DUMMYFUNCTION("IFERROR(RANK(raw!$H2393,Filter(raw!$H$2:$H10000,raw!$B$2:$B10000=raw!$B2393),1),"""")"),"")</f>
        <v/>
      </c>
      <c r="E2394" s="40" t="str">
        <f t="array" ref="E2394">IFERROR(INDEX(raw!$B:$H,MATCH(1,(raw!$B:$B=$B2394)*(raw!$D:$D=$C2394),0),7), "n/a")</f>
        <v/>
      </c>
    </row>
    <row r="2395">
      <c r="B2395" s="39" t="str">
        <f>IFERROR(raw!$B2394,"")</f>
        <v/>
      </c>
      <c r="C2395" s="39" t="str">
        <f>IFERROR(raw!$D2394,"")</f>
        <v/>
      </c>
      <c r="D2395" s="39" t="str">
        <f>IFERROR(__xludf.DUMMYFUNCTION("IFERROR(RANK(raw!$H2394,Filter(raw!$H$2:$H10000,raw!$B$2:$B10000=raw!$B2394),1),"""")"),"")</f>
        <v/>
      </c>
      <c r="E2395" s="40" t="str">
        <f t="array" ref="E2395">IFERROR(INDEX(raw!$B:$H,MATCH(1,(raw!$B:$B=$B2395)*(raw!$D:$D=$C2395),0),7), "n/a")</f>
        <v/>
      </c>
    </row>
    <row r="2396">
      <c r="B2396" s="39" t="str">
        <f>IFERROR(raw!$B2395,"")</f>
        <v/>
      </c>
      <c r="C2396" s="39" t="str">
        <f>IFERROR(raw!$D2395,"")</f>
        <v/>
      </c>
      <c r="D2396" s="39" t="str">
        <f>IFERROR(__xludf.DUMMYFUNCTION("IFERROR(RANK(raw!$H2395,Filter(raw!$H$2:$H10000,raw!$B$2:$B10000=raw!$B2395),1),"""")"),"")</f>
        <v/>
      </c>
      <c r="E2396" s="40" t="str">
        <f t="array" ref="E2396">IFERROR(INDEX(raw!$B:$H,MATCH(1,(raw!$B:$B=$B2396)*(raw!$D:$D=$C2396),0),7), "n/a")</f>
        <v/>
      </c>
    </row>
    <row r="2397">
      <c r="B2397" s="39" t="str">
        <f>IFERROR(raw!$B2396,"")</f>
        <v/>
      </c>
      <c r="C2397" s="39" t="str">
        <f>IFERROR(raw!$D2396,"")</f>
        <v/>
      </c>
      <c r="D2397" s="39" t="str">
        <f>IFERROR(__xludf.DUMMYFUNCTION("IFERROR(RANK(raw!$H2396,Filter(raw!$H$2:$H10000,raw!$B$2:$B10000=raw!$B2396),1),"""")"),"")</f>
        <v/>
      </c>
      <c r="E2397" s="40" t="str">
        <f t="array" ref="E2397">IFERROR(INDEX(raw!$B:$H,MATCH(1,(raw!$B:$B=$B2397)*(raw!$D:$D=$C2397),0),7), "n/a")</f>
        <v/>
      </c>
    </row>
    <row r="2398">
      <c r="B2398" s="39" t="str">
        <f>IFERROR(raw!$B2397,"")</f>
        <v/>
      </c>
      <c r="C2398" s="39" t="str">
        <f>IFERROR(raw!$D2397,"")</f>
        <v/>
      </c>
      <c r="D2398" s="39" t="str">
        <f>IFERROR(__xludf.DUMMYFUNCTION("IFERROR(RANK(raw!$H2397,Filter(raw!$H$2:$H10000,raw!$B$2:$B10000=raw!$B2397),1),"""")"),"")</f>
        <v/>
      </c>
      <c r="E2398" s="40" t="str">
        <f t="array" ref="E2398">IFERROR(INDEX(raw!$B:$H,MATCH(1,(raw!$B:$B=$B2398)*(raw!$D:$D=$C2398),0),7), "n/a")</f>
        <v/>
      </c>
    </row>
    <row r="2399">
      <c r="B2399" s="39" t="str">
        <f>IFERROR(raw!$B2398,"")</f>
        <v/>
      </c>
      <c r="C2399" s="39" t="str">
        <f>IFERROR(raw!$D2398,"")</f>
        <v/>
      </c>
      <c r="D2399" s="39" t="str">
        <f>IFERROR(__xludf.DUMMYFUNCTION("IFERROR(RANK(raw!$H2398,Filter(raw!$H$2:$H10000,raw!$B$2:$B10000=raw!$B2398),1),"""")"),"")</f>
        <v/>
      </c>
      <c r="E2399" s="40" t="str">
        <f t="array" ref="E2399">IFERROR(INDEX(raw!$B:$H,MATCH(1,(raw!$B:$B=$B2399)*(raw!$D:$D=$C2399),0),7), "n/a")</f>
        <v/>
      </c>
    </row>
    <row r="2400">
      <c r="B2400" s="39" t="str">
        <f>IFERROR(raw!$B2399,"")</f>
        <v/>
      </c>
      <c r="C2400" s="39" t="str">
        <f>IFERROR(raw!$D2399,"")</f>
        <v/>
      </c>
      <c r="D2400" s="39" t="str">
        <f>IFERROR(__xludf.DUMMYFUNCTION("IFERROR(RANK(raw!$H2399,Filter(raw!$H$2:$H10000,raw!$B$2:$B10000=raw!$B2399),1),"""")"),"")</f>
        <v/>
      </c>
      <c r="E2400" s="40" t="str">
        <f t="array" ref="E2400">IFERROR(INDEX(raw!$B:$H,MATCH(1,(raw!$B:$B=$B2400)*(raw!$D:$D=$C2400),0),7), "n/a")</f>
        <v/>
      </c>
    </row>
    <row r="2401">
      <c r="B2401" s="39" t="str">
        <f>IFERROR(raw!$B2400,"")</f>
        <v/>
      </c>
      <c r="C2401" s="39" t="str">
        <f>IFERROR(raw!$D2400,"")</f>
        <v/>
      </c>
      <c r="D2401" s="39" t="str">
        <f>IFERROR(__xludf.DUMMYFUNCTION("IFERROR(RANK(raw!$H2400,Filter(raw!$H$2:$H10000,raw!$B$2:$B10000=raw!$B2400),1),"""")"),"")</f>
        <v/>
      </c>
      <c r="E2401" s="40" t="str">
        <f t="array" ref="E2401">IFERROR(INDEX(raw!$B:$H,MATCH(1,(raw!$B:$B=$B2401)*(raw!$D:$D=$C2401),0),7), "n/a")</f>
        <v/>
      </c>
    </row>
    <row r="2402">
      <c r="B2402" s="39" t="str">
        <f>IFERROR(raw!$B2401,"")</f>
        <v/>
      </c>
      <c r="C2402" s="39" t="str">
        <f>IFERROR(raw!$D2401,"")</f>
        <v/>
      </c>
      <c r="D2402" s="39" t="str">
        <f>IFERROR(__xludf.DUMMYFUNCTION("IFERROR(RANK(raw!$H2401,Filter(raw!$H$2:$H10000,raw!$B$2:$B10000=raw!$B2401),1),"""")"),"")</f>
        <v/>
      </c>
      <c r="E2402" s="40" t="str">
        <f t="array" ref="E2402">IFERROR(INDEX(raw!$B:$H,MATCH(1,(raw!$B:$B=$B2402)*(raw!$D:$D=$C2402),0),7), "n/a")</f>
        <v/>
      </c>
    </row>
    <row r="2403">
      <c r="B2403" s="39" t="str">
        <f>IFERROR(raw!$B2402,"")</f>
        <v/>
      </c>
      <c r="C2403" s="39" t="str">
        <f>IFERROR(raw!$D2402,"")</f>
        <v/>
      </c>
      <c r="D2403" s="39" t="str">
        <f>IFERROR(__xludf.DUMMYFUNCTION("IFERROR(RANK(raw!$H2402,Filter(raw!$H$2:$H10000,raw!$B$2:$B10000=raw!$B2402),1),"""")"),"")</f>
        <v/>
      </c>
      <c r="E2403" s="40" t="str">
        <f t="array" ref="E2403">IFERROR(INDEX(raw!$B:$H,MATCH(1,(raw!$B:$B=$B2403)*(raw!$D:$D=$C2403),0),7), "n/a")</f>
        <v/>
      </c>
    </row>
    <row r="2404">
      <c r="B2404" s="39" t="str">
        <f>IFERROR(raw!$B2403,"")</f>
        <v/>
      </c>
      <c r="C2404" s="39" t="str">
        <f>IFERROR(raw!$D2403,"")</f>
        <v/>
      </c>
      <c r="D2404" s="39" t="str">
        <f>IFERROR(__xludf.DUMMYFUNCTION("IFERROR(RANK(raw!$H2403,Filter(raw!$H$2:$H10000,raw!$B$2:$B10000=raw!$B2403),1),"""")"),"")</f>
        <v/>
      </c>
      <c r="E2404" s="40" t="str">
        <f t="array" ref="E2404">IFERROR(INDEX(raw!$B:$H,MATCH(1,(raw!$B:$B=$B2404)*(raw!$D:$D=$C2404),0),7), "n/a")</f>
        <v/>
      </c>
    </row>
    <row r="2405">
      <c r="B2405" s="39" t="str">
        <f>IFERROR(raw!$B2404,"")</f>
        <v/>
      </c>
      <c r="C2405" s="39" t="str">
        <f>IFERROR(raw!$D2404,"")</f>
        <v/>
      </c>
      <c r="D2405" s="39" t="str">
        <f>IFERROR(__xludf.DUMMYFUNCTION("IFERROR(RANK(raw!$H2404,Filter(raw!$H$2:$H10000,raw!$B$2:$B10000=raw!$B2404),1),"""")"),"")</f>
        <v/>
      </c>
      <c r="E2405" s="40" t="str">
        <f t="array" ref="E2405">IFERROR(INDEX(raw!$B:$H,MATCH(1,(raw!$B:$B=$B2405)*(raw!$D:$D=$C2405),0),7), "n/a")</f>
        <v/>
      </c>
    </row>
    <row r="2406">
      <c r="B2406" s="39" t="str">
        <f>IFERROR(raw!$B2405,"")</f>
        <v/>
      </c>
      <c r="C2406" s="39" t="str">
        <f>IFERROR(raw!$D2405,"")</f>
        <v/>
      </c>
      <c r="D2406" s="39" t="str">
        <f>IFERROR(__xludf.DUMMYFUNCTION("IFERROR(RANK(raw!$H2405,Filter(raw!$H$2:$H10000,raw!$B$2:$B10000=raw!$B2405),1),"""")"),"")</f>
        <v/>
      </c>
      <c r="E2406" s="40" t="str">
        <f t="array" ref="E2406">IFERROR(INDEX(raw!$B:$H,MATCH(1,(raw!$B:$B=$B2406)*(raw!$D:$D=$C2406),0),7), "n/a")</f>
        <v/>
      </c>
    </row>
    <row r="2407">
      <c r="B2407" s="39" t="str">
        <f>IFERROR(raw!$B2406,"")</f>
        <v/>
      </c>
      <c r="C2407" s="39" t="str">
        <f>IFERROR(raw!$D2406,"")</f>
        <v/>
      </c>
      <c r="D2407" s="39" t="str">
        <f>IFERROR(__xludf.DUMMYFUNCTION("IFERROR(RANK(raw!$H2406,Filter(raw!$H$2:$H10000,raw!$B$2:$B10000=raw!$B2406),1),"""")"),"")</f>
        <v/>
      </c>
      <c r="E2407" s="40" t="str">
        <f t="array" ref="E2407">IFERROR(INDEX(raw!$B:$H,MATCH(1,(raw!$B:$B=$B2407)*(raw!$D:$D=$C2407),0),7), "n/a")</f>
        <v/>
      </c>
    </row>
    <row r="2408">
      <c r="B2408" s="39" t="str">
        <f>IFERROR(raw!$B2407,"")</f>
        <v/>
      </c>
      <c r="C2408" s="39" t="str">
        <f>IFERROR(raw!$D2407,"")</f>
        <v/>
      </c>
      <c r="D2408" s="39" t="str">
        <f>IFERROR(__xludf.DUMMYFUNCTION("IFERROR(RANK(raw!$H2407,Filter(raw!$H$2:$H10000,raw!$B$2:$B10000=raw!$B2407),1),"""")"),"")</f>
        <v/>
      </c>
      <c r="E2408" s="40" t="str">
        <f t="array" ref="E2408">IFERROR(INDEX(raw!$B:$H,MATCH(1,(raw!$B:$B=$B2408)*(raw!$D:$D=$C2408),0),7), "n/a")</f>
        <v/>
      </c>
    </row>
    <row r="2409">
      <c r="B2409" s="39" t="str">
        <f>IFERROR(raw!$B2408,"")</f>
        <v/>
      </c>
      <c r="C2409" s="39" t="str">
        <f>IFERROR(raw!$D2408,"")</f>
        <v/>
      </c>
      <c r="D2409" s="39" t="str">
        <f>IFERROR(__xludf.DUMMYFUNCTION("IFERROR(RANK(raw!$H2408,Filter(raw!$H$2:$H10000,raw!$B$2:$B10000=raw!$B2408),1),"""")"),"")</f>
        <v/>
      </c>
      <c r="E2409" s="40" t="str">
        <f t="array" ref="E2409">IFERROR(INDEX(raw!$B:$H,MATCH(1,(raw!$B:$B=$B2409)*(raw!$D:$D=$C2409),0),7), "n/a")</f>
        <v/>
      </c>
    </row>
    <row r="2410">
      <c r="B2410" s="39" t="str">
        <f>IFERROR(raw!$B2409,"")</f>
        <v/>
      </c>
      <c r="C2410" s="39" t="str">
        <f>IFERROR(raw!$D2409,"")</f>
        <v/>
      </c>
      <c r="D2410" s="39" t="str">
        <f>IFERROR(__xludf.DUMMYFUNCTION("IFERROR(RANK(raw!$H2409,Filter(raw!$H$2:$H10000,raw!$B$2:$B10000=raw!$B2409),1),"""")"),"")</f>
        <v/>
      </c>
      <c r="E2410" s="40" t="str">
        <f t="array" ref="E2410">IFERROR(INDEX(raw!$B:$H,MATCH(1,(raw!$B:$B=$B2410)*(raw!$D:$D=$C2410),0),7), "n/a")</f>
        <v/>
      </c>
    </row>
    <row r="2411">
      <c r="B2411" s="39" t="str">
        <f>IFERROR(raw!$B2410,"")</f>
        <v/>
      </c>
      <c r="C2411" s="39" t="str">
        <f>IFERROR(raw!$D2410,"")</f>
        <v/>
      </c>
      <c r="D2411" s="39" t="str">
        <f>IFERROR(__xludf.DUMMYFUNCTION("IFERROR(RANK(raw!$H2410,Filter(raw!$H$2:$H10000,raw!$B$2:$B10000=raw!$B2410),1),"""")"),"")</f>
        <v/>
      </c>
      <c r="E2411" s="40" t="str">
        <f t="array" ref="E2411">IFERROR(INDEX(raw!$B:$H,MATCH(1,(raw!$B:$B=$B2411)*(raw!$D:$D=$C2411),0),7), "n/a")</f>
        <v/>
      </c>
    </row>
    <row r="2412">
      <c r="B2412" s="39" t="str">
        <f>IFERROR(raw!$B2411,"")</f>
        <v/>
      </c>
      <c r="C2412" s="39" t="str">
        <f>IFERROR(raw!$D2411,"")</f>
        <v/>
      </c>
      <c r="D2412" s="39" t="str">
        <f>IFERROR(__xludf.DUMMYFUNCTION("IFERROR(RANK(raw!$H2411,Filter(raw!$H$2:$H10000,raw!$B$2:$B10000=raw!$B2411),1),"""")"),"")</f>
        <v/>
      </c>
      <c r="E2412" s="40" t="str">
        <f t="array" ref="E2412">IFERROR(INDEX(raw!$B:$H,MATCH(1,(raw!$B:$B=$B2412)*(raw!$D:$D=$C2412),0),7), "n/a")</f>
        <v/>
      </c>
    </row>
    <row r="2413">
      <c r="B2413" s="39" t="str">
        <f>IFERROR(raw!$B2412,"")</f>
        <v/>
      </c>
      <c r="C2413" s="39" t="str">
        <f>IFERROR(raw!$D2412,"")</f>
        <v/>
      </c>
      <c r="D2413" s="39" t="str">
        <f>IFERROR(__xludf.DUMMYFUNCTION("IFERROR(RANK(raw!$H2412,Filter(raw!$H$2:$H10000,raw!$B$2:$B10000=raw!$B2412),1),"""")"),"")</f>
        <v/>
      </c>
      <c r="E2413" s="40" t="str">
        <f t="array" ref="E2413">IFERROR(INDEX(raw!$B:$H,MATCH(1,(raw!$B:$B=$B2413)*(raw!$D:$D=$C2413),0),7), "n/a")</f>
        <v/>
      </c>
    </row>
    <row r="2414">
      <c r="B2414" s="39" t="str">
        <f>IFERROR(raw!$B2413,"")</f>
        <v/>
      </c>
      <c r="C2414" s="39" t="str">
        <f>IFERROR(raw!$D2413,"")</f>
        <v/>
      </c>
      <c r="D2414" s="39" t="str">
        <f>IFERROR(__xludf.DUMMYFUNCTION("IFERROR(RANK(raw!$H2413,Filter(raw!$H$2:$H10000,raw!$B$2:$B10000=raw!$B2413),1),"""")"),"")</f>
        <v/>
      </c>
      <c r="E2414" s="40" t="str">
        <f t="array" ref="E2414">IFERROR(INDEX(raw!$B:$H,MATCH(1,(raw!$B:$B=$B2414)*(raw!$D:$D=$C2414),0),7), "n/a")</f>
        <v/>
      </c>
    </row>
    <row r="2415">
      <c r="B2415" s="39" t="str">
        <f>IFERROR(raw!$B2414,"")</f>
        <v/>
      </c>
      <c r="C2415" s="39" t="str">
        <f>IFERROR(raw!$D2414,"")</f>
        <v/>
      </c>
      <c r="D2415" s="39" t="str">
        <f>IFERROR(__xludf.DUMMYFUNCTION("IFERROR(RANK(raw!$H2414,Filter(raw!$H$2:$H10000,raw!$B$2:$B10000=raw!$B2414),1),"""")"),"")</f>
        <v/>
      </c>
      <c r="E2415" s="40" t="str">
        <f t="array" ref="E2415">IFERROR(INDEX(raw!$B:$H,MATCH(1,(raw!$B:$B=$B2415)*(raw!$D:$D=$C2415),0),7), "n/a")</f>
        <v/>
      </c>
    </row>
    <row r="2416">
      <c r="B2416" s="39" t="str">
        <f>IFERROR(raw!$B2415,"")</f>
        <v/>
      </c>
      <c r="C2416" s="39" t="str">
        <f>IFERROR(raw!$D2415,"")</f>
        <v/>
      </c>
      <c r="D2416" s="39" t="str">
        <f>IFERROR(__xludf.DUMMYFUNCTION("IFERROR(RANK(raw!$H2415,Filter(raw!$H$2:$H10000,raw!$B$2:$B10000=raw!$B2415),1),"""")"),"")</f>
        <v/>
      </c>
      <c r="E2416" s="40" t="str">
        <f t="array" ref="E2416">IFERROR(INDEX(raw!$B:$H,MATCH(1,(raw!$B:$B=$B2416)*(raw!$D:$D=$C2416),0),7), "n/a")</f>
        <v/>
      </c>
    </row>
    <row r="2417">
      <c r="B2417" s="39" t="str">
        <f>IFERROR(raw!$B2416,"")</f>
        <v/>
      </c>
      <c r="C2417" s="39" t="str">
        <f>IFERROR(raw!$D2416,"")</f>
        <v/>
      </c>
      <c r="D2417" s="39" t="str">
        <f>IFERROR(__xludf.DUMMYFUNCTION("IFERROR(RANK(raw!$H2416,Filter(raw!$H$2:$H10000,raw!$B$2:$B10000=raw!$B2416),1),"""")"),"")</f>
        <v/>
      </c>
      <c r="E2417" s="40" t="str">
        <f t="array" ref="E2417">IFERROR(INDEX(raw!$B:$H,MATCH(1,(raw!$B:$B=$B2417)*(raw!$D:$D=$C2417),0),7), "n/a")</f>
        <v/>
      </c>
    </row>
    <row r="2418">
      <c r="B2418" s="39" t="str">
        <f>IFERROR(raw!$B2417,"")</f>
        <v/>
      </c>
      <c r="C2418" s="39" t="str">
        <f>IFERROR(raw!$D2417,"")</f>
        <v/>
      </c>
      <c r="D2418" s="39" t="str">
        <f>IFERROR(__xludf.DUMMYFUNCTION("IFERROR(RANK(raw!$H2417,Filter(raw!$H$2:$H10000,raw!$B$2:$B10000=raw!$B2417),1),"""")"),"")</f>
        <v/>
      </c>
      <c r="E2418" s="40" t="str">
        <f t="array" ref="E2418">IFERROR(INDEX(raw!$B:$H,MATCH(1,(raw!$B:$B=$B2418)*(raw!$D:$D=$C2418),0),7), "n/a")</f>
        <v/>
      </c>
    </row>
    <row r="2419">
      <c r="B2419" s="39" t="str">
        <f>IFERROR(raw!$B2418,"")</f>
        <v/>
      </c>
      <c r="C2419" s="39" t="str">
        <f>IFERROR(raw!$D2418,"")</f>
        <v/>
      </c>
      <c r="D2419" s="39" t="str">
        <f>IFERROR(__xludf.DUMMYFUNCTION("IFERROR(RANK(raw!$H2418,Filter(raw!$H$2:$H10000,raw!$B$2:$B10000=raw!$B2418),1),"""")"),"")</f>
        <v/>
      </c>
      <c r="E2419" s="40" t="str">
        <f t="array" ref="E2419">IFERROR(INDEX(raw!$B:$H,MATCH(1,(raw!$B:$B=$B2419)*(raw!$D:$D=$C2419),0),7), "n/a")</f>
        <v/>
      </c>
    </row>
    <row r="2420">
      <c r="B2420" s="39" t="str">
        <f>IFERROR(raw!$B2419,"")</f>
        <v/>
      </c>
      <c r="C2420" s="39" t="str">
        <f>IFERROR(raw!$D2419,"")</f>
        <v/>
      </c>
      <c r="D2420" s="39" t="str">
        <f>IFERROR(__xludf.DUMMYFUNCTION("IFERROR(RANK(raw!$H2419,Filter(raw!$H$2:$H10000,raw!$B$2:$B10000=raw!$B2419),1),"""")"),"")</f>
        <v/>
      </c>
      <c r="E2420" s="40" t="str">
        <f t="array" ref="E2420">IFERROR(INDEX(raw!$B:$H,MATCH(1,(raw!$B:$B=$B2420)*(raw!$D:$D=$C2420),0),7), "n/a")</f>
        <v/>
      </c>
    </row>
    <row r="2421">
      <c r="B2421" s="39" t="str">
        <f>IFERROR(raw!$B2420,"")</f>
        <v/>
      </c>
      <c r="C2421" s="39" t="str">
        <f>IFERROR(raw!$D2420,"")</f>
        <v/>
      </c>
      <c r="D2421" s="39" t="str">
        <f>IFERROR(__xludf.DUMMYFUNCTION("IFERROR(RANK(raw!$H2420,Filter(raw!$H$2:$H10000,raw!$B$2:$B10000=raw!$B2420),1),"""")"),"")</f>
        <v/>
      </c>
      <c r="E2421" s="40" t="str">
        <f t="array" ref="E2421">IFERROR(INDEX(raw!$B:$H,MATCH(1,(raw!$B:$B=$B2421)*(raw!$D:$D=$C2421),0),7), "n/a")</f>
        <v/>
      </c>
    </row>
    <row r="2422">
      <c r="B2422" s="39" t="str">
        <f>IFERROR(raw!$B2421,"")</f>
        <v/>
      </c>
      <c r="C2422" s="39" t="str">
        <f>IFERROR(raw!$D2421,"")</f>
        <v/>
      </c>
      <c r="D2422" s="39" t="str">
        <f>IFERROR(__xludf.DUMMYFUNCTION("IFERROR(RANK(raw!$H2421,Filter(raw!$H$2:$H10000,raw!$B$2:$B10000=raw!$B2421),1),"""")"),"")</f>
        <v/>
      </c>
      <c r="E2422" s="40" t="str">
        <f t="array" ref="E2422">IFERROR(INDEX(raw!$B:$H,MATCH(1,(raw!$B:$B=$B2422)*(raw!$D:$D=$C2422),0),7), "n/a")</f>
        <v/>
      </c>
    </row>
    <row r="2423">
      <c r="B2423" s="39" t="str">
        <f>IFERROR(raw!$B2422,"")</f>
        <v/>
      </c>
      <c r="C2423" s="39" t="str">
        <f>IFERROR(raw!$D2422,"")</f>
        <v/>
      </c>
      <c r="D2423" s="39" t="str">
        <f>IFERROR(__xludf.DUMMYFUNCTION("IFERROR(RANK(raw!$H2422,Filter(raw!$H$2:$H10000,raw!$B$2:$B10000=raw!$B2422),1),"""")"),"")</f>
        <v/>
      </c>
      <c r="E2423" s="40" t="str">
        <f t="array" ref="E2423">IFERROR(INDEX(raw!$B:$H,MATCH(1,(raw!$B:$B=$B2423)*(raw!$D:$D=$C2423),0),7), "n/a")</f>
        <v/>
      </c>
    </row>
    <row r="2424">
      <c r="B2424" s="39" t="str">
        <f>IFERROR(raw!$B2423,"")</f>
        <v/>
      </c>
      <c r="C2424" s="39" t="str">
        <f>IFERROR(raw!$D2423,"")</f>
        <v/>
      </c>
      <c r="D2424" s="39" t="str">
        <f>IFERROR(__xludf.DUMMYFUNCTION("IFERROR(RANK(raw!$H2423,Filter(raw!$H$2:$H10000,raw!$B$2:$B10000=raw!$B2423),1),"""")"),"")</f>
        <v/>
      </c>
      <c r="E2424" s="40" t="str">
        <f t="array" ref="E2424">IFERROR(INDEX(raw!$B:$H,MATCH(1,(raw!$B:$B=$B2424)*(raw!$D:$D=$C2424),0),7), "n/a")</f>
        <v/>
      </c>
    </row>
    <row r="2425">
      <c r="B2425" s="39" t="str">
        <f>IFERROR(raw!$B2424,"")</f>
        <v/>
      </c>
      <c r="C2425" s="39" t="str">
        <f>IFERROR(raw!$D2424,"")</f>
        <v/>
      </c>
      <c r="D2425" s="39" t="str">
        <f>IFERROR(__xludf.DUMMYFUNCTION("IFERROR(RANK(raw!$H2424,Filter(raw!$H$2:$H10000,raw!$B$2:$B10000=raw!$B2424),1),"""")"),"")</f>
        <v/>
      </c>
      <c r="E2425" s="40" t="str">
        <f t="array" ref="E2425">IFERROR(INDEX(raw!$B:$H,MATCH(1,(raw!$B:$B=$B2425)*(raw!$D:$D=$C2425),0),7), "n/a")</f>
        <v/>
      </c>
    </row>
    <row r="2426">
      <c r="B2426" s="39" t="str">
        <f>IFERROR(raw!$B2425,"")</f>
        <v/>
      </c>
      <c r="C2426" s="39" t="str">
        <f>IFERROR(raw!$D2425,"")</f>
        <v/>
      </c>
      <c r="D2426" s="39" t="str">
        <f>IFERROR(__xludf.DUMMYFUNCTION("IFERROR(RANK(raw!$H2425,Filter(raw!$H$2:$H10000,raw!$B$2:$B10000=raw!$B2425),1),"""")"),"")</f>
        <v/>
      </c>
      <c r="E2426" s="40" t="str">
        <f t="array" ref="E2426">IFERROR(INDEX(raw!$B:$H,MATCH(1,(raw!$B:$B=$B2426)*(raw!$D:$D=$C2426),0),7), "n/a")</f>
        <v/>
      </c>
    </row>
    <row r="2427">
      <c r="B2427" s="39" t="str">
        <f>IFERROR(raw!$B2426,"")</f>
        <v/>
      </c>
      <c r="C2427" s="39" t="str">
        <f>IFERROR(raw!$D2426,"")</f>
        <v/>
      </c>
      <c r="D2427" s="39" t="str">
        <f>IFERROR(__xludf.DUMMYFUNCTION("IFERROR(RANK(raw!$H2426,Filter(raw!$H$2:$H10000,raw!$B$2:$B10000=raw!$B2426),1),"""")"),"")</f>
        <v/>
      </c>
      <c r="E2427" s="40" t="str">
        <f t="array" ref="E2427">IFERROR(INDEX(raw!$B:$H,MATCH(1,(raw!$B:$B=$B2427)*(raw!$D:$D=$C2427),0),7), "n/a")</f>
        <v/>
      </c>
    </row>
    <row r="2428">
      <c r="B2428" s="39" t="str">
        <f>IFERROR(raw!$B2427,"")</f>
        <v/>
      </c>
      <c r="C2428" s="39" t="str">
        <f>IFERROR(raw!$D2427,"")</f>
        <v/>
      </c>
      <c r="D2428" s="39" t="str">
        <f>IFERROR(__xludf.DUMMYFUNCTION("IFERROR(RANK(raw!$H2427,Filter(raw!$H$2:$H10000,raw!$B$2:$B10000=raw!$B2427),1),"""")"),"")</f>
        <v/>
      </c>
      <c r="E2428" s="40" t="str">
        <f t="array" ref="E2428">IFERROR(INDEX(raw!$B:$H,MATCH(1,(raw!$B:$B=$B2428)*(raw!$D:$D=$C2428),0),7), "n/a")</f>
        <v/>
      </c>
    </row>
    <row r="2429">
      <c r="B2429" s="39" t="str">
        <f>IFERROR(raw!$B2428,"")</f>
        <v/>
      </c>
      <c r="C2429" s="39" t="str">
        <f>IFERROR(raw!$D2428,"")</f>
        <v/>
      </c>
      <c r="D2429" s="39" t="str">
        <f>IFERROR(__xludf.DUMMYFUNCTION("IFERROR(RANK(raw!$H2428,Filter(raw!$H$2:$H10000,raw!$B$2:$B10000=raw!$B2428),1),"""")"),"")</f>
        <v/>
      </c>
      <c r="E2429" s="40" t="str">
        <f t="array" ref="E2429">IFERROR(INDEX(raw!$B:$H,MATCH(1,(raw!$B:$B=$B2429)*(raw!$D:$D=$C2429),0),7), "n/a")</f>
        <v/>
      </c>
    </row>
    <row r="2430">
      <c r="B2430" s="39" t="str">
        <f>IFERROR(raw!$B2429,"")</f>
        <v/>
      </c>
      <c r="C2430" s="39" t="str">
        <f>IFERROR(raw!$D2429,"")</f>
        <v/>
      </c>
      <c r="D2430" s="39" t="str">
        <f>IFERROR(__xludf.DUMMYFUNCTION("IFERROR(RANK(raw!$H2429,Filter(raw!$H$2:$H10000,raw!$B$2:$B10000=raw!$B2429),1),"""")"),"")</f>
        <v/>
      </c>
      <c r="E2430" s="40" t="str">
        <f t="array" ref="E2430">IFERROR(INDEX(raw!$B:$H,MATCH(1,(raw!$B:$B=$B2430)*(raw!$D:$D=$C2430),0),7), "n/a")</f>
        <v/>
      </c>
    </row>
    <row r="2431">
      <c r="B2431" s="39" t="str">
        <f>IFERROR(raw!$B2430,"")</f>
        <v/>
      </c>
      <c r="C2431" s="39" t="str">
        <f>IFERROR(raw!$D2430,"")</f>
        <v/>
      </c>
      <c r="D2431" s="39" t="str">
        <f>IFERROR(__xludf.DUMMYFUNCTION("IFERROR(RANK(raw!$H2430,Filter(raw!$H$2:$H10000,raw!$B$2:$B10000=raw!$B2430),1),"""")"),"")</f>
        <v/>
      </c>
      <c r="E2431" s="40" t="str">
        <f t="array" ref="E2431">IFERROR(INDEX(raw!$B:$H,MATCH(1,(raw!$B:$B=$B2431)*(raw!$D:$D=$C2431),0),7), "n/a")</f>
        <v/>
      </c>
    </row>
    <row r="2432">
      <c r="B2432" s="39" t="str">
        <f>IFERROR(raw!$B2431,"")</f>
        <v/>
      </c>
      <c r="C2432" s="39" t="str">
        <f>IFERROR(raw!$D2431,"")</f>
        <v/>
      </c>
      <c r="D2432" s="39" t="str">
        <f>IFERROR(__xludf.DUMMYFUNCTION("IFERROR(RANK(raw!$H2431,Filter(raw!$H$2:$H10000,raw!$B$2:$B10000=raw!$B2431),1),"""")"),"")</f>
        <v/>
      </c>
      <c r="E2432" s="40" t="str">
        <f t="array" ref="E2432">IFERROR(INDEX(raw!$B:$H,MATCH(1,(raw!$B:$B=$B2432)*(raw!$D:$D=$C2432),0),7), "n/a")</f>
        <v/>
      </c>
    </row>
    <row r="2433">
      <c r="B2433" s="39" t="str">
        <f>IFERROR(raw!$B2432,"")</f>
        <v/>
      </c>
      <c r="C2433" s="39" t="str">
        <f>IFERROR(raw!$D2432,"")</f>
        <v/>
      </c>
      <c r="D2433" s="39" t="str">
        <f>IFERROR(__xludf.DUMMYFUNCTION("IFERROR(RANK(raw!$H2432,Filter(raw!$H$2:$H10000,raw!$B$2:$B10000=raw!$B2432),1),"""")"),"")</f>
        <v/>
      </c>
      <c r="E2433" s="40" t="str">
        <f t="array" ref="E2433">IFERROR(INDEX(raw!$B:$H,MATCH(1,(raw!$B:$B=$B2433)*(raw!$D:$D=$C2433),0),7), "n/a")</f>
        <v/>
      </c>
    </row>
    <row r="2434">
      <c r="B2434" s="39" t="str">
        <f>IFERROR(raw!$B2433,"")</f>
        <v/>
      </c>
      <c r="C2434" s="39" t="str">
        <f>IFERROR(raw!$D2433,"")</f>
        <v/>
      </c>
      <c r="D2434" s="39" t="str">
        <f>IFERROR(__xludf.DUMMYFUNCTION("IFERROR(RANK(raw!$H2433,Filter(raw!$H$2:$H10000,raw!$B$2:$B10000=raw!$B2433),1),"""")"),"")</f>
        <v/>
      </c>
      <c r="E2434" s="40" t="str">
        <f t="array" ref="E2434">IFERROR(INDEX(raw!$B:$H,MATCH(1,(raw!$B:$B=$B2434)*(raw!$D:$D=$C2434),0),7), "n/a")</f>
        <v/>
      </c>
    </row>
    <row r="2435">
      <c r="B2435" s="39" t="str">
        <f>IFERROR(raw!$B2434,"")</f>
        <v/>
      </c>
      <c r="C2435" s="39" t="str">
        <f>IFERROR(raw!$D2434,"")</f>
        <v/>
      </c>
      <c r="D2435" s="39" t="str">
        <f>IFERROR(__xludf.DUMMYFUNCTION("IFERROR(RANK(raw!$H2434,Filter(raw!$H$2:$H10000,raw!$B$2:$B10000=raw!$B2434),1),"""")"),"")</f>
        <v/>
      </c>
      <c r="E2435" s="40" t="str">
        <f t="array" ref="E2435">IFERROR(INDEX(raw!$B:$H,MATCH(1,(raw!$B:$B=$B2435)*(raw!$D:$D=$C2435),0),7), "n/a")</f>
        <v/>
      </c>
    </row>
    <row r="2436">
      <c r="B2436" s="39" t="str">
        <f>IFERROR(raw!$B2435,"")</f>
        <v/>
      </c>
      <c r="C2436" s="39" t="str">
        <f>IFERROR(raw!$D2435,"")</f>
        <v/>
      </c>
      <c r="D2436" s="39" t="str">
        <f>IFERROR(__xludf.DUMMYFUNCTION("IFERROR(RANK(raw!$H2435,Filter(raw!$H$2:$H10000,raw!$B$2:$B10000=raw!$B2435),1),"""")"),"")</f>
        <v/>
      </c>
      <c r="E2436" s="40" t="str">
        <f t="array" ref="E2436">IFERROR(INDEX(raw!$B:$H,MATCH(1,(raw!$B:$B=$B2436)*(raw!$D:$D=$C2436),0),7), "n/a")</f>
        <v/>
      </c>
    </row>
    <row r="2437">
      <c r="B2437" s="39" t="str">
        <f>IFERROR(raw!$B2436,"")</f>
        <v/>
      </c>
      <c r="C2437" s="39" t="str">
        <f>IFERROR(raw!$D2436,"")</f>
        <v/>
      </c>
      <c r="D2437" s="39" t="str">
        <f>IFERROR(__xludf.DUMMYFUNCTION("IFERROR(RANK(raw!$H2436,Filter(raw!$H$2:$H10000,raw!$B$2:$B10000=raw!$B2436),1),"""")"),"")</f>
        <v/>
      </c>
      <c r="E2437" s="40" t="str">
        <f t="array" ref="E2437">IFERROR(INDEX(raw!$B:$H,MATCH(1,(raw!$B:$B=$B2437)*(raw!$D:$D=$C2437),0),7), "n/a")</f>
        <v/>
      </c>
    </row>
    <row r="2438">
      <c r="B2438" s="39" t="str">
        <f>IFERROR(raw!$B2437,"")</f>
        <v/>
      </c>
      <c r="C2438" s="39" t="str">
        <f>IFERROR(raw!$D2437,"")</f>
        <v/>
      </c>
      <c r="D2438" s="39" t="str">
        <f>IFERROR(__xludf.DUMMYFUNCTION("IFERROR(RANK(raw!$H2437,Filter(raw!$H$2:$H10000,raw!$B$2:$B10000=raw!$B2437),1),"""")"),"")</f>
        <v/>
      </c>
      <c r="E2438" s="40" t="str">
        <f t="array" ref="E2438">IFERROR(INDEX(raw!$B:$H,MATCH(1,(raw!$B:$B=$B2438)*(raw!$D:$D=$C2438),0),7), "n/a")</f>
        <v/>
      </c>
    </row>
    <row r="2439">
      <c r="B2439" s="39" t="str">
        <f>IFERROR(raw!$B2438,"")</f>
        <v/>
      </c>
      <c r="C2439" s="39" t="str">
        <f>IFERROR(raw!$D2438,"")</f>
        <v/>
      </c>
      <c r="D2439" s="39" t="str">
        <f>IFERROR(__xludf.DUMMYFUNCTION("IFERROR(RANK(raw!$H2438,Filter(raw!$H$2:$H10000,raw!$B$2:$B10000=raw!$B2438),1),"""")"),"")</f>
        <v/>
      </c>
      <c r="E2439" s="40" t="str">
        <f t="array" ref="E2439">IFERROR(INDEX(raw!$B:$H,MATCH(1,(raw!$B:$B=$B2439)*(raw!$D:$D=$C2439),0),7), "n/a")</f>
        <v/>
      </c>
    </row>
    <row r="2440">
      <c r="B2440" s="39" t="str">
        <f>IFERROR(raw!$B2439,"")</f>
        <v/>
      </c>
      <c r="C2440" s="39" t="str">
        <f>IFERROR(raw!$D2439,"")</f>
        <v/>
      </c>
      <c r="D2440" s="39" t="str">
        <f>IFERROR(__xludf.DUMMYFUNCTION("IFERROR(RANK(raw!$H2439,Filter(raw!$H$2:$H10000,raw!$B$2:$B10000=raw!$B2439),1),"""")"),"")</f>
        <v/>
      </c>
      <c r="E2440" s="40" t="str">
        <f t="array" ref="E2440">IFERROR(INDEX(raw!$B:$H,MATCH(1,(raw!$B:$B=$B2440)*(raw!$D:$D=$C2440),0),7), "n/a")</f>
        <v/>
      </c>
    </row>
    <row r="2441">
      <c r="B2441" s="39" t="str">
        <f>IFERROR(raw!$B2440,"")</f>
        <v/>
      </c>
      <c r="C2441" s="39" t="str">
        <f>IFERROR(raw!$D2440,"")</f>
        <v/>
      </c>
      <c r="D2441" s="39" t="str">
        <f>IFERROR(__xludf.DUMMYFUNCTION("IFERROR(RANK(raw!$H2440,Filter(raw!$H$2:$H10000,raw!$B$2:$B10000=raw!$B2440),1),"""")"),"")</f>
        <v/>
      </c>
      <c r="E2441" s="40" t="str">
        <f t="array" ref="E2441">IFERROR(INDEX(raw!$B:$H,MATCH(1,(raw!$B:$B=$B2441)*(raw!$D:$D=$C2441),0),7), "n/a")</f>
        <v/>
      </c>
    </row>
    <row r="2442">
      <c r="B2442" s="39" t="str">
        <f>IFERROR(raw!$B2441,"")</f>
        <v/>
      </c>
      <c r="C2442" s="39" t="str">
        <f>IFERROR(raw!$D2441,"")</f>
        <v/>
      </c>
      <c r="D2442" s="39" t="str">
        <f>IFERROR(__xludf.DUMMYFUNCTION("IFERROR(RANK(raw!$H2441,Filter(raw!$H$2:$H10000,raw!$B$2:$B10000=raw!$B2441),1),"""")"),"")</f>
        <v/>
      </c>
      <c r="E2442" s="40" t="str">
        <f t="array" ref="E2442">IFERROR(INDEX(raw!$B:$H,MATCH(1,(raw!$B:$B=$B2442)*(raw!$D:$D=$C2442),0),7), "n/a")</f>
        <v/>
      </c>
    </row>
    <row r="2443">
      <c r="B2443" s="39" t="str">
        <f>IFERROR(raw!$B2442,"")</f>
        <v/>
      </c>
      <c r="C2443" s="39" t="str">
        <f>IFERROR(raw!$D2442,"")</f>
        <v/>
      </c>
      <c r="D2443" s="39" t="str">
        <f>IFERROR(__xludf.DUMMYFUNCTION("IFERROR(RANK(raw!$H2442,Filter(raw!$H$2:$H10000,raw!$B$2:$B10000=raw!$B2442),1),"""")"),"")</f>
        <v/>
      </c>
      <c r="E2443" s="40" t="str">
        <f t="array" ref="E2443">IFERROR(INDEX(raw!$B:$H,MATCH(1,(raw!$B:$B=$B2443)*(raw!$D:$D=$C2443),0),7), "n/a")</f>
        <v/>
      </c>
    </row>
    <row r="2444">
      <c r="B2444" s="39" t="str">
        <f>IFERROR(raw!$B2443,"")</f>
        <v/>
      </c>
      <c r="C2444" s="39" t="str">
        <f>IFERROR(raw!$D2443,"")</f>
        <v/>
      </c>
      <c r="D2444" s="39" t="str">
        <f>IFERROR(__xludf.DUMMYFUNCTION("IFERROR(RANK(raw!$H2443,Filter(raw!$H$2:$H10000,raw!$B$2:$B10000=raw!$B2443),1),"""")"),"")</f>
        <v/>
      </c>
      <c r="E2444" s="40" t="str">
        <f t="array" ref="E2444">IFERROR(INDEX(raw!$B:$H,MATCH(1,(raw!$B:$B=$B2444)*(raw!$D:$D=$C2444),0),7), "n/a")</f>
        <v/>
      </c>
    </row>
    <row r="2445">
      <c r="B2445" s="39" t="str">
        <f>IFERROR(raw!$B2444,"")</f>
        <v/>
      </c>
      <c r="C2445" s="39" t="str">
        <f>IFERROR(raw!$D2444,"")</f>
        <v/>
      </c>
      <c r="D2445" s="39" t="str">
        <f>IFERROR(__xludf.DUMMYFUNCTION("IFERROR(RANK(raw!$H2444,Filter(raw!$H$2:$H10000,raw!$B$2:$B10000=raw!$B2444),1),"""")"),"")</f>
        <v/>
      </c>
      <c r="E2445" s="40" t="str">
        <f t="array" ref="E2445">IFERROR(INDEX(raw!$B:$H,MATCH(1,(raw!$B:$B=$B2445)*(raw!$D:$D=$C2445),0),7), "n/a")</f>
        <v/>
      </c>
    </row>
    <row r="2446">
      <c r="B2446" s="39" t="str">
        <f>IFERROR(raw!$B2445,"")</f>
        <v/>
      </c>
      <c r="C2446" s="39" t="str">
        <f>IFERROR(raw!$D2445,"")</f>
        <v/>
      </c>
      <c r="D2446" s="39" t="str">
        <f>IFERROR(__xludf.DUMMYFUNCTION("IFERROR(RANK(raw!$H2445,Filter(raw!$H$2:$H10000,raw!$B$2:$B10000=raw!$B2445),1),"""")"),"")</f>
        <v/>
      </c>
      <c r="E2446" s="40" t="str">
        <f t="array" ref="E2446">IFERROR(INDEX(raw!$B:$H,MATCH(1,(raw!$B:$B=$B2446)*(raw!$D:$D=$C2446),0),7), "n/a")</f>
        <v/>
      </c>
    </row>
    <row r="2447">
      <c r="B2447" s="39" t="str">
        <f>IFERROR(raw!$B2446,"")</f>
        <v/>
      </c>
      <c r="C2447" s="39" t="str">
        <f>IFERROR(raw!$D2446,"")</f>
        <v/>
      </c>
      <c r="D2447" s="39" t="str">
        <f>IFERROR(__xludf.DUMMYFUNCTION("IFERROR(RANK(raw!$H2446,Filter(raw!$H$2:$H10000,raw!$B$2:$B10000=raw!$B2446),1),"""")"),"")</f>
        <v/>
      </c>
      <c r="E2447" s="40" t="str">
        <f t="array" ref="E2447">IFERROR(INDEX(raw!$B:$H,MATCH(1,(raw!$B:$B=$B2447)*(raw!$D:$D=$C2447),0),7), "n/a")</f>
        <v/>
      </c>
    </row>
    <row r="2448">
      <c r="B2448" s="39" t="str">
        <f>IFERROR(raw!$B2447,"")</f>
        <v/>
      </c>
      <c r="C2448" s="39" t="str">
        <f>IFERROR(raw!$D2447,"")</f>
        <v/>
      </c>
      <c r="D2448" s="39" t="str">
        <f>IFERROR(__xludf.DUMMYFUNCTION("IFERROR(RANK(raw!$H2447,Filter(raw!$H$2:$H10000,raw!$B$2:$B10000=raw!$B2447),1),"""")"),"")</f>
        <v/>
      </c>
      <c r="E2448" s="40" t="str">
        <f t="array" ref="E2448">IFERROR(INDEX(raw!$B:$H,MATCH(1,(raw!$B:$B=$B2448)*(raw!$D:$D=$C2448),0),7), "n/a")</f>
        <v/>
      </c>
    </row>
    <row r="2449">
      <c r="B2449" s="39" t="str">
        <f>IFERROR(raw!$B2448,"")</f>
        <v/>
      </c>
      <c r="C2449" s="39" t="str">
        <f>IFERROR(raw!$D2448,"")</f>
        <v/>
      </c>
      <c r="D2449" s="39" t="str">
        <f>IFERROR(__xludf.DUMMYFUNCTION("IFERROR(RANK(raw!$H2448,Filter(raw!$H$2:$H10000,raw!$B$2:$B10000=raw!$B2448),1),"""")"),"")</f>
        <v/>
      </c>
      <c r="E2449" s="40" t="str">
        <f t="array" ref="E2449">IFERROR(INDEX(raw!$B:$H,MATCH(1,(raw!$B:$B=$B2449)*(raw!$D:$D=$C2449),0),7), "n/a")</f>
        <v/>
      </c>
    </row>
    <row r="2450">
      <c r="B2450" s="39" t="str">
        <f>IFERROR(raw!$B2449,"")</f>
        <v/>
      </c>
      <c r="C2450" s="39" t="str">
        <f>IFERROR(raw!$D2449,"")</f>
        <v/>
      </c>
      <c r="D2450" s="39" t="str">
        <f>IFERROR(__xludf.DUMMYFUNCTION("IFERROR(RANK(raw!$H2449,Filter(raw!$H$2:$H10000,raw!$B$2:$B10000=raw!$B2449),1),"""")"),"")</f>
        <v/>
      </c>
      <c r="E2450" s="40" t="str">
        <f t="array" ref="E2450">IFERROR(INDEX(raw!$B:$H,MATCH(1,(raw!$B:$B=$B2450)*(raw!$D:$D=$C2450),0),7), "n/a")</f>
        <v/>
      </c>
    </row>
    <row r="2451">
      <c r="B2451" s="39" t="str">
        <f>IFERROR(raw!$B2450,"")</f>
        <v/>
      </c>
      <c r="C2451" s="39" t="str">
        <f>IFERROR(raw!$D2450,"")</f>
        <v/>
      </c>
      <c r="D2451" s="39" t="str">
        <f>IFERROR(__xludf.DUMMYFUNCTION("IFERROR(RANK(raw!$H2450,Filter(raw!$H$2:$H10000,raw!$B$2:$B10000=raw!$B2450),1),"""")"),"")</f>
        <v/>
      </c>
      <c r="E2451" s="40" t="str">
        <f t="array" ref="E2451">IFERROR(INDEX(raw!$B:$H,MATCH(1,(raw!$B:$B=$B2451)*(raw!$D:$D=$C2451),0),7), "n/a")</f>
        <v/>
      </c>
    </row>
    <row r="2452">
      <c r="B2452" s="39" t="str">
        <f>IFERROR(raw!$B2451,"")</f>
        <v/>
      </c>
      <c r="C2452" s="39" t="str">
        <f>IFERROR(raw!$D2451,"")</f>
        <v/>
      </c>
      <c r="D2452" s="39" t="str">
        <f>IFERROR(__xludf.DUMMYFUNCTION("IFERROR(RANK(raw!$H2451,Filter(raw!$H$2:$H10000,raw!$B$2:$B10000=raw!$B2451),1),"""")"),"")</f>
        <v/>
      </c>
      <c r="E2452" s="40" t="str">
        <f t="array" ref="E2452">IFERROR(INDEX(raw!$B:$H,MATCH(1,(raw!$B:$B=$B2452)*(raw!$D:$D=$C2452),0),7), "n/a")</f>
        <v/>
      </c>
    </row>
    <row r="2453">
      <c r="B2453" s="39" t="str">
        <f>IFERROR(raw!$B2452,"")</f>
        <v/>
      </c>
      <c r="C2453" s="39" t="str">
        <f>IFERROR(raw!$D2452,"")</f>
        <v/>
      </c>
      <c r="D2453" s="39" t="str">
        <f>IFERROR(__xludf.DUMMYFUNCTION("IFERROR(RANK(raw!$H2452,Filter(raw!$H$2:$H10000,raw!$B$2:$B10000=raw!$B2452),1),"""")"),"")</f>
        <v/>
      </c>
      <c r="E2453" s="40" t="str">
        <f t="array" ref="E2453">IFERROR(INDEX(raw!$B:$H,MATCH(1,(raw!$B:$B=$B2453)*(raw!$D:$D=$C2453),0),7), "n/a")</f>
        <v/>
      </c>
    </row>
    <row r="2454">
      <c r="B2454" s="39" t="str">
        <f>IFERROR(raw!$B2453,"")</f>
        <v/>
      </c>
      <c r="C2454" s="39" t="str">
        <f>IFERROR(raw!$D2453,"")</f>
        <v/>
      </c>
      <c r="D2454" s="39" t="str">
        <f>IFERROR(__xludf.DUMMYFUNCTION("IFERROR(RANK(raw!$H2453,Filter(raw!$H$2:$H10000,raw!$B$2:$B10000=raw!$B2453),1),"""")"),"")</f>
        <v/>
      </c>
      <c r="E2454" s="40" t="str">
        <f t="array" ref="E2454">IFERROR(INDEX(raw!$B:$H,MATCH(1,(raw!$B:$B=$B2454)*(raw!$D:$D=$C2454),0),7), "n/a")</f>
        <v/>
      </c>
    </row>
    <row r="2455">
      <c r="B2455" s="39" t="str">
        <f>IFERROR(raw!$B2454,"")</f>
        <v/>
      </c>
      <c r="C2455" s="39" t="str">
        <f>IFERROR(raw!$D2454,"")</f>
        <v/>
      </c>
      <c r="D2455" s="39" t="str">
        <f>IFERROR(__xludf.DUMMYFUNCTION("IFERROR(RANK(raw!$H2454,Filter(raw!$H$2:$H10000,raw!$B$2:$B10000=raw!$B2454),1),"""")"),"")</f>
        <v/>
      </c>
      <c r="E2455" s="40" t="str">
        <f t="array" ref="E2455">IFERROR(INDEX(raw!$B:$H,MATCH(1,(raw!$B:$B=$B2455)*(raw!$D:$D=$C2455),0),7), "n/a")</f>
        <v/>
      </c>
    </row>
    <row r="2456">
      <c r="B2456" s="39" t="str">
        <f>IFERROR(raw!$B2455,"")</f>
        <v/>
      </c>
      <c r="C2456" s="39" t="str">
        <f>IFERROR(raw!$D2455,"")</f>
        <v/>
      </c>
      <c r="D2456" s="39" t="str">
        <f>IFERROR(__xludf.DUMMYFUNCTION("IFERROR(RANK(raw!$H2455,Filter(raw!$H$2:$H10000,raw!$B$2:$B10000=raw!$B2455),1),"""")"),"")</f>
        <v/>
      </c>
      <c r="E2456" s="40" t="str">
        <f t="array" ref="E2456">IFERROR(INDEX(raw!$B:$H,MATCH(1,(raw!$B:$B=$B2456)*(raw!$D:$D=$C2456),0),7), "n/a")</f>
        <v/>
      </c>
    </row>
    <row r="2457">
      <c r="B2457" s="39" t="str">
        <f>IFERROR(raw!$B2456,"")</f>
        <v/>
      </c>
      <c r="C2457" s="39" t="str">
        <f>IFERROR(raw!$D2456,"")</f>
        <v/>
      </c>
      <c r="D2457" s="39" t="str">
        <f>IFERROR(__xludf.DUMMYFUNCTION("IFERROR(RANK(raw!$H2456,Filter(raw!$H$2:$H10000,raw!$B$2:$B10000=raw!$B2456),1),"""")"),"")</f>
        <v/>
      </c>
      <c r="E2457" s="40" t="str">
        <f t="array" ref="E2457">IFERROR(INDEX(raw!$B:$H,MATCH(1,(raw!$B:$B=$B2457)*(raw!$D:$D=$C2457),0),7), "n/a")</f>
        <v/>
      </c>
    </row>
    <row r="2458">
      <c r="B2458" s="39" t="str">
        <f>IFERROR(raw!$B2457,"")</f>
        <v/>
      </c>
      <c r="C2458" s="39" t="str">
        <f>IFERROR(raw!$D2457,"")</f>
        <v/>
      </c>
      <c r="D2458" s="39" t="str">
        <f>IFERROR(__xludf.DUMMYFUNCTION("IFERROR(RANK(raw!$H2457,Filter(raw!$H$2:$H10000,raw!$B$2:$B10000=raw!$B2457),1),"""")"),"")</f>
        <v/>
      </c>
      <c r="E2458" s="40" t="str">
        <f t="array" ref="E2458">IFERROR(INDEX(raw!$B:$H,MATCH(1,(raw!$B:$B=$B2458)*(raw!$D:$D=$C2458),0),7), "n/a")</f>
        <v/>
      </c>
    </row>
    <row r="2459">
      <c r="B2459" s="39" t="str">
        <f>IFERROR(raw!$B2458,"")</f>
        <v/>
      </c>
      <c r="C2459" s="39" t="str">
        <f>IFERROR(raw!$D2458,"")</f>
        <v/>
      </c>
      <c r="D2459" s="39" t="str">
        <f>IFERROR(__xludf.DUMMYFUNCTION("IFERROR(RANK(raw!$H2458,Filter(raw!$H$2:$H10000,raw!$B$2:$B10000=raw!$B2458),1),"""")"),"")</f>
        <v/>
      </c>
      <c r="E2459" s="40" t="str">
        <f t="array" ref="E2459">IFERROR(INDEX(raw!$B:$H,MATCH(1,(raw!$B:$B=$B2459)*(raw!$D:$D=$C2459),0),7), "n/a")</f>
        <v/>
      </c>
    </row>
    <row r="2460">
      <c r="B2460" s="39" t="str">
        <f>IFERROR(raw!$B2459,"")</f>
        <v/>
      </c>
      <c r="C2460" s="39" t="str">
        <f>IFERROR(raw!$D2459,"")</f>
        <v/>
      </c>
      <c r="D2460" s="39" t="str">
        <f>IFERROR(__xludf.DUMMYFUNCTION("IFERROR(RANK(raw!$H2459,Filter(raw!$H$2:$H10000,raw!$B$2:$B10000=raw!$B2459),1),"""")"),"")</f>
        <v/>
      </c>
      <c r="E2460" s="40" t="str">
        <f t="array" ref="E2460">IFERROR(INDEX(raw!$B:$H,MATCH(1,(raw!$B:$B=$B2460)*(raw!$D:$D=$C2460),0),7), "n/a")</f>
        <v/>
      </c>
    </row>
    <row r="2461">
      <c r="B2461" s="39" t="str">
        <f>IFERROR(raw!$B2460,"")</f>
        <v/>
      </c>
      <c r="C2461" s="39" t="str">
        <f>IFERROR(raw!$D2460,"")</f>
        <v/>
      </c>
      <c r="D2461" s="39" t="str">
        <f>IFERROR(__xludf.DUMMYFUNCTION("IFERROR(RANK(raw!$H2460,Filter(raw!$H$2:$H10000,raw!$B$2:$B10000=raw!$B2460),1),"""")"),"")</f>
        <v/>
      </c>
      <c r="E2461" s="40" t="str">
        <f t="array" ref="E2461">IFERROR(INDEX(raw!$B:$H,MATCH(1,(raw!$B:$B=$B2461)*(raw!$D:$D=$C2461),0),7), "n/a")</f>
        <v/>
      </c>
    </row>
    <row r="2462">
      <c r="B2462" s="39" t="str">
        <f>IFERROR(raw!$B2461,"")</f>
        <v/>
      </c>
      <c r="C2462" s="39" t="str">
        <f>IFERROR(raw!$D2461,"")</f>
        <v/>
      </c>
      <c r="D2462" s="39" t="str">
        <f>IFERROR(__xludf.DUMMYFUNCTION("IFERROR(RANK(raw!$H2461,Filter(raw!$H$2:$H10000,raw!$B$2:$B10000=raw!$B2461),1),"""")"),"")</f>
        <v/>
      </c>
      <c r="E2462" s="40" t="str">
        <f t="array" ref="E2462">IFERROR(INDEX(raw!$B:$H,MATCH(1,(raw!$B:$B=$B2462)*(raw!$D:$D=$C2462),0),7), "n/a")</f>
        <v/>
      </c>
    </row>
    <row r="2463">
      <c r="B2463" s="39" t="str">
        <f>IFERROR(raw!$B2462,"")</f>
        <v/>
      </c>
      <c r="C2463" s="39" t="str">
        <f>IFERROR(raw!$D2462,"")</f>
        <v/>
      </c>
      <c r="D2463" s="39" t="str">
        <f>IFERROR(__xludf.DUMMYFUNCTION("IFERROR(RANK(raw!$H2462,Filter(raw!$H$2:$H10000,raw!$B$2:$B10000=raw!$B2462),1),"""")"),"")</f>
        <v/>
      </c>
      <c r="E2463" s="40" t="str">
        <f t="array" ref="E2463">IFERROR(INDEX(raw!$B:$H,MATCH(1,(raw!$B:$B=$B2463)*(raw!$D:$D=$C2463),0),7), "n/a")</f>
        <v/>
      </c>
    </row>
    <row r="2464">
      <c r="B2464" s="39" t="str">
        <f>IFERROR(raw!$B2463,"")</f>
        <v/>
      </c>
      <c r="C2464" s="39" t="str">
        <f>IFERROR(raw!$D2463,"")</f>
        <v/>
      </c>
      <c r="D2464" s="39" t="str">
        <f>IFERROR(__xludf.DUMMYFUNCTION("IFERROR(RANK(raw!$H2463,Filter(raw!$H$2:$H10000,raw!$B$2:$B10000=raw!$B2463),1),"""")"),"")</f>
        <v/>
      </c>
      <c r="E2464" s="40" t="str">
        <f t="array" ref="E2464">IFERROR(INDEX(raw!$B:$H,MATCH(1,(raw!$B:$B=$B2464)*(raw!$D:$D=$C2464),0),7), "n/a")</f>
        <v/>
      </c>
    </row>
    <row r="2465">
      <c r="B2465" s="39" t="str">
        <f>IFERROR(raw!$B2464,"")</f>
        <v/>
      </c>
      <c r="C2465" s="39" t="str">
        <f>IFERROR(raw!$D2464,"")</f>
        <v/>
      </c>
      <c r="D2465" s="39" t="str">
        <f>IFERROR(__xludf.DUMMYFUNCTION("IFERROR(RANK(raw!$H2464,Filter(raw!$H$2:$H10000,raw!$B$2:$B10000=raw!$B2464),1),"""")"),"")</f>
        <v/>
      </c>
      <c r="E2465" s="40" t="str">
        <f t="array" ref="E2465">IFERROR(INDEX(raw!$B:$H,MATCH(1,(raw!$B:$B=$B2465)*(raw!$D:$D=$C2465),0),7), "n/a")</f>
        <v/>
      </c>
    </row>
    <row r="2466">
      <c r="B2466" s="39" t="str">
        <f>IFERROR(raw!$B2465,"")</f>
        <v/>
      </c>
      <c r="C2466" s="39" t="str">
        <f>IFERROR(raw!$D2465,"")</f>
        <v/>
      </c>
      <c r="D2466" s="39" t="str">
        <f>IFERROR(__xludf.DUMMYFUNCTION("IFERROR(RANK(raw!$H2465,Filter(raw!$H$2:$H10000,raw!$B$2:$B10000=raw!$B2465),1),"""")"),"")</f>
        <v/>
      </c>
      <c r="E2466" s="40" t="str">
        <f t="array" ref="E2466">IFERROR(INDEX(raw!$B:$H,MATCH(1,(raw!$B:$B=$B2466)*(raw!$D:$D=$C2466),0),7), "n/a")</f>
        <v/>
      </c>
    </row>
    <row r="2467">
      <c r="B2467" s="39" t="str">
        <f>IFERROR(raw!$B2466,"")</f>
        <v/>
      </c>
      <c r="C2467" s="39" t="str">
        <f>IFERROR(raw!$D2466,"")</f>
        <v/>
      </c>
      <c r="D2467" s="39" t="str">
        <f>IFERROR(__xludf.DUMMYFUNCTION("IFERROR(RANK(raw!$H2466,Filter(raw!$H$2:$H10000,raw!$B$2:$B10000=raw!$B2466),1),"""")"),"")</f>
        <v/>
      </c>
      <c r="E2467" s="40" t="str">
        <f t="array" ref="E2467">IFERROR(INDEX(raw!$B:$H,MATCH(1,(raw!$B:$B=$B2467)*(raw!$D:$D=$C2467),0),7), "n/a")</f>
        <v/>
      </c>
    </row>
    <row r="2468">
      <c r="B2468" s="39" t="str">
        <f>IFERROR(raw!$B2467,"")</f>
        <v/>
      </c>
      <c r="C2468" s="39" t="str">
        <f>IFERROR(raw!$D2467,"")</f>
        <v/>
      </c>
      <c r="D2468" s="39" t="str">
        <f>IFERROR(__xludf.DUMMYFUNCTION("IFERROR(RANK(raw!$H2467,Filter(raw!$H$2:$H10000,raw!$B$2:$B10000=raw!$B2467),1),"""")"),"")</f>
        <v/>
      </c>
      <c r="E2468" s="40" t="str">
        <f t="array" ref="E2468">IFERROR(INDEX(raw!$B:$H,MATCH(1,(raw!$B:$B=$B2468)*(raw!$D:$D=$C2468),0),7), "n/a")</f>
        <v/>
      </c>
    </row>
    <row r="2469">
      <c r="B2469" s="39" t="str">
        <f>IFERROR(raw!$B2468,"")</f>
        <v/>
      </c>
      <c r="C2469" s="39" t="str">
        <f>IFERROR(raw!$D2468,"")</f>
        <v/>
      </c>
      <c r="D2469" s="39" t="str">
        <f>IFERROR(__xludf.DUMMYFUNCTION("IFERROR(RANK(raw!$H2468,Filter(raw!$H$2:$H10000,raw!$B$2:$B10000=raw!$B2468),1),"""")"),"")</f>
        <v/>
      </c>
      <c r="E2469" s="40" t="str">
        <f t="array" ref="E2469">IFERROR(INDEX(raw!$B:$H,MATCH(1,(raw!$B:$B=$B2469)*(raw!$D:$D=$C2469),0),7), "n/a")</f>
        <v/>
      </c>
    </row>
    <row r="2470">
      <c r="B2470" s="39" t="str">
        <f>IFERROR(raw!$B2469,"")</f>
        <v/>
      </c>
      <c r="C2470" s="39" t="str">
        <f>IFERROR(raw!$D2469,"")</f>
        <v/>
      </c>
      <c r="D2470" s="39" t="str">
        <f>IFERROR(__xludf.DUMMYFUNCTION("IFERROR(RANK(raw!$H2469,Filter(raw!$H$2:$H10000,raw!$B$2:$B10000=raw!$B2469),1),"""")"),"")</f>
        <v/>
      </c>
      <c r="E2470" s="40" t="str">
        <f t="array" ref="E2470">IFERROR(INDEX(raw!$B:$H,MATCH(1,(raw!$B:$B=$B2470)*(raw!$D:$D=$C2470),0),7), "n/a")</f>
        <v/>
      </c>
    </row>
    <row r="2471">
      <c r="B2471" s="39" t="str">
        <f>IFERROR(raw!$B2470,"")</f>
        <v/>
      </c>
      <c r="C2471" s="39" t="str">
        <f>IFERROR(raw!$D2470,"")</f>
        <v/>
      </c>
      <c r="D2471" s="39" t="str">
        <f>IFERROR(__xludf.DUMMYFUNCTION("IFERROR(RANK(raw!$H2470,Filter(raw!$H$2:$H10000,raw!$B$2:$B10000=raw!$B2470),1),"""")"),"")</f>
        <v/>
      </c>
      <c r="E2471" s="40" t="str">
        <f t="array" ref="E2471">IFERROR(INDEX(raw!$B:$H,MATCH(1,(raw!$B:$B=$B2471)*(raw!$D:$D=$C2471),0),7), "n/a")</f>
        <v/>
      </c>
    </row>
    <row r="2472">
      <c r="B2472" s="39" t="str">
        <f>IFERROR(raw!$B2471,"")</f>
        <v/>
      </c>
      <c r="C2472" s="39" t="str">
        <f>IFERROR(raw!$D2471,"")</f>
        <v/>
      </c>
      <c r="D2472" s="39" t="str">
        <f>IFERROR(__xludf.DUMMYFUNCTION("IFERROR(RANK(raw!$H2471,Filter(raw!$H$2:$H10000,raw!$B$2:$B10000=raw!$B2471),1),"""")"),"")</f>
        <v/>
      </c>
      <c r="E2472" s="40" t="str">
        <f t="array" ref="E2472">IFERROR(INDEX(raw!$B:$H,MATCH(1,(raw!$B:$B=$B2472)*(raw!$D:$D=$C2472),0),7), "n/a")</f>
        <v/>
      </c>
    </row>
    <row r="2473">
      <c r="B2473" s="39" t="str">
        <f>IFERROR(raw!$B2472,"")</f>
        <v/>
      </c>
      <c r="C2473" s="39" t="str">
        <f>IFERROR(raw!$D2472,"")</f>
        <v/>
      </c>
      <c r="D2473" s="39" t="str">
        <f>IFERROR(__xludf.DUMMYFUNCTION("IFERROR(RANK(raw!$H2472,Filter(raw!$H$2:$H10000,raw!$B$2:$B10000=raw!$B2472),1),"""")"),"")</f>
        <v/>
      </c>
      <c r="E2473" s="40" t="str">
        <f t="array" ref="E2473">IFERROR(INDEX(raw!$B:$H,MATCH(1,(raw!$B:$B=$B2473)*(raw!$D:$D=$C2473),0),7), "n/a")</f>
        <v/>
      </c>
    </row>
    <row r="2474">
      <c r="B2474" s="39" t="str">
        <f>IFERROR(raw!$B2473,"")</f>
        <v/>
      </c>
      <c r="C2474" s="39" t="str">
        <f>IFERROR(raw!$D2473,"")</f>
        <v/>
      </c>
      <c r="D2474" s="39" t="str">
        <f>IFERROR(__xludf.DUMMYFUNCTION("IFERROR(RANK(raw!$H2473,Filter(raw!$H$2:$H10000,raw!$B$2:$B10000=raw!$B2473),1),"""")"),"")</f>
        <v/>
      </c>
      <c r="E2474" s="40" t="str">
        <f t="array" ref="E2474">IFERROR(INDEX(raw!$B:$H,MATCH(1,(raw!$B:$B=$B2474)*(raw!$D:$D=$C2474),0),7), "n/a")</f>
        <v/>
      </c>
    </row>
    <row r="2475">
      <c r="B2475" s="39" t="str">
        <f>IFERROR(raw!$B2474,"")</f>
        <v/>
      </c>
      <c r="C2475" s="39" t="str">
        <f>IFERROR(raw!$D2474,"")</f>
        <v/>
      </c>
      <c r="D2475" s="39" t="str">
        <f>IFERROR(__xludf.DUMMYFUNCTION("IFERROR(RANK(raw!$H2474,Filter(raw!$H$2:$H10000,raw!$B$2:$B10000=raw!$B2474),1),"""")"),"")</f>
        <v/>
      </c>
      <c r="E2475" s="40" t="str">
        <f t="array" ref="E2475">IFERROR(INDEX(raw!$B:$H,MATCH(1,(raw!$B:$B=$B2475)*(raw!$D:$D=$C2475),0),7), "n/a")</f>
        <v/>
      </c>
    </row>
    <row r="2476">
      <c r="B2476" s="39" t="str">
        <f>IFERROR(raw!$B2475,"")</f>
        <v/>
      </c>
      <c r="C2476" s="39" t="str">
        <f>IFERROR(raw!$D2475,"")</f>
        <v/>
      </c>
      <c r="D2476" s="39" t="str">
        <f>IFERROR(__xludf.DUMMYFUNCTION("IFERROR(RANK(raw!$H2475,Filter(raw!$H$2:$H10000,raw!$B$2:$B10000=raw!$B2475),1),"""")"),"")</f>
        <v/>
      </c>
      <c r="E2476" s="40" t="str">
        <f t="array" ref="E2476">IFERROR(INDEX(raw!$B:$H,MATCH(1,(raw!$B:$B=$B2476)*(raw!$D:$D=$C2476),0),7), "n/a")</f>
        <v/>
      </c>
    </row>
    <row r="2477">
      <c r="B2477" s="39" t="str">
        <f>IFERROR(raw!$B2476,"")</f>
        <v/>
      </c>
      <c r="C2477" s="39" t="str">
        <f>IFERROR(raw!$D2476,"")</f>
        <v/>
      </c>
      <c r="D2477" s="39" t="str">
        <f>IFERROR(__xludf.DUMMYFUNCTION("IFERROR(RANK(raw!$H2476,Filter(raw!$H$2:$H10000,raw!$B$2:$B10000=raw!$B2476),1),"""")"),"")</f>
        <v/>
      </c>
      <c r="E2477" s="40" t="str">
        <f t="array" ref="E2477">IFERROR(INDEX(raw!$B:$H,MATCH(1,(raw!$B:$B=$B2477)*(raw!$D:$D=$C2477),0),7), "n/a")</f>
        <v/>
      </c>
    </row>
    <row r="2478">
      <c r="B2478" s="39" t="str">
        <f>IFERROR(raw!$B2477,"")</f>
        <v/>
      </c>
      <c r="C2478" s="39" t="str">
        <f>IFERROR(raw!$D2477,"")</f>
        <v/>
      </c>
      <c r="D2478" s="39" t="str">
        <f>IFERROR(__xludf.DUMMYFUNCTION("IFERROR(RANK(raw!$H2477,Filter(raw!$H$2:$H10000,raw!$B$2:$B10000=raw!$B2477),1),"""")"),"")</f>
        <v/>
      </c>
      <c r="E2478" s="40" t="str">
        <f t="array" ref="E2478">IFERROR(INDEX(raw!$B:$H,MATCH(1,(raw!$B:$B=$B2478)*(raw!$D:$D=$C2478),0),7), "n/a")</f>
        <v/>
      </c>
    </row>
    <row r="2479">
      <c r="B2479" s="39" t="str">
        <f>IFERROR(raw!$B2478,"")</f>
        <v/>
      </c>
      <c r="C2479" s="39" t="str">
        <f>IFERROR(raw!$D2478,"")</f>
        <v/>
      </c>
      <c r="D2479" s="39" t="str">
        <f>IFERROR(__xludf.DUMMYFUNCTION("IFERROR(RANK(raw!$H2478,Filter(raw!$H$2:$H10000,raw!$B$2:$B10000=raw!$B2478),1),"""")"),"")</f>
        <v/>
      </c>
      <c r="E2479" s="40" t="str">
        <f t="array" ref="E2479">IFERROR(INDEX(raw!$B:$H,MATCH(1,(raw!$B:$B=$B2479)*(raw!$D:$D=$C2479),0),7), "n/a")</f>
        <v/>
      </c>
    </row>
    <row r="2480">
      <c r="B2480" s="39" t="str">
        <f>IFERROR(raw!$B2479,"")</f>
        <v/>
      </c>
      <c r="C2480" s="39" t="str">
        <f>IFERROR(raw!$D2479,"")</f>
        <v/>
      </c>
      <c r="D2480" s="39" t="str">
        <f>IFERROR(__xludf.DUMMYFUNCTION("IFERROR(RANK(raw!$H2479,Filter(raw!$H$2:$H10000,raw!$B$2:$B10000=raw!$B2479),1),"""")"),"")</f>
        <v/>
      </c>
      <c r="E2480" s="40" t="str">
        <f t="array" ref="E2480">IFERROR(INDEX(raw!$B:$H,MATCH(1,(raw!$B:$B=$B2480)*(raw!$D:$D=$C2480),0),7), "n/a")</f>
        <v/>
      </c>
    </row>
    <row r="2481">
      <c r="B2481" s="39" t="str">
        <f>IFERROR(raw!$B2480,"")</f>
        <v/>
      </c>
      <c r="C2481" s="39" t="str">
        <f>IFERROR(raw!$D2480,"")</f>
        <v/>
      </c>
      <c r="D2481" s="39" t="str">
        <f>IFERROR(__xludf.DUMMYFUNCTION("IFERROR(RANK(raw!$H2480,Filter(raw!$H$2:$H10000,raw!$B$2:$B10000=raw!$B2480),1),"""")"),"")</f>
        <v/>
      </c>
      <c r="E2481" s="40" t="str">
        <f t="array" ref="E2481">IFERROR(INDEX(raw!$B:$H,MATCH(1,(raw!$B:$B=$B2481)*(raw!$D:$D=$C2481),0),7), "n/a")</f>
        <v/>
      </c>
    </row>
    <row r="2482">
      <c r="B2482" s="39" t="str">
        <f>IFERROR(raw!$B2481,"")</f>
        <v/>
      </c>
      <c r="C2482" s="39" t="str">
        <f>IFERROR(raw!$D2481,"")</f>
        <v/>
      </c>
      <c r="D2482" s="39" t="str">
        <f>IFERROR(__xludf.DUMMYFUNCTION("IFERROR(RANK(raw!$H2481,Filter(raw!$H$2:$H10000,raw!$B$2:$B10000=raw!$B2481),1),"""")"),"")</f>
        <v/>
      </c>
      <c r="E2482" s="40" t="str">
        <f t="array" ref="E2482">IFERROR(INDEX(raw!$B:$H,MATCH(1,(raw!$B:$B=$B2482)*(raw!$D:$D=$C2482),0),7), "n/a")</f>
        <v/>
      </c>
    </row>
    <row r="2483">
      <c r="B2483" s="39" t="str">
        <f>IFERROR(raw!$B2482,"")</f>
        <v/>
      </c>
      <c r="C2483" s="39" t="str">
        <f>IFERROR(raw!$D2482,"")</f>
        <v/>
      </c>
      <c r="D2483" s="39" t="str">
        <f>IFERROR(__xludf.DUMMYFUNCTION("IFERROR(RANK(raw!$H2482,Filter(raw!$H$2:$H10000,raw!$B$2:$B10000=raw!$B2482),1),"""")"),"")</f>
        <v/>
      </c>
      <c r="E2483" s="40" t="str">
        <f t="array" ref="E2483">IFERROR(INDEX(raw!$B:$H,MATCH(1,(raw!$B:$B=$B2483)*(raw!$D:$D=$C2483),0),7), "n/a")</f>
        <v/>
      </c>
    </row>
    <row r="2484">
      <c r="B2484" s="39" t="str">
        <f>IFERROR(raw!$B2483,"")</f>
        <v/>
      </c>
      <c r="C2484" s="39" t="str">
        <f>IFERROR(raw!$D2483,"")</f>
        <v/>
      </c>
      <c r="D2484" s="39" t="str">
        <f>IFERROR(__xludf.DUMMYFUNCTION("IFERROR(RANK(raw!$H2483,Filter(raw!$H$2:$H10000,raw!$B$2:$B10000=raw!$B2483),1),"""")"),"")</f>
        <v/>
      </c>
      <c r="E2484" s="40" t="str">
        <f t="array" ref="E2484">IFERROR(INDEX(raw!$B:$H,MATCH(1,(raw!$B:$B=$B2484)*(raw!$D:$D=$C2484),0),7), "n/a")</f>
        <v/>
      </c>
    </row>
    <row r="2485">
      <c r="B2485" s="39" t="str">
        <f>IFERROR(raw!$B2484,"")</f>
        <v/>
      </c>
      <c r="C2485" s="39" t="str">
        <f>IFERROR(raw!$D2484,"")</f>
        <v/>
      </c>
      <c r="D2485" s="39" t="str">
        <f>IFERROR(__xludf.DUMMYFUNCTION("IFERROR(RANK(raw!$H2484,Filter(raw!$H$2:$H10000,raw!$B$2:$B10000=raw!$B2484),1),"""")"),"")</f>
        <v/>
      </c>
      <c r="E2485" s="40" t="str">
        <f t="array" ref="E2485">IFERROR(INDEX(raw!$B:$H,MATCH(1,(raw!$B:$B=$B2485)*(raw!$D:$D=$C2485),0),7), "n/a")</f>
        <v/>
      </c>
    </row>
    <row r="2486">
      <c r="B2486" s="39" t="str">
        <f>IFERROR(raw!$B2485,"")</f>
        <v/>
      </c>
      <c r="C2486" s="39" t="str">
        <f>IFERROR(raw!$D2485,"")</f>
        <v/>
      </c>
      <c r="D2486" s="39" t="str">
        <f>IFERROR(__xludf.DUMMYFUNCTION("IFERROR(RANK(raw!$H2485,Filter(raw!$H$2:$H10000,raw!$B$2:$B10000=raw!$B2485),1),"""")"),"")</f>
        <v/>
      </c>
      <c r="E2486" s="40" t="str">
        <f t="array" ref="E2486">IFERROR(INDEX(raw!$B:$H,MATCH(1,(raw!$B:$B=$B2486)*(raw!$D:$D=$C2486),0),7), "n/a")</f>
        <v/>
      </c>
    </row>
    <row r="2487">
      <c r="B2487" s="39" t="str">
        <f>IFERROR(raw!$B2486,"")</f>
        <v/>
      </c>
      <c r="C2487" s="39" t="str">
        <f>IFERROR(raw!$D2486,"")</f>
        <v/>
      </c>
      <c r="D2487" s="39" t="str">
        <f>IFERROR(__xludf.DUMMYFUNCTION("IFERROR(RANK(raw!$H2486,Filter(raw!$H$2:$H10000,raw!$B$2:$B10000=raw!$B2486),1),"""")"),"")</f>
        <v/>
      </c>
      <c r="E2487" s="40" t="str">
        <f t="array" ref="E2487">IFERROR(INDEX(raw!$B:$H,MATCH(1,(raw!$B:$B=$B2487)*(raw!$D:$D=$C2487),0),7), "n/a")</f>
        <v/>
      </c>
    </row>
    <row r="2488">
      <c r="B2488" s="39" t="str">
        <f>IFERROR(raw!$B2487,"")</f>
        <v/>
      </c>
      <c r="C2488" s="39" t="str">
        <f>IFERROR(raw!$D2487,"")</f>
        <v/>
      </c>
      <c r="D2488" s="39" t="str">
        <f>IFERROR(__xludf.DUMMYFUNCTION("IFERROR(RANK(raw!$H2487,Filter(raw!$H$2:$H10000,raw!$B$2:$B10000=raw!$B2487),1),"""")"),"")</f>
        <v/>
      </c>
      <c r="E2488" s="40" t="str">
        <f t="array" ref="E2488">IFERROR(INDEX(raw!$B:$H,MATCH(1,(raw!$B:$B=$B2488)*(raw!$D:$D=$C2488),0),7), "n/a")</f>
        <v/>
      </c>
    </row>
    <row r="2489">
      <c r="B2489" s="39" t="str">
        <f>IFERROR(raw!$B2488,"")</f>
        <v/>
      </c>
      <c r="C2489" s="39" t="str">
        <f>IFERROR(raw!$D2488,"")</f>
        <v/>
      </c>
      <c r="D2489" s="39" t="str">
        <f>IFERROR(__xludf.DUMMYFUNCTION("IFERROR(RANK(raw!$H2488,Filter(raw!$H$2:$H10000,raw!$B$2:$B10000=raw!$B2488),1),"""")"),"")</f>
        <v/>
      </c>
      <c r="E2489" s="40" t="str">
        <f t="array" ref="E2489">IFERROR(INDEX(raw!$B:$H,MATCH(1,(raw!$B:$B=$B2489)*(raw!$D:$D=$C2489),0),7), "n/a")</f>
        <v/>
      </c>
    </row>
    <row r="2490">
      <c r="B2490" s="39" t="str">
        <f>IFERROR(raw!$B2489,"")</f>
        <v/>
      </c>
      <c r="C2490" s="39" t="str">
        <f>IFERROR(raw!$D2489,"")</f>
        <v/>
      </c>
      <c r="D2490" s="39" t="str">
        <f>IFERROR(__xludf.DUMMYFUNCTION("IFERROR(RANK(raw!$H2489,Filter(raw!$H$2:$H10000,raw!$B$2:$B10000=raw!$B2489),1),"""")"),"")</f>
        <v/>
      </c>
      <c r="E2490" s="40" t="str">
        <f t="array" ref="E2490">IFERROR(INDEX(raw!$B:$H,MATCH(1,(raw!$B:$B=$B2490)*(raw!$D:$D=$C2490),0),7), "n/a")</f>
        <v/>
      </c>
    </row>
    <row r="2491">
      <c r="B2491" s="39" t="str">
        <f>IFERROR(raw!$B2490,"")</f>
        <v/>
      </c>
      <c r="C2491" s="39" t="str">
        <f>IFERROR(raw!$D2490,"")</f>
        <v/>
      </c>
      <c r="D2491" s="39" t="str">
        <f>IFERROR(__xludf.DUMMYFUNCTION("IFERROR(RANK(raw!$H2490,Filter(raw!$H$2:$H10000,raw!$B$2:$B10000=raw!$B2490),1),"""")"),"")</f>
        <v/>
      </c>
      <c r="E2491" s="40" t="str">
        <f t="array" ref="E2491">IFERROR(INDEX(raw!$B:$H,MATCH(1,(raw!$B:$B=$B2491)*(raw!$D:$D=$C2491),0),7), "n/a")</f>
        <v/>
      </c>
    </row>
    <row r="2492">
      <c r="B2492" s="39" t="str">
        <f>IFERROR(raw!$B2491,"")</f>
        <v/>
      </c>
      <c r="C2492" s="39" t="str">
        <f>IFERROR(raw!$D2491,"")</f>
        <v/>
      </c>
      <c r="D2492" s="39" t="str">
        <f>IFERROR(__xludf.DUMMYFUNCTION("IFERROR(RANK(raw!$H2491,Filter(raw!$H$2:$H10000,raw!$B$2:$B10000=raw!$B2491),1),"""")"),"")</f>
        <v/>
      </c>
      <c r="E2492" s="40" t="str">
        <f t="array" ref="E2492">IFERROR(INDEX(raw!$B:$H,MATCH(1,(raw!$B:$B=$B2492)*(raw!$D:$D=$C2492),0),7), "n/a")</f>
        <v/>
      </c>
    </row>
    <row r="2493">
      <c r="B2493" s="39" t="str">
        <f>IFERROR(raw!$B2492,"")</f>
        <v/>
      </c>
      <c r="C2493" s="39" t="str">
        <f>IFERROR(raw!$D2492,"")</f>
        <v/>
      </c>
      <c r="D2493" s="39" t="str">
        <f>IFERROR(__xludf.DUMMYFUNCTION("IFERROR(RANK(raw!$H2492,Filter(raw!$H$2:$H10000,raw!$B$2:$B10000=raw!$B2492),1),"""")"),"")</f>
        <v/>
      </c>
      <c r="E2493" s="40" t="str">
        <f t="array" ref="E2493">IFERROR(INDEX(raw!$B:$H,MATCH(1,(raw!$B:$B=$B2493)*(raw!$D:$D=$C2493),0),7), "n/a")</f>
        <v/>
      </c>
    </row>
    <row r="2494">
      <c r="B2494" s="39" t="str">
        <f>IFERROR(raw!$B2493,"")</f>
        <v/>
      </c>
      <c r="C2494" s="39" t="str">
        <f>IFERROR(raw!$D2493,"")</f>
        <v/>
      </c>
      <c r="D2494" s="39" t="str">
        <f>IFERROR(__xludf.DUMMYFUNCTION("IFERROR(RANK(raw!$H2493,Filter(raw!$H$2:$H10000,raw!$B$2:$B10000=raw!$B2493),1),"""")"),"")</f>
        <v/>
      </c>
      <c r="E2494" s="40" t="str">
        <f t="array" ref="E2494">IFERROR(INDEX(raw!$B:$H,MATCH(1,(raw!$B:$B=$B2494)*(raw!$D:$D=$C2494),0),7), "n/a")</f>
        <v/>
      </c>
    </row>
    <row r="2495">
      <c r="B2495" s="39" t="str">
        <f>IFERROR(raw!$B2494,"")</f>
        <v/>
      </c>
      <c r="C2495" s="39" t="str">
        <f>IFERROR(raw!$D2494,"")</f>
        <v/>
      </c>
      <c r="D2495" s="39" t="str">
        <f>IFERROR(__xludf.DUMMYFUNCTION("IFERROR(RANK(raw!$H2494,Filter(raw!$H$2:$H10000,raw!$B$2:$B10000=raw!$B2494),1),"""")"),"")</f>
        <v/>
      </c>
      <c r="E2495" s="40" t="str">
        <f t="array" ref="E2495">IFERROR(INDEX(raw!$B:$H,MATCH(1,(raw!$B:$B=$B2495)*(raw!$D:$D=$C2495),0),7), "n/a")</f>
        <v/>
      </c>
    </row>
    <row r="2496">
      <c r="B2496" s="39" t="str">
        <f>IFERROR(raw!$B2495,"")</f>
        <v/>
      </c>
      <c r="C2496" s="39" t="str">
        <f>IFERROR(raw!$D2495,"")</f>
        <v/>
      </c>
      <c r="D2496" s="39" t="str">
        <f>IFERROR(__xludf.DUMMYFUNCTION("IFERROR(RANK(raw!$H2495,Filter(raw!$H$2:$H10000,raw!$B$2:$B10000=raw!$B2495),1),"""")"),"")</f>
        <v/>
      </c>
      <c r="E2496" s="40" t="str">
        <f t="array" ref="E2496">IFERROR(INDEX(raw!$B:$H,MATCH(1,(raw!$B:$B=$B2496)*(raw!$D:$D=$C2496),0),7), "n/a")</f>
        <v/>
      </c>
    </row>
    <row r="2497">
      <c r="B2497" s="39" t="str">
        <f>IFERROR(raw!$B2496,"")</f>
        <v/>
      </c>
      <c r="C2497" s="39" t="str">
        <f>IFERROR(raw!$D2496,"")</f>
        <v/>
      </c>
      <c r="D2497" s="39" t="str">
        <f>IFERROR(__xludf.DUMMYFUNCTION("IFERROR(RANK(raw!$H2496,Filter(raw!$H$2:$H10000,raw!$B$2:$B10000=raw!$B2496),1),"""")"),"")</f>
        <v/>
      </c>
      <c r="E2497" s="40" t="str">
        <f t="array" ref="E2497">IFERROR(INDEX(raw!$B:$H,MATCH(1,(raw!$B:$B=$B2497)*(raw!$D:$D=$C2497),0),7), "n/a")</f>
        <v/>
      </c>
    </row>
    <row r="2498">
      <c r="B2498" s="39" t="str">
        <f>IFERROR(raw!$B2497,"")</f>
        <v/>
      </c>
      <c r="C2498" s="39" t="str">
        <f>IFERROR(raw!$D2497,"")</f>
        <v/>
      </c>
      <c r="D2498" s="39" t="str">
        <f>IFERROR(__xludf.DUMMYFUNCTION("IFERROR(RANK(raw!$H2497,Filter(raw!$H$2:$H10000,raw!$B$2:$B10000=raw!$B2497),1),"""")"),"")</f>
        <v/>
      </c>
      <c r="E2498" s="40" t="str">
        <f t="array" ref="E2498">IFERROR(INDEX(raw!$B:$H,MATCH(1,(raw!$B:$B=$B2498)*(raw!$D:$D=$C2498),0),7), "n/a")</f>
        <v/>
      </c>
    </row>
    <row r="2499">
      <c r="B2499" s="39" t="str">
        <f>IFERROR(raw!$B2498,"")</f>
        <v/>
      </c>
      <c r="C2499" s="39" t="str">
        <f>IFERROR(raw!$D2498,"")</f>
        <v/>
      </c>
      <c r="D2499" s="39" t="str">
        <f>IFERROR(__xludf.DUMMYFUNCTION("IFERROR(RANK(raw!$H2498,Filter(raw!$H$2:$H10000,raw!$B$2:$B10000=raw!$B2498),1),"""")"),"")</f>
        <v/>
      </c>
      <c r="E2499" s="40" t="str">
        <f t="array" ref="E2499">IFERROR(INDEX(raw!$B:$H,MATCH(1,(raw!$B:$B=$B2499)*(raw!$D:$D=$C2499),0),7), "n/a")</f>
        <v/>
      </c>
    </row>
    <row r="2500">
      <c r="B2500" s="39" t="str">
        <f>IFERROR(raw!$B2499,"")</f>
        <v/>
      </c>
      <c r="C2500" s="39" t="str">
        <f>IFERROR(raw!$D2499,"")</f>
        <v/>
      </c>
      <c r="D2500" s="39" t="str">
        <f>IFERROR(__xludf.DUMMYFUNCTION("IFERROR(RANK(raw!$H2499,Filter(raw!$H$2:$H10000,raw!$B$2:$B10000=raw!$B2499),1),"""")"),"")</f>
        <v/>
      </c>
      <c r="E2500" s="40" t="str">
        <f t="array" ref="E2500">IFERROR(INDEX(raw!$B:$H,MATCH(1,(raw!$B:$B=$B2500)*(raw!$D:$D=$C2500),0),7), "n/a")</f>
        <v/>
      </c>
    </row>
    <row r="2501">
      <c r="B2501" s="39" t="str">
        <f>IFERROR(raw!$B2500,"")</f>
        <v/>
      </c>
      <c r="C2501" s="39" t="str">
        <f>IFERROR(raw!$D2500,"")</f>
        <v/>
      </c>
      <c r="D2501" s="39" t="str">
        <f>IFERROR(__xludf.DUMMYFUNCTION("IFERROR(RANK(raw!$H2500,Filter(raw!$H$2:$H10000,raw!$B$2:$B10000=raw!$B2500),1),"""")"),"")</f>
        <v/>
      </c>
      <c r="E2501" s="40" t="str">
        <f t="array" ref="E2501">IFERROR(INDEX(raw!$B:$H,MATCH(1,(raw!$B:$B=$B2501)*(raw!$D:$D=$C2501),0),7), "n/a")</f>
        <v/>
      </c>
    </row>
    <row r="2502">
      <c r="B2502" s="39" t="str">
        <f>IFERROR(raw!$B2501,"")</f>
        <v/>
      </c>
      <c r="C2502" s="39" t="str">
        <f>IFERROR(raw!$D2501,"")</f>
        <v/>
      </c>
      <c r="D2502" s="39" t="str">
        <f>IFERROR(__xludf.DUMMYFUNCTION("IFERROR(RANK(raw!$H2501,Filter(raw!$H$2:$H10000,raw!$B$2:$B10000=raw!$B2501),1),"""")"),"")</f>
        <v/>
      </c>
      <c r="E2502" s="40" t="str">
        <f t="array" ref="E2502">IFERROR(INDEX(raw!$B:$H,MATCH(1,(raw!$B:$B=$B2502)*(raw!$D:$D=$C2502),0),7), "n/a")</f>
        <v/>
      </c>
    </row>
    <row r="2503">
      <c r="B2503" s="39" t="str">
        <f>IFERROR(raw!$B2502,"")</f>
        <v/>
      </c>
      <c r="C2503" s="39" t="str">
        <f>IFERROR(raw!$D2502,"")</f>
        <v/>
      </c>
      <c r="D2503" s="39" t="str">
        <f>IFERROR(__xludf.DUMMYFUNCTION("IFERROR(RANK(raw!$H2502,Filter(raw!$H$2:$H10000,raw!$B$2:$B10000=raw!$B2502),1),"""")"),"")</f>
        <v/>
      </c>
      <c r="E2503" s="40" t="str">
        <f t="array" ref="E2503">IFERROR(INDEX(raw!$B:$H,MATCH(1,(raw!$B:$B=$B2503)*(raw!$D:$D=$C2503),0),7), "n/a")</f>
        <v/>
      </c>
    </row>
    <row r="2504">
      <c r="B2504" s="39" t="str">
        <f>IFERROR(raw!$B2503,"")</f>
        <v/>
      </c>
      <c r="C2504" s="39" t="str">
        <f>IFERROR(raw!$D2503,"")</f>
        <v/>
      </c>
      <c r="D2504" s="39" t="str">
        <f>IFERROR(__xludf.DUMMYFUNCTION("IFERROR(RANK(raw!$H2503,Filter(raw!$H$2:$H10000,raw!$B$2:$B10000=raw!$B2503),1),"""")"),"")</f>
        <v/>
      </c>
      <c r="E2504" s="40" t="str">
        <f t="array" ref="E2504">IFERROR(INDEX(raw!$B:$H,MATCH(1,(raw!$B:$B=$B2504)*(raw!$D:$D=$C2504),0),7), "n/a")</f>
        <v/>
      </c>
    </row>
    <row r="2505">
      <c r="B2505" s="39" t="str">
        <f>IFERROR(raw!$B2504,"")</f>
        <v/>
      </c>
      <c r="C2505" s="39" t="str">
        <f>IFERROR(raw!$D2504,"")</f>
        <v/>
      </c>
      <c r="D2505" s="39" t="str">
        <f>IFERROR(__xludf.DUMMYFUNCTION("IFERROR(RANK(raw!$H2504,Filter(raw!$H$2:$H10000,raw!$B$2:$B10000=raw!$B2504),1),"""")"),"")</f>
        <v/>
      </c>
      <c r="E2505" s="40" t="str">
        <f t="array" ref="E2505">IFERROR(INDEX(raw!$B:$H,MATCH(1,(raw!$B:$B=$B2505)*(raw!$D:$D=$C2505),0),7), "n/a")</f>
        <v/>
      </c>
    </row>
    <row r="2506">
      <c r="B2506" s="39" t="str">
        <f>IFERROR(raw!$B2505,"")</f>
        <v/>
      </c>
      <c r="C2506" s="39" t="str">
        <f>IFERROR(raw!$D2505,"")</f>
        <v/>
      </c>
      <c r="D2506" s="39" t="str">
        <f>IFERROR(__xludf.DUMMYFUNCTION("IFERROR(RANK(raw!$H2505,Filter(raw!$H$2:$H10000,raw!$B$2:$B10000=raw!$B2505),1),"""")"),"")</f>
        <v/>
      </c>
      <c r="E2506" s="40" t="str">
        <f t="array" ref="E2506">IFERROR(INDEX(raw!$B:$H,MATCH(1,(raw!$B:$B=$B2506)*(raw!$D:$D=$C2506),0),7), "n/a")</f>
        <v/>
      </c>
    </row>
    <row r="2507">
      <c r="B2507" s="39" t="str">
        <f>IFERROR(raw!$B2506,"")</f>
        <v/>
      </c>
      <c r="C2507" s="39" t="str">
        <f>IFERROR(raw!$D2506,"")</f>
        <v/>
      </c>
      <c r="D2507" s="39" t="str">
        <f>IFERROR(__xludf.DUMMYFUNCTION("IFERROR(RANK(raw!$H2506,Filter(raw!$H$2:$H10000,raw!$B$2:$B10000=raw!$B2506),1),"""")"),"")</f>
        <v/>
      </c>
      <c r="E2507" s="40" t="str">
        <f t="array" ref="E2507">IFERROR(INDEX(raw!$B:$H,MATCH(1,(raw!$B:$B=$B2507)*(raw!$D:$D=$C2507),0),7), "n/a")</f>
        <v/>
      </c>
    </row>
    <row r="2508">
      <c r="B2508" s="39" t="str">
        <f>IFERROR(raw!$B2507,"")</f>
        <v/>
      </c>
      <c r="C2508" s="39" t="str">
        <f>IFERROR(raw!$D2507,"")</f>
        <v/>
      </c>
      <c r="D2508" s="39" t="str">
        <f>IFERROR(__xludf.DUMMYFUNCTION("IFERROR(RANK(raw!$H2507,Filter(raw!$H$2:$H10000,raw!$B$2:$B10000=raw!$B2507),1),"""")"),"")</f>
        <v/>
      </c>
      <c r="E2508" s="40" t="str">
        <f t="array" ref="E2508">IFERROR(INDEX(raw!$B:$H,MATCH(1,(raw!$B:$B=$B2508)*(raw!$D:$D=$C2508),0),7), "n/a")</f>
        <v/>
      </c>
    </row>
    <row r="2509">
      <c r="B2509" s="39" t="str">
        <f>IFERROR(raw!$B2508,"")</f>
        <v/>
      </c>
      <c r="C2509" s="39" t="str">
        <f>IFERROR(raw!$D2508,"")</f>
        <v/>
      </c>
      <c r="D2509" s="39" t="str">
        <f>IFERROR(__xludf.DUMMYFUNCTION("IFERROR(RANK(raw!$H2508,Filter(raw!$H$2:$H10000,raw!$B$2:$B10000=raw!$B2508),1),"""")"),"")</f>
        <v/>
      </c>
      <c r="E2509" s="40" t="str">
        <f t="array" ref="E2509">IFERROR(INDEX(raw!$B:$H,MATCH(1,(raw!$B:$B=$B2509)*(raw!$D:$D=$C2509),0),7), "n/a")</f>
        <v/>
      </c>
    </row>
    <row r="2510">
      <c r="B2510" s="39" t="str">
        <f>IFERROR(raw!$B2509,"")</f>
        <v/>
      </c>
      <c r="C2510" s="39" t="str">
        <f>IFERROR(raw!$D2509,"")</f>
        <v/>
      </c>
      <c r="D2510" s="39" t="str">
        <f>IFERROR(__xludf.DUMMYFUNCTION("IFERROR(RANK(raw!$H2509,Filter(raw!$H$2:$H10000,raw!$B$2:$B10000=raw!$B2509),1),"""")"),"")</f>
        <v/>
      </c>
      <c r="E2510" s="40" t="str">
        <f t="array" ref="E2510">IFERROR(INDEX(raw!$B:$H,MATCH(1,(raw!$B:$B=$B2510)*(raw!$D:$D=$C2510),0),7), "n/a")</f>
        <v/>
      </c>
    </row>
    <row r="2511">
      <c r="B2511" s="39" t="str">
        <f>IFERROR(raw!$B2510,"")</f>
        <v/>
      </c>
      <c r="C2511" s="39" t="str">
        <f>IFERROR(raw!$D2510,"")</f>
        <v/>
      </c>
      <c r="D2511" s="39" t="str">
        <f>IFERROR(__xludf.DUMMYFUNCTION("IFERROR(RANK(raw!$H2510,Filter(raw!$H$2:$H10000,raw!$B$2:$B10000=raw!$B2510),1),"""")"),"")</f>
        <v/>
      </c>
      <c r="E2511" s="40" t="str">
        <f t="array" ref="E2511">IFERROR(INDEX(raw!$B:$H,MATCH(1,(raw!$B:$B=$B2511)*(raw!$D:$D=$C2511),0),7), "n/a")</f>
        <v/>
      </c>
    </row>
    <row r="2512">
      <c r="B2512" s="39" t="str">
        <f>IFERROR(raw!$B2511,"")</f>
        <v/>
      </c>
      <c r="C2512" s="39" t="str">
        <f>IFERROR(raw!$D2511,"")</f>
        <v/>
      </c>
      <c r="D2512" s="39" t="str">
        <f>IFERROR(__xludf.DUMMYFUNCTION("IFERROR(RANK(raw!$H2511,Filter(raw!$H$2:$H10000,raw!$B$2:$B10000=raw!$B2511),1),"""")"),"")</f>
        <v/>
      </c>
      <c r="E2512" s="40" t="str">
        <f t="array" ref="E2512">IFERROR(INDEX(raw!$B:$H,MATCH(1,(raw!$B:$B=$B2512)*(raw!$D:$D=$C2512),0),7), "n/a")</f>
        <v/>
      </c>
    </row>
    <row r="2513">
      <c r="B2513" s="39" t="str">
        <f>IFERROR(raw!$B2512,"")</f>
        <v/>
      </c>
      <c r="C2513" s="39" t="str">
        <f>IFERROR(raw!$D2512,"")</f>
        <v/>
      </c>
      <c r="D2513" s="39" t="str">
        <f>IFERROR(__xludf.DUMMYFUNCTION("IFERROR(RANK(raw!$H2512,Filter(raw!$H$2:$H10000,raw!$B$2:$B10000=raw!$B2512),1),"""")"),"")</f>
        <v/>
      </c>
      <c r="E2513" s="40" t="str">
        <f t="array" ref="E2513">IFERROR(INDEX(raw!$B:$H,MATCH(1,(raw!$B:$B=$B2513)*(raw!$D:$D=$C2513),0),7), "n/a")</f>
        <v/>
      </c>
    </row>
    <row r="2514">
      <c r="B2514" s="39" t="str">
        <f>IFERROR(raw!$B2513,"")</f>
        <v/>
      </c>
      <c r="C2514" s="39" t="str">
        <f>IFERROR(raw!$D2513,"")</f>
        <v/>
      </c>
      <c r="D2514" s="39" t="str">
        <f>IFERROR(__xludf.DUMMYFUNCTION("IFERROR(RANK(raw!$H2513,Filter(raw!$H$2:$H10000,raw!$B$2:$B10000=raw!$B2513),1),"""")"),"")</f>
        <v/>
      </c>
      <c r="E2514" s="40" t="str">
        <f t="array" ref="E2514">IFERROR(INDEX(raw!$B:$H,MATCH(1,(raw!$B:$B=$B2514)*(raw!$D:$D=$C2514),0),7), "n/a")</f>
        <v/>
      </c>
    </row>
    <row r="2515">
      <c r="B2515" s="39" t="str">
        <f>IFERROR(raw!$B2514,"")</f>
        <v/>
      </c>
      <c r="C2515" s="39" t="str">
        <f>IFERROR(raw!$D2514,"")</f>
        <v/>
      </c>
      <c r="D2515" s="39" t="str">
        <f>IFERROR(__xludf.DUMMYFUNCTION("IFERROR(RANK(raw!$H2514,Filter(raw!$H$2:$H10000,raw!$B$2:$B10000=raw!$B2514),1),"""")"),"")</f>
        <v/>
      </c>
      <c r="E2515" s="40" t="str">
        <f t="array" ref="E2515">IFERROR(INDEX(raw!$B:$H,MATCH(1,(raw!$B:$B=$B2515)*(raw!$D:$D=$C2515),0),7), "n/a")</f>
        <v/>
      </c>
    </row>
    <row r="2516">
      <c r="B2516" s="39" t="str">
        <f>IFERROR(raw!$B2515,"")</f>
        <v/>
      </c>
      <c r="C2516" s="39" t="str">
        <f>IFERROR(raw!$D2515,"")</f>
        <v/>
      </c>
      <c r="D2516" s="39" t="str">
        <f>IFERROR(__xludf.DUMMYFUNCTION("IFERROR(RANK(raw!$H2515,Filter(raw!$H$2:$H10000,raw!$B$2:$B10000=raw!$B2515),1),"""")"),"")</f>
        <v/>
      </c>
      <c r="E2516" s="40" t="str">
        <f t="array" ref="E2516">IFERROR(INDEX(raw!$B:$H,MATCH(1,(raw!$B:$B=$B2516)*(raw!$D:$D=$C2516),0),7), "n/a")</f>
        <v/>
      </c>
    </row>
    <row r="2517">
      <c r="B2517" s="39" t="str">
        <f>IFERROR(raw!$B2516,"")</f>
        <v/>
      </c>
      <c r="C2517" s="39" t="str">
        <f>IFERROR(raw!$D2516,"")</f>
        <v/>
      </c>
      <c r="D2517" s="39" t="str">
        <f>IFERROR(__xludf.DUMMYFUNCTION("IFERROR(RANK(raw!$H2516,Filter(raw!$H$2:$H10000,raw!$B$2:$B10000=raw!$B2516),1),"""")"),"")</f>
        <v/>
      </c>
      <c r="E2517" s="40" t="str">
        <f t="array" ref="E2517">IFERROR(INDEX(raw!$B:$H,MATCH(1,(raw!$B:$B=$B2517)*(raw!$D:$D=$C2517),0),7), "n/a")</f>
        <v/>
      </c>
    </row>
    <row r="2518">
      <c r="B2518" s="39" t="str">
        <f>IFERROR(raw!$B2517,"")</f>
        <v/>
      </c>
      <c r="C2518" s="39" t="str">
        <f>IFERROR(raw!$D2517,"")</f>
        <v/>
      </c>
      <c r="D2518" s="39" t="str">
        <f>IFERROR(__xludf.DUMMYFUNCTION("IFERROR(RANK(raw!$H2517,Filter(raw!$H$2:$H10000,raw!$B$2:$B10000=raw!$B2517),1),"""")"),"")</f>
        <v/>
      </c>
      <c r="E2518" s="40" t="str">
        <f t="array" ref="E2518">IFERROR(INDEX(raw!$B:$H,MATCH(1,(raw!$B:$B=$B2518)*(raw!$D:$D=$C2518),0),7), "n/a")</f>
        <v/>
      </c>
    </row>
    <row r="2519">
      <c r="B2519" s="39" t="str">
        <f>IFERROR(raw!$B2518,"")</f>
        <v/>
      </c>
      <c r="C2519" s="39" t="str">
        <f>IFERROR(raw!$D2518,"")</f>
        <v/>
      </c>
      <c r="D2519" s="39" t="str">
        <f>IFERROR(__xludf.DUMMYFUNCTION("IFERROR(RANK(raw!$H2518,Filter(raw!$H$2:$H10000,raw!$B$2:$B10000=raw!$B2518),1),"""")"),"")</f>
        <v/>
      </c>
      <c r="E2519" s="40" t="str">
        <f t="array" ref="E2519">IFERROR(INDEX(raw!$B:$H,MATCH(1,(raw!$B:$B=$B2519)*(raw!$D:$D=$C2519),0),7), "n/a")</f>
        <v/>
      </c>
    </row>
    <row r="2520">
      <c r="B2520" s="39" t="str">
        <f>IFERROR(raw!$B2519,"")</f>
        <v/>
      </c>
      <c r="C2520" s="39" t="str">
        <f>IFERROR(raw!$D2519,"")</f>
        <v/>
      </c>
      <c r="D2520" s="39" t="str">
        <f>IFERROR(__xludf.DUMMYFUNCTION("IFERROR(RANK(raw!$H2519,Filter(raw!$H$2:$H10000,raw!$B$2:$B10000=raw!$B2519),1),"""")"),"")</f>
        <v/>
      </c>
      <c r="E2520" s="40" t="str">
        <f t="array" ref="E2520">IFERROR(INDEX(raw!$B:$H,MATCH(1,(raw!$B:$B=$B2520)*(raw!$D:$D=$C2520),0),7), "n/a")</f>
        <v/>
      </c>
    </row>
    <row r="2521">
      <c r="B2521" s="39" t="str">
        <f>IFERROR(raw!$B2520,"")</f>
        <v/>
      </c>
      <c r="C2521" s="39" t="str">
        <f>IFERROR(raw!$D2520,"")</f>
        <v/>
      </c>
      <c r="D2521" s="39" t="str">
        <f>IFERROR(__xludf.DUMMYFUNCTION("IFERROR(RANK(raw!$H2520,Filter(raw!$H$2:$H10000,raw!$B$2:$B10000=raw!$B2520),1),"""")"),"")</f>
        <v/>
      </c>
      <c r="E2521" s="40" t="str">
        <f t="array" ref="E2521">IFERROR(INDEX(raw!$B:$H,MATCH(1,(raw!$B:$B=$B2521)*(raw!$D:$D=$C2521),0),7), "n/a")</f>
        <v/>
      </c>
    </row>
    <row r="2522">
      <c r="B2522" s="39" t="str">
        <f>IFERROR(raw!$B2521,"")</f>
        <v/>
      </c>
      <c r="C2522" s="39" t="str">
        <f>IFERROR(raw!$D2521,"")</f>
        <v/>
      </c>
      <c r="D2522" s="39" t="str">
        <f>IFERROR(__xludf.DUMMYFUNCTION("IFERROR(RANK(raw!$H2521,Filter(raw!$H$2:$H10000,raw!$B$2:$B10000=raw!$B2521),1),"""")"),"")</f>
        <v/>
      </c>
      <c r="E2522" s="40" t="str">
        <f t="array" ref="E2522">IFERROR(INDEX(raw!$B:$H,MATCH(1,(raw!$B:$B=$B2522)*(raw!$D:$D=$C2522),0),7), "n/a")</f>
        <v/>
      </c>
    </row>
    <row r="2523">
      <c r="B2523" s="39" t="str">
        <f>IFERROR(raw!$B2522,"")</f>
        <v/>
      </c>
      <c r="C2523" s="39" t="str">
        <f>IFERROR(raw!$D2522,"")</f>
        <v/>
      </c>
      <c r="D2523" s="39" t="str">
        <f>IFERROR(__xludf.DUMMYFUNCTION("IFERROR(RANK(raw!$H2522,Filter(raw!$H$2:$H10000,raw!$B$2:$B10000=raw!$B2522),1),"""")"),"")</f>
        <v/>
      </c>
      <c r="E2523" s="40" t="str">
        <f t="array" ref="E2523">IFERROR(INDEX(raw!$B:$H,MATCH(1,(raw!$B:$B=$B2523)*(raw!$D:$D=$C2523),0),7), "n/a")</f>
        <v/>
      </c>
    </row>
    <row r="2524">
      <c r="B2524" s="39" t="str">
        <f>IFERROR(raw!$B2523,"")</f>
        <v/>
      </c>
      <c r="C2524" s="39" t="str">
        <f>IFERROR(raw!$D2523,"")</f>
        <v/>
      </c>
      <c r="D2524" s="39" t="str">
        <f>IFERROR(__xludf.DUMMYFUNCTION("IFERROR(RANK(raw!$H2523,Filter(raw!$H$2:$H10000,raw!$B$2:$B10000=raw!$B2523),1),"""")"),"")</f>
        <v/>
      </c>
      <c r="E2524" s="40" t="str">
        <f t="array" ref="E2524">IFERROR(INDEX(raw!$B:$H,MATCH(1,(raw!$B:$B=$B2524)*(raw!$D:$D=$C2524),0),7), "n/a")</f>
        <v/>
      </c>
    </row>
    <row r="2525">
      <c r="B2525" s="39" t="str">
        <f>IFERROR(raw!$B2524,"")</f>
        <v/>
      </c>
      <c r="C2525" s="39" t="str">
        <f>IFERROR(raw!$D2524,"")</f>
        <v/>
      </c>
      <c r="D2525" s="39" t="str">
        <f>IFERROR(__xludf.DUMMYFUNCTION("IFERROR(RANK(raw!$H2524,Filter(raw!$H$2:$H10000,raw!$B$2:$B10000=raw!$B2524),1),"""")"),"")</f>
        <v/>
      </c>
      <c r="E2525" s="40" t="str">
        <f t="array" ref="E2525">IFERROR(INDEX(raw!$B:$H,MATCH(1,(raw!$B:$B=$B2525)*(raw!$D:$D=$C2525),0),7), "n/a")</f>
        <v/>
      </c>
    </row>
    <row r="2526">
      <c r="B2526" s="39" t="str">
        <f>IFERROR(raw!$B2525,"")</f>
        <v/>
      </c>
      <c r="C2526" s="39" t="str">
        <f>IFERROR(raw!$D2525,"")</f>
        <v/>
      </c>
      <c r="D2526" s="39" t="str">
        <f>IFERROR(__xludf.DUMMYFUNCTION("IFERROR(RANK(raw!$H2525,Filter(raw!$H$2:$H10000,raw!$B$2:$B10000=raw!$B2525),1),"""")"),"")</f>
        <v/>
      </c>
      <c r="E2526" s="40" t="str">
        <f t="array" ref="E2526">IFERROR(INDEX(raw!$B:$H,MATCH(1,(raw!$B:$B=$B2526)*(raw!$D:$D=$C2526),0),7), "n/a")</f>
        <v/>
      </c>
    </row>
    <row r="2527">
      <c r="B2527" s="39" t="str">
        <f>IFERROR(raw!$B2526,"")</f>
        <v/>
      </c>
      <c r="C2527" s="39" t="str">
        <f>IFERROR(raw!$D2526,"")</f>
        <v/>
      </c>
      <c r="D2527" s="39" t="str">
        <f>IFERROR(__xludf.DUMMYFUNCTION("IFERROR(RANK(raw!$H2526,Filter(raw!$H$2:$H10000,raw!$B$2:$B10000=raw!$B2526),1),"""")"),"")</f>
        <v/>
      </c>
      <c r="E2527" s="40" t="str">
        <f t="array" ref="E2527">IFERROR(INDEX(raw!$B:$H,MATCH(1,(raw!$B:$B=$B2527)*(raw!$D:$D=$C2527),0),7), "n/a")</f>
        <v/>
      </c>
    </row>
    <row r="2528">
      <c r="B2528" s="39" t="str">
        <f>IFERROR(raw!$B2527,"")</f>
        <v/>
      </c>
      <c r="C2528" s="39" t="str">
        <f>IFERROR(raw!$D2527,"")</f>
        <v/>
      </c>
      <c r="D2528" s="39" t="str">
        <f>IFERROR(__xludf.DUMMYFUNCTION("IFERROR(RANK(raw!$H2527,Filter(raw!$H$2:$H10000,raw!$B$2:$B10000=raw!$B2527),1),"""")"),"")</f>
        <v/>
      </c>
      <c r="E2528" s="40" t="str">
        <f t="array" ref="E2528">IFERROR(INDEX(raw!$B:$H,MATCH(1,(raw!$B:$B=$B2528)*(raw!$D:$D=$C2528),0),7), "n/a")</f>
        <v/>
      </c>
    </row>
    <row r="2529">
      <c r="B2529" s="39" t="str">
        <f>IFERROR(raw!$B2528,"")</f>
        <v/>
      </c>
      <c r="C2529" s="39" t="str">
        <f>IFERROR(raw!$D2528,"")</f>
        <v/>
      </c>
      <c r="D2529" s="39" t="str">
        <f>IFERROR(__xludf.DUMMYFUNCTION("IFERROR(RANK(raw!$H2528,Filter(raw!$H$2:$H10000,raw!$B$2:$B10000=raw!$B2528),1),"""")"),"")</f>
        <v/>
      </c>
      <c r="E2529" s="40" t="str">
        <f t="array" ref="E2529">IFERROR(INDEX(raw!$B:$H,MATCH(1,(raw!$B:$B=$B2529)*(raw!$D:$D=$C2529),0),7), "n/a")</f>
        <v/>
      </c>
    </row>
    <row r="2530">
      <c r="B2530" s="39" t="str">
        <f>IFERROR(raw!$B2529,"")</f>
        <v/>
      </c>
      <c r="C2530" s="39" t="str">
        <f>IFERROR(raw!$D2529,"")</f>
        <v/>
      </c>
      <c r="D2530" s="39" t="str">
        <f>IFERROR(__xludf.DUMMYFUNCTION("IFERROR(RANK(raw!$H2529,Filter(raw!$H$2:$H10000,raw!$B$2:$B10000=raw!$B2529),1),"""")"),"")</f>
        <v/>
      </c>
      <c r="E2530" s="40" t="str">
        <f t="array" ref="E2530">IFERROR(INDEX(raw!$B:$H,MATCH(1,(raw!$B:$B=$B2530)*(raw!$D:$D=$C2530),0),7), "n/a")</f>
        <v/>
      </c>
    </row>
    <row r="2531">
      <c r="B2531" s="39" t="str">
        <f>IFERROR(raw!$B2530,"")</f>
        <v/>
      </c>
      <c r="C2531" s="39" t="str">
        <f>IFERROR(raw!$D2530,"")</f>
        <v/>
      </c>
      <c r="D2531" s="39" t="str">
        <f>IFERROR(__xludf.DUMMYFUNCTION("IFERROR(RANK(raw!$H2530,Filter(raw!$H$2:$H10000,raw!$B$2:$B10000=raw!$B2530),1),"""")"),"")</f>
        <v/>
      </c>
      <c r="E2531" s="40" t="str">
        <f t="array" ref="E2531">IFERROR(INDEX(raw!$B:$H,MATCH(1,(raw!$B:$B=$B2531)*(raw!$D:$D=$C2531),0),7), "n/a")</f>
        <v/>
      </c>
    </row>
    <row r="2532">
      <c r="B2532" s="39" t="str">
        <f>IFERROR(raw!$B2531,"")</f>
        <v/>
      </c>
      <c r="C2532" s="39" t="str">
        <f>IFERROR(raw!$D2531,"")</f>
        <v/>
      </c>
      <c r="D2532" s="39" t="str">
        <f>IFERROR(__xludf.DUMMYFUNCTION("IFERROR(RANK(raw!$H2531,Filter(raw!$H$2:$H10000,raw!$B$2:$B10000=raw!$B2531),1),"""")"),"")</f>
        <v/>
      </c>
      <c r="E2532" s="40" t="str">
        <f t="array" ref="E2532">IFERROR(INDEX(raw!$B:$H,MATCH(1,(raw!$B:$B=$B2532)*(raw!$D:$D=$C2532),0),7), "n/a")</f>
        <v/>
      </c>
    </row>
    <row r="2533">
      <c r="B2533" s="39" t="str">
        <f>IFERROR(raw!$B2532,"")</f>
        <v/>
      </c>
      <c r="C2533" s="39" t="str">
        <f>IFERROR(raw!$D2532,"")</f>
        <v/>
      </c>
      <c r="D2533" s="39" t="str">
        <f>IFERROR(__xludf.DUMMYFUNCTION("IFERROR(RANK(raw!$H2532,Filter(raw!$H$2:$H10000,raw!$B$2:$B10000=raw!$B2532),1),"""")"),"")</f>
        <v/>
      </c>
      <c r="E2533" s="40" t="str">
        <f t="array" ref="E2533">IFERROR(INDEX(raw!$B:$H,MATCH(1,(raw!$B:$B=$B2533)*(raw!$D:$D=$C2533),0),7), "n/a")</f>
        <v/>
      </c>
    </row>
    <row r="2534">
      <c r="B2534" s="39" t="str">
        <f>IFERROR(raw!$B2533,"")</f>
        <v/>
      </c>
      <c r="C2534" s="39" t="str">
        <f>IFERROR(raw!$D2533,"")</f>
        <v/>
      </c>
      <c r="D2534" s="39" t="str">
        <f>IFERROR(__xludf.DUMMYFUNCTION("IFERROR(RANK(raw!$H2533,Filter(raw!$H$2:$H10000,raw!$B$2:$B10000=raw!$B2533),1),"""")"),"")</f>
        <v/>
      </c>
      <c r="E2534" s="40" t="str">
        <f t="array" ref="E2534">IFERROR(INDEX(raw!$B:$H,MATCH(1,(raw!$B:$B=$B2534)*(raw!$D:$D=$C2534),0),7), "n/a")</f>
        <v/>
      </c>
    </row>
    <row r="2535">
      <c r="B2535" s="39" t="str">
        <f>IFERROR(raw!$B2534,"")</f>
        <v/>
      </c>
      <c r="C2535" s="39" t="str">
        <f>IFERROR(raw!$D2534,"")</f>
        <v/>
      </c>
      <c r="D2535" s="39" t="str">
        <f>IFERROR(__xludf.DUMMYFUNCTION("IFERROR(RANK(raw!$H2534,Filter(raw!$H$2:$H10000,raw!$B$2:$B10000=raw!$B2534),1),"""")"),"")</f>
        <v/>
      </c>
      <c r="E2535" s="40" t="str">
        <f t="array" ref="E2535">IFERROR(INDEX(raw!$B:$H,MATCH(1,(raw!$B:$B=$B2535)*(raw!$D:$D=$C2535),0),7), "n/a")</f>
        <v/>
      </c>
    </row>
    <row r="2536">
      <c r="B2536" s="39" t="str">
        <f>IFERROR(raw!$B2535,"")</f>
        <v/>
      </c>
      <c r="C2536" s="39" t="str">
        <f>IFERROR(raw!$D2535,"")</f>
        <v/>
      </c>
      <c r="D2536" s="39" t="str">
        <f>IFERROR(__xludf.DUMMYFUNCTION("IFERROR(RANK(raw!$H2535,Filter(raw!$H$2:$H10000,raw!$B$2:$B10000=raw!$B2535),1),"""")"),"")</f>
        <v/>
      </c>
      <c r="E2536" s="40" t="str">
        <f t="array" ref="E2536">IFERROR(INDEX(raw!$B:$H,MATCH(1,(raw!$B:$B=$B2536)*(raw!$D:$D=$C2536),0),7), "n/a")</f>
        <v/>
      </c>
    </row>
    <row r="2537">
      <c r="B2537" s="39" t="str">
        <f>IFERROR(raw!$B2536,"")</f>
        <v/>
      </c>
      <c r="C2537" s="39" t="str">
        <f>IFERROR(raw!$D2536,"")</f>
        <v/>
      </c>
      <c r="D2537" s="39" t="str">
        <f>IFERROR(__xludf.DUMMYFUNCTION("IFERROR(RANK(raw!$H2536,Filter(raw!$H$2:$H10000,raw!$B$2:$B10000=raw!$B2536),1),"""")"),"")</f>
        <v/>
      </c>
      <c r="E2537" s="40" t="str">
        <f t="array" ref="E2537">IFERROR(INDEX(raw!$B:$H,MATCH(1,(raw!$B:$B=$B2537)*(raw!$D:$D=$C2537),0),7), "n/a")</f>
        <v/>
      </c>
    </row>
    <row r="2538">
      <c r="B2538" s="39" t="str">
        <f>IFERROR(raw!$B2537,"")</f>
        <v/>
      </c>
      <c r="C2538" s="39" t="str">
        <f>IFERROR(raw!$D2537,"")</f>
        <v/>
      </c>
      <c r="D2538" s="39" t="str">
        <f>IFERROR(__xludf.DUMMYFUNCTION("IFERROR(RANK(raw!$H2537,Filter(raw!$H$2:$H10000,raw!$B$2:$B10000=raw!$B2537),1),"""")"),"")</f>
        <v/>
      </c>
      <c r="E2538" s="40" t="str">
        <f t="array" ref="E2538">IFERROR(INDEX(raw!$B:$H,MATCH(1,(raw!$B:$B=$B2538)*(raw!$D:$D=$C2538),0),7), "n/a")</f>
        <v/>
      </c>
    </row>
    <row r="2539">
      <c r="B2539" s="39" t="str">
        <f>IFERROR(raw!$B2538,"")</f>
        <v/>
      </c>
      <c r="C2539" s="39" t="str">
        <f>IFERROR(raw!$D2538,"")</f>
        <v/>
      </c>
      <c r="D2539" s="39" t="str">
        <f>IFERROR(__xludf.DUMMYFUNCTION("IFERROR(RANK(raw!$H2538,Filter(raw!$H$2:$H10000,raw!$B$2:$B10000=raw!$B2538),1),"""")"),"")</f>
        <v/>
      </c>
      <c r="E2539" s="40" t="str">
        <f t="array" ref="E2539">IFERROR(INDEX(raw!$B:$H,MATCH(1,(raw!$B:$B=$B2539)*(raw!$D:$D=$C2539),0),7), "n/a")</f>
        <v/>
      </c>
    </row>
    <row r="2540">
      <c r="B2540" s="39" t="str">
        <f>IFERROR(raw!$B2539,"")</f>
        <v/>
      </c>
      <c r="C2540" s="39" t="str">
        <f>IFERROR(raw!$D2539,"")</f>
        <v/>
      </c>
      <c r="D2540" s="39" t="str">
        <f>IFERROR(__xludf.DUMMYFUNCTION("IFERROR(RANK(raw!$H2539,Filter(raw!$H$2:$H10000,raw!$B$2:$B10000=raw!$B2539),1),"""")"),"")</f>
        <v/>
      </c>
      <c r="E2540" s="40" t="str">
        <f t="array" ref="E2540">IFERROR(INDEX(raw!$B:$H,MATCH(1,(raw!$B:$B=$B2540)*(raw!$D:$D=$C2540),0),7), "n/a")</f>
        <v/>
      </c>
    </row>
    <row r="2541">
      <c r="B2541" s="39" t="str">
        <f>IFERROR(raw!$B2540,"")</f>
        <v/>
      </c>
      <c r="C2541" s="39" t="str">
        <f>IFERROR(raw!$D2540,"")</f>
        <v/>
      </c>
      <c r="D2541" s="39" t="str">
        <f>IFERROR(__xludf.DUMMYFUNCTION("IFERROR(RANK(raw!$H2540,Filter(raw!$H$2:$H10000,raw!$B$2:$B10000=raw!$B2540),1),"""")"),"")</f>
        <v/>
      </c>
      <c r="E2541" s="40" t="str">
        <f t="array" ref="E2541">IFERROR(INDEX(raw!$B:$H,MATCH(1,(raw!$B:$B=$B2541)*(raw!$D:$D=$C2541),0),7), "n/a")</f>
        <v/>
      </c>
    </row>
    <row r="2542">
      <c r="B2542" s="39" t="str">
        <f>IFERROR(raw!$B2541,"")</f>
        <v/>
      </c>
      <c r="C2542" s="39" t="str">
        <f>IFERROR(raw!$D2541,"")</f>
        <v/>
      </c>
      <c r="D2542" s="39" t="str">
        <f>IFERROR(__xludf.DUMMYFUNCTION("IFERROR(RANK(raw!$H2541,Filter(raw!$H$2:$H10000,raw!$B$2:$B10000=raw!$B2541),1),"""")"),"")</f>
        <v/>
      </c>
      <c r="E2542" s="40" t="str">
        <f t="array" ref="E2542">IFERROR(INDEX(raw!$B:$H,MATCH(1,(raw!$B:$B=$B2542)*(raw!$D:$D=$C2542),0),7), "n/a")</f>
        <v/>
      </c>
    </row>
    <row r="2543">
      <c r="B2543" s="39" t="str">
        <f>IFERROR(raw!$B2542,"")</f>
        <v/>
      </c>
      <c r="C2543" s="39" t="str">
        <f>IFERROR(raw!$D2542,"")</f>
        <v/>
      </c>
      <c r="D2543" s="39" t="str">
        <f>IFERROR(__xludf.DUMMYFUNCTION("IFERROR(RANK(raw!$H2542,Filter(raw!$H$2:$H10000,raw!$B$2:$B10000=raw!$B2542),1),"""")"),"")</f>
        <v/>
      </c>
      <c r="E2543" s="40" t="str">
        <f t="array" ref="E2543">IFERROR(INDEX(raw!$B:$H,MATCH(1,(raw!$B:$B=$B2543)*(raw!$D:$D=$C2543),0),7), "n/a")</f>
        <v/>
      </c>
    </row>
    <row r="2544">
      <c r="B2544" s="39" t="str">
        <f>IFERROR(raw!$B2543,"")</f>
        <v/>
      </c>
      <c r="C2544" s="39" t="str">
        <f>IFERROR(raw!$D2543,"")</f>
        <v/>
      </c>
      <c r="D2544" s="39" t="str">
        <f>IFERROR(__xludf.DUMMYFUNCTION("IFERROR(RANK(raw!$H2543,Filter(raw!$H$2:$H10000,raw!$B$2:$B10000=raw!$B2543),1),"""")"),"")</f>
        <v/>
      </c>
      <c r="E2544" s="40" t="str">
        <f t="array" ref="E2544">IFERROR(INDEX(raw!$B:$H,MATCH(1,(raw!$B:$B=$B2544)*(raw!$D:$D=$C2544),0),7), "n/a")</f>
        <v/>
      </c>
    </row>
    <row r="2545">
      <c r="B2545" s="39" t="str">
        <f>IFERROR(raw!$B2544,"")</f>
        <v/>
      </c>
      <c r="C2545" s="39" t="str">
        <f>IFERROR(raw!$D2544,"")</f>
        <v/>
      </c>
      <c r="D2545" s="39" t="str">
        <f>IFERROR(__xludf.DUMMYFUNCTION("IFERROR(RANK(raw!$H2544,Filter(raw!$H$2:$H10000,raw!$B$2:$B10000=raw!$B2544),1),"""")"),"")</f>
        <v/>
      </c>
      <c r="E2545" s="40" t="str">
        <f t="array" ref="E2545">IFERROR(INDEX(raw!$B:$H,MATCH(1,(raw!$B:$B=$B2545)*(raw!$D:$D=$C2545),0),7), "n/a")</f>
        <v/>
      </c>
    </row>
    <row r="2546">
      <c r="B2546" s="39" t="str">
        <f>IFERROR(raw!$B2545,"")</f>
        <v/>
      </c>
      <c r="C2546" s="39" t="str">
        <f>IFERROR(raw!$D2545,"")</f>
        <v/>
      </c>
      <c r="D2546" s="39" t="str">
        <f>IFERROR(__xludf.DUMMYFUNCTION("IFERROR(RANK(raw!$H2545,Filter(raw!$H$2:$H10000,raw!$B$2:$B10000=raw!$B2545),1),"""")"),"")</f>
        <v/>
      </c>
      <c r="E2546" s="40" t="str">
        <f t="array" ref="E2546">IFERROR(INDEX(raw!$B:$H,MATCH(1,(raw!$B:$B=$B2546)*(raw!$D:$D=$C2546),0),7), "n/a")</f>
        <v/>
      </c>
    </row>
    <row r="2547">
      <c r="B2547" s="39" t="str">
        <f>IFERROR(raw!$B2546,"")</f>
        <v/>
      </c>
      <c r="C2547" s="39" t="str">
        <f>IFERROR(raw!$D2546,"")</f>
        <v/>
      </c>
      <c r="D2547" s="39" t="str">
        <f>IFERROR(__xludf.DUMMYFUNCTION("IFERROR(RANK(raw!$H2546,Filter(raw!$H$2:$H10000,raw!$B$2:$B10000=raw!$B2546),1),"""")"),"")</f>
        <v/>
      </c>
      <c r="E2547" s="40" t="str">
        <f t="array" ref="E2547">IFERROR(INDEX(raw!$B:$H,MATCH(1,(raw!$B:$B=$B2547)*(raw!$D:$D=$C2547),0),7), "n/a")</f>
        <v/>
      </c>
    </row>
    <row r="2548">
      <c r="B2548" s="39" t="str">
        <f>IFERROR(raw!$B2547,"")</f>
        <v/>
      </c>
      <c r="C2548" s="39" t="str">
        <f>IFERROR(raw!$D2547,"")</f>
        <v/>
      </c>
      <c r="D2548" s="39" t="str">
        <f>IFERROR(__xludf.DUMMYFUNCTION("IFERROR(RANK(raw!$H2547,Filter(raw!$H$2:$H10000,raw!$B$2:$B10000=raw!$B2547),1),"""")"),"")</f>
        <v/>
      </c>
      <c r="E2548" s="40" t="str">
        <f t="array" ref="E2548">IFERROR(INDEX(raw!$B:$H,MATCH(1,(raw!$B:$B=$B2548)*(raw!$D:$D=$C2548),0),7), "n/a")</f>
        <v/>
      </c>
    </row>
    <row r="2549">
      <c r="B2549" s="39" t="str">
        <f>IFERROR(raw!$B2548,"")</f>
        <v/>
      </c>
      <c r="C2549" s="39" t="str">
        <f>IFERROR(raw!$D2548,"")</f>
        <v/>
      </c>
      <c r="D2549" s="39" t="str">
        <f>IFERROR(__xludf.DUMMYFUNCTION("IFERROR(RANK(raw!$H2548,Filter(raw!$H$2:$H10000,raw!$B$2:$B10000=raw!$B2548),1),"""")"),"")</f>
        <v/>
      </c>
      <c r="E2549" s="40" t="str">
        <f t="array" ref="E2549">IFERROR(INDEX(raw!$B:$H,MATCH(1,(raw!$B:$B=$B2549)*(raw!$D:$D=$C2549),0),7), "n/a")</f>
        <v/>
      </c>
    </row>
    <row r="2550">
      <c r="B2550" s="39" t="str">
        <f>IFERROR(raw!$B2549,"")</f>
        <v/>
      </c>
      <c r="C2550" s="39" t="str">
        <f>IFERROR(raw!$D2549,"")</f>
        <v/>
      </c>
      <c r="D2550" s="39" t="str">
        <f>IFERROR(__xludf.DUMMYFUNCTION("IFERROR(RANK(raw!$H2549,Filter(raw!$H$2:$H10000,raw!$B$2:$B10000=raw!$B2549),1),"""")"),"")</f>
        <v/>
      </c>
      <c r="E2550" s="40" t="str">
        <f t="array" ref="E2550">IFERROR(INDEX(raw!$B:$H,MATCH(1,(raw!$B:$B=$B2550)*(raw!$D:$D=$C2550),0),7), "n/a")</f>
        <v/>
      </c>
    </row>
    <row r="2551">
      <c r="B2551" s="39" t="str">
        <f>IFERROR(raw!$B2550,"")</f>
        <v/>
      </c>
      <c r="C2551" s="39" t="str">
        <f>IFERROR(raw!$D2550,"")</f>
        <v/>
      </c>
      <c r="D2551" s="39" t="str">
        <f>IFERROR(__xludf.DUMMYFUNCTION("IFERROR(RANK(raw!$H2550,Filter(raw!$H$2:$H10000,raw!$B$2:$B10000=raw!$B2550),1),"""")"),"")</f>
        <v/>
      </c>
      <c r="E2551" s="40" t="str">
        <f t="array" ref="E2551">IFERROR(INDEX(raw!$B:$H,MATCH(1,(raw!$B:$B=$B2551)*(raw!$D:$D=$C2551),0),7), "n/a")</f>
        <v/>
      </c>
    </row>
    <row r="2552">
      <c r="B2552" s="39" t="str">
        <f>IFERROR(raw!$B2551,"")</f>
        <v/>
      </c>
      <c r="C2552" s="39" t="str">
        <f>IFERROR(raw!$D2551,"")</f>
        <v/>
      </c>
      <c r="D2552" s="39" t="str">
        <f>IFERROR(__xludf.DUMMYFUNCTION("IFERROR(RANK(raw!$H2551,Filter(raw!$H$2:$H10000,raw!$B$2:$B10000=raw!$B2551),1),"""")"),"")</f>
        <v/>
      </c>
      <c r="E2552" s="40" t="str">
        <f t="array" ref="E2552">IFERROR(INDEX(raw!$B:$H,MATCH(1,(raw!$B:$B=$B2552)*(raw!$D:$D=$C2552),0),7), "n/a")</f>
        <v/>
      </c>
    </row>
    <row r="2553">
      <c r="B2553" s="39" t="str">
        <f>IFERROR(raw!$B2552,"")</f>
        <v/>
      </c>
      <c r="C2553" s="39" t="str">
        <f>IFERROR(raw!$D2552,"")</f>
        <v/>
      </c>
      <c r="D2553" s="39" t="str">
        <f>IFERROR(__xludf.DUMMYFUNCTION("IFERROR(RANK(raw!$H2552,Filter(raw!$H$2:$H10000,raw!$B$2:$B10000=raw!$B2552),1),"""")"),"")</f>
        <v/>
      </c>
      <c r="E2553" s="40" t="str">
        <f t="array" ref="E2553">IFERROR(INDEX(raw!$B:$H,MATCH(1,(raw!$B:$B=$B2553)*(raw!$D:$D=$C2553),0),7), "n/a")</f>
        <v/>
      </c>
    </row>
    <row r="2554">
      <c r="B2554" s="39" t="str">
        <f>IFERROR(raw!$B2553,"")</f>
        <v/>
      </c>
      <c r="C2554" s="39" t="str">
        <f>IFERROR(raw!$D2553,"")</f>
        <v/>
      </c>
      <c r="D2554" s="39" t="str">
        <f>IFERROR(__xludf.DUMMYFUNCTION("IFERROR(RANK(raw!$H2553,Filter(raw!$H$2:$H10000,raw!$B$2:$B10000=raw!$B2553),1),"""")"),"")</f>
        <v/>
      </c>
      <c r="E2554" s="40" t="str">
        <f t="array" ref="E2554">IFERROR(INDEX(raw!$B:$H,MATCH(1,(raw!$B:$B=$B2554)*(raw!$D:$D=$C2554),0),7), "n/a")</f>
        <v/>
      </c>
    </row>
    <row r="2555">
      <c r="B2555" s="39" t="str">
        <f>IFERROR(raw!$B2554,"")</f>
        <v/>
      </c>
      <c r="C2555" s="39" t="str">
        <f>IFERROR(raw!$D2554,"")</f>
        <v/>
      </c>
      <c r="D2555" s="39" t="str">
        <f>IFERROR(__xludf.DUMMYFUNCTION("IFERROR(RANK(raw!$H2554,Filter(raw!$H$2:$H10000,raw!$B$2:$B10000=raw!$B2554),1),"""")"),"")</f>
        <v/>
      </c>
      <c r="E2555" s="40" t="str">
        <f t="array" ref="E2555">IFERROR(INDEX(raw!$B:$H,MATCH(1,(raw!$B:$B=$B2555)*(raw!$D:$D=$C2555),0),7), "n/a")</f>
        <v/>
      </c>
    </row>
    <row r="2556">
      <c r="B2556" s="39" t="str">
        <f>IFERROR(raw!$B2555,"")</f>
        <v/>
      </c>
      <c r="C2556" s="39" t="str">
        <f>IFERROR(raw!$D2555,"")</f>
        <v/>
      </c>
      <c r="D2556" s="39" t="str">
        <f>IFERROR(__xludf.DUMMYFUNCTION("IFERROR(RANK(raw!$H2555,Filter(raw!$H$2:$H10000,raw!$B$2:$B10000=raw!$B2555),1),"""")"),"")</f>
        <v/>
      </c>
      <c r="E2556" s="40" t="str">
        <f t="array" ref="E2556">IFERROR(INDEX(raw!$B:$H,MATCH(1,(raw!$B:$B=$B2556)*(raw!$D:$D=$C2556),0),7), "n/a")</f>
        <v/>
      </c>
    </row>
    <row r="2557">
      <c r="B2557" s="39" t="str">
        <f>IFERROR(raw!$B2556,"")</f>
        <v/>
      </c>
      <c r="C2557" s="39" t="str">
        <f>IFERROR(raw!$D2556,"")</f>
        <v/>
      </c>
      <c r="D2557" s="39" t="str">
        <f>IFERROR(__xludf.DUMMYFUNCTION("IFERROR(RANK(raw!$H2556,Filter(raw!$H$2:$H10000,raw!$B$2:$B10000=raw!$B2556),1),"""")"),"")</f>
        <v/>
      </c>
      <c r="E2557" s="40" t="str">
        <f t="array" ref="E2557">IFERROR(INDEX(raw!$B:$H,MATCH(1,(raw!$B:$B=$B2557)*(raw!$D:$D=$C2557),0),7), "n/a")</f>
        <v/>
      </c>
    </row>
    <row r="2558">
      <c r="B2558" s="39" t="str">
        <f>IFERROR(raw!$B2557,"")</f>
        <v/>
      </c>
      <c r="C2558" s="39" t="str">
        <f>IFERROR(raw!$D2557,"")</f>
        <v/>
      </c>
      <c r="D2558" s="39" t="str">
        <f>IFERROR(__xludf.DUMMYFUNCTION("IFERROR(RANK(raw!$H2557,Filter(raw!$H$2:$H10000,raw!$B$2:$B10000=raw!$B2557),1),"""")"),"")</f>
        <v/>
      </c>
      <c r="E2558" s="40" t="str">
        <f t="array" ref="E2558">IFERROR(INDEX(raw!$B:$H,MATCH(1,(raw!$B:$B=$B2558)*(raw!$D:$D=$C2558),0),7), "n/a")</f>
        <v/>
      </c>
    </row>
    <row r="2559">
      <c r="B2559" s="39" t="str">
        <f>IFERROR(raw!$B2558,"")</f>
        <v/>
      </c>
      <c r="C2559" s="39" t="str">
        <f>IFERROR(raw!$D2558,"")</f>
        <v/>
      </c>
      <c r="D2559" s="39" t="str">
        <f>IFERROR(__xludf.DUMMYFUNCTION("IFERROR(RANK(raw!$H2558,Filter(raw!$H$2:$H10000,raw!$B$2:$B10000=raw!$B2558),1),"""")"),"")</f>
        <v/>
      </c>
      <c r="E2559" s="40" t="str">
        <f t="array" ref="E2559">IFERROR(INDEX(raw!$B:$H,MATCH(1,(raw!$B:$B=$B2559)*(raw!$D:$D=$C2559),0),7), "n/a")</f>
        <v/>
      </c>
    </row>
    <row r="2560">
      <c r="B2560" s="39" t="str">
        <f>IFERROR(raw!$B2559,"")</f>
        <v/>
      </c>
      <c r="C2560" s="39" t="str">
        <f>IFERROR(raw!$D2559,"")</f>
        <v/>
      </c>
      <c r="D2560" s="39" t="str">
        <f>IFERROR(__xludf.DUMMYFUNCTION("IFERROR(RANK(raw!$H2559,Filter(raw!$H$2:$H10000,raw!$B$2:$B10000=raw!$B2559),1),"""")"),"")</f>
        <v/>
      </c>
      <c r="E2560" s="40" t="str">
        <f t="array" ref="E2560">IFERROR(INDEX(raw!$B:$H,MATCH(1,(raw!$B:$B=$B2560)*(raw!$D:$D=$C2560),0),7), "n/a")</f>
        <v/>
      </c>
    </row>
    <row r="2561">
      <c r="B2561" s="39" t="str">
        <f>IFERROR(raw!$B2560,"")</f>
        <v/>
      </c>
      <c r="C2561" s="39" t="str">
        <f>IFERROR(raw!$D2560,"")</f>
        <v/>
      </c>
      <c r="D2561" s="39" t="str">
        <f>IFERROR(__xludf.DUMMYFUNCTION("IFERROR(RANK(raw!$H2560,Filter(raw!$H$2:$H10000,raw!$B$2:$B10000=raw!$B2560),1),"""")"),"")</f>
        <v/>
      </c>
      <c r="E2561" s="40" t="str">
        <f t="array" ref="E2561">IFERROR(INDEX(raw!$B:$H,MATCH(1,(raw!$B:$B=$B2561)*(raw!$D:$D=$C2561),0),7), "n/a")</f>
        <v/>
      </c>
    </row>
    <row r="2562">
      <c r="B2562" s="39" t="str">
        <f>IFERROR(raw!$B2561,"")</f>
        <v/>
      </c>
      <c r="C2562" s="39" t="str">
        <f>IFERROR(raw!$D2561,"")</f>
        <v/>
      </c>
      <c r="D2562" s="39" t="str">
        <f>IFERROR(__xludf.DUMMYFUNCTION("IFERROR(RANK(raw!$H2561,Filter(raw!$H$2:$H10000,raw!$B$2:$B10000=raw!$B2561),1),"""")"),"")</f>
        <v/>
      </c>
      <c r="E2562" s="40" t="str">
        <f t="array" ref="E2562">IFERROR(INDEX(raw!$B:$H,MATCH(1,(raw!$B:$B=$B2562)*(raw!$D:$D=$C2562),0),7), "n/a")</f>
        <v/>
      </c>
    </row>
    <row r="2563">
      <c r="B2563" s="39" t="str">
        <f>IFERROR(raw!$B2562,"")</f>
        <v/>
      </c>
      <c r="C2563" s="39" t="str">
        <f>IFERROR(raw!$D2562,"")</f>
        <v/>
      </c>
      <c r="D2563" s="39" t="str">
        <f>IFERROR(__xludf.DUMMYFUNCTION("IFERROR(RANK(raw!$H2562,Filter(raw!$H$2:$H10000,raw!$B$2:$B10000=raw!$B2562),1),"""")"),"")</f>
        <v/>
      </c>
      <c r="E2563" s="40" t="str">
        <f t="array" ref="E2563">IFERROR(INDEX(raw!$B:$H,MATCH(1,(raw!$B:$B=$B2563)*(raw!$D:$D=$C2563),0),7), "n/a")</f>
        <v/>
      </c>
    </row>
    <row r="2564">
      <c r="B2564" s="39" t="str">
        <f>IFERROR(raw!$B2563,"")</f>
        <v/>
      </c>
      <c r="C2564" s="39" t="str">
        <f>IFERROR(raw!$D2563,"")</f>
        <v/>
      </c>
      <c r="D2564" s="39" t="str">
        <f>IFERROR(__xludf.DUMMYFUNCTION("IFERROR(RANK(raw!$H2563,Filter(raw!$H$2:$H10000,raw!$B$2:$B10000=raw!$B2563),1),"""")"),"")</f>
        <v/>
      </c>
      <c r="E2564" s="40" t="str">
        <f t="array" ref="E2564">IFERROR(INDEX(raw!$B:$H,MATCH(1,(raw!$B:$B=$B2564)*(raw!$D:$D=$C2564),0),7), "n/a")</f>
        <v/>
      </c>
    </row>
    <row r="2565">
      <c r="B2565" s="39" t="str">
        <f>IFERROR(raw!$B2564,"")</f>
        <v/>
      </c>
      <c r="C2565" s="39" t="str">
        <f>IFERROR(raw!$D2564,"")</f>
        <v/>
      </c>
      <c r="D2565" s="39" t="str">
        <f>IFERROR(__xludf.DUMMYFUNCTION("IFERROR(RANK(raw!$H2564,Filter(raw!$H$2:$H10000,raw!$B$2:$B10000=raw!$B2564),1),"""")"),"")</f>
        <v/>
      </c>
      <c r="E2565" s="40" t="str">
        <f t="array" ref="E2565">IFERROR(INDEX(raw!$B:$H,MATCH(1,(raw!$B:$B=$B2565)*(raw!$D:$D=$C2565),0),7), "n/a")</f>
        <v/>
      </c>
    </row>
    <row r="2566">
      <c r="B2566" s="39" t="str">
        <f>IFERROR(raw!$B2565,"")</f>
        <v/>
      </c>
      <c r="C2566" s="39" t="str">
        <f>IFERROR(raw!$D2565,"")</f>
        <v/>
      </c>
      <c r="D2566" s="39" t="str">
        <f>IFERROR(__xludf.DUMMYFUNCTION("IFERROR(RANK(raw!$H2565,Filter(raw!$H$2:$H10000,raw!$B$2:$B10000=raw!$B2565),1),"""")"),"")</f>
        <v/>
      </c>
      <c r="E2566" s="40" t="str">
        <f t="array" ref="E2566">IFERROR(INDEX(raw!$B:$H,MATCH(1,(raw!$B:$B=$B2566)*(raw!$D:$D=$C2566),0),7), "n/a")</f>
        <v/>
      </c>
    </row>
    <row r="2567">
      <c r="B2567" s="39" t="str">
        <f>IFERROR(raw!$B2566,"")</f>
        <v/>
      </c>
      <c r="C2567" s="39" t="str">
        <f>IFERROR(raw!$D2566,"")</f>
        <v/>
      </c>
      <c r="D2567" s="39" t="str">
        <f>IFERROR(__xludf.DUMMYFUNCTION("IFERROR(RANK(raw!$H2566,Filter(raw!$H$2:$H10000,raw!$B$2:$B10000=raw!$B2566),1),"""")"),"")</f>
        <v/>
      </c>
      <c r="E2567" s="40" t="str">
        <f t="array" ref="E2567">IFERROR(INDEX(raw!$B:$H,MATCH(1,(raw!$B:$B=$B2567)*(raw!$D:$D=$C2567),0),7), "n/a")</f>
        <v/>
      </c>
    </row>
    <row r="2568">
      <c r="B2568" s="39" t="str">
        <f>IFERROR(raw!$B2567,"")</f>
        <v/>
      </c>
      <c r="C2568" s="39" t="str">
        <f>IFERROR(raw!$D2567,"")</f>
        <v/>
      </c>
      <c r="D2568" s="39" t="str">
        <f>IFERROR(__xludf.DUMMYFUNCTION("IFERROR(RANK(raw!$H2567,Filter(raw!$H$2:$H10000,raw!$B$2:$B10000=raw!$B2567),1),"""")"),"")</f>
        <v/>
      </c>
      <c r="E2568" s="40" t="str">
        <f t="array" ref="E2568">IFERROR(INDEX(raw!$B:$H,MATCH(1,(raw!$B:$B=$B2568)*(raw!$D:$D=$C2568),0),7), "n/a")</f>
        <v/>
      </c>
    </row>
    <row r="2569">
      <c r="B2569" s="39" t="str">
        <f>IFERROR(raw!$B2568,"")</f>
        <v/>
      </c>
      <c r="C2569" s="39" t="str">
        <f>IFERROR(raw!$D2568,"")</f>
        <v/>
      </c>
      <c r="D2569" s="39" t="str">
        <f>IFERROR(__xludf.DUMMYFUNCTION("IFERROR(RANK(raw!$H2568,Filter(raw!$H$2:$H10000,raw!$B$2:$B10000=raw!$B2568),1),"""")"),"")</f>
        <v/>
      </c>
      <c r="E2569" s="40" t="str">
        <f t="array" ref="E2569">IFERROR(INDEX(raw!$B:$H,MATCH(1,(raw!$B:$B=$B2569)*(raw!$D:$D=$C2569),0),7), "n/a")</f>
        <v/>
      </c>
    </row>
    <row r="2570">
      <c r="B2570" s="39" t="str">
        <f>IFERROR(raw!$B2569,"")</f>
        <v/>
      </c>
      <c r="C2570" s="39" t="str">
        <f>IFERROR(raw!$D2569,"")</f>
        <v/>
      </c>
      <c r="D2570" s="39" t="str">
        <f>IFERROR(__xludf.DUMMYFUNCTION("IFERROR(RANK(raw!$H2569,Filter(raw!$H$2:$H10000,raw!$B$2:$B10000=raw!$B2569),1),"""")"),"")</f>
        <v/>
      </c>
      <c r="E2570" s="40" t="str">
        <f t="array" ref="E2570">IFERROR(INDEX(raw!$B:$H,MATCH(1,(raw!$B:$B=$B2570)*(raw!$D:$D=$C2570),0),7), "n/a")</f>
        <v/>
      </c>
    </row>
    <row r="2571">
      <c r="B2571" s="39" t="str">
        <f>IFERROR(raw!$B2570,"")</f>
        <v/>
      </c>
      <c r="C2571" s="39" t="str">
        <f>IFERROR(raw!$D2570,"")</f>
        <v/>
      </c>
      <c r="D2571" s="39" t="str">
        <f>IFERROR(__xludf.DUMMYFUNCTION("IFERROR(RANK(raw!$H2570,Filter(raw!$H$2:$H10000,raw!$B$2:$B10000=raw!$B2570),1),"""")"),"")</f>
        <v/>
      </c>
      <c r="E2571" s="40" t="str">
        <f t="array" ref="E2571">IFERROR(INDEX(raw!$B:$H,MATCH(1,(raw!$B:$B=$B2571)*(raw!$D:$D=$C2571),0),7), "n/a")</f>
        <v/>
      </c>
    </row>
    <row r="2572">
      <c r="B2572" s="39" t="str">
        <f>IFERROR(raw!$B2571,"")</f>
        <v/>
      </c>
      <c r="C2572" s="39" t="str">
        <f>IFERROR(raw!$D2571,"")</f>
        <v/>
      </c>
      <c r="D2572" s="39" t="str">
        <f>IFERROR(__xludf.DUMMYFUNCTION("IFERROR(RANK(raw!$H2571,Filter(raw!$H$2:$H10000,raw!$B$2:$B10000=raw!$B2571),1),"""")"),"")</f>
        <v/>
      </c>
      <c r="E2572" s="40" t="str">
        <f t="array" ref="E2572">IFERROR(INDEX(raw!$B:$H,MATCH(1,(raw!$B:$B=$B2572)*(raw!$D:$D=$C2572),0),7), "n/a")</f>
        <v/>
      </c>
    </row>
    <row r="2573">
      <c r="B2573" s="39" t="str">
        <f>IFERROR(raw!$B2572,"")</f>
        <v/>
      </c>
      <c r="C2573" s="39" t="str">
        <f>IFERROR(raw!$D2572,"")</f>
        <v/>
      </c>
      <c r="D2573" s="39" t="str">
        <f>IFERROR(__xludf.DUMMYFUNCTION("IFERROR(RANK(raw!$H2572,Filter(raw!$H$2:$H10000,raw!$B$2:$B10000=raw!$B2572),1),"""")"),"")</f>
        <v/>
      </c>
      <c r="E2573" s="40" t="str">
        <f t="array" ref="E2573">IFERROR(INDEX(raw!$B:$H,MATCH(1,(raw!$B:$B=$B2573)*(raw!$D:$D=$C2573),0),7), "n/a")</f>
        <v/>
      </c>
    </row>
    <row r="2574">
      <c r="B2574" s="39" t="str">
        <f>IFERROR(raw!$B2573,"")</f>
        <v/>
      </c>
      <c r="C2574" s="39" t="str">
        <f>IFERROR(raw!$D2573,"")</f>
        <v/>
      </c>
      <c r="D2574" s="39" t="str">
        <f>IFERROR(__xludf.DUMMYFUNCTION("IFERROR(RANK(raw!$H2573,Filter(raw!$H$2:$H10000,raw!$B$2:$B10000=raw!$B2573),1),"""")"),"")</f>
        <v/>
      </c>
      <c r="E2574" s="40" t="str">
        <f t="array" ref="E2574">IFERROR(INDEX(raw!$B:$H,MATCH(1,(raw!$B:$B=$B2574)*(raw!$D:$D=$C2574),0),7), "n/a")</f>
        <v/>
      </c>
    </row>
    <row r="2575">
      <c r="B2575" s="39" t="str">
        <f>IFERROR(raw!$B2574,"")</f>
        <v/>
      </c>
      <c r="C2575" s="39" t="str">
        <f>IFERROR(raw!$D2574,"")</f>
        <v/>
      </c>
      <c r="D2575" s="39" t="str">
        <f>IFERROR(__xludf.DUMMYFUNCTION("IFERROR(RANK(raw!$H2574,Filter(raw!$H$2:$H10000,raw!$B$2:$B10000=raw!$B2574),1),"""")"),"")</f>
        <v/>
      </c>
      <c r="E2575" s="40" t="str">
        <f t="array" ref="E2575">IFERROR(INDEX(raw!$B:$H,MATCH(1,(raw!$B:$B=$B2575)*(raw!$D:$D=$C2575),0),7), "n/a")</f>
        <v/>
      </c>
    </row>
    <row r="2576">
      <c r="B2576" s="39" t="str">
        <f>IFERROR(raw!$B2575,"")</f>
        <v/>
      </c>
      <c r="C2576" s="39" t="str">
        <f>IFERROR(raw!$D2575,"")</f>
        <v/>
      </c>
      <c r="D2576" s="39" t="str">
        <f>IFERROR(__xludf.DUMMYFUNCTION("IFERROR(RANK(raw!$H2575,Filter(raw!$H$2:$H10000,raw!$B$2:$B10000=raw!$B2575),1),"""")"),"")</f>
        <v/>
      </c>
      <c r="E2576" s="40" t="str">
        <f t="array" ref="E2576">IFERROR(INDEX(raw!$B:$H,MATCH(1,(raw!$B:$B=$B2576)*(raw!$D:$D=$C2576),0),7), "n/a")</f>
        <v/>
      </c>
    </row>
    <row r="2577">
      <c r="B2577" s="39" t="str">
        <f>IFERROR(raw!$B2576,"")</f>
        <v/>
      </c>
      <c r="C2577" s="39" t="str">
        <f>IFERROR(raw!$D2576,"")</f>
        <v/>
      </c>
      <c r="D2577" s="39" t="str">
        <f>IFERROR(__xludf.DUMMYFUNCTION("IFERROR(RANK(raw!$H2576,Filter(raw!$H$2:$H10000,raw!$B$2:$B10000=raw!$B2576),1),"""")"),"")</f>
        <v/>
      </c>
      <c r="E2577" s="40" t="str">
        <f t="array" ref="E2577">IFERROR(INDEX(raw!$B:$H,MATCH(1,(raw!$B:$B=$B2577)*(raw!$D:$D=$C2577),0),7), "n/a")</f>
        <v/>
      </c>
    </row>
    <row r="2578">
      <c r="B2578" s="39" t="str">
        <f>IFERROR(raw!$B2577,"")</f>
        <v/>
      </c>
      <c r="C2578" s="39" t="str">
        <f>IFERROR(raw!$D2577,"")</f>
        <v/>
      </c>
      <c r="D2578" s="39" t="str">
        <f>IFERROR(__xludf.DUMMYFUNCTION("IFERROR(RANK(raw!$H2577,Filter(raw!$H$2:$H10000,raw!$B$2:$B10000=raw!$B2577),1),"""")"),"")</f>
        <v/>
      </c>
      <c r="E2578" s="40" t="str">
        <f t="array" ref="E2578">IFERROR(INDEX(raw!$B:$H,MATCH(1,(raw!$B:$B=$B2578)*(raw!$D:$D=$C2578),0),7), "n/a")</f>
        <v/>
      </c>
    </row>
    <row r="2579">
      <c r="B2579" s="39" t="str">
        <f>IFERROR(raw!$B2578,"")</f>
        <v/>
      </c>
      <c r="C2579" s="39" t="str">
        <f>IFERROR(raw!$D2578,"")</f>
        <v/>
      </c>
      <c r="D2579" s="39" t="str">
        <f>IFERROR(__xludf.DUMMYFUNCTION("IFERROR(RANK(raw!$H2578,Filter(raw!$H$2:$H10000,raw!$B$2:$B10000=raw!$B2578),1),"""")"),"")</f>
        <v/>
      </c>
      <c r="E2579" s="40" t="str">
        <f t="array" ref="E2579">IFERROR(INDEX(raw!$B:$H,MATCH(1,(raw!$B:$B=$B2579)*(raw!$D:$D=$C2579),0),7), "n/a")</f>
        <v/>
      </c>
    </row>
    <row r="2580">
      <c r="B2580" s="39" t="str">
        <f>IFERROR(raw!$B2579,"")</f>
        <v/>
      </c>
      <c r="C2580" s="39" t="str">
        <f>IFERROR(raw!$D2579,"")</f>
        <v/>
      </c>
      <c r="D2580" s="39" t="str">
        <f>IFERROR(__xludf.DUMMYFUNCTION("IFERROR(RANK(raw!$H2579,Filter(raw!$H$2:$H10000,raw!$B$2:$B10000=raw!$B2579),1),"""")"),"")</f>
        <v/>
      </c>
      <c r="E2580" s="40" t="str">
        <f t="array" ref="E2580">IFERROR(INDEX(raw!$B:$H,MATCH(1,(raw!$B:$B=$B2580)*(raw!$D:$D=$C2580),0),7), "n/a")</f>
        <v/>
      </c>
    </row>
    <row r="2581">
      <c r="B2581" s="39" t="str">
        <f>IFERROR(raw!$B2580,"")</f>
        <v/>
      </c>
      <c r="C2581" s="39" t="str">
        <f>IFERROR(raw!$D2580,"")</f>
        <v/>
      </c>
      <c r="D2581" s="39" t="str">
        <f>IFERROR(__xludf.DUMMYFUNCTION("IFERROR(RANK(raw!$H2580,Filter(raw!$H$2:$H10000,raw!$B$2:$B10000=raw!$B2580),1),"""")"),"")</f>
        <v/>
      </c>
      <c r="E2581" s="40" t="str">
        <f t="array" ref="E2581">IFERROR(INDEX(raw!$B:$H,MATCH(1,(raw!$B:$B=$B2581)*(raw!$D:$D=$C2581),0),7), "n/a")</f>
        <v/>
      </c>
    </row>
    <row r="2582">
      <c r="B2582" s="39" t="str">
        <f>IFERROR(raw!$B2581,"")</f>
        <v/>
      </c>
      <c r="C2582" s="39" t="str">
        <f>IFERROR(raw!$D2581,"")</f>
        <v/>
      </c>
      <c r="D2582" s="39" t="str">
        <f>IFERROR(__xludf.DUMMYFUNCTION("IFERROR(RANK(raw!$H2581,Filter(raw!$H$2:$H10000,raw!$B$2:$B10000=raw!$B2581),1),"""")"),"")</f>
        <v/>
      </c>
      <c r="E2582" s="40" t="str">
        <f t="array" ref="E2582">IFERROR(INDEX(raw!$B:$H,MATCH(1,(raw!$B:$B=$B2582)*(raw!$D:$D=$C2582),0),7), "n/a")</f>
        <v/>
      </c>
    </row>
    <row r="2583">
      <c r="B2583" s="39" t="str">
        <f>IFERROR(raw!$B2582,"")</f>
        <v/>
      </c>
      <c r="C2583" s="39" t="str">
        <f>IFERROR(raw!$D2582,"")</f>
        <v/>
      </c>
      <c r="D2583" s="39" t="str">
        <f>IFERROR(__xludf.DUMMYFUNCTION("IFERROR(RANK(raw!$H2582,Filter(raw!$H$2:$H10000,raw!$B$2:$B10000=raw!$B2582),1),"""")"),"")</f>
        <v/>
      </c>
      <c r="E2583" s="40" t="str">
        <f t="array" ref="E2583">IFERROR(INDEX(raw!$B:$H,MATCH(1,(raw!$B:$B=$B2583)*(raw!$D:$D=$C2583),0),7), "n/a")</f>
        <v/>
      </c>
    </row>
    <row r="2584">
      <c r="B2584" s="39" t="str">
        <f>IFERROR(raw!$B2583,"")</f>
        <v/>
      </c>
      <c r="C2584" s="39" t="str">
        <f>IFERROR(raw!$D2583,"")</f>
        <v/>
      </c>
      <c r="D2584" s="39" t="str">
        <f>IFERROR(__xludf.DUMMYFUNCTION("IFERROR(RANK(raw!$H2583,Filter(raw!$H$2:$H10000,raw!$B$2:$B10000=raw!$B2583),1),"""")"),"")</f>
        <v/>
      </c>
      <c r="E2584" s="40" t="str">
        <f t="array" ref="E2584">IFERROR(INDEX(raw!$B:$H,MATCH(1,(raw!$B:$B=$B2584)*(raw!$D:$D=$C2584),0),7), "n/a")</f>
        <v/>
      </c>
    </row>
    <row r="2585">
      <c r="B2585" s="39" t="str">
        <f>IFERROR(raw!$B2584,"")</f>
        <v/>
      </c>
      <c r="C2585" s="39" t="str">
        <f>IFERROR(raw!$D2584,"")</f>
        <v/>
      </c>
      <c r="D2585" s="39" t="str">
        <f>IFERROR(__xludf.DUMMYFUNCTION("IFERROR(RANK(raw!$H2584,Filter(raw!$H$2:$H10000,raw!$B$2:$B10000=raw!$B2584),1),"""")"),"")</f>
        <v/>
      </c>
      <c r="E2585" s="40" t="str">
        <f t="array" ref="E2585">IFERROR(INDEX(raw!$B:$H,MATCH(1,(raw!$B:$B=$B2585)*(raw!$D:$D=$C2585),0),7), "n/a")</f>
        <v/>
      </c>
    </row>
    <row r="2586">
      <c r="B2586" s="39" t="str">
        <f>IFERROR(raw!$B2585,"")</f>
        <v/>
      </c>
      <c r="C2586" s="39" t="str">
        <f>IFERROR(raw!$D2585,"")</f>
        <v/>
      </c>
      <c r="D2586" s="39" t="str">
        <f>IFERROR(__xludf.DUMMYFUNCTION("IFERROR(RANK(raw!$H2585,Filter(raw!$H$2:$H10000,raw!$B$2:$B10000=raw!$B2585),1),"""")"),"")</f>
        <v/>
      </c>
      <c r="E2586" s="40" t="str">
        <f t="array" ref="E2586">IFERROR(INDEX(raw!$B:$H,MATCH(1,(raw!$B:$B=$B2586)*(raw!$D:$D=$C2586),0),7), "n/a")</f>
        <v/>
      </c>
    </row>
    <row r="2587">
      <c r="B2587" s="39" t="str">
        <f>IFERROR(raw!$B2586,"")</f>
        <v/>
      </c>
      <c r="C2587" s="39" t="str">
        <f>IFERROR(raw!$D2586,"")</f>
        <v/>
      </c>
      <c r="D2587" s="39" t="str">
        <f>IFERROR(__xludf.DUMMYFUNCTION("IFERROR(RANK(raw!$H2586,Filter(raw!$H$2:$H10000,raw!$B$2:$B10000=raw!$B2586),1),"""")"),"")</f>
        <v/>
      </c>
      <c r="E2587" s="40" t="str">
        <f t="array" ref="E2587">IFERROR(INDEX(raw!$B:$H,MATCH(1,(raw!$B:$B=$B2587)*(raw!$D:$D=$C2587),0),7), "n/a")</f>
        <v/>
      </c>
    </row>
    <row r="2588">
      <c r="B2588" s="39" t="str">
        <f>IFERROR(raw!$B2587,"")</f>
        <v/>
      </c>
      <c r="C2588" s="39" t="str">
        <f>IFERROR(raw!$D2587,"")</f>
        <v/>
      </c>
      <c r="D2588" s="39" t="str">
        <f>IFERROR(__xludf.DUMMYFUNCTION("IFERROR(RANK(raw!$H2587,Filter(raw!$H$2:$H10000,raw!$B$2:$B10000=raw!$B2587),1),"""")"),"")</f>
        <v/>
      </c>
      <c r="E2588" s="40" t="str">
        <f t="array" ref="E2588">IFERROR(INDEX(raw!$B:$H,MATCH(1,(raw!$B:$B=$B2588)*(raw!$D:$D=$C2588),0),7), "n/a")</f>
        <v/>
      </c>
    </row>
    <row r="2589">
      <c r="B2589" s="39" t="str">
        <f>IFERROR(raw!$B2588,"")</f>
        <v/>
      </c>
      <c r="C2589" s="39" t="str">
        <f>IFERROR(raw!$D2588,"")</f>
        <v/>
      </c>
      <c r="D2589" s="39" t="str">
        <f>IFERROR(__xludf.DUMMYFUNCTION("IFERROR(RANK(raw!$H2588,Filter(raw!$H$2:$H10000,raw!$B$2:$B10000=raw!$B2588),1),"""")"),"")</f>
        <v/>
      </c>
      <c r="E2589" s="40" t="str">
        <f t="array" ref="E2589">IFERROR(INDEX(raw!$B:$H,MATCH(1,(raw!$B:$B=$B2589)*(raw!$D:$D=$C2589),0),7), "n/a")</f>
        <v/>
      </c>
    </row>
    <row r="2590">
      <c r="B2590" s="39" t="str">
        <f>IFERROR(raw!$B2589,"")</f>
        <v/>
      </c>
      <c r="C2590" s="39" t="str">
        <f>IFERROR(raw!$D2589,"")</f>
        <v/>
      </c>
      <c r="D2590" s="39" t="str">
        <f>IFERROR(__xludf.DUMMYFUNCTION("IFERROR(RANK(raw!$H2589,Filter(raw!$H$2:$H10000,raw!$B$2:$B10000=raw!$B2589),1),"""")"),"")</f>
        <v/>
      </c>
      <c r="E2590" s="40" t="str">
        <f t="array" ref="E2590">IFERROR(INDEX(raw!$B:$H,MATCH(1,(raw!$B:$B=$B2590)*(raw!$D:$D=$C2590),0),7), "n/a")</f>
        <v/>
      </c>
    </row>
    <row r="2591">
      <c r="B2591" s="39" t="str">
        <f>IFERROR(raw!$B2590,"")</f>
        <v/>
      </c>
      <c r="C2591" s="39" t="str">
        <f>IFERROR(raw!$D2590,"")</f>
        <v/>
      </c>
      <c r="D2591" s="39" t="str">
        <f>IFERROR(__xludf.DUMMYFUNCTION("IFERROR(RANK(raw!$H2590,Filter(raw!$H$2:$H10000,raw!$B$2:$B10000=raw!$B2590),1),"""")"),"")</f>
        <v/>
      </c>
      <c r="E2591" s="40" t="str">
        <f t="array" ref="E2591">IFERROR(INDEX(raw!$B:$H,MATCH(1,(raw!$B:$B=$B2591)*(raw!$D:$D=$C2591),0),7), "n/a")</f>
        <v/>
      </c>
    </row>
    <row r="2592">
      <c r="B2592" s="39" t="str">
        <f>IFERROR(raw!$B2591,"")</f>
        <v/>
      </c>
      <c r="C2592" s="39" t="str">
        <f>IFERROR(raw!$D2591,"")</f>
        <v/>
      </c>
      <c r="D2592" s="39" t="str">
        <f>IFERROR(__xludf.DUMMYFUNCTION("IFERROR(RANK(raw!$H2591,Filter(raw!$H$2:$H10000,raw!$B$2:$B10000=raw!$B2591),1),"""")"),"")</f>
        <v/>
      </c>
      <c r="E2592" s="40" t="str">
        <f t="array" ref="E2592">IFERROR(INDEX(raw!$B:$H,MATCH(1,(raw!$B:$B=$B2592)*(raw!$D:$D=$C2592),0),7), "n/a")</f>
        <v/>
      </c>
    </row>
    <row r="2593">
      <c r="B2593" s="39" t="str">
        <f>IFERROR(raw!$B2592,"")</f>
        <v/>
      </c>
      <c r="C2593" s="39" t="str">
        <f>IFERROR(raw!$D2592,"")</f>
        <v/>
      </c>
      <c r="D2593" s="39" t="str">
        <f>IFERROR(__xludf.DUMMYFUNCTION("IFERROR(RANK(raw!$H2592,Filter(raw!$H$2:$H10000,raw!$B$2:$B10000=raw!$B2592),1),"""")"),"")</f>
        <v/>
      </c>
      <c r="E2593" s="40" t="str">
        <f t="array" ref="E2593">IFERROR(INDEX(raw!$B:$H,MATCH(1,(raw!$B:$B=$B2593)*(raw!$D:$D=$C2593),0),7), "n/a")</f>
        <v/>
      </c>
    </row>
    <row r="2594">
      <c r="B2594" s="39" t="str">
        <f>IFERROR(raw!$B2593,"")</f>
        <v/>
      </c>
      <c r="C2594" s="39" t="str">
        <f>IFERROR(raw!$D2593,"")</f>
        <v/>
      </c>
      <c r="D2594" s="39" t="str">
        <f>IFERROR(__xludf.DUMMYFUNCTION("IFERROR(RANK(raw!$H2593,Filter(raw!$H$2:$H10000,raw!$B$2:$B10000=raw!$B2593),1),"""")"),"")</f>
        <v/>
      </c>
      <c r="E2594" s="40" t="str">
        <f t="array" ref="E2594">IFERROR(INDEX(raw!$B:$H,MATCH(1,(raw!$B:$B=$B2594)*(raw!$D:$D=$C2594),0),7), "n/a")</f>
        <v/>
      </c>
    </row>
    <row r="2595">
      <c r="B2595" s="39" t="str">
        <f>IFERROR(raw!$B2594,"")</f>
        <v/>
      </c>
      <c r="C2595" s="39" t="str">
        <f>IFERROR(raw!$D2594,"")</f>
        <v/>
      </c>
      <c r="D2595" s="39" t="str">
        <f>IFERROR(__xludf.DUMMYFUNCTION("IFERROR(RANK(raw!$H2594,Filter(raw!$H$2:$H10000,raw!$B$2:$B10000=raw!$B2594),1),"""")"),"")</f>
        <v/>
      </c>
      <c r="E2595" s="40" t="str">
        <f t="array" ref="E2595">IFERROR(INDEX(raw!$B:$H,MATCH(1,(raw!$B:$B=$B2595)*(raw!$D:$D=$C2595),0),7), "n/a")</f>
        <v/>
      </c>
    </row>
    <row r="2596">
      <c r="B2596" s="39" t="str">
        <f>IFERROR(raw!$B2595,"")</f>
        <v/>
      </c>
      <c r="C2596" s="39" t="str">
        <f>IFERROR(raw!$D2595,"")</f>
        <v/>
      </c>
      <c r="D2596" s="39" t="str">
        <f>IFERROR(__xludf.DUMMYFUNCTION("IFERROR(RANK(raw!$H2595,Filter(raw!$H$2:$H10000,raw!$B$2:$B10000=raw!$B2595),1),"""")"),"")</f>
        <v/>
      </c>
      <c r="E2596" s="40" t="str">
        <f t="array" ref="E2596">IFERROR(INDEX(raw!$B:$H,MATCH(1,(raw!$B:$B=$B2596)*(raw!$D:$D=$C2596),0),7), "n/a")</f>
        <v/>
      </c>
    </row>
    <row r="2597">
      <c r="B2597" s="39" t="str">
        <f>IFERROR(raw!$B2596,"")</f>
        <v/>
      </c>
      <c r="C2597" s="39" t="str">
        <f>IFERROR(raw!$D2596,"")</f>
        <v/>
      </c>
      <c r="D2597" s="39" t="str">
        <f>IFERROR(__xludf.DUMMYFUNCTION("IFERROR(RANK(raw!$H2596,Filter(raw!$H$2:$H10000,raw!$B$2:$B10000=raw!$B2596),1),"""")"),"")</f>
        <v/>
      </c>
      <c r="E2597" s="40" t="str">
        <f t="array" ref="E2597">IFERROR(INDEX(raw!$B:$H,MATCH(1,(raw!$B:$B=$B2597)*(raw!$D:$D=$C2597),0),7), "n/a")</f>
        <v/>
      </c>
    </row>
    <row r="2598">
      <c r="B2598" s="39" t="str">
        <f>IFERROR(raw!$B2597,"")</f>
        <v/>
      </c>
      <c r="C2598" s="39" t="str">
        <f>IFERROR(raw!$D2597,"")</f>
        <v/>
      </c>
      <c r="D2598" s="39" t="str">
        <f>IFERROR(__xludf.DUMMYFUNCTION("IFERROR(RANK(raw!$H2597,Filter(raw!$H$2:$H10000,raw!$B$2:$B10000=raw!$B2597),1),"""")"),"")</f>
        <v/>
      </c>
      <c r="E2598" s="40" t="str">
        <f t="array" ref="E2598">IFERROR(INDEX(raw!$B:$H,MATCH(1,(raw!$B:$B=$B2598)*(raw!$D:$D=$C2598),0),7), "n/a")</f>
        <v/>
      </c>
    </row>
    <row r="2599">
      <c r="B2599" s="39" t="str">
        <f>IFERROR(raw!$B2598,"")</f>
        <v/>
      </c>
      <c r="C2599" s="39" t="str">
        <f>IFERROR(raw!$D2598,"")</f>
        <v/>
      </c>
      <c r="D2599" s="39" t="str">
        <f>IFERROR(__xludf.DUMMYFUNCTION("IFERROR(RANK(raw!$H2598,Filter(raw!$H$2:$H10000,raw!$B$2:$B10000=raw!$B2598),1),"""")"),"")</f>
        <v/>
      </c>
      <c r="E2599" s="40" t="str">
        <f t="array" ref="E2599">IFERROR(INDEX(raw!$B:$H,MATCH(1,(raw!$B:$B=$B2599)*(raw!$D:$D=$C2599),0),7), "n/a")</f>
        <v/>
      </c>
    </row>
    <row r="2600">
      <c r="B2600" s="39" t="str">
        <f>IFERROR(raw!$B2599,"")</f>
        <v/>
      </c>
      <c r="C2600" s="39" t="str">
        <f>IFERROR(raw!$D2599,"")</f>
        <v/>
      </c>
      <c r="D2600" s="39" t="str">
        <f>IFERROR(__xludf.DUMMYFUNCTION("IFERROR(RANK(raw!$H2599,Filter(raw!$H$2:$H10000,raw!$B$2:$B10000=raw!$B2599),1),"""")"),"")</f>
        <v/>
      </c>
      <c r="E2600" s="40" t="str">
        <f t="array" ref="E2600">IFERROR(INDEX(raw!$B:$H,MATCH(1,(raw!$B:$B=$B2600)*(raw!$D:$D=$C2600),0),7), "n/a")</f>
        <v/>
      </c>
    </row>
    <row r="2601">
      <c r="B2601" s="39" t="str">
        <f>IFERROR(raw!$B2600,"")</f>
        <v/>
      </c>
      <c r="C2601" s="39" t="str">
        <f>IFERROR(raw!$D2600,"")</f>
        <v/>
      </c>
      <c r="D2601" s="39" t="str">
        <f>IFERROR(__xludf.DUMMYFUNCTION("IFERROR(RANK(raw!$H2600,Filter(raw!$H$2:$H10000,raw!$B$2:$B10000=raw!$B2600),1),"""")"),"")</f>
        <v/>
      </c>
      <c r="E2601" s="40" t="str">
        <f t="array" ref="E2601">IFERROR(INDEX(raw!$B:$H,MATCH(1,(raw!$B:$B=$B2601)*(raw!$D:$D=$C2601),0),7), "n/a")</f>
        <v/>
      </c>
    </row>
    <row r="2602">
      <c r="B2602" s="39" t="str">
        <f>IFERROR(raw!$B2601,"")</f>
        <v/>
      </c>
      <c r="C2602" s="39" t="str">
        <f>IFERROR(raw!$D2601,"")</f>
        <v/>
      </c>
      <c r="D2602" s="39" t="str">
        <f>IFERROR(__xludf.DUMMYFUNCTION("IFERROR(RANK(raw!$H2601,Filter(raw!$H$2:$H10000,raw!$B$2:$B10000=raw!$B2601),1),"""")"),"")</f>
        <v/>
      </c>
      <c r="E2602" s="40" t="str">
        <f t="array" ref="E2602">IFERROR(INDEX(raw!$B:$H,MATCH(1,(raw!$B:$B=$B2602)*(raw!$D:$D=$C2602),0),7), "n/a")</f>
        <v/>
      </c>
    </row>
    <row r="2603">
      <c r="B2603" s="39" t="str">
        <f>IFERROR(raw!$B2602,"")</f>
        <v/>
      </c>
      <c r="C2603" s="39" t="str">
        <f>IFERROR(raw!$D2602,"")</f>
        <v/>
      </c>
      <c r="D2603" s="39" t="str">
        <f>IFERROR(__xludf.DUMMYFUNCTION("IFERROR(RANK(raw!$H2602,Filter(raw!$H$2:$H10000,raw!$B$2:$B10000=raw!$B2602),1),"""")"),"")</f>
        <v/>
      </c>
      <c r="E2603" s="40" t="str">
        <f t="array" ref="E2603">IFERROR(INDEX(raw!$B:$H,MATCH(1,(raw!$B:$B=$B2603)*(raw!$D:$D=$C2603),0),7), "n/a")</f>
        <v/>
      </c>
    </row>
    <row r="2604">
      <c r="B2604" s="39" t="str">
        <f>IFERROR(raw!$B2603,"")</f>
        <v/>
      </c>
      <c r="C2604" s="39" t="str">
        <f>IFERROR(raw!$D2603,"")</f>
        <v/>
      </c>
      <c r="D2604" s="39" t="str">
        <f>IFERROR(__xludf.DUMMYFUNCTION("IFERROR(RANK(raw!$H2603,Filter(raw!$H$2:$H10000,raw!$B$2:$B10000=raw!$B2603),1),"""")"),"")</f>
        <v/>
      </c>
      <c r="E2604" s="40" t="str">
        <f t="array" ref="E2604">IFERROR(INDEX(raw!$B:$H,MATCH(1,(raw!$B:$B=$B2604)*(raw!$D:$D=$C2604),0),7), "n/a")</f>
        <v/>
      </c>
    </row>
    <row r="2605">
      <c r="B2605" s="39" t="str">
        <f>IFERROR(raw!$B2604,"")</f>
        <v/>
      </c>
      <c r="C2605" s="39" t="str">
        <f>IFERROR(raw!$D2604,"")</f>
        <v/>
      </c>
      <c r="D2605" s="39" t="str">
        <f>IFERROR(__xludf.DUMMYFUNCTION("IFERROR(RANK(raw!$H2604,Filter(raw!$H$2:$H10000,raw!$B$2:$B10000=raw!$B2604),1),"""")"),"")</f>
        <v/>
      </c>
      <c r="E2605" s="40" t="str">
        <f t="array" ref="E2605">IFERROR(INDEX(raw!$B:$H,MATCH(1,(raw!$B:$B=$B2605)*(raw!$D:$D=$C2605),0),7), "n/a")</f>
        <v/>
      </c>
    </row>
    <row r="2606">
      <c r="B2606" s="39" t="str">
        <f>IFERROR(raw!$B2605,"")</f>
        <v/>
      </c>
      <c r="C2606" s="39" t="str">
        <f>IFERROR(raw!$D2605,"")</f>
        <v/>
      </c>
      <c r="D2606" s="39" t="str">
        <f>IFERROR(__xludf.DUMMYFUNCTION("IFERROR(RANK(raw!$H2605,Filter(raw!$H$2:$H10000,raw!$B$2:$B10000=raw!$B2605),1),"""")"),"")</f>
        <v/>
      </c>
      <c r="E2606" s="40" t="str">
        <f t="array" ref="E2606">IFERROR(INDEX(raw!$B:$H,MATCH(1,(raw!$B:$B=$B2606)*(raw!$D:$D=$C2606),0),7), "n/a")</f>
        <v/>
      </c>
    </row>
    <row r="2607">
      <c r="B2607" s="39" t="str">
        <f>IFERROR(raw!$B2606,"")</f>
        <v/>
      </c>
      <c r="C2607" s="39" t="str">
        <f>IFERROR(raw!$D2606,"")</f>
        <v/>
      </c>
      <c r="D2607" s="39" t="str">
        <f>IFERROR(__xludf.DUMMYFUNCTION("IFERROR(RANK(raw!$H2606,Filter(raw!$H$2:$H10000,raw!$B$2:$B10000=raw!$B2606),1),"""")"),"")</f>
        <v/>
      </c>
      <c r="E2607" s="40" t="str">
        <f t="array" ref="E2607">IFERROR(INDEX(raw!$B:$H,MATCH(1,(raw!$B:$B=$B2607)*(raw!$D:$D=$C2607),0),7), "n/a")</f>
        <v/>
      </c>
    </row>
    <row r="2608">
      <c r="B2608" s="39" t="str">
        <f>IFERROR(raw!$B2607,"")</f>
        <v/>
      </c>
      <c r="C2608" s="39" t="str">
        <f>IFERROR(raw!$D2607,"")</f>
        <v/>
      </c>
      <c r="D2608" s="39" t="str">
        <f>IFERROR(__xludf.DUMMYFUNCTION("IFERROR(RANK(raw!$H2607,Filter(raw!$H$2:$H10000,raw!$B$2:$B10000=raw!$B2607),1),"""")"),"")</f>
        <v/>
      </c>
      <c r="E2608" s="40" t="str">
        <f t="array" ref="E2608">IFERROR(INDEX(raw!$B:$H,MATCH(1,(raw!$B:$B=$B2608)*(raw!$D:$D=$C2608),0),7), "n/a")</f>
        <v/>
      </c>
    </row>
    <row r="2609">
      <c r="B2609" s="39" t="str">
        <f>IFERROR(raw!$B2608,"")</f>
        <v/>
      </c>
      <c r="C2609" s="39" t="str">
        <f>IFERROR(raw!$D2608,"")</f>
        <v/>
      </c>
      <c r="D2609" s="39" t="str">
        <f>IFERROR(__xludf.DUMMYFUNCTION("IFERROR(RANK(raw!$H2608,Filter(raw!$H$2:$H10000,raw!$B$2:$B10000=raw!$B2608),1),"""")"),"")</f>
        <v/>
      </c>
      <c r="E2609" s="40" t="str">
        <f t="array" ref="E2609">IFERROR(INDEX(raw!$B:$H,MATCH(1,(raw!$B:$B=$B2609)*(raw!$D:$D=$C2609),0),7), "n/a")</f>
        <v/>
      </c>
    </row>
    <row r="2610">
      <c r="B2610" s="39" t="str">
        <f>IFERROR(raw!$B2609,"")</f>
        <v/>
      </c>
      <c r="C2610" s="39" t="str">
        <f>IFERROR(raw!$D2609,"")</f>
        <v/>
      </c>
      <c r="D2610" s="39" t="str">
        <f>IFERROR(__xludf.DUMMYFUNCTION("IFERROR(RANK(raw!$H2609,Filter(raw!$H$2:$H10000,raw!$B$2:$B10000=raw!$B2609),1),"""")"),"")</f>
        <v/>
      </c>
      <c r="E2610" s="40" t="str">
        <f t="array" ref="E2610">IFERROR(INDEX(raw!$B:$H,MATCH(1,(raw!$B:$B=$B2610)*(raw!$D:$D=$C2610),0),7), "n/a")</f>
        <v/>
      </c>
    </row>
    <row r="2611">
      <c r="B2611" s="39" t="str">
        <f>IFERROR(raw!$B2610,"")</f>
        <v/>
      </c>
      <c r="C2611" s="39" t="str">
        <f>IFERROR(raw!$D2610,"")</f>
        <v/>
      </c>
      <c r="D2611" s="39" t="str">
        <f>IFERROR(__xludf.DUMMYFUNCTION("IFERROR(RANK(raw!$H2610,Filter(raw!$H$2:$H10000,raw!$B$2:$B10000=raw!$B2610),1),"""")"),"")</f>
        <v/>
      </c>
      <c r="E2611" s="40" t="str">
        <f t="array" ref="E2611">IFERROR(INDEX(raw!$B:$H,MATCH(1,(raw!$B:$B=$B2611)*(raw!$D:$D=$C2611),0),7), "n/a")</f>
        <v/>
      </c>
    </row>
    <row r="2612">
      <c r="B2612" s="39" t="str">
        <f>IFERROR(raw!$B2611,"")</f>
        <v/>
      </c>
      <c r="C2612" s="39" t="str">
        <f>IFERROR(raw!$D2611,"")</f>
        <v/>
      </c>
      <c r="D2612" s="39" t="str">
        <f>IFERROR(__xludf.DUMMYFUNCTION("IFERROR(RANK(raw!$H2611,Filter(raw!$H$2:$H10000,raw!$B$2:$B10000=raw!$B2611),1),"""")"),"")</f>
        <v/>
      </c>
      <c r="E2612" s="40" t="str">
        <f t="array" ref="E2612">IFERROR(INDEX(raw!$B:$H,MATCH(1,(raw!$B:$B=$B2612)*(raw!$D:$D=$C2612),0),7), "n/a")</f>
        <v/>
      </c>
    </row>
    <row r="2613">
      <c r="B2613" s="39" t="str">
        <f>IFERROR(raw!$B2612,"")</f>
        <v/>
      </c>
      <c r="C2613" s="39" t="str">
        <f>IFERROR(raw!$D2612,"")</f>
        <v/>
      </c>
      <c r="D2613" s="39" t="str">
        <f>IFERROR(__xludf.DUMMYFUNCTION("IFERROR(RANK(raw!$H2612,Filter(raw!$H$2:$H10000,raw!$B$2:$B10000=raw!$B2612),1),"""")"),"")</f>
        <v/>
      </c>
      <c r="E2613" s="40" t="str">
        <f t="array" ref="E2613">IFERROR(INDEX(raw!$B:$H,MATCH(1,(raw!$B:$B=$B2613)*(raw!$D:$D=$C2613),0),7), "n/a")</f>
        <v/>
      </c>
    </row>
    <row r="2614">
      <c r="B2614" s="39" t="str">
        <f>IFERROR(raw!$B2613,"")</f>
        <v/>
      </c>
      <c r="C2614" s="39" t="str">
        <f>IFERROR(raw!$D2613,"")</f>
        <v/>
      </c>
      <c r="D2614" s="39" t="str">
        <f>IFERROR(__xludf.DUMMYFUNCTION("IFERROR(RANK(raw!$H2613,Filter(raw!$H$2:$H10000,raw!$B$2:$B10000=raw!$B2613),1),"""")"),"")</f>
        <v/>
      </c>
      <c r="E2614" s="40" t="str">
        <f t="array" ref="E2614">IFERROR(INDEX(raw!$B:$H,MATCH(1,(raw!$B:$B=$B2614)*(raw!$D:$D=$C2614),0),7), "n/a")</f>
        <v/>
      </c>
    </row>
    <row r="2615">
      <c r="B2615" s="39" t="str">
        <f>IFERROR(raw!$B2614,"")</f>
        <v/>
      </c>
      <c r="C2615" s="39" t="str">
        <f>IFERROR(raw!$D2614,"")</f>
        <v/>
      </c>
      <c r="D2615" s="39" t="str">
        <f>IFERROR(__xludf.DUMMYFUNCTION("IFERROR(RANK(raw!$H2614,Filter(raw!$H$2:$H10000,raw!$B$2:$B10000=raw!$B2614),1),"""")"),"")</f>
        <v/>
      </c>
      <c r="E2615" s="40" t="str">
        <f t="array" ref="E2615">IFERROR(INDEX(raw!$B:$H,MATCH(1,(raw!$B:$B=$B2615)*(raw!$D:$D=$C2615),0),7), "n/a")</f>
        <v/>
      </c>
    </row>
    <row r="2616">
      <c r="B2616" s="39" t="str">
        <f>IFERROR(raw!$B2615,"")</f>
        <v/>
      </c>
      <c r="C2616" s="39" t="str">
        <f>IFERROR(raw!$D2615,"")</f>
        <v/>
      </c>
      <c r="D2616" s="39" t="str">
        <f>IFERROR(__xludf.DUMMYFUNCTION("IFERROR(RANK(raw!$H2615,Filter(raw!$H$2:$H10000,raw!$B$2:$B10000=raw!$B2615),1),"""")"),"")</f>
        <v/>
      </c>
      <c r="E2616" s="40" t="str">
        <f t="array" ref="E2616">IFERROR(INDEX(raw!$B:$H,MATCH(1,(raw!$B:$B=$B2616)*(raw!$D:$D=$C2616),0),7), "n/a")</f>
        <v/>
      </c>
    </row>
    <row r="2617">
      <c r="B2617" s="39" t="str">
        <f>IFERROR(raw!$B2616,"")</f>
        <v/>
      </c>
      <c r="C2617" s="39" t="str">
        <f>IFERROR(raw!$D2616,"")</f>
        <v/>
      </c>
      <c r="D2617" s="39" t="str">
        <f>IFERROR(__xludf.DUMMYFUNCTION("IFERROR(RANK(raw!$H2616,Filter(raw!$H$2:$H10000,raw!$B$2:$B10000=raw!$B2616),1),"""")"),"")</f>
        <v/>
      </c>
      <c r="E2617" s="40" t="str">
        <f t="array" ref="E2617">IFERROR(INDEX(raw!$B:$H,MATCH(1,(raw!$B:$B=$B2617)*(raw!$D:$D=$C2617),0),7), "n/a")</f>
        <v/>
      </c>
    </row>
    <row r="2618">
      <c r="B2618" s="39" t="str">
        <f>IFERROR(raw!$B2617,"")</f>
        <v/>
      </c>
      <c r="C2618" s="39" t="str">
        <f>IFERROR(raw!$D2617,"")</f>
        <v/>
      </c>
      <c r="D2618" s="39" t="str">
        <f>IFERROR(__xludf.DUMMYFUNCTION("IFERROR(RANK(raw!$H2617,Filter(raw!$H$2:$H10000,raw!$B$2:$B10000=raw!$B2617),1),"""")"),"")</f>
        <v/>
      </c>
      <c r="E2618" s="40" t="str">
        <f t="array" ref="E2618">IFERROR(INDEX(raw!$B:$H,MATCH(1,(raw!$B:$B=$B2618)*(raw!$D:$D=$C2618),0),7), "n/a")</f>
        <v/>
      </c>
    </row>
    <row r="2619">
      <c r="B2619" s="39" t="str">
        <f>IFERROR(raw!$B2618,"")</f>
        <v/>
      </c>
      <c r="C2619" s="39" t="str">
        <f>IFERROR(raw!$D2618,"")</f>
        <v/>
      </c>
      <c r="D2619" s="39" t="str">
        <f>IFERROR(__xludf.DUMMYFUNCTION("IFERROR(RANK(raw!$H2618,Filter(raw!$H$2:$H10000,raw!$B$2:$B10000=raw!$B2618),1),"""")"),"")</f>
        <v/>
      </c>
      <c r="E2619" s="40" t="str">
        <f t="array" ref="E2619">IFERROR(INDEX(raw!$B:$H,MATCH(1,(raw!$B:$B=$B2619)*(raw!$D:$D=$C2619),0),7), "n/a")</f>
        <v/>
      </c>
    </row>
    <row r="2620">
      <c r="B2620" s="39" t="str">
        <f>IFERROR(raw!$B2619,"")</f>
        <v/>
      </c>
      <c r="C2620" s="39" t="str">
        <f>IFERROR(raw!$D2619,"")</f>
        <v/>
      </c>
      <c r="D2620" s="39" t="str">
        <f>IFERROR(__xludf.DUMMYFUNCTION("IFERROR(RANK(raw!$H2619,Filter(raw!$H$2:$H10000,raw!$B$2:$B10000=raw!$B2619),1),"""")"),"")</f>
        <v/>
      </c>
      <c r="E2620" s="40" t="str">
        <f t="array" ref="E2620">IFERROR(INDEX(raw!$B:$H,MATCH(1,(raw!$B:$B=$B2620)*(raw!$D:$D=$C2620),0),7), "n/a")</f>
        <v/>
      </c>
    </row>
    <row r="2621">
      <c r="B2621" s="39" t="str">
        <f>IFERROR(raw!$B2620,"")</f>
        <v/>
      </c>
      <c r="C2621" s="39" t="str">
        <f>IFERROR(raw!$D2620,"")</f>
        <v/>
      </c>
      <c r="D2621" s="39" t="str">
        <f>IFERROR(__xludf.DUMMYFUNCTION("IFERROR(RANK(raw!$H2620,Filter(raw!$H$2:$H10000,raw!$B$2:$B10000=raw!$B2620),1),"""")"),"")</f>
        <v/>
      </c>
      <c r="E2621" s="40" t="str">
        <f t="array" ref="E2621">IFERROR(INDEX(raw!$B:$H,MATCH(1,(raw!$B:$B=$B2621)*(raw!$D:$D=$C2621),0),7), "n/a")</f>
        <v/>
      </c>
    </row>
    <row r="2622">
      <c r="B2622" s="39" t="str">
        <f>IFERROR(raw!$B2621,"")</f>
        <v/>
      </c>
      <c r="C2622" s="39" t="str">
        <f>IFERROR(raw!$D2621,"")</f>
        <v/>
      </c>
      <c r="D2622" s="39" t="str">
        <f>IFERROR(__xludf.DUMMYFUNCTION("IFERROR(RANK(raw!$H2621,Filter(raw!$H$2:$H10000,raw!$B$2:$B10000=raw!$B2621),1),"""")"),"")</f>
        <v/>
      </c>
      <c r="E2622" s="40" t="str">
        <f t="array" ref="E2622">IFERROR(INDEX(raw!$B:$H,MATCH(1,(raw!$B:$B=$B2622)*(raw!$D:$D=$C2622),0),7), "n/a")</f>
        <v/>
      </c>
    </row>
    <row r="2623">
      <c r="B2623" s="39" t="str">
        <f>IFERROR(raw!$B2622,"")</f>
        <v/>
      </c>
      <c r="C2623" s="39" t="str">
        <f>IFERROR(raw!$D2622,"")</f>
        <v/>
      </c>
      <c r="D2623" s="39" t="str">
        <f>IFERROR(__xludf.DUMMYFUNCTION("IFERROR(RANK(raw!$H2622,Filter(raw!$H$2:$H10000,raw!$B$2:$B10000=raw!$B2622),1),"""")"),"")</f>
        <v/>
      </c>
      <c r="E2623" s="40" t="str">
        <f t="array" ref="E2623">IFERROR(INDEX(raw!$B:$H,MATCH(1,(raw!$B:$B=$B2623)*(raw!$D:$D=$C2623),0),7), "n/a")</f>
        <v/>
      </c>
    </row>
    <row r="2624">
      <c r="B2624" s="39" t="str">
        <f>IFERROR(raw!$B2623,"")</f>
        <v/>
      </c>
      <c r="C2624" s="39" t="str">
        <f>IFERROR(raw!$D2623,"")</f>
        <v/>
      </c>
      <c r="D2624" s="39" t="str">
        <f>IFERROR(__xludf.DUMMYFUNCTION("IFERROR(RANK(raw!$H2623,Filter(raw!$H$2:$H10000,raw!$B$2:$B10000=raw!$B2623),1),"""")"),"")</f>
        <v/>
      </c>
      <c r="E2624" s="40" t="str">
        <f t="array" ref="E2624">IFERROR(INDEX(raw!$B:$H,MATCH(1,(raw!$B:$B=$B2624)*(raw!$D:$D=$C2624),0),7), "n/a")</f>
        <v/>
      </c>
    </row>
    <row r="2625">
      <c r="B2625" s="39" t="str">
        <f>IFERROR(raw!$B2624,"")</f>
        <v/>
      </c>
      <c r="C2625" s="39" t="str">
        <f>IFERROR(raw!$D2624,"")</f>
        <v/>
      </c>
      <c r="D2625" s="39" t="str">
        <f>IFERROR(__xludf.DUMMYFUNCTION("IFERROR(RANK(raw!$H2624,Filter(raw!$H$2:$H10000,raw!$B$2:$B10000=raw!$B2624),1),"""")"),"")</f>
        <v/>
      </c>
      <c r="E2625" s="40" t="str">
        <f t="array" ref="E2625">IFERROR(INDEX(raw!$B:$H,MATCH(1,(raw!$B:$B=$B2625)*(raw!$D:$D=$C2625),0),7), "n/a")</f>
        <v/>
      </c>
    </row>
    <row r="2626">
      <c r="B2626" s="39" t="str">
        <f>IFERROR(raw!$B2625,"")</f>
        <v/>
      </c>
      <c r="C2626" s="39" t="str">
        <f>IFERROR(raw!$D2625,"")</f>
        <v/>
      </c>
      <c r="D2626" s="39" t="str">
        <f>IFERROR(__xludf.DUMMYFUNCTION("IFERROR(RANK(raw!$H2625,Filter(raw!$H$2:$H10000,raw!$B$2:$B10000=raw!$B2625),1),"""")"),"")</f>
        <v/>
      </c>
      <c r="E2626" s="40" t="str">
        <f t="array" ref="E2626">IFERROR(INDEX(raw!$B:$H,MATCH(1,(raw!$B:$B=$B2626)*(raw!$D:$D=$C2626),0),7), "n/a")</f>
        <v/>
      </c>
    </row>
    <row r="2627">
      <c r="B2627" s="39" t="str">
        <f>IFERROR(raw!$B2626,"")</f>
        <v/>
      </c>
      <c r="C2627" s="39" t="str">
        <f>IFERROR(raw!$D2626,"")</f>
        <v/>
      </c>
      <c r="D2627" s="39" t="str">
        <f>IFERROR(__xludf.DUMMYFUNCTION("IFERROR(RANK(raw!$H2626,Filter(raw!$H$2:$H10000,raw!$B$2:$B10000=raw!$B2626),1),"""")"),"")</f>
        <v/>
      </c>
      <c r="E2627" s="40" t="str">
        <f t="array" ref="E2627">IFERROR(INDEX(raw!$B:$H,MATCH(1,(raw!$B:$B=$B2627)*(raw!$D:$D=$C2627),0),7), "n/a")</f>
        <v/>
      </c>
    </row>
    <row r="2628">
      <c r="B2628" s="39" t="str">
        <f>IFERROR(raw!$B2627,"")</f>
        <v/>
      </c>
      <c r="C2628" s="39" t="str">
        <f>IFERROR(raw!$D2627,"")</f>
        <v/>
      </c>
      <c r="D2628" s="39" t="str">
        <f>IFERROR(__xludf.DUMMYFUNCTION("IFERROR(RANK(raw!$H2627,Filter(raw!$H$2:$H10000,raw!$B$2:$B10000=raw!$B2627),1),"""")"),"")</f>
        <v/>
      </c>
      <c r="E2628" s="40" t="str">
        <f t="array" ref="E2628">IFERROR(INDEX(raw!$B:$H,MATCH(1,(raw!$B:$B=$B2628)*(raw!$D:$D=$C2628),0),7), "n/a")</f>
        <v/>
      </c>
    </row>
    <row r="2629">
      <c r="B2629" s="39" t="str">
        <f>IFERROR(raw!$B2628,"")</f>
        <v/>
      </c>
      <c r="C2629" s="39" t="str">
        <f>IFERROR(raw!$D2628,"")</f>
        <v/>
      </c>
      <c r="D2629" s="39" t="str">
        <f>IFERROR(__xludf.DUMMYFUNCTION("IFERROR(RANK(raw!$H2628,Filter(raw!$H$2:$H10000,raw!$B$2:$B10000=raw!$B2628),1),"""")"),"")</f>
        <v/>
      </c>
      <c r="E2629" s="40" t="str">
        <f t="array" ref="E2629">IFERROR(INDEX(raw!$B:$H,MATCH(1,(raw!$B:$B=$B2629)*(raw!$D:$D=$C2629),0),7), "n/a")</f>
        <v/>
      </c>
    </row>
    <row r="2630">
      <c r="B2630" s="39" t="str">
        <f>IFERROR(raw!$B2629,"")</f>
        <v/>
      </c>
      <c r="C2630" s="39" t="str">
        <f>IFERROR(raw!$D2629,"")</f>
        <v/>
      </c>
      <c r="D2630" s="39" t="str">
        <f>IFERROR(__xludf.DUMMYFUNCTION("IFERROR(RANK(raw!$H2629,Filter(raw!$H$2:$H10000,raw!$B$2:$B10000=raw!$B2629),1),"""")"),"")</f>
        <v/>
      </c>
      <c r="E2630" s="40" t="str">
        <f t="array" ref="E2630">IFERROR(INDEX(raw!$B:$H,MATCH(1,(raw!$B:$B=$B2630)*(raw!$D:$D=$C2630),0),7), "n/a")</f>
        <v/>
      </c>
    </row>
    <row r="2631">
      <c r="B2631" s="39" t="str">
        <f>IFERROR(raw!$B2630,"")</f>
        <v/>
      </c>
      <c r="C2631" s="39" t="str">
        <f>IFERROR(raw!$D2630,"")</f>
        <v/>
      </c>
      <c r="D2631" s="39" t="str">
        <f>IFERROR(__xludf.DUMMYFUNCTION("IFERROR(RANK(raw!$H2630,Filter(raw!$H$2:$H10000,raw!$B$2:$B10000=raw!$B2630),1),"""")"),"")</f>
        <v/>
      </c>
      <c r="E2631" s="40" t="str">
        <f t="array" ref="E2631">IFERROR(INDEX(raw!$B:$H,MATCH(1,(raw!$B:$B=$B2631)*(raw!$D:$D=$C2631),0),7), "n/a")</f>
        <v/>
      </c>
    </row>
    <row r="2632">
      <c r="B2632" s="39" t="str">
        <f>IFERROR(raw!$B2631,"")</f>
        <v/>
      </c>
      <c r="C2632" s="39" t="str">
        <f>IFERROR(raw!$D2631,"")</f>
        <v/>
      </c>
      <c r="D2632" s="39" t="str">
        <f>IFERROR(__xludf.DUMMYFUNCTION("IFERROR(RANK(raw!$H2631,Filter(raw!$H$2:$H10000,raw!$B$2:$B10000=raw!$B2631),1),"""")"),"")</f>
        <v/>
      </c>
      <c r="E2632" s="40" t="str">
        <f t="array" ref="E2632">IFERROR(INDEX(raw!$B:$H,MATCH(1,(raw!$B:$B=$B2632)*(raw!$D:$D=$C2632),0),7), "n/a")</f>
        <v/>
      </c>
    </row>
    <row r="2633">
      <c r="B2633" s="39" t="str">
        <f>IFERROR(raw!$B2632,"")</f>
        <v/>
      </c>
      <c r="C2633" s="39" t="str">
        <f>IFERROR(raw!$D2632,"")</f>
        <v/>
      </c>
      <c r="D2633" s="39" t="str">
        <f>IFERROR(__xludf.DUMMYFUNCTION("IFERROR(RANK(raw!$H2632,Filter(raw!$H$2:$H10000,raw!$B$2:$B10000=raw!$B2632),1),"""")"),"")</f>
        <v/>
      </c>
      <c r="E2633" s="40" t="str">
        <f t="array" ref="E2633">IFERROR(INDEX(raw!$B:$H,MATCH(1,(raw!$B:$B=$B2633)*(raw!$D:$D=$C2633),0),7), "n/a")</f>
        <v/>
      </c>
    </row>
    <row r="2634">
      <c r="B2634" s="39" t="str">
        <f>IFERROR(raw!$B2633,"")</f>
        <v/>
      </c>
      <c r="C2634" s="39" t="str">
        <f>IFERROR(raw!$D2633,"")</f>
        <v/>
      </c>
      <c r="D2634" s="39" t="str">
        <f>IFERROR(__xludf.DUMMYFUNCTION("IFERROR(RANK(raw!$H2633,Filter(raw!$H$2:$H10000,raw!$B$2:$B10000=raw!$B2633),1),"""")"),"")</f>
        <v/>
      </c>
      <c r="E2634" s="40" t="str">
        <f t="array" ref="E2634">IFERROR(INDEX(raw!$B:$H,MATCH(1,(raw!$B:$B=$B2634)*(raw!$D:$D=$C2634),0),7), "n/a")</f>
        <v/>
      </c>
    </row>
    <row r="2635">
      <c r="B2635" s="39" t="str">
        <f>IFERROR(raw!$B2634,"")</f>
        <v/>
      </c>
      <c r="C2635" s="39" t="str">
        <f>IFERROR(raw!$D2634,"")</f>
        <v/>
      </c>
      <c r="D2635" s="39" t="str">
        <f>IFERROR(__xludf.DUMMYFUNCTION("IFERROR(RANK(raw!$H2634,Filter(raw!$H$2:$H10000,raw!$B$2:$B10000=raw!$B2634),1),"""")"),"")</f>
        <v/>
      </c>
      <c r="E2635" s="40" t="str">
        <f t="array" ref="E2635">IFERROR(INDEX(raw!$B:$H,MATCH(1,(raw!$B:$B=$B2635)*(raw!$D:$D=$C2635),0),7), "n/a")</f>
        <v/>
      </c>
    </row>
    <row r="2636">
      <c r="B2636" s="39" t="str">
        <f>IFERROR(raw!$B2635,"")</f>
        <v/>
      </c>
      <c r="C2636" s="39" t="str">
        <f>IFERROR(raw!$D2635,"")</f>
        <v/>
      </c>
      <c r="D2636" s="39" t="str">
        <f>IFERROR(__xludf.DUMMYFUNCTION("IFERROR(RANK(raw!$H2635,Filter(raw!$H$2:$H10000,raw!$B$2:$B10000=raw!$B2635),1),"""")"),"")</f>
        <v/>
      </c>
      <c r="E2636" s="40" t="str">
        <f t="array" ref="E2636">IFERROR(INDEX(raw!$B:$H,MATCH(1,(raw!$B:$B=$B2636)*(raw!$D:$D=$C2636),0),7), "n/a")</f>
        <v/>
      </c>
    </row>
    <row r="2637">
      <c r="B2637" s="39" t="str">
        <f>IFERROR(raw!$B2636,"")</f>
        <v/>
      </c>
      <c r="C2637" s="39" t="str">
        <f>IFERROR(raw!$D2636,"")</f>
        <v/>
      </c>
      <c r="D2637" s="39" t="str">
        <f>IFERROR(__xludf.DUMMYFUNCTION("IFERROR(RANK(raw!$H2636,Filter(raw!$H$2:$H10000,raw!$B$2:$B10000=raw!$B2636),1),"""")"),"")</f>
        <v/>
      </c>
      <c r="E2637" s="40" t="str">
        <f t="array" ref="E2637">IFERROR(INDEX(raw!$B:$H,MATCH(1,(raw!$B:$B=$B2637)*(raw!$D:$D=$C2637),0),7), "n/a")</f>
        <v/>
      </c>
    </row>
    <row r="2638">
      <c r="B2638" s="39" t="str">
        <f>IFERROR(raw!$B2637,"")</f>
        <v/>
      </c>
      <c r="C2638" s="39" t="str">
        <f>IFERROR(raw!$D2637,"")</f>
        <v/>
      </c>
      <c r="D2638" s="39" t="str">
        <f>IFERROR(__xludf.DUMMYFUNCTION("IFERROR(RANK(raw!$H2637,Filter(raw!$H$2:$H10000,raw!$B$2:$B10000=raw!$B2637),1),"""")"),"")</f>
        <v/>
      </c>
      <c r="E2638" s="40" t="str">
        <f t="array" ref="E2638">IFERROR(INDEX(raw!$B:$H,MATCH(1,(raw!$B:$B=$B2638)*(raw!$D:$D=$C2638),0),7), "n/a")</f>
        <v/>
      </c>
    </row>
    <row r="2639">
      <c r="B2639" s="39" t="str">
        <f>IFERROR(raw!$B2638,"")</f>
        <v/>
      </c>
      <c r="C2639" s="39" t="str">
        <f>IFERROR(raw!$D2638,"")</f>
        <v/>
      </c>
      <c r="D2639" s="39" t="str">
        <f>IFERROR(__xludf.DUMMYFUNCTION("IFERROR(RANK(raw!$H2638,Filter(raw!$H$2:$H10000,raw!$B$2:$B10000=raw!$B2638),1),"""")"),"")</f>
        <v/>
      </c>
      <c r="E2639" s="40" t="str">
        <f t="array" ref="E2639">IFERROR(INDEX(raw!$B:$H,MATCH(1,(raw!$B:$B=$B2639)*(raw!$D:$D=$C2639),0),7), "n/a")</f>
        <v/>
      </c>
    </row>
    <row r="2640">
      <c r="B2640" s="39" t="str">
        <f>IFERROR(raw!$B2639,"")</f>
        <v/>
      </c>
      <c r="C2640" s="39" t="str">
        <f>IFERROR(raw!$D2639,"")</f>
        <v/>
      </c>
      <c r="D2640" s="39" t="str">
        <f>IFERROR(__xludf.DUMMYFUNCTION("IFERROR(RANK(raw!$H2639,Filter(raw!$H$2:$H10000,raw!$B$2:$B10000=raw!$B2639),1),"""")"),"")</f>
        <v/>
      </c>
      <c r="E2640" s="40" t="str">
        <f t="array" ref="E2640">IFERROR(INDEX(raw!$B:$H,MATCH(1,(raw!$B:$B=$B2640)*(raw!$D:$D=$C2640),0),7), "n/a")</f>
        <v/>
      </c>
    </row>
    <row r="2641">
      <c r="B2641" s="39" t="str">
        <f>IFERROR(raw!$B2640,"")</f>
        <v/>
      </c>
      <c r="C2641" s="39" t="str">
        <f>IFERROR(raw!$D2640,"")</f>
        <v/>
      </c>
      <c r="D2641" s="39" t="str">
        <f>IFERROR(__xludf.DUMMYFUNCTION("IFERROR(RANK(raw!$H2640,Filter(raw!$H$2:$H10000,raw!$B$2:$B10000=raw!$B2640),1),"""")"),"")</f>
        <v/>
      </c>
      <c r="E2641" s="40" t="str">
        <f t="array" ref="E2641">IFERROR(INDEX(raw!$B:$H,MATCH(1,(raw!$B:$B=$B2641)*(raw!$D:$D=$C2641),0),7), "n/a")</f>
        <v/>
      </c>
    </row>
    <row r="2642">
      <c r="B2642" s="39" t="str">
        <f>IFERROR(raw!$B2641,"")</f>
        <v/>
      </c>
      <c r="C2642" s="39" t="str">
        <f>IFERROR(raw!$D2641,"")</f>
        <v/>
      </c>
      <c r="D2642" s="39" t="str">
        <f>IFERROR(__xludf.DUMMYFUNCTION("IFERROR(RANK(raw!$H2641,Filter(raw!$H$2:$H10000,raw!$B$2:$B10000=raw!$B2641),1),"""")"),"")</f>
        <v/>
      </c>
      <c r="E2642" s="40" t="str">
        <f t="array" ref="E2642">IFERROR(INDEX(raw!$B:$H,MATCH(1,(raw!$B:$B=$B2642)*(raw!$D:$D=$C2642),0),7), "n/a")</f>
        <v/>
      </c>
    </row>
    <row r="2643">
      <c r="B2643" s="39" t="str">
        <f>IFERROR(raw!$B2642,"")</f>
        <v/>
      </c>
      <c r="C2643" s="39" t="str">
        <f>IFERROR(raw!$D2642,"")</f>
        <v/>
      </c>
      <c r="D2643" s="39" t="str">
        <f>IFERROR(__xludf.DUMMYFUNCTION("IFERROR(RANK(raw!$H2642,Filter(raw!$H$2:$H10000,raw!$B$2:$B10000=raw!$B2642),1),"""")"),"")</f>
        <v/>
      </c>
      <c r="E2643" s="40" t="str">
        <f t="array" ref="E2643">IFERROR(INDEX(raw!$B:$H,MATCH(1,(raw!$B:$B=$B2643)*(raw!$D:$D=$C2643),0),7), "n/a")</f>
        <v/>
      </c>
    </row>
    <row r="2644">
      <c r="B2644" s="39" t="str">
        <f>IFERROR(raw!$B2643,"")</f>
        <v/>
      </c>
      <c r="C2644" s="39" t="str">
        <f>IFERROR(raw!$D2643,"")</f>
        <v/>
      </c>
      <c r="D2644" s="39" t="str">
        <f>IFERROR(__xludf.DUMMYFUNCTION("IFERROR(RANK(raw!$H2643,Filter(raw!$H$2:$H10000,raw!$B$2:$B10000=raw!$B2643),1),"""")"),"")</f>
        <v/>
      </c>
      <c r="E2644" s="40" t="str">
        <f t="array" ref="E2644">IFERROR(INDEX(raw!$B:$H,MATCH(1,(raw!$B:$B=$B2644)*(raw!$D:$D=$C2644),0),7), "n/a")</f>
        <v/>
      </c>
    </row>
    <row r="2645">
      <c r="B2645" s="39" t="str">
        <f>IFERROR(raw!$B2644,"")</f>
        <v/>
      </c>
      <c r="C2645" s="39" t="str">
        <f>IFERROR(raw!$D2644,"")</f>
        <v/>
      </c>
      <c r="D2645" s="39" t="str">
        <f>IFERROR(__xludf.DUMMYFUNCTION("IFERROR(RANK(raw!$H2644,Filter(raw!$H$2:$H10000,raw!$B$2:$B10000=raw!$B2644),1),"""")"),"")</f>
        <v/>
      </c>
      <c r="E2645" s="40" t="str">
        <f t="array" ref="E2645">IFERROR(INDEX(raw!$B:$H,MATCH(1,(raw!$B:$B=$B2645)*(raw!$D:$D=$C2645),0),7), "n/a")</f>
        <v/>
      </c>
    </row>
    <row r="2646">
      <c r="B2646" s="39" t="str">
        <f>IFERROR(raw!$B2645,"")</f>
        <v/>
      </c>
      <c r="C2646" s="39" t="str">
        <f>IFERROR(raw!$D2645,"")</f>
        <v/>
      </c>
      <c r="D2646" s="39" t="str">
        <f>IFERROR(__xludf.DUMMYFUNCTION("IFERROR(RANK(raw!$H2645,Filter(raw!$H$2:$H10000,raw!$B$2:$B10000=raw!$B2645),1),"""")"),"")</f>
        <v/>
      </c>
      <c r="E2646" s="40" t="str">
        <f t="array" ref="E2646">IFERROR(INDEX(raw!$B:$H,MATCH(1,(raw!$B:$B=$B2646)*(raw!$D:$D=$C2646),0),7), "n/a")</f>
        <v/>
      </c>
    </row>
    <row r="2647">
      <c r="B2647" s="39" t="str">
        <f>IFERROR(raw!$B2646,"")</f>
        <v/>
      </c>
      <c r="C2647" s="39" t="str">
        <f>IFERROR(raw!$D2646,"")</f>
        <v/>
      </c>
      <c r="D2647" s="39" t="str">
        <f>IFERROR(__xludf.DUMMYFUNCTION("IFERROR(RANK(raw!$H2646,Filter(raw!$H$2:$H10000,raw!$B$2:$B10000=raw!$B2646),1),"""")"),"")</f>
        <v/>
      </c>
      <c r="E2647" s="40" t="str">
        <f t="array" ref="E2647">IFERROR(INDEX(raw!$B:$H,MATCH(1,(raw!$B:$B=$B2647)*(raw!$D:$D=$C2647),0),7), "n/a")</f>
        <v/>
      </c>
    </row>
    <row r="2648">
      <c r="B2648" s="39" t="str">
        <f>IFERROR(raw!$B2647,"")</f>
        <v/>
      </c>
      <c r="C2648" s="39" t="str">
        <f>IFERROR(raw!$D2647,"")</f>
        <v/>
      </c>
      <c r="D2648" s="39" t="str">
        <f>IFERROR(__xludf.DUMMYFUNCTION("IFERROR(RANK(raw!$H2647,Filter(raw!$H$2:$H10000,raw!$B$2:$B10000=raw!$B2647),1),"""")"),"")</f>
        <v/>
      </c>
      <c r="E2648" s="40" t="str">
        <f t="array" ref="E2648">IFERROR(INDEX(raw!$B:$H,MATCH(1,(raw!$B:$B=$B2648)*(raw!$D:$D=$C2648),0),7), "n/a")</f>
        <v/>
      </c>
    </row>
    <row r="2649">
      <c r="B2649" s="39" t="str">
        <f>IFERROR(raw!$B2648,"")</f>
        <v/>
      </c>
      <c r="C2649" s="39" t="str">
        <f>IFERROR(raw!$D2648,"")</f>
        <v/>
      </c>
      <c r="D2649" s="39" t="str">
        <f>IFERROR(__xludf.DUMMYFUNCTION("IFERROR(RANK(raw!$H2648,Filter(raw!$H$2:$H10000,raw!$B$2:$B10000=raw!$B2648),1),"""")"),"")</f>
        <v/>
      </c>
      <c r="E2649" s="40" t="str">
        <f t="array" ref="E2649">IFERROR(INDEX(raw!$B:$H,MATCH(1,(raw!$B:$B=$B2649)*(raw!$D:$D=$C2649),0),7), "n/a")</f>
        <v/>
      </c>
    </row>
    <row r="2650">
      <c r="B2650" s="39" t="str">
        <f>IFERROR(raw!$B2649,"")</f>
        <v/>
      </c>
      <c r="C2650" s="39" t="str">
        <f>IFERROR(raw!$D2649,"")</f>
        <v/>
      </c>
      <c r="D2650" s="39" t="str">
        <f>IFERROR(__xludf.DUMMYFUNCTION("IFERROR(RANK(raw!$H2649,Filter(raw!$H$2:$H10000,raw!$B$2:$B10000=raw!$B2649),1),"""")"),"")</f>
        <v/>
      </c>
      <c r="E2650" s="40" t="str">
        <f t="array" ref="E2650">IFERROR(INDEX(raw!$B:$H,MATCH(1,(raw!$B:$B=$B2650)*(raw!$D:$D=$C2650),0),7), "n/a")</f>
        <v/>
      </c>
    </row>
    <row r="2651">
      <c r="B2651" s="39" t="str">
        <f>IFERROR(raw!$B2650,"")</f>
        <v/>
      </c>
      <c r="C2651" s="39" t="str">
        <f>IFERROR(raw!$D2650,"")</f>
        <v/>
      </c>
      <c r="D2651" s="39" t="str">
        <f>IFERROR(__xludf.DUMMYFUNCTION("IFERROR(RANK(raw!$H2650,Filter(raw!$H$2:$H10000,raw!$B$2:$B10000=raw!$B2650),1),"""")"),"")</f>
        <v/>
      </c>
      <c r="E2651" s="40" t="str">
        <f t="array" ref="E2651">IFERROR(INDEX(raw!$B:$H,MATCH(1,(raw!$B:$B=$B2651)*(raw!$D:$D=$C2651),0),7), "n/a")</f>
        <v/>
      </c>
    </row>
    <row r="2652">
      <c r="B2652" s="39" t="str">
        <f>IFERROR(raw!$B2651,"")</f>
        <v/>
      </c>
      <c r="C2652" s="39" t="str">
        <f>IFERROR(raw!$D2651,"")</f>
        <v/>
      </c>
      <c r="D2652" s="39" t="str">
        <f>IFERROR(__xludf.DUMMYFUNCTION("IFERROR(RANK(raw!$H2651,Filter(raw!$H$2:$H10000,raw!$B$2:$B10000=raw!$B2651),1),"""")"),"")</f>
        <v/>
      </c>
      <c r="E2652" s="40" t="str">
        <f t="array" ref="E2652">IFERROR(INDEX(raw!$B:$H,MATCH(1,(raw!$B:$B=$B2652)*(raw!$D:$D=$C2652),0),7), "n/a")</f>
        <v/>
      </c>
    </row>
    <row r="2653">
      <c r="B2653" s="39" t="str">
        <f>IFERROR(raw!$B2652,"")</f>
        <v/>
      </c>
      <c r="C2653" s="39" t="str">
        <f>IFERROR(raw!$D2652,"")</f>
        <v/>
      </c>
      <c r="D2653" s="39" t="str">
        <f>IFERROR(__xludf.DUMMYFUNCTION("IFERROR(RANK(raw!$H2652,Filter(raw!$H$2:$H10000,raw!$B$2:$B10000=raw!$B2652),1),"""")"),"")</f>
        <v/>
      </c>
      <c r="E2653" s="40" t="str">
        <f t="array" ref="E2653">IFERROR(INDEX(raw!$B:$H,MATCH(1,(raw!$B:$B=$B2653)*(raw!$D:$D=$C2653),0),7), "n/a")</f>
        <v/>
      </c>
    </row>
    <row r="2654">
      <c r="B2654" s="39" t="str">
        <f>IFERROR(raw!$B2653,"")</f>
        <v/>
      </c>
      <c r="C2654" s="39" t="str">
        <f>IFERROR(raw!$D2653,"")</f>
        <v/>
      </c>
      <c r="D2654" s="39" t="str">
        <f>IFERROR(__xludf.DUMMYFUNCTION("IFERROR(RANK(raw!$H2653,Filter(raw!$H$2:$H10000,raw!$B$2:$B10000=raw!$B2653),1),"""")"),"")</f>
        <v/>
      </c>
      <c r="E2654" s="40" t="str">
        <f t="array" ref="E2654">IFERROR(INDEX(raw!$B:$H,MATCH(1,(raw!$B:$B=$B2654)*(raw!$D:$D=$C2654),0),7), "n/a")</f>
        <v/>
      </c>
    </row>
    <row r="2655">
      <c r="B2655" s="39" t="str">
        <f>IFERROR(raw!$B2654,"")</f>
        <v/>
      </c>
      <c r="C2655" s="39" t="str">
        <f>IFERROR(raw!$D2654,"")</f>
        <v/>
      </c>
      <c r="D2655" s="39" t="str">
        <f>IFERROR(__xludf.DUMMYFUNCTION("IFERROR(RANK(raw!$H2654,Filter(raw!$H$2:$H10000,raw!$B$2:$B10000=raw!$B2654),1),"""")"),"")</f>
        <v/>
      </c>
      <c r="E2655" s="40" t="str">
        <f t="array" ref="E2655">IFERROR(INDEX(raw!$B:$H,MATCH(1,(raw!$B:$B=$B2655)*(raw!$D:$D=$C2655),0),7), "n/a")</f>
        <v/>
      </c>
    </row>
    <row r="2656">
      <c r="B2656" s="39" t="str">
        <f>IFERROR(raw!$B2655,"")</f>
        <v/>
      </c>
      <c r="C2656" s="39" t="str">
        <f>IFERROR(raw!$D2655,"")</f>
        <v/>
      </c>
      <c r="D2656" s="39" t="str">
        <f>IFERROR(__xludf.DUMMYFUNCTION("IFERROR(RANK(raw!$H2655,Filter(raw!$H$2:$H10000,raw!$B$2:$B10000=raw!$B2655),1),"""")"),"")</f>
        <v/>
      </c>
      <c r="E2656" s="40" t="str">
        <f t="array" ref="E2656">IFERROR(INDEX(raw!$B:$H,MATCH(1,(raw!$B:$B=$B2656)*(raw!$D:$D=$C2656),0),7), "n/a")</f>
        <v/>
      </c>
    </row>
    <row r="2657">
      <c r="B2657" s="39" t="str">
        <f>IFERROR(raw!$B2656,"")</f>
        <v/>
      </c>
      <c r="C2657" s="39" t="str">
        <f>IFERROR(raw!$D2656,"")</f>
        <v/>
      </c>
      <c r="D2657" s="39" t="str">
        <f>IFERROR(__xludf.DUMMYFUNCTION("IFERROR(RANK(raw!$H2656,Filter(raw!$H$2:$H10000,raw!$B$2:$B10000=raw!$B2656),1),"""")"),"")</f>
        <v/>
      </c>
      <c r="E2657" s="40" t="str">
        <f t="array" ref="E2657">IFERROR(INDEX(raw!$B:$H,MATCH(1,(raw!$B:$B=$B2657)*(raw!$D:$D=$C2657),0),7), "n/a")</f>
        <v/>
      </c>
    </row>
    <row r="2658">
      <c r="B2658" s="39" t="str">
        <f>IFERROR(raw!$B2657,"")</f>
        <v/>
      </c>
      <c r="C2658" s="39" t="str">
        <f>IFERROR(raw!$D2657,"")</f>
        <v/>
      </c>
      <c r="D2658" s="39" t="str">
        <f>IFERROR(__xludf.DUMMYFUNCTION("IFERROR(RANK(raw!$H2657,Filter(raw!$H$2:$H10000,raw!$B$2:$B10000=raw!$B2657),1),"""")"),"")</f>
        <v/>
      </c>
      <c r="E2658" s="40" t="str">
        <f t="array" ref="E2658">IFERROR(INDEX(raw!$B:$H,MATCH(1,(raw!$B:$B=$B2658)*(raw!$D:$D=$C2658),0),7), "n/a")</f>
        <v/>
      </c>
    </row>
    <row r="2659">
      <c r="B2659" s="39" t="str">
        <f>IFERROR(raw!$B2658,"")</f>
        <v/>
      </c>
      <c r="C2659" s="39" t="str">
        <f>IFERROR(raw!$D2658,"")</f>
        <v/>
      </c>
      <c r="D2659" s="39" t="str">
        <f>IFERROR(__xludf.DUMMYFUNCTION("IFERROR(RANK(raw!$H2658,Filter(raw!$H$2:$H10000,raw!$B$2:$B10000=raw!$B2658),1),"""")"),"")</f>
        <v/>
      </c>
      <c r="E2659" s="40" t="str">
        <f t="array" ref="E2659">IFERROR(INDEX(raw!$B:$H,MATCH(1,(raw!$B:$B=$B2659)*(raw!$D:$D=$C2659),0),7), "n/a")</f>
        <v/>
      </c>
    </row>
    <row r="2660">
      <c r="B2660" s="39" t="str">
        <f>IFERROR(raw!$B2659,"")</f>
        <v/>
      </c>
      <c r="C2660" s="39" t="str">
        <f>IFERROR(raw!$D2659,"")</f>
        <v/>
      </c>
      <c r="D2660" s="39" t="str">
        <f>IFERROR(__xludf.DUMMYFUNCTION("IFERROR(RANK(raw!$H2659,Filter(raw!$H$2:$H10000,raw!$B$2:$B10000=raw!$B2659),1),"""")"),"")</f>
        <v/>
      </c>
      <c r="E2660" s="40" t="str">
        <f t="array" ref="E2660">IFERROR(INDEX(raw!$B:$H,MATCH(1,(raw!$B:$B=$B2660)*(raw!$D:$D=$C2660),0),7), "n/a")</f>
        <v/>
      </c>
    </row>
    <row r="2661">
      <c r="B2661" s="39" t="str">
        <f>IFERROR(raw!$B2660,"")</f>
        <v/>
      </c>
      <c r="C2661" s="39" t="str">
        <f>IFERROR(raw!$D2660,"")</f>
        <v/>
      </c>
      <c r="D2661" s="39" t="str">
        <f>IFERROR(__xludf.DUMMYFUNCTION("IFERROR(RANK(raw!$H2660,Filter(raw!$H$2:$H10000,raw!$B$2:$B10000=raw!$B2660),1),"""")"),"")</f>
        <v/>
      </c>
      <c r="E2661" s="40" t="str">
        <f t="array" ref="E2661">IFERROR(INDEX(raw!$B:$H,MATCH(1,(raw!$B:$B=$B2661)*(raw!$D:$D=$C2661),0),7), "n/a")</f>
        <v/>
      </c>
    </row>
    <row r="2662">
      <c r="B2662" s="39" t="str">
        <f>IFERROR(raw!$B2661,"")</f>
        <v/>
      </c>
      <c r="C2662" s="39" t="str">
        <f>IFERROR(raw!$D2661,"")</f>
        <v/>
      </c>
      <c r="D2662" s="39" t="str">
        <f>IFERROR(__xludf.DUMMYFUNCTION("IFERROR(RANK(raw!$H2661,Filter(raw!$H$2:$H10000,raw!$B$2:$B10000=raw!$B2661),1),"""")"),"")</f>
        <v/>
      </c>
      <c r="E2662" s="40" t="str">
        <f t="array" ref="E2662">IFERROR(INDEX(raw!$B:$H,MATCH(1,(raw!$B:$B=$B2662)*(raw!$D:$D=$C2662),0),7), "n/a")</f>
        <v/>
      </c>
    </row>
    <row r="2663">
      <c r="B2663" s="39" t="str">
        <f>IFERROR(raw!$B2662,"")</f>
        <v/>
      </c>
      <c r="C2663" s="39" t="str">
        <f>IFERROR(raw!$D2662,"")</f>
        <v/>
      </c>
      <c r="D2663" s="39" t="str">
        <f>IFERROR(__xludf.DUMMYFUNCTION("IFERROR(RANK(raw!$H2662,Filter(raw!$H$2:$H10000,raw!$B$2:$B10000=raw!$B2662),1),"""")"),"")</f>
        <v/>
      </c>
      <c r="E2663" s="40" t="str">
        <f t="array" ref="E2663">IFERROR(INDEX(raw!$B:$H,MATCH(1,(raw!$B:$B=$B2663)*(raw!$D:$D=$C2663),0),7), "n/a")</f>
        <v/>
      </c>
    </row>
    <row r="2664">
      <c r="B2664" s="39" t="str">
        <f>IFERROR(raw!$B2663,"")</f>
        <v/>
      </c>
      <c r="C2664" s="39" t="str">
        <f>IFERROR(raw!$D2663,"")</f>
        <v/>
      </c>
      <c r="D2664" s="39" t="str">
        <f>IFERROR(__xludf.DUMMYFUNCTION("IFERROR(RANK(raw!$H2663,Filter(raw!$H$2:$H10000,raw!$B$2:$B10000=raw!$B2663),1),"""")"),"")</f>
        <v/>
      </c>
      <c r="E2664" s="40" t="str">
        <f t="array" ref="E2664">IFERROR(INDEX(raw!$B:$H,MATCH(1,(raw!$B:$B=$B2664)*(raw!$D:$D=$C2664),0),7), "n/a")</f>
        <v/>
      </c>
    </row>
    <row r="2665">
      <c r="B2665" s="39" t="str">
        <f>IFERROR(raw!$B2664,"")</f>
        <v/>
      </c>
      <c r="C2665" s="39" t="str">
        <f>IFERROR(raw!$D2664,"")</f>
        <v/>
      </c>
      <c r="D2665" s="39" t="str">
        <f>IFERROR(__xludf.DUMMYFUNCTION("IFERROR(RANK(raw!$H2664,Filter(raw!$H$2:$H10000,raw!$B$2:$B10000=raw!$B2664),1),"""")"),"")</f>
        <v/>
      </c>
      <c r="E2665" s="40" t="str">
        <f t="array" ref="E2665">IFERROR(INDEX(raw!$B:$H,MATCH(1,(raw!$B:$B=$B2665)*(raw!$D:$D=$C2665),0),7), "n/a")</f>
        <v/>
      </c>
    </row>
    <row r="2666">
      <c r="B2666" s="39" t="str">
        <f>IFERROR(raw!$B2665,"")</f>
        <v/>
      </c>
      <c r="C2666" s="39" t="str">
        <f>IFERROR(raw!$D2665,"")</f>
        <v/>
      </c>
      <c r="D2666" s="39" t="str">
        <f>IFERROR(__xludf.DUMMYFUNCTION("IFERROR(RANK(raw!$H2665,Filter(raw!$H$2:$H10000,raw!$B$2:$B10000=raw!$B2665),1),"""")"),"")</f>
        <v/>
      </c>
      <c r="E2666" s="40" t="str">
        <f t="array" ref="E2666">IFERROR(INDEX(raw!$B:$H,MATCH(1,(raw!$B:$B=$B2666)*(raw!$D:$D=$C2666),0),7), "n/a")</f>
        <v/>
      </c>
    </row>
    <row r="2667">
      <c r="B2667" s="39" t="str">
        <f>IFERROR(raw!$B2666,"")</f>
        <v/>
      </c>
      <c r="C2667" s="39" t="str">
        <f>IFERROR(raw!$D2666,"")</f>
        <v/>
      </c>
      <c r="D2667" s="39" t="str">
        <f>IFERROR(__xludf.DUMMYFUNCTION("IFERROR(RANK(raw!$H2666,Filter(raw!$H$2:$H10000,raw!$B$2:$B10000=raw!$B2666),1),"""")"),"")</f>
        <v/>
      </c>
      <c r="E2667" s="40" t="str">
        <f t="array" ref="E2667">IFERROR(INDEX(raw!$B:$H,MATCH(1,(raw!$B:$B=$B2667)*(raw!$D:$D=$C2667),0),7), "n/a")</f>
        <v/>
      </c>
    </row>
    <row r="2668">
      <c r="B2668" s="39" t="str">
        <f>IFERROR(raw!$B2667,"")</f>
        <v/>
      </c>
      <c r="C2668" s="39" t="str">
        <f>IFERROR(raw!$D2667,"")</f>
        <v/>
      </c>
      <c r="D2668" s="39" t="str">
        <f>IFERROR(__xludf.DUMMYFUNCTION("IFERROR(RANK(raw!$H2667,Filter(raw!$H$2:$H10000,raw!$B$2:$B10000=raw!$B2667),1),"""")"),"")</f>
        <v/>
      </c>
      <c r="E2668" s="40" t="str">
        <f t="array" ref="E2668">IFERROR(INDEX(raw!$B:$H,MATCH(1,(raw!$B:$B=$B2668)*(raw!$D:$D=$C2668),0),7), "n/a")</f>
        <v/>
      </c>
    </row>
    <row r="2669">
      <c r="B2669" s="39" t="str">
        <f>IFERROR(raw!$B2668,"")</f>
        <v/>
      </c>
      <c r="C2669" s="39" t="str">
        <f>IFERROR(raw!$D2668,"")</f>
        <v/>
      </c>
      <c r="D2669" s="39" t="str">
        <f>IFERROR(__xludf.DUMMYFUNCTION("IFERROR(RANK(raw!$H2668,Filter(raw!$H$2:$H10000,raw!$B$2:$B10000=raw!$B2668),1),"""")"),"")</f>
        <v/>
      </c>
      <c r="E2669" s="40" t="str">
        <f t="array" ref="E2669">IFERROR(INDEX(raw!$B:$H,MATCH(1,(raw!$B:$B=$B2669)*(raw!$D:$D=$C2669),0),7), "n/a")</f>
        <v/>
      </c>
    </row>
    <row r="2670">
      <c r="B2670" s="39" t="str">
        <f>IFERROR(raw!$B2669,"")</f>
        <v/>
      </c>
      <c r="C2670" s="39" t="str">
        <f>IFERROR(raw!$D2669,"")</f>
        <v/>
      </c>
      <c r="D2670" s="39" t="str">
        <f>IFERROR(__xludf.DUMMYFUNCTION("IFERROR(RANK(raw!$H2669,Filter(raw!$H$2:$H10000,raw!$B$2:$B10000=raw!$B2669),1),"""")"),"")</f>
        <v/>
      </c>
      <c r="E2670" s="40" t="str">
        <f t="array" ref="E2670">IFERROR(INDEX(raw!$B:$H,MATCH(1,(raw!$B:$B=$B2670)*(raw!$D:$D=$C2670),0),7), "n/a")</f>
        <v/>
      </c>
    </row>
    <row r="2671">
      <c r="B2671" s="39" t="str">
        <f>IFERROR(raw!$B2670,"")</f>
        <v/>
      </c>
      <c r="C2671" s="39" t="str">
        <f>IFERROR(raw!$D2670,"")</f>
        <v/>
      </c>
      <c r="D2671" s="39" t="str">
        <f>IFERROR(__xludf.DUMMYFUNCTION("IFERROR(RANK(raw!$H2670,Filter(raw!$H$2:$H10000,raw!$B$2:$B10000=raw!$B2670),1),"""")"),"")</f>
        <v/>
      </c>
      <c r="E2671" s="40" t="str">
        <f t="array" ref="E2671">IFERROR(INDEX(raw!$B:$H,MATCH(1,(raw!$B:$B=$B2671)*(raw!$D:$D=$C2671),0),7), "n/a")</f>
        <v/>
      </c>
    </row>
    <row r="2672">
      <c r="B2672" s="39" t="str">
        <f>IFERROR(raw!$B2671,"")</f>
        <v/>
      </c>
      <c r="C2672" s="39" t="str">
        <f>IFERROR(raw!$D2671,"")</f>
        <v/>
      </c>
      <c r="D2672" s="39" t="str">
        <f>IFERROR(__xludf.DUMMYFUNCTION("IFERROR(RANK(raw!$H2671,Filter(raw!$H$2:$H10000,raw!$B$2:$B10000=raw!$B2671),1),"""")"),"")</f>
        <v/>
      </c>
      <c r="E2672" s="40" t="str">
        <f t="array" ref="E2672">IFERROR(INDEX(raw!$B:$H,MATCH(1,(raw!$B:$B=$B2672)*(raw!$D:$D=$C2672),0),7), "n/a")</f>
        <v/>
      </c>
    </row>
    <row r="2673">
      <c r="B2673" s="39" t="str">
        <f>IFERROR(raw!$B2672,"")</f>
        <v/>
      </c>
      <c r="C2673" s="39" t="str">
        <f>IFERROR(raw!$D2672,"")</f>
        <v/>
      </c>
      <c r="D2673" s="39" t="str">
        <f>IFERROR(__xludf.DUMMYFUNCTION("IFERROR(RANK(raw!$H2672,Filter(raw!$H$2:$H10000,raw!$B$2:$B10000=raw!$B2672),1),"""")"),"")</f>
        <v/>
      </c>
      <c r="E2673" s="40" t="str">
        <f t="array" ref="E2673">IFERROR(INDEX(raw!$B:$H,MATCH(1,(raw!$B:$B=$B2673)*(raw!$D:$D=$C2673),0),7), "n/a")</f>
        <v/>
      </c>
    </row>
    <row r="2674">
      <c r="B2674" s="39" t="str">
        <f>IFERROR(raw!$B2673,"")</f>
        <v/>
      </c>
      <c r="C2674" s="39" t="str">
        <f>IFERROR(raw!$D2673,"")</f>
        <v/>
      </c>
      <c r="D2674" s="39" t="str">
        <f>IFERROR(__xludf.DUMMYFUNCTION("IFERROR(RANK(raw!$H2673,Filter(raw!$H$2:$H10000,raw!$B$2:$B10000=raw!$B2673),1),"""")"),"")</f>
        <v/>
      </c>
      <c r="E2674" s="40" t="str">
        <f t="array" ref="E2674">IFERROR(INDEX(raw!$B:$H,MATCH(1,(raw!$B:$B=$B2674)*(raw!$D:$D=$C2674),0),7), "n/a")</f>
        <v/>
      </c>
    </row>
    <row r="2675">
      <c r="B2675" s="39" t="str">
        <f>IFERROR(raw!$B2674,"")</f>
        <v/>
      </c>
      <c r="C2675" s="39" t="str">
        <f>IFERROR(raw!$D2674,"")</f>
        <v/>
      </c>
      <c r="D2675" s="39" t="str">
        <f>IFERROR(__xludf.DUMMYFUNCTION("IFERROR(RANK(raw!$H2674,Filter(raw!$H$2:$H10000,raw!$B$2:$B10000=raw!$B2674),1),"""")"),"")</f>
        <v/>
      </c>
      <c r="E2675" s="40" t="str">
        <f t="array" ref="E2675">IFERROR(INDEX(raw!$B:$H,MATCH(1,(raw!$B:$B=$B2675)*(raw!$D:$D=$C2675),0),7), "n/a")</f>
        <v/>
      </c>
    </row>
    <row r="2676">
      <c r="B2676" s="39" t="str">
        <f>IFERROR(raw!$B2675,"")</f>
        <v/>
      </c>
      <c r="C2676" s="39" t="str">
        <f>IFERROR(raw!$D2675,"")</f>
        <v/>
      </c>
      <c r="D2676" s="39" t="str">
        <f>IFERROR(__xludf.DUMMYFUNCTION("IFERROR(RANK(raw!$H2675,Filter(raw!$H$2:$H10000,raw!$B$2:$B10000=raw!$B2675),1),"""")"),"")</f>
        <v/>
      </c>
      <c r="E2676" s="40" t="str">
        <f t="array" ref="E2676">IFERROR(INDEX(raw!$B:$H,MATCH(1,(raw!$B:$B=$B2676)*(raw!$D:$D=$C2676),0),7), "n/a")</f>
        <v/>
      </c>
    </row>
    <row r="2677">
      <c r="B2677" s="39" t="str">
        <f>IFERROR(raw!$B2676,"")</f>
        <v/>
      </c>
      <c r="C2677" s="39" t="str">
        <f>IFERROR(raw!$D2676,"")</f>
        <v/>
      </c>
      <c r="D2677" s="39" t="str">
        <f>IFERROR(__xludf.DUMMYFUNCTION("IFERROR(RANK(raw!$H2676,Filter(raw!$H$2:$H10000,raw!$B$2:$B10000=raw!$B2676),1),"""")"),"")</f>
        <v/>
      </c>
      <c r="E2677" s="40" t="str">
        <f t="array" ref="E2677">IFERROR(INDEX(raw!$B:$H,MATCH(1,(raw!$B:$B=$B2677)*(raw!$D:$D=$C2677),0),7), "n/a")</f>
        <v/>
      </c>
    </row>
    <row r="2678">
      <c r="B2678" s="39" t="str">
        <f>IFERROR(raw!$B2677,"")</f>
        <v/>
      </c>
      <c r="C2678" s="39" t="str">
        <f>IFERROR(raw!$D2677,"")</f>
        <v/>
      </c>
      <c r="D2678" s="39" t="str">
        <f>IFERROR(__xludf.DUMMYFUNCTION("IFERROR(RANK(raw!$H2677,Filter(raw!$H$2:$H10000,raw!$B$2:$B10000=raw!$B2677),1),"""")"),"")</f>
        <v/>
      </c>
      <c r="E2678" s="40" t="str">
        <f t="array" ref="E2678">IFERROR(INDEX(raw!$B:$H,MATCH(1,(raw!$B:$B=$B2678)*(raw!$D:$D=$C2678),0),7), "n/a")</f>
        <v/>
      </c>
    </row>
    <row r="2679">
      <c r="B2679" s="39" t="str">
        <f>IFERROR(raw!$B2678,"")</f>
        <v/>
      </c>
      <c r="C2679" s="39" t="str">
        <f>IFERROR(raw!$D2678,"")</f>
        <v/>
      </c>
      <c r="D2679" s="39" t="str">
        <f>IFERROR(__xludf.DUMMYFUNCTION("IFERROR(RANK(raw!$H2678,Filter(raw!$H$2:$H10000,raw!$B$2:$B10000=raw!$B2678),1),"""")"),"")</f>
        <v/>
      </c>
      <c r="E2679" s="40" t="str">
        <f t="array" ref="E2679">IFERROR(INDEX(raw!$B:$H,MATCH(1,(raw!$B:$B=$B2679)*(raw!$D:$D=$C2679),0),7), "n/a")</f>
        <v/>
      </c>
    </row>
    <row r="2680">
      <c r="B2680" s="39" t="str">
        <f>IFERROR(raw!$B2679,"")</f>
        <v/>
      </c>
      <c r="C2680" s="39" t="str">
        <f>IFERROR(raw!$D2679,"")</f>
        <v/>
      </c>
      <c r="D2680" s="39" t="str">
        <f>IFERROR(__xludf.DUMMYFUNCTION("IFERROR(RANK(raw!$H2679,Filter(raw!$H$2:$H10000,raw!$B$2:$B10000=raw!$B2679),1),"""")"),"")</f>
        <v/>
      </c>
      <c r="E2680" s="40" t="str">
        <f t="array" ref="E2680">IFERROR(INDEX(raw!$B:$H,MATCH(1,(raw!$B:$B=$B2680)*(raw!$D:$D=$C2680),0),7), "n/a")</f>
        <v/>
      </c>
    </row>
    <row r="2681">
      <c r="B2681" s="39" t="str">
        <f>IFERROR(raw!$B2680,"")</f>
        <v/>
      </c>
      <c r="C2681" s="39" t="str">
        <f>IFERROR(raw!$D2680,"")</f>
        <v/>
      </c>
      <c r="D2681" s="39" t="str">
        <f>IFERROR(__xludf.DUMMYFUNCTION("IFERROR(RANK(raw!$H2680,Filter(raw!$H$2:$H10000,raw!$B$2:$B10000=raw!$B2680),1),"""")"),"")</f>
        <v/>
      </c>
      <c r="E2681" s="40" t="str">
        <f t="array" ref="E2681">IFERROR(INDEX(raw!$B:$H,MATCH(1,(raw!$B:$B=$B2681)*(raw!$D:$D=$C2681),0),7), "n/a")</f>
        <v/>
      </c>
    </row>
    <row r="2682">
      <c r="B2682" s="39" t="str">
        <f>IFERROR(raw!$B2681,"")</f>
        <v/>
      </c>
      <c r="C2682" s="39" t="str">
        <f>IFERROR(raw!$D2681,"")</f>
        <v/>
      </c>
      <c r="D2682" s="39" t="str">
        <f>IFERROR(__xludf.DUMMYFUNCTION("IFERROR(RANK(raw!$H2681,Filter(raw!$H$2:$H10000,raw!$B$2:$B10000=raw!$B2681),1),"""")"),"")</f>
        <v/>
      </c>
      <c r="E2682" s="40" t="str">
        <f t="array" ref="E2682">IFERROR(INDEX(raw!$B:$H,MATCH(1,(raw!$B:$B=$B2682)*(raw!$D:$D=$C2682),0),7), "n/a")</f>
        <v/>
      </c>
    </row>
    <row r="2683">
      <c r="B2683" s="39" t="str">
        <f>IFERROR(raw!$B2682,"")</f>
        <v/>
      </c>
      <c r="C2683" s="39" t="str">
        <f>IFERROR(raw!$D2682,"")</f>
        <v/>
      </c>
      <c r="D2683" s="39" t="str">
        <f>IFERROR(__xludf.DUMMYFUNCTION("IFERROR(RANK(raw!$H2682,Filter(raw!$H$2:$H10000,raw!$B$2:$B10000=raw!$B2682),1),"""")"),"")</f>
        <v/>
      </c>
      <c r="E2683" s="40" t="str">
        <f t="array" ref="E2683">IFERROR(INDEX(raw!$B:$H,MATCH(1,(raw!$B:$B=$B2683)*(raw!$D:$D=$C2683),0),7), "n/a")</f>
        <v/>
      </c>
    </row>
    <row r="2684">
      <c r="B2684" s="39" t="str">
        <f>IFERROR(raw!$B2683,"")</f>
        <v/>
      </c>
      <c r="C2684" s="39" t="str">
        <f>IFERROR(raw!$D2683,"")</f>
        <v/>
      </c>
      <c r="D2684" s="39" t="str">
        <f>IFERROR(__xludf.DUMMYFUNCTION("IFERROR(RANK(raw!$H2683,Filter(raw!$H$2:$H10000,raw!$B$2:$B10000=raw!$B2683),1),"""")"),"")</f>
        <v/>
      </c>
      <c r="E2684" s="40" t="str">
        <f t="array" ref="E2684">IFERROR(INDEX(raw!$B:$H,MATCH(1,(raw!$B:$B=$B2684)*(raw!$D:$D=$C2684),0),7), "n/a")</f>
        <v/>
      </c>
    </row>
    <row r="2685">
      <c r="B2685" s="39" t="str">
        <f>IFERROR(raw!$B2684,"")</f>
        <v/>
      </c>
      <c r="C2685" s="39" t="str">
        <f>IFERROR(raw!$D2684,"")</f>
        <v/>
      </c>
      <c r="D2685" s="39" t="str">
        <f>IFERROR(__xludf.DUMMYFUNCTION("IFERROR(RANK(raw!$H2684,Filter(raw!$H$2:$H10000,raw!$B$2:$B10000=raw!$B2684),1),"""")"),"")</f>
        <v/>
      </c>
      <c r="E2685" s="40" t="str">
        <f t="array" ref="E2685">IFERROR(INDEX(raw!$B:$H,MATCH(1,(raw!$B:$B=$B2685)*(raw!$D:$D=$C2685),0),7), "n/a")</f>
        <v/>
      </c>
    </row>
    <row r="2686">
      <c r="B2686" s="39" t="str">
        <f>IFERROR(raw!$B2685,"")</f>
        <v/>
      </c>
      <c r="C2686" s="39" t="str">
        <f>IFERROR(raw!$D2685,"")</f>
        <v/>
      </c>
      <c r="D2686" s="39" t="str">
        <f>IFERROR(__xludf.DUMMYFUNCTION("IFERROR(RANK(raw!$H2685,Filter(raw!$H$2:$H10000,raw!$B$2:$B10000=raw!$B2685),1),"""")"),"")</f>
        <v/>
      </c>
      <c r="E2686" s="40" t="str">
        <f t="array" ref="E2686">IFERROR(INDEX(raw!$B:$H,MATCH(1,(raw!$B:$B=$B2686)*(raw!$D:$D=$C2686),0),7), "n/a")</f>
        <v/>
      </c>
    </row>
    <row r="2687">
      <c r="B2687" s="39" t="str">
        <f>IFERROR(raw!$B2686,"")</f>
        <v/>
      </c>
      <c r="C2687" s="39" t="str">
        <f>IFERROR(raw!$D2686,"")</f>
        <v/>
      </c>
      <c r="D2687" s="39" t="str">
        <f>IFERROR(__xludf.DUMMYFUNCTION("IFERROR(RANK(raw!$H2686,Filter(raw!$H$2:$H10000,raw!$B$2:$B10000=raw!$B2686),1),"""")"),"")</f>
        <v/>
      </c>
      <c r="E2687" s="40" t="str">
        <f t="array" ref="E2687">IFERROR(INDEX(raw!$B:$H,MATCH(1,(raw!$B:$B=$B2687)*(raw!$D:$D=$C2687),0),7), "n/a")</f>
        <v/>
      </c>
    </row>
    <row r="2688">
      <c r="B2688" s="39" t="str">
        <f>IFERROR(raw!$B2687,"")</f>
        <v/>
      </c>
      <c r="C2688" s="39" t="str">
        <f>IFERROR(raw!$D2687,"")</f>
        <v/>
      </c>
      <c r="D2688" s="39" t="str">
        <f>IFERROR(__xludf.DUMMYFUNCTION("IFERROR(RANK(raw!$H2687,Filter(raw!$H$2:$H10000,raw!$B$2:$B10000=raw!$B2687),1),"""")"),"")</f>
        <v/>
      </c>
      <c r="E2688" s="40" t="str">
        <f t="array" ref="E2688">IFERROR(INDEX(raw!$B:$H,MATCH(1,(raw!$B:$B=$B2688)*(raw!$D:$D=$C2688),0),7), "n/a")</f>
        <v/>
      </c>
    </row>
    <row r="2689">
      <c r="B2689" s="39" t="str">
        <f>IFERROR(raw!$B2688,"")</f>
        <v/>
      </c>
      <c r="C2689" s="39" t="str">
        <f>IFERROR(raw!$D2688,"")</f>
        <v/>
      </c>
      <c r="D2689" s="39" t="str">
        <f>IFERROR(__xludf.DUMMYFUNCTION("IFERROR(RANK(raw!$H2688,Filter(raw!$H$2:$H10000,raw!$B$2:$B10000=raw!$B2688),1),"""")"),"")</f>
        <v/>
      </c>
      <c r="E2689" s="40" t="str">
        <f t="array" ref="E2689">IFERROR(INDEX(raw!$B:$H,MATCH(1,(raw!$B:$B=$B2689)*(raw!$D:$D=$C2689),0),7), "n/a")</f>
        <v/>
      </c>
    </row>
    <row r="2690">
      <c r="B2690" s="39" t="str">
        <f>IFERROR(raw!$B2689,"")</f>
        <v/>
      </c>
      <c r="C2690" s="39" t="str">
        <f>IFERROR(raw!$D2689,"")</f>
        <v/>
      </c>
      <c r="D2690" s="39" t="str">
        <f>IFERROR(__xludf.DUMMYFUNCTION("IFERROR(RANK(raw!$H2689,Filter(raw!$H$2:$H10000,raw!$B$2:$B10000=raw!$B2689),1),"""")"),"")</f>
        <v/>
      </c>
      <c r="E2690" s="40" t="str">
        <f t="array" ref="E2690">IFERROR(INDEX(raw!$B:$H,MATCH(1,(raw!$B:$B=$B2690)*(raw!$D:$D=$C2690),0),7), "n/a")</f>
        <v/>
      </c>
    </row>
    <row r="2691">
      <c r="B2691" s="39" t="str">
        <f>IFERROR(raw!$B2690,"")</f>
        <v/>
      </c>
      <c r="C2691" s="39" t="str">
        <f>IFERROR(raw!$D2690,"")</f>
        <v/>
      </c>
      <c r="D2691" s="39" t="str">
        <f>IFERROR(__xludf.DUMMYFUNCTION("IFERROR(RANK(raw!$H2690,Filter(raw!$H$2:$H10000,raw!$B$2:$B10000=raw!$B2690),1),"""")"),"")</f>
        <v/>
      </c>
      <c r="E2691" s="40" t="str">
        <f t="array" ref="E2691">IFERROR(INDEX(raw!$B:$H,MATCH(1,(raw!$B:$B=$B2691)*(raw!$D:$D=$C2691),0),7), "n/a")</f>
        <v/>
      </c>
    </row>
    <row r="2692">
      <c r="B2692" s="39" t="str">
        <f>IFERROR(raw!$B2691,"")</f>
        <v/>
      </c>
      <c r="C2692" s="39" t="str">
        <f>IFERROR(raw!$D2691,"")</f>
        <v/>
      </c>
      <c r="D2692" s="39" t="str">
        <f>IFERROR(__xludf.DUMMYFUNCTION("IFERROR(RANK(raw!$H2691,Filter(raw!$H$2:$H10000,raw!$B$2:$B10000=raw!$B2691),1),"""")"),"")</f>
        <v/>
      </c>
      <c r="E2692" s="40" t="str">
        <f t="array" ref="E2692">IFERROR(INDEX(raw!$B:$H,MATCH(1,(raw!$B:$B=$B2692)*(raw!$D:$D=$C2692),0),7), "n/a")</f>
        <v/>
      </c>
    </row>
    <row r="2693">
      <c r="B2693" s="39" t="str">
        <f>IFERROR(raw!$B2692,"")</f>
        <v/>
      </c>
      <c r="C2693" s="39" t="str">
        <f>IFERROR(raw!$D2692,"")</f>
        <v/>
      </c>
      <c r="D2693" s="39" t="str">
        <f>IFERROR(__xludf.DUMMYFUNCTION("IFERROR(RANK(raw!$H2692,Filter(raw!$H$2:$H10000,raw!$B$2:$B10000=raw!$B2692),1),"""")"),"")</f>
        <v/>
      </c>
      <c r="E2693" s="40" t="str">
        <f t="array" ref="E2693">IFERROR(INDEX(raw!$B:$H,MATCH(1,(raw!$B:$B=$B2693)*(raw!$D:$D=$C2693),0),7), "n/a")</f>
        <v/>
      </c>
    </row>
    <row r="2694">
      <c r="B2694" s="39" t="str">
        <f>IFERROR(raw!$B2693,"")</f>
        <v/>
      </c>
      <c r="C2694" s="39" t="str">
        <f>IFERROR(raw!$D2693,"")</f>
        <v/>
      </c>
      <c r="D2694" s="39" t="str">
        <f>IFERROR(__xludf.DUMMYFUNCTION("IFERROR(RANK(raw!$H2693,Filter(raw!$H$2:$H10000,raw!$B$2:$B10000=raw!$B2693),1),"""")"),"")</f>
        <v/>
      </c>
      <c r="E2694" s="40" t="str">
        <f t="array" ref="E2694">IFERROR(INDEX(raw!$B:$H,MATCH(1,(raw!$B:$B=$B2694)*(raw!$D:$D=$C2694),0),7), "n/a")</f>
        <v/>
      </c>
    </row>
    <row r="2695">
      <c r="B2695" s="39" t="str">
        <f>IFERROR(raw!$B2694,"")</f>
        <v/>
      </c>
      <c r="C2695" s="39" t="str">
        <f>IFERROR(raw!$D2694,"")</f>
        <v/>
      </c>
      <c r="D2695" s="39" t="str">
        <f>IFERROR(__xludf.DUMMYFUNCTION("IFERROR(RANK(raw!$H2694,Filter(raw!$H$2:$H10000,raw!$B$2:$B10000=raw!$B2694),1),"""")"),"")</f>
        <v/>
      </c>
      <c r="E2695" s="40" t="str">
        <f t="array" ref="E2695">IFERROR(INDEX(raw!$B:$H,MATCH(1,(raw!$B:$B=$B2695)*(raw!$D:$D=$C2695),0),7), "n/a")</f>
        <v/>
      </c>
    </row>
    <row r="2696">
      <c r="B2696" s="39" t="str">
        <f>IFERROR(raw!$B2695,"")</f>
        <v/>
      </c>
      <c r="C2696" s="39" t="str">
        <f>IFERROR(raw!$D2695,"")</f>
        <v/>
      </c>
      <c r="D2696" s="39" t="str">
        <f>IFERROR(__xludf.DUMMYFUNCTION("IFERROR(RANK(raw!$H2695,Filter(raw!$H$2:$H10000,raw!$B$2:$B10000=raw!$B2695),1),"""")"),"")</f>
        <v/>
      </c>
      <c r="E2696" s="40" t="str">
        <f t="array" ref="E2696">IFERROR(INDEX(raw!$B:$H,MATCH(1,(raw!$B:$B=$B2696)*(raw!$D:$D=$C2696),0),7), "n/a")</f>
        <v/>
      </c>
    </row>
    <row r="2697">
      <c r="B2697" s="39" t="str">
        <f>IFERROR(raw!$B2696,"")</f>
        <v/>
      </c>
      <c r="C2697" s="39" t="str">
        <f>IFERROR(raw!$D2696,"")</f>
        <v/>
      </c>
      <c r="D2697" s="39" t="str">
        <f>IFERROR(__xludf.DUMMYFUNCTION("IFERROR(RANK(raw!$H2696,Filter(raw!$H$2:$H10000,raw!$B$2:$B10000=raw!$B2696),1),"""")"),"")</f>
        <v/>
      </c>
      <c r="E2697" s="40" t="str">
        <f t="array" ref="E2697">IFERROR(INDEX(raw!$B:$H,MATCH(1,(raw!$B:$B=$B2697)*(raw!$D:$D=$C2697),0),7), "n/a")</f>
        <v/>
      </c>
    </row>
    <row r="2698">
      <c r="B2698" s="39" t="str">
        <f>IFERROR(raw!$B2697,"")</f>
        <v/>
      </c>
      <c r="C2698" s="39" t="str">
        <f>IFERROR(raw!$D2697,"")</f>
        <v/>
      </c>
      <c r="D2698" s="39" t="str">
        <f>IFERROR(__xludf.DUMMYFUNCTION("IFERROR(RANK(raw!$H2697,Filter(raw!$H$2:$H10000,raw!$B$2:$B10000=raw!$B2697),1),"""")"),"")</f>
        <v/>
      </c>
      <c r="E2698" s="40" t="str">
        <f t="array" ref="E2698">IFERROR(INDEX(raw!$B:$H,MATCH(1,(raw!$B:$B=$B2698)*(raw!$D:$D=$C2698),0),7), "n/a")</f>
        <v/>
      </c>
    </row>
    <row r="2699">
      <c r="B2699" s="39" t="str">
        <f>IFERROR(raw!$B2698,"")</f>
        <v/>
      </c>
      <c r="C2699" s="39" t="str">
        <f>IFERROR(raw!$D2698,"")</f>
        <v/>
      </c>
      <c r="D2699" s="39" t="str">
        <f>IFERROR(__xludf.DUMMYFUNCTION("IFERROR(RANK(raw!$H2698,Filter(raw!$H$2:$H10000,raw!$B$2:$B10000=raw!$B2698),1),"""")"),"")</f>
        <v/>
      </c>
      <c r="E2699" s="40" t="str">
        <f t="array" ref="E2699">IFERROR(INDEX(raw!$B:$H,MATCH(1,(raw!$B:$B=$B2699)*(raw!$D:$D=$C2699),0),7), "n/a")</f>
        <v/>
      </c>
    </row>
    <row r="2700">
      <c r="B2700" s="39" t="str">
        <f>IFERROR(raw!$B2699,"")</f>
        <v/>
      </c>
      <c r="C2700" s="39" t="str">
        <f>IFERROR(raw!$D2699,"")</f>
        <v/>
      </c>
      <c r="D2700" s="39" t="str">
        <f>IFERROR(__xludf.DUMMYFUNCTION("IFERROR(RANK(raw!$H2699,Filter(raw!$H$2:$H10000,raw!$B$2:$B10000=raw!$B2699),1),"""")"),"")</f>
        <v/>
      </c>
      <c r="E2700" s="40" t="str">
        <f t="array" ref="E2700">IFERROR(INDEX(raw!$B:$H,MATCH(1,(raw!$B:$B=$B2700)*(raw!$D:$D=$C2700),0),7), "n/a")</f>
        <v/>
      </c>
    </row>
    <row r="2701">
      <c r="B2701" s="39" t="str">
        <f>IFERROR(raw!$B2700,"")</f>
        <v/>
      </c>
      <c r="C2701" s="39" t="str">
        <f>IFERROR(raw!$D2700,"")</f>
        <v/>
      </c>
      <c r="D2701" s="39" t="str">
        <f>IFERROR(__xludf.DUMMYFUNCTION("IFERROR(RANK(raw!$H2700,Filter(raw!$H$2:$H10000,raw!$B$2:$B10000=raw!$B2700),1),"""")"),"")</f>
        <v/>
      </c>
      <c r="E2701" s="40" t="str">
        <f t="array" ref="E2701">IFERROR(INDEX(raw!$B:$H,MATCH(1,(raw!$B:$B=$B2701)*(raw!$D:$D=$C2701),0),7), "n/a")</f>
        <v/>
      </c>
    </row>
    <row r="2702">
      <c r="B2702" s="39" t="str">
        <f>IFERROR(raw!$B2701,"")</f>
        <v/>
      </c>
      <c r="C2702" s="39" t="str">
        <f>IFERROR(raw!$D2701,"")</f>
        <v/>
      </c>
      <c r="D2702" s="39" t="str">
        <f>IFERROR(__xludf.DUMMYFUNCTION("IFERROR(RANK(raw!$H2701,Filter(raw!$H$2:$H10000,raw!$B$2:$B10000=raw!$B2701),1),"""")"),"")</f>
        <v/>
      </c>
      <c r="E2702" s="40" t="str">
        <f t="array" ref="E2702">IFERROR(INDEX(raw!$B:$H,MATCH(1,(raw!$B:$B=$B2702)*(raw!$D:$D=$C2702),0),7), "n/a")</f>
        <v/>
      </c>
    </row>
    <row r="2703">
      <c r="B2703" s="39" t="str">
        <f>IFERROR(raw!$B2702,"")</f>
        <v/>
      </c>
      <c r="C2703" s="39" t="str">
        <f>IFERROR(raw!$D2702,"")</f>
        <v/>
      </c>
      <c r="D2703" s="39" t="str">
        <f>IFERROR(__xludf.DUMMYFUNCTION("IFERROR(RANK(raw!$H2702,Filter(raw!$H$2:$H10000,raw!$B$2:$B10000=raw!$B2702),1),"""")"),"")</f>
        <v/>
      </c>
      <c r="E2703" s="40" t="str">
        <f t="array" ref="E2703">IFERROR(INDEX(raw!$B:$H,MATCH(1,(raw!$B:$B=$B2703)*(raw!$D:$D=$C2703),0),7), "n/a")</f>
        <v/>
      </c>
    </row>
    <row r="2704">
      <c r="B2704" s="39" t="str">
        <f>IFERROR(raw!$B2703,"")</f>
        <v/>
      </c>
      <c r="C2704" s="39" t="str">
        <f>IFERROR(raw!$D2703,"")</f>
        <v/>
      </c>
      <c r="D2704" s="39" t="str">
        <f>IFERROR(__xludf.DUMMYFUNCTION("IFERROR(RANK(raw!$H2703,Filter(raw!$H$2:$H10000,raw!$B$2:$B10000=raw!$B2703),1),"""")"),"")</f>
        <v/>
      </c>
      <c r="E2704" s="40" t="str">
        <f t="array" ref="E2704">IFERROR(INDEX(raw!$B:$H,MATCH(1,(raw!$B:$B=$B2704)*(raw!$D:$D=$C2704),0),7), "n/a")</f>
        <v/>
      </c>
    </row>
    <row r="2705">
      <c r="B2705" s="39" t="str">
        <f>IFERROR(raw!$B2704,"")</f>
        <v/>
      </c>
      <c r="C2705" s="39" t="str">
        <f>IFERROR(raw!$D2704,"")</f>
        <v/>
      </c>
      <c r="D2705" s="39" t="str">
        <f>IFERROR(__xludf.DUMMYFUNCTION("IFERROR(RANK(raw!$H2704,Filter(raw!$H$2:$H10000,raw!$B$2:$B10000=raw!$B2704),1),"""")"),"")</f>
        <v/>
      </c>
      <c r="E2705" s="40" t="str">
        <f t="array" ref="E2705">IFERROR(INDEX(raw!$B:$H,MATCH(1,(raw!$B:$B=$B2705)*(raw!$D:$D=$C2705),0),7), "n/a")</f>
        <v/>
      </c>
    </row>
    <row r="2706">
      <c r="B2706" s="39" t="str">
        <f>IFERROR(raw!$B2705,"")</f>
        <v/>
      </c>
      <c r="C2706" s="39" t="str">
        <f>IFERROR(raw!$D2705,"")</f>
        <v/>
      </c>
      <c r="D2706" s="39" t="str">
        <f>IFERROR(__xludf.DUMMYFUNCTION("IFERROR(RANK(raw!$H2705,Filter(raw!$H$2:$H10000,raw!$B$2:$B10000=raw!$B2705),1),"""")"),"")</f>
        <v/>
      </c>
      <c r="E2706" s="40" t="str">
        <f t="array" ref="E2706">IFERROR(INDEX(raw!$B:$H,MATCH(1,(raw!$B:$B=$B2706)*(raw!$D:$D=$C2706),0),7), "n/a")</f>
        <v/>
      </c>
    </row>
    <row r="2707">
      <c r="B2707" s="39" t="str">
        <f>IFERROR(raw!$B2706,"")</f>
        <v/>
      </c>
      <c r="C2707" s="39" t="str">
        <f>IFERROR(raw!$D2706,"")</f>
        <v/>
      </c>
      <c r="D2707" s="39" t="str">
        <f>IFERROR(__xludf.DUMMYFUNCTION("IFERROR(RANK(raw!$H2706,Filter(raw!$H$2:$H10000,raw!$B$2:$B10000=raw!$B2706),1),"""")"),"")</f>
        <v/>
      </c>
      <c r="E2707" s="40" t="str">
        <f t="array" ref="E2707">IFERROR(INDEX(raw!$B:$H,MATCH(1,(raw!$B:$B=$B2707)*(raw!$D:$D=$C2707),0),7), "n/a")</f>
        <v/>
      </c>
    </row>
    <row r="2708">
      <c r="B2708" s="39" t="str">
        <f>IFERROR(raw!$B2707,"")</f>
        <v/>
      </c>
      <c r="C2708" s="39" t="str">
        <f>IFERROR(raw!$D2707,"")</f>
        <v/>
      </c>
      <c r="D2708" s="39" t="str">
        <f>IFERROR(__xludf.DUMMYFUNCTION("IFERROR(RANK(raw!$H2707,Filter(raw!$H$2:$H10000,raw!$B$2:$B10000=raw!$B2707),1),"""")"),"")</f>
        <v/>
      </c>
      <c r="E2708" s="40" t="str">
        <f t="array" ref="E2708">IFERROR(INDEX(raw!$B:$H,MATCH(1,(raw!$B:$B=$B2708)*(raw!$D:$D=$C2708),0),7), "n/a")</f>
        <v/>
      </c>
    </row>
    <row r="2709">
      <c r="B2709" s="39" t="str">
        <f>IFERROR(raw!$B2708,"")</f>
        <v/>
      </c>
      <c r="C2709" s="39" t="str">
        <f>IFERROR(raw!$D2708,"")</f>
        <v/>
      </c>
      <c r="D2709" s="39" t="str">
        <f>IFERROR(__xludf.DUMMYFUNCTION("IFERROR(RANK(raw!$H2708,Filter(raw!$H$2:$H10000,raw!$B$2:$B10000=raw!$B2708),1),"""")"),"")</f>
        <v/>
      </c>
      <c r="E2709" s="40" t="str">
        <f t="array" ref="E2709">IFERROR(INDEX(raw!$B:$H,MATCH(1,(raw!$B:$B=$B2709)*(raw!$D:$D=$C2709),0),7), "n/a")</f>
        <v/>
      </c>
    </row>
    <row r="2710">
      <c r="B2710" s="39" t="str">
        <f>IFERROR(raw!$B2709,"")</f>
        <v/>
      </c>
      <c r="C2710" s="39" t="str">
        <f>IFERROR(raw!$D2709,"")</f>
        <v/>
      </c>
      <c r="D2710" s="39" t="str">
        <f>IFERROR(__xludf.DUMMYFUNCTION("IFERROR(RANK(raw!$H2709,Filter(raw!$H$2:$H10000,raw!$B$2:$B10000=raw!$B2709),1),"""")"),"")</f>
        <v/>
      </c>
      <c r="E2710" s="40" t="str">
        <f t="array" ref="E2710">IFERROR(INDEX(raw!$B:$H,MATCH(1,(raw!$B:$B=$B2710)*(raw!$D:$D=$C2710),0),7), "n/a")</f>
        <v/>
      </c>
    </row>
    <row r="2711">
      <c r="B2711" s="39" t="str">
        <f>IFERROR(raw!$B2710,"")</f>
        <v/>
      </c>
      <c r="C2711" s="39" t="str">
        <f>IFERROR(raw!$D2710,"")</f>
        <v/>
      </c>
      <c r="D2711" s="39" t="str">
        <f>IFERROR(__xludf.DUMMYFUNCTION("IFERROR(RANK(raw!$H2710,Filter(raw!$H$2:$H10000,raw!$B$2:$B10000=raw!$B2710),1),"""")"),"")</f>
        <v/>
      </c>
      <c r="E2711" s="40" t="str">
        <f t="array" ref="E2711">IFERROR(INDEX(raw!$B:$H,MATCH(1,(raw!$B:$B=$B2711)*(raw!$D:$D=$C2711),0),7), "n/a")</f>
        <v/>
      </c>
    </row>
    <row r="2712">
      <c r="B2712" s="39" t="str">
        <f>IFERROR(raw!$B2711,"")</f>
        <v/>
      </c>
      <c r="C2712" s="39" t="str">
        <f>IFERROR(raw!$D2711,"")</f>
        <v/>
      </c>
      <c r="D2712" s="39" t="str">
        <f>IFERROR(__xludf.DUMMYFUNCTION("IFERROR(RANK(raw!$H2711,Filter(raw!$H$2:$H10000,raw!$B$2:$B10000=raw!$B2711),1),"""")"),"")</f>
        <v/>
      </c>
      <c r="E2712" s="40" t="str">
        <f t="array" ref="E2712">IFERROR(INDEX(raw!$B:$H,MATCH(1,(raw!$B:$B=$B2712)*(raw!$D:$D=$C2712),0),7), "n/a")</f>
        <v/>
      </c>
    </row>
    <row r="2713">
      <c r="B2713" s="39" t="str">
        <f>IFERROR(raw!$B2712,"")</f>
        <v/>
      </c>
      <c r="C2713" s="39" t="str">
        <f>IFERROR(raw!$D2712,"")</f>
        <v/>
      </c>
      <c r="D2713" s="39" t="str">
        <f>IFERROR(__xludf.DUMMYFUNCTION("IFERROR(RANK(raw!$H2712,Filter(raw!$H$2:$H10000,raw!$B$2:$B10000=raw!$B2712),1),"""")"),"")</f>
        <v/>
      </c>
      <c r="E2713" s="40" t="str">
        <f t="array" ref="E2713">IFERROR(INDEX(raw!$B:$H,MATCH(1,(raw!$B:$B=$B2713)*(raw!$D:$D=$C2713),0),7), "n/a")</f>
        <v/>
      </c>
    </row>
    <row r="2714">
      <c r="B2714" s="39" t="str">
        <f>IFERROR(raw!$B2713,"")</f>
        <v/>
      </c>
      <c r="C2714" s="39" t="str">
        <f>IFERROR(raw!$D2713,"")</f>
        <v/>
      </c>
      <c r="D2714" s="39" t="str">
        <f>IFERROR(__xludf.DUMMYFUNCTION("IFERROR(RANK(raw!$H2713,Filter(raw!$H$2:$H10000,raw!$B$2:$B10000=raw!$B2713),1),"""")"),"")</f>
        <v/>
      </c>
      <c r="E2714" s="40" t="str">
        <f t="array" ref="E2714">IFERROR(INDEX(raw!$B:$H,MATCH(1,(raw!$B:$B=$B2714)*(raw!$D:$D=$C2714),0),7), "n/a")</f>
        <v/>
      </c>
    </row>
    <row r="2715">
      <c r="B2715" s="39" t="str">
        <f>IFERROR(raw!$B2714,"")</f>
        <v/>
      </c>
      <c r="C2715" s="39" t="str">
        <f>IFERROR(raw!$D2714,"")</f>
        <v/>
      </c>
      <c r="D2715" s="39" t="str">
        <f>IFERROR(__xludf.DUMMYFUNCTION("IFERROR(RANK(raw!$H2714,Filter(raw!$H$2:$H10000,raw!$B$2:$B10000=raw!$B2714),1),"""")"),"")</f>
        <v/>
      </c>
      <c r="E2715" s="40" t="str">
        <f t="array" ref="E2715">IFERROR(INDEX(raw!$B:$H,MATCH(1,(raw!$B:$B=$B2715)*(raw!$D:$D=$C2715),0),7), "n/a")</f>
        <v/>
      </c>
    </row>
    <row r="2716">
      <c r="B2716" s="39" t="str">
        <f>IFERROR(raw!$B2715,"")</f>
        <v/>
      </c>
      <c r="C2716" s="39" t="str">
        <f>IFERROR(raw!$D2715,"")</f>
        <v/>
      </c>
      <c r="D2716" s="39" t="str">
        <f>IFERROR(__xludf.DUMMYFUNCTION("IFERROR(RANK(raw!$H2715,Filter(raw!$H$2:$H10000,raw!$B$2:$B10000=raw!$B2715),1),"""")"),"")</f>
        <v/>
      </c>
      <c r="E2716" s="40" t="str">
        <f t="array" ref="E2716">IFERROR(INDEX(raw!$B:$H,MATCH(1,(raw!$B:$B=$B2716)*(raw!$D:$D=$C2716),0),7), "n/a")</f>
        <v/>
      </c>
    </row>
    <row r="2717">
      <c r="B2717" s="39" t="str">
        <f>IFERROR(raw!$B2716,"")</f>
        <v/>
      </c>
      <c r="C2717" s="39" t="str">
        <f>IFERROR(raw!$D2716,"")</f>
        <v/>
      </c>
      <c r="D2717" s="39" t="str">
        <f>IFERROR(__xludf.DUMMYFUNCTION("IFERROR(RANK(raw!$H2716,Filter(raw!$H$2:$H10000,raw!$B$2:$B10000=raw!$B2716),1),"""")"),"")</f>
        <v/>
      </c>
      <c r="E2717" s="40" t="str">
        <f t="array" ref="E2717">IFERROR(INDEX(raw!$B:$H,MATCH(1,(raw!$B:$B=$B2717)*(raw!$D:$D=$C2717),0),7), "n/a")</f>
        <v/>
      </c>
    </row>
    <row r="2718">
      <c r="B2718" s="39" t="str">
        <f>IFERROR(raw!$B2717,"")</f>
        <v/>
      </c>
      <c r="C2718" s="39" t="str">
        <f>IFERROR(raw!$D2717,"")</f>
        <v/>
      </c>
      <c r="D2718" s="39" t="str">
        <f>IFERROR(__xludf.DUMMYFUNCTION("IFERROR(RANK(raw!$H2717,Filter(raw!$H$2:$H10000,raw!$B$2:$B10000=raw!$B2717),1),"""")"),"")</f>
        <v/>
      </c>
      <c r="E2718" s="40" t="str">
        <f t="array" ref="E2718">IFERROR(INDEX(raw!$B:$H,MATCH(1,(raw!$B:$B=$B2718)*(raw!$D:$D=$C2718),0),7), "n/a")</f>
        <v/>
      </c>
    </row>
    <row r="2719">
      <c r="B2719" s="39" t="str">
        <f>IFERROR(raw!$B2718,"")</f>
        <v/>
      </c>
      <c r="C2719" s="39" t="str">
        <f>IFERROR(raw!$D2718,"")</f>
        <v/>
      </c>
      <c r="D2719" s="39" t="str">
        <f>IFERROR(__xludf.DUMMYFUNCTION("IFERROR(RANK(raw!$H2718,Filter(raw!$H$2:$H10000,raw!$B$2:$B10000=raw!$B2718),1),"""")"),"")</f>
        <v/>
      </c>
      <c r="E2719" s="40" t="str">
        <f t="array" ref="E2719">IFERROR(INDEX(raw!$B:$H,MATCH(1,(raw!$B:$B=$B2719)*(raw!$D:$D=$C2719),0),7), "n/a")</f>
        <v/>
      </c>
    </row>
    <row r="2720">
      <c r="B2720" s="39" t="str">
        <f>IFERROR(raw!$B2719,"")</f>
        <v/>
      </c>
      <c r="C2720" s="39" t="str">
        <f>IFERROR(raw!$D2719,"")</f>
        <v/>
      </c>
      <c r="D2720" s="39" t="str">
        <f>IFERROR(__xludf.DUMMYFUNCTION("IFERROR(RANK(raw!$H2719,Filter(raw!$H$2:$H10000,raw!$B$2:$B10000=raw!$B2719),1),"""")"),"")</f>
        <v/>
      </c>
      <c r="E2720" s="40" t="str">
        <f t="array" ref="E2720">IFERROR(INDEX(raw!$B:$H,MATCH(1,(raw!$B:$B=$B2720)*(raw!$D:$D=$C2720),0),7), "n/a")</f>
        <v/>
      </c>
    </row>
    <row r="2721">
      <c r="B2721" s="39" t="str">
        <f>IFERROR(raw!$B2720,"")</f>
        <v/>
      </c>
      <c r="C2721" s="39" t="str">
        <f>IFERROR(raw!$D2720,"")</f>
        <v/>
      </c>
      <c r="D2721" s="39" t="str">
        <f>IFERROR(__xludf.DUMMYFUNCTION("IFERROR(RANK(raw!$H2720,Filter(raw!$H$2:$H10000,raw!$B$2:$B10000=raw!$B2720),1),"""")"),"")</f>
        <v/>
      </c>
      <c r="E2721" s="40" t="str">
        <f t="array" ref="E2721">IFERROR(INDEX(raw!$B:$H,MATCH(1,(raw!$B:$B=$B2721)*(raw!$D:$D=$C2721),0),7), "n/a")</f>
        <v/>
      </c>
    </row>
    <row r="2722">
      <c r="B2722" s="39" t="str">
        <f>IFERROR(raw!$B2721,"")</f>
        <v/>
      </c>
      <c r="C2722" s="39" t="str">
        <f>IFERROR(raw!$D2721,"")</f>
        <v/>
      </c>
      <c r="D2722" s="39" t="str">
        <f>IFERROR(__xludf.DUMMYFUNCTION("IFERROR(RANK(raw!$H2721,Filter(raw!$H$2:$H10000,raw!$B$2:$B10000=raw!$B2721),1),"""")"),"")</f>
        <v/>
      </c>
      <c r="E2722" s="40" t="str">
        <f t="array" ref="E2722">IFERROR(INDEX(raw!$B:$H,MATCH(1,(raw!$B:$B=$B2722)*(raw!$D:$D=$C2722),0),7), "n/a")</f>
        <v/>
      </c>
    </row>
    <row r="2723">
      <c r="B2723" s="39" t="str">
        <f>IFERROR(raw!$B2722,"")</f>
        <v/>
      </c>
      <c r="C2723" s="39" t="str">
        <f>IFERROR(raw!$D2722,"")</f>
        <v/>
      </c>
      <c r="D2723" s="39" t="str">
        <f>IFERROR(__xludf.DUMMYFUNCTION("IFERROR(RANK(raw!$H2722,Filter(raw!$H$2:$H10000,raw!$B$2:$B10000=raw!$B2722),1),"""")"),"")</f>
        <v/>
      </c>
      <c r="E2723" s="40" t="str">
        <f t="array" ref="E2723">IFERROR(INDEX(raw!$B:$H,MATCH(1,(raw!$B:$B=$B2723)*(raw!$D:$D=$C2723),0),7), "n/a")</f>
        <v/>
      </c>
    </row>
    <row r="2724">
      <c r="B2724" s="39" t="str">
        <f>IFERROR(raw!$B2723,"")</f>
        <v/>
      </c>
      <c r="C2724" s="39" t="str">
        <f>IFERROR(raw!$D2723,"")</f>
        <v/>
      </c>
      <c r="D2724" s="39" t="str">
        <f>IFERROR(__xludf.DUMMYFUNCTION("IFERROR(RANK(raw!$H2723,Filter(raw!$H$2:$H10000,raw!$B$2:$B10000=raw!$B2723),1),"""")"),"")</f>
        <v/>
      </c>
      <c r="E2724" s="40" t="str">
        <f t="array" ref="E2724">IFERROR(INDEX(raw!$B:$H,MATCH(1,(raw!$B:$B=$B2724)*(raw!$D:$D=$C2724),0),7), "n/a")</f>
        <v/>
      </c>
    </row>
    <row r="2725">
      <c r="B2725" s="39" t="str">
        <f>IFERROR(raw!$B2724,"")</f>
        <v/>
      </c>
      <c r="C2725" s="39" t="str">
        <f>IFERROR(raw!$D2724,"")</f>
        <v/>
      </c>
      <c r="D2725" s="39" t="str">
        <f>IFERROR(__xludf.DUMMYFUNCTION("IFERROR(RANK(raw!$H2724,Filter(raw!$H$2:$H10000,raw!$B$2:$B10000=raw!$B2724),1),"""")"),"")</f>
        <v/>
      </c>
      <c r="E2725" s="40" t="str">
        <f t="array" ref="E2725">IFERROR(INDEX(raw!$B:$H,MATCH(1,(raw!$B:$B=$B2725)*(raw!$D:$D=$C2725),0),7), "n/a")</f>
        <v/>
      </c>
    </row>
    <row r="2726">
      <c r="B2726" s="39" t="str">
        <f>IFERROR(raw!$B2725,"")</f>
        <v/>
      </c>
      <c r="C2726" s="39" t="str">
        <f>IFERROR(raw!$D2725,"")</f>
        <v/>
      </c>
      <c r="D2726" s="39" t="str">
        <f>IFERROR(__xludf.DUMMYFUNCTION("IFERROR(RANK(raw!$H2725,Filter(raw!$H$2:$H10000,raw!$B$2:$B10000=raw!$B2725),1),"""")"),"")</f>
        <v/>
      </c>
      <c r="E2726" s="40" t="str">
        <f t="array" ref="E2726">IFERROR(INDEX(raw!$B:$H,MATCH(1,(raw!$B:$B=$B2726)*(raw!$D:$D=$C2726),0),7), "n/a")</f>
        <v/>
      </c>
    </row>
    <row r="2727">
      <c r="B2727" s="39" t="str">
        <f>IFERROR(raw!$B2726,"")</f>
        <v/>
      </c>
      <c r="C2727" s="39" t="str">
        <f>IFERROR(raw!$D2726,"")</f>
        <v/>
      </c>
      <c r="D2727" s="39" t="str">
        <f>IFERROR(__xludf.DUMMYFUNCTION("IFERROR(RANK(raw!$H2726,Filter(raw!$H$2:$H10000,raw!$B$2:$B10000=raw!$B2726),1),"""")"),"")</f>
        <v/>
      </c>
      <c r="E2727" s="40" t="str">
        <f t="array" ref="E2727">IFERROR(INDEX(raw!$B:$H,MATCH(1,(raw!$B:$B=$B2727)*(raw!$D:$D=$C2727),0),7), "n/a")</f>
        <v/>
      </c>
    </row>
    <row r="2728">
      <c r="B2728" s="39" t="str">
        <f>IFERROR(raw!$B2727,"")</f>
        <v/>
      </c>
      <c r="C2728" s="39" t="str">
        <f>IFERROR(raw!$D2727,"")</f>
        <v/>
      </c>
      <c r="D2728" s="39" t="str">
        <f>IFERROR(__xludf.DUMMYFUNCTION("IFERROR(RANK(raw!$H2727,Filter(raw!$H$2:$H10000,raw!$B$2:$B10000=raw!$B2727),1),"""")"),"")</f>
        <v/>
      </c>
      <c r="E2728" s="40" t="str">
        <f t="array" ref="E2728">IFERROR(INDEX(raw!$B:$H,MATCH(1,(raw!$B:$B=$B2728)*(raw!$D:$D=$C2728),0),7), "n/a")</f>
        <v/>
      </c>
    </row>
    <row r="2729">
      <c r="B2729" s="39" t="str">
        <f>IFERROR(raw!$B2728,"")</f>
        <v/>
      </c>
      <c r="C2729" s="39" t="str">
        <f>IFERROR(raw!$D2728,"")</f>
        <v/>
      </c>
      <c r="D2729" s="39" t="str">
        <f>IFERROR(__xludf.DUMMYFUNCTION("IFERROR(RANK(raw!$H2728,Filter(raw!$H$2:$H10000,raw!$B$2:$B10000=raw!$B2728),1),"""")"),"")</f>
        <v/>
      </c>
      <c r="E2729" s="40" t="str">
        <f t="array" ref="E2729">IFERROR(INDEX(raw!$B:$H,MATCH(1,(raw!$B:$B=$B2729)*(raw!$D:$D=$C2729),0),7), "n/a")</f>
        <v/>
      </c>
    </row>
    <row r="2730">
      <c r="B2730" s="39" t="str">
        <f>IFERROR(raw!$B2729,"")</f>
        <v/>
      </c>
      <c r="C2730" s="39" t="str">
        <f>IFERROR(raw!$D2729,"")</f>
        <v/>
      </c>
      <c r="D2730" s="39" t="str">
        <f>IFERROR(__xludf.DUMMYFUNCTION("IFERROR(RANK(raw!$H2729,Filter(raw!$H$2:$H10000,raw!$B$2:$B10000=raw!$B2729),1),"""")"),"")</f>
        <v/>
      </c>
      <c r="E2730" s="40" t="str">
        <f t="array" ref="E2730">IFERROR(INDEX(raw!$B:$H,MATCH(1,(raw!$B:$B=$B2730)*(raw!$D:$D=$C2730),0),7), "n/a")</f>
        <v/>
      </c>
    </row>
    <row r="2731">
      <c r="B2731" s="39" t="str">
        <f>IFERROR(raw!$B2730,"")</f>
        <v/>
      </c>
      <c r="C2731" s="39" t="str">
        <f>IFERROR(raw!$D2730,"")</f>
        <v/>
      </c>
      <c r="D2731" s="39" t="str">
        <f>IFERROR(__xludf.DUMMYFUNCTION("IFERROR(RANK(raw!$H2730,Filter(raw!$H$2:$H10000,raw!$B$2:$B10000=raw!$B2730),1),"""")"),"")</f>
        <v/>
      </c>
      <c r="E2731" s="40" t="str">
        <f t="array" ref="E2731">IFERROR(INDEX(raw!$B:$H,MATCH(1,(raw!$B:$B=$B2731)*(raw!$D:$D=$C2731),0),7), "n/a")</f>
        <v/>
      </c>
    </row>
    <row r="2732">
      <c r="B2732" s="39" t="str">
        <f>IFERROR(raw!$B2731,"")</f>
        <v/>
      </c>
      <c r="C2732" s="39" t="str">
        <f>IFERROR(raw!$D2731,"")</f>
        <v/>
      </c>
      <c r="D2732" s="39" t="str">
        <f>IFERROR(__xludf.DUMMYFUNCTION("IFERROR(RANK(raw!$H2731,Filter(raw!$H$2:$H10000,raw!$B$2:$B10000=raw!$B2731),1),"""")"),"")</f>
        <v/>
      </c>
      <c r="E2732" s="40" t="str">
        <f t="array" ref="E2732">IFERROR(INDEX(raw!$B:$H,MATCH(1,(raw!$B:$B=$B2732)*(raw!$D:$D=$C2732),0),7), "n/a")</f>
        <v/>
      </c>
    </row>
    <row r="2733">
      <c r="B2733" s="39" t="str">
        <f>IFERROR(raw!$B2732,"")</f>
        <v/>
      </c>
      <c r="C2733" s="39" t="str">
        <f>IFERROR(raw!$D2732,"")</f>
        <v/>
      </c>
      <c r="D2733" s="39" t="str">
        <f>IFERROR(__xludf.DUMMYFUNCTION("IFERROR(RANK(raw!$H2732,Filter(raw!$H$2:$H10000,raw!$B$2:$B10000=raw!$B2732),1),"""")"),"")</f>
        <v/>
      </c>
      <c r="E2733" s="40" t="str">
        <f t="array" ref="E2733">IFERROR(INDEX(raw!$B:$H,MATCH(1,(raw!$B:$B=$B2733)*(raw!$D:$D=$C2733),0),7), "n/a")</f>
        <v/>
      </c>
    </row>
    <row r="2734">
      <c r="B2734" s="39" t="str">
        <f>IFERROR(raw!$B2733,"")</f>
        <v/>
      </c>
      <c r="C2734" s="39" t="str">
        <f>IFERROR(raw!$D2733,"")</f>
        <v/>
      </c>
      <c r="D2734" s="39" t="str">
        <f>IFERROR(__xludf.DUMMYFUNCTION("IFERROR(RANK(raw!$H2733,Filter(raw!$H$2:$H10000,raw!$B$2:$B10000=raw!$B2733),1),"""")"),"")</f>
        <v/>
      </c>
      <c r="E2734" s="40" t="str">
        <f t="array" ref="E2734">IFERROR(INDEX(raw!$B:$H,MATCH(1,(raw!$B:$B=$B2734)*(raw!$D:$D=$C2734),0),7), "n/a")</f>
        <v/>
      </c>
    </row>
    <row r="2735">
      <c r="B2735" s="39" t="str">
        <f>IFERROR(raw!$B2734,"")</f>
        <v/>
      </c>
      <c r="C2735" s="39" t="str">
        <f>IFERROR(raw!$D2734,"")</f>
        <v/>
      </c>
      <c r="D2735" s="39" t="str">
        <f>IFERROR(__xludf.DUMMYFUNCTION("IFERROR(RANK(raw!$H2734,Filter(raw!$H$2:$H10000,raw!$B$2:$B10000=raw!$B2734),1),"""")"),"")</f>
        <v/>
      </c>
      <c r="E2735" s="40" t="str">
        <f t="array" ref="E2735">IFERROR(INDEX(raw!$B:$H,MATCH(1,(raw!$B:$B=$B2735)*(raw!$D:$D=$C2735),0),7), "n/a")</f>
        <v/>
      </c>
    </row>
    <row r="2736">
      <c r="B2736" s="39" t="str">
        <f>IFERROR(raw!$B2735,"")</f>
        <v/>
      </c>
      <c r="C2736" s="39" t="str">
        <f>IFERROR(raw!$D2735,"")</f>
        <v/>
      </c>
      <c r="D2736" s="39" t="str">
        <f>IFERROR(__xludf.DUMMYFUNCTION("IFERROR(RANK(raw!$H2735,Filter(raw!$H$2:$H10000,raw!$B$2:$B10000=raw!$B2735),1),"""")"),"")</f>
        <v/>
      </c>
      <c r="E2736" s="40" t="str">
        <f t="array" ref="E2736">IFERROR(INDEX(raw!$B:$H,MATCH(1,(raw!$B:$B=$B2736)*(raw!$D:$D=$C2736),0),7), "n/a")</f>
        <v/>
      </c>
    </row>
    <row r="2737">
      <c r="B2737" s="39" t="str">
        <f>IFERROR(raw!$B2736,"")</f>
        <v/>
      </c>
      <c r="C2737" s="39" t="str">
        <f>IFERROR(raw!$D2736,"")</f>
        <v/>
      </c>
      <c r="D2737" s="39" t="str">
        <f>IFERROR(__xludf.DUMMYFUNCTION("IFERROR(RANK(raw!$H2736,Filter(raw!$H$2:$H10000,raw!$B$2:$B10000=raw!$B2736),1),"""")"),"")</f>
        <v/>
      </c>
      <c r="E2737" s="40" t="str">
        <f t="array" ref="E2737">IFERROR(INDEX(raw!$B:$H,MATCH(1,(raw!$B:$B=$B2737)*(raw!$D:$D=$C2737),0),7), "n/a")</f>
        <v/>
      </c>
    </row>
    <row r="2738">
      <c r="B2738" s="39" t="str">
        <f>IFERROR(raw!$B2737,"")</f>
        <v/>
      </c>
      <c r="C2738" s="39" t="str">
        <f>IFERROR(raw!$D2737,"")</f>
        <v/>
      </c>
      <c r="D2738" s="39" t="str">
        <f>IFERROR(__xludf.DUMMYFUNCTION("IFERROR(RANK(raw!$H2737,Filter(raw!$H$2:$H10000,raw!$B$2:$B10000=raw!$B2737),1),"""")"),"")</f>
        <v/>
      </c>
      <c r="E2738" s="40" t="str">
        <f t="array" ref="E2738">IFERROR(INDEX(raw!$B:$H,MATCH(1,(raw!$B:$B=$B2738)*(raw!$D:$D=$C2738),0),7), "n/a")</f>
        <v/>
      </c>
    </row>
    <row r="2739">
      <c r="B2739" s="39" t="str">
        <f>IFERROR(raw!$B2738,"")</f>
        <v/>
      </c>
      <c r="C2739" s="39" t="str">
        <f>IFERROR(raw!$D2738,"")</f>
        <v/>
      </c>
      <c r="D2739" s="39" t="str">
        <f>IFERROR(__xludf.DUMMYFUNCTION("IFERROR(RANK(raw!$H2738,Filter(raw!$H$2:$H10000,raw!$B$2:$B10000=raw!$B2738),1),"""")"),"")</f>
        <v/>
      </c>
      <c r="E2739" s="40" t="str">
        <f t="array" ref="E2739">IFERROR(INDEX(raw!$B:$H,MATCH(1,(raw!$B:$B=$B2739)*(raw!$D:$D=$C2739),0),7), "n/a")</f>
        <v/>
      </c>
    </row>
    <row r="2740">
      <c r="B2740" s="39" t="str">
        <f>IFERROR(raw!$B2739,"")</f>
        <v/>
      </c>
      <c r="C2740" s="39" t="str">
        <f>IFERROR(raw!$D2739,"")</f>
        <v/>
      </c>
      <c r="D2740" s="39" t="str">
        <f>IFERROR(__xludf.DUMMYFUNCTION("IFERROR(RANK(raw!$H2739,Filter(raw!$H$2:$H10000,raw!$B$2:$B10000=raw!$B2739),1),"""")"),"")</f>
        <v/>
      </c>
      <c r="E2740" s="40" t="str">
        <f t="array" ref="E2740">IFERROR(INDEX(raw!$B:$H,MATCH(1,(raw!$B:$B=$B2740)*(raw!$D:$D=$C2740),0),7), "n/a")</f>
        <v/>
      </c>
    </row>
    <row r="2741">
      <c r="B2741" s="39" t="str">
        <f>IFERROR(raw!$B2740,"")</f>
        <v/>
      </c>
      <c r="C2741" s="39" t="str">
        <f>IFERROR(raw!$D2740,"")</f>
        <v/>
      </c>
      <c r="D2741" s="39" t="str">
        <f>IFERROR(__xludf.DUMMYFUNCTION("IFERROR(RANK(raw!$H2740,Filter(raw!$H$2:$H10000,raw!$B$2:$B10000=raw!$B2740),1),"""")"),"")</f>
        <v/>
      </c>
      <c r="E2741" s="40" t="str">
        <f t="array" ref="E2741">IFERROR(INDEX(raw!$B:$H,MATCH(1,(raw!$B:$B=$B2741)*(raw!$D:$D=$C2741),0),7), "n/a")</f>
        <v/>
      </c>
    </row>
    <row r="2742">
      <c r="B2742" s="39" t="str">
        <f>IFERROR(raw!$B2741,"")</f>
        <v/>
      </c>
      <c r="C2742" s="39" t="str">
        <f>IFERROR(raw!$D2741,"")</f>
        <v/>
      </c>
      <c r="D2742" s="39" t="str">
        <f>IFERROR(__xludf.DUMMYFUNCTION("IFERROR(RANK(raw!$H2741,Filter(raw!$H$2:$H10000,raw!$B$2:$B10000=raw!$B2741),1),"""")"),"")</f>
        <v/>
      </c>
      <c r="E2742" s="40" t="str">
        <f t="array" ref="E2742">IFERROR(INDEX(raw!$B:$H,MATCH(1,(raw!$B:$B=$B2742)*(raw!$D:$D=$C2742),0),7), "n/a")</f>
        <v/>
      </c>
    </row>
    <row r="2743">
      <c r="B2743" s="39" t="str">
        <f>IFERROR(raw!$B2742,"")</f>
        <v/>
      </c>
      <c r="C2743" s="39" t="str">
        <f>IFERROR(raw!$D2742,"")</f>
        <v/>
      </c>
      <c r="D2743" s="39" t="str">
        <f>IFERROR(__xludf.DUMMYFUNCTION("IFERROR(RANK(raw!$H2742,Filter(raw!$H$2:$H10000,raw!$B$2:$B10000=raw!$B2742),1),"""")"),"")</f>
        <v/>
      </c>
      <c r="E2743" s="40" t="str">
        <f t="array" ref="E2743">IFERROR(INDEX(raw!$B:$H,MATCH(1,(raw!$B:$B=$B2743)*(raw!$D:$D=$C2743),0),7), "n/a")</f>
        <v/>
      </c>
    </row>
    <row r="2744">
      <c r="B2744" s="39" t="str">
        <f>IFERROR(raw!$B2743,"")</f>
        <v/>
      </c>
      <c r="C2744" s="39" t="str">
        <f>IFERROR(raw!$D2743,"")</f>
        <v/>
      </c>
      <c r="D2744" s="39" t="str">
        <f>IFERROR(__xludf.DUMMYFUNCTION("IFERROR(RANK(raw!$H2743,Filter(raw!$H$2:$H10000,raw!$B$2:$B10000=raw!$B2743),1),"""")"),"")</f>
        <v/>
      </c>
      <c r="E2744" s="40" t="str">
        <f t="array" ref="E2744">IFERROR(INDEX(raw!$B:$H,MATCH(1,(raw!$B:$B=$B2744)*(raw!$D:$D=$C2744),0),7), "n/a")</f>
        <v/>
      </c>
    </row>
    <row r="2745">
      <c r="B2745" s="39" t="str">
        <f>IFERROR(raw!$B2744,"")</f>
        <v/>
      </c>
      <c r="C2745" s="39" t="str">
        <f>IFERROR(raw!$D2744,"")</f>
        <v/>
      </c>
      <c r="D2745" s="39" t="str">
        <f>IFERROR(__xludf.DUMMYFUNCTION("IFERROR(RANK(raw!$H2744,Filter(raw!$H$2:$H10000,raw!$B$2:$B10000=raw!$B2744),1),"""")"),"")</f>
        <v/>
      </c>
      <c r="E2745" s="40" t="str">
        <f t="array" ref="E2745">IFERROR(INDEX(raw!$B:$H,MATCH(1,(raw!$B:$B=$B2745)*(raw!$D:$D=$C2745),0),7), "n/a")</f>
        <v/>
      </c>
    </row>
    <row r="2746">
      <c r="B2746" s="39" t="str">
        <f>IFERROR(raw!$B2745,"")</f>
        <v/>
      </c>
      <c r="C2746" s="39" t="str">
        <f>IFERROR(raw!$D2745,"")</f>
        <v/>
      </c>
      <c r="D2746" s="39" t="str">
        <f>IFERROR(__xludf.DUMMYFUNCTION("IFERROR(RANK(raw!$H2745,Filter(raw!$H$2:$H10000,raw!$B$2:$B10000=raw!$B2745),1),"""")"),"")</f>
        <v/>
      </c>
      <c r="E2746" s="40" t="str">
        <f t="array" ref="E2746">IFERROR(INDEX(raw!$B:$H,MATCH(1,(raw!$B:$B=$B2746)*(raw!$D:$D=$C2746),0),7), "n/a")</f>
        <v/>
      </c>
    </row>
    <row r="2747">
      <c r="B2747" s="39" t="str">
        <f>IFERROR(raw!$B2746,"")</f>
        <v/>
      </c>
      <c r="C2747" s="39" t="str">
        <f>IFERROR(raw!$D2746,"")</f>
        <v/>
      </c>
      <c r="D2747" s="39" t="str">
        <f>IFERROR(__xludf.DUMMYFUNCTION("IFERROR(RANK(raw!$H2746,Filter(raw!$H$2:$H10000,raw!$B$2:$B10000=raw!$B2746),1),"""")"),"")</f>
        <v/>
      </c>
      <c r="E2747" s="40" t="str">
        <f t="array" ref="E2747">IFERROR(INDEX(raw!$B:$H,MATCH(1,(raw!$B:$B=$B2747)*(raw!$D:$D=$C2747),0),7), "n/a")</f>
        <v/>
      </c>
    </row>
    <row r="2748">
      <c r="B2748" s="39" t="str">
        <f>IFERROR(raw!$B2747,"")</f>
        <v/>
      </c>
      <c r="C2748" s="39" t="str">
        <f>IFERROR(raw!$D2747,"")</f>
        <v/>
      </c>
      <c r="D2748" s="39" t="str">
        <f>IFERROR(__xludf.DUMMYFUNCTION("IFERROR(RANK(raw!$H2747,Filter(raw!$H$2:$H10000,raw!$B$2:$B10000=raw!$B2747),1),"""")"),"")</f>
        <v/>
      </c>
      <c r="E2748" s="40" t="str">
        <f t="array" ref="E2748">IFERROR(INDEX(raw!$B:$H,MATCH(1,(raw!$B:$B=$B2748)*(raw!$D:$D=$C2748),0),7), "n/a")</f>
        <v/>
      </c>
    </row>
    <row r="2749">
      <c r="B2749" s="39" t="str">
        <f>IFERROR(raw!$B2748,"")</f>
        <v/>
      </c>
      <c r="C2749" s="39" t="str">
        <f>IFERROR(raw!$D2748,"")</f>
        <v/>
      </c>
      <c r="D2749" s="39" t="str">
        <f>IFERROR(__xludf.DUMMYFUNCTION("IFERROR(RANK(raw!$H2748,Filter(raw!$H$2:$H10000,raw!$B$2:$B10000=raw!$B2748),1),"""")"),"")</f>
        <v/>
      </c>
      <c r="E2749" s="40" t="str">
        <f t="array" ref="E2749">IFERROR(INDEX(raw!$B:$H,MATCH(1,(raw!$B:$B=$B2749)*(raw!$D:$D=$C2749),0),7), "n/a")</f>
        <v/>
      </c>
    </row>
    <row r="2750">
      <c r="B2750" s="39" t="str">
        <f>IFERROR(raw!$B2749,"")</f>
        <v/>
      </c>
      <c r="C2750" s="39" t="str">
        <f>IFERROR(raw!$D2749,"")</f>
        <v/>
      </c>
      <c r="D2750" s="39" t="str">
        <f>IFERROR(__xludf.DUMMYFUNCTION("IFERROR(RANK(raw!$H2749,Filter(raw!$H$2:$H10000,raw!$B$2:$B10000=raw!$B2749),1),"""")"),"")</f>
        <v/>
      </c>
      <c r="E2750" s="40" t="str">
        <f t="array" ref="E2750">IFERROR(INDEX(raw!$B:$H,MATCH(1,(raw!$B:$B=$B2750)*(raw!$D:$D=$C2750),0),7), "n/a")</f>
        <v/>
      </c>
    </row>
    <row r="2751">
      <c r="B2751" s="39" t="str">
        <f>IFERROR(raw!$B2750,"")</f>
        <v/>
      </c>
      <c r="C2751" s="39" t="str">
        <f>IFERROR(raw!$D2750,"")</f>
        <v/>
      </c>
      <c r="D2751" s="39" t="str">
        <f>IFERROR(__xludf.DUMMYFUNCTION("IFERROR(RANK(raw!$H2750,Filter(raw!$H$2:$H10000,raw!$B$2:$B10000=raw!$B2750),1),"""")"),"")</f>
        <v/>
      </c>
      <c r="E2751" s="40" t="str">
        <f t="array" ref="E2751">IFERROR(INDEX(raw!$B:$H,MATCH(1,(raw!$B:$B=$B2751)*(raw!$D:$D=$C2751),0),7), "n/a")</f>
        <v/>
      </c>
    </row>
    <row r="2752">
      <c r="B2752" s="39" t="str">
        <f>IFERROR(raw!$B2751,"")</f>
        <v/>
      </c>
      <c r="C2752" s="39" t="str">
        <f>IFERROR(raw!$D2751,"")</f>
        <v/>
      </c>
      <c r="D2752" s="39" t="str">
        <f>IFERROR(__xludf.DUMMYFUNCTION("IFERROR(RANK(raw!$H2751,Filter(raw!$H$2:$H10000,raw!$B$2:$B10000=raw!$B2751),1),"""")"),"")</f>
        <v/>
      </c>
      <c r="E2752" s="40" t="str">
        <f t="array" ref="E2752">IFERROR(INDEX(raw!$B:$H,MATCH(1,(raw!$B:$B=$B2752)*(raw!$D:$D=$C2752),0),7), "n/a")</f>
        <v/>
      </c>
    </row>
    <row r="2753">
      <c r="B2753" s="39" t="str">
        <f>IFERROR(raw!$B2752,"")</f>
        <v/>
      </c>
      <c r="C2753" s="39" t="str">
        <f>IFERROR(raw!$D2752,"")</f>
        <v/>
      </c>
      <c r="D2753" s="39" t="str">
        <f>IFERROR(__xludf.DUMMYFUNCTION("IFERROR(RANK(raw!$H2752,Filter(raw!$H$2:$H10000,raw!$B$2:$B10000=raw!$B2752),1),"""")"),"")</f>
        <v/>
      </c>
      <c r="E2753" s="40" t="str">
        <f t="array" ref="E2753">IFERROR(INDEX(raw!$B:$H,MATCH(1,(raw!$B:$B=$B2753)*(raw!$D:$D=$C2753),0),7), "n/a")</f>
        <v/>
      </c>
    </row>
    <row r="2754">
      <c r="B2754" s="39" t="str">
        <f>IFERROR(raw!$B2753,"")</f>
        <v/>
      </c>
      <c r="C2754" s="39" t="str">
        <f>IFERROR(raw!$D2753,"")</f>
        <v/>
      </c>
      <c r="D2754" s="39" t="str">
        <f>IFERROR(__xludf.DUMMYFUNCTION("IFERROR(RANK(raw!$H2753,Filter(raw!$H$2:$H10000,raw!$B$2:$B10000=raw!$B2753),1),"""")"),"")</f>
        <v/>
      </c>
      <c r="E2754" s="40" t="str">
        <f t="array" ref="E2754">IFERROR(INDEX(raw!$B:$H,MATCH(1,(raw!$B:$B=$B2754)*(raw!$D:$D=$C2754),0),7), "n/a")</f>
        <v/>
      </c>
    </row>
    <row r="2755">
      <c r="B2755" s="39" t="str">
        <f>IFERROR(raw!$B2754,"")</f>
        <v/>
      </c>
      <c r="C2755" s="39" t="str">
        <f>IFERROR(raw!$D2754,"")</f>
        <v/>
      </c>
      <c r="D2755" s="39" t="str">
        <f>IFERROR(__xludf.DUMMYFUNCTION("IFERROR(RANK(raw!$H2754,Filter(raw!$H$2:$H10000,raw!$B$2:$B10000=raw!$B2754),1),"""")"),"")</f>
        <v/>
      </c>
      <c r="E2755" s="40" t="str">
        <f t="array" ref="E2755">IFERROR(INDEX(raw!$B:$H,MATCH(1,(raw!$B:$B=$B2755)*(raw!$D:$D=$C2755),0),7), "n/a")</f>
        <v/>
      </c>
    </row>
    <row r="2756">
      <c r="B2756" s="39" t="str">
        <f>IFERROR(raw!$B2755,"")</f>
        <v/>
      </c>
      <c r="C2756" s="39" t="str">
        <f>IFERROR(raw!$D2755,"")</f>
        <v/>
      </c>
      <c r="D2756" s="39" t="str">
        <f>IFERROR(__xludf.DUMMYFUNCTION("IFERROR(RANK(raw!$H2755,Filter(raw!$H$2:$H10000,raw!$B$2:$B10000=raw!$B2755),1),"""")"),"")</f>
        <v/>
      </c>
      <c r="E2756" s="40" t="str">
        <f t="array" ref="E2756">IFERROR(INDEX(raw!$B:$H,MATCH(1,(raw!$B:$B=$B2756)*(raw!$D:$D=$C2756),0),7), "n/a")</f>
        <v/>
      </c>
    </row>
    <row r="2757">
      <c r="B2757" s="39" t="str">
        <f>IFERROR(raw!$B2756,"")</f>
        <v/>
      </c>
      <c r="C2757" s="39" t="str">
        <f>IFERROR(raw!$D2756,"")</f>
        <v/>
      </c>
      <c r="D2757" s="39" t="str">
        <f>IFERROR(__xludf.DUMMYFUNCTION("IFERROR(RANK(raw!$H2756,Filter(raw!$H$2:$H10000,raw!$B$2:$B10000=raw!$B2756),1),"""")"),"")</f>
        <v/>
      </c>
      <c r="E2757" s="40" t="str">
        <f t="array" ref="E2757">IFERROR(INDEX(raw!$B:$H,MATCH(1,(raw!$B:$B=$B2757)*(raw!$D:$D=$C2757),0),7), "n/a")</f>
        <v/>
      </c>
    </row>
    <row r="2758">
      <c r="B2758" s="39" t="str">
        <f>IFERROR(raw!$B2757,"")</f>
        <v/>
      </c>
      <c r="C2758" s="39" t="str">
        <f>IFERROR(raw!$D2757,"")</f>
        <v/>
      </c>
      <c r="D2758" s="39" t="str">
        <f>IFERROR(__xludf.DUMMYFUNCTION("IFERROR(RANK(raw!$H2757,Filter(raw!$H$2:$H10000,raw!$B$2:$B10000=raw!$B2757),1),"""")"),"")</f>
        <v/>
      </c>
      <c r="E2758" s="40" t="str">
        <f t="array" ref="E2758">IFERROR(INDEX(raw!$B:$H,MATCH(1,(raw!$B:$B=$B2758)*(raw!$D:$D=$C2758),0),7), "n/a")</f>
        <v/>
      </c>
    </row>
    <row r="2759">
      <c r="B2759" s="39" t="str">
        <f>IFERROR(raw!$B2758,"")</f>
        <v/>
      </c>
      <c r="C2759" s="39" t="str">
        <f>IFERROR(raw!$D2758,"")</f>
        <v/>
      </c>
      <c r="D2759" s="39" t="str">
        <f>IFERROR(__xludf.DUMMYFUNCTION("IFERROR(RANK(raw!$H2758,Filter(raw!$H$2:$H10000,raw!$B$2:$B10000=raw!$B2758),1),"""")"),"")</f>
        <v/>
      </c>
      <c r="E2759" s="40" t="str">
        <f t="array" ref="E2759">IFERROR(INDEX(raw!$B:$H,MATCH(1,(raw!$B:$B=$B2759)*(raw!$D:$D=$C2759),0),7), "n/a")</f>
        <v/>
      </c>
    </row>
    <row r="2760">
      <c r="B2760" s="39" t="str">
        <f>IFERROR(raw!$B2759,"")</f>
        <v/>
      </c>
      <c r="C2760" s="39" t="str">
        <f>IFERROR(raw!$D2759,"")</f>
        <v/>
      </c>
      <c r="D2760" s="39" t="str">
        <f>IFERROR(__xludf.DUMMYFUNCTION("IFERROR(RANK(raw!$H2759,Filter(raw!$H$2:$H10000,raw!$B$2:$B10000=raw!$B2759),1),"""")"),"")</f>
        <v/>
      </c>
      <c r="E2760" s="40" t="str">
        <f t="array" ref="E2760">IFERROR(INDEX(raw!$B:$H,MATCH(1,(raw!$B:$B=$B2760)*(raw!$D:$D=$C2760),0),7), "n/a")</f>
        <v/>
      </c>
    </row>
    <row r="2761">
      <c r="B2761" s="39" t="str">
        <f>IFERROR(raw!$B2760,"")</f>
        <v/>
      </c>
      <c r="C2761" s="39" t="str">
        <f>IFERROR(raw!$D2760,"")</f>
        <v/>
      </c>
      <c r="D2761" s="39" t="str">
        <f>IFERROR(__xludf.DUMMYFUNCTION("IFERROR(RANK(raw!$H2760,Filter(raw!$H$2:$H10000,raw!$B$2:$B10000=raw!$B2760),1),"""")"),"")</f>
        <v/>
      </c>
      <c r="E2761" s="40" t="str">
        <f t="array" ref="E2761">IFERROR(INDEX(raw!$B:$H,MATCH(1,(raw!$B:$B=$B2761)*(raw!$D:$D=$C2761),0),7), "n/a")</f>
        <v/>
      </c>
    </row>
    <row r="2762">
      <c r="B2762" s="39" t="str">
        <f>IFERROR(raw!$B2761,"")</f>
        <v/>
      </c>
      <c r="C2762" s="39" t="str">
        <f>IFERROR(raw!$D2761,"")</f>
        <v/>
      </c>
      <c r="D2762" s="39" t="str">
        <f>IFERROR(__xludf.DUMMYFUNCTION("IFERROR(RANK(raw!$H2761,Filter(raw!$H$2:$H10000,raw!$B$2:$B10000=raw!$B2761),1),"""")"),"")</f>
        <v/>
      </c>
      <c r="E2762" s="40" t="str">
        <f t="array" ref="E2762">IFERROR(INDEX(raw!$B:$H,MATCH(1,(raw!$B:$B=$B2762)*(raw!$D:$D=$C2762),0),7), "n/a")</f>
        <v/>
      </c>
    </row>
    <row r="2763">
      <c r="B2763" s="39" t="str">
        <f>IFERROR(raw!$B2762,"")</f>
        <v/>
      </c>
      <c r="C2763" s="39" t="str">
        <f>IFERROR(raw!$D2762,"")</f>
        <v/>
      </c>
      <c r="D2763" s="39" t="str">
        <f>IFERROR(__xludf.DUMMYFUNCTION("IFERROR(RANK(raw!$H2762,Filter(raw!$H$2:$H10000,raw!$B$2:$B10000=raw!$B2762),1),"""")"),"")</f>
        <v/>
      </c>
      <c r="E2763" s="40" t="str">
        <f t="array" ref="E2763">IFERROR(INDEX(raw!$B:$H,MATCH(1,(raw!$B:$B=$B2763)*(raw!$D:$D=$C2763),0),7), "n/a")</f>
        <v/>
      </c>
    </row>
    <row r="2764">
      <c r="B2764" s="39" t="str">
        <f>IFERROR(raw!$B2763,"")</f>
        <v/>
      </c>
      <c r="C2764" s="39" t="str">
        <f>IFERROR(raw!$D2763,"")</f>
        <v/>
      </c>
      <c r="D2764" s="39" t="str">
        <f>IFERROR(__xludf.DUMMYFUNCTION("IFERROR(RANK(raw!$H2763,Filter(raw!$H$2:$H10000,raw!$B$2:$B10000=raw!$B2763),1),"""")"),"")</f>
        <v/>
      </c>
      <c r="E2764" s="40" t="str">
        <f t="array" ref="E2764">IFERROR(INDEX(raw!$B:$H,MATCH(1,(raw!$B:$B=$B2764)*(raw!$D:$D=$C2764),0),7), "n/a")</f>
        <v/>
      </c>
    </row>
    <row r="2765">
      <c r="B2765" s="39" t="str">
        <f>IFERROR(raw!$B2764,"")</f>
        <v/>
      </c>
      <c r="C2765" s="39" t="str">
        <f>IFERROR(raw!$D2764,"")</f>
        <v/>
      </c>
      <c r="D2765" s="39" t="str">
        <f>IFERROR(__xludf.DUMMYFUNCTION("IFERROR(RANK(raw!$H2764,Filter(raw!$H$2:$H10000,raw!$B$2:$B10000=raw!$B2764),1),"""")"),"")</f>
        <v/>
      </c>
      <c r="E2765" s="40" t="str">
        <f t="array" ref="E2765">IFERROR(INDEX(raw!$B:$H,MATCH(1,(raw!$B:$B=$B2765)*(raw!$D:$D=$C2765),0),7), "n/a")</f>
        <v/>
      </c>
    </row>
    <row r="2766">
      <c r="B2766" s="39" t="str">
        <f>IFERROR(raw!$B2765,"")</f>
        <v/>
      </c>
      <c r="C2766" s="39" t="str">
        <f>IFERROR(raw!$D2765,"")</f>
        <v/>
      </c>
      <c r="D2766" s="39" t="str">
        <f>IFERROR(__xludf.DUMMYFUNCTION("IFERROR(RANK(raw!$H2765,Filter(raw!$H$2:$H10000,raw!$B$2:$B10000=raw!$B2765),1),"""")"),"")</f>
        <v/>
      </c>
      <c r="E2766" s="40" t="str">
        <f t="array" ref="E2766">IFERROR(INDEX(raw!$B:$H,MATCH(1,(raw!$B:$B=$B2766)*(raw!$D:$D=$C2766),0),7), "n/a")</f>
        <v/>
      </c>
    </row>
    <row r="2767">
      <c r="B2767" s="39" t="str">
        <f>IFERROR(raw!$B2766,"")</f>
        <v/>
      </c>
      <c r="C2767" s="39" t="str">
        <f>IFERROR(raw!$D2766,"")</f>
        <v/>
      </c>
      <c r="D2767" s="39" t="str">
        <f>IFERROR(__xludf.DUMMYFUNCTION("IFERROR(RANK(raw!$H2766,Filter(raw!$H$2:$H10000,raw!$B$2:$B10000=raw!$B2766),1),"""")"),"")</f>
        <v/>
      </c>
      <c r="E2767" s="40" t="str">
        <f t="array" ref="E2767">IFERROR(INDEX(raw!$B:$H,MATCH(1,(raw!$B:$B=$B2767)*(raw!$D:$D=$C2767),0),7), "n/a")</f>
        <v/>
      </c>
    </row>
    <row r="2768">
      <c r="B2768" s="39" t="str">
        <f>IFERROR(raw!$B2767,"")</f>
        <v/>
      </c>
      <c r="C2768" s="39" t="str">
        <f>IFERROR(raw!$D2767,"")</f>
        <v/>
      </c>
      <c r="D2768" s="39" t="str">
        <f>IFERROR(__xludf.DUMMYFUNCTION("IFERROR(RANK(raw!$H2767,Filter(raw!$H$2:$H10000,raw!$B$2:$B10000=raw!$B2767),1),"""")"),"")</f>
        <v/>
      </c>
      <c r="E2768" s="40" t="str">
        <f t="array" ref="E2768">IFERROR(INDEX(raw!$B:$H,MATCH(1,(raw!$B:$B=$B2768)*(raw!$D:$D=$C2768),0),7), "n/a")</f>
        <v/>
      </c>
    </row>
    <row r="2769">
      <c r="B2769" s="39" t="str">
        <f>IFERROR(raw!$B2768,"")</f>
        <v/>
      </c>
      <c r="C2769" s="39" t="str">
        <f>IFERROR(raw!$D2768,"")</f>
        <v/>
      </c>
      <c r="D2769" s="39" t="str">
        <f>IFERROR(__xludf.DUMMYFUNCTION("IFERROR(RANK(raw!$H2768,Filter(raw!$H$2:$H10000,raw!$B$2:$B10000=raw!$B2768),1),"""")"),"")</f>
        <v/>
      </c>
      <c r="E2769" s="40" t="str">
        <f t="array" ref="E2769">IFERROR(INDEX(raw!$B:$H,MATCH(1,(raw!$B:$B=$B2769)*(raw!$D:$D=$C2769),0),7), "n/a")</f>
        <v/>
      </c>
    </row>
    <row r="2770">
      <c r="B2770" s="39" t="str">
        <f>IFERROR(raw!$B2769,"")</f>
        <v/>
      </c>
      <c r="C2770" s="39" t="str">
        <f>IFERROR(raw!$D2769,"")</f>
        <v/>
      </c>
      <c r="D2770" s="39" t="str">
        <f>IFERROR(__xludf.DUMMYFUNCTION("IFERROR(RANK(raw!$H2769,Filter(raw!$H$2:$H10000,raw!$B$2:$B10000=raw!$B2769),1),"""")"),"")</f>
        <v/>
      </c>
      <c r="E2770" s="40" t="str">
        <f t="array" ref="E2770">IFERROR(INDEX(raw!$B:$H,MATCH(1,(raw!$B:$B=$B2770)*(raw!$D:$D=$C2770),0),7), "n/a")</f>
        <v/>
      </c>
    </row>
    <row r="2771">
      <c r="B2771" s="39" t="str">
        <f>IFERROR(raw!$B2770,"")</f>
        <v/>
      </c>
      <c r="C2771" s="39" t="str">
        <f>IFERROR(raw!$D2770,"")</f>
        <v/>
      </c>
      <c r="D2771" s="39" t="str">
        <f>IFERROR(__xludf.DUMMYFUNCTION("IFERROR(RANK(raw!$H2770,Filter(raw!$H$2:$H10000,raw!$B$2:$B10000=raw!$B2770),1),"""")"),"")</f>
        <v/>
      </c>
      <c r="E2771" s="40" t="str">
        <f t="array" ref="E2771">IFERROR(INDEX(raw!$B:$H,MATCH(1,(raw!$B:$B=$B2771)*(raw!$D:$D=$C2771),0),7), "n/a")</f>
        <v/>
      </c>
    </row>
    <row r="2772">
      <c r="B2772" s="39" t="str">
        <f>IFERROR(raw!$B2771,"")</f>
        <v/>
      </c>
      <c r="C2772" s="39" t="str">
        <f>IFERROR(raw!$D2771,"")</f>
        <v/>
      </c>
      <c r="D2772" s="39" t="str">
        <f>IFERROR(__xludf.DUMMYFUNCTION("IFERROR(RANK(raw!$H2771,Filter(raw!$H$2:$H10000,raw!$B$2:$B10000=raw!$B2771),1),"""")"),"")</f>
        <v/>
      </c>
      <c r="E2772" s="40" t="str">
        <f t="array" ref="E2772">IFERROR(INDEX(raw!$B:$H,MATCH(1,(raw!$B:$B=$B2772)*(raw!$D:$D=$C2772),0),7), "n/a")</f>
        <v/>
      </c>
    </row>
    <row r="2773">
      <c r="B2773" s="39" t="str">
        <f>IFERROR(raw!$B2772,"")</f>
        <v/>
      </c>
      <c r="C2773" s="39" t="str">
        <f>IFERROR(raw!$D2772,"")</f>
        <v/>
      </c>
      <c r="D2773" s="39" t="str">
        <f>IFERROR(__xludf.DUMMYFUNCTION("IFERROR(RANK(raw!$H2772,Filter(raw!$H$2:$H10000,raw!$B$2:$B10000=raw!$B2772),1),"""")"),"")</f>
        <v/>
      </c>
      <c r="E2773" s="40" t="str">
        <f t="array" ref="E2773">IFERROR(INDEX(raw!$B:$H,MATCH(1,(raw!$B:$B=$B2773)*(raw!$D:$D=$C2773),0),7), "n/a")</f>
        <v/>
      </c>
    </row>
    <row r="2774">
      <c r="B2774" s="39" t="str">
        <f>IFERROR(raw!$B2773,"")</f>
        <v/>
      </c>
      <c r="C2774" s="39" t="str">
        <f>IFERROR(raw!$D2773,"")</f>
        <v/>
      </c>
      <c r="D2774" s="39" t="str">
        <f>IFERROR(__xludf.DUMMYFUNCTION("IFERROR(RANK(raw!$H2773,Filter(raw!$H$2:$H10000,raw!$B$2:$B10000=raw!$B2773),1),"""")"),"")</f>
        <v/>
      </c>
      <c r="E2774" s="40" t="str">
        <f t="array" ref="E2774">IFERROR(INDEX(raw!$B:$H,MATCH(1,(raw!$B:$B=$B2774)*(raw!$D:$D=$C2774),0),7), "n/a")</f>
        <v/>
      </c>
    </row>
    <row r="2775">
      <c r="B2775" s="39" t="str">
        <f>IFERROR(raw!$B2774,"")</f>
        <v/>
      </c>
      <c r="C2775" s="39" t="str">
        <f>IFERROR(raw!$D2774,"")</f>
        <v/>
      </c>
      <c r="D2775" s="39" t="str">
        <f>IFERROR(__xludf.DUMMYFUNCTION("IFERROR(RANK(raw!$H2774,Filter(raw!$H$2:$H10000,raw!$B$2:$B10000=raw!$B2774),1),"""")"),"")</f>
        <v/>
      </c>
      <c r="E2775" s="40" t="str">
        <f t="array" ref="E2775">IFERROR(INDEX(raw!$B:$H,MATCH(1,(raw!$B:$B=$B2775)*(raw!$D:$D=$C2775),0),7), "n/a")</f>
        <v/>
      </c>
    </row>
    <row r="2776">
      <c r="B2776" s="39" t="str">
        <f>IFERROR(raw!$B2775,"")</f>
        <v/>
      </c>
      <c r="C2776" s="39" t="str">
        <f>IFERROR(raw!$D2775,"")</f>
        <v/>
      </c>
      <c r="D2776" s="39" t="str">
        <f>IFERROR(__xludf.DUMMYFUNCTION("IFERROR(RANK(raw!$H2775,Filter(raw!$H$2:$H10000,raw!$B$2:$B10000=raw!$B2775),1),"""")"),"")</f>
        <v/>
      </c>
      <c r="E2776" s="40" t="str">
        <f t="array" ref="E2776">IFERROR(INDEX(raw!$B:$H,MATCH(1,(raw!$B:$B=$B2776)*(raw!$D:$D=$C2776),0),7), "n/a")</f>
        <v/>
      </c>
    </row>
    <row r="2777">
      <c r="B2777" s="39" t="str">
        <f>IFERROR(raw!$B2776,"")</f>
        <v/>
      </c>
      <c r="C2777" s="39" t="str">
        <f>IFERROR(raw!$D2776,"")</f>
        <v/>
      </c>
      <c r="D2777" s="39" t="str">
        <f>IFERROR(__xludf.DUMMYFUNCTION("IFERROR(RANK(raw!$H2776,Filter(raw!$H$2:$H10000,raw!$B$2:$B10000=raw!$B2776),1),"""")"),"")</f>
        <v/>
      </c>
      <c r="E2777" s="40" t="str">
        <f t="array" ref="E2777">IFERROR(INDEX(raw!$B:$H,MATCH(1,(raw!$B:$B=$B2777)*(raw!$D:$D=$C2777),0),7), "n/a")</f>
        <v/>
      </c>
    </row>
    <row r="2778">
      <c r="B2778" s="39" t="str">
        <f>IFERROR(raw!$B2777,"")</f>
        <v/>
      </c>
      <c r="C2778" s="39" t="str">
        <f>IFERROR(raw!$D2777,"")</f>
        <v/>
      </c>
      <c r="D2778" s="39" t="str">
        <f>IFERROR(__xludf.DUMMYFUNCTION("IFERROR(RANK(raw!$H2777,Filter(raw!$H$2:$H10000,raw!$B$2:$B10000=raw!$B2777),1),"""")"),"")</f>
        <v/>
      </c>
      <c r="E2778" s="40" t="str">
        <f t="array" ref="E2778">IFERROR(INDEX(raw!$B:$H,MATCH(1,(raw!$B:$B=$B2778)*(raw!$D:$D=$C2778),0),7), "n/a")</f>
        <v/>
      </c>
    </row>
    <row r="2779">
      <c r="B2779" s="39" t="str">
        <f>IFERROR(raw!$B2778,"")</f>
        <v/>
      </c>
      <c r="C2779" s="39" t="str">
        <f>IFERROR(raw!$D2778,"")</f>
        <v/>
      </c>
      <c r="D2779" s="39" t="str">
        <f>IFERROR(__xludf.DUMMYFUNCTION("IFERROR(RANK(raw!$H2778,Filter(raw!$H$2:$H10000,raw!$B$2:$B10000=raw!$B2778),1),"""")"),"")</f>
        <v/>
      </c>
      <c r="E2779" s="40" t="str">
        <f t="array" ref="E2779">IFERROR(INDEX(raw!$B:$H,MATCH(1,(raw!$B:$B=$B2779)*(raw!$D:$D=$C2779),0),7), "n/a")</f>
        <v/>
      </c>
    </row>
    <row r="2780">
      <c r="B2780" s="39" t="str">
        <f>IFERROR(raw!$B2779,"")</f>
        <v/>
      </c>
      <c r="C2780" s="39" t="str">
        <f>IFERROR(raw!$D2779,"")</f>
        <v/>
      </c>
      <c r="D2780" s="39" t="str">
        <f>IFERROR(__xludf.DUMMYFUNCTION("IFERROR(RANK(raw!$H2779,Filter(raw!$H$2:$H10000,raw!$B$2:$B10000=raw!$B2779),1),"""")"),"")</f>
        <v/>
      </c>
      <c r="E2780" s="40" t="str">
        <f t="array" ref="E2780">IFERROR(INDEX(raw!$B:$H,MATCH(1,(raw!$B:$B=$B2780)*(raw!$D:$D=$C2780),0),7), "n/a")</f>
        <v/>
      </c>
    </row>
    <row r="2781">
      <c r="B2781" s="39" t="str">
        <f>IFERROR(raw!$B2780,"")</f>
        <v/>
      </c>
      <c r="C2781" s="39" t="str">
        <f>IFERROR(raw!$D2780,"")</f>
        <v/>
      </c>
      <c r="D2781" s="39" t="str">
        <f>IFERROR(__xludf.DUMMYFUNCTION("IFERROR(RANK(raw!$H2780,Filter(raw!$H$2:$H10000,raw!$B$2:$B10000=raw!$B2780),1),"""")"),"")</f>
        <v/>
      </c>
      <c r="E2781" s="40" t="str">
        <f t="array" ref="E2781">IFERROR(INDEX(raw!$B:$H,MATCH(1,(raw!$B:$B=$B2781)*(raw!$D:$D=$C2781),0),7), "n/a")</f>
        <v/>
      </c>
    </row>
    <row r="2782">
      <c r="B2782" s="39" t="str">
        <f>IFERROR(raw!$B2781,"")</f>
        <v/>
      </c>
      <c r="C2782" s="39" t="str">
        <f>IFERROR(raw!$D2781,"")</f>
        <v/>
      </c>
      <c r="D2782" s="39" t="str">
        <f>IFERROR(__xludf.DUMMYFUNCTION("IFERROR(RANK(raw!$H2781,Filter(raw!$H$2:$H10000,raw!$B$2:$B10000=raw!$B2781),1),"""")"),"")</f>
        <v/>
      </c>
      <c r="E2782" s="40" t="str">
        <f t="array" ref="E2782">IFERROR(INDEX(raw!$B:$H,MATCH(1,(raw!$B:$B=$B2782)*(raw!$D:$D=$C2782),0),7), "n/a")</f>
        <v/>
      </c>
    </row>
    <row r="2783">
      <c r="B2783" s="39" t="str">
        <f>IFERROR(raw!$B2782,"")</f>
        <v/>
      </c>
      <c r="C2783" s="39" t="str">
        <f>IFERROR(raw!$D2782,"")</f>
        <v/>
      </c>
      <c r="D2783" s="39" t="str">
        <f>IFERROR(__xludf.DUMMYFUNCTION("IFERROR(RANK(raw!$H2782,Filter(raw!$H$2:$H10000,raw!$B$2:$B10000=raw!$B2782),1),"""")"),"")</f>
        <v/>
      </c>
      <c r="E2783" s="40" t="str">
        <f t="array" ref="E2783">IFERROR(INDEX(raw!$B:$H,MATCH(1,(raw!$B:$B=$B2783)*(raw!$D:$D=$C2783),0),7), "n/a")</f>
        <v/>
      </c>
    </row>
    <row r="2784">
      <c r="B2784" s="39" t="str">
        <f>IFERROR(raw!$B2783,"")</f>
        <v/>
      </c>
      <c r="C2784" s="39" t="str">
        <f>IFERROR(raw!$D2783,"")</f>
        <v/>
      </c>
      <c r="D2784" s="39" t="str">
        <f>IFERROR(__xludf.DUMMYFUNCTION("IFERROR(RANK(raw!$H2783,Filter(raw!$H$2:$H10000,raw!$B$2:$B10000=raw!$B2783),1),"""")"),"")</f>
        <v/>
      </c>
      <c r="E2784" s="40" t="str">
        <f t="array" ref="E2784">IFERROR(INDEX(raw!$B:$H,MATCH(1,(raw!$B:$B=$B2784)*(raw!$D:$D=$C2784),0),7), "n/a")</f>
        <v/>
      </c>
    </row>
    <row r="2785">
      <c r="B2785" s="39" t="str">
        <f>IFERROR(raw!$B2784,"")</f>
        <v/>
      </c>
      <c r="C2785" s="39" t="str">
        <f>IFERROR(raw!$D2784,"")</f>
        <v/>
      </c>
      <c r="D2785" s="39" t="str">
        <f>IFERROR(__xludf.DUMMYFUNCTION("IFERROR(RANK(raw!$H2784,Filter(raw!$H$2:$H10000,raw!$B$2:$B10000=raw!$B2784),1),"""")"),"")</f>
        <v/>
      </c>
      <c r="E2785" s="40" t="str">
        <f t="array" ref="E2785">IFERROR(INDEX(raw!$B:$H,MATCH(1,(raw!$B:$B=$B2785)*(raw!$D:$D=$C2785),0),7), "n/a")</f>
        <v/>
      </c>
    </row>
    <row r="2786">
      <c r="B2786" s="39" t="str">
        <f>IFERROR(raw!$B2785,"")</f>
        <v/>
      </c>
      <c r="C2786" s="39" t="str">
        <f>IFERROR(raw!$D2785,"")</f>
        <v/>
      </c>
      <c r="D2786" s="39" t="str">
        <f>IFERROR(__xludf.DUMMYFUNCTION("IFERROR(RANK(raw!$H2785,Filter(raw!$H$2:$H10000,raw!$B$2:$B10000=raw!$B2785),1),"""")"),"")</f>
        <v/>
      </c>
      <c r="E2786" s="40" t="str">
        <f t="array" ref="E2786">IFERROR(INDEX(raw!$B:$H,MATCH(1,(raw!$B:$B=$B2786)*(raw!$D:$D=$C2786),0),7), "n/a")</f>
        <v/>
      </c>
    </row>
    <row r="2787">
      <c r="B2787" s="39" t="str">
        <f>IFERROR(raw!$B2786,"")</f>
        <v/>
      </c>
      <c r="C2787" s="39" t="str">
        <f>IFERROR(raw!$D2786,"")</f>
        <v/>
      </c>
      <c r="D2787" s="39" t="str">
        <f>IFERROR(__xludf.DUMMYFUNCTION("IFERROR(RANK(raw!$H2786,Filter(raw!$H$2:$H10000,raw!$B$2:$B10000=raw!$B2786),1),"""")"),"")</f>
        <v/>
      </c>
      <c r="E2787" s="40" t="str">
        <f t="array" ref="E2787">IFERROR(INDEX(raw!$B:$H,MATCH(1,(raw!$B:$B=$B2787)*(raw!$D:$D=$C2787),0),7), "n/a")</f>
        <v/>
      </c>
    </row>
    <row r="2788">
      <c r="B2788" s="39" t="str">
        <f>IFERROR(raw!$B2787,"")</f>
        <v/>
      </c>
      <c r="C2788" s="39" t="str">
        <f>IFERROR(raw!$D2787,"")</f>
        <v/>
      </c>
      <c r="D2788" s="39" t="str">
        <f>IFERROR(__xludf.DUMMYFUNCTION("IFERROR(RANK(raw!$H2787,Filter(raw!$H$2:$H10000,raw!$B$2:$B10000=raw!$B2787),1),"""")"),"")</f>
        <v/>
      </c>
      <c r="E2788" s="40" t="str">
        <f t="array" ref="E2788">IFERROR(INDEX(raw!$B:$H,MATCH(1,(raw!$B:$B=$B2788)*(raw!$D:$D=$C2788),0),7), "n/a")</f>
        <v/>
      </c>
    </row>
    <row r="2789">
      <c r="B2789" s="39" t="str">
        <f>IFERROR(raw!$B2788,"")</f>
        <v/>
      </c>
      <c r="C2789" s="39" t="str">
        <f>IFERROR(raw!$D2788,"")</f>
        <v/>
      </c>
      <c r="D2789" s="39" t="str">
        <f>IFERROR(__xludf.DUMMYFUNCTION("IFERROR(RANK(raw!$H2788,Filter(raw!$H$2:$H10000,raw!$B$2:$B10000=raw!$B2788),1),"""")"),"")</f>
        <v/>
      </c>
      <c r="E2789" s="40" t="str">
        <f t="array" ref="E2789">IFERROR(INDEX(raw!$B:$H,MATCH(1,(raw!$B:$B=$B2789)*(raw!$D:$D=$C2789),0),7), "n/a")</f>
        <v/>
      </c>
    </row>
    <row r="2790">
      <c r="B2790" s="39" t="str">
        <f>IFERROR(raw!$B2789,"")</f>
        <v/>
      </c>
      <c r="C2790" s="39" t="str">
        <f>IFERROR(raw!$D2789,"")</f>
        <v/>
      </c>
      <c r="D2790" s="39" t="str">
        <f>IFERROR(__xludf.DUMMYFUNCTION("IFERROR(RANK(raw!$H2789,Filter(raw!$H$2:$H10000,raw!$B$2:$B10000=raw!$B2789),1),"""")"),"")</f>
        <v/>
      </c>
      <c r="E2790" s="40" t="str">
        <f t="array" ref="E2790">IFERROR(INDEX(raw!$B:$H,MATCH(1,(raw!$B:$B=$B2790)*(raw!$D:$D=$C2790),0),7), "n/a")</f>
        <v/>
      </c>
    </row>
    <row r="2791">
      <c r="B2791" s="39" t="str">
        <f>IFERROR(raw!$B2790,"")</f>
        <v/>
      </c>
      <c r="C2791" s="39" t="str">
        <f>IFERROR(raw!$D2790,"")</f>
        <v/>
      </c>
      <c r="D2791" s="39" t="str">
        <f>IFERROR(__xludf.DUMMYFUNCTION("IFERROR(RANK(raw!$H2790,Filter(raw!$H$2:$H10000,raw!$B$2:$B10000=raw!$B2790),1),"""")"),"")</f>
        <v/>
      </c>
      <c r="E2791" s="40" t="str">
        <f t="array" ref="E2791">IFERROR(INDEX(raw!$B:$H,MATCH(1,(raw!$B:$B=$B2791)*(raw!$D:$D=$C2791),0),7), "n/a")</f>
        <v/>
      </c>
    </row>
    <row r="2792">
      <c r="B2792" s="39" t="str">
        <f>IFERROR(raw!$B2791,"")</f>
        <v/>
      </c>
      <c r="C2792" s="39" t="str">
        <f>IFERROR(raw!$D2791,"")</f>
        <v/>
      </c>
      <c r="D2792" s="39" t="str">
        <f>IFERROR(__xludf.DUMMYFUNCTION("IFERROR(RANK(raw!$H2791,Filter(raw!$H$2:$H10000,raw!$B$2:$B10000=raw!$B2791),1),"""")"),"")</f>
        <v/>
      </c>
      <c r="E2792" s="40" t="str">
        <f t="array" ref="E2792">IFERROR(INDEX(raw!$B:$H,MATCH(1,(raw!$B:$B=$B2792)*(raw!$D:$D=$C2792),0),7), "n/a")</f>
        <v/>
      </c>
    </row>
    <row r="2793">
      <c r="B2793" s="39" t="str">
        <f>IFERROR(raw!$B2792,"")</f>
        <v/>
      </c>
      <c r="C2793" s="39" t="str">
        <f>IFERROR(raw!$D2792,"")</f>
        <v/>
      </c>
      <c r="D2793" s="39" t="str">
        <f>IFERROR(__xludf.DUMMYFUNCTION("IFERROR(RANK(raw!$H2792,Filter(raw!$H$2:$H10000,raw!$B$2:$B10000=raw!$B2792),1),"""")"),"")</f>
        <v/>
      </c>
      <c r="E2793" s="40" t="str">
        <f t="array" ref="E2793">IFERROR(INDEX(raw!$B:$H,MATCH(1,(raw!$B:$B=$B2793)*(raw!$D:$D=$C2793),0),7), "n/a")</f>
        <v/>
      </c>
    </row>
    <row r="2794">
      <c r="B2794" s="39" t="str">
        <f>IFERROR(raw!$B2793,"")</f>
        <v/>
      </c>
      <c r="C2794" s="39" t="str">
        <f>IFERROR(raw!$D2793,"")</f>
        <v/>
      </c>
      <c r="D2794" s="39" t="str">
        <f>IFERROR(__xludf.DUMMYFUNCTION("IFERROR(RANK(raw!$H2793,Filter(raw!$H$2:$H10000,raw!$B$2:$B10000=raw!$B2793),1),"""")"),"")</f>
        <v/>
      </c>
      <c r="E2794" s="40" t="str">
        <f t="array" ref="E2794">IFERROR(INDEX(raw!$B:$H,MATCH(1,(raw!$B:$B=$B2794)*(raw!$D:$D=$C2794),0),7), "n/a")</f>
        <v/>
      </c>
    </row>
    <row r="2795">
      <c r="B2795" s="39" t="str">
        <f>IFERROR(raw!$B2794,"")</f>
        <v/>
      </c>
      <c r="C2795" s="39" t="str">
        <f>IFERROR(raw!$D2794,"")</f>
        <v/>
      </c>
      <c r="D2795" s="39" t="str">
        <f>IFERROR(__xludf.DUMMYFUNCTION("IFERROR(RANK(raw!$H2794,Filter(raw!$H$2:$H10000,raw!$B$2:$B10000=raw!$B2794),1),"""")"),"")</f>
        <v/>
      </c>
      <c r="E2795" s="40" t="str">
        <f t="array" ref="E2795">IFERROR(INDEX(raw!$B:$H,MATCH(1,(raw!$B:$B=$B2795)*(raw!$D:$D=$C2795),0),7), "n/a")</f>
        <v/>
      </c>
    </row>
    <row r="2796">
      <c r="B2796" s="39" t="str">
        <f>IFERROR(raw!$B2795,"")</f>
        <v/>
      </c>
      <c r="C2796" s="39" t="str">
        <f>IFERROR(raw!$D2795,"")</f>
        <v/>
      </c>
      <c r="D2796" s="39" t="str">
        <f>IFERROR(__xludf.DUMMYFUNCTION("IFERROR(RANK(raw!$H2795,Filter(raw!$H$2:$H10000,raw!$B$2:$B10000=raw!$B2795),1),"""")"),"")</f>
        <v/>
      </c>
      <c r="E2796" s="40" t="str">
        <f t="array" ref="E2796">IFERROR(INDEX(raw!$B:$H,MATCH(1,(raw!$B:$B=$B2796)*(raw!$D:$D=$C2796),0),7), "n/a")</f>
        <v/>
      </c>
    </row>
    <row r="2797">
      <c r="B2797" s="39" t="str">
        <f>IFERROR(raw!$B2796,"")</f>
        <v/>
      </c>
      <c r="C2797" s="39" t="str">
        <f>IFERROR(raw!$D2796,"")</f>
        <v/>
      </c>
      <c r="D2797" s="39" t="str">
        <f>IFERROR(__xludf.DUMMYFUNCTION("IFERROR(RANK(raw!$H2796,Filter(raw!$H$2:$H10000,raw!$B$2:$B10000=raw!$B2796),1),"""")"),"")</f>
        <v/>
      </c>
      <c r="E2797" s="40" t="str">
        <f t="array" ref="E2797">IFERROR(INDEX(raw!$B:$H,MATCH(1,(raw!$B:$B=$B2797)*(raw!$D:$D=$C2797),0),7), "n/a")</f>
        <v/>
      </c>
    </row>
    <row r="2798">
      <c r="B2798" s="39" t="str">
        <f>IFERROR(raw!$B2797,"")</f>
        <v/>
      </c>
      <c r="C2798" s="39" t="str">
        <f>IFERROR(raw!$D2797,"")</f>
        <v/>
      </c>
      <c r="D2798" s="39" t="str">
        <f>IFERROR(__xludf.DUMMYFUNCTION("IFERROR(RANK(raw!$H2797,Filter(raw!$H$2:$H10000,raw!$B$2:$B10000=raw!$B2797),1),"""")"),"")</f>
        <v/>
      </c>
      <c r="E2798" s="40" t="str">
        <f t="array" ref="E2798">IFERROR(INDEX(raw!$B:$H,MATCH(1,(raw!$B:$B=$B2798)*(raw!$D:$D=$C2798),0),7), "n/a")</f>
        <v/>
      </c>
    </row>
    <row r="2799">
      <c r="B2799" s="39" t="str">
        <f>IFERROR(raw!$B2798,"")</f>
        <v/>
      </c>
      <c r="C2799" s="39" t="str">
        <f>IFERROR(raw!$D2798,"")</f>
        <v/>
      </c>
      <c r="D2799" s="39" t="str">
        <f>IFERROR(__xludf.DUMMYFUNCTION("IFERROR(RANK(raw!$H2798,Filter(raw!$H$2:$H10000,raw!$B$2:$B10000=raw!$B2798),1),"""")"),"")</f>
        <v/>
      </c>
      <c r="E2799" s="40" t="str">
        <f t="array" ref="E2799">IFERROR(INDEX(raw!$B:$H,MATCH(1,(raw!$B:$B=$B2799)*(raw!$D:$D=$C2799),0),7), "n/a")</f>
        <v/>
      </c>
    </row>
    <row r="2800">
      <c r="B2800" s="39" t="str">
        <f>IFERROR(raw!$B2799,"")</f>
        <v/>
      </c>
      <c r="C2800" s="39" t="str">
        <f>IFERROR(raw!$D2799,"")</f>
        <v/>
      </c>
      <c r="D2800" s="39" t="str">
        <f>IFERROR(__xludf.DUMMYFUNCTION("IFERROR(RANK(raw!$H2799,Filter(raw!$H$2:$H10000,raw!$B$2:$B10000=raw!$B2799),1),"""")"),"")</f>
        <v/>
      </c>
      <c r="E2800" s="40" t="str">
        <f t="array" ref="E2800">IFERROR(INDEX(raw!$B:$H,MATCH(1,(raw!$B:$B=$B2800)*(raw!$D:$D=$C2800),0),7), "n/a")</f>
        <v/>
      </c>
    </row>
    <row r="2801">
      <c r="B2801" s="39" t="str">
        <f>IFERROR(raw!$B2800,"")</f>
        <v/>
      </c>
      <c r="C2801" s="39" t="str">
        <f>IFERROR(raw!$D2800,"")</f>
        <v/>
      </c>
      <c r="D2801" s="39" t="str">
        <f>IFERROR(__xludf.DUMMYFUNCTION("IFERROR(RANK(raw!$H2800,Filter(raw!$H$2:$H10000,raw!$B$2:$B10000=raw!$B2800),1),"""")"),"")</f>
        <v/>
      </c>
      <c r="E2801" s="40" t="str">
        <f t="array" ref="E2801">IFERROR(INDEX(raw!$B:$H,MATCH(1,(raw!$B:$B=$B2801)*(raw!$D:$D=$C2801),0),7), "n/a")</f>
        <v/>
      </c>
    </row>
    <row r="2802">
      <c r="B2802" s="39" t="str">
        <f>IFERROR(raw!$B2801,"")</f>
        <v/>
      </c>
      <c r="C2802" s="39" t="str">
        <f>IFERROR(raw!$D2801,"")</f>
        <v/>
      </c>
      <c r="D2802" s="39" t="str">
        <f>IFERROR(__xludf.DUMMYFUNCTION("IFERROR(RANK(raw!$H2801,Filter(raw!$H$2:$H10000,raw!$B$2:$B10000=raw!$B2801),1),"""")"),"")</f>
        <v/>
      </c>
      <c r="E2802" s="40" t="str">
        <f t="array" ref="E2802">IFERROR(INDEX(raw!$B:$H,MATCH(1,(raw!$B:$B=$B2802)*(raw!$D:$D=$C2802),0),7), "n/a")</f>
        <v/>
      </c>
    </row>
    <row r="2803">
      <c r="B2803" s="39" t="str">
        <f>IFERROR(raw!$B2802,"")</f>
        <v/>
      </c>
      <c r="C2803" s="39" t="str">
        <f>IFERROR(raw!$D2802,"")</f>
        <v/>
      </c>
      <c r="D2803" s="39" t="str">
        <f>IFERROR(__xludf.DUMMYFUNCTION("IFERROR(RANK(raw!$H2802,Filter(raw!$H$2:$H10000,raw!$B$2:$B10000=raw!$B2802),1),"""")"),"")</f>
        <v/>
      </c>
      <c r="E2803" s="40" t="str">
        <f t="array" ref="E2803">IFERROR(INDEX(raw!$B:$H,MATCH(1,(raw!$B:$B=$B2803)*(raw!$D:$D=$C2803),0),7), "n/a")</f>
        <v/>
      </c>
    </row>
    <row r="2804">
      <c r="B2804" s="39" t="str">
        <f>IFERROR(raw!$B2803,"")</f>
        <v/>
      </c>
      <c r="C2804" s="39" t="str">
        <f>IFERROR(raw!$D2803,"")</f>
        <v/>
      </c>
      <c r="D2804" s="39" t="str">
        <f>IFERROR(__xludf.DUMMYFUNCTION("IFERROR(RANK(raw!$H2803,Filter(raw!$H$2:$H10000,raw!$B$2:$B10000=raw!$B2803),1),"""")"),"")</f>
        <v/>
      </c>
      <c r="E2804" s="40" t="str">
        <f t="array" ref="E2804">IFERROR(INDEX(raw!$B:$H,MATCH(1,(raw!$B:$B=$B2804)*(raw!$D:$D=$C2804),0),7), "n/a")</f>
        <v/>
      </c>
    </row>
    <row r="2805">
      <c r="B2805" s="39" t="str">
        <f>IFERROR(raw!$B2804,"")</f>
        <v/>
      </c>
      <c r="C2805" s="39" t="str">
        <f>IFERROR(raw!$D2804,"")</f>
        <v/>
      </c>
      <c r="D2805" s="39" t="str">
        <f>IFERROR(__xludf.DUMMYFUNCTION("IFERROR(RANK(raw!$H2804,Filter(raw!$H$2:$H10000,raw!$B$2:$B10000=raw!$B2804),1),"""")"),"")</f>
        <v/>
      </c>
      <c r="E2805" s="40" t="str">
        <f t="array" ref="E2805">IFERROR(INDEX(raw!$B:$H,MATCH(1,(raw!$B:$B=$B2805)*(raw!$D:$D=$C2805),0),7), "n/a")</f>
        <v/>
      </c>
    </row>
    <row r="2806">
      <c r="B2806" s="39" t="str">
        <f>IFERROR(raw!$B2805,"")</f>
        <v/>
      </c>
      <c r="C2806" s="39" t="str">
        <f>IFERROR(raw!$D2805,"")</f>
        <v/>
      </c>
      <c r="D2806" s="39" t="str">
        <f>IFERROR(__xludf.DUMMYFUNCTION("IFERROR(RANK(raw!$H2805,Filter(raw!$H$2:$H10000,raw!$B$2:$B10000=raw!$B2805),1),"""")"),"")</f>
        <v/>
      </c>
      <c r="E2806" s="40" t="str">
        <f t="array" ref="E2806">IFERROR(INDEX(raw!$B:$H,MATCH(1,(raw!$B:$B=$B2806)*(raw!$D:$D=$C2806),0),7), "n/a")</f>
        <v/>
      </c>
    </row>
    <row r="2807">
      <c r="B2807" s="39" t="str">
        <f>IFERROR(raw!$B2806,"")</f>
        <v/>
      </c>
      <c r="C2807" s="39" t="str">
        <f>IFERROR(raw!$D2806,"")</f>
        <v/>
      </c>
      <c r="D2807" s="39" t="str">
        <f>IFERROR(__xludf.DUMMYFUNCTION("IFERROR(RANK(raw!$H2806,Filter(raw!$H$2:$H10000,raw!$B$2:$B10000=raw!$B2806),1),"""")"),"")</f>
        <v/>
      </c>
      <c r="E2807" s="40" t="str">
        <f t="array" ref="E2807">IFERROR(INDEX(raw!$B:$H,MATCH(1,(raw!$B:$B=$B2807)*(raw!$D:$D=$C2807),0),7), "n/a")</f>
        <v/>
      </c>
    </row>
    <row r="2808">
      <c r="B2808" s="39" t="str">
        <f>IFERROR(raw!$B2807,"")</f>
        <v/>
      </c>
      <c r="C2808" s="39" t="str">
        <f>IFERROR(raw!$D2807,"")</f>
        <v/>
      </c>
      <c r="D2808" s="39" t="str">
        <f>IFERROR(__xludf.DUMMYFUNCTION("IFERROR(RANK(raw!$H2807,Filter(raw!$H$2:$H10000,raw!$B$2:$B10000=raw!$B2807),1),"""")"),"")</f>
        <v/>
      </c>
      <c r="E2808" s="40" t="str">
        <f t="array" ref="E2808">IFERROR(INDEX(raw!$B:$H,MATCH(1,(raw!$B:$B=$B2808)*(raw!$D:$D=$C2808),0),7), "n/a")</f>
        <v/>
      </c>
    </row>
    <row r="2809">
      <c r="B2809" s="39" t="str">
        <f>IFERROR(raw!$B2808,"")</f>
        <v/>
      </c>
      <c r="C2809" s="39" t="str">
        <f>IFERROR(raw!$D2808,"")</f>
        <v/>
      </c>
      <c r="D2809" s="39" t="str">
        <f>IFERROR(__xludf.DUMMYFUNCTION("IFERROR(RANK(raw!$H2808,Filter(raw!$H$2:$H10000,raw!$B$2:$B10000=raw!$B2808),1),"""")"),"")</f>
        <v/>
      </c>
      <c r="E2809" s="40" t="str">
        <f t="array" ref="E2809">IFERROR(INDEX(raw!$B:$H,MATCH(1,(raw!$B:$B=$B2809)*(raw!$D:$D=$C2809),0),7), "n/a")</f>
        <v/>
      </c>
    </row>
    <row r="2810">
      <c r="B2810" s="39" t="str">
        <f>IFERROR(raw!$B2809,"")</f>
        <v/>
      </c>
      <c r="C2810" s="39" t="str">
        <f>IFERROR(raw!$D2809,"")</f>
        <v/>
      </c>
      <c r="D2810" s="39" t="str">
        <f>IFERROR(__xludf.DUMMYFUNCTION("IFERROR(RANK(raw!$H2809,Filter(raw!$H$2:$H10000,raw!$B$2:$B10000=raw!$B2809),1),"""")"),"")</f>
        <v/>
      </c>
      <c r="E2810" s="40" t="str">
        <f t="array" ref="E2810">IFERROR(INDEX(raw!$B:$H,MATCH(1,(raw!$B:$B=$B2810)*(raw!$D:$D=$C2810),0),7), "n/a")</f>
        <v/>
      </c>
    </row>
    <row r="2811">
      <c r="B2811" s="39" t="str">
        <f>IFERROR(raw!$B2810,"")</f>
        <v/>
      </c>
      <c r="C2811" s="39" t="str">
        <f>IFERROR(raw!$D2810,"")</f>
        <v/>
      </c>
      <c r="D2811" s="39" t="str">
        <f>IFERROR(__xludf.DUMMYFUNCTION("IFERROR(RANK(raw!$H2810,Filter(raw!$H$2:$H10000,raw!$B$2:$B10000=raw!$B2810),1),"""")"),"")</f>
        <v/>
      </c>
      <c r="E2811" s="40" t="str">
        <f t="array" ref="E2811">IFERROR(INDEX(raw!$B:$H,MATCH(1,(raw!$B:$B=$B2811)*(raw!$D:$D=$C2811),0),7), "n/a")</f>
        <v/>
      </c>
    </row>
    <row r="2812">
      <c r="B2812" s="39" t="str">
        <f>IFERROR(raw!$B2811,"")</f>
        <v/>
      </c>
      <c r="C2812" s="39" t="str">
        <f>IFERROR(raw!$D2811,"")</f>
        <v/>
      </c>
      <c r="D2812" s="39" t="str">
        <f>IFERROR(__xludf.DUMMYFUNCTION("IFERROR(RANK(raw!$H2811,Filter(raw!$H$2:$H10000,raw!$B$2:$B10000=raw!$B2811),1),"""")"),"")</f>
        <v/>
      </c>
      <c r="E2812" s="40" t="str">
        <f t="array" ref="E2812">IFERROR(INDEX(raw!$B:$H,MATCH(1,(raw!$B:$B=$B2812)*(raw!$D:$D=$C2812),0),7), "n/a")</f>
        <v/>
      </c>
    </row>
    <row r="2813">
      <c r="B2813" s="39" t="str">
        <f>IFERROR(raw!$B2812,"")</f>
        <v/>
      </c>
      <c r="C2813" s="39" t="str">
        <f>IFERROR(raw!$D2812,"")</f>
        <v/>
      </c>
      <c r="D2813" s="39" t="str">
        <f>IFERROR(__xludf.DUMMYFUNCTION("IFERROR(RANK(raw!$H2812,Filter(raw!$H$2:$H10000,raw!$B$2:$B10000=raw!$B2812),1),"""")"),"")</f>
        <v/>
      </c>
      <c r="E2813" s="40" t="str">
        <f t="array" ref="E2813">IFERROR(INDEX(raw!$B:$H,MATCH(1,(raw!$B:$B=$B2813)*(raw!$D:$D=$C2813),0),7), "n/a")</f>
        <v/>
      </c>
    </row>
    <row r="2814">
      <c r="B2814" s="39" t="str">
        <f>IFERROR(raw!$B2813,"")</f>
        <v/>
      </c>
      <c r="C2814" s="39" t="str">
        <f>IFERROR(raw!$D2813,"")</f>
        <v/>
      </c>
      <c r="D2814" s="39" t="str">
        <f>IFERROR(__xludf.DUMMYFUNCTION("IFERROR(RANK(raw!$H2813,Filter(raw!$H$2:$H10000,raw!$B$2:$B10000=raw!$B2813),1),"""")"),"")</f>
        <v/>
      </c>
      <c r="E2814" s="40" t="str">
        <f t="array" ref="E2814">IFERROR(INDEX(raw!$B:$H,MATCH(1,(raw!$B:$B=$B2814)*(raw!$D:$D=$C2814),0),7), "n/a")</f>
        <v/>
      </c>
    </row>
    <row r="2815">
      <c r="B2815" s="39" t="str">
        <f>IFERROR(raw!$B2814,"")</f>
        <v/>
      </c>
      <c r="C2815" s="39" t="str">
        <f>IFERROR(raw!$D2814,"")</f>
        <v/>
      </c>
      <c r="D2815" s="39" t="str">
        <f>IFERROR(__xludf.DUMMYFUNCTION("IFERROR(RANK(raw!$H2814,Filter(raw!$H$2:$H10000,raw!$B$2:$B10000=raw!$B2814),1),"""")"),"")</f>
        <v/>
      </c>
      <c r="E2815" s="40" t="str">
        <f t="array" ref="E2815">IFERROR(INDEX(raw!$B:$H,MATCH(1,(raw!$B:$B=$B2815)*(raw!$D:$D=$C2815),0),7), "n/a")</f>
        <v/>
      </c>
    </row>
    <row r="2816">
      <c r="B2816" s="39" t="str">
        <f>IFERROR(raw!$B2815,"")</f>
        <v/>
      </c>
      <c r="C2816" s="39" t="str">
        <f>IFERROR(raw!$D2815,"")</f>
        <v/>
      </c>
      <c r="D2816" s="39" t="str">
        <f>IFERROR(__xludf.DUMMYFUNCTION("IFERROR(RANK(raw!$H2815,Filter(raw!$H$2:$H10000,raw!$B$2:$B10000=raw!$B2815),1),"""")"),"")</f>
        <v/>
      </c>
      <c r="E2816" s="40" t="str">
        <f t="array" ref="E2816">IFERROR(INDEX(raw!$B:$H,MATCH(1,(raw!$B:$B=$B2816)*(raw!$D:$D=$C2816),0),7), "n/a")</f>
        <v/>
      </c>
    </row>
    <row r="2817">
      <c r="B2817" s="39" t="str">
        <f>IFERROR(raw!$B2816,"")</f>
        <v/>
      </c>
      <c r="C2817" s="39" t="str">
        <f>IFERROR(raw!$D2816,"")</f>
        <v/>
      </c>
      <c r="D2817" s="39" t="str">
        <f>IFERROR(__xludf.DUMMYFUNCTION("IFERROR(RANK(raw!$H2816,Filter(raw!$H$2:$H10000,raw!$B$2:$B10000=raw!$B2816),1),"""")"),"")</f>
        <v/>
      </c>
      <c r="E2817" s="40" t="str">
        <f t="array" ref="E2817">IFERROR(INDEX(raw!$B:$H,MATCH(1,(raw!$B:$B=$B2817)*(raw!$D:$D=$C2817),0),7), "n/a")</f>
        <v/>
      </c>
    </row>
    <row r="2818">
      <c r="B2818" s="39" t="str">
        <f>IFERROR(raw!$B2817,"")</f>
        <v/>
      </c>
      <c r="C2818" s="39" t="str">
        <f>IFERROR(raw!$D2817,"")</f>
        <v/>
      </c>
      <c r="D2818" s="39" t="str">
        <f>IFERROR(__xludf.DUMMYFUNCTION("IFERROR(RANK(raw!$H2817,Filter(raw!$H$2:$H10000,raw!$B$2:$B10000=raw!$B2817),1),"""")"),"")</f>
        <v/>
      </c>
      <c r="E2818" s="40" t="str">
        <f t="array" ref="E2818">IFERROR(INDEX(raw!$B:$H,MATCH(1,(raw!$B:$B=$B2818)*(raw!$D:$D=$C2818),0),7), "n/a")</f>
        <v/>
      </c>
    </row>
    <row r="2819">
      <c r="B2819" s="39" t="str">
        <f>IFERROR(raw!$B2818,"")</f>
        <v/>
      </c>
      <c r="C2819" s="39" t="str">
        <f>IFERROR(raw!$D2818,"")</f>
        <v/>
      </c>
      <c r="D2819" s="39" t="str">
        <f>IFERROR(__xludf.DUMMYFUNCTION("IFERROR(RANK(raw!$H2818,Filter(raw!$H$2:$H10000,raw!$B$2:$B10000=raw!$B2818),1),"""")"),"")</f>
        <v/>
      </c>
      <c r="E2819" s="40" t="str">
        <f t="array" ref="E2819">IFERROR(INDEX(raw!$B:$H,MATCH(1,(raw!$B:$B=$B2819)*(raw!$D:$D=$C2819),0),7), "n/a")</f>
        <v/>
      </c>
    </row>
    <row r="2820">
      <c r="B2820" s="39" t="str">
        <f>IFERROR(raw!$B2819,"")</f>
        <v/>
      </c>
      <c r="C2820" s="39" t="str">
        <f>IFERROR(raw!$D2819,"")</f>
        <v/>
      </c>
      <c r="D2820" s="39" t="str">
        <f>IFERROR(__xludf.DUMMYFUNCTION("IFERROR(RANK(raw!$H2819,Filter(raw!$H$2:$H10000,raw!$B$2:$B10000=raw!$B2819),1),"""")"),"")</f>
        <v/>
      </c>
      <c r="E2820" s="40" t="str">
        <f t="array" ref="E2820">IFERROR(INDEX(raw!$B:$H,MATCH(1,(raw!$B:$B=$B2820)*(raw!$D:$D=$C2820),0),7), "n/a")</f>
        <v/>
      </c>
    </row>
    <row r="2821">
      <c r="B2821" s="39" t="str">
        <f>IFERROR(raw!$B2820,"")</f>
        <v/>
      </c>
      <c r="C2821" s="39" t="str">
        <f>IFERROR(raw!$D2820,"")</f>
        <v/>
      </c>
      <c r="D2821" s="39" t="str">
        <f>IFERROR(__xludf.DUMMYFUNCTION("IFERROR(RANK(raw!$H2820,Filter(raw!$H$2:$H10000,raw!$B$2:$B10000=raw!$B2820),1),"""")"),"")</f>
        <v/>
      </c>
      <c r="E2821" s="40" t="str">
        <f t="array" ref="E2821">IFERROR(INDEX(raw!$B:$H,MATCH(1,(raw!$B:$B=$B2821)*(raw!$D:$D=$C2821),0),7), "n/a")</f>
        <v/>
      </c>
    </row>
    <row r="2822">
      <c r="B2822" s="39" t="str">
        <f>IFERROR(raw!$B2821,"")</f>
        <v/>
      </c>
      <c r="C2822" s="39" t="str">
        <f>IFERROR(raw!$D2821,"")</f>
        <v/>
      </c>
      <c r="D2822" s="39" t="str">
        <f>IFERROR(__xludf.DUMMYFUNCTION("IFERROR(RANK(raw!$H2821,Filter(raw!$H$2:$H10000,raw!$B$2:$B10000=raw!$B2821),1),"""")"),"")</f>
        <v/>
      </c>
      <c r="E2822" s="40" t="str">
        <f t="array" ref="E2822">IFERROR(INDEX(raw!$B:$H,MATCH(1,(raw!$B:$B=$B2822)*(raw!$D:$D=$C2822),0),7), "n/a")</f>
        <v/>
      </c>
    </row>
    <row r="2823">
      <c r="B2823" s="39" t="str">
        <f>IFERROR(raw!$B2822,"")</f>
        <v/>
      </c>
      <c r="C2823" s="39" t="str">
        <f>IFERROR(raw!$D2822,"")</f>
        <v/>
      </c>
      <c r="D2823" s="39" t="str">
        <f>IFERROR(__xludf.DUMMYFUNCTION("IFERROR(RANK(raw!$H2822,Filter(raw!$H$2:$H10000,raw!$B$2:$B10000=raw!$B2822),1),"""")"),"")</f>
        <v/>
      </c>
      <c r="E2823" s="40" t="str">
        <f t="array" ref="E2823">IFERROR(INDEX(raw!$B:$H,MATCH(1,(raw!$B:$B=$B2823)*(raw!$D:$D=$C2823),0),7), "n/a")</f>
        <v/>
      </c>
    </row>
    <row r="2824">
      <c r="B2824" s="39" t="str">
        <f>IFERROR(raw!$B2823,"")</f>
        <v/>
      </c>
      <c r="C2824" s="39" t="str">
        <f>IFERROR(raw!$D2823,"")</f>
        <v/>
      </c>
      <c r="D2824" s="39" t="str">
        <f>IFERROR(__xludf.DUMMYFUNCTION("IFERROR(RANK(raw!$H2823,Filter(raw!$H$2:$H10000,raw!$B$2:$B10000=raw!$B2823),1),"""")"),"")</f>
        <v/>
      </c>
      <c r="E2824" s="40" t="str">
        <f t="array" ref="E2824">IFERROR(INDEX(raw!$B:$H,MATCH(1,(raw!$B:$B=$B2824)*(raw!$D:$D=$C2824),0),7), "n/a")</f>
        <v/>
      </c>
    </row>
    <row r="2825">
      <c r="B2825" s="39" t="str">
        <f>IFERROR(raw!$B2824,"")</f>
        <v/>
      </c>
      <c r="C2825" s="39" t="str">
        <f>IFERROR(raw!$D2824,"")</f>
        <v/>
      </c>
      <c r="D2825" s="39" t="str">
        <f>IFERROR(__xludf.DUMMYFUNCTION("IFERROR(RANK(raw!$H2824,Filter(raw!$H$2:$H10000,raw!$B$2:$B10000=raw!$B2824),1),"""")"),"")</f>
        <v/>
      </c>
      <c r="E2825" s="40" t="str">
        <f t="array" ref="E2825">IFERROR(INDEX(raw!$B:$H,MATCH(1,(raw!$B:$B=$B2825)*(raw!$D:$D=$C2825),0),7), "n/a")</f>
        <v/>
      </c>
    </row>
    <row r="2826">
      <c r="B2826" s="39" t="str">
        <f>IFERROR(raw!$B2825,"")</f>
        <v/>
      </c>
      <c r="C2826" s="39" t="str">
        <f>IFERROR(raw!$D2825,"")</f>
        <v/>
      </c>
      <c r="D2826" s="39" t="str">
        <f>IFERROR(__xludf.DUMMYFUNCTION("IFERROR(RANK(raw!$H2825,Filter(raw!$H$2:$H10000,raw!$B$2:$B10000=raw!$B2825),1),"""")"),"")</f>
        <v/>
      </c>
      <c r="E2826" s="40" t="str">
        <f t="array" ref="E2826">IFERROR(INDEX(raw!$B:$H,MATCH(1,(raw!$B:$B=$B2826)*(raw!$D:$D=$C2826),0),7), "n/a")</f>
        <v/>
      </c>
    </row>
    <row r="2827">
      <c r="B2827" s="39" t="str">
        <f>IFERROR(raw!$B2826,"")</f>
        <v/>
      </c>
      <c r="C2827" s="39" t="str">
        <f>IFERROR(raw!$D2826,"")</f>
        <v/>
      </c>
      <c r="D2827" s="39" t="str">
        <f>IFERROR(__xludf.DUMMYFUNCTION("IFERROR(RANK(raw!$H2826,Filter(raw!$H$2:$H10000,raw!$B$2:$B10000=raw!$B2826),1),"""")"),"")</f>
        <v/>
      </c>
      <c r="E2827" s="40" t="str">
        <f t="array" ref="E2827">IFERROR(INDEX(raw!$B:$H,MATCH(1,(raw!$B:$B=$B2827)*(raw!$D:$D=$C2827),0),7), "n/a")</f>
        <v/>
      </c>
    </row>
    <row r="2828">
      <c r="B2828" s="39" t="str">
        <f>IFERROR(raw!$B2827,"")</f>
        <v/>
      </c>
      <c r="C2828" s="39" t="str">
        <f>IFERROR(raw!$D2827,"")</f>
        <v/>
      </c>
      <c r="D2828" s="39" t="str">
        <f>IFERROR(__xludf.DUMMYFUNCTION("IFERROR(RANK(raw!$H2827,Filter(raw!$H$2:$H10000,raw!$B$2:$B10000=raw!$B2827),1),"""")"),"")</f>
        <v/>
      </c>
      <c r="E2828" s="40" t="str">
        <f t="array" ref="E2828">IFERROR(INDEX(raw!$B:$H,MATCH(1,(raw!$B:$B=$B2828)*(raw!$D:$D=$C2828),0),7), "n/a")</f>
        <v/>
      </c>
    </row>
    <row r="2829">
      <c r="B2829" s="39" t="str">
        <f>IFERROR(raw!$B2828,"")</f>
        <v/>
      </c>
      <c r="C2829" s="39" t="str">
        <f>IFERROR(raw!$D2828,"")</f>
        <v/>
      </c>
      <c r="D2829" s="39" t="str">
        <f>IFERROR(__xludf.DUMMYFUNCTION("IFERROR(RANK(raw!$H2828,Filter(raw!$H$2:$H10000,raw!$B$2:$B10000=raw!$B2828),1),"""")"),"")</f>
        <v/>
      </c>
      <c r="E2829" s="40" t="str">
        <f t="array" ref="E2829">IFERROR(INDEX(raw!$B:$H,MATCH(1,(raw!$B:$B=$B2829)*(raw!$D:$D=$C2829),0),7), "n/a")</f>
        <v/>
      </c>
    </row>
    <row r="2830">
      <c r="B2830" s="39" t="str">
        <f>IFERROR(raw!$B2829,"")</f>
        <v/>
      </c>
      <c r="C2830" s="39" t="str">
        <f>IFERROR(raw!$D2829,"")</f>
        <v/>
      </c>
      <c r="D2830" s="39" t="str">
        <f>IFERROR(__xludf.DUMMYFUNCTION("IFERROR(RANK(raw!$H2829,Filter(raw!$H$2:$H10000,raw!$B$2:$B10000=raw!$B2829),1),"""")"),"")</f>
        <v/>
      </c>
      <c r="E2830" s="40" t="str">
        <f t="array" ref="E2830">IFERROR(INDEX(raw!$B:$H,MATCH(1,(raw!$B:$B=$B2830)*(raw!$D:$D=$C2830),0),7), "n/a")</f>
        <v/>
      </c>
    </row>
    <row r="2831">
      <c r="B2831" s="39" t="str">
        <f>IFERROR(raw!$B2830,"")</f>
        <v/>
      </c>
      <c r="C2831" s="39" t="str">
        <f>IFERROR(raw!$D2830,"")</f>
        <v/>
      </c>
      <c r="D2831" s="39" t="str">
        <f>IFERROR(__xludf.DUMMYFUNCTION("IFERROR(RANK(raw!$H2830,Filter(raw!$H$2:$H10000,raw!$B$2:$B10000=raw!$B2830),1),"""")"),"")</f>
        <v/>
      </c>
      <c r="E2831" s="40" t="str">
        <f t="array" ref="E2831">IFERROR(INDEX(raw!$B:$H,MATCH(1,(raw!$B:$B=$B2831)*(raw!$D:$D=$C2831),0),7), "n/a")</f>
        <v/>
      </c>
    </row>
    <row r="2832">
      <c r="B2832" s="39" t="str">
        <f>IFERROR(raw!$B2831,"")</f>
        <v/>
      </c>
      <c r="C2832" s="39" t="str">
        <f>IFERROR(raw!$D2831,"")</f>
        <v/>
      </c>
      <c r="D2832" s="39" t="str">
        <f>IFERROR(__xludf.DUMMYFUNCTION("IFERROR(RANK(raw!$H2831,Filter(raw!$H$2:$H10000,raw!$B$2:$B10000=raw!$B2831),1),"""")"),"")</f>
        <v/>
      </c>
      <c r="E2832" s="40" t="str">
        <f t="array" ref="E2832">IFERROR(INDEX(raw!$B:$H,MATCH(1,(raw!$B:$B=$B2832)*(raw!$D:$D=$C2832),0),7), "n/a")</f>
        <v/>
      </c>
    </row>
    <row r="2833">
      <c r="B2833" s="39" t="str">
        <f>IFERROR(raw!$B2832,"")</f>
        <v/>
      </c>
      <c r="C2833" s="39" t="str">
        <f>IFERROR(raw!$D2832,"")</f>
        <v/>
      </c>
      <c r="D2833" s="39" t="str">
        <f>IFERROR(__xludf.DUMMYFUNCTION("IFERROR(RANK(raw!$H2832,Filter(raw!$H$2:$H10000,raw!$B$2:$B10000=raw!$B2832),1),"""")"),"")</f>
        <v/>
      </c>
      <c r="E2833" s="40" t="str">
        <f t="array" ref="E2833">IFERROR(INDEX(raw!$B:$H,MATCH(1,(raw!$B:$B=$B2833)*(raw!$D:$D=$C2833),0),7), "n/a")</f>
        <v/>
      </c>
    </row>
    <row r="2834">
      <c r="B2834" s="39" t="str">
        <f>IFERROR(raw!$B2833,"")</f>
        <v/>
      </c>
      <c r="C2834" s="39" t="str">
        <f>IFERROR(raw!$D2833,"")</f>
        <v/>
      </c>
      <c r="D2834" s="39" t="str">
        <f>IFERROR(__xludf.DUMMYFUNCTION("IFERROR(RANK(raw!$H2833,Filter(raw!$H$2:$H10000,raw!$B$2:$B10000=raw!$B2833),1),"""")"),"")</f>
        <v/>
      </c>
      <c r="E2834" s="40" t="str">
        <f t="array" ref="E2834">IFERROR(INDEX(raw!$B:$H,MATCH(1,(raw!$B:$B=$B2834)*(raw!$D:$D=$C2834),0),7), "n/a")</f>
        <v/>
      </c>
    </row>
    <row r="2835">
      <c r="B2835" s="39" t="str">
        <f>IFERROR(raw!$B2834,"")</f>
        <v/>
      </c>
      <c r="C2835" s="39" t="str">
        <f>IFERROR(raw!$D2834,"")</f>
        <v/>
      </c>
      <c r="D2835" s="39" t="str">
        <f>IFERROR(__xludf.DUMMYFUNCTION("IFERROR(RANK(raw!$H2834,Filter(raw!$H$2:$H10000,raw!$B$2:$B10000=raw!$B2834),1),"""")"),"")</f>
        <v/>
      </c>
      <c r="E2835" s="40" t="str">
        <f t="array" ref="E2835">IFERROR(INDEX(raw!$B:$H,MATCH(1,(raw!$B:$B=$B2835)*(raw!$D:$D=$C2835),0),7), "n/a")</f>
        <v/>
      </c>
    </row>
    <row r="2836">
      <c r="B2836" s="39" t="str">
        <f>IFERROR(raw!$B2835,"")</f>
        <v/>
      </c>
      <c r="C2836" s="39" t="str">
        <f>IFERROR(raw!$D2835,"")</f>
        <v/>
      </c>
      <c r="D2836" s="39" t="str">
        <f>IFERROR(__xludf.DUMMYFUNCTION("IFERROR(RANK(raw!$H2835,Filter(raw!$H$2:$H10000,raw!$B$2:$B10000=raw!$B2835),1),"""")"),"")</f>
        <v/>
      </c>
      <c r="E2836" s="40" t="str">
        <f t="array" ref="E2836">IFERROR(INDEX(raw!$B:$H,MATCH(1,(raw!$B:$B=$B2836)*(raw!$D:$D=$C2836),0),7), "n/a")</f>
        <v/>
      </c>
    </row>
    <row r="2837">
      <c r="B2837" s="39" t="str">
        <f>IFERROR(raw!$B2836,"")</f>
        <v/>
      </c>
      <c r="C2837" s="39" t="str">
        <f>IFERROR(raw!$D2836,"")</f>
        <v/>
      </c>
      <c r="D2837" s="39" t="str">
        <f>IFERROR(__xludf.DUMMYFUNCTION("IFERROR(RANK(raw!$H2836,Filter(raw!$H$2:$H10000,raw!$B$2:$B10000=raw!$B2836),1),"""")"),"")</f>
        <v/>
      </c>
      <c r="E2837" s="40" t="str">
        <f t="array" ref="E2837">IFERROR(INDEX(raw!$B:$H,MATCH(1,(raw!$B:$B=$B2837)*(raw!$D:$D=$C2837),0),7), "n/a")</f>
        <v/>
      </c>
    </row>
    <row r="2838">
      <c r="B2838" s="39" t="str">
        <f>IFERROR(raw!$B2837,"")</f>
        <v/>
      </c>
      <c r="C2838" s="39" t="str">
        <f>IFERROR(raw!$D2837,"")</f>
        <v/>
      </c>
      <c r="D2838" s="39" t="str">
        <f>IFERROR(__xludf.DUMMYFUNCTION("IFERROR(RANK(raw!$H2837,Filter(raw!$H$2:$H10000,raw!$B$2:$B10000=raw!$B2837),1),"""")"),"")</f>
        <v/>
      </c>
      <c r="E2838" s="40" t="str">
        <f t="array" ref="E2838">IFERROR(INDEX(raw!$B:$H,MATCH(1,(raw!$B:$B=$B2838)*(raw!$D:$D=$C2838),0),7), "n/a")</f>
        <v/>
      </c>
    </row>
    <row r="2839">
      <c r="B2839" s="39" t="str">
        <f>IFERROR(raw!$B2838,"")</f>
        <v/>
      </c>
      <c r="C2839" s="39" t="str">
        <f>IFERROR(raw!$D2838,"")</f>
        <v/>
      </c>
      <c r="D2839" s="39" t="str">
        <f>IFERROR(__xludf.DUMMYFUNCTION("IFERROR(RANK(raw!$H2838,Filter(raw!$H$2:$H10000,raw!$B$2:$B10000=raw!$B2838),1),"""")"),"")</f>
        <v/>
      </c>
      <c r="E2839" s="40" t="str">
        <f t="array" ref="E2839">IFERROR(INDEX(raw!$B:$H,MATCH(1,(raw!$B:$B=$B2839)*(raw!$D:$D=$C2839),0),7), "n/a")</f>
        <v/>
      </c>
    </row>
    <row r="2840">
      <c r="B2840" s="39" t="str">
        <f>IFERROR(raw!$B2839,"")</f>
        <v/>
      </c>
      <c r="C2840" s="39" t="str">
        <f>IFERROR(raw!$D2839,"")</f>
        <v/>
      </c>
      <c r="D2840" s="39" t="str">
        <f>IFERROR(__xludf.DUMMYFUNCTION("IFERROR(RANK(raw!$H2839,Filter(raw!$H$2:$H10000,raw!$B$2:$B10000=raw!$B2839),1),"""")"),"")</f>
        <v/>
      </c>
      <c r="E2840" s="40" t="str">
        <f t="array" ref="E2840">IFERROR(INDEX(raw!$B:$H,MATCH(1,(raw!$B:$B=$B2840)*(raw!$D:$D=$C2840),0),7), "n/a")</f>
        <v/>
      </c>
    </row>
    <row r="2841">
      <c r="B2841" s="39" t="str">
        <f>IFERROR(raw!$B2840,"")</f>
        <v/>
      </c>
      <c r="C2841" s="39" t="str">
        <f>IFERROR(raw!$D2840,"")</f>
        <v/>
      </c>
      <c r="D2841" s="39" t="str">
        <f>IFERROR(__xludf.DUMMYFUNCTION("IFERROR(RANK(raw!$H2840,Filter(raw!$H$2:$H10000,raw!$B$2:$B10000=raw!$B2840),1),"""")"),"")</f>
        <v/>
      </c>
      <c r="E2841" s="40" t="str">
        <f t="array" ref="E2841">IFERROR(INDEX(raw!$B:$H,MATCH(1,(raw!$B:$B=$B2841)*(raw!$D:$D=$C2841),0),7), "n/a")</f>
        <v/>
      </c>
    </row>
    <row r="2842">
      <c r="B2842" s="39" t="str">
        <f>IFERROR(raw!$B2841,"")</f>
        <v/>
      </c>
      <c r="C2842" s="39" t="str">
        <f>IFERROR(raw!$D2841,"")</f>
        <v/>
      </c>
      <c r="D2842" s="39" t="str">
        <f>IFERROR(__xludf.DUMMYFUNCTION("IFERROR(RANK(raw!$H2841,Filter(raw!$H$2:$H10000,raw!$B$2:$B10000=raw!$B2841),1),"""")"),"")</f>
        <v/>
      </c>
      <c r="E2842" s="40" t="str">
        <f t="array" ref="E2842">IFERROR(INDEX(raw!$B:$H,MATCH(1,(raw!$B:$B=$B2842)*(raw!$D:$D=$C2842),0),7), "n/a")</f>
        <v/>
      </c>
    </row>
    <row r="2843">
      <c r="B2843" s="39" t="str">
        <f>IFERROR(raw!$B2842,"")</f>
        <v/>
      </c>
      <c r="C2843" s="39" t="str">
        <f>IFERROR(raw!$D2842,"")</f>
        <v/>
      </c>
      <c r="D2843" s="39" t="str">
        <f>IFERROR(__xludf.DUMMYFUNCTION("IFERROR(RANK(raw!$H2842,Filter(raw!$H$2:$H10000,raw!$B$2:$B10000=raw!$B2842),1),"""")"),"")</f>
        <v/>
      </c>
      <c r="E2843" s="40" t="str">
        <f t="array" ref="E2843">IFERROR(INDEX(raw!$B:$H,MATCH(1,(raw!$B:$B=$B2843)*(raw!$D:$D=$C2843),0),7), "n/a")</f>
        <v/>
      </c>
    </row>
    <row r="2844">
      <c r="B2844" s="39" t="str">
        <f>IFERROR(raw!$B2843,"")</f>
        <v/>
      </c>
      <c r="C2844" s="39" t="str">
        <f>IFERROR(raw!$D2843,"")</f>
        <v/>
      </c>
      <c r="D2844" s="39" t="str">
        <f>IFERROR(__xludf.DUMMYFUNCTION("IFERROR(RANK(raw!$H2843,Filter(raw!$H$2:$H10000,raw!$B$2:$B10000=raw!$B2843),1),"""")"),"")</f>
        <v/>
      </c>
      <c r="E2844" s="40" t="str">
        <f t="array" ref="E2844">IFERROR(INDEX(raw!$B:$H,MATCH(1,(raw!$B:$B=$B2844)*(raw!$D:$D=$C2844),0),7), "n/a")</f>
        <v/>
      </c>
    </row>
    <row r="2845">
      <c r="B2845" s="39" t="str">
        <f>IFERROR(raw!$B2844,"")</f>
        <v/>
      </c>
      <c r="C2845" s="39" t="str">
        <f>IFERROR(raw!$D2844,"")</f>
        <v/>
      </c>
      <c r="D2845" s="39" t="str">
        <f>IFERROR(__xludf.DUMMYFUNCTION("IFERROR(RANK(raw!$H2844,Filter(raw!$H$2:$H10000,raw!$B$2:$B10000=raw!$B2844),1),"""")"),"")</f>
        <v/>
      </c>
      <c r="E2845" s="40" t="str">
        <f t="array" ref="E2845">IFERROR(INDEX(raw!$B:$H,MATCH(1,(raw!$B:$B=$B2845)*(raw!$D:$D=$C2845),0),7), "n/a")</f>
        <v/>
      </c>
    </row>
    <row r="2846">
      <c r="B2846" s="39" t="str">
        <f>IFERROR(raw!$B2845,"")</f>
        <v/>
      </c>
      <c r="C2846" s="39" t="str">
        <f>IFERROR(raw!$D2845,"")</f>
        <v/>
      </c>
      <c r="D2846" s="39" t="str">
        <f>IFERROR(__xludf.DUMMYFUNCTION("IFERROR(RANK(raw!$H2845,Filter(raw!$H$2:$H10000,raw!$B$2:$B10000=raw!$B2845),1),"""")"),"")</f>
        <v/>
      </c>
      <c r="E2846" s="40" t="str">
        <f t="array" ref="E2846">IFERROR(INDEX(raw!$B:$H,MATCH(1,(raw!$B:$B=$B2846)*(raw!$D:$D=$C2846),0),7), "n/a")</f>
        <v/>
      </c>
    </row>
    <row r="2847">
      <c r="B2847" s="39" t="str">
        <f>IFERROR(raw!$B2846,"")</f>
        <v/>
      </c>
      <c r="C2847" s="39" t="str">
        <f>IFERROR(raw!$D2846,"")</f>
        <v/>
      </c>
      <c r="D2847" s="39" t="str">
        <f>IFERROR(__xludf.DUMMYFUNCTION("IFERROR(RANK(raw!$H2846,Filter(raw!$H$2:$H10000,raw!$B$2:$B10000=raw!$B2846),1),"""")"),"")</f>
        <v/>
      </c>
      <c r="E2847" s="40" t="str">
        <f t="array" ref="E2847">IFERROR(INDEX(raw!$B:$H,MATCH(1,(raw!$B:$B=$B2847)*(raw!$D:$D=$C2847),0),7), "n/a")</f>
        <v/>
      </c>
    </row>
    <row r="2848">
      <c r="B2848" s="39" t="str">
        <f>IFERROR(raw!$B2847,"")</f>
        <v/>
      </c>
      <c r="C2848" s="39" t="str">
        <f>IFERROR(raw!$D2847,"")</f>
        <v/>
      </c>
      <c r="D2848" s="39" t="str">
        <f>IFERROR(__xludf.DUMMYFUNCTION("IFERROR(RANK(raw!$H2847,Filter(raw!$H$2:$H10000,raw!$B$2:$B10000=raw!$B2847),1),"""")"),"")</f>
        <v/>
      </c>
      <c r="E2848" s="40" t="str">
        <f t="array" ref="E2848">IFERROR(INDEX(raw!$B:$H,MATCH(1,(raw!$B:$B=$B2848)*(raw!$D:$D=$C2848),0),7), "n/a")</f>
        <v/>
      </c>
    </row>
    <row r="2849">
      <c r="B2849" s="39" t="str">
        <f>IFERROR(raw!$B2848,"")</f>
        <v/>
      </c>
      <c r="C2849" s="39" t="str">
        <f>IFERROR(raw!$D2848,"")</f>
        <v/>
      </c>
      <c r="D2849" s="39" t="str">
        <f>IFERROR(__xludf.DUMMYFUNCTION("IFERROR(RANK(raw!$H2848,Filter(raw!$H$2:$H10000,raw!$B$2:$B10000=raw!$B2848),1),"""")"),"")</f>
        <v/>
      </c>
      <c r="E2849" s="40" t="str">
        <f t="array" ref="E2849">IFERROR(INDEX(raw!$B:$H,MATCH(1,(raw!$B:$B=$B2849)*(raw!$D:$D=$C2849),0),7), "n/a")</f>
        <v/>
      </c>
    </row>
    <row r="2850">
      <c r="B2850" s="39" t="str">
        <f>IFERROR(raw!$B2849,"")</f>
        <v/>
      </c>
      <c r="C2850" s="39" t="str">
        <f>IFERROR(raw!$D2849,"")</f>
        <v/>
      </c>
      <c r="D2850" s="39" t="str">
        <f>IFERROR(__xludf.DUMMYFUNCTION("IFERROR(RANK(raw!$H2849,Filter(raw!$H$2:$H10000,raw!$B$2:$B10000=raw!$B2849),1),"""")"),"")</f>
        <v/>
      </c>
      <c r="E2850" s="40" t="str">
        <f t="array" ref="E2850">IFERROR(INDEX(raw!$B:$H,MATCH(1,(raw!$B:$B=$B2850)*(raw!$D:$D=$C2850),0),7), "n/a")</f>
        <v/>
      </c>
    </row>
    <row r="2851">
      <c r="B2851" s="39" t="str">
        <f>IFERROR(raw!$B2850,"")</f>
        <v/>
      </c>
      <c r="C2851" s="39" t="str">
        <f>IFERROR(raw!$D2850,"")</f>
        <v/>
      </c>
      <c r="D2851" s="39" t="str">
        <f>IFERROR(__xludf.DUMMYFUNCTION("IFERROR(RANK(raw!$H2850,Filter(raw!$H$2:$H10000,raw!$B$2:$B10000=raw!$B2850),1),"""")"),"")</f>
        <v/>
      </c>
      <c r="E2851" s="40" t="str">
        <f t="array" ref="E2851">IFERROR(INDEX(raw!$B:$H,MATCH(1,(raw!$B:$B=$B2851)*(raw!$D:$D=$C2851),0),7), "n/a")</f>
        <v/>
      </c>
    </row>
    <row r="2852">
      <c r="B2852" s="39" t="str">
        <f>IFERROR(raw!$B2851,"")</f>
        <v/>
      </c>
      <c r="C2852" s="39" t="str">
        <f>IFERROR(raw!$D2851,"")</f>
        <v/>
      </c>
      <c r="D2852" s="39" t="str">
        <f>IFERROR(__xludf.DUMMYFUNCTION("IFERROR(RANK(raw!$H2851,Filter(raw!$H$2:$H10000,raw!$B$2:$B10000=raw!$B2851),1),"""")"),"")</f>
        <v/>
      </c>
      <c r="E2852" s="40" t="str">
        <f t="array" ref="E2852">IFERROR(INDEX(raw!$B:$H,MATCH(1,(raw!$B:$B=$B2852)*(raw!$D:$D=$C2852),0),7), "n/a")</f>
        <v/>
      </c>
    </row>
    <row r="2853">
      <c r="B2853" s="39" t="str">
        <f>IFERROR(raw!$B2852,"")</f>
        <v/>
      </c>
      <c r="C2853" s="39" t="str">
        <f>IFERROR(raw!$D2852,"")</f>
        <v/>
      </c>
      <c r="D2853" s="39" t="str">
        <f>IFERROR(__xludf.DUMMYFUNCTION("IFERROR(RANK(raw!$H2852,Filter(raw!$H$2:$H10000,raw!$B$2:$B10000=raw!$B2852),1),"""")"),"")</f>
        <v/>
      </c>
      <c r="E2853" s="40" t="str">
        <f t="array" ref="E2853">IFERROR(INDEX(raw!$B:$H,MATCH(1,(raw!$B:$B=$B2853)*(raw!$D:$D=$C2853),0),7), "n/a")</f>
        <v/>
      </c>
    </row>
    <row r="2854">
      <c r="B2854" s="39" t="str">
        <f>IFERROR(raw!$B2853,"")</f>
        <v/>
      </c>
      <c r="C2854" s="39" t="str">
        <f>IFERROR(raw!$D2853,"")</f>
        <v/>
      </c>
      <c r="D2854" s="39" t="str">
        <f>IFERROR(__xludf.DUMMYFUNCTION("IFERROR(RANK(raw!$H2853,Filter(raw!$H$2:$H10000,raw!$B$2:$B10000=raw!$B2853),1),"""")"),"")</f>
        <v/>
      </c>
      <c r="E2854" s="40" t="str">
        <f t="array" ref="E2854">IFERROR(INDEX(raw!$B:$H,MATCH(1,(raw!$B:$B=$B2854)*(raw!$D:$D=$C2854),0),7), "n/a")</f>
        <v/>
      </c>
    </row>
    <row r="2855">
      <c r="B2855" s="39" t="str">
        <f>IFERROR(raw!$B2854,"")</f>
        <v/>
      </c>
      <c r="C2855" s="39" t="str">
        <f>IFERROR(raw!$D2854,"")</f>
        <v/>
      </c>
      <c r="D2855" s="39" t="str">
        <f>IFERROR(__xludf.DUMMYFUNCTION("IFERROR(RANK(raw!$H2854,Filter(raw!$H$2:$H10000,raw!$B$2:$B10000=raw!$B2854),1),"""")"),"")</f>
        <v/>
      </c>
      <c r="E2855" s="40" t="str">
        <f t="array" ref="E2855">IFERROR(INDEX(raw!$B:$H,MATCH(1,(raw!$B:$B=$B2855)*(raw!$D:$D=$C2855),0),7), "n/a")</f>
        <v/>
      </c>
    </row>
    <row r="2856">
      <c r="B2856" s="39" t="str">
        <f>IFERROR(raw!$B2855,"")</f>
        <v/>
      </c>
      <c r="C2856" s="39" t="str">
        <f>IFERROR(raw!$D2855,"")</f>
        <v/>
      </c>
      <c r="D2856" s="39" t="str">
        <f>IFERROR(__xludf.DUMMYFUNCTION("IFERROR(RANK(raw!$H2855,Filter(raw!$H$2:$H10000,raw!$B$2:$B10000=raw!$B2855),1),"""")"),"")</f>
        <v/>
      </c>
      <c r="E2856" s="40" t="str">
        <f t="array" ref="E2856">IFERROR(INDEX(raw!$B:$H,MATCH(1,(raw!$B:$B=$B2856)*(raw!$D:$D=$C2856),0),7), "n/a")</f>
        <v/>
      </c>
    </row>
    <row r="2857">
      <c r="B2857" s="39" t="str">
        <f>IFERROR(raw!$B2856,"")</f>
        <v/>
      </c>
      <c r="C2857" s="39" t="str">
        <f>IFERROR(raw!$D2856,"")</f>
        <v/>
      </c>
      <c r="D2857" s="39" t="str">
        <f>IFERROR(__xludf.DUMMYFUNCTION("IFERROR(RANK(raw!$H2856,Filter(raw!$H$2:$H10000,raw!$B$2:$B10000=raw!$B2856),1),"""")"),"")</f>
        <v/>
      </c>
      <c r="E2857" s="40" t="str">
        <f t="array" ref="E2857">IFERROR(INDEX(raw!$B:$H,MATCH(1,(raw!$B:$B=$B2857)*(raw!$D:$D=$C2857),0),7), "n/a")</f>
        <v/>
      </c>
    </row>
    <row r="2858">
      <c r="B2858" s="39" t="str">
        <f>IFERROR(raw!$B2857,"")</f>
        <v/>
      </c>
      <c r="C2858" s="39" t="str">
        <f>IFERROR(raw!$D2857,"")</f>
        <v/>
      </c>
      <c r="D2858" s="39" t="str">
        <f>IFERROR(__xludf.DUMMYFUNCTION("IFERROR(RANK(raw!$H2857,Filter(raw!$H$2:$H10000,raw!$B$2:$B10000=raw!$B2857),1),"""")"),"")</f>
        <v/>
      </c>
      <c r="E2858" s="40" t="str">
        <f t="array" ref="E2858">IFERROR(INDEX(raw!$B:$H,MATCH(1,(raw!$B:$B=$B2858)*(raw!$D:$D=$C2858),0),7), "n/a")</f>
        <v/>
      </c>
    </row>
    <row r="2859">
      <c r="B2859" s="39" t="str">
        <f>IFERROR(raw!$B2858,"")</f>
        <v/>
      </c>
      <c r="C2859" s="39" t="str">
        <f>IFERROR(raw!$D2858,"")</f>
        <v/>
      </c>
      <c r="D2859" s="39" t="str">
        <f>IFERROR(__xludf.DUMMYFUNCTION("IFERROR(RANK(raw!$H2858,Filter(raw!$H$2:$H10000,raw!$B$2:$B10000=raw!$B2858),1),"""")"),"")</f>
        <v/>
      </c>
      <c r="E2859" s="40" t="str">
        <f t="array" ref="E2859">IFERROR(INDEX(raw!$B:$H,MATCH(1,(raw!$B:$B=$B2859)*(raw!$D:$D=$C2859),0),7), "n/a")</f>
        <v/>
      </c>
    </row>
    <row r="2860">
      <c r="B2860" s="39" t="str">
        <f>IFERROR(raw!$B2859,"")</f>
        <v/>
      </c>
      <c r="C2860" s="39" t="str">
        <f>IFERROR(raw!$D2859,"")</f>
        <v/>
      </c>
      <c r="D2860" s="39" t="str">
        <f>IFERROR(__xludf.DUMMYFUNCTION("IFERROR(RANK(raw!$H2859,Filter(raw!$H$2:$H10000,raw!$B$2:$B10000=raw!$B2859),1),"""")"),"")</f>
        <v/>
      </c>
      <c r="E2860" s="40" t="str">
        <f t="array" ref="E2860">IFERROR(INDEX(raw!$B:$H,MATCH(1,(raw!$B:$B=$B2860)*(raw!$D:$D=$C2860),0),7), "n/a")</f>
        <v/>
      </c>
    </row>
    <row r="2861">
      <c r="B2861" s="39" t="str">
        <f>IFERROR(raw!$B2860,"")</f>
        <v/>
      </c>
      <c r="C2861" s="39" t="str">
        <f>IFERROR(raw!$D2860,"")</f>
        <v/>
      </c>
      <c r="D2861" s="39" t="str">
        <f>IFERROR(__xludf.DUMMYFUNCTION("IFERROR(RANK(raw!$H2860,Filter(raw!$H$2:$H10000,raw!$B$2:$B10000=raw!$B2860),1),"""")"),"")</f>
        <v/>
      </c>
      <c r="E2861" s="40" t="str">
        <f t="array" ref="E2861">IFERROR(INDEX(raw!$B:$H,MATCH(1,(raw!$B:$B=$B2861)*(raw!$D:$D=$C2861),0),7), "n/a")</f>
        <v/>
      </c>
    </row>
    <row r="2862">
      <c r="B2862" s="39" t="str">
        <f>IFERROR(raw!$B2861,"")</f>
        <v/>
      </c>
      <c r="C2862" s="39" t="str">
        <f>IFERROR(raw!$D2861,"")</f>
        <v/>
      </c>
      <c r="D2862" s="39" t="str">
        <f>IFERROR(__xludf.DUMMYFUNCTION("IFERROR(RANK(raw!$H2861,Filter(raw!$H$2:$H10000,raw!$B$2:$B10000=raw!$B2861),1),"""")"),"")</f>
        <v/>
      </c>
      <c r="E2862" s="40" t="str">
        <f t="array" ref="E2862">IFERROR(INDEX(raw!$B:$H,MATCH(1,(raw!$B:$B=$B2862)*(raw!$D:$D=$C2862),0),7), "n/a")</f>
        <v/>
      </c>
    </row>
    <row r="2863">
      <c r="B2863" s="39" t="str">
        <f>IFERROR(raw!$B2862,"")</f>
        <v/>
      </c>
      <c r="C2863" s="39" t="str">
        <f>IFERROR(raw!$D2862,"")</f>
        <v/>
      </c>
      <c r="D2863" s="39" t="str">
        <f>IFERROR(__xludf.DUMMYFUNCTION("IFERROR(RANK(raw!$H2862,Filter(raw!$H$2:$H10000,raw!$B$2:$B10000=raw!$B2862),1),"""")"),"")</f>
        <v/>
      </c>
      <c r="E2863" s="40" t="str">
        <f t="array" ref="E2863">IFERROR(INDEX(raw!$B:$H,MATCH(1,(raw!$B:$B=$B2863)*(raw!$D:$D=$C2863),0),7), "n/a")</f>
        <v/>
      </c>
    </row>
    <row r="2864">
      <c r="B2864" s="39" t="str">
        <f>IFERROR(raw!$B2863,"")</f>
        <v/>
      </c>
      <c r="C2864" s="39" t="str">
        <f>IFERROR(raw!$D2863,"")</f>
        <v/>
      </c>
      <c r="D2864" s="39" t="str">
        <f>IFERROR(__xludf.DUMMYFUNCTION("IFERROR(RANK(raw!$H2863,Filter(raw!$H$2:$H10000,raw!$B$2:$B10000=raw!$B2863),1),"""")"),"")</f>
        <v/>
      </c>
      <c r="E2864" s="40" t="str">
        <f t="array" ref="E2864">IFERROR(INDEX(raw!$B:$H,MATCH(1,(raw!$B:$B=$B2864)*(raw!$D:$D=$C2864),0),7), "n/a")</f>
        <v/>
      </c>
    </row>
    <row r="2865">
      <c r="B2865" s="39" t="str">
        <f>IFERROR(raw!$B2864,"")</f>
        <v/>
      </c>
      <c r="C2865" s="39" t="str">
        <f>IFERROR(raw!$D2864,"")</f>
        <v/>
      </c>
      <c r="D2865" s="39" t="str">
        <f>IFERROR(__xludf.DUMMYFUNCTION("IFERROR(RANK(raw!$H2864,Filter(raw!$H$2:$H10000,raw!$B$2:$B10000=raw!$B2864),1),"""")"),"")</f>
        <v/>
      </c>
      <c r="E2865" s="40" t="str">
        <f t="array" ref="E2865">IFERROR(INDEX(raw!$B:$H,MATCH(1,(raw!$B:$B=$B2865)*(raw!$D:$D=$C2865),0),7), "n/a")</f>
        <v/>
      </c>
    </row>
    <row r="2866">
      <c r="B2866" s="39" t="str">
        <f>IFERROR(raw!$B2865,"")</f>
        <v/>
      </c>
      <c r="C2866" s="39" t="str">
        <f>IFERROR(raw!$D2865,"")</f>
        <v/>
      </c>
      <c r="D2866" s="39" t="str">
        <f>IFERROR(__xludf.DUMMYFUNCTION("IFERROR(RANK(raw!$H2865,Filter(raw!$H$2:$H10000,raw!$B$2:$B10000=raw!$B2865),1),"""")"),"")</f>
        <v/>
      </c>
      <c r="E2866" s="40" t="str">
        <f t="array" ref="E2866">IFERROR(INDEX(raw!$B:$H,MATCH(1,(raw!$B:$B=$B2866)*(raw!$D:$D=$C2866),0),7), "n/a")</f>
        <v/>
      </c>
    </row>
    <row r="2867">
      <c r="B2867" s="39" t="str">
        <f>IFERROR(raw!$B2866,"")</f>
        <v/>
      </c>
      <c r="C2867" s="39" t="str">
        <f>IFERROR(raw!$D2866,"")</f>
        <v/>
      </c>
      <c r="D2867" s="39" t="str">
        <f>IFERROR(__xludf.DUMMYFUNCTION("IFERROR(RANK(raw!$H2866,Filter(raw!$H$2:$H10000,raw!$B$2:$B10000=raw!$B2866),1),"""")"),"")</f>
        <v/>
      </c>
      <c r="E2867" s="40" t="str">
        <f t="array" ref="E2867">IFERROR(INDEX(raw!$B:$H,MATCH(1,(raw!$B:$B=$B2867)*(raw!$D:$D=$C2867),0),7), "n/a")</f>
        <v/>
      </c>
    </row>
    <row r="2868">
      <c r="B2868" s="39" t="str">
        <f>IFERROR(raw!$B2867,"")</f>
        <v/>
      </c>
      <c r="C2868" s="39" t="str">
        <f>IFERROR(raw!$D2867,"")</f>
        <v/>
      </c>
      <c r="D2868" s="39" t="str">
        <f>IFERROR(__xludf.DUMMYFUNCTION("IFERROR(RANK(raw!$H2867,Filter(raw!$H$2:$H10000,raw!$B$2:$B10000=raw!$B2867),1),"""")"),"")</f>
        <v/>
      </c>
      <c r="E2868" s="40" t="str">
        <f t="array" ref="E2868">IFERROR(INDEX(raw!$B:$H,MATCH(1,(raw!$B:$B=$B2868)*(raw!$D:$D=$C2868),0),7), "n/a")</f>
        <v/>
      </c>
    </row>
    <row r="2869">
      <c r="B2869" s="39" t="str">
        <f>IFERROR(raw!$B2868,"")</f>
        <v/>
      </c>
      <c r="C2869" s="39" t="str">
        <f>IFERROR(raw!$D2868,"")</f>
        <v/>
      </c>
      <c r="D2869" s="39" t="str">
        <f>IFERROR(__xludf.DUMMYFUNCTION("IFERROR(RANK(raw!$H2868,Filter(raw!$H$2:$H10000,raw!$B$2:$B10000=raw!$B2868),1),"""")"),"")</f>
        <v/>
      </c>
      <c r="E2869" s="40" t="str">
        <f t="array" ref="E2869">IFERROR(INDEX(raw!$B:$H,MATCH(1,(raw!$B:$B=$B2869)*(raw!$D:$D=$C2869),0),7), "n/a")</f>
        <v/>
      </c>
    </row>
    <row r="2870">
      <c r="B2870" s="39" t="str">
        <f>IFERROR(raw!$B2869,"")</f>
        <v/>
      </c>
      <c r="C2870" s="39" t="str">
        <f>IFERROR(raw!$D2869,"")</f>
        <v/>
      </c>
      <c r="D2870" s="39" t="str">
        <f>IFERROR(__xludf.DUMMYFUNCTION("IFERROR(RANK(raw!$H2869,Filter(raw!$H$2:$H10000,raw!$B$2:$B10000=raw!$B2869),1),"""")"),"")</f>
        <v/>
      </c>
      <c r="E2870" s="40" t="str">
        <f t="array" ref="E2870">IFERROR(INDEX(raw!$B:$H,MATCH(1,(raw!$B:$B=$B2870)*(raw!$D:$D=$C2870),0),7), "n/a")</f>
        <v/>
      </c>
    </row>
    <row r="2871">
      <c r="B2871" s="39" t="str">
        <f>IFERROR(raw!$B2870,"")</f>
        <v/>
      </c>
      <c r="C2871" s="39" t="str">
        <f>IFERROR(raw!$D2870,"")</f>
        <v/>
      </c>
      <c r="D2871" s="39" t="str">
        <f>IFERROR(__xludf.DUMMYFUNCTION("IFERROR(RANK(raw!$H2870,Filter(raw!$H$2:$H10000,raw!$B$2:$B10000=raw!$B2870),1),"""")"),"")</f>
        <v/>
      </c>
      <c r="E2871" s="40" t="str">
        <f t="array" ref="E2871">IFERROR(INDEX(raw!$B:$H,MATCH(1,(raw!$B:$B=$B2871)*(raw!$D:$D=$C2871),0),7), "n/a")</f>
        <v/>
      </c>
    </row>
    <row r="2872">
      <c r="B2872" s="39" t="str">
        <f>IFERROR(raw!$B2871,"")</f>
        <v/>
      </c>
      <c r="C2872" s="39" t="str">
        <f>IFERROR(raw!$D2871,"")</f>
        <v/>
      </c>
      <c r="D2872" s="39" t="str">
        <f>IFERROR(__xludf.DUMMYFUNCTION("IFERROR(RANK(raw!$H2871,Filter(raw!$H$2:$H10000,raw!$B$2:$B10000=raw!$B2871),1),"""")"),"")</f>
        <v/>
      </c>
      <c r="E2872" s="40" t="str">
        <f t="array" ref="E2872">IFERROR(INDEX(raw!$B:$H,MATCH(1,(raw!$B:$B=$B2872)*(raw!$D:$D=$C2872),0),7), "n/a")</f>
        <v/>
      </c>
    </row>
    <row r="2873">
      <c r="B2873" s="39" t="str">
        <f>IFERROR(raw!$B2872,"")</f>
        <v/>
      </c>
      <c r="C2873" s="39" t="str">
        <f>IFERROR(raw!$D2872,"")</f>
        <v/>
      </c>
      <c r="D2873" s="39" t="str">
        <f>IFERROR(__xludf.DUMMYFUNCTION("IFERROR(RANK(raw!$H2872,Filter(raw!$H$2:$H10000,raw!$B$2:$B10000=raw!$B2872),1),"""")"),"")</f>
        <v/>
      </c>
      <c r="E2873" s="40" t="str">
        <f t="array" ref="E2873">IFERROR(INDEX(raw!$B:$H,MATCH(1,(raw!$B:$B=$B2873)*(raw!$D:$D=$C2873),0),7), "n/a")</f>
        <v/>
      </c>
    </row>
    <row r="2874">
      <c r="B2874" s="39" t="str">
        <f>IFERROR(raw!$B2873,"")</f>
        <v/>
      </c>
      <c r="C2874" s="39" t="str">
        <f>IFERROR(raw!$D2873,"")</f>
        <v/>
      </c>
      <c r="D2874" s="39" t="str">
        <f>IFERROR(__xludf.DUMMYFUNCTION("IFERROR(RANK(raw!$H2873,Filter(raw!$H$2:$H10000,raw!$B$2:$B10000=raw!$B2873),1),"""")"),"")</f>
        <v/>
      </c>
      <c r="E2874" s="40" t="str">
        <f t="array" ref="E2874">IFERROR(INDEX(raw!$B:$H,MATCH(1,(raw!$B:$B=$B2874)*(raw!$D:$D=$C2874),0),7), "n/a")</f>
        <v/>
      </c>
    </row>
    <row r="2875">
      <c r="B2875" s="39" t="str">
        <f>IFERROR(raw!$B2874,"")</f>
        <v/>
      </c>
      <c r="C2875" s="39" t="str">
        <f>IFERROR(raw!$D2874,"")</f>
        <v/>
      </c>
      <c r="D2875" s="39" t="str">
        <f>IFERROR(__xludf.DUMMYFUNCTION("IFERROR(RANK(raw!$H2874,Filter(raw!$H$2:$H10000,raw!$B$2:$B10000=raw!$B2874),1),"""")"),"")</f>
        <v/>
      </c>
      <c r="E2875" s="40" t="str">
        <f t="array" ref="E2875">IFERROR(INDEX(raw!$B:$H,MATCH(1,(raw!$B:$B=$B2875)*(raw!$D:$D=$C2875),0),7), "n/a")</f>
        <v/>
      </c>
    </row>
    <row r="2876">
      <c r="B2876" s="39" t="str">
        <f>IFERROR(raw!$B2875,"")</f>
        <v/>
      </c>
      <c r="C2876" s="39" t="str">
        <f>IFERROR(raw!$D2875,"")</f>
        <v/>
      </c>
      <c r="D2876" s="39" t="str">
        <f>IFERROR(__xludf.DUMMYFUNCTION("IFERROR(RANK(raw!$H2875,Filter(raw!$H$2:$H10000,raw!$B$2:$B10000=raw!$B2875),1),"""")"),"")</f>
        <v/>
      </c>
      <c r="E2876" s="40" t="str">
        <f t="array" ref="E2876">IFERROR(INDEX(raw!$B:$H,MATCH(1,(raw!$B:$B=$B2876)*(raw!$D:$D=$C2876),0),7), "n/a")</f>
        <v/>
      </c>
    </row>
    <row r="2877">
      <c r="B2877" s="39" t="str">
        <f>IFERROR(raw!$B2876,"")</f>
        <v/>
      </c>
      <c r="C2877" s="39" t="str">
        <f>IFERROR(raw!$D2876,"")</f>
        <v/>
      </c>
      <c r="D2877" s="39" t="str">
        <f>IFERROR(__xludf.DUMMYFUNCTION("IFERROR(RANK(raw!$H2876,Filter(raw!$H$2:$H10000,raw!$B$2:$B10000=raw!$B2876),1),"""")"),"")</f>
        <v/>
      </c>
      <c r="E2877" s="40" t="str">
        <f t="array" ref="E2877">IFERROR(INDEX(raw!$B:$H,MATCH(1,(raw!$B:$B=$B2877)*(raw!$D:$D=$C2877),0),7), "n/a")</f>
        <v/>
      </c>
    </row>
    <row r="2878">
      <c r="B2878" s="39" t="str">
        <f>IFERROR(raw!$B2877,"")</f>
        <v/>
      </c>
      <c r="C2878" s="39" t="str">
        <f>IFERROR(raw!$D2877,"")</f>
        <v/>
      </c>
      <c r="D2878" s="39" t="str">
        <f>IFERROR(__xludf.DUMMYFUNCTION("IFERROR(RANK(raw!$H2877,Filter(raw!$H$2:$H10000,raw!$B$2:$B10000=raw!$B2877),1),"""")"),"")</f>
        <v/>
      </c>
      <c r="E2878" s="40" t="str">
        <f t="array" ref="E2878">IFERROR(INDEX(raw!$B:$H,MATCH(1,(raw!$B:$B=$B2878)*(raw!$D:$D=$C2878),0),7), "n/a")</f>
        <v/>
      </c>
    </row>
    <row r="2879">
      <c r="B2879" s="39" t="str">
        <f>IFERROR(raw!$B2878,"")</f>
        <v/>
      </c>
      <c r="C2879" s="39" t="str">
        <f>IFERROR(raw!$D2878,"")</f>
        <v/>
      </c>
      <c r="D2879" s="39" t="str">
        <f>IFERROR(__xludf.DUMMYFUNCTION("IFERROR(RANK(raw!$H2878,Filter(raw!$H$2:$H10000,raw!$B$2:$B10000=raw!$B2878),1),"""")"),"")</f>
        <v/>
      </c>
      <c r="E2879" s="40" t="str">
        <f t="array" ref="E2879">IFERROR(INDEX(raw!$B:$H,MATCH(1,(raw!$B:$B=$B2879)*(raw!$D:$D=$C2879),0),7), "n/a")</f>
        <v/>
      </c>
    </row>
    <row r="2880">
      <c r="B2880" s="39" t="str">
        <f>IFERROR(raw!$B2879,"")</f>
        <v/>
      </c>
      <c r="C2880" s="39" t="str">
        <f>IFERROR(raw!$D2879,"")</f>
        <v/>
      </c>
      <c r="D2880" s="39" t="str">
        <f>IFERROR(__xludf.DUMMYFUNCTION("IFERROR(RANK(raw!$H2879,Filter(raw!$H$2:$H10000,raw!$B$2:$B10000=raw!$B2879),1),"""")"),"")</f>
        <v/>
      </c>
      <c r="E2880" s="40" t="str">
        <f t="array" ref="E2880">IFERROR(INDEX(raw!$B:$H,MATCH(1,(raw!$B:$B=$B2880)*(raw!$D:$D=$C2880),0),7), "n/a")</f>
        <v/>
      </c>
    </row>
    <row r="2881">
      <c r="B2881" s="39" t="str">
        <f>IFERROR(raw!$B2880,"")</f>
        <v/>
      </c>
      <c r="C2881" s="39" t="str">
        <f>IFERROR(raw!$D2880,"")</f>
        <v/>
      </c>
      <c r="D2881" s="39" t="str">
        <f>IFERROR(__xludf.DUMMYFUNCTION("IFERROR(RANK(raw!$H2880,Filter(raw!$H$2:$H10000,raw!$B$2:$B10000=raw!$B2880),1),"""")"),"")</f>
        <v/>
      </c>
      <c r="E2881" s="40" t="str">
        <f t="array" ref="E2881">IFERROR(INDEX(raw!$B:$H,MATCH(1,(raw!$B:$B=$B2881)*(raw!$D:$D=$C2881),0),7), "n/a")</f>
        <v/>
      </c>
    </row>
    <row r="2882">
      <c r="B2882" s="39" t="str">
        <f>IFERROR(raw!$B2881,"")</f>
        <v/>
      </c>
      <c r="C2882" s="39" t="str">
        <f>IFERROR(raw!$D2881,"")</f>
        <v/>
      </c>
      <c r="D2882" s="39" t="str">
        <f>IFERROR(__xludf.DUMMYFUNCTION("IFERROR(RANK(raw!$H2881,Filter(raw!$H$2:$H10000,raw!$B$2:$B10000=raw!$B2881),1),"""")"),"")</f>
        <v/>
      </c>
      <c r="E2882" s="40" t="str">
        <f t="array" ref="E2882">IFERROR(INDEX(raw!$B:$H,MATCH(1,(raw!$B:$B=$B2882)*(raw!$D:$D=$C2882),0),7), "n/a")</f>
        <v/>
      </c>
    </row>
    <row r="2883">
      <c r="B2883" s="39" t="str">
        <f>IFERROR(raw!$B2882,"")</f>
        <v/>
      </c>
      <c r="C2883" s="39" t="str">
        <f>IFERROR(raw!$D2882,"")</f>
        <v/>
      </c>
      <c r="D2883" s="39" t="str">
        <f>IFERROR(__xludf.DUMMYFUNCTION("IFERROR(RANK(raw!$H2882,Filter(raw!$H$2:$H10000,raw!$B$2:$B10000=raw!$B2882),1),"""")"),"")</f>
        <v/>
      </c>
      <c r="E2883" s="40" t="str">
        <f t="array" ref="E2883">IFERROR(INDEX(raw!$B:$H,MATCH(1,(raw!$B:$B=$B2883)*(raw!$D:$D=$C2883),0),7), "n/a")</f>
        <v/>
      </c>
    </row>
    <row r="2884">
      <c r="B2884" s="39" t="str">
        <f>IFERROR(raw!$B2883,"")</f>
        <v/>
      </c>
      <c r="C2884" s="39" t="str">
        <f>IFERROR(raw!$D2883,"")</f>
        <v/>
      </c>
      <c r="D2884" s="39" t="str">
        <f>IFERROR(__xludf.DUMMYFUNCTION("IFERROR(RANK(raw!$H2883,Filter(raw!$H$2:$H10000,raw!$B$2:$B10000=raw!$B2883),1),"""")"),"")</f>
        <v/>
      </c>
      <c r="E2884" s="40" t="str">
        <f t="array" ref="E2884">IFERROR(INDEX(raw!$B:$H,MATCH(1,(raw!$B:$B=$B2884)*(raw!$D:$D=$C2884),0),7), "n/a")</f>
        <v/>
      </c>
    </row>
    <row r="2885">
      <c r="B2885" s="39" t="str">
        <f>IFERROR(raw!$B2884,"")</f>
        <v/>
      </c>
      <c r="C2885" s="39" t="str">
        <f>IFERROR(raw!$D2884,"")</f>
        <v/>
      </c>
      <c r="D2885" s="39" t="str">
        <f>IFERROR(__xludf.DUMMYFUNCTION("IFERROR(RANK(raw!$H2884,Filter(raw!$H$2:$H10000,raw!$B$2:$B10000=raw!$B2884),1),"""")"),"")</f>
        <v/>
      </c>
      <c r="E2885" s="40" t="str">
        <f t="array" ref="E2885">IFERROR(INDEX(raw!$B:$H,MATCH(1,(raw!$B:$B=$B2885)*(raw!$D:$D=$C2885),0),7), "n/a")</f>
        <v/>
      </c>
    </row>
    <row r="2886">
      <c r="B2886" s="39" t="str">
        <f>IFERROR(raw!$B2885,"")</f>
        <v/>
      </c>
      <c r="C2886" s="39" t="str">
        <f>IFERROR(raw!$D2885,"")</f>
        <v/>
      </c>
      <c r="D2886" s="39" t="str">
        <f>IFERROR(__xludf.DUMMYFUNCTION("IFERROR(RANK(raw!$H2885,Filter(raw!$H$2:$H10000,raw!$B$2:$B10000=raw!$B2885),1),"""")"),"")</f>
        <v/>
      </c>
      <c r="E2886" s="40" t="str">
        <f t="array" ref="E2886">IFERROR(INDEX(raw!$B:$H,MATCH(1,(raw!$B:$B=$B2886)*(raw!$D:$D=$C2886),0),7), "n/a")</f>
        <v/>
      </c>
    </row>
    <row r="2887">
      <c r="B2887" s="39" t="str">
        <f>IFERROR(raw!$B2886,"")</f>
        <v/>
      </c>
      <c r="C2887" s="39" t="str">
        <f>IFERROR(raw!$D2886,"")</f>
        <v/>
      </c>
      <c r="D2887" s="39" t="str">
        <f>IFERROR(__xludf.DUMMYFUNCTION("IFERROR(RANK(raw!$H2886,Filter(raw!$H$2:$H10000,raw!$B$2:$B10000=raw!$B2886),1),"""")"),"")</f>
        <v/>
      </c>
      <c r="E2887" s="40" t="str">
        <f t="array" ref="E2887">IFERROR(INDEX(raw!$B:$H,MATCH(1,(raw!$B:$B=$B2887)*(raw!$D:$D=$C2887),0),7), "n/a")</f>
        <v/>
      </c>
    </row>
    <row r="2888">
      <c r="B2888" s="39" t="str">
        <f>IFERROR(raw!$B2887,"")</f>
        <v/>
      </c>
      <c r="C2888" s="39" t="str">
        <f>IFERROR(raw!$D2887,"")</f>
        <v/>
      </c>
      <c r="D2888" s="39" t="str">
        <f>IFERROR(__xludf.DUMMYFUNCTION("IFERROR(RANK(raw!$H2887,Filter(raw!$H$2:$H10000,raw!$B$2:$B10000=raw!$B2887),1),"""")"),"")</f>
        <v/>
      </c>
      <c r="E2888" s="40" t="str">
        <f t="array" ref="E2888">IFERROR(INDEX(raw!$B:$H,MATCH(1,(raw!$B:$B=$B2888)*(raw!$D:$D=$C2888),0),7), "n/a")</f>
        <v/>
      </c>
    </row>
    <row r="2889">
      <c r="B2889" s="39" t="str">
        <f>IFERROR(raw!$B2888,"")</f>
        <v/>
      </c>
      <c r="C2889" s="39" t="str">
        <f>IFERROR(raw!$D2888,"")</f>
        <v/>
      </c>
      <c r="D2889" s="39" t="str">
        <f>IFERROR(__xludf.DUMMYFUNCTION("IFERROR(RANK(raw!$H2888,Filter(raw!$H$2:$H10000,raw!$B$2:$B10000=raw!$B2888),1),"""")"),"")</f>
        <v/>
      </c>
      <c r="E2889" s="40" t="str">
        <f t="array" ref="E2889">IFERROR(INDEX(raw!$B:$H,MATCH(1,(raw!$B:$B=$B2889)*(raw!$D:$D=$C2889),0),7), "n/a")</f>
        <v/>
      </c>
    </row>
    <row r="2890">
      <c r="B2890" s="39" t="str">
        <f>IFERROR(raw!$B2889,"")</f>
        <v/>
      </c>
      <c r="C2890" s="39" t="str">
        <f>IFERROR(raw!$D2889,"")</f>
        <v/>
      </c>
      <c r="D2890" s="39" t="str">
        <f>IFERROR(__xludf.DUMMYFUNCTION("IFERROR(RANK(raw!$H2889,Filter(raw!$H$2:$H10000,raw!$B$2:$B10000=raw!$B2889),1),"""")"),"")</f>
        <v/>
      </c>
      <c r="E2890" s="40" t="str">
        <f t="array" ref="E2890">IFERROR(INDEX(raw!$B:$H,MATCH(1,(raw!$B:$B=$B2890)*(raw!$D:$D=$C2890),0),7), "n/a")</f>
        <v/>
      </c>
    </row>
    <row r="2891">
      <c r="B2891" s="39" t="str">
        <f>IFERROR(raw!$B2890,"")</f>
        <v/>
      </c>
      <c r="C2891" s="39" t="str">
        <f>IFERROR(raw!$D2890,"")</f>
        <v/>
      </c>
      <c r="D2891" s="39" t="str">
        <f>IFERROR(__xludf.DUMMYFUNCTION("IFERROR(RANK(raw!$H2890,Filter(raw!$H$2:$H10000,raw!$B$2:$B10000=raw!$B2890),1),"""")"),"")</f>
        <v/>
      </c>
      <c r="E2891" s="40" t="str">
        <f t="array" ref="E2891">IFERROR(INDEX(raw!$B:$H,MATCH(1,(raw!$B:$B=$B2891)*(raw!$D:$D=$C2891),0),7), "n/a")</f>
        <v/>
      </c>
    </row>
    <row r="2892">
      <c r="B2892" s="39" t="str">
        <f>IFERROR(raw!$B2891,"")</f>
        <v/>
      </c>
      <c r="C2892" s="39" t="str">
        <f>IFERROR(raw!$D2891,"")</f>
        <v/>
      </c>
      <c r="D2892" s="39" t="str">
        <f>IFERROR(__xludf.DUMMYFUNCTION("IFERROR(RANK(raw!$H2891,Filter(raw!$H$2:$H10000,raw!$B$2:$B10000=raw!$B2891),1),"""")"),"")</f>
        <v/>
      </c>
      <c r="E2892" s="40" t="str">
        <f t="array" ref="E2892">IFERROR(INDEX(raw!$B:$H,MATCH(1,(raw!$B:$B=$B2892)*(raw!$D:$D=$C2892),0),7), "n/a")</f>
        <v/>
      </c>
    </row>
    <row r="2893">
      <c r="B2893" s="39" t="str">
        <f>IFERROR(raw!$B2892,"")</f>
        <v/>
      </c>
      <c r="C2893" s="39" t="str">
        <f>IFERROR(raw!$D2892,"")</f>
        <v/>
      </c>
      <c r="D2893" s="39" t="str">
        <f>IFERROR(__xludf.DUMMYFUNCTION("IFERROR(RANK(raw!$H2892,Filter(raw!$H$2:$H10000,raw!$B$2:$B10000=raw!$B2892),1),"""")"),"")</f>
        <v/>
      </c>
      <c r="E2893" s="40" t="str">
        <f t="array" ref="E2893">IFERROR(INDEX(raw!$B:$H,MATCH(1,(raw!$B:$B=$B2893)*(raw!$D:$D=$C2893),0),7), "n/a")</f>
        <v/>
      </c>
    </row>
    <row r="2894">
      <c r="B2894" s="39" t="str">
        <f>IFERROR(raw!$B2893,"")</f>
        <v/>
      </c>
      <c r="C2894" s="39" t="str">
        <f>IFERROR(raw!$D2893,"")</f>
        <v/>
      </c>
      <c r="D2894" s="39" t="str">
        <f>IFERROR(__xludf.DUMMYFUNCTION("IFERROR(RANK(raw!$H2893,Filter(raw!$H$2:$H10000,raw!$B$2:$B10000=raw!$B2893),1),"""")"),"")</f>
        <v/>
      </c>
      <c r="E2894" s="40" t="str">
        <f t="array" ref="E2894">IFERROR(INDEX(raw!$B:$H,MATCH(1,(raw!$B:$B=$B2894)*(raw!$D:$D=$C2894),0),7), "n/a")</f>
        <v/>
      </c>
    </row>
    <row r="2895">
      <c r="B2895" s="39" t="str">
        <f>IFERROR(raw!$B2894,"")</f>
        <v/>
      </c>
      <c r="C2895" s="39" t="str">
        <f>IFERROR(raw!$D2894,"")</f>
        <v/>
      </c>
      <c r="D2895" s="39" t="str">
        <f>IFERROR(__xludf.DUMMYFUNCTION("IFERROR(RANK(raw!$H2894,Filter(raw!$H$2:$H10000,raw!$B$2:$B10000=raw!$B2894),1),"""")"),"")</f>
        <v/>
      </c>
      <c r="E2895" s="40" t="str">
        <f t="array" ref="E2895">IFERROR(INDEX(raw!$B:$H,MATCH(1,(raw!$B:$B=$B2895)*(raw!$D:$D=$C2895),0),7), "n/a")</f>
        <v/>
      </c>
    </row>
    <row r="2896">
      <c r="B2896" s="39" t="str">
        <f>IFERROR(raw!$B2895,"")</f>
        <v/>
      </c>
      <c r="C2896" s="39" t="str">
        <f>IFERROR(raw!$D2895,"")</f>
        <v/>
      </c>
      <c r="D2896" s="39" t="str">
        <f>IFERROR(__xludf.DUMMYFUNCTION("IFERROR(RANK(raw!$H2895,Filter(raw!$H$2:$H10000,raw!$B$2:$B10000=raw!$B2895),1),"""")"),"")</f>
        <v/>
      </c>
      <c r="E2896" s="40" t="str">
        <f t="array" ref="E2896">IFERROR(INDEX(raw!$B:$H,MATCH(1,(raw!$B:$B=$B2896)*(raw!$D:$D=$C2896),0),7), "n/a")</f>
        <v/>
      </c>
    </row>
    <row r="2897">
      <c r="B2897" s="39" t="str">
        <f>IFERROR(raw!$B2896,"")</f>
        <v/>
      </c>
      <c r="C2897" s="39" t="str">
        <f>IFERROR(raw!$D2896,"")</f>
        <v/>
      </c>
      <c r="D2897" s="39" t="str">
        <f>IFERROR(__xludf.DUMMYFUNCTION("IFERROR(RANK(raw!$H2896,Filter(raw!$H$2:$H10000,raw!$B$2:$B10000=raw!$B2896),1),"""")"),"")</f>
        <v/>
      </c>
      <c r="E2897" s="40" t="str">
        <f t="array" ref="E2897">IFERROR(INDEX(raw!$B:$H,MATCH(1,(raw!$B:$B=$B2897)*(raw!$D:$D=$C2897),0),7), "n/a")</f>
        <v/>
      </c>
    </row>
    <row r="2898">
      <c r="B2898" s="39" t="str">
        <f>IFERROR(raw!$B2897,"")</f>
        <v/>
      </c>
      <c r="C2898" s="39" t="str">
        <f>IFERROR(raw!$D2897,"")</f>
        <v/>
      </c>
      <c r="D2898" s="39" t="str">
        <f>IFERROR(__xludf.DUMMYFUNCTION("IFERROR(RANK(raw!$H2897,Filter(raw!$H$2:$H10000,raw!$B$2:$B10000=raw!$B2897),1),"""")"),"")</f>
        <v/>
      </c>
      <c r="E2898" s="40" t="str">
        <f t="array" ref="E2898">IFERROR(INDEX(raw!$B:$H,MATCH(1,(raw!$B:$B=$B2898)*(raw!$D:$D=$C2898),0),7), "n/a")</f>
        <v/>
      </c>
    </row>
    <row r="2899">
      <c r="B2899" s="39" t="str">
        <f>IFERROR(raw!$B2898,"")</f>
        <v/>
      </c>
      <c r="C2899" s="39" t="str">
        <f>IFERROR(raw!$D2898,"")</f>
        <v/>
      </c>
      <c r="D2899" s="39" t="str">
        <f>IFERROR(__xludf.DUMMYFUNCTION("IFERROR(RANK(raw!$H2898,Filter(raw!$H$2:$H10000,raw!$B$2:$B10000=raw!$B2898),1),"""")"),"")</f>
        <v/>
      </c>
      <c r="E2899" s="40" t="str">
        <f t="array" ref="E2899">IFERROR(INDEX(raw!$B:$H,MATCH(1,(raw!$B:$B=$B2899)*(raw!$D:$D=$C2899),0),7), "n/a")</f>
        <v/>
      </c>
    </row>
    <row r="2900">
      <c r="B2900" s="39" t="str">
        <f>IFERROR(raw!$B2899,"")</f>
        <v/>
      </c>
      <c r="C2900" s="39" t="str">
        <f>IFERROR(raw!$D2899,"")</f>
        <v/>
      </c>
      <c r="D2900" s="39" t="str">
        <f>IFERROR(__xludf.DUMMYFUNCTION("IFERROR(RANK(raw!$H2899,Filter(raw!$H$2:$H10000,raw!$B$2:$B10000=raw!$B2899),1),"""")"),"")</f>
        <v/>
      </c>
      <c r="E2900" s="40" t="str">
        <f t="array" ref="E2900">IFERROR(INDEX(raw!$B:$H,MATCH(1,(raw!$B:$B=$B2900)*(raw!$D:$D=$C2900),0),7), "n/a")</f>
        <v/>
      </c>
    </row>
    <row r="2901">
      <c r="B2901" s="39" t="str">
        <f>IFERROR(raw!$B2900,"")</f>
        <v/>
      </c>
      <c r="C2901" s="39" t="str">
        <f>IFERROR(raw!$D2900,"")</f>
        <v/>
      </c>
      <c r="D2901" s="39" t="str">
        <f>IFERROR(__xludf.DUMMYFUNCTION("IFERROR(RANK(raw!$H2900,Filter(raw!$H$2:$H10000,raw!$B$2:$B10000=raw!$B2900),1),"""")"),"")</f>
        <v/>
      </c>
      <c r="E2901" s="40" t="str">
        <f t="array" ref="E2901">IFERROR(INDEX(raw!$B:$H,MATCH(1,(raw!$B:$B=$B2901)*(raw!$D:$D=$C2901),0),7), "n/a")</f>
        <v/>
      </c>
    </row>
    <row r="2902">
      <c r="B2902" s="39" t="str">
        <f>IFERROR(raw!$B2901,"")</f>
        <v/>
      </c>
      <c r="C2902" s="39" t="str">
        <f>IFERROR(raw!$D2901,"")</f>
        <v/>
      </c>
      <c r="D2902" s="39" t="str">
        <f>IFERROR(__xludf.DUMMYFUNCTION("IFERROR(RANK(raw!$H2901,Filter(raw!$H$2:$H10000,raw!$B$2:$B10000=raw!$B2901),1),"""")"),"")</f>
        <v/>
      </c>
      <c r="E2902" s="40" t="str">
        <f t="array" ref="E2902">IFERROR(INDEX(raw!$B:$H,MATCH(1,(raw!$B:$B=$B2902)*(raw!$D:$D=$C2902),0),7), "n/a")</f>
        <v/>
      </c>
    </row>
    <row r="2903">
      <c r="B2903" s="39" t="str">
        <f>IFERROR(raw!$B2902,"")</f>
        <v/>
      </c>
      <c r="C2903" s="39" t="str">
        <f>IFERROR(raw!$D2902,"")</f>
        <v/>
      </c>
      <c r="D2903" s="39" t="str">
        <f>IFERROR(__xludf.DUMMYFUNCTION("IFERROR(RANK(raw!$H2902,Filter(raw!$H$2:$H10000,raw!$B$2:$B10000=raw!$B2902),1),"""")"),"")</f>
        <v/>
      </c>
      <c r="E2903" s="40" t="str">
        <f t="array" ref="E2903">IFERROR(INDEX(raw!$B:$H,MATCH(1,(raw!$B:$B=$B2903)*(raw!$D:$D=$C2903),0),7), "n/a")</f>
        <v/>
      </c>
    </row>
    <row r="2904">
      <c r="B2904" s="39" t="str">
        <f>IFERROR(raw!$B2903,"")</f>
        <v/>
      </c>
      <c r="C2904" s="39" t="str">
        <f>IFERROR(raw!$D2903,"")</f>
        <v/>
      </c>
      <c r="D2904" s="39" t="str">
        <f>IFERROR(__xludf.DUMMYFUNCTION("IFERROR(RANK(raw!$H2903,Filter(raw!$H$2:$H10000,raw!$B$2:$B10000=raw!$B2903),1),"""")"),"")</f>
        <v/>
      </c>
      <c r="E2904" s="40" t="str">
        <f t="array" ref="E2904">IFERROR(INDEX(raw!$B:$H,MATCH(1,(raw!$B:$B=$B2904)*(raw!$D:$D=$C2904),0),7), "n/a")</f>
        <v/>
      </c>
    </row>
    <row r="2905">
      <c r="B2905" s="39" t="str">
        <f>IFERROR(raw!$B2904,"")</f>
        <v/>
      </c>
      <c r="C2905" s="39" t="str">
        <f>IFERROR(raw!$D2904,"")</f>
        <v/>
      </c>
      <c r="D2905" s="39" t="str">
        <f>IFERROR(__xludf.DUMMYFUNCTION("IFERROR(RANK(raw!$H2904,Filter(raw!$H$2:$H10000,raw!$B$2:$B10000=raw!$B2904),1),"""")"),"")</f>
        <v/>
      </c>
      <c r="E2905" s="40" t="str">
        <f t="array" ref="E2905">IFERROR(INDEX(raw!$B:$H,MATCH(1,(raw!$B:$B=$B2905)*(raw!$D:$D=$C2905),0),7), "n/a")</f>
        <v/>
      </c>
    </row>
    <row r="2906">
      <c r="B2906" s="39" t="str">
        <f>IFERROR(raw!$B2905,"")</f>
        <v/>
      </c>
      <c r="C2906" s="39" t="str">
        <f>IFERROR(raw!$D2905,"")</f>
        <v/>
      </c>
      <c r="D2906" s="39" t="str">
        <f>IFERROR(__xludf.DUMMYFUNCTION("IFERROR(RANK(raw!$H2905,Filter(raw!$H$2:$H10000,raw!$B$2:$B10000=raw!$B2905),1),"""")"),"")</f>
        <v/>
      </c>
      <c r="E2906" s="40" t="str">
        <f t="array" ref="E2906">IFERROR(INDEX(raw!$B:$H,MATCH(1,(raw!$B:$B=$B2906)*(raw!$D:$D=$C2906),0),7), "n/a")</f>
        <v/>
      </c>
    </row>
    <row r="2907">
      <c r="B2907" s="39" t="str">
        <f>IFERROR(raw!$B2906,"")</f>
        <v/>
      </c>
      <c r="C2907" s="39" t="str">
        <f>IFERROR(raw!$D2906,"")</f>
        <v/>
      </c>
      <c r="D2907" s="39" t="str">
        <f>IFERROR(__xludf.DUMMYFUNCTION("IFERROR(RANK(raw!$H2906,Filter(raw!$H$2:$H10000,raw!$B$2:$B10000=raw!$B2906),1),"""")"),"")</f>
        <v/>
      </c>
      <c r="E2907" s="40" t="str">
        <f t="array" ref="E2907">IFERROR(INDEX(raw!$B:$H,MATCH(1,(raw!$B:$B=$B2907)*(raw!$D:$D=$C2907),0),7), "n/a")</f>
        <v/>
      </c>
    </row>
    <row r="2908">
      <c r="B2908" s="39" t="str">
        <f>IFERROR(raw!$B2907,"")</f>
        <v/>
      </c>
      <c r="C2908" s="39" t="str">
        <f>IFERROR(raw!$D2907,"")</f>
        <v/>
      </c>
      <c r="D2908" s="39" t="str">
        <f>IFERROR(__xludf.DUMMYFUNCTION("IFERROR(RANK(raw!$H2907,Filter(raw!$H$2:$H10000,raw!$B$2:$B10000=raw!$B2907),1),"""")"),"")</f>
        <v/>
      </c>
      <c r="E2908" s="40" t="str">
        <f t="array" ref="E2908">IFERROR(INDEX(raw!$B:$H,MATCH(1,(raw!$B:$B=$B2908)*(raw!$D:$D=$C2908),0),7), "n/a")</f>
        <v/>
      </c>
    </row>
    <row r="2909">
      <c r="B2909" s="39" t="str">
        <f>IFERROR(raw!$B2908,"")</f>
        <v/>
      </c>
      <c r="C2909" s="39" t="str">
        <f>IFERROR(raw!$D2908,"")</f>
        <v/>
      </c>
      <c r="D2909" s="39" t="str">
        <f>IFERROR(__xludf.DUMMYFUNCTION("IFERROR(RANK(raw!$H2908,Filter(raw!$H$2:$H10000,raw!$B$2:$B10000=raw!$B2908),1),"""")"),"")</f>
        <v/>
      </c>
      <c r="E2909" s="40" t="str">
        <f t="array" ref="E2909">IFERROR(INDEX(raw!$B:$H,MATCH(1,(raw!$B:$B=$B2909)*(raw!$D:$D=$C2909),0),7), "n/a")</f>
        <v/>
      </c>
    </row>
    <row r="2910">
      <c r="B2910" s="39" t="str">
        <f>IFERROR(raw!$B2909,"")</f>
        <v/>
      </c>
      <c r="C2910" s="39" t="str">
        <f>IFERROR(raw!$D2909,"")</f>
        <v/>
      </c>
      <c r="D2910" s="39" t="str">
        <f>IFERROR(__xludf.DUMMYFUNCTION("IFERROR(RANK(raw!$H2909,Filter(raw!$H$2:$H10000,raw!$B$2:$B10000=raw!$B2909),1),"""")"),"")</f>
        <v/>
      </c>
      <c r="E2910" s="40" t="str">
        <f t="array" ref="E2910">IFERROR(INDEX(raw!$B:$H,MATCH(1,(raw!$B:$B=$B2910)*(raw!$D:$D=$C2910),0),7), "n/a")</f>
        <v/>
      </c>
    </row>
    <row r="2911">
      <c r="B2911" s="39" t="str">
        <f>IFERROR(raw!$B2910,"")</f>
        <v/>
      </c>
      <c r="C2911" s="39" t="str">
        <f>IFERROR(raw!$D2910,"")</f>
        <v/>
      </c>
      <c r="D2911" s="39" t="str">
        <f>IFERROR(__xludf.DUMMYFUNCTION("IFERROR(RANK(raw!$H2910,Filter(raw!$H$2:$H10000,raw!$B$2:$B10000=raw!$B2910),1),"""")"),"")</f>
        <v/>
      </c>
      <c r="E2911" s="40" t="str">
        <f t="array" ref="E2911">IFERROR(INDEX(raw!$B:$H,MATCH(1,(raw!$B:$B=$B2911)*(raw!$D:$D=$C2911),0),7), "n/a")</f>
        <v/>
      </c>
    </row>
    <row r="2912">
      <c r="B2912" s="39" t="str">
        <f>IFERROR(raw!$B2911,"")</f>
        <v/>
      </c>
      <c r="C2912" s="39" t="str">
        <f>IFERROR(raw!$D2911,"")</f>
        <v/>
      </c>
      <c r="D2912" s="39" t="str">
        <f>IFERROR(__xludf.DUMMYFUNCTION("IFERROR(RANK(raw!$H2911,Filter(raw!$H$2:$H10000,raw!$B$2:$B10000=raw!$B2911),1),"""")"),"")</f>
        <v/>
      </c>
      <c r="E2912" s="40" t="str">
        <f t="array" ref="E2912">IFERROR(INDEX(raw!$B:$H,MATCH(1,(raw!$B:$B=$B2912)*(raw!$D:$D=$C2912),0),7), "n/a")</f>
        <v/>
      </c>
    </row>
    <row r="2913">
      <c r="B2913" s="39" t="str">
        <f>IFERROR(raw!$B2912,"")</f>
        <v/>
      </c>
      <c r="C2913" s="39" t="str">
        <f>IFERROR(raw!$D2912,"")</f>
        <v/>
      </c>
      <c r="D2913" s="39" t="str">
        <f>IFERROR(__xludf.DUMMYFUNCTION("IFERROR(RANK(raw!$H2912,Filter(raw!$H$2:$H10000,raw!$B$2:$B10000=raw!$B2912),1),"""")"),"")</f>
        <v/>
      </c>
      <c r="E2913" s="40" t="str">
        <f t="array" ref="E2913">IFERROR(INDEX(raw!$B:$H,MATCH(1,(raw!$B:$B=$B2913)*(raw!$D:$D=$C2913),0),7), "n/a")</f>
        <v/>
      </c>
    </row>
    <row r="2914">
      <c r="B2914" s="39" t="str">
        <f>IFERROR(raw!$B2913,"")</f>
        <v/>
      </c>
      <c r="C2914" s="39" t="str">
        <f>IFERROR(raw!$D2913,"")</f>
        <v/>
      </c>
      <c r="D2914" s="39" t="str">
        <f>IFERROR(__xludf.DUMMYFUNCTION("IFERROR(RANK(raw!$H2913,Filter(raw!$H$2:$H10000,raw!$B$2:$B10000=raw!$B2913),1),"""")"),"")</f>
        <v/>
      </c>
      <c r="E2914" s="40" t="str">
        <f t="array" ref="E2914">IFERROR(INDEX(raw!$B:$H,MATCH(1,(raw!$B:$B=$B2914)*(raw!$D:$D=$C2914),0),7), "n/a")</f>
        <v/>
      </c>
    </row>
    <row r="2915">
      <c r="B2915" s="39" t="str">
        <f>IFERROR(raw!$B2914,"")</f>
        <v/>
      </c>
      <c r="C2915" s="39" t="str">
        <f>IFERROR(raw!$D2914,"")</f>
        <v/>
      </c>
      <c r="D2915" s="39" t="str">
        <f>IFERROR(__xludf.DUMMYFUNCTION("IFERROR(RANK(raw!$H2914,Filter(raw!$H$2:$H10000,raw!$B$2:$B10000=raw!$B2914),1),"""")"),"")</f>
        <v/>
      </c>
      <c r="E2915" s="40" t="str">
        <f t="array" ref="E2915">IFERROR(INDEX(raw!$B:$H,MATCH(1,(raw!$B:$B=$B2915)*(raw!$D:$D=$C2915),0),7), "n/a")</f>
        <v/>
      </c>
    </row>
    <row r="2916">
      <c r="B2916" s="39" t="str">
        <f>IFERROR(raw!$B2915,"")</f>
        <v/>
      </c>
      <c r="C2916" s="39" t="str">
        <f>IFERROR(raw!$D2915,"")</f>
        <v/>
      </c>
      <c r="D2916" s="39" t="str">
        <f>IFERROR(__xludf.DUMMYFUNCTION("IFERROR(RANK(raw!$H2915,Filter(raw!$H$2:$H10000,raw!$B$2:$B10000=raw!$B2915),1),"""")"),"")</f>
        <v/>
      </c>
      <c r="E2916" s="40" t="str">
        <f t="array" ref="E2916">IFERROR(INDEX(raw!$B:$H,MATCH(1,(raw!$B:$B=$B2916)*(raw!$D:$D=$C2916),0),7), "n/a")</f>
        <v/>
      </c>
    </row>
    <row r="2917">
      <c r="B2917" s="39" t="str">
        <f>IFERROR(raw!$B2916,"")</f>
        <v/>
      </c>
      <c r="C2917" s="39" t="str">
        <f>IFERROR(raw!$D2916,"")</f>
        <v/>
      </c>
      <c r="D2917" s="39" t="str">
        <f>IFERROR(__xludf.DUMMYFUNCTION("IFERROR(RANK(raw!$H2916,Filter(raw!$H$2:$H10000,raw!$B$2:$B10000=raw!$B2916),1),"""")"),"")</f>
        <v/>
      </c>
      <c r="E2917" s="40" t="str">
        <f t="array" ref="E2917">IFERROR(INDEX(raw!$B:$H,MATCH(1,(raw!$B:$B=$B2917)*(raw!$D:$D=$C2917),0),7), "n/a")</f>
        <v/>
      </c>
    </row>
    <row r="2918">
      <c r="B2918" s="39" t="str">
        <f>IFERROR(raw!$B2917,"")</f>
        <v/>
      </c>
      <c r="C2918" s="39" t="str">
        <f>IFERROR(raw!$D2917,"")</f>
        <v/>
      </c>
      <c r="D2918" s="39" t="str">
        <f>IFERROR(__xludf.DUMMYFUNCTION("IFERROR(RANK(raw!$H2917,Filter(raw!$H$2:$H10000,raw!$B$2:$B10000=raw!$B2917),1),"""")"),"")</f>
        <v/>
      </c>
      <c r="E2918" s="40" t="str">
        <f t="array" ref="E2918">IFERROR(INDEX(raw!$B:$H,MATCH(1,(raw!$B:$B=$B2918)*(raw!$D:$D=$C2918),0),7), "n/a")</f>
        <v/>
      </c>
    </row>
    <row r="2919">
      <c r="B2919" s="39" t="str">
        <f>IFERROR(raw!$B2918,"")</f>
        <v/>
      </c>
      <c r="C2919" s="39" t="str">
        <f>IFERROR(raw!$D2918,"")</f>
        <v/>
      </c>
      <c r="D2919" s="39" t="str">
        <f>IFERROR(__xludf.DUMMYFUNCTION("IFERROR(RANK(raw!$H2918,Filter(raw!$H$2:$H10000,raw!$B$2:$B10000=raw!$B2918),1),"""")"),"")</f>
        <v/>
      </c>
      <c r="E2919" s="40" t="str">
        <f t="array" ref="E2919">IFERROR(INDEX(raw!$B:$H,MATCH(1,(raw!$B:$B=$B2919)*(raw!$D:$D=$C2919),0),7), "n/a")</f>
        <v/>
      </c>
    </row>
    <row r="2920">
      <c r="B2920" s="39" t="str">
        <f>IFERROR(raw!$B2919,"")</f>
        <v/>
      </c>
      <c r="C2920" s="39" t="str">
        <f>IFERROR(raw!$D2919,"")</f>
        <v/>
      </c>
      <c r="D2920" s="39" t="str">
        <f>IFERROR(__xludf.DUMMYFUNCTION("IFERROR(RANK(raw!$H2919,Filter(raw!$H$2:$H10000,raw!$B$2:$B10000=raw!$B2919),1),"""")"),"")</f>
        <v/>
      </c>
      <c r="E2920" s="40" t="str">
        <f t="array" ref="E2920">IFERROR(INDEX(raw!$B:$H,MATCH(1,(raw!$B:$B=$B2920)*(raw!$D:$D=$C2920),0),7), "n/a")</f>
        <v/>
      </c>
    </row>
    <row r="2921">
      <c r="B2921" s="39" t="str">
        <f>IFERROR(raw!$B2920,"")</f>
        <v/>
      </c>
      <c r="C2921" s="39" t="str">
        <f>IFERROR(raw!$D2920,"")</f>
        <v/>
      </c>
      <c r="D2921" s="39" t="str">
        <f>IFERROR(__xludf.DUMMYFUNCTION("IFERROR(RANK(raw!$H2920,Filter(raw!$H$2:$H10000,raw!$B$2:$B10000=raw!$B2920),1),"""")"),"")</f>
        <v/>
      </c>
      <c r="E2921" s="40" t="str">
        <f t="array" ref="E2921">IFERROR(INDEX(raw!$B:$H,MATCH(1,(raw!$B:$B=$B2921)*(raw!$D:$D=$C2921),0),7), "n/a")</f>
        <v/>
      </c>
    </row>
    <row r="2922">
      <c r="B2922" s="39" t="str">
        <f>IFERROR(raw!$B2921,"")</f>
        <v/>
      </c>
      <c r="C2922" s="39" t="str">
        <f>IFERROR(raw!$D2921,"")</f>
        <v/>
      </c>
      <c r="D2922" s="39" t="str">
        <f>IFERROR(__xludf.DUMMYFUNCTION("IFERROR(RANK(raw!$H2921,Filter(raw!$H$2:$H10000,raw!$B$2:$B10000=raw!$B2921),1),"""")"),"")</f>
        <v/>
      </c>
      <c r="E2922" s="40" t="str">
        <f t="array" ref="E2922">IFERROR(INDEX(raw!$B:$H,MATCH(1,(raw!$B:$B=$B2922)*(raw!$D:$D=$C2922),0),7), "n/a")</f>
        <v/>
      </c>
    </row>
    <row r="2923">
      <c r="B2923" s="39" t="str">
        <f>IFERROR(raw!$B2922,"")</f>
        <v/>
      </c>
      <c r="C2923" s="39" t="str">
        <f>IFERROR(raw!$D2922,"")</f>
        <v/>
      </c>
      <c r="D2923" s="39" t="str">
        <f>IFERROR(__xludf.DUMMYFUNCTION("IFERROR(RANK(raw!$H2922,Filter(raw!$H$2:$H10000,raw!$B$2:$B10000=raw!$B2922),1),"""")"),"")</f>
        <v/>
      </c>
      <c r="E2923" s="40" t="str">
        <f t="array" ref="E2923">IFERROR(INDEX(raw!$B:$H,MATCH(1,(raw!$B:$B=$B2923)*(raw!$D:$D=$C2923),0),7), "n/a")</f>
        <v/>
      </c>
    </row>
    <row r="2924">
      <c r="B2924" s="39" t="str">
        <f>IFERROR(raw!$B2923,"")</f>
        <v/>
      </c>
      <c r="C2924" s="39" t="str">
        <f>IFERROR(raw!$D2923,"")</f>
        <v/>
      </c>
      <c r="D2924" s="39" t="str">
        <f>IFERROR(__xludf.DUMMYFUNCTION("IFERROR(RANK(raw!$H2923,Filter(raw!$H$2:$H10000,raw!$B$2:$B10000=raw!$B2923),1),"""")"),"")</f>
        <v/>
      </c>
      <c r="E2924" s="40" t="str">
        <f t="array" ref="E2924">IFERROR(INDEX(raw!$B:$H,MATCH(1,(raw!$B:$B=$B2924)*(raw!$D:$D=$C2924),0),7), "n/a")</f>
        <v/>
      </c>
    </row>
    <row r="2925">
      <c r="B2925" s="39" t="str">
        <f>IFERROR(raw!$B2924,"")</f>
        <v/>
      </c>
      <c r="C2925" s="39" t="str">
        <f>IFERROR(raw!$D2924,"")</f>
        <v/>
      </c>
      <c r="D2925" s="39" t="str">
        <f>IFERROR(__xludf.DUMMYFUNCTION("IFERROR(RANK(raw!$H2924,Filter(raw!$H$2:$H10000,raw!$B$2:$B10000=raw!$B2924),1),"""")"),"")</f>
        <v/>
      </c>
      <c r="E2925" s="40" t="str">
        <f t="array" ref="E2925">IFERROR(INDEX(raw!$B:$H,MATCH(1,(raw!$B:$B=$B2925)*(raw!$D:$D=$C2925),0),7), "n/a")</f>
        <v/>
      </c>
    </row>
    <row r="2926">
      <c r="B2926" s="39" t="str">
        <f>IFERROR(raw!$B2925,"")</f>
        <v/>
      </c>
      <c r="C2926" s="39" t="str">
        <f>IFERROR(raw!$D2925,"")</f>
        <v/>
      </c>
      <c r="D2926" s="39" t="str">
        <f>IFERROR(__xludf.DUMMYFUNCTION("IFERROR(RANK(raw!$H2925,Filter(raw!$H$2:$H10000,raw!$B$2:$B10000=raw!$B2925),1),"""")"),"")</f>
        <v/>
      </c>
      <c r="E2926" s="40" t="str">
        <f t="array" ref="E2926">IFERROR(INDEX(raw!$B:$H,MATCH(1,(raw!$B:$B=$B2926)*(raw!$D:$D=$C2926),0),7), "n/a")</f>
        <v/>
      </c>
    </row>
    <row r="2927">
      <c r="B2927" s="39" t="str">
        <f>IFERROR(raw!$B2926,"")</f>
        <v/>
      </c>
      <c r="C2927" s="39" t="str">
        <f>IFERROR(raw!$D2926,"")</f>
        <v/>
      </c>
      <c r="D2927" s="39" t="str">
        <f>IFERROR(__xludf.DUMMYFUNCTION("IFERROR(RANK(raw!$H2926,Filter(raw!$H$2:$H10000,raw!$B$2:$B10000=raw!$B2926),1),"""")"),"")</f>
        <v/>
      </c>
      <c r="E2927" s="40" t="str">
        <f t="array" ref="E2927">IFERROR(INDEX(raw!$B:$H,MATCH(1,(raw!$B:$B=$B2927)*(raw!$D:$D=$C2927),0),7), "n/a")</f>
        <v/>
      </c>
    </row>
    <row r="2928">
      <c r="B2928" s="39" t="str">
        <f>IFERROR(raw!$B2927,"")</f>
        <v/>
      </c>
      <c r="C2928" s="39" t="str">
        <f>IFERROR(raw!$D2927,"")</f>
        <v/>
      </c>
      <c r="D2928" s="39" t="str">
        <f>IFERROR(__xludf.DUMMYFUNCTION("IFERROR(RANK(raw!$H2927,Filter(raw!$H$2:$H10000,raw!$B$2:$B10000=raw!$B2927),1),"""")"),"")</f>
        <v/>
      </c>
      <c r="E2928" s="40" t="str">
        <f t="array" ref="E2928">IFERROR(INDEX(raw!$B:$H,MATCH(1,(raw!$B:$B=$B2928)*(raw!$D:$D=$C2928),0),7), "n/a")</f>
        <v/>
      </c>
    </row>
    <row r="2929">
      <c r="B2929" s="39" t="str">
        <f>IFERROR(raw!$B2928,"")</f>
        <v/>
      </c>
      <c r="C2929" s="39" t="str">
        <f>IFERROR(raw!$D2928,"")</f>
        <v/>
      </c>
      <c r="D2929" s="39" t="str">
        <f>IFERROR(__xludf.DUMMYFUNCTION("IFERROR(RANK(raw!$H2928,Filter(raw!$H$2:$H10000,raw!$B$2:$B10000=raw!$B2928),1),"""")"),"")</f>
        <v/>
      </c>
      <c r="E2929" s="40" t="str">
        <f t="array" ref="E2929">IFERROR(INDEX(raw!$B:$H,MATCH(1,(raw!$B:$B=$B2929)*(raw!$D:$D=$C2929),0),7), "n/a")</f>
        <v/>
      </c>
    </row>
    <row r="2930">
      <c r="B2930" s="39" t="str">
        <f>IFERROR(raw!$B2929,"")</f>
        <v/>
      </c>
      <c r="C2930" s="39" t="str">
        <f>IFERROR(raw!$D2929,"")</f>
        <v/>
      </c>
      <c r="D2930" s="39" t="str">
        <f>IFERROR(__xludf.DUMMYFUNCTION("IFERROR(RANK(raw!$H2929,Filter(raw!$H$2:$H10000,raw!$B$2:$B10000=raw!$B2929),1),"""")"),"")</f>
        <v/>
      </c>
      <c r="E2930" s="40" t="str">
        <f t="array" ref="E2930">IFERROR(INDEX(raw!$B:$H,MATCH(1,(raw!$B:$B=$B2930)*(raw!$D:$D=$C2930),0),7), "n/a")</f>
        <v/>
      </c>
    </row>
    <row r="2931">
      <c r="B2931" s="39" t="str">
        <f>IFERROR(raw!$B2930,"")</f>
        <v/>
      </c>
      <c r="C2931" s="39" t="str">
        <f>IFERROR(raw!$D2930,"")</f>
        <v/>
      </c>
      <c r="D2931" s="39" t="str">
        <f>IFERROR(__xludf.DUMMYFUNCTION("IFERROR(RANK(raw!$H2930,Filter(raw!$H$2:$H10000,raw!$B$2:$B10000=raw!$B2930),1),"""")"),"")</f>
        <v/>
      </c>
      <c r="E2931" s="40" t="str">
        <f t="array" ref="E2931">IFERROR(INDEX(raw!$B:$H,MATCH(1,(raw!$B:$B=$B2931)*(raw!$D:$D=$C2931),0),7), "n/a")</f>
        <v/>
      </c>
    </row>
    <row r="2932">
      <c r="B2932" s="39" t="str">
        <f>IFERROR(raw!$B2931,"")</f>
        <v/>
      </c>
      <c r="C2932" s="39" t="str">
        <f>IFERROR(raw!$D2931,"")</f>
        <v/>
      </c>
      <c r="D2932" s="39" t="str">
        <f>IFERROR(__xludf.DUMMYFUNCTION("IFERROR(RANK(raw!$H2931,Filter(raw!$H$2:$H10000,raw!$B$2:$B10000=raw!$B2931),1),"""")"),"")</f>
        <v/>
      </c>
      <c r="E2932" s="40" t="str">
        <f t="array" ref="E2932">IFERROR(INDEX(raw!$B:$H,MATCH(1,(raw!$B:$B=$B2932)*(raw!$D:$D=$C2932),0),7), "n/a")</f>
        <v/>
      </c>
    </row>
    <row r="2933">
      <c r="B2933" s="39" t="str">
        <f>IFERROR(raw!$B2932,"")</f>
        <v/>
      </c>
      <c r="C2933" s="39" t="str">
        <f>IFERROR(raw!$D2932,"")</f>
        <v/>
      </c>
      <c r="D2933" s="39" t="str">
        <f>IFERROR(__xludf.DUMMYFUNCTION("IFERROR(RANK(raw!$H2932,Filter(raw!$H$2:$H10000,raw!$B$2:$B10000=raw!$B2932),1),"""")"),"")</f>
        <v/>
      </c>
      <c r="E2933" s="40" t="str">
        <f t="array" ref="E2933">IFERROR(INDEX(raw!$B:$H,MATCH(1,(raw!$B:$B=$B2933)*(raw!$D:$D=$C2933),0),7), "n/a")</f>
        <v/>
      </c>
    </row>
    <row r="2934">
      <c r="B2934" s="39" t="str">
        <f>IFERROR(raw!$B2933,"")</f>
        <v/>
      </c>
      <c r="C2934" s="39" t="str">
        <f>IFERROR(raw!$D2933,"")</f>
        <v/>
      </c>
      <c r="D2934" s="39" t="str">
        <f>IFERROR(__xludf.DUMMYFUNCTION("IFERROR(RANK(raw!$H2933,Filter(raw!$H$2:$H10000,raw!$B$2:$B10000=raw!$B2933),1),"""")"),"")</f>
        <v/>
      </c>
      <c r="E2934" s="40" t="str">
        <f t="array" ref="E2934">IFERROR(INDEX(raw!$B:$H,MATCH(1,(raw!$B:$B=$B2934)*(raw!$D:$D=$C2934),0),7), "n/a")</f>
        <v/>
      </c>
    </row>
    <row r="2935">
      <c r="B2935" s="39" t="str">
        <f>IFERROR(raw!$B2934,"")</f>
        <v/>
      </c>
      <c r="C2935" s="39" t="str">
        <f>IFERROR(raw!$D2934,"")</f>
        <v/>
      </c>
      <c r="D2935" s="39" t="str">
        <f>IFERROR(__xludf.DUMMYFUNCTION("IFERROR(RANK(raw!$H2934,Filter(raw!$H$2:$H10000,raw!$B$2:$B10000=raw!$B2934),1),"""")"),"")</f>
        <v/>
      </c>
      <c r="E2935" s="40" t="str">
        <f t="array" ref="E2935">IFERROR(INDEX(raw!$B:$H,MATCH(1,(raw!$B:$B=$B2935)*(raw!$D:$D=$C2935),0),7), "n/a")</f>
        <v/>
      </c>
    </row>
    <row r="2936">
      <c r="B2936" s="39" t="str">
        <f>IFERROR(raw!$B2935,"")</f>
        <v/>
      </c>
      <c r="C2936" s="39" t="str">
        <f>IFERROR(raw!$D2935,"")</f>
        <v/>
      </c>
      <c r="D2936" s="39" t="str">
        <f>IFERROR(__xludf.DUMMYFUNCTION("IFERROR(RANK(raw!$H2935,Filter(raw!$H$2:$H10000,raw!$B$2:$B10000=raw!$B2935),1),"""")"),"")</f>
        <v/>
      </c>
      <c r="E2936" s="40" t="str">
        <f t="array" ref="E2936">IFERROR(INDEX(raw!$B:$H,MATCH(1,(raw!$B:$B=$B2936)*(raw!$D:$D=$C2936),0),7), "n/a")</f>
        <v/>
      </c>
    </row>
    <row r="2937">
      <c r="B2937" s="39" t="str">
        <f>IFERROR(raw!$B2936,"")</f>
        <v/>
      </c>
      <c r="C2937" s="39" t="str">
        <f>IFERROR(raw!$D2936,"")</f>
        <v/>
      </c>
      <c r="D2937" s="39" t="str">
        <f>IFERROR(__xludf.DUMMYFUNCTION("IFERROR(RANK(raw!$H2936,Filter(raw!$H$2:$H10000,raw!$B$2:$B10000=raw!$B2936),1),"""")"),"")</f>
        <v/>
      </c>
      <c r="E2937" s="40" t="str">
        <f t="array" ref="E2937">IFERROR(INDEX(raw!$B:$H,MATCH(1,(raw!$B:$B=$B2937)*(raw!$D:$D=$C2937),0),7), "n/a")</f>
        <v/>
      </c>
    </row>
    <row r="2938">
      <c r="B2938" s="39" t="str">
        <f>IFERROR(raw!$B2937,"")</f>
        <v/>
      </c>
      <c r="C2938" s="39" t="str">
        <f>IFERROR(raw!$D2937,"")</f>
        <v/>
      </c>
      <c r="D2938" s="39" t="str">
        <f>IFERROR(__xludf.DUMMYFUNCTION("IFERROR(RANK(raw!$H2937,Filter(raw!$H$2:$H10000,raw!$B$2:$B10000=raw!$B2937),1),"""")"),"")</f>
        <v/>
      </c>
      <c r="E2938" s="40" t="str">
        <f t="array" ref="E2938">IFERROR(INDEX(raw!$B:$H,MATCH(1,(raw!$B:$B=$B2938)*(raw!$D:$D=$C2938),0),7), "n/a")</f>
        <v/>
      </c>
    </row>
    <row r="2939">
      <c r="B2939" s="39" t="str">
        <f>IFERROR(raw!$B2938,"")</f>
        <v/>
      </c>
      <c r="C2939" s="39" t="str">
        <f>IFERROR(raw!$D2938,"")</f>
        <v/>
      </c>
      <c r="D2939" s="39" t="str">
        <f>IFERROR(__xludf.DUMMYFUNCTION("IFERROR(RANK(raw!$H2938,Filter(raw!$H$2:$H10000,raw!$B$2:$B10000=raw!$B2938),1),"""")"),"")</f>
        <v/>
      </c>
      <c r="E2939" s="40" t="str">
        <f t="array" ref="E2939">IFERROR(INDEX(raw!$B:$H,MATCH(1,(raw!$B:$B=$B2939)*(raw!$D:$D=$C2939),0),7), "n/a")</f>
        <v/>
      </c>
    </row>
    <row r="2940">
      <c r="B2940" s="39" t="str">
        <f>IFERROR(raw!$B2939,"")</f>
        <v/>
      </c>
      <c r="C2940" s="39" t="str">
        <f>IFERROR(raw!$D2939,"")</f>
        <v/>
      </c>
      <c r="D2940" s="39" t="str">
        <f>IFERROR(__xludf.DUMMYFUNCTION("IFERROR(RANK(raw!$H2939,Filter(raw!$H$2:$H10000,raw!$B$2:$B10000=raw!$B2939),1),"""")"),"")</f>
        <v/>
      </c>
      <c r="E2940" s="40" t="str">
        <f t="array" ref="E2940">IFERROR(INDEX(raw!$B:$H,MATCH(1,(raw!$B:$B=$B2940)*(raw!$D:$D=$C2940),0),7), "n/a")</f>
        <v/>
      </c>
    </row>
    <row r="2941">
      <c r="B2941" s="39" t="str">
        <f>IFERROR(raw!$B2940,"")</f>
        <v/>
      </c>
      <c r="C2941" s="39" t="str">
        <f>IFERROR(raw!$D2940,"")</f>
        <v/>
      </c>
      <c r="D2941" s="39" t="str">
        <f>IFERROR(__xludf.DUMMYFUNCTION("IFERROR(RANK(raw!$H2940,Filter(raw!$H$2:$H10000,raw!$B$2:$B10000=raw!$B2940),1),"""")"),"")</f>
        <v/>
      </c>
      <c r="E2941" s="40" t="str">
        <f t="array" ref="E2941">IFERROR(INDEX(raw!$B:$H,MATCH(1,(raw!$B:$B=$B2941)*(raw!$D:$D=$C2941),0),7), "n/a")</f>
        <v/>
      </c>
    </row>
    <row r="2942">
      <c r="B2942" s="39" t="str">
        <f>IFERROR(raw!$B2941,"")</f>
        <v/>
      </c>
      <c r="C2942" s="39" t="str">
        <f>IFERROR(raw!$D2941,"")</f>
        <v/>
      </c>
      <c r="D2942" s="39" t="str">
        <f>IFERROR(__xludf.DUMMYFUNCTION("IFERROR(RANK(raw!$H2941,Filter(raw!$H$2:$H10000,raw!$B$2:$B10000=raw!$B2941),1),"""")"),"")</f>
        <v/>
      </c>
      <c r="E2942" s="40" t="str">
        <f t="array" ref="E2942">IFERROR(INDEX(raw!$B:$H,MATCH(1,(raw!$B:$B=$B2942)*(raw!$D:$D=$C2942),0),7), "n/a")</f>
        <v/>
      </c>
    </row>
    <row r="2943">
      <c r="B2943" s="39" t="str">
        <f>IFERROR(raw!$B2942,"")</f>
        <v/>
      </c>
      <c r="C2943" s="39" t="str">
        <f>IFERROR(raw!$D2942,"")</f>
        <v/>
      </c>
      <c r="D2943" s="39" t="str">
        <f>IFERROR(__xludf.DUMMYFUNCTION("IFERROR(RANK(raw!$H2942,Filter(raw!$H$2:$H10000,raw!$B$2:$B10000=raw!$B2942),1),"""")"),"")</f>
        <v/>
      </c>
      <c r="E2943" s="40" t="str">
        <f t="array" ref="E2943">IFERROR(INDEX(raw!$B:$H,MATCH(1,(raw!$B:$B=$B2943)*(raw!$D:$D=$C2943),0),7), "n/a")</f>
        <v/>
      </c>
    </row>
    <row r="2944">
      <c r="B2944" s="39" t="str">
        <f>IFERROR(raw!$B2943,"")</f>
        <v/>
      </c>
      <c r="C2944" s="39" t="str">
        <f>IFERROR(raw!$D2943,"")</f>
        <v/>
      </c>
      <c r="D2944" s="39" t="str">
        <f>IFERROR(__xludf.DUMMYFUNCTION("IFERROR(RANK(raw!$H2943,Filter(raw!$H$2:$H10000,raw!$B$2:$B10000=raw!$B2943),1),"""")"),"")</f>
        <v/>
      </c>
      <c r="E2944" s="40" t="str">
        <f t="array" ref="E2944">IFERROR(INDEX(raw!$B:$H,MATCH(1,(raw!$B:$B=$B2944)*(raw!$D:$D=$C2944),0),7), "n/a")</f>
        <v/>
      </c>
    </row>
    <row r="2945">
      <c r="B2945" s="39" t="str">
        <f>IFERROR(raw!$B2944,"")</f>
        <v/>
      </c>
      <c r="C2945" s="39" t="str">
        <f>IFERROR(raw!$D2944,"")</f>
        <v/>
      </c>
      <c r="D2945" s="39" t="str">
        <f>IFERROR(__xludf.DUMMYFUNCTION("IFERROR(RANK(raw!$H2944,Filter(raw!$H$2:$H10000,raw!$B$2:$B10000=raw!$B2944),1),"""")"),"")</f>
        <v/>
      </c>
      <c r="E2945" s="40" t="str">
        <f t="array" ref="E2945">IFERROR(INDEX(raw!$B:$H,MATCH(1,(raw!$B:$B=$B2945)*(raw!$D:$D=$C2945),0),7), "n/a")</f>
        <v/>
      </c>
    </row>
    <row r="2946">
      <c r="B2946" s="39" t="str">
        <f>IFERROR(raw!$B2945,"")</f>
        <v/>
      </c>
      <c r="C2946" s="39" t="str">
        <f>IFERROR(raw!$D2945,"")</f>
        <v/>
      </c>
      <c r="D2946" s="39" t="str">
        <f>IFERROR(__xludf.DUMMYFUNCTION("IFERROR(RANK(raw!$H2945,Filter(raw!$H$2:$H10000,raw!$B$2:$B10000=raw!$B2945),1),"""")"),"")</f>
        <v/>
      </c>
      <c r="E2946" s="40" t="str">
        <f t="array" ref="E2946">IFERROR(INDEX(raw!$B:$H,MATCH(1,(raw!$B:$B=$B2946)*(raw!$D:$D=$C2946),0),7), "n/a")</f>
        <v/>
      </c>
    </row>
    <row r="2947">
      <c r="B2947" s="39" t="str">
        <f>IFERROR(raw!$B2946,"")</f>
        <v/>
      </c>
      <c r="C2947" s="39" t="str">
        <f>IFERROR(raw!$D2946,"")</f>
        <v/>
      </c>
      <c r="D2947" s="39" t="str">
        <f>IFERROR(__xludf.DUMMYFUNCTION("IFERROR(RANK(raw!$H2946,Filter(raw!$H$2:$H10000,raw!$B$2:$B10000=raw!$B2946),1),"""")"),"")</f>
        <v/>
      </c>
      <c r="E2947" s="40" t="str">
        <f t="array" ref="E2947">IFERROR(INDEX(raw!$B:$H,MATCH(1,(raw!$B:$B=$B2947)*(raw!$D:$D=$C2947),0),7), "n/a")</f>
        <v/>
      </c>
    </row>
    <row r="2948">
      <c r="B2948" s="39" t="str">
        <f>IFERROR(raw!$B2947,"")</f>
        <v/>
      </c>
      <c r="C2948" s="39" t="str">
        <f>IFERROR(raw!$D2947,"")</f>
        <v/>
      </c>
      <c r="D2948" s="39" t="str">
        <f>IFERROR(__xludf.DUMMYFUNCTION("IFERROR(RANK(raw!$H2947,Filter(raw!$H$2:$H10000,raw!$B$2:$B10000=raw!$B2947),1),"""")"),"")</f>
        <v/>
      </c>
      <c r="E2948" s="40" t="str">
        <f t="array" ref="E2948">IFERROR(INDEX(raw!$B:$H,MATCH(1,(raw!$B:$B=$B2948)*(raw!$D:$D=$C2948),0),7), "n/a")</f>
        <v/>
      </c>
    </row>
    <row r="2949">
      <c r="B2949" s="39" t="str">
        <f>IFERROR(raw!$B2948,"")</f>
        <v/>
      </c>
      <c r="C2949" s="39" t="str">
        <f>IFERROR(raw!$D2948,"")</f>
        <v/>
      </c>
      <c r="D2949" s="39" t="str">
        <f>IFERROR(__xludf.DUMMYFUNCTION("IFERROR(RANK(raw!$H2948,Filter(raw!$H$2:$H10000,raw!$B$2:$B10000=raw!$B2948),1),"""")"),"")</f>
        <v/>
      </c>
      <c r="E2949" s="40" t="str">
        <f t="array" ref="E2949">IFERROR(INDEX(raw!$B:$H,MATCH(1,(raw!$B:$B=$B2949)*(raw!$D:$D=$C2949),0),7), "n/a")</f>
        <v/>
      </c>
    </row>
    <row r="2950">
      <c r="B2950" s="39" t="str">
        <f>IFERROR(raw!$B2949,"")</f>
        <v/>
      </c>
      <c r="C2950" s="39" t="str">
        <f>IFERROR(raw!$D2949,"")</f>
        <v/>
      </c>
      <c r="D2950" s="39" t="str">
        <f>IFERROR(__xludf.DUMMYFUNCTION("IFERROR(RANK(raw!$H2949,Filter(raw!$H$2:$H10000,raw!$B$2:$B10000=raw!$B2949),1),"""")"),"")</f>
        <v/>
      </c>
      <c r="E2950" s="40" t="str">
        <f t="array" ref="E2950">IFERROR(INDEX(raw!$B:$H,MATCH(1,(raw!$B:$B=$B2950)*(raw!$D:$D=$C2950),0),7), "n/a")</f>
        <v/>
      </c>
    </row>
    <row r="2951">
      <c r="B2951" s="39" t="str">
        <f>IFERROR(raw!$B2950,"")</f>
        <v/>
      </c>
      <c r="C2951" s="39" t="str">
        <f>IFERROR(raw!$D2950,"")</f>
        <v/>
      </c>
      <c r="D2951" s="39" t="str">
        <f>IFERROR(__xludf.DUMMYFUNCTION("IFERROR(RANK(raw!$H2950,Filter(raw!$H$2:$H10000,raw!$B$2:$B10000=raw!$B2950),1),"""")"),"")</f>
        <v/>
      </c>
      <c r="E2951" s="40" t="str">
        <f t="array" ref="E2951">IFERROR(INDEX(raw!$B:$H,MATCH(1,(raw!$B:$B=$B2951)*(raw!$D:$D=$C2951),0),7), "n/a")</f>
        <v/>
      </c>
    </row>
    <row r="2952">
      <c r="B2952" s="39" t="str">
        <f>IFERROR(raw!$B2951,"")</f>
        <v/>
      </c>
      <c r="C2952" s="39" t="str">
        <f>IFERROR(raw!$D2951,"")</f>
        <v/>
      </c>
      <c r="D2952" s="39" t="str">
        <f>IFERROR(__xludf.DUMMYFUNCTION("IFERROR(RANK(raw!$H2951,Filter(raw!$H$2:$H10000,raw!$B$2:$B10000=raw!$B2951),1),"""")"),"")</f>
        <v/>
      </c>
      <c r="E2952" s="40" t="str">
        <f t="array" ref="E2952">IFERROR(INDEX(raw!$B:$H,MATCH(1,(raw!$B:$B=$B2952)*(raw!$D:$D=$C2952),0),7), "n/a")</f>
        <v/>
      </c>
    </row>
    <row r="2953">
      <c r="B2953" s="39" t="str">
        <f>IFERROR(raw!$B2952,"")</f>
        <v/>
      </c>
      <c r="C2953" s="39" t="str">
        <f>IFERROR(raw!$D2952,"")</f>
        <v/>
      </c>
      <c r="D2953" s="39" t="str">
        <f>IFERROR(__xludf.DUMMYFUNCTION("IFERROR(RANK(raw!$H2952,Filter(raw!$H$2:$H10000,raw!$B$2:$B10000=raw!$B2952),1),"""")"),"")</f>
        <v/>
      </c>
      <c r="E2953" s="40" t="str">
        <f t="array" ref="E2953">IFERROR(INDEX(raw!$B:$H,MATCH(1,(raw!$B:$B=$B2953)*(raw!$D:$D=$C2953),0),7), "n/a")</f>
        <v/>
      </c>
    </row>
    <row r="2954">
      <c r="B2954" s="39" t="str">
        <f>IFERROR(raw!$B2953,"")</f>
        <v/>
      </c>
      <c r="C2954" s="39" t="str">
        <f>IFERROR(raw!$D2953,"")</f>
        <v/>
      </c>
      <c r="D2954" s="39" t="str">
        <f>IFERROR(__xludf.DUMMYFUNCTION("IFERROR(RANK(raw!$H2953,Filter(raw!$H$2:$H10000,raw!$B$2:$B10000=raw!$B2953),1),"""")"),"")</f>
        <v/>
      </c>
      <c r="E2954" s="40" t="str">
        <f t="array" ref="E2954">IFERROR(INDEX(raw!$B:$H,MATCH(1,(raw!$B:$B=$B2954)*(raw!$D:$D=$C2954),0),7), "n/a")</f>
        <v/>
      </c>
    </row>
    <row r="2955">
      <c r="B2955" s="39" t="str">
        <f>IFERROR(raw!$B2954,"")</f>
        <v/>
      </c>
      <c r="C2955" s="39" t="str">
        <f>IFERROR(raw!$D2954,"")</f>
        <v/>
      </c>
      <c r="D2955" s="39" t="str">
        <f>IFERROR(__xludf.DUMMYFUNCTION("IFERROR(RANK(raw!$H2954,Filter(raw!$H$2:$H10000,raw!$B$2:$B10000=raw!$B2954),1),"""")"),"")</f>
        <v/>
      </c>
      <c r="E2955" s="40" t="str">
        <f t="array" ref="E2955">IFERROR(INDEX(raw!$B:$H,MATCH(1,(raw!$B:$B=$B2955)*(raw!$D:$D=$C2955),0),7), "n/a")</f>
        <v/>
      </c>
    </row>
    <row r="2956">
      <c r="B2956" s="39" t="str">
        <f>IFERROR(raw!$B2955,"")</f>
        <v/>
      </c>
      <c r="C2956" s="39" t="str">
        <f>IFERROR(raw!$D2955,"")</f>
        <v/>
      </c>
      <c r="D2956" s="39" t="str">
        <f>IFERROR(__xludf.DUMMYFUNCTION("IFERROR(RANK(raw!$H2955,Filter(raw!$H$2:$H10000,raw!$B$2:$B10000=raw!$B2955),1),"""")"),"")</f>
        <v/>
      </c>
      <c r="E2956" s="40" t="str">
        <f t="array" ref="E2956">IFERROR(INDEX(raw!$B:$H,MATCH(1,(raw!$B:$B=$B2956)*(raw!$D:$D=$C2956),0),7), "n/a")</f>
        <v/>
      </c>
    </row>
    <row r="2957">
      <c r="B2957" s="39" t="str">
        <f>IFERROR(raw!$B2956,"")</f>
        <v/>
      </c>
      <c r="C2957" s="39" t="str">
        <f>IFERROR(raw!$D2956,"")</f>
        <v/>
      </c>
      <c r="D2957" s="39" t="str">
        <f>IFERROR(__xludf.DUMMYFUNCTION("IFERROR(RANK(raw!$H2956,Filter(raw!$H$2:$H10000,raw!$B$2:$B10000=raw!$B2956),1),"""")"),"")</f>
        <v/>
      </c>
      <c r="E2957" s="40" t="str">
        <f t="array" ref="E2957">IFERROR(INDEX(raw!$B:$H,MATCH(1,(raw!$B:$B=$B2957)*(raw!$D:$D=$C2957),0),7), "n/a")</f>
        <v/>
      </c>
    </row>
    <row r="2958">
      <c r="B2958" s="39" t="str">
        <f>IFERROR(raw!$B2957,"")</f>
        <v/>
      </c>
      <c r="C2958" s="39" t="str">
        <f>IFERROR(raw!$D2957,"")</f>
        <v/>
      </c>
      <c r="D2958" s="39" t="str">
        <f>IFERROR(__xludf.DUMMYFUNCTION("IFERROR(RANK(raw!$H2957,Filter(raw!$H$2:$H10000,raw!$B$2:$B10000=raw!$B2957),1),"""")"),"")</f>
        <v/>
      </c>
      <c r="E2958" s="40" t="str">
        <f t="array" ref="E2958">IFERROR(INDEX(raw!$B:$H,MATCH(1,(raw!$B:$B=$B2958)*(raw!$D:$D=$C2958),0),7), "n/a")</f>
        <v/>
      </c>
    </row>
    <row r="2959">
      <c r="B2959" s="39" t="str">
        <f>IFERROR(raw!$B2958,"")</f>
        <v/>
      </c>
      <c r="C2959" s="39" t="str">
        <f>IFERROR(raw!$D2958,"")</f>
        <v/>
      </c>
      <c r="D2959" s="39" t="str">
        <f>IFERROR(__xludf.DUMMYFUNCTION("IFERROR(RANK(raw!$H2958,Filter(raw!$H$2:$H10000,raw!$B$2:$B10000=raw!$B2958),1),"""")"),"")</f>
        <v/>
      </c>
      <c r="E2959" s="40" t="str">
        <f t="array" ref="E2959">IFERROR(INDEX(raw!$B:$H,MATCH(1,(raw!$B:$B=$B2959)*(raw!$D:$D=$C2959),0),7), "n/a")</f>
        <v/>
      </c>
    </row>
    <row r="2960">
      <c r="B2960" s="39" t="str">
        <f>IFERROR(raw!$B2959,"")</f>
        <v/>
      </c>
      <c r="C2960" s="39" t="str">
        <f>IFERROR(raw!$D2959,"")</f>
        <v/>
      </c>
      <c r="D2960" s="39" t="str">
        <f>IFERROR(__xludf.DUMMYFUNCTION("IFERROR(RANK(raw!$H2959,Filter(raw!$H$2:$H10000,raw!$B$2:$B10000=raw!$B2959),1),"""")"),"")</f>
        <v/>
      </c>
      <c r="E2960" s="40" t="str">
        <f t="array" ref="E2960">IFERROR(INDEX(raw!$B:$H,MATCH(1,(raw!$B:$B=$B2960)*(raw!$D:$D=$C2960),0),7), "n/a")</f>
        <v/>
      </c>
    </row>
    <row r="2961">
      <c r="B2961" s="39" t="str">
        <f>IFERROR(raw!$B2960,"")</f>
        <v/>
      </c>
      <c r="C2961" s="39" t="str">
        <f>IFERROR(raw!$D2960,"")</f>
        <v/>
      </c>
      <c r="D2961" s="39" t="str">
        <f>IFERROR(__xludf.DUMMYFUNCTION("IFERROR(RANK(raw!$H2960,Filter(raw!$H$2:$H10000,raw!$B$2:$B10000=raw!$B2960),1),"""")"),"")</f>
        <v/>
      </c>
      <c r="E2961" s="40" t="str">
        <f t="array" ref="E2961">IFERROR(INDEX(raw!$B:$H,MATCH(1,(raw!$B:$B=$B2961)*(raw!$D:$D=$C2961),0),7), "n/a")</f>
        <v/>
      </c>
    </row>
    <row r="2962">
      <c r="B2962" s="39" t="str">
        <f>IFERROR(raw!$B2961,"")</f>
        <v/>
      </c>
      <c r="C2962" s="39" t="str">
        <f>IFERROR(raw!$D2961,"")</f>
        <v/>
      </c>
      <c r="D2962" s="39" t="str">
        <f>IFERROR(__xludf.DUMMYFUNCTION("IFERROR(RANK(raw!$H2961,Filter(raw!$H$2:$H10000,raw!$B$2:$B10000=raw!$B2961),1),"""")"),"")</f>
        <v/>
      </c>
      <c r="E2962" s="40" t="str">
        <f t="array" ref="E2962">IFERROR(INDEX(raw!$B:$H,MATCH(1,(raw!$B:$B=$B2962)*(raw!$D:$D=$C2962),0),7), "n/a")</f>
        <v/>
      </c>
    </row>
    <row r="2963">
      <c r="B2963" s="39" t="str">
        <f>IFERROR(raw!$B2962,"")</f>
        <v/>
      </c>
      <c r="C2963" s="39" t="str">
        <f>IFERROR(raw!$D2962,"")</f>
        <v/>
      </c>
      <c r="D2963" s="39" t="str">
        <f>IFERROR(__xludf.DUMMYFUNCTION("IFERROR(RANK(raw!$H2962,Filter(raw!$H$2:$H10000,raw!$B$2:$B10000=raw!$B2962),1),"""")"),"")</f>
        <v/>
      </c>
      <c r="E2963" s="40" t="str">
        <f t="array" ref="E2963">IFERROR(INDEX(raw!$B:$H,MATCH(1,(raw!$B:$B=$B2963)*(raw!$D:$D=$C2963),0),7), "n/a")</f>
        <v/>
      </c>
    </row>
    <row r="2964">
      <c r="B2964" s="39" t="str">
        <f>IFERROR(raw!$B2963,"")</f>
        <v/>
      </c>
      <c r="C2964" s="39" t="str">
        <f>IFERROR(raw!$D2963,"")</f>
        <v/>
      </c>
      <c r="D2964" s="39" t="str">
        <f>IFERROR(__xludf.DUMMYFUNCTION("IFERROR(RANK(raw!$H2963,Filter(raw!$H$2:$H10000,raw!$B$2:$B10000=raw!$B2963),1),"""")"),"")</f>
        <v/>
      </c>
      <c r="E2964" s="40" t="str">
        <f t="array" ref="E2964">IFERROR(INDEX(raw!$B:$H,MATCH(1,(raw!$B:$B=$B2964)*(raw!$D:$D=$C2964),0),7), "n/a")</f>
        <v/>
      </c>
    </row>
    <row r="2965">
      <c r="B2965" s="39" t="str">
        <f>IFERROR(raw!$B2964,"")</f>
        <v/>
      </c>
      <c r="C2965" s="39" t="str">
        <f>IFERROR(raw!$D2964,"")</f>
        <v/>
      </c>
      <c r="D2965" s="39" t="str">
        <f>IFERROR(__xludf.DUMMYFUNCTION("IFERROR(RANK(raw!$H2964,Filter(raw!$H$2:$H10000,raw!$B$2:$B10000=raw!$B2964),1),"""")"),"")</f>
        <v/>
      </c>
      <c r="E2965" s="40" t="str">
        <f t="array" ref="E2965">IFERROR(INDEX(raw!$B:$H,MATCH(1,(raw!$B:$B=$B2965)*(raw!$D:$D=$C2965),0),7), "n/a")</f>
        <v/>
      </c>
    </row>
    <row r="2966">
      <c r="B2966" s="39" t="str">
        <f>IFERROR(raw!$B2965,"")</f>
        <v/>
      </c>
      <c r="C2966" s="39" t="str">
        <f>IFERROR(raw!$D2965,"")</f>
        <v/>
      </c>
      <c r="D2966" s="39" t="str">
        <f>IFERROR(__xludf.DUMMYFUNCTION("IFERROR(RANK(raw!$H2965,Filter(raw!$H$2:$H10000,raw!$B$2:$B10000=raw!$B2965),1),"""")"),"")</f>
        <v/>
      </c>
      <c r="E2966" s="40" t="str">
        <f t="array" ref="E2966">IFERROR(INDEX(raw!$B:$H,MATCH(1,(raw!$B:$B=$B2966)*(raw!$D:$D=$C2966),0),7), "n/a")</f>
        <v/>
      </c>
    </row>
    <row r="2967">
      <c r="B2967" s="39" t="str">
        <f>IFERROR(raw!$B2966,"")</f>
        <v/>
      </c>
      <c r="C2967" s="39" t="str">
        <f>IFERROR(raw!$D2966,"")</f>
        <v/>
      </c>
      <c r="D2967" s="39" t="str">
        <f>IFERROR(__xludf.DUMMYFUNCTION("IFERROR(RANK(raw!$H2966,Filter(raw!$H$2:$H10000,raw!$B$2:$B10000=raw!$B2966),1),"""")"),"")</f>
        <v/>
      </c>
      <c r="E2967" s="40" t="str">
        <f t="array" ref="E2967">IFERROR(INDEX(raw!$B:$H,MATCH(1,(raw!$B:$B=$B2967)*(raw!$D:$D=$C2967),0),7), "n/a")</f>
        <v/>
      </c>
    </row>
    <row r="2968">
      <c r="B2968" s="39" t="str">
        <f>IFERROR(raw!$B2967,"")</f>
        <v/>
      </c>
      <c r="C2968" s="39" t="str">
        <f>IFERROR(raw!$D2967,"")</f>
        <v/>
      </c>
      <c r="D2968" s="39" t="str">
        <f>IFERROR(__xludf.DUMMYFUNCTION("IFERROR(RANK(raw!$H2967,Filter(raw!$H$2:$H10000,raw!$B$2:$B10000=raw!$B2967),1),"""")"),"")</f>
        <v/>
      </c>
      <c r="E2968" s="40" t="str">
        <f t="array" ref="E2968">IFERROR(INDEX(raw!$B:$H,MATCH(1,(raw!$B:$B=$B2968)*(raw!$D:$D=$C2968),0),7), "n/a")</f>
        <v/>
      </c>
    </row>
    <row r="2969">
      <c r="B2969" s="39" t="str">
        <f>IFERROR(raw!$B2968,"")</f>
        <v/>
      </c>
      <c r="C2969" s="39" t="str">
        <f>IFERROR(raw!$D2968,"")</f>
        <v/>
      </c>
      <c r="D2969" s="39" t="str">
        <f>IFERROR(__xludf.DUMMYFUNCTION("IFERROR(RANK(raw!$H2968,Filter(raw!$H$2:$H10000,raw!$B$2:$B10000=raw!$B2968),1),"""")"),"")</f>
        <v/>
      </c>
      <c r="E2969" s="40" t="str">
        <f t="array" ref="E2969">IFERROR(INDEX(raw!$B:$H,MATCH(1,(raw!$B:$B=$B2969)*(raw!$D:$D=$C2969),0),7), "n/a")</f>
        <v/>
      </c>
    </row>
    <row r="2970">
      <c r="B2970" s="39" t="str">
        <f>IFERROR(raw!$B2969,"")</f>
        <v/>
      </c>
      <c r="C2970" s="39" t="str">
        <f>IFERROR(raw!$D2969,"")</f>
        <v/>
      </c>
      <c r="D2970" s="39" t="str">
        <f>IFERROR(__xludf.DUMMYFUNCTION("IFERROR(RANK(raw!$H2969,Filter(raw!$H$2:$H10000,raw!$B$2:$B10000=raw!$B2969),1),"""")"),"")</f>
        <v/>
      </c>
      <c r="E2970" s="40" t="str">
        <f t="array" ref="E2970">IFERROR(INDEX(raw!$B:$H,MATCH(1,(raw!$B:$B=$B2970)*(raw!$D:$D=$C2970),0),7), "n/a")</f>
        <v/>
      </c>
    </row>
    <row r="2971">
      <c r="B2971" s="39" t="str">
        <f>IFERROR(raw!$B2970,"")</f>
        <v/>
      </c>
      <c r="C2971" s="39" t="str">
        <f>IFERROR(raw!$D2970,"")</f>
        <v/>
      </c>
      <c r="D2971" s="39" t="str">
        <f>IFERROR(__xludf.DUMMYFUNCTION("IFERROR(RANK(raw!$H2970,Filter(raw!$H$2:$H10000,raw!$B$2:$B10000=raw!$B2970),1),"""")"),"")</f>
        <v/>
      </c>
      <c r="E2971" s="40" t="str">
        <f t="array" ref="E2971">IFERROR(INDEX(raw!$B:$H,MATCH(1,(raw!$B:$B=$B2971)*(raw!$D:$D=$C2971),0),7), "n/a")</f>
        <v/>
      </c>
    </row>
    <row r="2972">
      <c r="B2972" s="39" t="str">
        <f>IFERROR(raw!$B2971,"")</f>
        <v/>
      </c>
      <c r="C2972" s="39" t="str">
        <f>IFERROR(raw!$D2971,"")</f>
        <v/>
      </c>
      <c r="D2972" s="39" t="str">
        <f>IFERROR(__xludf.DUMMYFUNCTION("IFERROR(RANK(raw!$H2971,Filter(raw!$H$2:$H10000,raw!$B$2:$B10000=raw!$B2971),1),"""")"),"")</f>
        <v/>
      </c>
      <c r="E2972" s="40" t="str">
        <f t="array" ref="E2972">IFERROR(INDEX(raw!$B:$H,MATCH(1,(raw!$B:$B=$B2972)*(raw!$D:$D=$C2972),0),7), "n/a")</f>
        <v/>
      </c>
    </row>
    <row r="2973">
      <c r="B2973" s="39" t="str">
        <f>IFERROR(raw!$B2972,"")</f>
        <v/>
      </c>
      <c r="C2973" s="39" t="str">
        <f>IFERROR(raw!$D2972,"")</f>
        <v/>
      </c>
      <c r="D2973" s="39" t="str">
        <f>IFERROR(__xludf.DUMMYFUNCTION("IFERROR(RANK(raw!$H2972,Filter(raw!$H$2:$H10000,raw!$B$2:$B10000=raw!$B2972),1),"""")"),"")</f>
        <v/>
      </c>
      <c r="E2973" s="40" t="str">
        <f t="array" ref="E2973">IFERROR(INDEX(raw!$B:$H,MATCH(1,(raw!$B:$B=$B2973)*(raw!$D:$D=$C2973),0),7), "n/a")</f>
        <v/>
      </c>
    </row>
    <row r="2974">
      <c r="B2974" s="39" t="str">
        <f>IFERROR(raw!$B2973,"")</f>
        <v/>
      </c>
      <c r="C2974" s="39" t="str">
        <f>IFERROR(raw!$D2973,"")</f>
        <v/>
      </c>
      <c r="D2974" s="39" t="str">
        <f>IFERROR(__xludf.DUMMYFUNCTION("IFERROR(RANK(raw!$H2973,Filter(raw!$H$2:$H10000,raw!$B$2:$B10000=raw!$B2973),1),"""")"),"")</f>
        <v/>
      </c>
      <c r="E2974" s="40" t="str">
        <f t="array" ref="E2974">IFERROR(INDEX(raw!$B:$H,MATCH(1,(raw!$B:$B=$B2974)*(raw!$D:$D=$C2974),0),7), "n/a")</f>
        <v/>
      </c>
    </row>
    <row r="2975">
      <c r="B2975" s="39" t="str">
        <f>IFERROR(raw!$B2974,"")</f>
        <v/>
      </c>
      <c r="C2975" s="39" t="str">
        <f>IFERROR(raw!$D2974,"")</f>
        <v/>
      </c>
      <c r="D2975" s="39" t="str">
        <f>IFERROR(__xludf.DUMMYFUNCTION("IFERROR(RANK(raw!$H2974,Filter(raw!$H$2:$H10000,raw!$B$2:$B10000=raw!$B2974),1),"""")"),"")</f>
        <v/>
      </c>
      <c r="E2975" s="40" t="str">
        <f t="array" ref="E2975">IFERROR(INDEX(raw!$B:$H,MATCH(1,(raw!$B:$B=$B2975)*(raw!$D:$D=$C2975),0),7), "n/a")</f>
        <v/>
      </c>
    </row>
    <row r="2976">
      <c r="B2976" s="39" t="str">
        <f>IFERROR(raw!$B2975,"")</f>
        <v/>
      </c>
      <c r="C2976" s="39" t="str">
        <f>IFERROR(raw!$D2975,"")</f>
        <v/>
      </c>
      <c r="D2976" s="39" t="str">
        <f>IFERROR(__xludf.DUMMYFUNCTION("IFERROR(RANK(raw!$H2975,Filter(raw!$H$2:$H10000,raw!$B$2:$B10000=raw!$B2975),1),"""")"),"")</f>
        <v/>
      </c>
      <c r="E2976" s="40" t="str">
        <f t="array" ref="E2976">IFERROR(INDEX(raw!$B:$H,MATCH(1,(raw!$B:$B=$B2976)*(raw!$D:$D=$C2976),0),7), "n/a")</f>
        <v/>
      </c>
    </row>
    <row r="2977">
      <c r="B2977" s="39" t="str">
        <f>IFERROR(raw!$B2976,"")</f>
        <v/>
      </c>
      <c r="C2977" s="39" t="str">
        <f>IFERROR(raw!$D2976,"")</f>
        <v/>
      </c>
      <c r="D2977" s="39" t="str">
        <f>IFERROR(__xludf.DUMMYFUNCTION("IFERROR(RANK(raw!$H2976,Filter(raw!$H$2:$H10000,raw!$B$2:$B10000=raw!$B2976),1),"""")"),"")</f>
        <v/>
      </c>
      <c r="E2977" s="40" t="str">
        <f t="array" ref="E2977">IFERROR(INDEX(raw!$B:$H,MATCH(1,(raw!$B:$B=$B2977)*(raw!$D:$D=$C2977),0),7), "n/a")</f>
        <v/>
      </c>
    </row>
    <row r="2978">
      <c r="B2978" s="39" t="str">
        <f>IFERROR(raw!$B2977,"")</f>
        <v/>
      </c>
      <c r="C2978" s="39" t="str">
        <f>IFERROR(raw!$D2977,"")</f>
        <v/>
      </c>
      <c r="D2978" s="39" t="str">
        <f>IFERROR(__xludf.DUMMYFUNCTION("IFERROR(RANK(raw!$H2977,Filter(raw!$H$2:$H10000,raw!$B$2:$B10000=raw!$B2977),1),"""")"),"")</f>
        <v/>
      </c>
      <c r="E2978" s="40" t="str">
        <f t="array" ref="E2978">IFERROR(INDEX(raw!$B:$H,MATCH(1,(raw!$B:$B=$B2978)*(raw!$D:$D=$C2978),0),7), "n/a")</f>
        <v/>
      </c>
    </row>
    <row r="2979">
      <c r="B2979" s="39" t="str">
        <f>IFERROR(raw!$B2978,"")</f>
        <v/>
      </c>
      <c r="C2979" s="39" t="str">
        <f>IFERROR(raw!$D2978,"")</f>
        <v/>
      </c>
      <c r="D2979" s="39" t="str">
        <f>IFERROR(__xludf.DUMMYFUNCTION("IFERROR(RANK(raw!$H2978,Filter(raw!$H$2:$H10000,raw!$B$2:$B10000=raw!$B2978),1),"""")"),"")</f>
        <v/>
      </c>
      <c r="E2979" s="40" t="str">
        <f t="array" ref="E2979">IFERROR(INDEX(raw!$B:$H,MATCH(1,(raw!$B:$B=$B2979)*(raw!$D:$D=$C2979),0),7), "n/a")</f>
        <v/>
      </c>
    </row>
    <row r="2980">
      <c r="B2980" s="39" t="str">
        <f>IFERROR(raw!$B2979,"")</f>
        <v/>
      </c>
      <c r="C2980" s="39" t="str">
        <f>IFERROR(raw!$D2979,"")</f>
        <v/>
      </c>
      <c r="D2980" s="39" t="str">
        <f>IFERROR(__xludf.DUMMYFUNCTION("IFERROR(RANK(raw!$H2979,Filter(raw!$H$2:$H10000,raw!$B$2:$B10000=raw!$B2979),1),"""")"),"")</f>
        <v/>
      </c>
      <c r="E2980" s="40" t="str">
        <f t="array" ref="E2980">IFERROR(INDEX(raw!$B:$H,MATCH(1,(raw!$B:$B=$B2980)*(raw!$D:$D=$C2980),0),7), "n/a")</f>
        <v/>
      </c>
    </row>
    <row r="2981">
      <c r="B2981" s="39" t="str">
        <f>IFERROR(raw!$B2980,"")</f>
        <v/>
      </c>
      <c r="C2981" s="39" t="str">
        <f>IFERROR(raw!$D2980,"")</f>
        <v/>
      </c>
      <c r="D2981" s="39" t="str">
        <f>IFERROR(__xludf.DUMMYFUNCTION("IFERROR(RANK(raw!$H2980,Filter(raw!$H$2:$H10000,raw!$B$2:$B10000=raw!$B2980),1),"""")"),"")</f>
        <v/>
      </c>
      <c r="E2981" s="40" t="str">
        <f t="array" ref="E2981">IFERROR(INDEX(raw!$B:$H,MATCH(1,(raw!$B:$B=$B2981)*(raw!$D:$D=$C2981),0),7), "n/a")</f>
        <v/>
      </c>
    </row>
    <row r="2982">
      <c r="B2982" s="39" t="str">
        <f>IFERROR(raw!$B2981,"")</f>
        <v/>
      </c>
      <c r="C2982" s="39" t="str">
        <f>IFERROR(raw!$D2981,"")</f>
        <v/>
      </c>
      <c r="D2982" s="39" t="str">
        <f>IFERROR(__xludf.DUMMYFUNCTION("IFERROR(RANK(raw!$H2981,Filter(raw!$H$2:$H10000,raw!$B$2:$B10000=raw!$B2981),1),"""")"),"")</f>
        <v/>
      </c>
      <c r="E2982" s="40" t="str">
        <f t="array" ref="E2982">IFERROR(INDEX(raw!$B:$H,MATCH(1,(raw!$B:$B=$B2982)*(raw!$D:$D=$C2982),0),7), "n/a")</f>
        <v/>
      </c>
    </row>
    <row r="2983">
      <c r="B2983" s="39" t="str">
        <f>IFERROR(raw!$B2982,"")</f>
        <v/>
      </c>
      <c r="C2983" s="39" t="str">
        <f>IFERROR(raw!$D2982,"")</f>
        <v/>
      </c>
      <c r="D2983" s="39" t="str">
        <f>IFERROR(__xludf.DUMMYFUNCTION("IFERROR(RANK(raw!$H2982,Filter(raw!$H$2:$H10000,raw!$B$2:$B10000=raw!$B2982),1),"""")"),"")</f>
        <v/>
      </c>
      <c r="E2983" s="40" t="str">
        <f t="array" ref="E2983">IFERROR(INDEX(raw!$B:$H,MATCH(1,(raw!$B:$B=$B2983)*(raw!$D:$D=$C2983),0),7), "n/a")</f>
        <v/>
      </c>
    </row>
    <row r="2984">
      <c r="B2984" s="39" t="str">
        <f>IFERROR(raw!$B2983,"")</f>
        <v/>
      </c>
      <c r="C2984" s="39" t="str">
        <f>IFERROR(raw!$D2983,"")</f>
        <v/>
      </c>
      <c r="D2984" s="39" t="str">
        <f>IFERROR(__xludf.DUMMYFUNCTION("IFERROR(RANK(raw!$H2983,Filter(raw!$H$2:$H10000,raw!$B$2:$B10000=raw!$B2983),1),"""")"),"")</f>
        <v/>
      </c>
      <c r="E2984" s="40" t="str">
        <f t="array" ref="E2984">IFERROR(INDEX(raw!$B:$H,MATCH(1,(raw!$B:$B=$B2984)*(raw!$D:$D=$C2984),0),7), "n/a")</f>
        <v/>
      </c>
    </row>
    <row r="2985">
      <c r="B2985" s="39" t="str">
        <f>IFERROR(raw!$B2984,"")</f>
        <v/>
      </c>
      <c r="C2985" s="39" t="str">
        <f>IFERROR(raw!$D2984,"")</f>
        <v/>
      </c>
      <c r="D2985" s="39" t="str">
        <f>IFERROR(__xludf.DUMMYFUNCTION("IFERROR(RANK(raw!$H2984,Filter(raw!$H$2:$H10000,raw!$B$2:$B10000=raw!$B2984),1),"""")"),"")</f>
        <v/>
      </c>
      <c r="E2985" s="40" t="str">
        <f t="array" ref="E2985">IFERROR(INDEX(raw!$B:$H,MATCH(1,(raw!$B:$B=$B2985)*(raw!$D:$D=$C2985),0),7), "n/a")</f>
        <v/>
      </c>
    </row>
    <row r="2986">
      <c r="B2986" s="39" t="str">
        <f>IFERROR(raw!$B2985,"")</f>
        <v/>
      </c>
      <c r="C2986" s="39" t="str">
        <f>IFERROR(raw!$D2985,"")</f>
        <v/>
      </c>
      <c r="D2986" s="39" t="str">
        <f>IFERROR(__xludf.DUMMYFUNCTION("IFERROR(RANK(raw!$H2985,Filter(raw!$H$2:$H10000,raw!$B$2:$B10000=raw!$B2985),1),"""")"),"")</f>
        <v/>
      </c>
      <c r="E2986" s="40" t="str">
        <f t="array" ref="E2986">IFERROR(INDEX(raw!$B:$H,MATCH(1,(raw!$B:$B=$B2986)*(raw!$D:$D=$C2986),0),7), "n/a")</f>
        <v/>
      </c>
    </row>
    <row r="2987">
      <c r="B2987" s="39" t="str">
        <f>IFERROR(raw!$B2986,"")</f>
        <v/>
      </c>
      <c r="C2987" s="39" t="str">
        <f>IFERROR(raw!$D2986,"")</f>
        <v/>
      </c>
      <c r="D2987" s="39" t="str">
        <f>IFERROR(__xludf.DUMMYFUNCTION("IFERROR(RANK(raw!$H2986,Filter(raw!$H$2:$H10000,raw!$B$2:$B10000=raw!$B2986),1),"""")"),"")</f>
        <v/>
      </c>
      <c r="E2987" s="40" t="str">
        <f t="array" ref="E2987">IFERROR(INDEX(raw!$B:$H,MATCH(1,(raw!$B:$B=$B2987)*(raw!$D:$D=$C2987),0),7), "n/a")</f>
        <v/>
      </c>
    </row>
    <row r="2988">
      <c r="B2988" s="39" t="str">
        <f>IFERROR(raw!$B2987,"")</f>
        <v/>
      </c>
      <c r="C2988" s="39" t="str">
        <f>IFERROR(raw!$D2987,"")</f>
        <v/>
      </c>
      <c r="D2988" s="39" t="str">
        <f>IFERROR(__xludf.DUMMYFUNCTION("IFERROR(RANK(raw!$H2987,Filter(raw!$H$2:$H10000,raw!$B$2:$B10000=raw!$B2987),1),"""")"),"")</f>
        <v/>
      </c>
      <c r="E2988" s="40" t="str">
        <f t="array" ref="E2988">IFERROR(INDEX(raw!$B:$H,MATCH(1,(raw!$B:$B=$B2988)*(raw!$D:$D=$C2988),0),7), "n/a")</f>
        <v/>
      </c>
    </row>
    <row r="2989">
      <c r="B2989" s="39" t="str">
        <f>IFERROR(raw!$B2988,"")</f>
        <v/>
      </c>
      <c r="C2989" s="39" t="str">
        <f>IFERROR(raw!$D2988,"")</f>
        <v/>
      </c>
      <c r="D2989" s="39" t="str">
        <f>IFERROR(__xludf.DUMMYFUNCTION("IFERROR(RANK(raw!$H2988,Filter(raw!$H$2:$H10000,raw!$B$2:$B10000=raw!$B2988),1),"""")"),"")</f>
        <v/>
      </c>
      <c r="E2989" s="40" t="str">
        <f t="array" ref="E2989">IFERROR(INDEX(raw!$B:$H,MATCH(1,(raw!$B:$B=$B2989)*(raw!$D:$D=$C2989),0),7), "n/a")</f>
        <v/>
      </c>
    </row>
    <row r="2990">
      <c r="B2990" s="39" t="str">
        <f>IFERROR(raw!$B2989,"")</f>
        <v/>
      </c>
      <c r="C2990" s="39" t="str">
        <f>IFERROR(raw!$D2989,"")</f>
        <v/>
      </c>
      <c r="D2990" s="39" t="str">
        <f>IFERROR(__xludf.DUMMYFUNCTION("IFERROR(RANK(raw!$H2989,Filter(raw!$H$2:$H10000,raw!$B$2:$B10000=raw!$B2989),1),"""")"),"")</f>
        <v/>
      </c>
      <c r="E2990" s="40" t="str">
        <f t="array" ref="E2990">IFERROR(INDEX(raw!$B:$H,MATCH(1,(raw!$B:$B=$B2990)*(raw!$D:$D=$C2990),0),7), "n/a")</f>
        <v/>
      </c>
    </row>
    <row r="2991">
      <c r="B2991" s="39" t="str">
        <f>IFERROR(raw!$B2990,"")</f>
        <v/>
      </c>
      <c r="C2991" s="39" t="str">
        <f>IFERROR(raw!$D2990,"")</f>
        <v/>
      </c>
      <c r="D2991" s="39" t="str">
        <f>IFERROR(__xludf.DUMMYFUNCTION("IFERROR(RANK(raw!$H2990,Filter(raw!$H$2:$H10000,raw!$B$2:$B10000=raw!$B2990),1),"""")"),"")</f>
        <v/>
      </c>
      <c r="E2991" s="40" t="str">
        <f t="array" ref="E2991">IFERROR(INDEX(raw!$B:$H,MATCH(1,(raw!$B:$B=$B2991)*(raw!$D:$D=$C2991),0),7), "n/a")</f>
        <v/>
      </c>
    </row>
    <row r="2992">
      <c r="B2992" s="39" t="str">
        <f>IFERROR(raw!$B2991,"")</f>
        <v/>
      </c>
      <c r="C2992" s="39" t="str">
        <f>IFERROR(raw!$D2991,"")</f>
        <v/>
      </c>
      <c r="D2992" s="39" t="str">
        <f>IFERROR(__xludf.DUMMYFUNCTION("IFERROR(RANK(raw!$H2991,Filter(raw!$H$2:$H10000,raw!$B$2:$B10000=raw!$B2991),1),"""")"),"")</f>
        <v/>
      </c>
      <c r="E2992" s="40" t="str">
        <f t="array" ref="E2992">IFERROR(INDEX(raw!$B:$H,MATCH(1,(raw!$B:$B=$B2992)*(raw!$D:$D=$C2992),0),7), "n/a")</f>
        <v/>
      </c>
    </row>
    <row r="2993">
      <c r="B2993" s="39" t="str">
        <f>IFERROR(raw!$B2992,"")</f>
        <v/>
      </c>
      <c r="C2993" s="39" t="str">
        <f>IFERROR(raw!$D2992,"")</f>
        <v/>
      </c>
      <c r="D2993" s="39" t="str">
        <f>IFERROR(__xludf.DUMMYFUNCTION("IFERROR(RANK(raw!$H2992,Filter(raw!$H$2:$H10000,raw!$B$2:$B10000=raw!$B2992),1),"""")"),"")</f>
        <v/>
      </c>
      <c r="E2993" s="40" t="str">
        <f t="array" ref="E2993">IFERROR(INDEX(raw!$B:$H,MATCH(1,(raw!$B:$B=$B2993)*(raw!$D:$D=$C2993),0),7), "n/a")</f>
        <v/>
      </c>
    </row>
    <row r="2994">
      <c r="B2994" s="39" t="str">
        <f>IFERROR(raw!$B2993,"")</f>
        <v/>
      </c>
      <c r="C2994" s="39" t="str">
        <f>IFERROR(raw!$D2993,"")</f>
        <v/>
      </c>
      <c r="D2994" s="39" t="str">
        <f>IFERROR(__xludf.DUMMYFUNCTION("IFERROR(RANK(raw!$H2993,Filter(raw!$H$2:$H10000,raw!$B$2:$B10000=raw!$B2993),1),"""")"),"")</f>
        <v/>
      </c>
      <c r="E2994" s="40" t="str">
        <f t="array" ref="E2994">IFERROR(INDEX(raw!$B:$H,MATCH(1,(raw!$B:$B=$B2994)*(raw!$D:$D=$C2994),0),7), "n/a")</f>
        <v/>
      </c>
    </row>
    <row r="2995">
      <c r="B2995" s="39" t="str">
        <f>IFERROR(raw!$B2994,"")</f>
        <v/>
      </c>
      <c r="C2995" s="39" t="str">
        <f>IFERROR(raw!$D2994,"")</f>
        <v/>
      </c>
      <c r="D2995" s="39" t="str">
        <f>IFERROR(__xludf.DUMMYFUNCTION("IFERROR(RANK(raw!$H2994,Filter(raw!$H$2:$H10000,raw!$B$2:$B10000=raw!$B2994),1),"""")"),"")</f>
        <v/>
      </c>
      <c r="E2995" s="40" t="str">
        <f t="array" ref="E2995">IFERROR(INDEX(raw!$B:$H,MATCH(1,(raw!$B:$B=$B2995)*(raw!$D:$D=$C2995),0),7), "n/a")</f>
        <v/>
      </c>
    </row>
    <row r="2996">
      <c r="B2996" s="39" t="str">
        <f>IFERROR(raw!$B2995,"")</f>
        <v/>
      </c>
      <c r="C2996" s="39" t="str">
        <f>IFERROR(raw!$D2995,"")</f>
        <v/>
      </c>
      <c r="D2996" s="39" t="str">
        <f>IFERROR(__xludf.DUMMYFUNCTION("IFERROR(RANK(raw!$H2995,Filter(raw!$H$2:$H10000,raw!$B$2:$B10000=raw!$B2995),1),"""")"),"")</f>
        <v/>
      </c>
      <c r="E2996" s="40" t="str">
        <f t="array" ref="E2996">IFERROR(INDEX(raw!$B:$H,MATCH(1,(raw!$B:$B=$B2996)*(raw!$D:$D=$C2996),0),7), "n/a")</f>
        <v/>
      </c>
    </row>
    <row r="2997">
      <c r="B2997" s="39" t="str">
        <f>IFERROR(raw!$B2996,"")</f>
        <v/>
      </c>
      <c r="C2997" s="39" t="str">
        <f>IFERROR(raw!$D2996,"")</f>
        <v/>
      </c>
      <c r="D2997" s="39" t="str">
        <f>IFERROR(__xludf.DUMMYFUNCTION("IFERROR(RANK(raw!$H2996,Filter(raw!$H$2:$H10000,raw!$B$2:$B10000=raw!$B2996),1),"""")"),"")</f>
        <v/>
      </c>
      <c r="E2997" s="40" t="str">
        <f t="array" ref="E2997">IFERROR(INDEX(raw!$B:$H,MATCH(1,(raw!$B:$B=$B2997)*(raw!$D:$D=$C2997),0),7), "n/a")</f>
        <v/>
      </c>
    </row>
    <row r="2998">
      <c r="B2998" s="39" t="str">
        <f>IFERROR(raw!$B2997,"")</f>
        <v/>
      </c>
      <c r="C2998" s="39" t="str">
        <f>IFERROR(raw!$D2997,"")</f>
        <v/>
      </c>
      <c r="D2998" s="39" t="str">
        <f>IFERROR(__xludf.DUMMYFUNCTION("IFERROR(RANK(raw!$H2997,Filter(raw!$H$2:$H10000,raw!$B$2:$B10000=raw!$B2997),1),"""")"),"")</f>
        <v/>
      </c>
      <c r="E2998" s="40" t="str">
        <f t="array" ref="E2998">IFERROR(INDEX(raw!$B:$H,MATCH(1,(raw!$B:$B=$B2998)*(raw!$D:$D=$C2998),0),7), "n/a")</f>
        <v/>
      </c>
    </row>
    <row r="2999">
      <c r="B2999" s="39" t="str">
        <f>IFERROR(raw!$B2998,"")</f>
        <v/>
      </c>
      <c r="C2999" s="39" t="str">
        <f>IFERROR(raw!$D2998,"")</f>
        <v/>
      </c>
      <c r="D2999" s="39" t="str">
        <f>IFERROR(__xludf.DUMMYFUNCTION("IFERROR(RANK(raw!$H2998,Filter(raw!$H$2:$H10000,raw!$B$2:$B10000=raw!$B2998),1),"""")"),"")</f>
        <v/>
      </c>
      <c r="E2999" s="40" t="str">
        <f t="array" ref="E2999">IFERROR(INDEX(raw!$B:$H,MATCH(1,(raw!$B:$B=$B2999)*(raw!$D:$D=$C2999),0),7), "n/a")</f>
        <v/>
      </c>
    </row>
    <row r="3000">
      <c r="B3000" s="39" t="str">
        <f>IFERROR(raw!$B2999,"")</f>
        <v/>
      </c>
      <c r="C3000" s="39" t="str">
        <f>IFERROR(raw!$D2999,"")</f>
        <v/>
      </c>
      <c r="D3000" s="39" t="str">
        <f>IFERROR(__xludf.DUMMYFUNCTION("IFERROR(RANK(raw!$H2999,Filter(raw!$H$2:$H10000,raw!$B$2:$B10000=raw!$B2999),1),"""")"),"")</f>
        <v/>
      </c>
      <c r="E3000" s="40" t="str">
        <f t="array" ref="E3000">IFERROR(INDEX(raw!$B:$H,MATCH(1,(raw!$B:$B=$B3000)*(raw!$D:$D=$C3000),0),7), "n/a")</f>
        <v/>
      </c>
    </row>
    <row r="3001">
      <c r="B3001" s="39" t="str">
        <f>IFERROR(raw!$B3000,"")</f>
        <v/>
      </c>
      <c r="C3001" s="39" t="str">
        <f>IFERROR(raw!$D3000,"")</f>
        <v/>
      </c>
      <c r="D3001" s="39" t="str">
        <f>IFERROR(__xludf.DUMMYFUNCTION("IFERROR(RANK(raw!$H3000,Filter(raw!$H$2:$H10000,raw!$B$2:$B10000=raw!$B3000),1),"""")"),"")</f>
        <v/>
      </c>
      <c r="E3001" s="40" t="str">
        <f t="array" ref="E3001">IFERROR(INDEX(raw!$B:$H,MATCH(1,(raw!$B:$B=$B3001)*(raw!$D:$D=$C3001),0),7), "n/a")</f>
        <v/>
      </c>
    </row>
    <row r="3002">
      <c r="B3002" s="39" t="str">
        <f>IFERROR(raw!$B3001,"")</f>
        <v/>
      </c>
      <c r="C3002" s="39" t="str">
        <f>IFERROR(raw!$D3001,"")</f>
        <v/>
      </c>
      <c r="D3002" s="39" t="str">
        <f>IFERROR(__xludf.DUMMYFUNCTION("IFERROR(RANK(raw!$H3001,Filter(raw!$H$2:$H10000,raw!$B$2:$B10000=raw!$B3001),1),"""")"),"")</f>
        <v/>
      </c>
      <c r="E3002" s="40" t="str">
        <f t="array" ref="E3002">IFERROR(INDEX(raw!$B:$H,MATCH(1,(raw!$B:$B=$B3002)*(raw!$D:$D=$C3002),0),7), "n/a")</f>
        <v/>
      </c>
    </row>
    <row r="3003">
      <c r="B3003" s="39" t="str">
        <f>IFERROR(raw!$B3002,"")</f>
        <v/>
      </c>
      <c r="C3003" s="39" t="str">
        <f>IFERROR(raw!$D3002,"")</f>
        <v/>
      </c>
      <c r="D3003" s="39" t="str">
        <f>IFERROR(__xludf.DUMMYFUNCTION("IFERROR(RANK(raw!$H3002,Filter(raw!$H$2:$H10000,raw!$B$2:$B10000=raw!$B3002),1),"""")"),"")</f>
        <v/>
      </c>
      <c r="E3003" s="40" t="str">
        <f t="array" ref="E3003">IFERROR(INDEX(raw!$B:$H,MATCH(1,(raw!$B:$B=$B3003)*(raw!$D:$D=$C3003),0),7), "n/a")</f>
        <v/>
      </c>
    </row>
    <row r="3004">
      <c r="B3004" s="39" t="str">
        <f>IFERROR(raw!$B3003,"")</f>
        <v/>
      </c>
      <c r="C3004" s="39" t="str">
        <f>IFERROR(raw!$D3003,"")</f>
        <v/>
      </c>
      <c r="D3004" s="39" t="str">
        <f>IFERROR(__xludf.DUMMYFUNCTION("IFERROR(RANK(raw!$H3003,Filter(raw!$H$2:$H10000,raw!$B$2:$B10000=raw!$B3003),1),"""")"),"")</f>
        <v/>
      </c>
      <c r="E3004" s="40" t="str">
        <f t="array" ref="E3004">IFERROR(INDEX(raw!$B:$H,MATCH(1,(raw!$B:$B=$B3004)*(raw!$D:$D=$C3004),0),7), "n/a")</f>
        <v/>
      </c>
    </row>
    <row r="3005">
      <c r="B3005" s="39" t="str">
        <f>IFERROR(raw!$B3004,"")</f>
        <v/>
      </c>
      <c r="C3005" s="39" t="str">
        <f>IFERROR(raw!$D3004,"")</f>
        <v/>
      </c>
      <c r="D3005" s="39" t="str">
        <f>IFERROR(__xludf.DUMMYFUNCTION("IFERROR(RANK(raw!$H3004,Filter(raw!$H$2:$H10000,raw!$B$2:$B10000=raw!$B3004),1),"""")"),"")</f>
        <v/>
      </c>
      <c r="E3005" s="40" t="str">
        <f t="array" ref="E3005">IFERROR(INDEX(raw!$B:$H,MATCH(1,(raw!$B:$B=$B3005)*(raw!$D:$D=$C3005),0),7), "n/a")</f>
        <v/>
      </c>
    </row>
    <row r="3006">
      <c r="B3006" s="39" t="str">
        <f>IFERROR(raw!$B3005,"")</f>
        <v/>
      </c>
      <c r="C3006" s="39" t="str">
        <f>IFERROR(raw!$D3005,"")</f>
        <v/>
      </c>
      <c r="D3006" s="39" t="str">
        <f>IFERROR(__xludf.DUMMYFUNCTION("IFERROR(RANK(raw!$H3005,Filter(raw!$H$2:$H10000,raw!$B$2:$B10000=raw!$B3005),1),"""")"),"")</f>
        <v/>
      </c>
      <c r="E3006" s="40" t="str">
        <f t="array" ref="E3006">IFERROR(INDEX(raw!$B:$H,MATCH(1,(raw!$B:$B=$B3006)*(raw!$D:$D=$C3006),0),7), "n/a")</f>
        <v/>
      </c>
    </row>
    <row r="3007">
      <c r="B3007" s="39" t="str">
        <f>IFERROR(raw!$B3006,"")</f>
        <v/>
      </c>
      <c r="C3007" s="39" t="str">
        <f>IFERROR(raw!$D3006,"")</f>
        <v/>
      </c>
      <c r="D3007" s="39" t="str">
        <f>IFERROR(__xludf.DUMMYFUNCTION("IFERROR(RANK(raw!$H3006,Filter(raw!$H$2:$H10000,raw!$B$2:$B10000=raw!$B3006),1),"""")"),"")</f>
        <v/>
      </c>
      <c r="E3007" s="40" t="str">
        <f t="array" ref="E3007">IFERROR(INDEX(raw!$B:$H,MATCH(1,(raw!$B:$B=$B3007)*(raw!$D:$D=$C3007),0),7), "n/a")</f>
        <v/>
      </c>
    </row>
    <row r="3008">
      <c r="B3008" s="39" t="str">
        <f>IFERROR(raw!$B3007,"")</f>
        <v/>
      </c>
      <c r="C3008" s="39" t="str">
        <f>IFERROR(raw!$D3007,"")</f>
        <v/>
      </c>
      <c r="D3008" s="39" t="str">
        <f>IFERROR(__xludf.DUMMYFUNCTION("IFERROR(RANK(raw!$H3007,Filter(raw!$H$2:$H10000,raw!$B$2:$B10000=raw!$B3007),1),"""")"),"")</f>
        <v/>
      </c>
      <c r="E3008" s="40" t="str">
        <f t="array" ref="E3008">IFERROR(INDEX(raw!$B:$H,MATCH(1,(raw!$B:$B=$B3008)*(raw!$D:$D=$C3008),0),7), "n/a")</f>
        <v/>
      </c>
    </row>
    <row r="3009">
      <c r="B3009" s="39" t="str">
        <f>IFERROR(raw!$B3008,"")</f>
        <v/>
      </c>
      <c r="C3009" s="39" t="str">
        <f>IFERROR(raw!$D3008,"")</f>
        <v/>
      </c>
      <c r="D3009" s="39" t="str">
        <f>IFERROR(__xludf.DUMMYFUNCTION("IFERROR(RANK(raw!$H3008,Filter(raw!$H$2:$H10000,raw!$B$2:$B10000=raw!$B3008),1),"""")"),"")</f>
        <v/>
      </c>
      <c r="E3009" s="40" t="str">
        <f t="array" ref="E3009">IFERROR(INDEX(raw!$B:$H,MATCH(1,(raw!$B:$B=$B3009)*(raw!$D:$D=$C3009),0),7), "n/a")</f>
        <v/>
      </c>
    </row>
    <row r="3010">
      <c r="B3010" s="39" t="str">
        <f>IFERROR(raw!$B3009,"")</f>
        <v/>
      </c>
      <c r="C3010" s="39" t="str">
        <f>IFERROR(raw!$D3009,"")</f>
        <v/>
      </c>
      <c r="D3010" s="39" t="str">
        <f>IFERROR(__xludf.DUMMYFUNCTION("IFERROR(RANK(raw!$H3009,Filter(raw!$H$2:$H10000,raw!$B$2:$B10000=raw!$B3009),1),"""")"),"")</f>
        <v/>
      </c>
      <c r="E3010" s="40" t="str">
        <f t="array" ref="E3010">IFERROR(INDEX(raw!$B:$H,MATCH(1,(raw!$B:$B=$B3010)*(raw!$D:$D=$C3010),0),7), "n/a")</f>
        <v/>
      </c>
    </row>
    <row r="3011">
      <c r="B3011" s="39" t="str">
        <f>IFERROR(raw!$B3010,"")</f>
        <v/>
      </c>
      <c r="C3011" s="39" t="str">
        <f>IFERROR(raw!$D3010,"")</f>
        <v/>
      </c>
      <c r="D3011" s="39" t="str">
        <f>IFERROR(__xludf.DUMMYFUNCTION("IFERROR(RANK(raw!$H3010,Filter(raw!$H$2:$H10000,raw!$B$2:$B10000=raw!$B3010),1),"""")"),"")</f>
        <v/>
      </c>
      <c r="E3011" s="40" t="str">
        <f t="array" ref="E3011">IFERROR(INDEX(raw!$B:$H,MATCH(1,(raw!$B:$B=$B3011)*(raw!$D:$D=$C3011),0),7), "n/a")</f>
        <v/>
      </c>
    </row>
    <row r="3012">
      <c r="B3012" s="39" t="str">
        <f>IFERROR(raw!$B3011,"")</f>
        <v/>
      </c>
      <c r="C3012" s="39" t="str">
        <f>IFERROR(raw!$D3011,"")</f>
        <v/>
      </c>
      <c r="D3012" s="39" t="str">
        <f>IFERROR(__xludf.DUMMYFUNCTION("IFERROR(RANK(raw!$H3011,Filter(raw!$H$2:$H10000,raw!$B$2:$B10000=raw!$B3011),1),"""")"),"")</f>
        <v/>
      </c>
      <c r="E3012" s="40" t="str">
        <f t="array" ref="E3012">IFERROR(INDEX(raw!$B:$H,MATCH(1,(raw!$B:$B=$B3012)*(raw!$D:$D=$C3012),0),7), "n/a")</f>
        <v/>
      </c>
    </row>
    <row r="3013">
      <c r="B3013" s="39" t="str">
        <f>IFERROR(raw!$B3012,"")</f>
        <v/>
      </c>
      <c r="C3013" s="39" t="str">
        <f>IFERROR(raw!$D3012,"")</f>
        <v/>
      </c>
      <c r="D3013" s="39" t="str">
        <f>IFERROR(__xludf.DUMMYFUNCTION("IFERROR(RANK(raw!$H3012,Filter(raw!$H$2:$H10000,raw!$B$2:$B10000=raw!$B3012),1),"""")"),"")</f>
        <v/>
      </c>
      <c r="E3013" s="40" t="str">
        <f t="array" ref="E3013">IFERROR(INDEX(raw!$B:$H,MATCH(1,(raw!$B:$B=$B3013)*(raw!$D:$D=$C3013),0),7), "n/a")</f>
        <v/>
      </c>
    </row>
    <row r="3014">
      <c r="B3014" s="39" t="str">
        <f>IFERROR(raw!$B3013,"")</f>
        <v/>
      </c>
      <c r="C3014" s="39" t="str">
        <f>IFERROR(raw!$D3013,"")</f>
        <v/>
      </c>
      <c r="D3014" s="39" t="str">
        <f>IFERROR(__xludf.DUMMYFUNCTION("IFERROR(RANK(raw!$H3013,Filter(raw!$H$2:$H10000,raw!$B$2:$B10000=raw!$B3013),1),"""")"),"")</f>
        <v/>
      </c>
      <c r="E3014" s="40" t="str">
        <f t="array" ref="E3014">IFERROR(INDEX(raw!$B:$H,MATCH(1,(raw!$B:$B=$B3014)*(raw!$D:$D=$C3014),0),7), "n/a")</f>
        <v/>
      </c>
    </row>
    <row r="3015">
      <c r="B3015" s="39" t="str">
        <f>IFERROR(raw!$B3014,"")</f>
        <v/>
      </c>
      <c r="C3015" s="39" t="str">
        <f>IFERROR(raw!$D3014,"")</f>
        <v/>
      </c>
      <c r="D3015" s="39" t="str">
        <f>IFERROR(__xludf.DUMMYFUNCTION("IFERROR(RANK(raw!$H3014,Filter(raw!$H$2:$H10000,raw!$B$2:$B10000=raw!$B3014),1),"""")"),"")</f>
        <v/>
      </c>
      <c r="E3015" s="40" t="str">
        <f t="array" ref="E3015">IFERROR(INDEX(raw!$B:$H,MATCH(1,(raw!$B:$B=$B3015)*(raw!$D:$D=$C3015),0),7), "n/a")</f>
        <v/>
      </c>
    </row>
    <row r="3016">
      <c r="B3016" s="39" t="str">
        <f>IFERROR(raw!$B3015,"")</f>
        <v/>
      </c>
      <c r="C3016" s="39" t="str">
        <f>IFERROR(raw!$D3015,"")</f>
        <v/>
      </c>
      <c r="D3016" s="39" t="str">
        <f>IFERROR(__xludf.DUMMYFUNCTION("IFERROR(RANK(raw!$H3015,Filter(raw!$H$2:$H10000,raw!$B$2:$B10000=raw!$B3015),1),"""")"),"")</f>
        <v/>
      </c>
      <c r="E3016" s="40" t="str">
        <f t="array" ref="E3016">IFERROR(INDEX(raw!$B:$H,MATCH(1,(raw!$B:$B=$B3016)*(raw!$D:$D=$C3016),0),7), "n/a")</f>
        <v/>
      </c>
    </row>
    <row r="3017">
      <c r="B3017" s="39" t="str">
        <f>IFERROR(raw!$B3016,"")</f>
        <v/>
      </c>
      <c r="C3017" s="39" t="str">
        <f>IFERROR(raw!$D3016,"")</f>
        <v/>
      </c>
      <c r="D3017" s="39" t="str">
        <f>IFERROR(__xludf.DUMMYFUNCTION("IFERROR(RANK(raw!$H3016,Filter(raw!$H$2:$H10000,raw!$B$2:$B10000=raw!$B3016),1),"""")"),"")</f>
        <v/>
      </c>
      <c r="E3017" s="40" t="str">
        <f t="array" ref="E3017">IFERROR(INDEX(raw!$B:$H,MATCH(1,(raw!$B:$B=$B3017)*(raw!$D:$D=$C3017),0),7), "n/a")</f>
        <v/>
      </c>
    </row>
    <row r="3018">
      <c r="B3018" s="39" t="str">
        <f>IFERROR(raw!$B3017,"")</f>
        <v/>
      </c>
      <c r="C3018" s="39" t="str">
        <f>IFERROR(raw!$D3017,"")</f>
        <v/>
      </c>
      <c r="D3018" s="39" t="str">
        <f>IFERROR(__xludf.DUMMYFUNCTION("IFERROR(RANK(raw!$H3017,Filter(raw!$H$2:$H10000,raw!$B$2:$B10000=raw!$B3017),1),"""")"),"")</f>
        <v/>
      </c>
      <c r="E3018" s="40" t="str">
        <f t="array" ref="E3018">IFERROR(INDEX(raw!$B:$H,MATCH(1,(raw!$B:$B=$B3018)*(raw!$D:$D=$C3018),0),7), "n/a")</f>
        <v/>
      </c>
    </row>
    <row r="3019">
      <c r="B3019" s="39" t="str">
        <f>IFERROR(raw!$B3018,"")</f>
        <v/>
      </c>
      <c r="C3019" s="39" t="str">
        <f>IFERROR(raw!$D3018,"")</f>
        <v/>
      </c>
      <c r="D3019" s="39" t="str">
        <f>IFERROR(__xludf.DUMMYFUNCTION("IFERROR(RANK(raw!$H3018,Filter(raw!$H$2:$H10000,raw!$B$2:$B10000=raw!$B3018),1),"""")"),"")</f>
        <v/>
      </c>
      <c r="E3019" s="40" t="str">
        <f t="array" ref="E3019">IFERROR(INDEX(raw!$B:$H,MATCH(1,(raw!$B:$B=$B3019)*(raw!$D:$D=$C3019),0),7), "n/a")</f>
        <v/>
      </c>
    </row>
    <row r="3020">
      <c r="B3020" s="39" t="str">
        <f>IFERROR(raw!$B3019,"")</f>
        <v/>
      </c>
      <c r="C3020" s="39" t="str">
        <f>IFERROR(raw!$D3019,"")</f>
        <v/>
      </c>
      <c r="D3020" s="39" t="str">
        <f>IFERROR(__xludf.DUMMYFUNCTION("IFERROR(RANK(raw!$H3019,Filter(raw!$H$2:$H10000,raw!$B$2:$B10000=raw!$B3019),1),"""")"),"")</f>
        <v/>
      </c>
      <c r="E3020" s="40" t="str">
        <f t="array" ref="E3020">IFERROR(INDEX(raw!$B:$H,MATCH(1,(raw!$B:$B=$B3020)*(raw!$D:$D=$C3020),0),7), "n/a")</f>
        <v/>
      </c>
    </row>
    <row r="3021">
      <c r="B3021" s="39" t="str">
        <f>IFERROR(raw!$B3020,"")</f>
        <v/>
      </c>
      <c r="C3021" s="39" t="str">
        <f>IFERROR(raw!$D3020,"")</f>
        <v/>
      </c>
      <c r="D3021" s="39" t="str">
        <f>IFERROR(__xludf.DUMMYFUNCTION("IFERROR(RANK(raw!$H3020,Filter(raw!$H$2:$H10000,raw!$B$2:$B10000=raw!$B3020),1),"""")"),"")</f>
        <v/>
      </c>
      <c r="E3021" s="40" t="str">
        <f t="array" ref="E3021">IFERROR(INDEX(raw!$B:$H,MATCH(1,(raw!$B:$B=$B3021)*(raw!$D:$D=$C3021),0),7), "n/a")</f>
        <v/>
      </c>
    </row>
    <row r="3022">
      <c r="B3022" s="39" t="str">
        <f>IFERROR(raw!$B3021,"")</f>
        <v/>
      </c>
      <c r="C3022" s="39" t="str">
        <f>IFERROR(raw!$D3021,"")</f>
        <v/>
      </c>
      <c r="D3022" s="39" t="str">
        <f>IFERROR(__xludf.DUMMYFUNCTION("IFERROR(RANK(raw!$H3021,Filter(raw!$H$2:$H10000,raw!$B$2:$B10000=raw!$B3021),1),"""")"),"")</f>
        <v/>
      </c>
      <c r="E3022" s="40" t="str">
        <f t="array" ref="E3022">IFERROR(INDEX(raw!$B:$H,MATCH(1,(raw!$B:$B=$B3022)*(raw!$D:$D=$C3022),0),7), "n/a")</f>
        <v/>
      </c>
    </row>
    <row r="3023">
      <c r="B3023" s="39" t="str">
        <f>IFERROR(raw!$B3022,"")</f>
        <v/>
      </c>
      <c r="C3023" s="39" t="str">
        <f>IFERROR(raw!$D3022,"")</f>
        <v/>
      </c>
      <c r="D3023" s="39" t="str">
        <f>IFERROR(__xludf.DUMMYFUNCTION("IFERROR(RANK(raw!$H3022,Filter(raw!$H$2:$H10000,raw!$B$2:$B10000=raw!$B3022),1),"""")"),"")</f>
        <v/>
      </c>
      <c r="E3023" s="40" t="str">
        <f t="array" ref="E3023">IFERROR(INDEX(raw!$B:$H,MATCH(1,(raw!$B:$B=$B3023)*(raw!$D:$D=$C3023),0),7), "n/a")</f>
        <v/>
      </c>
    </row>
    <row r="3024">
      <c r="B3024" s="39" t="str">
        <f>IFERROR(raw!$B3023,"")</f>
        <v/>
      </c>
      <c r="C3024" s="39" t="str">
        <f>IFERROR(raw!$D3023,"")</f>
        <v/>
      </c>
      <c r="D3024" s="39" t="str">
        <f>IFERROR(__xludf.DUMMYFUNCTION("IFERROR(RANK(raw!$H3023,Filter(raw!$H$2:$H10000,raw!$B$2:$B10000=raw!$B3023),1),"""")"),"")</f>
        <v/>
      </c>
      <c r="E3024" s="40" t="str">
        <f t="array" ref="E3024">IFERROR(INDEX(raw!$B:$H,MATCH(1,(raw!$B:$B=$B3024)*(raw!$D:$D=$C3024),0),7), "n/a")</f>
        <v/>
      </c>
    </row>
    <row r="3025">
      <c r="B3025" s="39" t="str">
        <f>IFERROR(raw!$B3024,"")</f>
        <v/>
      </c>
      <c r="C3025" s="39" t="str">
        <f>IFERROR(raw!$D3024,"")</f>
        <v/>
      </c>
      <c r="D3025" s="39" t="str">
        <f>IFERROR(__xludf.DUMMYFUNCTION("IFERROR(RANK(raw!$H3024,Filter(raw!$H$2:$H10000,raw!$B$2:$B10000=raw!$B3024),1),"""")"),"")</f>
        <v/>
      </c>
      <c r="E3025" s="40" t="str">
        <f t="array" ref="E3025">IFERROR(INDEX(raw!$B:$H,MATCH(1,(raw!$B:$B=$B3025)*(raw!$D:$D=$C3025),0),7), "n/a")</f>
        <v/>
      </c>
    </row>
    <row r="3026">
      <c r="B3026" s="39" t="str">
        <f>IFERROR(raw!$B3025,"")</f>
        <v/>
      </c>
      <c r="C3026" s="39" t="str">
        <f>IFERROR(raw!$D3025,"")</f>
        <v/>
      </c>
      <c r="D3026" s="39" t="str">
        <f>IFERROR(__xludf.DUMMYFUNCTION("IFERROR(RANK(raw!$H3025,Filter(raw!$H$2:$H10000,raw!$B$2:$B10000=raw!$B3025),1),"""")"),"")</f>
        <v/>
      </c>
      <c r="E3026" s="40" t="str">
        <f t="array" ref="E3026">IFERROR(INDEX(raw!$B:$H,MATCH(1,(raw!$B:$B=$B3026)*(raw!$D:$D=$C3026),0),7), "n/a")</f>
        <v/>
      </c>
    </row>
    <row r="3027">
      <c r="B3027" s="39" t="str">
        <f>IFERROR(raw!$B3026,"")</f>
        <v/>
      </c>
      <c r="C3027" s="39" t="str">
        <f>IFERROR(raw!$D3026,"")</f>
        <v/>
      </c>
      <c r="D3027" s="39" t="str">
        <f>IFERROR(__xludf.DUMMYFUNCTION("IFERROR(RANK(raw!$H3026,Filter(raw!$H$2:$H10000,raw!$B$2:$B10000=raw!$B3026),1),"""")"),"")</f>
        <v/>
      </c>
      <c r="E3027" s="40" t="str">
        <f t="array" ref="E3027">IFERROR(INDEX(raw!$B:$H,MATCH(1,(raw!$B:$B=$B3027)*(raw!$D:$D=$C3027),0),7), "n/a")</f>
        <v/>
      </c>
    </row>
    <row r="3028">
      <c r="B3028" s="39" t="str">
        <f>IFERROR(raw!$B3027,"")</f>
        <v/>
      </c>
      <c r="C3028" s="39" t="str">
        <f>IFERROR(raw!$D3027,"")</f>
        <v/>
      </c>
      <c r="D3028" s="39" t="str">
        <f>IFERROR(__xludf.DUMMYFUNCTION("IFERROR(RANK(raw!$H3027,Filter(raw!$H$2:$H10000,raw!$B$2:$B10000=raw!$B3027),1),"""")"),"")</f>
        <v/>
      </c>
      <c r="E3028" s="40" t="str">
        <f t="array" ref="E3028">IFERROR(INDEX(raw!$B:$H,MATCH(1,(raw!$B:$B=$B3028)*(raw!$D:$D=$C3028),0),7), "n/a")</f>
        <v/>
      </c>
    </row>
    <row r="3029">
      <c r="B3029" s="39" t="str">
        <f>IFERROR(raw!$B3028,"")</f>
        <v/>
      </c>
      <c r="C3029" s="39" t="str">
        <f>IFERROR(raw!$D3028,"")</f>
        <v/>
      </c>
      <c r="D3029" s="39" t="str">
        <f>IFERROR(__xludf.DUMMYFUNCTION("IFERROR(RANK(raw!$H3028,Filter(raw!$H$2:$H10000,raw!$B$2:$B10000=raw!$B3028),1),"""")"),"")</f>
        <v/>
      </c>
      <c r="E3029" s="40" t="str">
        <f t="array" ref="E3029">IFERROR(INDEX(raw!$B:$H,MATCH(1,(raw!$B:$B=$B3029)*(raw!$D:$D=$C3029),0),7), "n/a")</f>
        <v/>
      </c>
    </row>
    <row r="3030">
      <c r="B3030" s="39" t="str">
        <f>IFERROR(raw!$B3029,"")</f>
        <v/>
      </c>
      <c r="C3030" s="39" t="str">
        <f>IFERROR(raw!$D3029,"")</f>
        <v/>
      </c>
      <c r="D3030" s="39" t="str">
        <f>IFERROR(__xludf.DUMMYFUNCTION("IFERROR(RANK(raw!$H3029,Filter(raw!$H$2:$H10000,raw!$B$2:$B10000=raw!$B3029),1),"""")"),"")</f>
        <v/>
      </c>
      <c r="E3030" s="40" t="str">
        <f t="array" ref="E3030">IFERROR(INDEX(raw!$B:$H,MATCH(1,(raw!$B:$B=$B3030)*(raw!$D:$D=$C3030),0),7), "n/a")</f>
        <v/>
      </c>
    </row>
    <row r="3031">
      <c r="B3031" s="39" t="str">
        <f>IFERROR(raw!$B3030,"")</f>
        <v/>
      </c>
      <c r="C3031" s="39" t="str">
        <f>IFERROR(raw!$D3030,"")</f>
        <v/>
      </c>
      <c r="D3031" s="39" t="str">
        <f>IFERROR(__xludf.DUMMYFUNCTION("IFERROR(RANK(raw!$H3030,Filter(raw!$H$2:$H10000,raw!$B$2:$B10000=raw!$B3030),1),"""")"),"")</f>
        <v/>
      </c>
      <c r="E3031" s="40" t="str">
        <f t="array" ref="E3031">IFERROR(INDEX(raw!$B:$H,MATCH(1,(raw!$B:$B=$B3031)*(raw!$D:$D=$C3031),0),7), "n/a")</f>
        <v/>
      </c>
    </row>
    <row r="3032">
      <c r="B3032" s="39" t="str">
        <f>IFERROR(raw!$B3031,"")</f>
        <v/>
      </c>
      <c r="C3032" s="39" t="str">
        <f>IFERROR(raw!$D3031,"")</f>
        <v/>
      </c>
      <c r="D3032" s="39" t="str">
        <f>IFERROR(__xludf.DUMMYFUNCTION("IFERROR(RANK(raw!$H3031,Filter(raw!$H$2:$H10000,raw!$B$2:$B10000=raw!$B3031),1),"""")"),"")</f>
        <v/>
      </c>
      <c r="E3032" s="40" t="str">
        <f t="array" ref="E3032">IFERROR(INDEX(raw!$B:$H,MATCH(1,(raw!$B:$B=$B3032)*(raw!$D:$D=$C3032),0),7), "n/a")</f>
        <v/>
      </c>
    </row>
    <row r="3033">
      <c r="B3033" s="39" t="str">
        <f>IFERROR(raw!$B3032,"")</f>
        <v/>
      </c>
      <c r="C3033" s="39" t="str">
        <f>IFERROR(raw!$D3032,"")</f>
        <v/>
      </c>
      <c r="D3033" s="39" t="str">
        <f>IFERROR(__xludf.DUMMYFUNCTION("IFERROR(RANK(raw!$H3032,Filter(raw!$H$2:$H10000,raw!$B$2:$B10000=raw!$B3032),1),"""")"),"")</f>
        <v/>
      </c>
      <c r="E3033" s="40" t="str">
        <f t="array" ref="E3033">IFERROR(INDEX(raw!$B:$H,MATCH(1,(raw!$B:$B=$B3033)*(raw!$D:$D=$C3033),0),7), "n/a")</f>
        <v/>
      </c>
    </row>
    <row r="3034">
      <c r="B3034" s="39" t="str">
        <f>IFERROR(raw!$B3033,"")</f>
        <v/>
      </c>
      <c r="C3034" s="39" t="str">
        <f>IFERROR(raw!$D3033,"")</f>
        <v/>
      </c>
      <c r="D3034" s="39" t="str">
        <f>IFERROR(__xludf.DUMMYFUNCTION("IFERROR(RANK(raw!$H3033,Filter(raw!$H$2:$H10000,raw!$B$2:$B10000=raw!$B3033),1),"""")"),"")</f>
        <v/>
      </c>
      <c r="E3034" s="40" t="str">
        <f t="array" ref="E3034">IFERROR(INDEX(raw!$B:$H,MATCH(1,(raw!$B:$B=$B3034)*(raw!$D:$D=$C3034),0),7), "n/a")</f>
        <v/>
      </c>
    </row>
    <row r="3035">
      <c r="B3035" s="39" t="str">
        <f>IFERROR(raw!$B3034,"")</f>
        <v/>
      </c>
      <c r="C3035" s="39" t="str">
        <f>IFERROR(raw!$D3034,"")</f>
        <v/>
      </c>
      <c r="D3035" s="39" t="str">
        <f>IFERROR(__xludf.DUMMYFUNCTION("IFERROR(RANK(raw!$H3034,Filter(raw!$H$2:$H10000,raw!$B$2:$B10000=raw!$B3034),1),"""")"),"")</f>
        <v/>
      </c>
      <c r="E3035" s="40" t="str">
        <f t="array" ref="E3035">IFERROR(INDEX(raw!$B:$H,MATCH(1,(raw!$B:$B=$B3035)*(raw!$D:$D=$C3035),0),7), "n/a")</f>
        <v/>
      </c>
    </row>
    <row r="3036">
      <c r="B3036" s="39" t="str">
        <f>IFERROR(raw!$B3035,"")</f>
        <v/>
      </c>
      <c r="C3036" s="39" t="str">
        <f>IFERROR(raw!$D3035,"")</f>
        <v/>
      </c>
      <c r="D3036" s="39" t="str">
        <f>IFERROR(__xludf.DUMMYFUNCTION("IFERROR(RANK(raw!$H3035,Filter(raw!$H$2:$H10000,raw!$B$2:$B10000=raw!$B3035),1),"""")"),"")</f>
        <v/>
      </c>
      <c r="E3036" s="40" t="str">
        <f t="array" ref="E3036">IFERROR(INDEX(raw!$B:$H,MATCH(1,(raw!$B:$B=$B3036)*(raw!$D:$D=$C3036),0),7), "n/a")</f>
        <v/>
      </c>
    </row>
    <row r="3037">
      <c r="B3037" s="39" t="str">
        <f>IFERROR(raw!$B3036,"")</f>
        <v/>
      </c>
      <c r="C3037" s="39" t="str">
        <f>IFERROR(raw!$D3036,"")</f>
        <v/>
      </c>
      <c r="D3037" s="39" t="str">
        <f>IFERROR(__xludf.DUMMYFUNCTION("IFERROR(RANK(raw!$H3036,Filter(raw!$H$2:$H10000,raw!$B$2:$B10000=raw!$B3036),1),"""")"),"")</f>
        <v/>
      </c>
      <c r="E3037" s="40" t="str">
        <f t="array" ref="E3037">IFERROR(INDEX(raw!$B:$H,MATCH(1,(raw!$B:$B=$B3037)*(raw!$D:$D=$C3037),0),7), "n/a")</f>
        <v/>
      </c>
    </row>
    <row r="3038">
      <c r="B3038" s="39" t="str">
        <f>IFERROR(raw!$B3037,"")</f>
        <v/>
      </c>
      <c r="C3038" s="39" t="str">
        <f>IFERROR(raw!$D3037,"")</f>
        <v/>
      </c>
      <c r="D3038" s="39" t="str">
        <f>IFERROR(__xludf.DUMMYFUNCTION("IFERROR(RANK(raw!$H3037,Filter(raw!$H$2:$H10000,raw!$B$2:$B10000=raw!$B3037),1),"""")"),"")</f>
        <v/>
      </c>
      <c r="E3038" s="40" t="str">
        <f t="array" ref="E3038">IFERROR(INDEX(raw!$B:$H,MATCH(1,(raw!$B:$B=$B3038)*(raw!$D:$D=$C3038),0),7), "n/a")</f>
        <v/>
      </c>
    </row>
    <row r="3039">
      <c r="B3039" s="39" t="str">
        <f>IFERROR(raw!$B3038,"")</f>
        <v/>
      </c>
      <c r="C3039" s="39" t="str">
        <f>IFERROR(raw!$D3038,"")</f>
        <v/>
      </c>
      <c r="D3039" s="39" t="str">
        <f>IFERROR(__xludf.DUMMYFUNCTION("IFERROR(RANK(raw!$H3038,Filter(raw!$H$2:$H10000,raw!$B$2:$B10000=raw!$B3038),1),"""")"),"")</f>
        <v/>
      </c>
      <c r="E3039" s="40" t="str">
        <f t="array" ref="E3039">IFERROR(INDEX(raw!$B:$H,MATCH(1,(raw!$B:$B=$B3039)*(raw!$D:$D=$C3039),0),7), "n/a")</f>
        <v/>
      </c>
    </row>
    <row r="3040">
      <c r="B3040" s="39" t="str">
        <f>IFERROR(raw!$B3039,"")</f>
        <v/>
      </c>
      <c r="C3040" s="39" t="str">
        <f>IFERROR(raw!$D3039,"")</f>
        <v/>
      </c>
      <c r="D3040" s="39" t="str">
        <f>IFERROR(__xludf.DUMMYFUNCTION("IFERROR(RANK(raw!$H3039,Filter(raw!$H$2:$H10000,raw!$B$2:$B10000=raw!$B3039),1),"""")"),"")</f>
        <v/>
      </c>
      <c r="E3040" s="40" t="str">
        <f t="array" ref="E3040">IFERROR(INDEX(raw!$B:$H,MATCH(1,(raw!$B:$B=$B3040)*(raw!$D:$D=$C3040),0),7), "n/a")</f>
        <v/>
      </c>
    </row>
    <row r="3041">
      <c r="B3041" s="39" t="str">
        <f>IFERROR(raw!$B3040,"")</f>
        <v/>
      </c>
      <c r="C3041" s="39" t="str">
        <f>IFERROR(raw!$D3040,"")</f>
        <v/>
      </c>
      <c r="D3041" s="39" t="str">
        <f>IFERROR(__xludf.DUMMYFUNCTION("IFERROR(RANK(raw!$H3040,Filter(raw!$H$2:$H10000,raw!$B$2:$B10000=raw!$B3040),1),"""")"),"")</f>
        <v/>
      </c>
      <c r="E3041" s="40" t="str">
        <f t="array" ref="E3041">IFERROR(INDEX(raw!$B:$H,MATCH(1,(raw!$B:$B=$B3041)*(raw!$D:$D=$C3041),0),7), "n/a")</f>
        <v/>
      </c>
    </row>
    <row r="3042">
      <c r="B3042" s="39" t="str">
        <f>IFERROR(raw!$B3041,"")</f>
        <v/>
      </c>
      <c r="C3042" s="39" t="str">
        <f>IFERROR(raw!$D3041,"")</f>
        <v/>
      </c>
      <c r="D3042" s="39" t="str">
        <f>IFERROR(__xludf.DUMMYFUNCTION("IFERROR(RANK(raw!$H3041,Filter(raw!$H$2:$H10000,raw!$B$2:$B10000=raw!$B3041),1),"""")"),"")</f>
        <v/>
      </c>
      <c r="E3042" s="40" t="str">
        <f t="array" ref="E3042">IFERROR(INDEX(raw!$B:$H,MATCH(1,(raw!$B:$B=$B3042)*(raw!$D:$D=$C3042),0),7), "n/a")</f>
        <v/>
      </c>
    </row>
    <row r="3043">
      <c r="B3043" s="39" t="str">
        <f>IFERROR(raw!$B3042,"")</f>
        <v/>
      </c>
      <c r="C3043" s="39" t="str">
        <f>IFERROR(raw!$D3042,"")</f>
        <v/>
      </c>
      <c r="D3043" s="39" t="str">
        <f>IFERROR(__xludf.DUMMYFUNCTION("IFERROR(RANK(raw!$H3042,Filter(raw!$H$2:$H10000,raw!$B$2:$B10000=raw!$B3042),1),"""")"),"")</f>
        <v/>
      </c>
      <c r="E3043" s="40" t="str">
        <f t="array" ref="E3043">IFERROR(INDEX(raw!$B:$H,MATCH(1,(raw!$B:$B=$B3043)*(raw!$D:$D=$C3043),0),7), "n/a")</f>
        <v/>
      </c>
    </row>
    <row r="3044">
      <c r="B3044" s="39" t="str">
        <f>IFERROR(raw!$B3043,"")</f>
        <v/>
      </c>
      <c r="C3044" s="39" t="str">
        <f>IFERROR(raw!$D3043,"")</f>
        <v/>
      </c>
      <c r="D3044" s="39" t="str">
        <f>IFERROR(__xludf.DUMMYFUNCTION("IFERROR(RANK(raw!$H3043,Filter(raw!$H$2:$H10000,raw!$B$2:$B10000=raw!$B3043),1),"""")"),"")</f>
        <v/>
      </c>
      <c r="E3044" s="40" t="str">
        <f t="array" ref="E3044">IFERROR(INDEX(raw!$B:$H,MATCH(1,(raw!$B:$B=$B3044)*(raw!$D:$D=$C3044),0),7), "n/a")</f>
        <v/>
      </c>
    </row>
    <row r="3045">
      <c r="B3045" s="39" t="str">
        <f>IFERROR(raw!$B3044,"")</f>
        <v/>
      </c>
      <c r="C3045" s="39" t="str">
        <f>IFERROR(raw!$D3044,"")</f>
        <v/>
      </c>
      <c r="D3045" s="39" t="str">
        <f>IFERROR(__xludf.DUMMYFUNCTION("IFERROR(RANK(raw!$H3044,Filter(raw!$H$2:$H10000,raw!$B$2:$B10000=raw!$B3044),1),"""")"),"")</f>
        <v/>
      </c>
      <c r="E3045" s="40" t="str">
        <f t="array" ref="E3045">IFERROR(INDEX(raw!$B:$H,MATCH(1,(raw!$B:$B=$B3045)*(raw!$D:$D=$C3045),0),7), "n/a")</f>
        <v/>
      </c>
    </row>
    <row r="3046">
      <c r="B3046" s="39" t="str">
        <f>IFERROR(raw!$B3045,"")</f>
        <v/>
      </c>
      <c r="C3046" s="39" t="str">
        <f>IFERROR(raw!$D3045,"")</f>
        <v/>
      </c>
      <c r="D3046" s="39" t="str">
        <f>IFERROR(__xludf.DUMMYFUNCTION("IFERROR(RANK(raw!$H3045,Filter(raw!$H$2:$H10000,raw!$B$2:$B10000=raw!$B3045),1),"""")"),"")</f>
        <v/>
      </c>
      <c r="E3046" s="40" t="str">
        <f t="array" ref="E3046">IFERROR(INDEX(raw!$B:$H,MATCH(1,(raw!$B:$B=$B3046)*(raw!$D:$D=$C3046),0),7), "n/a")</f>
        <v/>
      </c>
    </row>
    <row r="3047">
      <c r="B3047" s="39" t="str">
        <f>IFERROR(raw!$B3046,"")</f>
        <v/>
      </c>
      <c r="C3047" s="39" t="str">
        <f>IFERROR(raw!$D3046,"")</f>
        <v/>
      </c>
      <c r="D3047" s="39" t="str">
        <f>IFERROR(__xludf.DUMMYFUNCTION("IFERROR(RANK(raw!$H3046,Filter(raw!$H$2:$H10000,raw!$B$2:$B10000=raw!$B3046),1),"""")"),"")</f>
        <v/>
      </c>
      <c r="E3047" s="40" t="str">
        <f t="array" ref="E3047">IFERROR(INDEX(raw!$B:$H,MATCH(1,(raw!$B:$B=$B3047)*(raw!$D:$D=$C3047),0),7), "n/a")</f>
        <v/>
      </c>
    </row>
    <row r="3048">
      <c r="B3048" s="39" t="str">
        <f>IFERROR(raw!$B3047,"")</f>
        <v/>
      </c>
      <c r="C3048" s="39" t="str">
        <f>IFERROR(raw!$D3047,"")</f>
        <v/>
      </c>
      <c r="D3048" s="39" t="str">
        <f>IFERROR(__xludf.DUMMYFUNCTION("IFERROR(RANK(raw!$H3047,Filter(raw!$H$2:$H10000,raw!$B$2:$B10000=raw!$B3047),1),"""")"),"")</f>
        <v/>
      </c>
      <c r="E3048" s="40" t="str">
        <f t="array" ref="E3048">IFERROR(INDEX(raw!$B:$H,MATCH(1,(raw!$B:$B=$B3048)*(raw!$D:$D=$C3048),0),7), "n/a")</f>
        <v/>
      </c>
    </row>
    <row r="3049">
      <c r="B3049" s="39" t="str">
        <f>IFERROR(raw!$B3048,"")</f>
        <v/>
      </c>
      <c r="C3049" s="39" t="str">
        <f>IFERROR(raw!$D3048,"")</f>
        <v/>
      </c>
      <c r="D3049" s="39" t="str">
        <f>IFERROR(__xludf.DUMMYFUNCTION("IFERROR(RANK(raw!$H3048,Filter(raw!$H$2:$H10000,raw!$B$2:$B10000=raw!$B3048),1),"""")"),"")</f>
        <v/>
      </c>
      <c r="E3049" s="40" t="str">
        <f t="array" ref="E3049">IFERROR(INDEX(raw!$B:$H,MATCH(1,(raw!$B:$B=$B3049)*(raw!$D:$D=$C3049),0),7), "n/a")</f>
        <v/>
      </c>
    </row>
    <row r="3050">
      <c r="B3050" s="39" t="str">
        <f>IFERROR(raw!$B3049,"")</f>
        <v/>
      </c>
      <c r="C3050" s="39" t="str">
        <f>IFERROR(raw!$D3049,"")</f>
        <v/>
      </c>
      <c r="D3050" s="39" t="str">
        <f>IFERROR(__xludf.DUMMYFUNCTION("IFERROR(RANK(raw!$H3049,Filter(raw!$H$2:$H10000,raw!$B$2:$B10000=raw!$B3049),1),"""")"),"")</f>
        <v/>
      </c>
      <c r="E3050" s="40" t="str">
        <f t="array" ref="E3050">IFERROR(INDEX(raw!$B:$H,MATCH(1,(raw!$B:$B=$B3050)*(raw!$D:$D=$C3050),0),7), "n/a")</f>
        <v/>
      </c>
    </row>
    <row r="3051">
      <c r="B3051" s="39" t="str">
        <f>IFERROR(raw!$B3050,"")</f>
        <v/>
      </c>
      <c r="C3051" s="39" t="str">
        <f>IFERROR(raw!$D3050,"")</f>
        <v/>
      </c>
      <c r="D3051" s="39" t="str">
        <f>IFERROR(__xludf.DUMMYFUNCTION("IFERROR(RANK(raw!$H3050,Filter(raw!$H$2:$H10000,raw!$B$2:$B10000=raw!$B3050),1),"""")"),"")</f>
        <v/>
      </c>
      <c r="E3051" s="40" t="str">
        <f t="array" ref="E3051">IFERROR(INDEX(raw!$B:$H,MATCH(1,(raw!$B:$B=$B3051)*(raw!$D:$D=$C3051),0),7), "n/a")</f>
        <v/>
      </c>
    </row>
    <row r="3052">
      <c r="B3052" s="39" t="str">
        <f>IFERROR(raw!$B3051,"")</f>
        <v/>
      </c>
      <c r="C3052" s="39" t="str">
        <f>IFERROR(raw!$D3051,"")</f>
        <v/>
      </c>
      <c r="D3052" s="39" t="str">
        <f>IFERROR(__xludf.DUMMYFUNCTION("IFERROR(RANK(raw!$H3051,Filter(raw!$H$2:$H10000,raw!$B$2:$B10000=raw!$B3051),1),"""")"),"")</f>
        <v/>
      </c>
      <c r="E3052" s="40" t="str">
        <f t="array" ref="E3052">IFERROR(INDEX(raw!$B:$H,MATCH(1,(raw!$B:$B=$B3052)*(raw!$D:$D=$C3052),0),7), "n/a")</f>
        <v/>
      </c>
    </row>
    <row r="3053">
      <c r="B3053" s="39" t="str">
        <f>IFERROR(raw!$B3052,"")</f>
        <v/>
      </c>
      <c r="C3053" s="39" t="str">
        <f>IFERROR(raw!$D3052,"")</f>
        <v/>
      </c>
      <c r="D3053" s="39" t="str">
        <f>IFERROR(__xludf.DUMMYFUNCTION("IFERROR(RANK(raw!$H3052,Filter(raw!$H$2:$H10000,raw!$B$2:$B10000=raw!$B3052),1),"""")"),"")</f>
        <v/>
      </c>
      <c r="E3053" s="40" t="str">
        <f t="array" ref="E3053">IFERROR(INDEX(raw!$B:$H,MATCH(1,(raw!$B:$B=$B3053)*(raw!$D:$D=$C3053),0),7), "n/a")</f>
        <v/>
      </c>
    </row>
    <row r="3054">
      <c r="B3054" s="39" t="str">
        <f>IFERROR(raw!$B3053,"")</f>
        <v/>
      </c>
      <c r="C3054" s="39" t="str">
        <f>IFERROR(raw!$D3053,"")</f>
        <v/>
      </c>
      <c r="D3054" s="39" t="str">
        <f>IFERROR(__xludf.DUMMYFUNCTION("IFERROR(RANK(raw!$H3053,Filter(raw!$H$2:$H10000,raw!$B$2:$B10000=raw!$B3053),1),"""")"),"")</f>
        <v/>
      </c>
      <c r="E3054" s="40" t="str">
        <f t="array" ref="E3054">IFERROR(INDEX(raw!$B:$H,MATCH(1,(raw!$B:$B=$B3054)*(raw!$D:$D=$C3054),0),7), "n/a")</f>
        <v/>
      </c>
    </row>
    <row r="3055">
      <c r="B3055" s="39" t="str">
        <f>IFERROR(raw!$B3054,"")</f>
        <v/>
      </c>
      <c r="C3055" s="39" t="str">
        <f>IFERROR(raw!$D3054,"")</f>
        <v/>
      </c>
      <c r="D3055" s="39" t="str">
        <f>IFERROR(__xludf.DUMMYFUNCTION("IFERROR(RANK(raw!$H3054,Filter(raw!$H$2:$H10000,raw!$B$2:$B10000=raw!$B3054),1),"""")"),"")</f>
        <v/>
      </c>
      <c r="E3055" s="40" t="str">
        <f t="array" ref="E3055">IFERROR(INDEX(raw!$B:$H,MATCH(1,(raw!$B:$B=$B3055)*(raw!$D:$D=$C3055),0),7), "n/a")</f>
        <v/>
      </c>
    </row>
    <row r="3056">
      <c r="B3056" s="39" t="str">
        <f>IFERROR(raw!$B3055,"")</f>
        <v/>
      </c>
      <c r="C3056" s="39" t="str">
        <f>IFERROR(raw!$D3055,"")</f>
        <v/>
      </c>
      <c r="D3056" s="39" t="str">
        <f>IFERROR(__xludf.DUMMYFUNCTION("IFERROR(RANK(raw!$H3055,Filter(raw!$H$2:$H10000,raw!$B$2:$B10000=raw!$B3055),1),"""")"),"")</f>
        <v/>
      </c>
      <c r="E3056" s="40" t="str">
        <f t="array" ref="E3056">IFERROR(INDEX(raw!$B:$H,MATCH(1,(raw!$B:$B=$B3056)*(raw!$D:$D=$C3056),0),7), "n/a")</f>
        <v/>
      </c>
    </row>
    <row r="3057">
      <c r="B3057" s="39" t="str">
        <f>IFERROR(raw!$B3056,"")</f>
        <v/>
      </c>
      <c r="C3057" s="39" t="str">
        <f>IFERROR(raw!$D3056,"")</f>
        <v/>
      </c>
      <c r="D3057" s="39" t="str">
        <f>IFERROR(__xludf.DUMMYFUNCTION("IFERROR(RANK(raw!$H3056,Filter(raw!$H$2:$H10000,raw!$B$2:$B10000=raw!$B3056),1),"""")"),"")</f>
        <v/>
      </c>
      <c r="E3057" s="40" t="str">
        <f t="array" ref="E3057">IFERROR(INDEX(raw!$B:$H,MATCH(1,(raw!$B:$B=$B3057)*(raw!$D:$D=$C3057),0),7), "n/a")</f>
        <v/>
      </c>
    </row>
    <row r="3058">
      <c r="B3058" s="39" t="str">
        <f>IFERROR(raw!$B3057,"")</f>
        <v/>
      </c>
      <c r="C3058" s="39" t="str">
        <f>IFERROR(raw!$D3057,"")</f>
        <v/>
      </c>
      <c r="D3058" s="39" t="str">
        <f>IFERROR(__xludf.DUMMYFUNCTION("IFERROR(RANK(raw!$H3057,Filter(raw!$H$2:$H10000,raw!$B$2:$B10000=raw!$B3057),1),"""")"),"")</f>
        <v/>
      </c>
      <c r="E3058" s="40" t="str">
        <f t="array" ref="E3058">IFERROR(INDEX(raw!$B:$H,MATCH(1,(raw!$B:$B=$B3058)*(raw!$D:$D=$C3058),0),7), "n/a")</f>
        <v/>
      </c>
    </row>
    <row r="3059">
      <c r="B3059" s="39" t="str">
        <f>IFERROR(raw!$B3058,"")</f>
        <v/>
      </c>
      <c r="C3059" s="39" t="str">
        <f>IFERROR(raw!$D3058,"")</f>
        <v/>
      </c>
      <c r="D3059" s="39" t="str">
        <f>IFERROR(__xludf.DUMMYFUNCTION("IFERROR(RANK(raw!$H3058,Filter(raw!$H$2:$H10000,raw!$B$2:$B10000=raw!$B3058),1),"""")"),"")</f>
        <v/>
      </c>
      <c r="E3059" s="40" t="str">
        <f t="array" ref="E3059">IFERROR(INDEX(raw!$B:$H,MATCH(1,(raw!$B:$B=$B3059)*(raw!$D:$D=$C3059),0),7), "n/a")</f>
        <v/>
      </c>
    </row>
    <row r="3060">
      <c r="B3060" s="39" t="str">
        <f>IFERROR(raw!$B3059,"")</f>
        <v/>
      </c>
      <c r="C3060" s="39" t="str">
        <f>IFERROR(raw!$D3059,"")</f>
        <v/>
      </c>
      <c r="D3060" s="39" t="str">
        <f>IFERROR(__xludf.DUMMYFUNCTION("IFERROR(RANK(raw!$H3059,Filter(raw!$H$2:$H10000,raw!$B$2:$B10000=raw!$B3059),1),"""")"),"")</f>
        <v/>
      </c>
      <c r="E3060" s="40" t="str">
        <f t="array" ref="E3060">IFERROR(INDEX(raw!$B:$H,MATCH(1,(raw!$B:$B=$B3060)*(raw!$D:$D=$C3060),0),7), "n/a")</f>
        <v/>
      </c>
    </row>
    <row r="3061">
      <c r="B3061" s="39" t="str">
        <f>IFERROR(raw!$B3060,"")</f>
        <v/>
      </c>
      <c r="C3061" s="39" t="str">
        <f>IFERROR(raw!$D3060,"")</f>
        <v/>
      </c>
      <c r="D3061" s="39" t="str">
        <f>IFERROR(__xludf.DUMMYFUNCTION("IFERROR(RANK(raw!$H3060,Filter(raw!$H$2:$H10000,raw!$B$2:$B10000=raw!$B3060),1),"""")"),"")</f>
        <v/>
      </c>
      <c r="E3061" s="40" t="str">
        <f t="array" ref="E3061">IFERROR(INDEX(raw!$B:$H,MATCH(1,(raw!$B:$B=$B3061)*(raw!$D:$D=$C3061),0),7), "n/a")</f>
        <v/>
      </c>
    </row>
    <row r="3062">
      <c r="B3062" s="39" t="str">
        <f>IFERROR(raw!$B3061,"")</f>
        <v/>
      </c>
      <c r="C3062" s="39" t="str">
        <f>IFERROR(raw!$D3061,"")</f>
        <v/>
      </c>
      <c r="D3062" s="39" t="str">
        <f>IFERROR(__xludf.DUMMYFUNCTION("IFERROR(RANK(raw!$H3061,Filter(raw!$H$2:$H10000,raw!$B$2:$B10000=raw!$B3061),1),"""")"),"")</f>
        <v/>
      </c>
      <c r="E3062" s="40" t="str">
        <f t="array" ref="E3062">IFERROR(INDEX(raw!$B:$H,MATCH(1,(raw!$B:$B=$B3062)*(raw!$D:$D=$C3062),0),7), "n/a")</f>
        <v/>
      </c>
    </row>
    <row r="3063">
      <c r="B3063" s="39" t="str">
        <f>IFERROR(raw!$B3062,"")</f>
        <v/>
      </c>
      <c r="C3063" s="39" t="str">
        <f>IFERROR(raw!$D3062,"")</f>
        <v/>
      </c>
      <c r="D3063" s="39" t="str">
        <f>IFERROR(__xludf.DUMMYFUNCTION("IFERROR(RANK(raw!$H3062,Filter(raw!$H$2:$H10000,raw!$B$2:$B10000=raw!$B3062),1),"""")"),"")</f>
        <v/>
      </c>
      <c r="E3063" s="40" t="str">
        <f t="array" ref="E3063">IFERROR(INDEX(raw!$B:$H,MATCH(1,(raw!$B:$B=$B3063)*(raw!$D:$D=$C3063),0),7), "n/a")</f>
        <v/>
      </c>
    </row>
    <row r="3064">
      <c r="B3064" s="39" t="str">
        <f>IFERROR(raw!$B3063,"")</f>
        <v/>
      </c>
      <c r="C3064" s="39" t="str">
        <f>IFERROR(raw!$D3063,"")</f>
        <v/>
      </c>
      <c r="D3064" s="39" t="str">
        <f>IFERROR(__xludf.DUMMYFUNCTION("IFERROR(RANK(raw!$H3063,Filter(raw!$H$2:$H10000,raw!$B$2:$B10000=raw!$B3063),1),"""")"),"")</f>
        <v/>
      </c>
      <c r="E3064" s="40" t="str">
        <f t="array" ref="E3064">IFERROR(INDEX(raw!$B:$H,MATCH(1,(raw!$B:$B=$B3064)*(raw!$D:$D=$C3064),0),7), "n/a")</f>
        <v/>
      </c>
    </row>
    <row r="3065">
      <c r="B3065" s="39" t="str">
        <f>IFERROR(raw!$B3064,"")</f>
        <v/>
      </c>
      <c r="C3065" s="39" t="str">
        <f>IFERROR(raw!$D3064,"")</f>
        <v/>
      </c>
      <c r="D3065" s="39" t="str">
        <f>IFERROR(__xludf.DUMMYFUNCTION("IFERROR(RANK(raw!$H3064,Filter(raw!$H$2:$H10000,raw!$B$2:$B10000=raw!$B3064),1),"""")"),"")</f>
        <v/>
      </c>
      <c r="E3065" s="40" t="str">
        <f t="array" ref="E3065">IFERROR(INDEX(raw!$B:$H,MATCH(1,(raw!$B:$B=$B3065)*(raw!$D:$D=$C3065),0),7), "n/a")</f>
        <v/>
      </c>
    </row>
    <row r="3066">
      <c r="B3066" s="39" t="str">
        <f>IFERROR(raw!$B3065,"")</f>
        <v/>
      </c>
      <c r="C3066" s="39" t="str">
        <f>IFERROR(raw!$D3065,"")</f>
        <v/>
      </c>
      <c r="D3066" s="39" t="str">
        <f>IFERROR(__xludf.DUMMYFUNCTION("IFERROR(RANK(raw!$H3065,Filter(raw!$H$2:$H10000,raw!$B$2:$B10000=raw!$B3065),1),"""")"),"")</f>
        <v/>
      </c>
      <c r="E3066" s="40" t="str">
        <f t="array" ref="E3066">IFERROR(INDEX(raw!$B:$H,MATCH(1,(raw!$B:$B=$B3066)*(raw!$D:$D=$C3066),0),7), "n/a")</f>
        <v/>
      </c>
    </row>
    <row r="3067">
      <c r="B3067" s="39" t="str">
        <f>IFERROR(raw!$B3066,"")</f>
        <v/>
      </c>
      <c r="C3067" s="39" t="str">
        <f>IFERROR(raw!$D3066,"")</f>
        <v/>
      </c>
      <c r="D3067" s="39" t="str">
        <f>IFERROR(__xludf.DUMMYFUNCTION("IFERROR(RANK(raw!$H3066,Filter(raw!$H$2:$H10000,raw!$B$2:$B10000=raw!$B3066),1),"""")"),"")</f>
        <v/>
      </c>
      <c r="E3067" s="40" t="str">
        <f t="array" ref="E3067">IFERROR(INDEX(raw!$B:$H,MATCH(1,(raw!$B:$B=$B3067)*(raw!$D:$D=$C3067),0),7), "n/a")</f>
        <v/>
      </c>
    </row>
    <row r="3068">
      <c r="B3068" s="39" t="str">
        <f>IFERROR(raw!$B3067,"")</f>
        <v/>
      </c>
      <c r="C3068" s="39" t="str">
        <f>IFERROR(raw!$D3067,"")</f>
        <v/>
      </c>
      <c r="D3068" s="39" t="str">
        <f>IFERROR(__xludf.DUMMYFUNCTION("IFERROR(RANK(raw!$H3067,Filter(raw!$H$2:$H10000,raw!$B$2:$B10000=raw!$B3067),1),"""")"),"")</f>
        <v/>
      </c>
      <c r="E3068" s="40" t="str">
        <f t="array" ref="E3068">IFERROR(INDEX(raw!$B:$H,MATCH(1,(raw!$B:$B=$B3068)*(raw!$D:$D=$C3068),0),7), "n/a")</f>
        <v/>
      </c>
    </row>
    <row r="3069">
      <c r="B3069" s="39" t="str">
        <f>IFERROR(raw!$B3068,"")</f>
        <v/>
      </c>
      <c r="C3069" s="39" t="str">
        <f>IFERROR(raw!$D3068,"")</f>
        <v/>
      </c>
      <c r="D3069" s="39" t="str">
        <f>IFERROR(__xludf.DUMMYFUNCTION("IFERROR(RANK(raw!$H3068,Filter(raw!$H$2:$H10000,raw!$B$2:$B10000=raw!$B3068),1),"""")"),"")</f>
        <v/>
      </c>
      <c r="E3069" s="40" t="str">
        <f t="array" ref="E3069">IFERROR(INDEX(raw!$B:$H,MATCH(1,(raw!$B:$B=$B3069)*(raw!$D:$D=$C3069),0),7), "n/a")</f>
        <v/>
      </c>
    </row>
    <row r="3070">
      <c r="B3070" s="39" t="str">
        <f>IFERROR(raw!$B3069,"")</f>
        <v/>
      </c>
      <c r="C3070" s="39" t="str">
        <f>IFERROR(raw!$D3069,"")</f>
        <v/>
      </c>
      <c r="D3070" s="39" t="str">
        <f>IFERROR(__xludf.DUMMYFUNCTION("IFERROR(RANK(raw!$H3069,Filter(raw!$H$2:$H10000,raw!$B$2:$B10000=raw!$B3069),1),"""")"),"")</f>
        <v/>
      </c>
      <c r="E3070" s="40" t="str">
        <f t="array" ref="E3070">IFERROR(INDEX(raw!$B:$H,MATCH(1,(raw!$B:$B=$B3070)*(raw!$D:$D=$C3070),0),7), "n/a")</f>
        <v/>
      </c>
    </row>
    <row r="3071">
      <c r="B3071" s="39" t="str">
        <f>IFERROR(raw!$B3070,"")</f>
        <v/>
      </c>
      <c r="C3071" s="39" t="str">
        <f>IFERROR(raw!$D3070,"")</f>
        <v/>
      </c>
      <c r="D3071" s="39" t="str">
        <f>IFERROR(__xludf.DUMMYFUNCTION("IFERROR(RANK(raw!$H3070,Filter(raw!$H$2:$H10000,raw!$B$2:$B10000=raw!$B3070),1),"""")"),"")</f>
        <v/>
      </c>
      <c r="E3071" s="40" t="str">
        <f t="array" ref="E3071">IFERROR(INDEX(raw!$B:$H,MATCH(1,(raw!$B:$B=$B3071)*(raw!$D:$D=$C3071),0),7), "n/a")</f>
        <v/>
      </c>
    </row>
    <row r="3072">
      <c r="B3072" s="39" t="str">
        <f>IFERROR(raw!$B3071,"")</f>
        <v/>
      </c>
      <c r="C3072" s="39" t="str">
        <f>IFERROR(raw!$D3071,"")</f>
        <v/>
      </c>
      <c r="D3072" s="39" t="str">
        <f>IFERROR(__xludf.DUMMYFUNCTION("IFERROR(RANK(raw!$H3071,Filter(raw!$H$2:$H10000,raw!$B$2:$B10000=raw!$B3071),1),"""")"),"")</f>
        <v/>
      </c>
      <c r="E3072" s="40" t="str">
        <f t="array" ref="E3072">IFERROR(INDEX(raw!$B:$H,MATCH(1,(raw!$B:$B=$B3072)*(raw!$D:$D=$C3072),0),7), "n/a")</f>
        <v/>
      </c>
    </row>
    <row r="3073">
      <c r="B3073" s="39" t="str">
        <f>IFERROR(raw!$B3072,"")</f>
        <v/>
      </c>
      <c r="C3073" s="39" t="str">
        <f>IFERROR(raw!$D3072,"")</f>
        <v/>
      </c>
      <c r="D3073" s="39" t="str">
        <f>IFERROR(__xludf.DUMMYFUNCTION("IFERROR(RANK(raw!$H3072,Filter(raw!$H$2:$H10000,raw!$B$2:$B10000=raw!$B3072),1),"""")"),"")</f>
        <v/>
      </c>
      <c r="E3073" s="40" t="str">
        <f t="array" ref="E3073">IFERROR(INDEX(raw!$B:$H,MATCH(1,(raw!$B:$B=$B3073)*(raw!$D:$D=$C3073),0),7), "n/a")</f>
        <v/>
      </c>
    </row>
    <row r="3074">
      <c r="B3074" s="39" t="str">
        <f>IFERROR(raw!$B3073,"")</f>
        <v/>
      </c>
      <c r="C3074" s="39" t="str">
        <f>IFERROR(raw!$D3073,"")</f>
        <v/>
      </c>
      <c r="D3074" s="39" t="str">
        <f>IFERROR(__xludf.DUMMYFUNCTION("IFERROR(RANK(raw!$H3073,Filter(raw!$H$2:$H10000,raw!$B$2:$B10000=raw!$B3073),1),"""")"),"")</f>
        <v/>
      </c>
      <c r="E3074" s="40" t="str">
        <f t="array" ref="E3074">IFERROR(INDEX(raw!$B:$H,MATCH(1,(raw!$B:$B=$B3074)*(raw!$D:$D=$C3074),0),7), "n/a")</f>
        <v/>
      </c>
    </row>
    <row r="3075">
      <c r="B3075" s="39" t="str">
        <f>IFERROR(raw!$B3074,"")</f>
        <v/>
      </c>
      <c r="C3075" s="39" t="str">
        <f>IFERROR(raw!$D3074,"")</f>
        <v/>
      </c>
      <c r="D3075" s="39" t="str">
        <f>IFERROR(__xludf.DUMMYFUNCTION("IFERROR(RANK(raw!$H3074,Filter(raw!$H$2:$H10000,raw!$B$2:$B10000=raw!$B3074),1),"""")"),"")</f>
        <v/>
      </c>
      <c r="E3075" s="40" t="str">
        <f t="array" ref="E3075">IFERROR(INDEX(raw!$B:$H,MATCH(1,(raw!$B:$B=$B3075)*(raw!$D:$D=$C3075),0),7), "n/a")</f>
        <v/>
      </c>
    </row>
    <row r="3076">
      <c r="B3076" s="39" t="str">
        <f>IFERROR(raw!$B3075,"")</f>
        <v/>
      </c>
      <c r="C3076" s="39" t="str">
        <f>IFERROR(raw!$D3075,"")</f>
        <v/>
      </c>
      <c r="D3076" s="39" t="str">
        <f>IFERROR(__xludf.DUMMYFUNCTION("IFERROR(RANK(raw!$H3075,Filter(raw!$H$2:$H10000,raw!$B$2:$B10000=raw!$B3075),1),"""")"),"")</f>
        <v/>
      </c>
      <c r="E3076" s="40" t="str">
        <f t="array" ref="E3076">IFERROR(INDEX(raw!$B:$H,MATCH(1,(raw!$B:$B=$B3076)*(raw!$D:$D=$C3076),0),7), "n/a")</f>
        <v/>
      </c>
    </row>
    <row r="3077">
      <c r="B3077" s="39" t="str">
        <f>IFERROR(raw!$B3076,"")</f>
        <v/>
      </c>
      <c r="C3077" s="39" t="str">
        <f>IFERROR(raw!$D3076,"")</f>
        <v/>
      </c>
      <c r="D3077" s="39" t="str">
        <f>IFERROR(__xludf.DUMMYFUNCTION("IFERROR(RANK(raw!$H3076,Filter(raw!$H$2:$H10000,raw!$B$2:$B10000=raw!$B3076),1),"""")"),"")</f>
        <v/>
      </c>
      <c r="E3077" s="40" t="str">
        <f t="array" ref="E3077">IFERROR(INDEX(raw!$B:$H,MATCH(1,(raw!$B:$B=$B3077)*(raw!$D:$D=$C3077),0),7), "n/a")</f>
        <v/>
      </c>
    </row>
    <row r="3078">
      <c r="B3078" s="39" t="str">
        <f>IFERROR(raw!$B3077,"")</f>
        <v/>
      </c>
      <c r="C3078" s="39" t="str">
        <f>IFERROR(raw!$D3077,"")</f>
        <v/>
      </c>
      <c r="D3078" s="39" t="str">
        <f>IFERROR(__xludf.DUMMYFUNCTION("IFERROR(RANK(raw!$H3077,Filter(raw!$H$2:$H10000,raw!$B$2:$B10000=raw!$B3077),1),"""")"),"")</f>
        <v/>
      </c>
      <c r="E3078" s="40" t="str">
        <f t="array" ref="E3078">IFERROR(INDEX(raw!$B:$H,MATCH(1,(raw!$B:$B=$B3078)*(raw!$D:$D=$C3078),0),7), "n/a")</f>
        <v/>
      </c>
    </row>
    <row r="3079">
      <c r="B3079" s="39" t="str">
        <f>IFERROR(raw!$B3078,"")</f>
        <v/>
      </c>
      <c r="C3079" s="39" t="str">
        <f>IFERROR(raw!$D3078,"")</f>
        <v/>
      </c>
      <c r="D3079" s="39" t="str">
        <f>IFERROR(__xludf.DUMMYFUNCTION("IFERROR(RANK(raw!$H3078,Filter(raw!$H$2:$H10000,raw!$B$2:$B10000=raw!$B3078),1),"""")"),"")</f>
        <v/>
      </c>
      <c r="E3079" s="40" t="str">
        <f t="array" ref="E3079">IFERROR(INDEX(raw!$B:$H,MATCH(1,(raw!$B:$B=$B3079)*(raw!$D:$D=$C3079),0),7), "n/a")</f>
        <v/>
      </c>
    </row>
    <row r="3080">
      <c r="B3080" s="39" t="str">
        <f>IFERROR(raw!$B3079,"")</f>
        <v/>
      </c>
      <c r="C3080" s="39" t="str">
        <f>IFERROR(raw!$D3079,"")</f>
        <v/>
      </c>
      <c r="D3080" s="39" t="str">
        <f>IFERROR(__xludf.DUMMYFUNCTION("IFERROR(RANK(raw!$H3079,Filter(raw!$H$2:$H10000,raw!$B$2:$B10000=raw!$B3079),1),"""")"),"")</f>
        <v/>
      </c>
      <c r="E3080" s="40" t="str">
        <f t="array" ref="E3080">IFERROR(INDEX(raw!$B:$H,MATCH(1,(raw!$B:$B=$B3080)*(raw!$D:$D=$C3080),0),7), "n/a")</f>
        <v/>
      </c>
    </row>
    <row r="3081">
      <c r="B3081" s="39" t="str">
        <f>IFERROR(raw!$B3080,"")</f>
        <v/>
      </c>
      <c r="C3081" s="39" t="str">
        <f>IFERROR(raw!$D3080,"")</f>
        <v/>
      </c>
      <c r="D3081" s="39" t="str">
        <f>IFERROR(__xludf.DUMMYFUNCTION("IFERROR(RANK(raw!$H3080,Filter(raw!$H$2:$H10000,raw!$B$2:$B10000=raw!$B3080),1),"""")"),"")</f>
        <v/>
      </c>
      <c r="E3081" s="40" t="str">
        <f t="array" ref="E3081">IFERROR(INDEX(raw!$B:$H,MATCH(1,(raw!$B:$B=$B3081)*(raw!$D:$D=$C3081),0),7), "n/a")</f>
        <v/>
      </c>
    </row>
    <row r="3082">
      <c r="B3082" s="39" t="str">
        <f>IFERROR(raw!$B3081,"")</f>
        <v/>
      </c>
      <c r="C3082" s="39" t="str">
        <f>IFERROR(raw!$D3081,"")</f>
        <v/>
      </c>
      <c r="D3082" s="39" t="str">
        <f>IFERROR(__xludf.DUMMYFUNCTION("IFERROR(RANK(raw!$H3081,Filter(raw!$H$2:$H10000,raw!$B$2:$B10000=raw!$B3081),1),"""")"),"")</f>
        <v/>
      </c>
      <c r="E3082" s="40" t="str">
        <f t="array" ref="E3082">IFERROR(INDEX(raw!$B:$H,MATCH(1,(raw!$B:$B=$B3082)*(raw!$D:$D=$C3082),0),7), "n/a")</f>
        <v/>
      </c>
    </row>
    <row r="3083">
      <c r="B3083" s="39" t="str">
        <f>IFERROR(raw!$B3082,"")</f>
        <v/>
      </c>
      <c r="C3083" s="39" t="str">
        <f>IFERROR(raw!$D3082,"")</f>
        <v/>
      </c>
      <c r="D3083" s="39" t="str">
        <f>IFERROR(__xludf.DUMMYFUNCTION("IFERROR(RANK(raw!$H3082,Filter(raw!$H$2:$H10000,raw!$B$2:$B10000=raw!$B3082),1),"""")"),"")</f>
        <v/>
      </c>
      <c r="E3083" s="40" t="str">
        <f t="array" ref="E3083">IFERROR(INDEX(raw!$B:$H,MATCH(1,(raw!$B:$B=$B3083)*(raw!$D:$D=$C3083),0),7), "n/a")</f>
        <v/>
      </c>
    </row>
    <row r="3084">
      <c r="B3084" s="39" t="str">
        <f>IFERROR(raw!$B3083,"")</f>
        <v/>
      </c>
      <c r="C3084" s="39" t="str">
        <f>IFERROR(raw!$D3083,"")</f>
        <v/>
      </c>
      <c r="D3084" s="39" t="str">
        <f>IFERROR(__xludf.DUMMYFUNCTION("IFERROR(RANK(raw!$H3083,Filter(raw!$H$2:$H10000,raw!$B$2:$B10000=raw!$B3083),1),"""")"),"")</f>
        <v/>
      </c>
      <c r="E3084" s="40" t="str">
        <f t="array" ref="E3084">IFERROR(INDEX(raw!$B:$H,MATCH(1,(raw!$B:$B=$B3084)*(raw!$D:$D=$C3084),0),7), "n/a")</f>
        <v/>
      </c>
    </row>
    <row r="3085">
      <c r="B3085" s="39" t="str">
        <f>IFERROR(raw!$B3084,"")</f>
        <v/>
      </c>
      <c r="C3085" s="39" t="str">
        <f>IFERROR(raw!$D3084,"")</f>
        <v/>
      </c>
      <c r="D3085" s="39" t="str">
        <f>IFERROR(__xludf.DUMMYFUNCTION("IFERROR(RANK(raw!$H3084,Filter(raw!$H$2:$H10000,raw!$B$2:$B10000=raw!$B3084),1),"""")"),"")</f>
        <v/>
      </c>
      <c r="E3085" s="40" t="str">
        <f t="array" ref="E3085">IFERROR(INDEX(raw!$B:$H,MATCH(1,(raw!$B:$B=$B3085)*(raw!$D:$D=$C3085),0),7), "n/a")</f>
        <v/>
      </c>
    </row>
    <row r="3086">
      <c r="B3086" s="39" t="str">
        <f>IFERROR(raw!$B3085,"")</f>
        <v/>
      </c>
      <c r="C3086" s="39" t="str">
        <f>IFERROR(raw!$D3085,"")</f>
        <v/>
      </c>
      <c r="D3086" s="39" t="str">
        <f>IFERROR(__xludf.DUMMYFUNCTION("IFERROR(RANK(raw!$H3085,Filter(raw!$H$2:$H10000,raw!$B$2:$B10000=raw!$B3085),1),"""")"),"")</f>
        <v/>
      </c>
      <c r="E3086" s="40" t="str">
        <f t="array" ref="E3086">IFERROR(INDEX(raw!$B:$H,MATCH(1,(raw!$B:$B=$B3086)*(raw!$D:$D=$C3086),0),7), "n/a")</f>
        <v/>
      </c>
    </row>
    <row r="3087">
      <c r="B3087" s="39" t="str">
        <f>IFERROR(raw!$B3086,"")</f>
        <v/>
      </c>
      <c r="C3087" s="39" t="str">
        <f>IFERROR(raw!$D3086,"")</f>
        <v/>
      </c>
      <c r="D3087" s="39" t="str">
        <f>IFERROR(__xludf.DUMMYFUNCTION("IFERROR(RANK(raw!$H3086,Filter(raw!$H$2:$H10000,raw!$B$2:$B10000=raw!$B3086),1),"""")"),"")</f>
        <v/>
      </c>
      <c r="E3087" s="40" t="str">
        <f t="array" ref="E3087">IFERROR(INDEX(raw!$B:$H,MATCH(1,(raw!$B:$B=$B3087)*(raw!$D:$D=$C3087),0),7), "n/a")</f>
        <v/>
      </c>
    </row>
    <row r="3088">
      <c r="B3088" s="39" t="str">
        <f>IFERROR(raw!$B3087,"")</f>
        <v/>
      </c>
      <c r="C3088" s="39" t="str">
        <f>IFERROR(raw!$D3087,"")</f>
        <v/>
      </c>
      <c r="D3088" s="39" t="str">
        <f>IFERROR(__xludf.DUMMYFUNCTION("IFERROR(RANK(raw!$H3087,Filter(raw!$H$2:$H10000,raw!$B$2:$B10000=raw!$B3087),1),"""")"),"")</f>
        <v/>
      </c>
      <c r="E3088" s="40" t="str">
        <f t="array" ref="E3088">IFERROR(INDEX(raw!$B:$H,MATCH(1,(raw!$B:$B=$B3088)*(raw!$D:$D=$C3088),0),7), "n/a")</f>
        <v/>
      </c>
    </row>
    <row r="3089">
      <c r="B3089" s="39" t="str">
        <f>IFERROR(raw!$B3088,"")</f>
        <v/>
      </c>
      <c r="C3089" s="39" t="str">
        <f>IFERROR(raw!$D3088,"")</f>
        <v/>
      </c>
      <c r="D3089" s="39" t="str">
        <f>IFERROR(__xludf.DUMMYFUNCTION("IFERROR(RANK(raw!$H3088,Filter(raw!$H$2:$H10000,raw!$B$2:$B10000=raw!$B3088),1),"""")"),"")</f>
        <v/>
      </c>
      <c r="E3089" s="40" t="str">
        <f t="array" ref="E3089">IFERROR(INDEX(raw!$B:$H,MATCH(1,(raw!$B:$B=$B3089)*(raw!$D:$D=$C3089),0),7), "n/a")</f>
        <v/>
      </c>
    </row>
    <row r="3090">
      <c r="B3090" s="39" t="str">
        <f>IFERROR(raw!$B3089,"")</f>
        <v/>
      </c>
      <c r="C3090" s="39" t="str">
        <f>IFERROR(raw!$D3089,"")</f>
        <v/>
      </c>
      <c r="D3090" s="39" t="str">
        <f>IFERROR(__xludf.DUMMYFUNCTION("IFERROR(RANK(raw!$H3089,Filter(raw!$H$2:$H10000,raw!$B$2:$B10000=raw!$B3089),1),"""")"),"")</f>
        <v/>
      </c>
      <c r="E3090" s="40" t="str">
        <f t="array" ref="E3090">IFERROR(INDEX(raw!$B:$H,MATCH(1,(raw!$B:$B=$B3090)*(raw!$D:$D=$C3090),0),7), "n/a")</f>
        <v/>
      </c>
    </row>
    <row r="3091">
      <c r="B3091" s="39" t="str">
        <f>IFERROR(raw!$B3090,"")</f>
        <v/>
      </c>
      <c r="C3091" s="39" t="str">
        <f>IFERROR(raw!$D3090,"")</f>
        <v/>
      </c>
      <c r="D3091" s="39" t="str">
        <f>IFERROR(__xludf.DUMMYFUNCTION("IFERROR(RANK(raw!$H3090,Filter(raw!$H$2:$H10000,raw!$B$2:$B10000=raw!$B3090),1),"""")"),"")</f>
        <v/>
      </c>
      <c r="E3091" s="40" t="str">
        <f t="array" ref="E3091">IFERROR(INDEX(raw!$B:$H,MATCH(1,(raw!$B:$B=$B3091)*(raw!$D:$D=$C3091),0),7), "n/a")</f>
        <v/>
      </c>
    </row>
    <row r="3092">
      <c r="B3092" s="39" t="str">
        <f>IFERROR(raw!$B3091,"")</f>
        <v/>
      </c>
      <c r="C3092" s="39" t="str">
        <f>IFERROR(raw!$D3091,"")</f>
        <v/>
      </c>
      <c r="D3092" s="39" t="str">
        <f>IFERROR(__xludf.DUMMYFUNCTION("IFERROR(RANK(raw!$H3091,Filter(raw!$H$2:$H10000,raw!$B$2:$B10000=raw!$B3091),1),"""")"),"")</f>
        <v/>
      </c>
      <c r="E3092" s="40" t="str">
        <f t="array" ref="E3092">IFERROR(INDEX(raw!$B:$H,MATCH(1,(raw!$B:$B=$B3092)*(raw!$D:$D=$C3092),0),7), "n/a")</f>
        <v/>
      </c>
    </row>
    <row r="3093">
      <c r="B3093" s="39" t="str">
        <f>IFERROR(raw!$B3092,"")</f>
        <v/>
      </c>
      <c r="C3093" s="39" t="str">
        <f>IFERROR(raw!$D3092,"")</f>
        <v/>
      </c>
      <c r="D3093" s="39" t="str">
        <f>IFERROR(__xludf.DUMMYFUNCTION("IFERROR(RANK(raw!$H3092,Filter(raw!$H$2:$H10000,raw!$B$2:$B10000=raw!$B3092),1),"""")"),"")</f>
        <v/>
      </c>
      <c r="E3093" s="40" t="str">
        <f t="array" ref="E3093">IFERROR(INDEX(raw!$B:$H,MATCH(1,(raw!$B:$B=$B3093)*(raw!$D:$D=$C3093),0),7), "n/a")</f>
        <v/>
      </c>
    </row>
    <row r="3094">
      <c r="B3094" s="39" t="str">
        <f>IFERROR(raw!$B3093,"")</f>
        <v/>
      </c>
      <c r="C3094" s="39" t="str">
        <f>IFERROR(raw!$D3093,"")</f>
        <v/>
      </c>
      <c r="D3094" s="39" t="str">
        <f>IFERROR(__xludf.DUMMYFUNCTION("IFERROR(RANK(raw!$H3093,Filter(raw!$H$2:$H10000,raw!$B$2:$B10000=raw!$B3093),1),"""")"),"")</f>
        <v/>
      </c>
      <c r="E3094" s="40" t="str">
        <f t="array" ref="E3094">IFERROR(INDEX(raw!$B:$H,MATCH(1,(raw!$B:$B=$B3094)*(raw!$D:$D=$C3094),0),7), "n/a")</f>
        <v/>
      </c>
    </row>
    <row r="3095">
      <c r="B3095" s="39" t="str">
        <f>IFERROR(raw!$B3094,"")</f>
        <v/>
      </c>
      <c r="C3095" s="39" t="str">
        <f>IFERROR(raw!$D3094,"")</f>
        <v/>
      </c>
      <c r="D3095" s="39" t="str">
        <f>IFERROR(__xludf.DUMMYFUNCTION("IFERROR(RANK(raw!$H3094,Filter(raw!$H$2:$H10000,raw!$B$2:$B10000=raw!$B3094),1),"""")"),"")</f>
        <v/>
      </c>
      <c r="E3095" s="40" t="str">
        <f t="array" ref="E3095">IFERROR(INDEX(raw!$B:$H,MATCH(1,(raw!$B:$B=$B3095)*(raw!$D:$D=$C3095),0),7), "n/a")</f>
        <v/>
      </c>
    </row>
    <row r="3096">
      <c r="B3096" s="39" t="str">
        <f>IFERROR(raw!$B3095,"")</f>
        <v/>
      </c>
      <c r="C3096" s="39" t="str">
        <f>IFERROR(raw!$D3095,"")</f>
        <v/>
      </c>
      <c r="D3096" s="39" t="str">
        <f>IFERROR(__xludf.DUMMYFUNCTION("IFERROR(RANK(raw!$H3095,Filter(raw!$H$2:$H10000,raw!$B$2:$B10000=raw!$B3095),1),"""")"),"")</f>
        <v/>
      </c>
      <c r="E3096" s="40" t="str">
        <f t="array" ref="E3096">IFERROR(INDEX(raw!$B:$H,MATCH(1,(raw!$B:$B=$B3096)*(raw!$D:$D=$C3096),0),7), "n/a")</f>
        <v/>
      </c>
    </row>
    <row r="3097">
      <c r="B3097" s="39" t="str">
        <f>IFERROR(raw!$B3096,"")</f>
        <v/>
      </c>
      <c r="C3097" s="39" t="str">
        <f>IFERROR(raw!$D3096,"")</f>
        <v/>
      </c>
      <c r="D3097" s="39" t="str">
        <f>IFERROR(__xludf.DUMMYFUNCTION("IFERROR(RANK(raw!$H3096,Filter(raw!$H$2:$H10000,raw!$B$2:$B10000=raw!$B3096),1),"""")"),"")</f>
        <v/>
      </c>
      <c r="E3097" s="40" t="str">
        <f t="array" ref="E3097">IFERROR(INDEX(raw!$B:$H,MATCH(1,(raw!$B:$B=$B3097)*(raw!$D:$D=$C3097),0),7), "n/a")</f>
        <v/>
      </c>
    </row>
    <row r="3098">
      <c r="B3098" s="39" t="str">
        <f>IFERROR(raw!$B3097,"")</f>
        <v/>
      </c>
      <c r="C3098" s="39" t="str">
        <f>IFERROR(raw!$D3097,"")</f>
        <v/>
      </c>
      <c r="D3098" s="39" t="str">
        <f>IFERROR(__xludf.DUMMYFUNCTION("IFERROR(RANK(raw!$H3097,Filter(raw!$H$2:$H10000,raw!$B$2:$B10000=raw!$B3097),1),"""")"),"")</f>
        <v/>
      </c>
      <c r="E3098" s="40" t="str">
        <f t="array" ref="E3098">IFERROR(INDEX(raw!$B:$H,MATCH(1,(raw!$B:$B=$B3098)*(raw!$D:$D=$C3098),0),7), "n/a")</f>
        <v/>
      </c>
    </row>
    <row r="3099">
      <c r="B3099" s="39" t="str">
        <f>IFERROR(raw!$B3098,"")</f>
        <v/>
      </c>
      <c r="C3099" s="39" t="str">
        <f>IFERROR(raw!$D3098,"")</f>
        <v/>
      </c>
      <c r="D3099" s="39" t="str">
        <f>IFERROR(__xludf.DUMMYFUNCTION("IFERROR(RANK(raw!$H3098,Filter(raw!$H$2:$H10000,raw!$B$2:$B10000=raw!$B3098),1),"""")"),"")</f>
        <v/>
      </c>
      <c r="E3099" s="40" t="str">
        <f t="array" ref="E3099">IFERROR(INDEX(raw!$B:$H,MATCH(1,(raw!$B:$B=$B3099)*(raw!$D:$D=$C3099),0),7), "n/a")</f>
        <v/>
      </c>
    </row>
    <row r="3100">
      <c r="B3100" s="39" t="str">
        <f>IFERROR(raw!$B3099,"")</f>
        <v/>
      </c>
      <c r="C3100" s="39" t="str">
        <f>IFERROR(raw!$D3099,"")</f>
        <v/>
      </c>
      <c r="D3100" s="39" t="str">
        <f>IFERROR(__xludf.DUMMYFUNCTION("IFERROR(RANK(raw!$H3099,Filter(raw!$H$2:$H10000,raw!$B$2:$B10000=raw!$B3099),1),"""")"),"")</f>
        <v/>
      </c>
      <c r="E3100" s="40" t="str">
        <f t="array" ref="E3100">IFERROR(INDEX(raw!$B:$H,MATCH(1,(raw!$B:$B=$B3100)*(raw!$D:$D=$C3100),0),7), "n/a")</f>
        <v/>
      </c>
    </row>
    <row r="3101">
      <c r="B3101" s="39" t="str">
        <f>IFERROR(raw!$B3100,"")</f>
        <v/>
      </c>
      <c r="C3101" s="39" t="str">
        <f>IFERROR(raw!$D3100,"")</f>
        <v/>
      </c>
      <c r="D3101" s="39" t="str">
        <f>IFERROR(__xludf.DUMMYFUNCTION("IFERROR(RANK(raw!$H3100,Filter(raw!$H$2:$H10000,raw!$B$2:$B10000=raw!$B3100),1),"""")"),"")</f>
        <v/>
      </c>
      <c r="E3101" s="40" t="str">
        <f t="array" ref="E3101">IFERROR(INDEX(raw!$B:$H,MATCH(1,(raw!$B:$B=$B3101)*(raw!$D:$D=$C3101),0),7), "n/a")</f>
        <v/>
      </c>
    </row>
    <row r="3102">
      <c r="B3102" s="39" t="str">
        <f>IFERROR(raw!$B3101,"")</f>
        <v/>
      </c>
      <c r="C3102" s="39" t="str">
        <f>IFERROR(raw!$D3101,"")</f>
        <v/>
      </c>
      <c r="D3102" s="39" t="str">
        <f>IFERROR(__xludf.DUMMYFUNCTION("IFERROR(RANK(raw!$H3101,Filter(raw!$H$2:$H10000,raw!$B$2:$B10000=raw!$B3101),1),"""")"),"")</f>
        <v/>
      </c>
      <c r="E3102" s="40" t="str">
        <f t="array" ref="E3102">IFERROR(INDEX(raw!$B:$H,MATCH(1,(raw!$B:$B=$B3102)*(raw!$D:$D=$C3102),0),7), "n/a")</f>
        <v/>
      </c>
    </row>
    <row r="3103">
      <c r="B3103" s="39" t="str">
        <f>IFERROR(raw!$B3102,"")</f>
        <v/>
      </c>
      <c r="C3103" s="39" t="str">
        <f>IFERROR(raw!$D3102,"")</f>
        <v/>
      </c>
      <c r="D3103" s="39" t="str">
        <f>IFERROR(__xludf.DUMMYFUNCTION("IFERROR(RANK(raw!$H3102,Filter(raw!$H$2:$H10000,raw!$B$2:$B10000=raw!$B3102),1),"""")"),"")</f>
        <v/>
      </c>
      <c r="E3103" s="40" t="str">
        <f t="array" ref="E3103">IFERROR(INDEX(raw!$B:$H,MATCH(1,(raw!$B:$B=$B3103)*(raw!$D:$D=$C3103),0),7), "n/a")</f>
        <v/>
      </c>
    </row>
    <row r="3104">
      <c r="B3104" s="39" t="str">
        <f>IFERROR(raw!$B3103,"")</f>
        <v/>
      </c>
      <c r="C3104" s="39" t="str">
        <f>IFERROR(raw!$D3103,"")</f>
        <v/>
      </c>
      <c r="D3104" s="39" t="str">
        <f>IFERROR(__xludf.DUMMYFUNCTION("IFERROR(RANK(raw!$H3103,Filter(raw!$H$2:$H10000,raw!$B$2:$B10000=raw!$B3103),1),"""")"),"")</f>
        <v/>
      </c>
      <c r="E3104" s="40" t="str">
        <f t="array" ref="E3104">IFERROR(INDEX(raw!$B:$H,MATCH(1,(raw!$B:$B=$B3104)*(raw!$D:$D=$C3104),0),7), "n/a")</f>
        <v/>
      </c>
    </row>
    <row r="3105">
      <c r="B3105" s="39" t="str">
        <f>IFERROR(raw!$B3104,"")</f>
        <v/>
      </c>
      <c r="C3105" s="39" t="str">
        <f>IFERROR(raw!$D3104,"")</f>
        <v/>
      </c>
      <c r="D3105" s="39" t="str">
        <f>IFERROR(__xludf.DUMMYFUNCTION("IFERROR(RANK(raw!$H3104,Filter(raw!$H$2:$H10000,raw!$B$2:$B10000=raw!$B3104),1),"""")"),"")</f>
        <v/>
      </c>
      <c r="E3105" s="40" t="str">
        <f t="array" ref="E3105">IFERROR(INDEX(raw!$B:$H,MATCH(1,(raw!$B:$B=$B3105)*(raw!$D:$D=$C3105),0),7), "n/a")</f>
        <v/>
      </c>
    </row>
    <row r="3106">
      <c r="B3106" s="39" t="str">
        <f>IFERROR(raw!$B3105,"")</f>
        <v/>
      </c>
      <c r="C3106" s="39" t="str">
        <f>IFERROR(raw!$D3105,"")</f>
        <v/>
      </c>
      <c r="D3106" s="39" t="str">
        <f>IFERROR(__xludf.DUMMYFUNCTION("IFERROR(RANK(raw!$H3105,Filter(raw!$H$2:$H10000,raw!$B$2:$B10000=raw!$B3105),1),"""")"),"")</f>
        <v/>
      </c>
      <c r="E3106" s="40" t="str">
        <f t="array" ref="E3106">IFERROR(INDEX(raw!$B:$H,MATCH(1,(raw!$B:$B=$B3106)*(raw!$D:$D=$C3106),0),7), "n/a")</f>
        <v/>
      </c>
    </row>
    <row r="3107">
      <c r="B3107" s="39" t="str">
        <f>IFERROR(raw!$B3106,"")</f>
        <v/>
      </c>
      <c r="C3107" s="39" t="str">
        <f>IFERROR(raw!$D3106,"")</f>
        <v/>
      </c>
      <c r="D3107" s="39" t="str">
        <f>IFERROR(__xludf.DUMMYFUNCTION("IFERROR(RANK(raw!$H3106,Filter(raw!$H$2:$H10000,raw!$B$2:$B10000=raw!$B3106),1),"""")"),"")</f>
        <v/>
      </c>
      <c r="E3107" s="40" t="str">
        <f t="array" ref="E3107">IFERROR(INDEX(raw!$B:$H,MATCH(1,(raw!$B:$B=$B3107)*(raw!$D:$D=$C3107),0),7), "n/a")</f>
        <v/>
      </c>
    </row>
    <row r="3108">
      <c r="B3108" s="39" t="str">
        <f>IFERROR(raw!$B3107,"")</f>
        <v/>
      </c>
      <c r="C3108" s="39" t="str">
        <f>IFERROR(raw!$D3107,"")</f>
        <v/>
      </c>
      <c r="D3108" s="39" t="str">
        <f>IFERROR(__xludf.DUMMYFUNCTION("IFERROR(RANK(raw!$H3107,Filter(raw!$H$2:$H10000,raw!$B$2:$B10000=raw!$B3107),1),"""")"),"")</f>
        <v/>
      </c>
      <c r="E3108" s="40" t="str">
        <f t="array" ref="E3108">IFERROR(INDEX(raw!$B:$H,MATCH(1,(raw!$B:$B=$B3108)*(raw!$D:$D=$C3108),0),7), "n/a")</f>
        <v/>
      </c>
    </row>
    <row r="3109">
      <c r="B3109" s="39" t="str">
        <f>IFERROR(raw!$B3108,"")</f>
        <v/>
      </c>
      <c r="C3109" s="39" t="str">
        <f>IFERROR(raw!$D3108,"")</f>
        <v/>
      </c>
      <c r="D3109" s="39" t="str">
        <f>IFERROR(__xludf.DUMMYFUNCTION("IFERROR(RANK(raw!$H3108,Filter(raw!$H$2:$H10000,raw!$B$2:$B10000=raw!$B3108),1),"""")"),"")</f>
        <v/>
      </c>
      <c r="E3109" s="40" t="str">
        <f t="array" ref="E3109">IFERROR(INDEX(raw!$B:$H,MATCH(1,(raw!$B:$B=$B3109)*(raw!$D:$D=$C3109),0),7), "n/a")</f>
        <v/>
      </c>
    </row>
    <row r="3110">
      <c r="B3110" s="39" t="str">
        <f>IFERROR(raw!$B3109,"")</f>
        <v/>
      </c>
      <c r="C3110" s="39" t="str">
        <f>IFERROR(raw!$D3109,"")</f>
        <v/>
      </c>
      <c r="D3110" s="39" t="str">
        <f>IFERROR(__xludf.DUMMYFUNCTION("IFERROR(RANK(raw!$H3109,Filter(raw!$H$2:$H10000,raw!$B$2:$B10000=raw!$B3109),1),"""")"),"")</f>
        <v/>
      </c>
      <c r="E3110" s="40" t="str">
        <f t="array" ref="E3110">IFERROR(INDEX(raw!$B:$H,MATCH(1,(raw!$B:$B=$B3110)*(raw!$D:$D=$C3110),0),7), "n/a")</f>
        <v/>
      </c>
    </row>
    <row r="3111">
      <c r="B3111" s="39" t="str">
        <f>IFERROR(raw!$B3110,"")</f>
        <v/>
      </c>
      <c r="C3111" s="39" t="str">
        <f>IFERROR(raw!$D3110,"")</f>
        <v/>
      </c>
      <c r="D3111" s="39" t="str">
        <f>IFERROR(__xludf.DUMMYFUNCTION("IFERROR(RANK(raw!$H3110,Filter(raw!$H$2:$H10000,raw!$B$2:$B10000=raw!$B3110),1),"""")"),"")</f>
        <v/>
      </c>
      <c r="E3111" s="40" t="str">
        <f t="array" ref="E3111">IFERROR(INDEX(raw!$B:$H,MATCH(1,(raw!$B:$B=$B3111)*(raw!$D:$D=$C3111),0),7), "n/a")</f>
        <v/>
      </c>
    </row>
    <row r="3112">
      <c r="B3112" s="39" t="str">
        <f>IFERROR(raw!$B3111,"")</f>
        <v/>
      </c>
      <c r="C3112" s="39" t="str">
        <f>IFERROR(raw!$D3111,"")</f>
        <v/>
      </c>
      <c r="D3112" s="39" t="str">
        <f>IFERROR(__xludf.DUMMYFUNCTION("IFERROR(RANK(raw!$H3111,Filter(raw!$H$2:$H10000,raw!$B$2:$B10000=raw!$B3111),1),"""")"),"")</f>
        <v/>
      </c>
      <c r="E3112" s="40" t="str">
        <f t="array" ref="E3112">IFERROR(INDEX(raw!$B:$H,MATCH(1,(raw!$B:$B=$B3112)*(raw!$D:$D=$C3112),0),7), "n/a")</f>
        <v/>
      </c>
    </row>
    <row r="3113">
      <c r="B3113" s="39" t="str">
        <f>IFERROR(raw!$B3112,"")</f>
        <v/>
      </c>
      <c r="C3113" s="39" t="str">
        <f>IFERROR(raw!$D3112,"")</f>
        <v/>
      </c>
      <c r="D3113" s="39" t="str">
        <f>IFERROR(__xludf.DUMMYFUNCTION("IFERROR(RANK(raw!$H3112,Filter(raw!$H$2:$H10000,raw!$B$2:$B10000=raw!$B3112),1),"""")"),"")</f>
        <v/>
      </c>
      <c r="E3113" s="40" t="str">
        <f t="array" ref="E3113">IFERROR(INDEX(raw!$B:$H,MATCH(1,(raw!$B:$B=$B3113)*(raw!$D:$D=$C3113),0),7), "n/a")</f>
        <v/>
      </c>
    </row>
    <row r="3114">
      <c r="B3114" s="39" t="str">
        <f>IFERROR(raw!$B3113,"")</f>
        <v/>
      </c>
      <c r="C3114" s="39" t="str">
        <f>IFERROR(raw!$D3113,"")</f>
        <v/>
      </c>
      <c r="D3114" s="39" t="str">
        <f>IFERROR(__xludf.DUMMYFUNCTION("IFERROR(RANK(raw!$H3113,Filter(raw!$H$2:$H10000,raw!$B$2:$B10000=raw!$B3113),1),"""")"),"")</f>
        <v/>
      </c>
      <c r="E3114" s="40" t="str">
        <f t="array" ref="E3114">IFERROR(INDEX(raw!$B:$H,MATCH(1,(raw!$B:$B=$B3114)*(raw!$D:$D=$C3114),0),7), "n/a")</f>
        <v/>
      </c>
    </row>
    <row r="3115">
      <c r="B3115" s="39" t="str">
        <f>IFERROR(raw!$B3114,"")</f>
        <v/>
      </c>
      <c r="C3115" s="39" t="str">
        <f>IFERROR(raw!$D3114,"")</f>
        <v/>
      </c>
      <c r="D3115" s="39" t="str">
        <f>IFERROR(__xludf.DUMMYFUNCTION("IFERROR(RANK(raw!$H3114,Filter(raw!$H$2:$H10000,raw!$B$2:$B10000=raw!$B3114),1),"""")"),"")</f>
        <v/>
      </c>
      <c r="E3115" s="40" t="str">
        <f t="array" ref="E3115">IFERROR(INDEX(raw!$B:$H,MATCH(1,(raw!$B:$B=$B3115)*(raw!$D:$D=$C3115),0),7), "n/a")</f>
        <v/>
      </c>
    </row>
    <row r="3116">
      <c r="B3116" s="39" t="str">
        <f>IFERROR(raw!$B3115,"")</f>
        <v/>
      </c>
      <c r="C3116" s="39" t="str">
        <f>IFERROR(raw!$D3115,"")</f>
        <v/>
      </c>
      <c r="D3116" s="39" t="str">
        <f>IFERROR(__xludf.DUMMYFUNCTION("IFERROR(RANK(raw!$H3115,Filter(raw!$H$2:$H10000,raw!$B$2:$B10000=raw!$B3115),1),"""")"),"")</f>
        <v/>
      </c>
      <c r="E3116" s="40" t="str">
        <f t="array" ref="E3116">IFERROR(INDEX(raw!$B:$H,MATCH(1,(raw!$B:$B=$B3116)*(raw!$D:$D=$C3116),0),7), "n/a")</f>
        <v/>
      </c>
    </row>
    <row r="3117">
      <c r="B3117" s="39" t="str">
        <f>IFERROR(raw!$B3116,"")</f>
        <v/>
      </c>
      <c r="C3117" s="39" t="str">
        <f>IFERROR(raw!$D3116,"")</f>
        <v/>
      </c>
      <c r="D3117" s="39" t="str">
        <f>IFERROR(__xludf.DUMMYFUNCTION("IFERROR(RANK(raw!$H3116,Filter(raw!$H$2:$H10000,raw!$B$2:$B10000=raw!$B3116),1),"""")"),"")</f>
        <v/>
      </c>
      <c r="E3117" s="40" t="str">
        <f t="array" ref="E3117">IFERROR(INDEX(raw!$B:$H,MATCH(1,(raw!$B:$B=$B3117)*(raw!$D:$D=$C3117),0),7), "n/a")</f>
        <v/>
      </c>
    </row>
    <row r="3118">
      <c r="B3118" s="39" t="str">
        <f>IFERROR(raw!$B3117,"")</f>
        <v/>
      </c>
      <c r="C3118" s="39" t="str">
        <f>IFERROR(raw!$D3117,"")</f>
        <v/>
      </c>
      <c r="D3118" s="39" t="str">
        <f>IFERROR(__xludf.DUMMYFUNCTION("IFERROR(RANK(raw!$H3117,Filter(raw!$H$2:$H10000,raw!$B$2:$B10000=raw!$B3117),1),"""")"),"")</f>
        <v/>
      </c>
      <c r="E3118" s="40" t="str">
        <f t="array" ref="E3118">IFERROR(INDEX(raw!$B:$H,MATCH(1,(raw!$B:$B=$B3118)*(raw!$D:$D=$C3118),0),7), "n/a")</f>
        <v/>
      </c>
    </row>
    <row r="3119">
      <c r="B3119" s="39" t="str">
        <f>IFERROR(raw!$B3118,"")</f>
        <v/>
      </c>
      <c r="C3119" s="39" t="str">
        <f>IFERROR(raw!$D3118,"")</f>
        <v/>
      </c>
      <c r="D3119" s="39" t="str">
        <f>IFERROR(__xludf.DUMMYFUNCTION("IFERROR(RANK(raw!$H3118,Filter(raw!$H$2:$H10000,raw!$B$2:$B10000=raw!$B3118),1),"""")"),"")</f>
        <v/>
      </c>
      <c r="E3119" s="40" t="str">
        <f t="array" ref="E3119">IFERROR(INDEX(raw!$B:$H,MATCH(1,(raw!$B:$B=$B3119)*(raw!$D:$D=$C3119),0),7), "n/a")</f>
        <v/>
      </c>
    </row>
    <row r="3120">
      <c r="B3120" s="39" t="str">
        <f>IFERROR(raw!$B3119,"")</f>
        <v/>
      </c>
      <c r="C3120" s="39" t="str">
        <f>IFERROR(raw!$D3119,"")</f>
        <v/>
      </c>
      <c r="D3120" s="39" t="str">
        <f>IFERROR(__xludf.DUMMYFUNCTION("IFERROR(RANK(raw!$H3119,Filter(raw!$H$2:$H10000,raw!$B$2:$B10000=raw!$B3119),1),"""")"),"")</f>
        <v/>
      </c>
      <c r="E3120" s="40" t="str">
        <f t="array" ref="E3120">IFERROR(INDEX(raw!$B:$H,MATCH(1,(raw!$B:$B=$B3120)*(raw!$D:$D=$C3120),0),7), "n/a")</f>
        <v/>
      </c>
    </row>
    <row r="3121">
      <c r="B3121" s="39" t="str">
        <f>IFERROR(raw!$B3120,"")</f>
        <v/>
      </c>
      <c r="C3121" s="39" t="str">
        <f>IFERROR(raw!$D3120,"")</f>
        <v/>
      </c>
      <c r="D3121" s="39" t="str">
        <f>IFERROR(__xludf.DUMMYFUNCTION("IFERROR(RANK(raw!$H3120,Filter(raw!$H$2:$H10000,raw!$B$2:$B10000=raw!$B3120),1),"""")"),"")</f>
        <v/>
      </c>
      <c r="E3121" s="40" t="str">
        <f t="array" ref="E3121">IFERROR(INDEX(raw!$B:$H,MATCH(1,(raw!$B:$B=$B3121)*(raw!$D:$D=$C3121),0),7), "n/a")</f>
        <v/>
      </c>
    </row>
    <row r="3122">
      <c r="B3122" s="39" t="str">
        <f>IFERROR(raw!$B3121,"")</f>
        <v/>
      </c>
      <c r="C3122" s="39" t="str">
        <f>IFERROR(raw!$D3121,"")</f>
        <v/>
      </c>
      <c r="D3122" s="39" t="str">
        <f>IFERROR(__xludf.DUMMYFUNCTION("IFERROR(RANK(raw!$H3121,Filter(raw!$H$2:$H10000,raw!$B$2:$B10000=raw!$B3121),1),"""")"),"")</f>
        <v/>
      </c>
      <c r="E3122" s="40" t="str">
        <f t="array" ref="E3122">IFERROR(INDEX(raw!$B:$H,MATCH(1,(raw!$B:$B=$B3122)*(raw!$D:$D=$C3122),0),7), "n/a")</f>
        <v/>
      </c>
    </row>
    <row r="3123">
      <c r="B3123" s="39" t="str">
        <f>IFERROR(raw!$B3122,"")</f>
        <v/>
      </c>
      <c r="C3123" s="39" t="str">
        <f>IFERROR(raw!$D3122,"")</f>
        <v/>
      </c>
      <c r="D3123" s="39" t="str">
        <f>IFERROR(__xludf.DUMMYFUNCTION("IFERROR(RANK(raw!$H3122,Filter(raw!$H$2:$H10000,raw!$B$2:$B10000=raw!$B3122),1),"""")"),"")</f>
        <v/>
      </c>
      <c r="E3123" s="40" t="str">
        <f t="array" ref="E3123">IFERROR(INDEX(raw!$B:$H,MATCH(1,(raw!$B:$B=$B3123)*(raw!$D:$D=$C3123),0),7), "n/a")</f>
        <v/>
      </c>
    </row>
    <row r="3124">
      <c r="B3124" s="39" t="str">
        <f>IFERROR(raw!$B3123,"")</f>
        <v/>
      </c>
      <c r="C3124" s="39" t="str">
        <f>IFERROR(raw!$D3123,"")</f>
        <v/>
      </c>
      <c r="D3124" s="39" t="str">
        <f>IFERROR(__xludf.DUMMYFUNCTION("IFERROR(RANK(raw!$H3123,Filter(raw!$H$2:$H10000,raw!$B$2:$B10000=raw!$B3123),1),"""")"),"")</f>
        <v/>
      </c>
      <c r="E3124" s="40" t="str">
        <f t="array" ref="E3124">IFERROR(INDEX(raw!$B:$H,MATCH(1,(raw!$B:$B=$B3124)*(raw!$D:$D=$C3124),0),7), "n/a")</f>
        <v/>
      </c>
    </row>
    <row r="3125">
      <c r="B3125" s="39" t="str">
        <f>IFERROR(raw!$B3124,"")</f>
        <v/>
      </c>
      <c r="C3125" s="39" t="str">
        <f>IFERROR(raw!$D3124,"")</f>
        <v/>
      </c>
      <c r="D3125" s="39" t="str">
        <f>IFERROR(__xludf.DUMMYFUNCTION("IFERROR(RANK(raw!$H3124,Filter(raw!$H$2:$H10000,raw!$B$2:$B10000=raw!$B3124),1),"""")"),"")</f>
        <v/>
      </c>
      <c r="E3125" s="40" t="str">
        <f t="array" ref="E3125">IFERROR(INDEX(raw!$B:$H,MATCH(1,(raw!$B:$B=$B3125)*(raw!$D:$D=$C3125),0),7), "n/a")</f>
        <v/>
      </c>
    </row>
    <row r="3126">
      <c r="B3126" s="39" t="str">
        <f>IFERROR(raw!$B3125,"")</f>
        <v/>
      </c>
      <c r="C3126" s="39" t="str">
        <f>IFERROR(raw!$D3125,"")</f>
        <v/>
      </c>
      <c r="D3126" s="39" t="str">
        <f>IFERROR(__xludf.DUMMYFUNCTION("IFERROR(RANK(raw!$H3125,Filter(raw!$H$2:$H10000,raw!$B$2:$B10000=raw!$B3125),1),"""")"),"")</f>
        <v/>
      </c>
      <c r="E3126" s="40" t="str">
        <f t="array" ref="E3126">IFERROR(INDEX(raw!$B:$H,MATCH(1,(raw!$B:$B=$B3126)*(raw!$D:$D=$C3126),0),7), "n/a")</f>
        <v/>
      </c>
    </row>
    <row r="3127">
      <c r="B3127" s="39" t="str">
        <f>IFERROR(raw!$B3126,"")</f>
        <v/>
      </c>
      <c r="C3127" s="39" t="str">
        <f>IFERROR(raw!$D3126,"")</f>
        <v/>
      </c>
      <c r="D3127" s="39" t="str">
        <f>IFERROR(__xludf.DUMMYFUNCTION("IFERROR(RANK(raw!$H3126,Filter(raw!$H$2:$H10000,raw!$B$2:$B10000=raw!$B3126),1),"""")"),"")</f>
        <v/>
      </c>
      <c r="E3127" s="40" t="str">
        <f t="array" ref="E3127">IFERROR(INDEX(raw!$B:$H,MATCH(1,(raw!$B:$B=$B3127)*(raw!$D:$D=$C3127),0),7), "n/a")</f>
        <v/>
      </c>
    </row>
    <row r="3128">
      <c r="B3128" s="39" t="str">
        <f>IFERROR(raw!$B3127,"")</f>
        <v/>
      </c>
      <c r="C3128" s="39" t="str">
        <f>IFERROR(raw!$D3127,"")</f>
        <v/>
      </c>
      <c r="D3128" s="39" t="str">
        <f>IFERROR(__xludf.DUMMYFUNCTION("IFERROR(RANK(raw!$H3127,Filter(raw!$H$2:$H10000,raw!$B$2:$B10000=raw!$B3127),1),"""")"),"")</f>
        <v/>
      </c>
      <c r="E3128" s="40" t="str">
        <f t="array" ref="E3128">IFERROR(INDEX(raw!$B:$H,MATCH(1,(raw!$B:$B=$B3128)*(raw!$D:$D=$C3128),0),7), "n/a")</f>
        <v/>
      </c>
    </row>
    <row r="3129">
      <c r="B3129" s="39" t="str">
        <f>IFERROR(raw!$B3128,"")</f>
        <v/>
      </c>
      <c r="C3129" s="39" t="str">
        <f>IFERROR(raw!$D3128,"")</f>
        <v/>
      </c>
      <c r="D3129" s="39" t="str">
        <f>IFERROR(__xludf.DUMMYFUNCTION("IFERROR(RANK(raw!$H3128,Filter(raw!$H$2:$H10000,raw!$B$2:$B10000=raw!$B3128),1),"""")"),"")</f>
        <v/>
      </c>
      <c r="E3129" s="40" t="str">
        <f t="array" ref="E3129">IFERROR(INDEX(raw!$B:$H,MATCH(1,(raw!$B:$B=$B3129)*(raw!$D:$D=$C3129),0),7), "n/a")</f>
        <v/>
      </c>
    </row>
    <row r="3130">
      <c r="B3130" s="39" t="str">
        <f>IFERROR(raw!$B3129,"")</f>
        <v/>
      </c>
      <c r="C3130" s="39" t="str">
        <f>IFERROR(raw!$D3129,"")</f>
        <v/>
      </c>
      <c r="D3130" s="39" t="str">
        <f>IFERROR(__xludf.DUMMYFUNCTION("IFERROR(RANK(raw!$H3129,Filter(raw!$H$2:$H10000,raw!$B$2:$B10000=raw!$B3129),1),"""")"),"")</f>
        <v/>
      </c>
      <c r="E3130" s="40" t="str">
        <f t="array" ref="E3130">IFERROR(INDEX(raw!$B:$H,MATCH(1,(raw!$B:$B=$B3130)*(raw!$D:$D=$C3130),0),7), "n/a")</f>
        <v/>
      </c>
    </row>
    <row r="3131">
      <c r="B3131" s="39" t="str">
        <f>IFERROR(raw!$B3130,"")</f>
        <v/>
      </c>
      <c r="C3131" s="39" t="str">
        <f>IFERROR(raw!$D3130,"")</f>
        <v/>
      </c>
      <c r="D3131" s="39" t="str">
        <f>IFERROR(__xludf.DUMMYFUNCTION("IFERROR(RANK(raw!$H3130,Filter(raw!$H$2:$H10000,raw!$B$2:$B10000=raw!$B3130),1),"""")"),"")</f>
        <v/>
      </c>
      <c r="E3131" s="40" t="str">
        <f t="array" ref="E3131">IFERROR(INDEX(raw!$B:$H,MATCH(1,(raw!$B:$B=$B3131)*(raw!$D:$D=$C3131),0),7), "n/a")</f>
        <v/>
      </c>
    </row>
    <row r="3132">
      <c r="B3132" s="39" t="str">
        <f>IFERROR(raw!$B3131,"")</f>
        <v/>
      </c>
      <c r="C3132" s="39" t="str">
        <f>IFERROR(raw!$D3131,"")</f>
        <v/>
      </c>
      <c r="D3132" s="39" t="str">
        <f>IFERROR(__xludf.DUMMYFUNCTION("IFERROR(RANK(raw!$H3131,Filter(raw!$H$2:$H10000,raw!$B$2:$B10000=raw!$B3131),1),"""")"),"")</f>
        <v/>
      </c>
      <c r="E3132" s="40" t="str">
        <f t="array" ref="E3132">IFERROR(INDEX(raw!$B:$H,MATCH(1,(raw!$B:$B=$B3132)*(raw!$D:$D=$C3132),0),7), "n/a")</f>
        <v/>
      </c>
    </row>
    <row r="3133">
      <c r="B3133" s="39" t="str">
        <f>IFERROR(raw!$B3132,"")</f>
        <v/>
      </c>
      <c r="C3133" s="39" t="str">
        <f>IFERROR(raw!$D3132,"")</f>
        <v/>
      </c>
      <c r="D3133" s="39" t="str">
        <f>IFERROR(__xludf.DUMMYFUNCTION("IFERROR(RANK(raw!$H3132,Filter(raw!$H$2:$H10000,raw!$B$2:$B10000=raw!$B3132),1),"""")"),"")</f>
        <v/>
      </c>
      <c r="E3133" s="40" t="str">
        <f t="array" ref="E3133">IFERROR(INDEX(raw!$B:$H,MATCH(1,(raw!$B:$B=$B3133)*(raw!$D:$D=$C3133),0),7), "n/a")</f>
        <v/>
      </c>
    </row>
    <row r="3134">
      <c r="B3134" s="39" t="str">
        <f>IFERROR(raw!$B3133,"")</f>
        <v/>
      </c>
      <c r="C3134" s="39" t="str">
        <f>IFERROR(raw!$D3133,"")</f>
        <v/>
      </c>
      <c r="D3134" s="39" t="str">
        <f>IFERROR(__xludf.DUMMYFUNCTION("IFERROR(RANK(raw!$H3133,Filter(raw!$H$2:$H10000,raw!$B$2:$B10000=raw!$B3133),1),"""")"),"")</f>
        <v/>
      </c>
      <c r="E3134" s="40" t="str">
        <f t="array" ref="E3134">IFERROR(INDEX(raw!$B:$H,MATCH(1,(raw!$B:$B=$B3134)*(raw!$D:$D=$C3134),0),7), "n/a")</f>
        <v/>
      </c>
    </row>
    <row r="3135">
      <c r="B3135" s="39" t="str">
        <f>IFERROR(raw!$B3134,"")</f>
        <v/>
      </c>
      <c r="C3135" s="39" t="str">
        <f>IFERROR(raw!$D3134,"")</f>
        <v/>
      </c>
      <c r="D3135" s="39" t="str">
        <f>IFERROR(__xludf.DUMMYFUNCTION("IFERROR(RANK(raw!$H3134,Filter(raw!$H$2:$H10000,raw!$B$2:$B10000=raw!$B3134),1),"""")"),"")</f>
        <v/>
      </c>
      <c r="E3135" s="40" t="str">
        <f t="array" ref="E3135">IFERROR(INDEX(raw!$B:$H,MATCH(1,(raw!$B:$B=$B3135)*(raw!$D:$D=$C3135),0),7), "n/a")</f>
        <v/>
      </c>
    </row>
    <row r="3136">
      <c r="B3136" s="39" t="str">
        <f>IFERROR(raw!$B3135,"")</f>
        <v/>
      </c>
      <c r="C3136" s="39" t="str">
        <f>IFERROR(raw!$D3135,"")</f>
        <v/>
      </c>
      <c r="D3136" s="39" t="str">
        <f>IFERROR(__xludf.DUMMYFUNCTION("IFERROR(RANK(raw!$H3135,Filter(raw!$H$2:$H10000,raw!$B$2:$B10000=raw!$B3135),1),"""")"),"")</f>
        <v/>
      </c>
      <c r="E3136" s="40" t="str">
        <f t="array" ref="E3136">IFERROR(INDEX(raw!$B:$H,MATCH(1,(raw!$B:$B=$B3136)*(raw!$D:$D=$C3136),0),7), "n/a")</f>
        <v/>
      </c>
    </row>
    <row r="3137">
      <c r="B3137" s="39" t="str">
        <f>IFERROR(raw!$B3136,"")</f>
        <v/>
      </c>
      <c r="C3137" s="39" t="str">
        <f>IFERROR(raw!$D3136,"")</f>
        <v/>
      </c>
      <c r="D3137" s="39" t="str">
        <f>IFERROR(__xludf.DUMMYFUNCTION("IFERROR(RANK(raw!$H3136,Filter(raw!$H$2:$H10000,raw!$B$2:$B10000=raw!$B3136),1),"""")"),"")</f>
        <v/>
      </c>
      <c r="E3137" s="40" t="str">
        <f t="array" ref="E3137">IFERROR(INDEX(raw!$B:$H,MATCH(1,(raw!$B:$B=$B3137)*(raw!$D:$D=$C3137),0),7), "n/a")</f>
        <v/>
      </c>
    </row>
    <row r="3138">
      <c r="B3138" s="39" t="str">
        <f>IFERROR(raw!$B3137,"")</f>
        <v/>
      </c>
      <c r="C3138" s="39" t="str">
        <f>IFERROR(raw!$D3137,"")</f>
        <v/>
      </c>
      <c r="D3138" s="39" t="str">
        <f>IFERROR(__xludf.DUMMYFUNCTION("IFERROR(RANK(raw!$H3137,Filter(raw!$H$2:$H10000,raw!$B$2:$B10000=raw!$B3137),1),"""")"),"")</f>
        <v/>
      </c>
      <c r="E3138" s="40" t="str">
        <f t="array" ref="E3138">IFERROR(INDEX(raw!$B:$H,MATCH(1,(raw!$B:$B=$B3138)*(raw!$D:$D=$C3138),0),7), "n/a")</f>
        <v/>
      </c>
    </row>
    <row r="3139">
      <c r="B3139" s="39" t="str">
        <f>IFERROR(raw!$B3138,"")</f>
        <v/>
      </c>
      <c r="C3139" s="39" t="str">
        <f>IFERROR(raw!$D3138,"")</f>
        <v/>
      </c>
      <c r="D3139" s="39" t="str">
        <f>IFERROR(__xludf.DUMMYFUNCTION("IFERROR(RANK(raw!$H3138,Filter(raw!$H$2:$H10000,raw!$B$2:$B10000=raw!$B3138),1),"""")"),"")</f>
        <v/>
      </c>
      <c r="E3139" s="40" t="str">
        <f t="array" ref="E3139">IFERROR(INDEX(raw!$B:$H,MATCH(1,(raw!$B:$B=$B3139)*(raw!$D:$D=$C3139),0),7), "n/a")</f>
        <v/>
      </c>
    </row>
    <row r="3140">
      <c r="B3140" s="39" t="str">
        <f>IFERROR(raw!$B3139,"")</f>
        <v/>
      </c>
      <c r="C3140" s="39" t="str">
        <f>IFERROR(raw!$D3139,"")</f>
        <v/>
      </c>
      <c r="D3140" s="39" t="str">
        <f>IFERROR(__xludf.DUMMYFUNCTION("IFERROR(RANK(raw!$H3139,Filter(raw!$H$2:$H10000,raw!$B$2:$B10000=raw!$B3139),1),"""")"),"")</f>
        <v/>
      </c>
      <c r="E3140" s="40" t="str">
        <f t="array" ref="E3140">IFERROR(INDEX(raw!$B:$H,MATCH(1,(raw!$B:$B=$B3140)*(raw!$D:$D=$C3140),0),7), "n/a")</f>
        <v/>
      </c>
    </row>
    <row r="3141">
      <c r="B3141" s="39" t="str">
        <f>IFERROR(raw!$B3140,"")</f>
        <v/>
      </c>
      <c r="C3141" s="39" t="str">
        <f>IFERROR(raw!$D3140,"")</f>
        <v/>
      </c>
      <c r="D3141" s="39" t="str">
        <f>IFERROR(__xludf.DUMMYFUNCTION("IFERROR(RANK(raw!$H3140,Filter(raw!$H$2:$H10000,raw!$B$2:$B10000=raw!$B3140),1),"""")"),"")</f>
        <v/>
      </c>
      <c r="E3141" s="40" t="str">
        <f t="array" ref="E3141">IFERROR(INDEX(raw!$B:$H,MATCH(1,(raw!$B:$B=$B3141)*(raw!$D:$D=$C3141),0),7), "n/a")</f>
        <v/>
      </c>
    </row>
    <row r="3142">
      <c r="B3142" s="39" t="str">
        <f>IFERROR(raw!$B3141,"")</f>
        <v/>
      </c>
      <c r="C3142" s="39" t="str">
        <f>IFERROR(raw!$D3141,"")</f>
        <v/>
      </c>
      <c r="D3142" s="39" t="str">
        <f>IFERROR(__xludf.DUMMYFUNCTION("IFERROR(RANK(raw!$H3141,Filter(raw!$H$2:$H10000,raw!$B$2:$B10000=raw!$B3141),1),"""")"),"")</f>
        <v/>
      </c>
      <c r="E3142" s="40" t="str">
        <f t="array" ref="E3142">IFERROR(INDEX(raw!$B:$H,MATCH(1,(raw!$B:$B=$B3142)*(raw!$D:$D=$C3142),0),7), "n/a")</f>
        <v/>
      </c>
    </row>
    <row r="3143">
      <c r="B3143" s="39" t="str">
        <f>IFERROR(raw!$B3142,"")</f>
        <v/>
      </c>
      <c r="C3143" s="39" t="str">
        <f>IFERROR(raw!$D3142,"")</f>
        <v/>
      </c>
      <c r="D3143" s="39" t="str">
        <f>IFERROR(__xludf.DUMMYFUNCTION("IFERROR(RANK(raw!$H3142,Filter(raw!$H$2:$H10000,raw!$B$2:$B10000=raw!$B3142),1),"""")"),"")</f>
        <v/>
      </c>
      <c r="E3143" s="40" t="str">
        <f t="array" ref="E3143">IFERROR(INDEX(raw!$B:$H,MATCH(1,(raw!$B:$B=$B3143)*(raw!$D:$D=$C3143),0),7), "n/a")</f>
        <v/>
      </c>
    </row>
    <row r="3144">
      <c r="B3144" s="39" t="str">
        <f>IFERROR(raw!$B3143,"")</f>
        <v/>
      </c>
      <c r="C3144" s="39" t="str">
        <f>IFERROR(raw!$D3143,"")</f>
        <v/>
      </c>
      <c r="D3144" s="39" t="str">
        <f>IFERROR(__xludf.DUMMYFUNCTION("IFERROR(RANK(raw!$H3143,Filter(raw!$H$2:$H10000,raw!$B$2:$B10000=raw!$B3143),1),"""")"),"")</f>
        <v/>
      </c>
      <c r="E3144" s="40" t="str">
        <f t="array" ref="E3144">IFERROR(INDEX(raw!$B:$H,MATCH(1,(raw!$B:$B=$B3144)*(raw!$D:$D=$C3144),0),7), "n/a")</f>
        <v/>
      </c>
    </row>
    <row r="3145">
      <c r="B3145" s="39" t="str">
        <f>IFERROR(raw!$B3144,"")</f>
        <v/>
      </c>
      <c r="C3145" s="39" t="str">
        <f>IFERROR(raw!$D3144,"")</f>
        <v/>
      </c>
      <c r="D3145" s="39" t="str">
        <f>IFERROR(__xludf.DUMMYFUNCTION("IFERROR(RANK(raw!$H3144,Filter(raw!$H$2:$H10000,raw!$B$2:$B10000=raw!$B3144),1),"""")"),"")</f>
        <v/>
      </c>
      <c r="E3145" s="40" t="str">
        <f t="array" ref="E3145">IFERROR(INDEX(raw!$B:$H,MATCH(1,(raw!$B:$B=$B3145)*(raw!$D:$D=$C3145),0),7), "n/a")</f>
        <v/>
      </c>
    </row>
    <row r="3146">
      <c r="B3146" s="39" t="str">
        <f>IFERROR(raw!$B3145,"")</f>
        <v/>
      </c>
      <c r="C3146" s="39" t="str">
        <f>IFERROR(raw!$D3145,"")</f>
        <v/>
      </c>
      <c r="D3146" s="39" t="str">
        <f>IFERROR(__xludf.DUMMYFUNCTION("IFERROR(RANK(raw!$H3145,Filter(raw!$H$2:$H10000,raw!$B$2:$B10000=raw!$B3145),1),"""")"),"")</f>
        <v/>
      </c>
      <c r="E3146" s="40" t="str">
        <f t="array" ref="E3146">IFERROR(INDEX(raw!$B:$H,MATCH(1,(raw!$B:$B=$B3146)*(raw!$D:$D=$C3146),0),7), "n/a")</f>
        <v/>
      </c>
    </row>
    <row r="3147">
      <c r="B3147" s="39" t="str">
        <f>IFERROR(raw!$B3146,"")</f>
        <v/>
      </c>
      <c r="C3147" s="39" t="str">
        <f>IFERROR(raw!$D3146,"")</f>
        <v/>
      </c>
      <c r="D3147" s="39" t="str">
        <f>IFERROR(__xludf.DUMMYFUNCTION("IFERROR(RANK(raw!$H3146,Filter(raw!$H$2:$H10000,raw!$B$2:$B10000=raw!$B3146),1),"""")"),"")</f>
        <v/>
      </c>
      <c r="E3147" s="40" t="str">
        <f t="array" ref="E3147">IFERROR(INDEX(raw!$B:$H,MATCH(1,(raw!$B:$B=$B3147)*(raw!$D:$D=$C3147),0),7), "n/a")</f>
        <v/>
      </c>
    </row>
    <row r="3148">
      <c r="B3148" s="39" t="str">
        <f>IFERROR(raw!$B3147,"")</f>
        <v/>
      </c>
      <c r="C3148" s="39" t="str">
        <f>IFERROR(raw!$D3147,"")</f>
        <v/>
      </c>
      <c r="D3148" s="39" t="str">
        <f>IFERROR(__xludf.DUMMYFUNCTION("IFERROR(RANK(raw!$H3147,Filter(raw!$H$2:$H10000,raw!$B$2:$B10000=raw!$B3147),1),"""")"),"")</f>
        <v/>
      </c>
      <c r="E3148" s="40" t="str">
        <f t="array" ref="E3148">IFERROR(INDEX(raw!$B:$H,MATCH(1,(raw!$B:$B=$B3148)*(raw!$D:$D=$C3148),0),7), "n/a")</f>
        <v/>
      </c>
    </row>
    <row r="3149">
      <c r="B3149" s="39" t="str">
        <f>IFERROR(raw!$B3148,"")</f>
        <v/>
      </c>
      <c r="C3149" s="39" t="str">
        <f>IFERROR(raw!$D3148,"")</f>
        <v/>
      </c>
      <c r="D3149" s="39" t="str">
        <f>IFERROR(__xludf.DUMMYFUNCTION("IFERROR(RANK(raw!$H3148,Filter(raw!$H$2:$H10000,raw!$B$2:$B10000=raw!$B3148),1),"""")"),"")</f>
        <v/>
      </c>
      <c r="E3149" s="40" t="str">
        <f t="array" ref="E3149">IFERROR(INDEX(raw!$B:$H,MATCH(1,(raw!$B:$B=$B3149)*(raw!$D:$D=$C3149),0),7), "n/a")</f>
        <v/>
      </c>
    </row>
    <row r="3150">
      <c r="B3150" s="39" t="str">
        <f>IFERROR(raw!$B3149,"")</f>
        <v/>
      </c>
      <c r="C3150" s="39" t="str">
        <f>IFERROR(raw!$D3149,"")</f>
        <v/>
      </c>
      <c r="D3150" s="39" t="str">
        <f>IFERROR(__xludf.DUMMYFUNCTION("IFERROR(RANK(raw!$H3149,Filter(raw!$H$2:$H10000,raw!$B$2:$B10000=raw!$B3149),1),"""")"),"")</f>
        <v/>
      </c>
      <c r="E3150" s="40" t="str">
        <f t="array" ref="E3150">IFERROR(INDEX(raw!$B:$H,MATCH(1,(raw!$B:$B=$B3150)*(raw!$D:$D=$C3150),0),7), "n/a")</f>
        <v/>
      </c>
    </row>
    <row r="3151">
      <c r="B3151" s="39" t="str">
        <f>IFERROR(raw!$B3150,"")</f>
        <v/>
      </c>
      <c r="C3151" s="39" t="str">
        <f>IFERROR(raw!$D3150,"")</f>
        <v/>
      </c>
      <c r="D3151" s="39" t="str">
        <f>IFERROR(__xludf.DUMMYFUNCTION("IFERROR(RANK(raw!$H3150,Filter(raw!$H$2:$H10000,raw!$B$2:$B10000=raw!$B3150),1),"""")"),"")</f>
        <v/>
      </c>
      <c r="E3151" s="40" t="str">
        <f t="array" ref="E3151">IFERROR(INDEX(raw!$B:$H,MATCH(1,(raw!$B:$B=$B3151)*(raw!$D:$D=$C3151),0),7), "n/a")</f>
        <v/>
      </c>
    </row>
    <row r="3152">
      <c r="B3152" s="39" t="str">
        <f>IFERROR(raw!$B3151,"")</f>
        <v/>
      </c>
      <c r="C3152" s="39" t="str">
        <f>IFERROR(raw!$D3151,"")</f>
        <v/>
      </c>
      <c r="D3152" s="39" t="str">
        <f>IFERROR(__xludf.DUMMYFUNCTION("IFERROR(RANK(raw!$H3151,Filter(raw!$H$2:$H10000,raw!$B$2:$B10000=raw!$B3151),1),"""")"),"")</f>
        <v/>
      </c>
      <c r="E3152" s="40" t="str">
        <f t="array" ref="E3152">IFERROR(INDEX(raw!$B:$H,MATCH(1,(raw!$B:$B=$B3152)*(raw!$D:$D=$C3152),0),7), "n/a")</f>
        <v/>
      </c>
    </row>
    <row r="3153">
      <c r="B3153" s="39" t="str">
        <f>IFERROR(raw!$B3152,"")</f>
        <v/>
      </c>
      <c r="C3153" s="39" t="str">
        <f>IFERROR(raw!$D3152,"")</f>
        <v/>
      </c>
      <c r="D3153" s="39" t="str">
        <f>IFERROR(__xludf.DUMMYFUNCTION("IFERROR(RANK(raw!$H3152,Filter(raw!$H$2:$H10000,raw!$B$2:$B10000=raw!$B3152),1),"""")"),"")</f>
        <v/>
      </c>
      <c r="E3153" s="40" t="str">
        <f t="array" ref="E3153">IFERROR(INDEX(raw!$B:$H,MATCH(1,(raw!$B:$B=$B3153)*(raw!$D:$D=$C3153),0),7), "n/a")</f>
        <v/>
      </c>
    </row>
    <row r="3154">
      <c r="B3154" s="39" t="str">
        <f>IFERROR(raw!$B3153,"")</f>
        <v/>
      </c>
      <c r="C3154" s="39" t="str">
        <f>IFERROR(raw!$D3153,"")</f>
        <v/>
      </c>
      <c r="D3154" s="39" t="str">
        <f>IFERROR(__xludf.DUMMYFUNCTION("IFERROR(RANK(raw!$H3153,Filter(raw!$H$2:$H10000,raw!$B$2:$B10000=raw!$B3153),1),"""")"),"")</f>
        <v/>
      </c>
      <c r="E3154" s="40" t="str">
        <f t="array" ref="E3154">IFERROR(INDEX(raw!$B:$H,MATCH(1,(raw!$B:$B=$B3154)*(raw!$D:$D=$C3154),0),7), "n/a")</f>
        <v/>
      </c>
    </row>
    <row r="3155">
      <c r="B3155" s="39" t="str">
        <f>IFERROR(raw!$B3154,"")</f>
        <v/>
      </c>
      <c r="C3155" s="39" t="str">
        <f>IFERROR(raw!$D3154,"")</f>
        <v/>
      </c>
      <c r="D3155" s="39" t="str">
        <f>IFERROR(__xludf.DUMMYFUNCTION("IFERROR(RANK(raw!$H3154,Filter(raw!$H$2:$H10000,raw!$B$2:$B10000=raw!$B3154),1),"""")"),"")</f>
        <v/>
      </c>
      <c r="E3155" s="40" t="str">
        <f t="array" ref="E3155">IFERROR(INDEX(raw!$B:$H,MATCH(1,(raw!$B:$B=$B3155)*(raw!$D:$D=$C3155),0),7), "n/a")</f>
        <v/>
      </c>
    </row>
    <row r="3156">
      <c r="B3156" s="39" t="str">
        <f>IFERROR(raw!$B3155,"")</f>
        <v/>
      </c>
      <c r="C3156" s="39" t="str">
        <f>IFERROR(raw!$D3155,"")</f>
        <v/>
      </c>
      <c r="D3156" s="39" t="str">
        <f>IFERROR(__xludf.DUMMYFUNCTION("IFERROR(RANK(raw!$H3155,Filter(raw!$H$2:$H10000,raw!$B$2:$B10000=raw!$B3155),1),"""")"),"")</f>
        <v/>
      </c>
      <c r="E3156" s="40" t="str">
        <f t="array" ref="E3156">IFERROR(INDEX(raw!$B:$H,MATCH(1,(raw!$B:$B=$B3156)*(raw!$D:$D=$C3156),0),7), "n/a")</f>
        <v/>
      </c>
    </row>
    <row r="3157">
      <c r="B3157" s="39" t="str">
        <f>IFERROR(raw!$B3156,"")</f>
        <v/>
      </c>
      <c r="C3157" s="39" t="str">
        <f>IFERROR(raw!$D3156,"")</f>
        <v/>
      </c>
      <c r="D3157" s="39" t="str">
        <f>IFERROR(__xludf.DUMMYFUNCTION("IFERROR(RANK(raw!$H3156,Filter(raw!$H$2:$H10000,raw!$B$2:$B10000=raw!$B3156),1),"""")"),"")</f>
        <v/>
      </c>
      <c r="E3157" s="40" t="str">
        <f t="array" ref="E3157">IFERROR(INDEX(raw!$B:$H,MATCH(1,(raw!$B:$B=$B3157)*(raw!$D:$D=$C3157),0),7), "n/a")</f>
        <v/>
      </c>
    </row>
    <row r="3158">
      <c r="B3158" s="39" t="str">
        <f>IFERROR(raw!$B3157,"")</f>
        <v/>
      </c>
      <c r="C3158" s="39" t="str">
        <f>IFERROR(raw!$D3157,"")</f>
        <v/>
      </c>
      <c r="D3158" s="39" t="str">
        <f>IFERROR(__xludf.DUMMYFUNCTION("IFERROR(RANK(raw!$H3157,Filter(raw!$H$2:$H10000,raw!$B$2:$B10000=raw!$B3157),1),"""")"),"")</f>
        <v/>
      </c>
      <c r="E3158" s="40" t="str">
        <f t="array" ref="E3158">IFERROR(INDEX(raw!$B:$H,MATCH(1,(raw!$B:$B=$B3158)*(raw!$D:$D=$C3158),0),7), "n/a")</f>
        <v/>
      </c>
    </row>
    <row r="3159">
      <c r="B3159" s="39" t="str">
        <f>IFERROR(raw!$B3158,"")</f>
        <v/>
      </c>
      <c r="C3159" s="39" t="str">
        <f>IFERROR(raw!$D3158,"")</f>
        <v/>
      </c>
      <c r="D3159" s="39" t="str">
        <f>IFERROR(__xludf.DUMMYFUNCTION("IFERROR(RANK(raw!$H3158,Filter(raw!$H$2:$H10000,raw!$B$2:$B10000=raw!$B3158),1),"""")"),"")</f>
        <v/>
      </c>
      <c r="E3159" s="40" t="str">
        <f t="array" ref="E3159">IFERROR(INDEX(raw!$B:$H,MATCH(1,(raw!$B:$B=$B3159)*(raw!$D:$D=$C3159),0),7), "n/a")</f>
        <v/>
      </c>
    </row>
    <row r="3160">
      <c r="B3160" s="39" t="str">
        <f>IFERROR(raw!$B3159,"")</f>
        <v/>
      </c>
      <c r="C3160" s="39" t="str">
        <f>IFERROR(raw!$D3159,"")</f>
        <v/>
      </c>
      <c r="D3160" s="39" t="str">
        <f>IFERROR(__xludf.DUMMYFUNCTION("IFERROR(RANK(raw!$H3159,Filter(raw!$H$2:$H10000,raw!$B$2:$B10000=raw!$B3159),1),"""")"),"")</f>
        <v/>
      </c>
      <c r="E3160" s="40" t="str">
        <f t="array" ref="E3160">IFERROR(INDEX(raw!$B:$H,MATCH(1,(raw!$B:$B=$B3160)*(raw!$D:$D=$C3160),0),7), "n/a")</f>
        <v/>
      </c>
    </row>
    <row r="3161">
      <c r="B3161" s="39" t="str">
        <f>IFERROR(raw!$B3160,"")</f>
        <v/>
      </c>
      <c r="C3161" s="39" t="str">
        <f>IFERROR(raw!$D3160,"")</f>
        <v/>
      </c>
      <c r="D3161" s="39" t="str">
        <f>IFERROR(__xludf.DUMMYFUNCTION("IFERROR(RANK(raw!$H3160,Filter(raw!$H$2:$H10000,raw!$B$2:$B10000=raw!$B3160),1),"""")"),"")</f>
        <v/>
      </c>
      <c r="E3161" s="40" t="str">
        <f t="array" ref="E3161">IFERROR(INDEX(raw!$B:$H,MATCH(1,(raw!$B:$B=$B3161)*(raw!$D:$D=$C3161),0),7), "n/a")</f>
        <v/>
      </c>
    </row>
    <row r="3162">
      <c r="B3162" s="39" t="str">
        <f>IFERROR(raw!$B3161,"")</f>
        <v/>
      </c>
      <c r="C3162" s="39" t="str">
        <f>IFERROR(raw!$D3161,"")</f>
        <v/>
      </c>
      <c r="D3162" s="39" t="str">
        <f>IFERROR(__xludf.DUMMYFUNCTION("IFERROR(RANK(raw!$H3161,Filter(raw!$H$2:$H10000,raw!$B$2:$B10000=raw!$B3161),1),"""")"),"")</f>
        <v/>
      </c>
      <c r="E3162" s="40" t="str">
        <f t="array" ref="E3162">IFERROR(INDEX(raw!$B:$H,MATCH(1,(raw!$B:$B=$B3162)*(raw!$D:$D=$C3162),0),7), "n/a")</f>
        <v/>
      </c>
    </row>
    <row r="3163">
      <c r="B3163" s="39" t="str">
        <f>IFERROR(raw!$B3162,"")</f>
        <v/>
      </c>
      <c r="C3163" s="39" t="str">
        <f>IFERROR(raw!$D3162,"")</f>
        <v/>
      </c>
      <c r="D3163" s="39" t="str">
        <f>IFERROR(__xludf.DUMMYFUNCTION("IFERROR(RANK(raw!$H3162,Filter(raw!$H$2:$H10000,raw!$B$2:$B10000=raw!$B3162),1),"""")"),"")</f>
        <v/>
      </c>
      <c r="E3163" s="40" t="str">
        <f t="array" ref="E3163">IFERROR(INDEX(raw!$B:$H,MATCH(1,(raw!$B:$B=$B3163)*(raw!$D:$D=$C3163),0),7), "n/a")</f>
        <v/>
      </c>
    </row>
    <row r="3164">
      <c r="B3164" s="39" t="str">
        <f>IFERROR(raw!$B3163,"")</f>
        <v/>
      </c>
      <c r="C3164" s="39" t="str">
        <f>IFERROR(raw!$D3163,"")</f>
        <v/>
      </c>
      <c r="D3164" s="39" t="str">
        <f>IFERROR(__xludf.DUMMYFUNCTION("IFERROR(RANK(raw!$H3163,Filter(raw!$H$2:$H10000,raw!$B$2:$B10000=raw!$B3163),1),"""")"),"")</f>
        <v/>
      </c>
      <c r="E3164" s="40" t="str">
        <f t="array" ref="E3164">IFERROR(INDEX(raw!$B:$H,MATCH(1,(raw!$B:$B=$B3164)*(raw!$D:$D=$C3164),0),7), "n/a")</f>
        <v/>
      </c>
    </row>
    <row r="3165">
      <c r="B3165" s="39" t="str">
        <f>IFERROR(raw!$B3164,"")</f>
        <v/>
      </c>
      <c r="C3165" s="39" t="str">
        <f>IFERROR(raw!$D3164,"")</f>
        <v/>
      </c>
      <c r="D3165" s="39" t="str">
        <f>IFERROR(__xludf.DUMMYFUNCTION("IFERROR(RANK(raw!$H3164,Filter(raw!$H$2:$H10000,raw!$B$2:$B10000=raw!$B3164),1),"""")"),"")</f>
        <v/>
      </c>
      <c r="E3165" s="40" t="str">
        <f t="array" ref="E3165">IFERROR(INDEX(raw!$B:$H,MATCH(1,(raw!$B:$B=$B3165)*(raw!$D:$D=$C3165),0),7), "n/a")</f>
        <v/>
      </c>
    </row>
    <row r="3166">
      <c r="B3166" s="39" t="str">
        <f>IFERROR(raw!$B3165,"")</f>
        <v/>
      </c>
      <c r="C3166" s="39" t="str">
        <f>IFERROR(raw!$D3165,"")</f>
        <v/>
      </c>
      <c r="D3166" s="39" t="str">
        <f>IFERROR(__xludf.DUMMYFUNCTION("IFERROR(RANK(raw!$H3165,Filter(raw!$H$2:$H10000,raw!$B$2:$B10000=raw!$B3165),1),"""")"),"")</f>
        <v/>
      </c>
      <c r="E3166" s="40" t="str">
        <f t="array" ref="E3166">IFERROR(INDEX(raw!$B:$H,MATCH(1,(raw!$B:$B=$B3166)*(raw!$D:$D=$C3166),0),7), "n/a")</f>
        <v/>
      </c>
    </row>
    <row r="3167">
      <c r="B3167" s="39" t="str">
        <f>IFERROR(raw!$B3166,"")</f>
        <v/>
      </c>
      <c r="C3167" s="39" t="str">
        <f>IFERROR(raw!$D3166,"")</f>
        <v/>
      </c>
      <c r="D3167" s="39" t="str">
        <f>IFERROR(__xludf.DUMMYFUNCTION("IFERROR(RANK(raw!$H3166,Filter(raw!$H$2:$H10000,raw!$B$2:$B10000=raw!$B3166),1),"""")"),"")</f>
        <v/>
      </c>
      <c r="E3167" s="40" t="str">
        <f t="array" ref="E3167">IFERROR(INDEX(raw!$B:$H,MATCH(1,(raw!$B:$B=$B3167)*(raw!$D:$D=$C3167),0),7), "n/a")</f>
        <v/>
      </c>
    </row>
    <row r="3168">
      <c r="B3168" s="39" t="str">
        <f>IFERROR(raw!$B3167,"")</f>
        <v/>
      </c>
      <c r="C3168" s="39" t="str">
        <f>IFERROR(raw!$D3167,"")</f>
        <v/>
      </c>
      <c r="D3168" s="39" t="str">
        <f>IFERROR(__xludf.DUMMYFUNCTION("IFERROR(RANK(raw!$H3167,Filter(raw!$H$2:$H10000,raw!$B$2:$B10000=raw!$B3167),1),"""")"),"")</f>
        <v/>
      </c>
      <c r="E3168" s="40" t="str">
        <f t="array" ref="E3168">IFERROR(INDEX(raw!$B:$H,MATCH(1,(raw!$B:$B=$B3168)*(raw!$D:$D=$C3168),0),7), "n/a")</f>
        <v/>
      </c>
    </row>
    <row r="3169">
      <c r="B3169" s="39" t="str">
        <f>IFERROR(raw!$B3168,"")</f>
        <v/>
      </c>
      <c r="C3169" s="39" t="str">
        <f>IFERROR(raw!$D3168,"")</f>
        <v/>
      </c>
      <c r="D3169" s="39" t="str">
        <f>IFERROR(__xludf.DUMMYFUNCTION("IFERROR(RANK(raw!$H3168,Filter(raw!$H$2:$H10000,raw!$B$2:$B10000=raw!$B3168),1),"""")"),"")</f>
        <v/>
      </c>
      <c r="E3169" s="40" t="str">
        <f t="array" ref="E3169">IFERROR(INDEX(raw!$B:$H,MATCH(1,(raw!$B:$B=$B3169)*(raw!$D:$D=$C3169),0),7), "n/a")</f>
        <v/>
      </c>
    </row>
    <row r="3170">
      <c r="B3170" s="39" t="str">
        <f>IFERROR(raw!$B3169,"")</f>
        <v/>
      </c>
      <c r="C3170" s="39" t="str">
        <f>IFERROR(raw!$D3169,"")</f>
        <v/>
      </c>
      <c r="D3170" s="39" t="str">
        <f>IFERROR(__xludf.DUMMYFUNCTION("IFERROR(RANK(raw!$H3169,Filter(raw!$H$2:$H10000,raw!$B$2:$B10000=raw!$B3169),1),"""")"),"")</f>
        <v/>
      </c>
      <c r="E3170" s="40" t="str">
        <f t="array" ref="E3170">IFERROR(INDEX(raw!$B:$H,MATCH(1,(raw!$B:$B=$B3170)*(raw!$D:$D=$C3170),0),7), "n/a")</f>
        <v/>
      </c>
    </row>
    <row r="3171">
      <c r="B3171" s="39" t="str">
        <f>IFERROR(raw!$B3170,"")</f>
        <v/>
      </c>
      <c r="C3171" s="39" t="str">
        <f>IFERROR(raw!$D3170,"")</f>
        <v/>
      </c>
      <c r="D3171" s="39" t="str">
        <f>IFERROR(__xludf.DUMMYFUNCTION("IFERROR(RANK(raw!$H3170,Filter(raw!$H$2:$H10000,raw!$B$2:$B10000=raw!$B3170),1),"""")"),"")</f>
        <v/>
      </c>
      <c r="E3171" s="40" t="str">
        <f t="array" ref="E3171">IFERROR(INDEX(raw!$B:$H,MATCH(1,(raw!$B:$B=$B3171)*(raw!$D:$D=$C3171),0),7), "n/a")</f>
        <v/>
      </c>
    </row>
    <row r="3172">
      <c r="B3172" s="39" t="str">
        <f>IFERROR(raw!$B3171,"")</f>
        <v/>
      </c>
      <c r="C3172" s="39" t="str">
        <f>IFERROR(raw!$D3171,"")</f>
        <v/>
      </c>
      <c r="D3172" s="39" t="str">
        <f>IFERROR(__xludf.DUMMYFUNCTION("IFERROR(RANK(raw!$H3171,Filter(raw!$H$2:$H10000,raw!$B$2:$B10000=raw!$B3171),1),"""")"),"")</f>
        <v/>
      </c>
      <c r="E3172" s="40" t="str">
        <f t="array" ref="E3172">IFERROR(INDEX(raw!$B:$H,MATCH(1,(raw!$B:$B=$B3172)*(raw!$D:$D=$C3172),0),7), "n/a")</f>
        <v/>
      </c>
    </row>
    <row r="3173">
      <c r="B3173" s="39" t="str">
        <f>IFERROR(raw!$B3172,"")</f>
        <v/>
      </c>
      <c r="C3173" s="39" t="str">
        <f>IFERROR(raw!$D3172,"")</f>
        <v/>
      </c>
      <c r="D3173" s="39" t="str">
        <f>IFERROR(__xludf.DUMMYFUNCTION("IFERROR(RANK(raw!$H3172,Filter(raw!$H$2:$H10000,raw!$B$2:$B10000=raw!$B3172),1),"""")"),"")</f>
        <v/>
      </c>
      <c r="E3173" s="40" t="str">
        <f t="array" ref="E3173">IFERROR(INDEX(raw!$B:$H,MATCH(1,(raw!$B:$B=$B3173)*(raw!$D:$D=$C3173),0),7), "n/a")</f>
        <v/>
      </c>
    </row>
    <row r="3174">
      <c r="B3174" s="39" t="str">
        <f>IFERROR(raw!$B3173,"")</f>
        <v/>
      </c>
      <c r="C3174" s="39" t="str">
        <f>IFERROR(raw!$D3173,"")</f>
        <v/>
      </c>
      <c r="D3174" s="39" t="str">
        <f>IFERROR(__xludf.DUMMYFUNCTION("IFERROR(RANK(raw!$H3173,Filter(raw!$H$2:$H10000,raw!$B$2:$B10000=raw!$B3173),1),"""")"),"")</f>
        <v/>
      </c>
      <c r="E3174" s="40" t="str">
        <f t="array" ref="E3174">IFERROR(INDEX(raw!$B:$H,MATCH(1,(raw!$B:$B=$B3174)*(raw!$D:$D=$C3174),0),7), "n/a")</f>
        <v/>
      </c>
    </row>
    <row r="3175">
      <c r="B3175" s="39" t="str">
        <f>IFERROR(raw!$B3174,"")</f>
        <v/>
      </c>
      <c r="C3175" s="39" t="str">
        <f>IFERROR(raw!$D3174,"")</f>
        <v/>
      </c>
      <c r="D3175" s="39" t="str">
        <f>IFERROR(__xludf.DUMMYFUNCTION("IFERROR(RANK(raw!$H3174,Filter(raw!$H$2:$H10000,raw!$B$2:$B10000=raw!$B3174),1),"""")"),"")</f>
        <v/>
      </c>
      <c r="E3175" s="40" t="str">
        <f t="array" ref="E3175">IFERROR(INDEX(raw!$B:$H,MATCH(1,(raw!$B:$B=$B3175)*(raw!$D:$D=$C3175),0),7), "n/a")</f>
        <v/>
      </c>
    </row>
    <row r="3176">
      <c r="B3176" s="39" t="str">
        <f>IFERROR(raw!$B3175,"")</f>
        <v/>
      </c>
      <c r="C3176" s="39" t="str">
        <f>IFERROR(raw!$D3175,"")</f>
        <v/>
      </c>
      <c r="D3176" s="39" t="str">
        <f>IFERROR(__xludf.DUMMYFUNCTION("IFERROR(RANK(raw!$H3175,Filter(raw!$H$2:$H10000,raw!$B$2:$B10000=raw!$B3175),1),"""")"),"")</f>
        <v/>
      </c>
      <c r="E3176" s="40" t="str">
        <f t="array" ref="E3176">IFERROR(INDEX(raw!$B:$H,MATCH(1,(raw!$B:$B=$B3176)*(raw!$D:$D=$C3176),0),7), "n/a")</f>
        <v/>
      </c>
    </row>
    <row r="3177">
      <c r="B3177" s="39" t="str">
        <f>IFERROR(raw!$B3176,"")</f>
        <v/>
      </c>
      <c r="C3177" s="39" t="str">
        <f>IFERROR(raw!$D3176,"")</f>
        <v/>
      </c>
      <c r="D3177" s="39" t="str">
        <f>IFERROR(__xludf.DUMMYFUNCTION("IFERROR(RANK(raw!$H3176,Filter(raw!$H$2:$H10000,raw!$B$2:$B10000=raw!$B3176),1),"""")"),"")</f>
        <v/>
      </c>
      <c r="E3177" s="40" t="str">
        <f t="array" ref="E3177">IFERROR(INDEX(raw!$B:$H,MATCH(1,(raw!$B:$B=$B3177)*(raw!$D:$D=$C3177),0),7), "n/a")</f>
        <v/>
      </c>
    </row>
    <row r="3178">
      <c r="B3178" s="39" t="str">
        <f>IFERROR(raw!$B3177,"")</f>
        <v/>
      </c>
      <c r="C3178" s="39" t="str">
        <f>IFERROR(raw!$D3177,"")</f>
        <v/>
      </c>
      <c r="D3178" s="39" t="str">
        <f>IFERROR(__xludf.DUMMYFUNCTION("IFERROR(RANK(raw!$H3177,Filter(raw!$H$2:$H10000,raw!$B$2:$B10000=raw!$B3177),1),"""")"),"")</f>
        <v/>
      </c>
      <c r="E3178" s="40" t="str">
        <f t="array" ref="E3178">IFERROR(INDEX(raw!$B:$H,MATCH(1,(raw!$B:$B=$B3178)*(raw!$D:$D=$C3178),0),7), "n/a")</f>
        <v/>
      </c>
    </row>
    <row r="3179">
      <c r="B3179" s="39" t="str">
        <f>IFERROR(raw!$B3178,"")</f>
        <v/>
      </c>
      <c r="C3179" s="39" t="str">
        <f>IFERROR(raw!$D3178,"")</f>
        <v/>
      </c>
      <c r="D3179" s="39" t="str">
        <f>IFERROR(__xludf.DUMMYFUNCTION("IFERROR(RANK(raw!$H3178,Filter(raw!$H$2:$H10000,raw!$B$2:$B10000=raw!$B3178),1),"""")"),"")</f>
        <v/>
      </c>
      <c r="E3179" s="40" t="str">
        <f t="array" ref="E3179">IFERROR(INDEX(raw!$B:$H,MATCH(1,(raw!$B:$B=$B3179)*(raw!$D:$D=$C3179),0),7), "n/a")</f>
        <v/>
      </c>
    </row>
    <row r="3180">
      <c r="B3180" s="39" t="str">
        <f>IFERROR(raw!$B3179,"")</f>
        <v/>
      </c>
      <c r="C3180" s="39" t="str">
        <f>IFERROR(raw!$D3179,"")</f>
        <v/>
      </c>
      <c r="D3180" s="39" t="str">
        <f>IFERROR(__xludf.DUMMYFUNCTION("IFERROR(RANK(raw!$H3179,Filter(raw!$H$2:$H10000,raw!$B$2:$B10000=raw!$B3179),1),"""")"),"")</f>
        <v/>
      </c>
      <c r="E3180" s="40" t="str">
        <f t="array" ref="E3180">IFERROR(INDEX(raw!$B:$H,MATCH(1,(raw!$B:$B=$B3180)*(raw!$D:$D=$C3180),0),7), "n/a")</f>
        <v/>
      </c>
    </row>
    <row r="3181">
      <c r="B3181" s="39" t="str">
        <f>IFERROR(raw!$B3180,"")</f>
        <v/>
      </c>
      <c r="C3181" s="39" t="str">
        <f>IFERROR(raw!$D3180,"")</f>
        <v/>
      </c>
      <c r="D3181" s="39" t="str">
        <f>IFERROR(__xludf.DUMMYFUNCTION("IFERROR(RANK(raw!$H3180,Filter(raw!$H$2:$H10000,raw!$B$2:$B10000=raw!$B3180),1),"""")"),"")</f>
        <v/>
      </c>
      <c r="E3181" s="40" t="str">
        <f t="array" ref="E3181">IFERROR(INDEX(raw!$B:$H,MATCH(1,(raw!$B:$B=$B3181)*(raw!$D:$D=$C3181),0),7), "n/a")</f>
        <v/>
      </c>
    </row>
    <row r="3182">
      <c r="B3182" s="39" t="str">
        <f>IFERROR(raw!$B3181,"")</f>
        <v/>
      </c>
      <c r="C3182" s="39" t="str">
        <f>IFERROR(raw!$D3181,"")</f>
        <v/>
      </c>
      <c r="D3182" s="39" t="str">
        <f>IFERROR(__xludf.DUMMYFUNCTION("IFERROR(RANK(raw!$H3181,Filter(raw!$H$2:$H10000,raw!$B$2:$B10000=raw!$B3181),1),"""")"),"")</f>
        <v/>
      </c>
      <c r="E3182" s="40" t="str">
        <f t="array" ref="E3182">IFERROR(INDEX(raw!$B:$H,MATCH(1,(raw!$B:$B=$B3182)*(raw!$D:$D=$C3182),0),7), "n/a")</f>
        <v/>
      </c>
    </row>
    <row r="3183">
      <c r="B3183" s="39" t="str">
        <f>IFERROR(raw!$B3182,"")</f>
        <v/>
      </c>
      <c r="C3183" s="39" t="str">
        <f>IFERROR(raw!$D3182,"")</f>
        <v/>
      </c>
      <c r="D3183" s="39" t="str">
        <f>IFERROR(__xludf.DUMMYFUNCTION("IFERROR(RANK(raw!$H3182,Filter(raw!$H$2:$H10000,raw!$B$2:$B10000=raw!$B3182),1),"""")"),"")</f>
        <v/>
      </c>
      <c r="E3183" s="40" t="str">
        <f t="array" ref="E3183">IFERROR(INDEX(raw!$B:$H,MATCH(1,(raw!$B:$B=$B3183)*(raw!$D:$D=$C3183),0),7), "n/a")</f>
        <v/>
      </c>
    </row>
    <row r="3184">
      <c r="B3184" s="39" t="str">
        <f>IFERROR(raw!$B3183,"")</f>
        <v/>
      </c>
      <c r="C3184" s="39" t="str">
        <f>IFERROR(raw!$D3183,"")</f>
        <v/>
      </c>
      <c r="D3184" s="39" t="str">
        <f>IFERROR(__xludf.DUMMYFUNCTION("IFERROR(RANK(raw!$H3183,Filter(raw!$H$2:$H10000,raw!$B$2:$B10000=raw!$B3183),1),"""")"),"")</f>
        <v/>
      </c>
      <c r="E3184" s="40" t="str">
        <f t="array" ref="E3184">IFERROR(INDEX(raw!$B:$H,MATCH(1,(raw!$B:$B=$B3184)*(raw!$D:$D=$C3184),0),7), "n/a")</f>
        <v/>
      </c>
    </row>
    <row r="3185">
      <c r="B3185" s="39" t="str">
        <f>IFERROR(raw!$B3184,"")</f>
        <v/>
      </c>
      <c r="C3185" s="39" t="str">
        <f>IFERROR(raw!$D3184,"")</f>
        <v/>
      </c>
      <c r="D3185" s="39" t="str">
        <f>IFERROR(__xludf.DUMMYFUNCTION("IFERROR(RANK(raw!$H3184,Filter(raw!$H$2:$H10000,raw!$B$2:$B10000=raw!$B3184),1),"""")"),"")</f>
        <v/>
      </c>
      <c r="E3185" s="40" t="str">
        <f t="array" ref="E3185">IFERROR(INDEX(raw!$B:$H,MATCH(1,(raw!$B:$B=$B3185)*(raw!$D:$D=$C3185),0),7), "n/a")</f>
        <v/>
      </c>
    </row>
    <row r="3186">
      <c r="B3186" s="39" t="str">
        <f>IFERROR(raw!$B3185,"")</f>
        <v/>
      </c>
      <c r="C3186" s="39" t="str">
        <f>IFERROR(raw!$D3185,"")</f>
        <v/>
      </c>
      <c r="D3186" s="39" t="str">
        <f>IFERROR(__xludf.DUMMYFUNCTION("IFERROR(RANK(raw!$H3185,Filter(raw!$H$2:$H10000,raw!$B$2:$B10000=raw!$B3185),1),"""")"),"")</f>
        <v/>
      </c>
      <c r="E3186" s="40" t="str">
        <f t="array" ref="E3186">IFERROR(INDEX(raw!$B:$H,MATCH(1,(raw!$B:$B=$B3186)*(raw!$D:$D=$C3186),0),7), "n/a")</f>
        <v/>
      </c>
    </row>
    <row r="3187">
      <c r="B3187" s="39" t="str">
        <f>IFERROR(raw!$B3186,"")</f>
        <v/>
      </c>
      <c r="C3187" s="39" t="str">
        <f>IFERROR(raw!$D3186,"")</f>
        <v/>
      </c>
      <c r="D3187" s="39" t="str">
        <f>IFERROR(__xludf.DUMMYFUNCTION("IFERROR(RANK(raw!$H3186,Filter(raw!$H$2:$H10000,raw!$B$2:$B10000=raw!$B3186),1),"""")"),"")</f>
        <v/>
      </c>
      <c r="E3187" s="40" t="str">
        <f t="array" ref="E3187">IFERROR(INDEX(raw!$B:$H,MATCH(1,(raw!$B:$B=$B3187)*(raw!$D:$D=$C3187),0),7), "n/a")</f>
        <v/>
      </c>
    </row>
    <row r="3188">
      <c r="B3188" s="39" t="str">
        <f>IFERROR(raw!$B3187,"")</f>
        <v/>
      </c>
      <c r="C3188" s="39" t="str">
        <f>IFERROR(raw!$D3187,"")</f>
        <v/>
      </c>
      <c r="D3188" s="39" t="str">
        <f>IFERROR(__xludf.DUMMYFUNCTION("IFERROR(RANK(raw!$H3187,Filter(raw!$H$2:$H10000,raw!$B$2:$B10000=raw!$B3187),1),"""")"),"")</f>
        <v/>
      </c>
      <c r="E3188" s="40" t="str">
        <f t="array" ref="E3188">IFERROR(INDEX(raw!$B:$H,MATCH(1,(raw!$B:$B=$B3188)*(raw!$D:$D=$C3188),0),7), "n/a")</f>
        <v/>
      </c>
    </row>
    <row r="3189">
      <c r="B3189" s="39" t="str">
        <f>IFERROR(raw!$B3188,"")</f>
        <v/>
      </c>
      <c r="C3189" s="39" t="str">
        <f>IFERROR(raw!$D3188,"")</f>
        <v/>
      </c>
      <c r="D3189" s="39" t="str">
        <f>IFERROR(__xludf.DUMMYFUNCTION("IFERROR(RANK(raw!$H3188,Filter(raw!$H$2:$H10000,raw!$B$2:$B10000=raw!$B3188),1),"""")"),"")</f>
        <v/>
      </c>
      <c r="E3189" s="40" t="str">
        <f t="array" ref="E3189">IFERROR(INDEX(raw!$B:$H,MATCH(1,(raw!$B:$B=$B3189)*(raw!$D:$D=$C3189),0),7), "n/a")</f>
        <v/>
      </c>
    </row>
    <row r="3190">
      <c r="B3190" s="39" t="str">
        <f>IFERROR(raw!$B3189,"")</f>
        <v/>
      </c>
      <c r="C3190" s="39" t="str">
        <f>IFERROR(raw!$D3189,"")</f>
        <v/>
      </c>
      <c r="D3190" s="39" t="str">
        <f>IFERROR(__xludf.DUMMYFUNCTION("IFERROR(RANK(raw!$H3189,Filter(raw!$H$2:$H10000,raw!$B$2:$B10000=raw!$B3189),1),"""")"),"")</f>
        <v/>
      </c>
      <c r="E3190" s="40" t="str">
        <f t="array" ref="E3190">IFERROR(INDEX(raw!$B:$H,MATCH(1,(raw!$B:$B=$B3190)*(raw!$D:$D=$C3190),0),7), "n/a")</f>
        <v/>
      </c>
    </row>
    <row r="3191">
      <c r="B3191" s="39" t="str">
        <f>IFERROR(raw!$B3190,"")</f>
        <v/>
      </c>
      <c r="C3191" s="39" t="str">
        <f>IFERROR(raw!$D3190,"")</f>
        <v/>
      </c>
      <c r="D3191" s="39" t="str">
        <f>IFERROR(__xludf.DUMMYFUNCTION("IFERROR(RANK(raw!$H3190,Filter(raw!$H$2:$H10000,raw!$B$2:$B10000=raw!$B3190),1),"""")"),"")</f>
        <v/>
      </c>
      <c r="E3191" s="40" t="str">
        <f t="array" ref="E3191">IFERROR(INDEX(raw!$B:$H,MATCH(1,(raw!$B:$B=$B3191)*(raw!$D:$D=$C3191),0),7), "n/a")</f>
        <v/>
      </c>
    </row>
    <row r="3192">
      <c r="B3192" s="39" t="str">
        <f>IFERROR(raw!$B3191,"")</f>
        <v/>
      </c>
      <c r="C3192" s="39" t="str">
        <f>IFERROR(raw!$D3191,"")</f>
        <v/>
      </c>
      <c r="D3192" s="39" t="str">
        <f>IFERROR(__xludf.DUMMYFUNCTION("IFERROR(RANK(raw!$H3191,Filter(raw!$H$2:$H10000,raw!$B$2:$B10000=raw!$B3191),1),"""")"),"")</f>
        <v/>
      </c>
      <c r="E3192" s="40" t="str">
        <f t="array" ref="E3192">IFERROR(INDEX(raw!$B:$H,MATCH(1,(raw!$B:$B=$B3192)*(raw!$D:$D=$C3192),0),7), "n/a")</f>
        <v/>
      </c>
    </row>
    <row r="3193">
      <c r="B3193" s="39" t="str">
        <f>IFERROR(raw!$B3192,"")</f>
        <v/>
      </c>
      <c r="C3193" s="39" t="str">
        <f>IFERROR(raw!$D3192,"")</f>
        <v/>
      </c>
      <c r="D3193" s="39" t="str">
        <f>IFERROR(__xludf.DUMMYFUNCTION("IFERROR(RANK(raw!$H3192,Filter(raw!$H$2:$H10000,raw!$B$2:$B10000=raw!$B3192),1),"""")"),"")</f>
        <v/>
      </c>
      <c r="E3193" s="40" t="str">
        <f t="array" ref="E3193">IFERROR(INDEX(raw!$B:$H,MATCH(1,(raw!$B:$B=$B3193)*(raw!$D:$D=$C3193),0),7), "n/a")</f>
        <v/>
      </c>
    </row>
    <row r="3194">
      <c r="B3194" s="39" t="str">
        <f>IFERROR(raw!$B3193,"")</f>
        <v/>
      </c>
      <c r="C3194" s="39" t="str">
        <f>IFERROR(raw!$D3193,"")</f>
        <v/>
      </c>
      <c r="D3194" s="39" t="str">
        <f>IFERROR(__xludf.DUMMYFUNCTION("IFERROR(RANK(raw!$H3193,Filter(raw!$H$2:$H10000,raw!$B$2:$B10000=raw!$B3193),1),"""")"),"")</f>
        <v/>
      </c>
      <c r="E3194" s="40" t="str">
        <f t="array" ref="E3194">IFERROR(INDEX(raw!$B:$H,MATCH(1,(raw!$B:$B=$B3194)*(raw!$D:$D=$C3194),0),7), "n/a")</f>
        <v/>
      </c>
    </row>
    <row r="3195">
      <c r="B3195" s="39" t="str">
        <f>IFERROR(raw!$B3194,"")</f>
        <v/>
      </c>
      <c r="C3195" s="39" t="str">
        <f>IFERROR(raw!$D3194,"")</f>
        <v/>
      </c>
      <c r="D3195" s="39" t="str">
        <f>IFERROR(__xludf.DUMMYFUNCTION("IFERROR(RANK(raw!$H3194,Filter(raw!$H$2:$H10000,raw!$B$2:$B10000=raw!$B3194),1),"""")"),"")</f>
        <v/>
      </c>
      <c r="E3195" s="40" t="str">
        <f t="array" ref="E3195">IFERROR(INDEX(raw!$B:$H,MATCH(1,(raw!$B:$B=$B3195)*(raw!$D:$D=$C3195),0),7), "n/a")</f>
        <v/>
      </c>
    </row>
    <row r="3196">
      <c r="B3196" s="39" t="str">
        <f>IFERROR(raw!$B3195,"")</f>
        <v/>
      </c>
      <c r="C3196" s="39" t="str">
        <f>IFERROR(raw!$D3195,"")</f>
        <v/>
      </c>
      <c r="D3196" s="39" t="str">
        <f>IFERROR(__xludf.DUMMYFUNCTION("IFERROR(RANK(raw!$H3195,Filter(raw!$H$2:$H10000,raw!$B$2:$B10000=raw!$B3195),1),"""")"),"")</f>
        <v/>
      </c>
      <c r="E3196" s="40" t="str">
        <f t="array" ref="E3196">IFERROR(INDEX(raw!$B:$H,MATCH(1,(raw!$B:$B=$B3196)*(raw!$D:$D=$C3196),0),7), "n/a")</f>
        <v/>
      </c>
    </row>
    <row r="3197">
      <c r="B3197" s="39" t="str">
        <f>IFERROR(raw!$B3196,"")</f>
        <v/>
      </c>
      <c r="C3197" s="39" t="str">
        <f>IFERROR(raw!$D3196,"")</f>
        <v/>
      </c>
      <c r="D3197" s="39" t="str">
        <f>IFERROR(__xludf.DUMMYFUNCTION("IFERROR(RANK(raw!$H3196,Filter(raw!$H$2:$H10000,raw!$B$2:$B10000=raw!$B3196),1),"""")"),"")</f>
        <v/>
      </c>
      <c r="E3197" s="40" t="str">
        <f t="array" ref="E3197">IFERROR(INDEX(raw!$B:$H,MATCH(1,(raw!$B:$B=$B3197)*(raw!$D:$D=$C3197),0),7), "n/a")</f>
        <v/>
      </c>
    </row>
    <row r="3198">
      <c r="B3198" s="39" t="str">
        <f>IFERROR(raw!$B3197,"")</f>
        <v/>
      </c>
      <c r="C3198" s="39" t="str">
        <f>IFERROR(raw!$D3197,"")</f>
        <v/>
      </c>
      <c r="D3198" s="39" t="str">
        <f>IFERROR(__xludf.DUMMYFUNCTION("IFERROR(RANK(raw!$H3197,Filter(raw!$H$2:$H10000,raw!$B$2:$B10000=raw!$B3197),1),"""")"),"")</f>
        <v/>
      </c>
      <c r="E3198" s="40" t="str">
        <f t="array" ref="E3198">IFERROR(INDEX(raw!$B:$H,MATCH(1,(raw!$B:$B=$B3198)*(raw!$D:$D=$C3198),0),7), "n/a")</f>
        <v/>
      </c>
    </row>
    <row r="3199">
      <c r="B3199" s="39" t="str">
        <f>IFERROR(raw!$B3198,"")</f>
        <v/>
      </c>
      <c r="C3199" s="39" t="str">
        <f>IFERROR(raw!$D3198,"")</f>
        <v/>
      </c>
      <c r="D3199" s="39" t="str">
        <f>IFERROR(__xludf.DUMMYFUNCTION("IFERROR(RANK(raw!$H3198,Filter(raw!$H$2:$H10000,raw!$B$2:$B10000=raw!$B3198),1),"""")"),"")</f>
        <v/>
      </c>
      <c r="E3199" s="40" t="str">
        <f t="array" ref="E3199">IFERROR(INDEX(raw!$B:$H,MATCH(1,(raw!$B:$B=$B3199)*(raw!$D:$D=$C3199),0),7), "n/a")</f>
        <v/>
      </c>
    </row>
    <row r="3200">
      <c r="B3200" s="39" t="str">
        <f>IFERROR(raw!$B3199,"")</f>
        <v/>
      </c>
      <c r="C3200" s="39" t="str">
        <f>IFERROR(raw!$D3199,"")</f>
        <v/>
      </c>
      <c r="D3200" s="39" t="str">
        <f>IFERROR(__xludf.DUMMYFUNCTION("IFERROR(RANK(raw!$H3199,Filter(raw!$H$2:$H10000,raw!$B$2:$B10000=raw!$B3199),1),"""")"),"")</f>
        <v/>
      </c>
      <c r="E3200" s="40" t="str">
        <f t="array" ref="E3200">IFERROR(INDEX(raw!$B:$H,MATCH(1,(raw!$B:$B=$B3200)*(raw!$D:$D=$C3200),0),7), "n/a")</f>
        <v/>
      </c>
    </row>
    <row r="3201">
      <c r="B3201" s="39" t="str">
        <f>IFERROR(raw!$B3200,"")</f>
        <v/>
      </c>
      <c r="C3201" s="39" t="str">
        <f>IFERROR(raw!$D3200,"")</f>
        <v/>
      </c>
      <c r="D3201" s="39" t="str">
        <f>IFERROR(__xludf.DUMMYFUNCTION("IFERROR(RANK(raw!$H3200,Filter(raw!$H$2:$H10000,raw!$B$2:$B10000=raw!$B3200),1),"""")"),"")</f>
        <v/>
      </c>
      <c r="E3201" s="40" t="str">
        <f t="array" ref="E3201">IFERROR(INDEX(raw!$B:$H,MATCH(1,(raw!$B:$B=$B3201)*(raw!$D:$D=$C3201),0),7), "n/a")</f>
        <v/>
      </c>
    </row>
    <row r="3202">
      <c r="B3202" s="39" t="str">
        <f>IFERROR(raw!$B3201,"")</f>
        <v/>
      </c>
      <c r="C3202" s="39" t="str">
        <f>IFERROR(raw!$D3201,"")</f>
        <v/>
      </c>
      <c r="D3202" s="39" t="str">
        <f>IFERROR(__xludf.DUMMYFUNCTION("IFERROR(RANK(raw!$H3201,Filter(raw!$H$2:$H10000,raw!$B$2:$B10000=raw!$B3201),1),"""")"),"")</f>
        <v/>
      </c>
      <c r="E3202" s="40" t="str">
        <f t="array" ref="E3202">IFERROR(INDEX(raw!$B:$H,MATCH(1,(raw!$B:$B=$B3202)*(raw!$D:$D=$C3202),0),7), "n/a")</f>
        <v/>
      </c>
    </row>
    <row r="3203">
      <c r="B3203" s="39" t="str">
        <f>IFERROR(raw!$B3202,"")</f>
        <v/>
      </c>
      <c r="C3203" s="39" t="str">
        <f>IFERROR(raw!$D3202,"")</f>
        <v/>
      </c>
      <c r="D3203" s="39" t="str">
        <f>IFERROR(__xludf.DUMMYFUNCTION("IFERROR(RANK(raw!$H3202,Filter(raw!$H$2:$H10000,raw!$B$2:$B10000=raw!$B3202),1),"""")"),"")</f>
        <v/>
      </c>
      <c r="E3203" s="40" t="str">
        <f t="array" ref="E3203">IFERROR(INDEX(raw!$B:$H,MATCH(1,(raw!$B:$B=$B3203)*(raw!$D:$D=$C3203),0),7), "n/a")</f>
        <v/>
      </c>
    </row>
    <row r="3204">
      <c r="B3204" s="39" t="str">
        <f>IFERROR(raw!$B3203,"")</f>
        <v/>
      </c>
      <c r="C3204" s="39" t="str">
        <f>IFERROR(raw!$D3203,"")</f>
        <v/>
      </c>
      <c r="D3204" s="39" t="str">
        <f>IFERROR(__xludf.DUMMYFUNCTION("IFERROR(RANK(raw!$H3203,Filter(raw!$H$2:$H10000,raw!$B$2:$B10000=raw!$B3203),1),"""")"),"")</f>
        <v/>
      </c>
      <c r="E3204" s="40" t="str">
        <f t="array" ref="E3204">IFERROR(INDEX(raw!$B:$H,MATCH(1,(raw!$B:$B=$B3204)*(raw!$D:$D=$C3204),0),7), "n/a")</f>
        <v/>
      </c>
    </row>
    <row r="3205">
      <c r="B3205" s="39" t="str">
        <f>IFERROR(raw!$B3204,"")</f>
        <v/>
      </c>
      <c r="C3205" s="39" t="str">
        <f>IFERROR(raw!$D3204,"")</f>
        <v/>
      </c>
      <c r="D3205" s="39" t="str">
        <f>IFERROR(__xludf.DUMMYFUNCTION("IFERROR(RANK(raw!$H3204,Filter(raw!$H$2:$H10000,raw!$B$2:$B10000=raw!$B3204),1),"""")"),"")</f>
        <v/>
      </c>
      <c r="E3205" s="40" t="str">
        <f t="array" ref="E3205">IFERROR(INDEX(raw!$B:$H,MATCH(1,(raw!$B:$B=$B3205)*(raw!$D:$D=$C3205),0),7), "n/a")</f>
        <v/>
      </c>
    </row>
    <row r="3206">
      <c r="B3206" s="39" t="str">
        <f>IFERROR(raw!$B3205,"")</f>
        <v/>
      </c>
      <c r="C3206" s="39" t="str">
        <f>IFERROR(raw!$D3205,"")</f>
        <v/>
      </c>
      <c r="D3206" s="39" t="str">
        <f>IFERROR(__xludf.DUMMYFUNCTION("IFERROR(RANK(raw!$H3205,Filter(raw!$H$2:$H10000,raw!$B$2:$B10000=raw!$B3205),1),"""")"),"")</f>
        <v/>
      </c>
      <c r="E3206" s="40" t="str">
        <f t="array" ref="E3206">IFERROR(INDEX(raw!$B:$H,MATCH(1,(raw!$B:$B=$B3206)*(raw!$D:$D=$C3206),0),7), "n/a")</f>
        <v/>
      </c>
    </row>
    <row r="3207">
      <c r="B3207" s="39" t="str">
        <f>IFERROR(raw!$B3206,"")</f>
        <v/>
      </c>
      <c r="C3207" s="39" t="str">
        <f>IFERROR(raw!$D3206,"")</f>
        <v/>
      </c>
      <c r="D3207" s="39" t="str">
        <f>IFERROR(__xludf.DUMMYFUNCTION("IFERROR(RANK(raw!$H3206,Filter(raw!$H$2:$H10000,raw!$B$2:$B10000=raw!$B3206),1),"""")"),"")</f>
        <v/>
      </c>
      <c r="E3207" s="40" t="str">
        <f t="array" ref="E3207">IFERROR(INDEX(raw!$B:$H,MATCH(1,(raw!$B:$B=$B3207)*(raw!$D:$D=$C3207),0),7), "n/a")</f>
        <v/>
      </c>
    </row>
    <row r="3208">
      <c r="B3208" s="39" t="str">
        <f>IFERROR(raw!$B3207,"")</f>
        <v/>
      </c>
      <c r="C3208" s="39" t="str">
        <f>IFERROR(raw!$D3207,"")</f>
        <v/>
      </c>
      <c r="D3208" s="39" t="str">
        <f>IFERROR(__xludf.DUMMYFUNCTION("IFERROR(RANK(raw!$H3207,Filter(raw!$H$2:$H10000,raw!$B$2:$B10000=raw!$B3207),1),"""")"),"")</f>
        <v/>
      </c>
      <c r="E3208" s="40" t="str">
        <f t="array" ref="E3208">IFERROR(INDEX(raw!$B:$H,MATCH(1,(raw!$B:$B=$B3208)*(raw!$D:$D=$C3208),0),7), "n/a")</f>
        <v/>
      </c>
    </row>
    <row r="3209">
      <c r="B3209" s="39" t="str">
        <f>IFERROR(raw!$B3208,"")</f>
        <v/>
      </c>
      <c r="C3209" s="39" t="str">
        <f>IFERROR(raw!$D3208,"")</f>
        <v/>
      </c>
      <c r="D3209" s="39" t="str">
        <f>IFERROR(__xludf.DUMMYFUNCTION("IFERROR(RANK(raw!$H3208,Filter(raw!$H$2:$H10000,raw!$B$2:$B10000=raw!$B3208),1),"""")"),"")</f>
        <v/>
      </c>
      <c r="E3209" s="40" t="str">
        <f t="array" ref="E3209">IFERROR(INDEX(raw!$B:$H,MATCH(1,(raw!$B:$B=$B3209)*(raw!$D:$D=$C3209),0),7), "n/a")</f>
        <v/>
      </c>
    </row>
    <row r="3210">
      <c r="B3210" s="39" t="str">
        <f>IFERROR(raw!$B3209,"")</f>
        <v/>
      </c>
      <c r="C3210" s="39" t="str">
        <f>IFERROR(raw!$D3209,"")</f>
        <v/>
      </c>
      <c r="D3210" s="39" t="str">
        <f>IFERROR(__xludf.DUMMYFUNCTION("IFERROR(RANK(raw!$H3209,Filter(raw!$H$2:$H10000,raw!$B$2:$B10000=raw!$B3209),1),"""")"),"")</f>
        <v/>
      </c>
      <c r="E3210" s="40" t="str">
        <f t="array" ref="E3210">IFERROR(INDEX(raw!$B:$H,MATCH(1,(raw!$B:$B=$B3210)*(raw!$D:$D=$C3210),0),7), "n/a")</f>
        <v/>
      </c>
    </row>
    <row r="3211">
      <c r="B3211" s="39" t="str">
        <f>IFERROR(raw!$B3210,"")</f>
        <v/>
      </c>
      <c r="C3211" s="39" t="str">
        <f>IFERROR(raw!$D3210,"")</f>
        <v/>
      </c>
      <c r="D3211" s="39" t="str">
        <f>IFERROR(__xludf.DUMMYFUNCTION("IFERROR(RANK(raw!$H3210,Filter(raw!$H$2:$H10000,raw!$B$2:$B10000=raw!$B3210),1),"""")"),"")</f>
        <v/>
      </c>
      <c r="E3211" s="40" t="str">
        <f t="array" ref="E3211">IFERROR(INDEX(raw!$B:$H,MATCH(1,(raw!$B:$B=$B3211)*(raw!$D:$D=$C3211),0),7), "n/a")</f>
        <v/>
      </c>
    </row>
    <row r="3212">
      <c r="B3212" s="39" t="str">
        <f>IFERROR(raw!$B3211,"")</f>
        <v/>
      </c>
      <c r="C3212" s="39" t="str">
        <f>IFERROR(raw!$D3211,"")</f>
        <v/>
      </c>
      <c r="D3212" s="39" t="str">
        <f>IFERROR(__xludf.DUMMYFUNCTION("IFERROR(RANK(raw!$H3211,Filter(raw!$H$2:$H10000,raw!$B$2:$B10000=raw!$B3211),1),"""")"),"")</f>
        <v/>
      </c>
      <c r="E3212" s="40" t="str">
        <f t="array" ref="E3212">IFERROR(INDEX(raw!$B:$H,MATCH(1,(raw!$B:$B=$B3212)*(raw!$D:$D=$C3212),0),7), "n/a")</f>
        <v/>
      </c>
    </row>
    <row r="3213">
      <c r="B3213" s="39" t="str">
        <f>IFERROR(raw!$B3212,"")</f>
        <v/>
      </c>
      <c r="C3213" s="39" t="str">
        <f>IFERROR(raw!$D3212,"")</f>
        <v/>
      </c>
      <c r="D3213" s="39" t="str">
        <f>IFERROR(__xludf.DUMMYFUNCTION("IFERROR(RANK(raw!$H3212,Filter(raw!$H$2:$H10000,raw!$B$2:$B10000=raw!$B3212),1),"""")"),"")</f>
        <v/>
      </c>
      <c r="E3213" s="40" t="str">
        <f t="array" ref="E3213">IFERROR(INDEX(raw!$B:$H,MATCH(1,(raw!$B:$B=$B3213)*(raw!$D:$D=$C3213),0),7), "n/a")</f>
        <v/>
      </c>
    </row>
    <row r="3214">
      <c r="B3214" s="39" t="str">
        <f>IFERROR(raw!$B3213,"")</f>
        <v/>
      </c>
      <c r="C3214" s="39" t="str">
        <f>IFERROR(raw!$D3213,"")</f>
        <v/>
      </c>
      <c r="D3214" s="39" t="str">
        <f>IFERROR(__xludf.DUMMYFUNCTION("IFERROR(RANK(raw!$H3213,Filter(raw!$H$2:$H10000,raw!$B$2:$B10000=raw!$B3213),1),"""")"),"")</f>
        <v/>
      </c>
      <c r="E3214" s="40" t="str">
        <f t="array" ref="E3214">IFERROR(INDEX(raw!$B:$H,MATCH(1,(raw!$B:$B=$B3214)*(raw!$D:$D=$C3214),0),7), "n/a")</f>
        <v/>
      </c>
    </row>
    <row r="3215">
      <c r="B3215" s="39" t="str">
        <f>IFERROR(raw!$B3214,"")</f>
        <v/>
      </c>
      <c r="C3215" s="39" t="str">
        <f>IFERROR(raw!$D3214,"")</f>
        <v/>
      </c>
      <c r="D3215" s="39" t="str">
        <f>IFERROR(__xludf.DUMMYFUNCTION("IFERROR(RANK(raw!$H3214,Filter(raw!$H$2:$H10000,raw!$B$2:$B10000=raw!$B3214),1),"""")"),"")</f>
        <v/>
      </c>
      <c r="E3215" s="40" t="str">
        <f t="array" ref="E3215">IFERROR(INDEX(raw!$B:$H,MATCH(1,(raw!$B:$B=$B3215)*(raw!$D:$D=$C3215),0),7), "n/a")</f>
        <v/>
      </c>
    </row>
    <row r="3216">
      <c r="B3216" s="39" t="str">
        <f>IFERROR(raw!$B3215,"")</f>
        <v/>
      </c>
      <c r="C3216" s="39" t="str">
        <f>IFERROR(raw!$D3215,"")</f>
        <v/>
      </c>
      <c r="D3216" s="39" t="str">
        <f>IFERROR(__xludf.DUMMYFUNCTION("IFERROR(RANK(raw!$H3215,Filter(raw!$H$2:$H10000,raw!$B$2:$B10000=raw!$B3215),1),"""")"),"")</f>
        <v/>
      </c>
      <c r="E3216" s="40" t="str">
        <f t="array" ref="E3216">IFERROR(INDEX(raw!$B:$H,MATCH(1,(raw!$B:$B=$B3216)*(raw!$D:$D=$C3216),0),7), "n/a")</f>
        <v/>
      </c>
    </row>
    <row r="3217">
      <c r="B3217" s="39" t="str">
        <f>IFERROR(raw!$B3216,"")</f>
        <v/>
      </c>
      <c r="C3217" s="39" t="str">
        <f>IFERROR(raw!$D3216,"")</f>
        <v/>
      </c>
      <c r="D3217" s="39" t="str">
        <f>IFERROR(__xludf.DUMMYFUNCTION("IFERROR(RANK(raw!$H3216,Filter(raw!$H$2:$H10000,raw!$B$2:$B10000=raw!$B3216),1),"""")"),"")</f>
        <v/>
      </c>
      <c r="E3217" s="40" t="str">
        <f t="array" ref="E3217">IFERROR(INDEX(raw!$B:$H,MATCH(1,(raw!$B:$B=$B3217)*(raw!$D:$D=$C3217),0),7), "n/a")</f>
        <v/>
      </c>
    </row>
    <row r="3218">
      <c r="B3218" s="39" t="str">
        <f>IFERROR(raw!$B3217,"")</f>
        <v/>
      </c>
      <c r="C3218" s="39" t="str">
        <f>IFERROR(raw!$D3217,"")</f>
        <v/>
      </c>
      <c r="D3218" s="39" t="str">
        <f>IFERROR(__xludf.DUMMYFUNCTION("IFERROR(RANK(raw!$H3217,Filter(raw!$H$2:$H10000,raw!$B$2:$B10000=raw!$B3217),1),"""")"),"")</f>
        <v/>
      </c>
      <c r="E3218" s="40" t="str">
        <f t="array" ref="E3218">IFERROR(INDEX(raw!$B:$H,MATCH(1,(raw!$B:$B=$B3218)*(raw!$D:$D=$C3218),0),7), "n/a")</f>
        <v/>
      </c>
    </row>
    <row r="3219">
      <c r="B3219" s="39" t="str">
        <f>IFERROR(raw!$B3218,"")</f>
        <v/>
      </c>
      <c r="C3219" s="39" t="str">
        <f>IFERROR(raw!$D3218,"")</f>
        <v/>
      </c>
      <c r="D3219" s="39" t="str">
        <f>IFERROR(__xludf.DUMMYFUNCTION("IFERROR(RANK(raw!$H3218,Filter(raw!$H$2:$H10000,raw!$B$2:$B10000=raw!$B3218),1),"""")"),"")</f>
        <v/>
      </c>
      <c r="E3219" s="40" t="str">
        <f t="array" ref="E3219">IFERROR(INDEX(raw!$B:$H,MATCH(1,(raw!$B:$B=$B3219)*(raw!$D:$D=$C3219),0),7), "n/a")</f>
        <v/>
      </c>
    </row>
    <row r="3220">
      <c r="B3220" s="39" t="str">
        <f>IFERROR(raw!$B3219,"")</f>
        <v/>
      </c>
      <c r="C3220" s="39" t="str">
        <f>IFERROR(raw!$D3219,"")</f>
        <v/>
      </c>
      <c r="D3220" s="39" t="str">
        <f>IFERROR(__xludf.DUMMYFUNCTION("IFERROR(RANK(raw!$H3219,Filter(raw!$H$2:$H10000,raw!$B$2:$B10000=raw!$B3219),1),"""")"),"")</f>
        <v/>
      </c>
      <c r="E3220" s="40" t="str">
        <f t="array" ref="E3220">IFERROR(INDEX(raw!$B:$H,MATCH(1,(raw!$B:$B=$B3220)*(raw!$D:$D=$C3220),0),7), "n/a")</f>
        <v/>
      </c>
    </row>
    <row r="3221">
      <c r="B3221" s="39" t="str">
        <f>IFERROR(raw!$B3220,"")</f>
        <v/>
      </c>
      <c r="C3221" s="39" t="str">
        <f>IFERROR(raw!$D3220,"")</f>
        <v/>
      </c>
      <c r="D3221" s="39" t="str">
        <f>IFERROR(__xludf.DUMMYFUNCTION("IFERROR(RANK(raw!$H3220,Filter(raw!$H$2:$H10000,raw!$B$2:$B10000=raw!$B3220),1),"""")"),"")</f>
        <v/>
      </c>
      <c r="E3221" s="40" t="str">
        <f t="array" ref="E3221">IFERROR(INDEX(raw!$B:$H,MATCH(1,(raw!$B:$B=$B3221)*(raw!$D:$D=$C3221),0),7), "n/a")</f>
        <v/>
      </c>
    </row>
    <row r="3222">
      <c r="B3222" s="39" t="str">
        <f>IFERROR(raw!$B3221,"")</f>
        <v/>
      </c>
      <c r="C3222" s="39" t="str">
        <f>IFERROR(raw!$D3221,"")</f>
        <v/>
      </c>
      <c r="D3222" s="39" t="str">
        <f>IFERROR(__xludf.DUMMYFUNCTION("IFERROR(RANK(raw!$H3221,Filter(raw!$H$2:$H10000,raw!$B$2:$B10000=raw!$B3221),1),"""")"),"")</f>
        <v/>
      </c>
      <c r="E3222" s="40" t="str">
        <f t="array" ref="E3222">IFERROR(INDEX(raw!$B:$H,MATCH(1,(raw!$B:$B=$B3222)*(raw!$D:$D=$C3222),0),7), "n/a")</f>
        <v/>
      </c>
    </row>
    <row r="3223">
      <c r="B3223" s="39" t="str">
        <f>IFERROR(raw!$B3222,"")</f>
        <v/>
      </c>
      <c r="C3223" s="39" t="str">
        <f>IFERROR(raw!$D3222,"")</f>
        <v/>
      </c>
      <c r="D3223" s="39" t="str">
        <f>IFERROR(__xludf.DUMMYFUNCTION("IFERROR(RANK(raw!$H3222,Filter(raw!$H$2:$H10000,raw!$B$2:$B10000=raw!$B3222),1),"""")"),"")</f>
        <v/>
      </c>
      <c r="E3223" s="40" t="str">
        <f t="array" ref="E3223">IFERROR(INDEX(raw!$B:$H,MATCH(1,(raw!$B:$B=$B3223)*(raw!$D:$D=$C3223),0),7), "n/a")</f>
        <v/>
      </c>
    </row>
    <row r="3224">
      <c r="B3224" s="39" t="str">
        <f>IFERROR(raw!$B3223,"")</f>
        <v/>
      </c>
      <c r="C3224" s="39" t="str">
        <f>IFERROR(raw!$D3223,"")</f>
        <v/>
      </c>
      <c r="D3224" s="39" t="str">
        <f>IFERROR(__xludf.DUMMYFUNCTION("IFERROR(RANK(raw!$H3223,Filter(raw!$H$2:$H10000,raw!$B$2:$B10000=raw!$B3223),1),"""")"),"")</f>
        <v/>
      </c>
      <c r="E3224" s="40" t="str">
        <f t="array" ref="E3224">IFERROR(INDEX(raw!$B:$H,MATCH(1,(raw!$B:$B=$B3224)*(raw!$D:$D=$C3224),0),7), "n/a")</f>
        <v/>
      </c>
    </row>
    <row r="3225">
      <c r="B3225" s="39" t="str">
        <f>IFERROR(raw!$B3224,"")</f>
        <v/>
      </c>
      <c r="C3225" s="39" t="str">
        <f>IFERROR(raw!$D3224,"")</f>
        <v/>
      </c>
      <c r="D3225" s="39" t="str">
        <f>IFERROR(__xludf.DUMMYFUNCTION("IFERROR(RANK(raw!$H3224,Filter(raw!$H$2:$H10000,raw!$B$2:$B10000=raw!$B3224),1),"""")"),"")</f>
        <v/>
      </c>
      <c r="E3225" s="40" t="str">
        <f t="array" ref="E3225">IFERROR(INDEX(raw!$B:$H,MATCH(1,(raw!$B:$B=$B3225)*(raw!$D:$D=$C3225),0),7), "n/a")</f>
        <v/>
      </c>
    </row>
    <row r="3226">
      <c r="B3226" s="39" t="str">
        <f>IFERROR(raw!$B3225,"")</f>
        <v/>
      </c>
      <c r="C3226" s="39" t="str">
        <f>IFERROR(raw!$D3225,"")</f>
        <v/>
      </c>
      <c r="D3226" s="39" t="str">
        <f>IFERROR(__xludf.DUMMYFUNCTION("IFERROR(RANK(raw!$H3225,Filter(raw!$H$2:$H10000,raw!$B$2:$B10000=raw!$B3225),1),"""")"),"")</f>
        <v/>
      </c>
      <c r="E3226" s="40" t="str">
        <f t="array" ref="E3226">IFERROR(INDEX(raw!$B:$H,MATCH(1,(raw!$B:$B=$B3226)*(raw!$D:$D=$C3226),0),7), "n/a")</f>
        <v/>
      </c>
    </row>
    <row r="3227">
      <c r="B3227" s="39" t="str">
        <f>IFERROR(raw!$B3226,"")</f>
        <v/>
      </c>
      <c r="C3227" s="39" t="str">
        <f>IFERROR(raw!$D3226,"")</f>
        <v/>
      </c>
      <c r="D3227" s="39" t="str">
        <f>IFERROR(__xludf.DUMMYFUNCTION("IFERROR(RANK(raw!$H3226,Filter(raw!$H$2:$H10000,raw!$B$2:$B10000=raw!$B3226),1),"""")"),"")</f>
        <v/>
      </c>
      <c r="E3227" s="40" t="str">
        <f t="array" ref="E3227">IFERROR(INDEX(raw!$B:$H,MATCH(1,(raw!$B:$B=$B3227)*(raw!$D:$D=$C3227),0),7), "n/a")</f>
        <v/>
      </c>
    </row>
    <row r="3228">
      <c r="B3228" s="39" t="str">
        <f>IFERROR(raw!$B3227,"")</f>
        <v/>
      </c>
      <c r="C3228" s="39" t="str">
        <f>IFERROR(raw!$D3227,"")</f>
        <v/>
      </c>
      <c r="D3228" s="39" t="str">
        <f>IFERROR(__xludf.DUMMYFUNCTION("IFERROR(RANK(raw!$H3227,Filter(raw!$H$2:$H10000,raw!$B$2:$B10000=raw!$B3227),1),"""")"),"")</f>
        <v/>
      </c>
      <c r="E3228" s="40" t="str">
        <f t="array" ref="E3228">IFERROR(INDEX(raw!$B:$H,MATCH(1,(raw!$B:$B=$B3228)*(raw!$D:$D=$C3228),0),7), "n/a")</f>
        <v/>
      </c>
    </row>
    <row r="3229">
      <c r="B3229" s="39" t="str">
        <f>IFERROR(raw!$B3228,"")</f>
        <v/>
      </c>
      <c r="C3229" s="39" t="str">
        <f>IFERROR(raw!$D3228,"")</f>
        <v/>
      </c>
      <c r="D3229" s="39" t="str">
        <f>IFERROR(__xludf.DUMMYFUNCTION("IFERROR(RANK(raw!$H3228,Filter(raw!$H$2:$H10000,raw!$B$2:$B10000=raw!$B3228),1),"""")"),"")</f>
        <v/>
      </c>
      <c r="E3229" s="40" t="str">
        <f t="array" ref="E3229">IFERROR(INDEX(raw!$B:$H,MATCH(1,(raw!$B:$B=$B3229)*(raw!$D:$D=$C3229),0),7), "n/a")</f>
        <v/>
      </c>
    </row>
    <row r="3230">
      <c r="B3230" s="39" t="str">
        <f>IFERROR(raw!$B3229,"")</f>
        <v/>
      </c>
      <c r="C3230" s="39" t="str">
        <f>IFERROR(raw!$D3229,"")</f>
        <v/>
      </c>
      <c r="D3230" s="39" t="str">
        <f>IFERROR(__xludf.DUMMYFUNCTION("IFERROR(RANK(raw!$H3229,Filter(raw!$H$2:$H10000,raw!$B$2:$B10000=raw!$B3229),1),"""")"),"")</f>
        <v/>
      </c>
      <c r="E3230" s="40" t="str">
        <f t="array" ref="E3230">IFERROR(INDEX(raw!$B:$H,MATCH(1,(raw!$B:$B=$B3230)*(raw!$D:$D=$C3230),0),7), "n/a")</f>
        <v/>
      </c>
    </row>
    <row r="3231">
      <c r="B3231" s="39" t="str">
        <f>IFERROR(raw!$B3230,"")</f>
        <v/>
      </c>
      <c r="C3231" s="39" t="str">
        <f>IFERROR(raw!$D3230,"")</f>
        <v/>
      </c>
      <c r="D3231" s="39" t="str">
        <f>IFERROR(__xludf.DUMMYFUNCTION("IFERROR(RANK(raw!$H3230,Filter(raw!$H$2:$H10000,raw!$B$2:$B10000=raw!$B3230),1),"""")"),"")</f>
        <v/>
      </c>
      <c r="E3231" s="40" t="str">
        <f t="array" ref="E3231">IFERROR(INDEX(raw!$B:$H,MATCH(1,(raw!$B:$B=$B3231)*(raw!$D:$D=$C3231),0),7), "n/a")</f>
        <v/>
      </c>
    </row>
    <row r="3232">
      <c r="B3232" s="39" t="str">
        <f>IFERROR(raw!$B3231,"")</f>
        <v/>
      </c>
      <c r="C3232" s="39" t="str">
        <f>IFERROR(raw!$D3231,"")</f>
        <v/>
      </c>
      <c r="D3232" s="39" t="str">
        <f>IFERROR(__xludf.DUMMYFUNCTION("IFERROR(RANK(raw!$H3231,Filter(raw!$H$2:$H10000,raw!$B$2:$B10000=raw!$B3231),1),"""")"),"")</f>
        <v/>
      </c>
      <c r="E3232" s="40" t="str">
        <f t="array" ref="E3232">IFERROR(INDEX(raw!$B:$H,MATCH(1,(raw!$B:$B=$B3232)*(raw!$D:$D=$C3232),0),7), "n/a")</f>
        <v/>
      </c>
    </row>
    <row r="3233">
      <c r="B3233" s="39" t="str">
        <f>IFERROR(raw!$B3232,"")</f>
        <v/>
      </c>
      <c r="C3233" s="39" t="str">
        <f>IFERROR(raw!$D3232,"")</f>
        <v/>
      </c>
      <c r="D3233" s="39" t="str">
        <f>IFERROR(__xludf.DUMMYFUNCTION("IFERROR(RANK(raw!$H3232,Filter(raw!$H$2:$H10000,raw!$B$2:$B10000=raw!$B3232),1),"""")"),"")</f>
        <v/>
      </c>
      <c r="E3233" s="40" t="str">
        <f t="array" ref="E3233">IFERROR(INDEX(raw!$B:$H,MATCH(1,(raw!$B:$B=$B3233)*(raw!$D:$D=$C3233),0),7), "n/a")</f>
        <v/>
      </c>
    </row>
    <row r="3234">
      <c r="B3234" s="39" t="str">
        <f>IFERROR(raw!$B3233,"")</f>
        <v/>
      </c>
      <c r="C3234" s="39" t="str">
        <f>IFERROR(raw!$D3233,"")</f>
        <v/>
      </c>
      <c r="D3234" s="39" t="str">
        <f>IFERROR(__xludf.DUMMYFUNCTION("IFERROR(RANK(raw!$H3233,Filter(raw!$H$2:$H10000,raw!$B$2:$B10000=raw!$B3233),1),"""")"),"")</f>
        <v/>
      </c>
      <c r="E3234" s="40" t="str">
        <f t="array" ref="E3234">IFERROR(INDEX(raw!$B:$H,MATCH(1,(raw!$B:$B=$B3234)*(raw!$D:$D=$C3234),0),7), "n/a")</f>
        <v/>
      </c>
    </row>
    <row r="3235">
      <c r="B3235" s="39" t="str">
        <f>IFERROR(raw!$B3234,"")</f>
        <v/>
      </c>
      <c r="C3235" s="39" t="str">
        <f>IFERROR(raw!$D3234,"")</f>
        <v/>
      </c>
      <c r="D3235" s="39" t="str">
        <f>IFERROR(__xludf.DUMMYFUNCTION("IFERROR(RANK(raw!$H3234,Filter(raw!$H$2:$H10000,raw!$B$2:$B10000=raw!$B3234),1),"""")"),"")</f>
        <v/>
      </c>
      <c r="E3235" s="40" t="str">
        <f t="array" ref="E3235">IFERROR(INDEX(raw!$B:$H,MATCH(1,(raw!$B:$B=$B3235)*(raw!$D:$D=$C3235),0),7), "n/a")</f>
        <v/>
      </c>
    </row>
    <row r="3236">
      <c r="B3236" s="39" t="str">
        <f>IFERROR(raw!$B3235,"")</f>
        <v/>
      </c>
      <c r="C3236" s="39" t="str">
        <f>IFERROR(raw!$D3235,"")</f>
        <v/>
      </c>
      <c r="D3236" s="39" t="str">
        <f>IFERROR(__xludf.DUMMYFUNCTION("IFERROR(RANK(raw!$H3235,Filter(raw!$H$2:$H10000,raw!$B$2:$B10000=raw!$B3235),1),"""")"),"")</f>
        <v/>
      </c>
      <c r="E3236" s="40" t="str">
        <f t="array" ref="E3236">IFERROR(INDEX(raw!$B:$H,MATCH(1,(raw!$B:$B=$B3236)*(raw!$D:$D=$C3236),0),7), "n/a")</f>
        <v/>
      </c>
    </row>
    <row r="3237">
      <c r="B3237" s="39" t="str">
        <f>IFERROR(raw!$B3236,"")</f>
        <v/>
      </c>
      <c r="C3237" s="39" t="str">
        <f>IFERROR(raw!$D3236,"")</f>
        <v/>
      </c>
      <c r="D3237" s="39" t="str">
        <f>IFERROR(__xludf.DUMMYFUNCTION("IFERROR(RANK(raw!$H3236,Filter(raw!$H$2:$H10000,raw!$B$2:$B10000=raw!$B3236),1),"""")"),"")</f>
        <v/>
      </c>
      <c r="E3237" s="40" t="str">
        <f t="array" ref="E3237">IFERROR(INDEX(raw!$B:$H,MATCH(1,(raw!$B:$B=$B3237)*(raw!$D:$D=$C3237),0),7), "n/a")</f>
        <v/>
      </c>
    </row>
    <row r="3238">
      <c r="B3238" s="39" t="str">
        <f>IFERROR(raw!$B3237,"")</f>
        <v/>
      </c>
      <c r="C3238" s="39" t="str">
        <f>IFERROR(raw!$D3237,"")</f>
        <v/>
      </c>
      <c r="D3238" s="39" t="str">
        <f>IFERROR(__xludf.DUMMYFUNCTION("IFERROR(RANK(raw!$H3237,Filter(raw!$H$2:$H10000,raw!$B$2:$B10000=raw!$B3237),1),"""")"),"")</f>
        <v/>
      </c>
      <c r="E3238" s="40" t="str">
        <f t="array" ref="E3238">IFERROR(INDEX(raw!$B:$H,MATCH(1,(raw!$B:$B=$B3238)*(raw!$D:$D=$C3238),0),7), "n/a")</f>
        <v/>
      </c>
    </row>
    <row r="3239">
      <c r="B3239" s="39" t="str">
        <f>IFERROR(raw!$B3238,"")</f>
        <v/>
      </c>
      <c r="C3239" s="39" t="str">
        <f>IFERROR(raw!$D3238,"")</f>
        <v/>
      </c>
      <c r="D3239" s="39" t="str">
        <f>IFERROR(__xludf.DUMMYFUNCTION("IFERROR(RANK(raw!$H3238,Filter(raw!$H$2:$H10000,raw!$B$2:$B10000=raw!$B3238),1),"""")"),"")</f>
        <v/>
      </c>
      <c r="E3239" s="40" t="str">
        <f t="array" ref="E3239">IFERROR(INDEX(raw!$B:$H,MATCH(1,(raw!$B:$B=$B3239)*(raw!$D:$D=$C3239),0),7), "n/a")</f>
        <v/>
      </c>
    </row>
    <row r="3240">
      <c r="B3240" s="39" t="str">
        <f>IFERROR(raw!$B3239,"")</f>
        <v/>
      </c>
      <c r="C3240" s="39" t="str">
        <f>IFERROR(raw!$D3239,"")</f>
        <v/>
      </c>
      <c r="D3240" s="39" t="str">
        <f>IFERROR(__xludf.DUMMYFUNCTION("IFERROR(RANK(raw!$H3239,Filter(raw!$H$2:$H10000,raw!$B$2:$B10000=raw!$B3239),1),"""")"),"")</f>
        <v/>
      </c>
      <c r="E3240" s="40" t="str">
        <f t="array" ref="E3240">IFERROR(INDEX(raw!$B:$H,MATCH(1,(raw!$B:$B=$B3240)*(raw!$D:$D=$C3240),0),7), "n/a")</f>
        <v/>
      </c>
    </row>
    <row r="3241">
      <c r="B3241" s="39" t="str">
        <f>IFERROR(raw!$B3240,"")</f>
        <v/>
      </c>
      <c r="C3241" s="39" t="str">
        <f>IFERROR(raw!$D3240,"")</f>
        <v/>
      </c>
      <c r="D3241" s="39" t="str">
        <f>IFERROR(__xludf.DUMMYFUNCTION("IFERROR(RANK(raw!$H3240,Filter(raw!$H$2:$H10000,raw!$B$2:$B10000=raw!$B3240),1),"""")"),"")</f>
        <v/>
      </c>
      <c r="E3241" s="40" t="str">
        <f t="array" ref="E3241">IFERROR(INDEX(raw!$B:$H,MATCH(1,(raw!$B:$B=$B3241)*(raw!$D:$D=$C3241),0),7), "n/a")</f>
        <v/>
      </c>
    </row>
    <row r="3242">
      <c r="B3242" s="39" t="str">
        <f>IFERROR(raw!$B3241,"")</f>
        <v/>
      </c>
      <c r="C3242" s="39" t="str">
        <f>IFERROR(raw!$D3241,"")</f>
        <v/>
      </c>
      <c r="D3242" s="39" t="str">
        <f>IFERROR(__xludf.DUMMYFUNCTION("IFERROR(RANK(raw!$H3241,Filter(raw!$H$2:$H10000,raw!$B$2:$B10000=raw!$B3241),1),"""")"),"")</f>
        <v/>
      </c>
      <c r="E3242" s="40" t="str">
        <f t="array" ref="E3242">IFERROR(INDEX(raw!$B:$H,MATCH(1,(raw!$B:$B=$B3242)*(raw!$D:$D=$C3242),0),7), "n/a")</f>
        <v/>
      </c>
    </row>
    <row r="3243">
      <c r="B3243" s="39" t="str">
        <f>IFERROR(raw!$B3242,"")</f>
        <v/>
      </c>
      <c r="C3243" s="39" t="str">
        <f>IFERROR(raw!$D3242,"")</f>
        <v/>
      </c>
      <c r="D3243" s="39" t="str">
        <f>IFERROR(__xludf.DUMMYFUNCTION("IFERROR(RANK(raw!$H3242,Filter(raw!$H$2:$H10000,raw!$B$2:$B10000=raw!$B3242),1),"""")"),"")</f>
        <v/>
      </c>
      <c r="E3243" s="40" t="str">
        <f t="array" ref="E3243">IFERROR(INDEX(raw!$B:$H,MATCH(1,(raw!$B:$B=$B3243)*(raw!$D:$D=$C3243),0),7), "n/a")</f>
        <v/>
      </c>
    </row>
    <row r="3244">
      <c r="B3244" s="39" t="str">
        <f>IFERROR(raw!$B3243,"")</f>
        <v/>
      </c>
      <c r="C3244" s="39" t="str">
        <f>IFERROR(raw!$D3243,"")</f>
        <v/>
      </c>
      <c r="D3244" s="39" t="str">
        <f>IFERROR(__xludf.DUMMYFUNCTION("IFERROR(RANK(raw!$H3243,Filter(raw!$H$2:$H10000,raw!$B$2:$B10000=raw!$B3243),1),"""")"),"")</f>
        <v/>
      </c>
      <c r="E3244" s="40" t="str">
        <f t="array" ref="E3244">IFERROR(INDEX(raw!$B:$H,MATCH(1,(raw!$B:$B=$B3244)*(raw!$D:$D=$C3244),0),7), "n/a")</f>
        <v/>
      </c>
    </row>
    <row r="3245">
      <c r="B3245" s="39" t="str">
        <f>IFERROR(raw!$B3244,"")</f>
        <v/>
      </c>
      <c r="C3245" s="39" t="str">
        <f>IFERROR(raw!$D3244,"")</f>
        <v/>
      </c>
      <c r="D3245" s="39" t="str">
        <f>IFERROR(__xludf.DUMMYFUNCTION("IFERROR(RANK(raw!$H3244,Filter(raw!$H$2:$H10000,raw!$B$2:$B10000=raw!$B3244),1),"""")"),"")</f>
        <v/>
      </c>
      <c r="E3245" s="40" t="str">
        <f t="array" ref="E3245">IFERROR(INDEX(raw!$B:$H,MATCH(1,(raw!$B:$B=$B3245)*(raw!$D:$D=$C3245),0),7), "n/a")</f>
        <v/>
      </c>
    </row>
    <row r="3246">
      <c r="B3246" s="39" t="str">
        <f>IFERROR(raw!$B3245,"")</f>
        <v/>
      </c>
      <c r="C3246" s="39" t="str">
        <f>IFERROR(raw!$D3245,"")</f>
        <v/>
      </c>
      <c r="D3246" s="39" t="str">
        <f>IFERROR(__xludf.DUMMYFUNCTION("IFERROR(RANK(raw!$H3245,Filter(raw!$H$2:$H10000,raw!$B$2:$B10000=raw!$B3245),1),"""")"),"")</f>
        <v/>
      </c>
      <c r="E3246" s="40" t="str">
        <f t="array" ref="E3246">IFERROR(INDEX(raw!$B:$H,MATCH(1,(raw!$B:$B=$B3246)*(raw!$D:$D=$C3246),0),7), "n/a")</f>
        <v/>
      </c>
    </row>
    <row r="3247">
      <c r="B3247" s="39" t="str">
        <f>IFERROR(raw!$B3246,"")</f>
        <v/>
      </c>
      <c r="C3247" s="39" t="str">
        <f>IFERROR(raw!$D3246,"")</f>
        <v/>
      </c>
      <c r="D3247" s="39" t="str">
        <f>IFERROR(__xludf.DUMMYFUNCTION("IFERROR(RANK(raw!$H3246,Filter(raw!$H$2:$H10000,raw!$B$2:$B10000=raw!$B3246),1),"""")"),"")</f>
        <v/>
      </c>
      <c r="E3247" s="40" t="str">
        <f t="array" ref="E3247">IFERROR(INDEX(raw!$B:$H,MATCH(1,(raw!$B:$B=$B3247)*(raw!$D:$D=$C3247),0),7), "n/a")</f>
        <v/>
      </c>
    </row>
    <row r="3248">
      <c r="B3248" s="39" t="str">
        <f>IFERROR(raw!$B3247,"")</f>
        <v/>
      </c>
      <c r="C3248" s="39" t="str">
        <f>IFERROR(raw!$D3247,"")</f>
        <v/>
      </c>
      <c r="D3248" s="39" t="str">
        <f>IFERROR(__xludf.DUMMYFUNCTION("IFERROR(RANK(raw!$H3247,Filter(raw!$H$2:$H10000,raw!$B$2:$B10000=raw!$B3247),1),"""")"),"")</f>
        <v/>
      </c>
      <c r="E3248" s="40" t="str">
        <f t="array" ref="E3248">IFERROR(INDEX(raw!$B:$H,MATCH(1,(raw!$B:$B=$B3248)*(raw!$D:$D=$C3248),0),7), "n/a")</f>
        <v/>
      </c>
    </row>
    <row r="3249">
      <c r="B3249" s="39" t="str">
        <f>IFERROR(raw!$B3248,"")</f>
        <v/>
      </c>
      <c r="C3249" s="39" t="str">
        <f>IFERROR(raw!$D3248,"")</f>
        <v/>
      </c>
      <c r="D3249" s="39" t="str">
        <f>IFERROR(__xludf.DUMMYFUNCTION("IFERROR(RANK(raw!$H3248,Filter(raw!$H$2:$H10000,raw!$B$2:$B10000=raw!$B3248),1),"""")"),"")</f>
        <v/>
      </c>
      <c r="E3249" s="40" t="str">
        <f t="array" ref="E3249">IFERROR(INDEX(raw!$B:$H,MATCH(1,(raw!$B:$B=$B3249)*(raw!$D:$D=$C3249),0),7), "n/a")</f>
        <v/>
      </c>
    </row>
    <row r="3250">
      <c r="B3250" s="39" t="str">
        <f>IFERROR(raw!$B3249,"")</f>
        <v/>
      </c>
      <c r="C3250" s="39" t="str">
        <f>IFERROR(raw!$D3249,"")</f>
        <v/>
      </c>
      <c r="D3250" s="39" t="str">
        <f>IFERROR(__xludf.DUMMYFUNCTION("IFERROR(RANK(raw!$H3249,Filter(raw!$H$2:$H10000,raw!$B$2:$B10000=raw!$B3249),1),"""")"),"")</f>
        <v/>
      </c>
      <c r="E3250" s="40" t="str">
        <f t="array" ref="E3250">IFERROR(INDEX(raw!$B:$H,MATCH(1,(raw!$B:$B=$B3250)*(raw!$D:$D=$C3250),0),7), "n/a")</f>
        <v/>
      </c>
    </row>
    <row r="3251">
      <c r="B3251" s="39" t="str">
        <f>IFERROR(raw!$B3250,"")</f>
        <v/>
      </c>
      <c r="C3251" s="39" t="str">
        <f>IFERROR(raw!$D3250,"")</f>
        <v/>
      </c>
      <c r="D3251" s="39" t="str">
        <f>IFERROR(__xludf.DUMMYFUNCTION("IFERROR(RANK(raw!$H3250,Filter(raw!$H$2:$H10000,raw!$B$2:$B10000=raw!$B3250),1),"""")"),"")</f>
        <v/>
      </c>
      <c r="E3251" s="40" t="str">
        <f t="array" ref="E3251">IFERROR(INDEX(raw!$B:$H,MATCH(1,(raw!$B:$B=$B3251)*(raw!$D:$D=$C3251),0),7), "n/a")</f>
        <v/>
      </c>
    </row>
    <row r="3252">
      <c r="B3252" s="39" t="str">
        <f>IFERROR(raw!$B3251,"")</f>
        <v/>
      </c>
      <c r="C3252" s="39" t="str">
        <f>IFERROR(raw!$D3251,"")</f>
        <v/>
      </c>
      <c r="D3252" s="39" t="str">
        <f>IFERROR(__xludf.DUMMYFUNCTION("IFERROR(RANK(raw!$H3251,Filter(raw!$H$2:$H10000,raw!$B$2:$B10000=raw!$B3251),1),"""")"),"")</f>
        <v/>
      </c>
      <c r="E3252" s="40" t="str">
        <f t="array" ref="E3252">IFERROR(INDEX(raw!$B:$H,MATCH(1,(raw!$B:$B=$B3252)*(raw!$D:$D=$C3252),0),7), "n/a")</f>
        <v/>
      </c>
    </row>
    <row r="3253">
      <c r="B3253" s="39" t="str">
        <f>IFERROR(raw!$B3252,"")</f>
        <v/>
      </c>
      <c r="C3253" s="39" t="str">
        <f>IFERROR(raw!$D3252,"")</f>
        <v/>
      </c>
      <c r="D3253" s="39" t="str">
        <f>IFERROR(__xludf.DUMMYFUNCTION("IFERROR(RANK(raw!$H3252,Filter(raw!$H$2:$H10000,raw!$B$2:$B10000=raw!$B3252),1),"""")"),"")</f>
        <v/>
      </c>
      <c r="E3253" s="40" t="str">
        <f t="array" ref="E3253">IFERROR(INDEX(raw!$B:$H,MATCH(1,(raw!$B:$B=$B3253)*(raw!$D:$D=$C3253),0),7), "n/a")</f>
        <v/>
      </c>
    </row>
    <row r="3254">
      <c r="B3254" s="39" t="str">
        <f>IFERROR(raw!$B3253,"")</f>
        <v/>
      </c>
      <c r="C3254" s="39" t="str">
        <f>IFERROR(raw!$D3253,"")</f>
        <v/>
      </c>
      <c r="D3254" s="39" t="str">
        <f>IFERROR(__xludf.DUMMYFUNCTION("IFERROR(RANK(raw!$H3253,Filter(raw!$H$2:$H10000,raw!$B$2:$B10000=raw!$B3253),1),"""")"),"")</f>
        <v/>
      </c>
      <c r="E3254" s="40" t="str">
        <f t="array" ref="E3254">IFERROR(INDEX(raw!$B:$H,MATCH(1,(raw!$B:$B=$B3254)*(raw!$D:$D=$C3254),0),7), "n/a")</f>
        <v/>
      </c>
    </row>
    <row r="3255">
      <c r="B3255" s="39" t="str">
        <f>IFERROR(raw!$B3254,"")</f>
        <v/>
      </c>
      <c r="C3255" s="39" t="str">
        <f>IFERROR(raw!$D3254,"")</f>
        <v/>
      </c>
      <c r="D3255" s="39" t="str">
        <f>IFERROR(__xludf.DUMMYFUNCTION("IFERROR(RANK(raw!$H3254,Filter(raw!$H$2:$H10000,raw!$B$2:$B10000=raw!$B3254),1),"""")"),"")</f>
        <v/>
      </c>
      <c r="E3255" s="40" t="str">
        <f t="array" ref="E3255">IFERROR(INDEX(raw!$B:$H,MATCH(1,(raw!$B:$B=$B3255)*(raw!$D:$D=$C3255),0),7), "n/a")</f>
        <v/>
      </c>
    </row>
    <row r="3256">
      <c r="B3256" s="39" t="str">
        <f>IFERROR(raw!$B3255,"")</f>
        <v/>
      </c>
      <c r="C3256" s="39" t="str">
        <f>IFERROR(raw!$D3255,"")</f>
        <v/>
      </c>
      <c r="D3256" s="39" t="str">
        <f>IFERROR(__xludf.DUMMYFUNCTION("IFERROR(RANK(raw!$H3255,Filter(raw!$H$2:$H10000,raw!$B$2:$B10000=raw!$B3255),1),"""")"),"")</f>
        <v/>
      </c>
      <c r="E3256" s="40" t="str">
        <f t="array" ref="E3256">IFERROR(INDEX(raw!$B:$H,MATCH(1,(raw!$B:$B=$B3256)*(raw!$D:$D=$C3256),0),7), "n/a")</f>
        <v/>
      </c>
    </row>
    <row r="3257">
      <c r="B3257" s="39" t="str">
        <f>IFERROR(raw!$B3256,"")</f>
        <v/>
      </c>
      <c r="C3257" s="39" t="str">
        <f>IFERROR(raw!$D3256,"")</f>
        <v/>
      </c>
      <c r="D3257" s="39" t="str">
        <f>IFERROR(__xludf.DUMMYFUNCTION("IFERROR(RANK(raw!$H3256,Filter(raw!$H$2:$H10000,raw!$B$2:$B10000=raw!$B3256),1),"""")"),"")</f>
        <v/>
      </c>
      <c r="E3257" s="40" t="str">
        <f t="array" ref="E3257">IFERROR(INDEX(raw!$B:$H,MATCH(1,(raw!$B:$B=$B3257)*(raw!$D:$D=$C3257),0),7), "n/a")</f>
        <v/>
      </c>
    </row>
    <row r="3258">
      <c r="B3258" s="39" t="str">
        <f>IFERROR(raw!$B3257,"")</f>
        <v/>
      </c>
      <c r="C3258" s="39" t="str">
        <f>IFERROR(raw!$D3257,"")</f>
        <v/>
      </c>
      <c r="D3258" s="39" t="str">
        <f>IFERROR(__xludf.DUMMYFUNCTION("IFERROR(RANK(raw!$H3257,Filter(raw!$H$2:$H10000,raw!$B$2:$B10000=raw!$B3257),1),"""")"),"")</f>
        <v/>
      </c>
      <c r="E3258" s="40" t="str">
        <f t="array" ref="E3258">IFERROR(INDEX(raw!$B:$H,MATCH(1,(raw!$B:$B=$B3258)*(raw!$D:$D=$C3258),0),7), "n/a")</f>
        <v/>
      </c>
    </row>
    <row r="3259">
      <c r="B3259" s="39" t="str">
        <f>IFERROR(raw!$B3258,"")</f>
        <v/>
      </c>
      <c r="C3259" s="39" t="str">
        <f>IFERROR(raw!$D3258,"")</f>
        <v/>
      </c>
      <c r="D3259" s="39" t="str">
        <f>IFERROR(__xludf.DUMMYFUNCTION("IFERROR(RANK(raw!$H3258,Filter(raw!$H$2:$H10000,raw!$B$2:$B10000=raw!$B3258),1),"""")"),"")</f>
        <v/>
      </c>
      <c r="E3259" s="40" t="str">
        <f t="array" ref="E3259">IFERROR(INDEX(raw!$B:$H,MATCH(1,(raw!$B:$B=$B3259)*(raw!$D:$D=$C3259),0),7), "n/a")</f>
        <v/>
      </c>
    </row>
    <row r="3260">
      <c r="B3260" s="39" t="str">
        <f>IFERROR(raw!$B3259,"")</f>
        <v/>
      </c>
      <c r="C3260" s="39" t="str">
        <f>IFERROR(raw!$D3259,"")</f>
        <v/>
      </c>
      <c r="D3260" s="39" t="str">
        <f>IFERROR(__xludf.DUMMYFUNCTION("IFERROR(RANK(raw!$H3259,Filter(raw!$H$2:$H10000,raw!$B$2:$B10000=raw!$B3259),1),"""")"),"")</f>
        <v/>
      </c>
      <c r="E3260" s="40" t="str">
        <f t="array" ref="E3260">IFERROR(INDEX(raw!$B:$H,MATCH(1,(raw!$B:$B=$B3260)*(raw!$D:$D=$C3260),0),7), "n/a")</f>
        <v/>
      </c>
    </row>
    <row r="3261">
      <c r="B3261" s="39" t="str">
        <f>IFERROR(raw!$B3260,"")</f>
        <v/>
      </c>
      <c r="C3261" s="39" t="str">
        <f>IFERROR(raw!$D3260,"")</f>
        <v/>
      </c>
      <c r="D3261" s="39" t="str">
        <f>IFERROR(__xludf.DUMMYFUNCTION("IFERROR(RANK(raw!$H3260,Filter(raw!$H$2:$H10000,raw!$B$2:$B10000=raw!$B3260),1),"""")"),"")</f>
        <v/>
      </c>
      <c r="E3261" s="40" t="str">
        <f t="array" ref="E3261">IFERROR(INDEX(raw!$B:$H,MATCH(1,(raw!$B:$B=$B3261)*(raw!$D:$D=$C3261),0),7), "n/a")</f>
        <v/>
      </c>
    </row>
    <row r="3262">
      <c r="B3262" s="39" t="str">
        <f>IFERROR(raw!$B3261,"")</f>
        <v/>
      </c>
      <c r="C3262" s="39" t="str">
        <f>IFERROR(raw!$D3261,"")</f>
        <v/>
      </c>
      <c r="D3262" s="39" t="str">
        <f>IFERROR(__xludf.DUMMYFUNCTION("IFERROR(RANK(raw!$H3261,Filter(raw!$H$2:$H10000,raw!$B$2:$B10000=raw!$B3261),1),"""")"),"")</f>
        <v/>
      </c>
      <c r="E3262" s="40" t="str">
        <f t="array" ref="E3262">IFERROR(INDEX(raw!$B:$H,MATCH(1,(raw!$B:$B=$B3262)*(raw!$D:$D=$C3262),0),7), "n/a")</f>
        <v/>
      </c>
    </row>
    <row r="3263">
      <c r="B3263" s="39" t="str">
        <f>IFERROR(raw!$B3262,"")</f>
        <v/>
      </c>
      <c r="C3263" s="39" t="str">
        <f>IFERROR(raw!$D3262,"")</f>
        <v/>
      </c>
      <c r="D3263" s="39" t="str">
        <f>IFERROR(__xludf.DUMMYFUNCTION("IFERROR(RANK(raw!$H3262,Filter(raw!$H$2:$H10000,raw!$B$2:$B10000=raw!$B3262),1),"""")"),"")</f>
        <v/>
      </c>
      <c r="E3263" s="40" t="str">
        <f t="array" ref="E3263">IFERROR(INDEX(raw!$B:$H,MATCH(1,(raw!$B:$B=$B3263)*(raw!$D:$D=$C3263),0),7), "n/a")</f>
        <v/>
      </c>
    </row>
    <row r="3264">
      <c r="B3264" s="39" t="str">
        <f>IFERROR(raw!$B3263,"")</f>
        <v/>
      </c>
      <c r="C3264" s="39" t="str">
        <f>IFERROR(raw!$D3263,"")</f>
        <v/>
      </c>
      <c r="D3264" s="39" t="str">
        <f>IFERROR(__xludf.DUMMYFUNCTION("IFERROR(RANK(raw!$H3263,Filter(raw!$H$2:$H10000,raw!$B$2:$B10000=raw!$B3263),1),"""")"),"")</f>
        <v/>
      </c>
      <c r="E3264" s="40" t="str">
        <f t="array" ref="E3264">IFERROR(INDEX(raw!$B:$H,MATCH(1,(raw!$B:$B=$B3264)*(raw!$D:$D=$C3264),0),7), "n/a")</f>
        <v/>
      </c>
    </row>
    <row r="3265">
      <c r="B3265" s="39" t="str">
        <f>IFERROR(raw!$B3264,"")</f>
        <v/>
      </c>
      <c r="C3265" s="39" t="str">
        <f>IFERROR(raw!$D3264,"")</f>
        <v/>
      </c>
      <c r="D3265" s="39" t="str">
        <f>IFERROR(__xludf.DUMMYFUNCTION("IFERROR(RANK(raw!$H3264,Filter(raw!$H$2:$H10000,raw!$B$2:$B10000=raw!$B3264),1),"""")"),"")</f>
        <v/>
      </c>
      <c r="E3265" s="40" t="str">
        <f t="array" ref="E3265">IFERROR(INDEX(raw!$B:$H,MATCH(1,(raw!$B:$B=$B3265)*(raw!$D:$D=$C3265),0),7), "n/a")</f>
        <v/>
      </c>
    </row>
    <row r="3266">
      <c r="B3266" s="39" t="str">
        <f>IFERROR(raw!$B3265,"")</f>
        <v/>
      </c>
      <c r="C3266" s="39" t="str">
        <f>IFERROR(raw!$D3265,"")</f>
        <v/>
      </c>
      <c r="D3266" s="39" t="str">
        <f>IFERROR(__xludf.DUMMYFUNCTION("IFERROR(RANK(raw!$H3265,Filter(raw!$H$2:$H10000,raw!$B$2:$B10000=raw!$B3265),1),"""")"),"")</f>
        <v/>
      </c>
      <c r="E3266" s="40" t="str">
        <f t="array" ref="E3266">IFERROR(INDEX(raw!$B:$H,MATCH(1,(raw!$B:$B=$B3266)*(raw!$D:$D=$C3266),0),7), "n/a")</f>
        <v/>
      </c>
    </row>
    <row r="3267">
      <c r="B3267" s="39" t="str">
        <f>IFERROR(raw!$B3266,"")</f>
        <v/>
      </c>
      <c r="C3267" s="39" t="str">
        <f>IFERROR(raw!$D3266,"")</f>
        <v/>
      </c>
      <c r="D3267" s="39" t="str">
        <f>IFERROR(__xludf.DUMMYFUNCTION("IFERROR(RANK(raw!$H3266,Filter(raw!$H$2:$H10000,raw!$B$2:$B10000=raw!$B3266),1),"""")"),"")</f>
        <v/>
      </c>
      <c r="E3267" s="40" t="str">
        <f t="array" ref="E3267">IFERROR(INDEX(raw!$B:$H,MATCH(1,(raw!$B:$B=$B3267)*(raw!$D:$D=$C3267),0),7), "n/a")</f>
        <v/>
      </c>
    </row>
    <row r="3268">
      <c r="B3268" s="39" t="str">
        <f>IFERROR(raw!$B3267,"")</f>
        <v/>
      </c>
      <c r="C3268" s="39" t="str">
        <f>IFERROR(raw!$D3267,"")</f>
        <v/>
      </c>
      <c r="D3268" s="39" t="str">
        <f>IFERROR(__xludf.DUMMYFUNCTION("IFERROR(RANK(raw!$H3267,Filter(raw!$H$2:$H10000,raw!$B$2:$B10000=raw!$B3267),1),"""")"),"")</f>
        <v/>
      </c>
      <c r="E3268" s="40" t="str">
        <f t="array" ref="E3268">IFERROR(INDEX(raw!$B:$H,MATCH(1,(raw!$B:$B=$B3268)*(raw!$D:$D=$C3268),0),7), "n/a")</f>
        <v/>
      </c>
    </row>
    <row r="3269">
      <c r="B3269" s="39" t="str">
        <f>IFERROR(raw!$B3268,"")</f>
        <v/>
      </c>
      <c r="C3269" s="39" t="str">
        <f>IFERROR(raw!$D3268,"")</f>
        <v/>
      </c>
      <c r="D3269" s="39" t="str">
        <f>IFERROR(__xludf.DUMMYFUNCTION("IFERROR(RANK(raw!$H3268,Filter(raw!$H$2:$H10000,raw!$B$2:$B10000=raw!$B3268),1),"""")"),"")</f>
        <v/>
      </c>
      <c r="E3269" s="40" t="str">
        <f t="array" ref="E3269">IFERROR(INDEX(raw!$B:$H,MATCH(1,(raw!$B:$B=$B3269)*(raw!$D:$D=$C3269),0),7), "n/a")</f>
        <v/>
      </c>
    </row>
    <row r="3270">
      <c r="B3270" s="39" t="str">
        <f>IFERROR(raw!$B3269,"")</f>
        <v/>
      </c>
      <c r="C3270" s="39" t="str">
        <f>IFERROR(raw!$D3269,"")</f>
        <v/>
      </c>
      <c r="D3270" s="39" t="str">
        <f>IFERROR(__xludf.DUMMYFUNCTION("IFERROR(RANK(raw!$H3269,Filter(raw!$H$2:$H10000,raw!$B$2:$B10000=raw!$B3269),1),"""")"),"")</f>
        <v/>
      </c>
      <c r="E3270" s="40" t="str">
        <f t="array" ref="E3270">IFERROR(INDEX(raw!$B:$H,MATCH(1,(raw!$B:$B=$B3270)*(raw!$D:$D=$C3270),0),7), "n/a")</f>
        <v/>
      </c>
    </row>
    <row r="3271">
      <c r="B3271" s="39" t="str">
        <f>IFERROR(raw!$B3270,"")</f>
        <v/>
      </c>
      <c r="C3271" s="39" t="str">
        <f>IFERROR(raw!$D3270,"")</f>
        <v/>
      </c>
      <c r="D3271" s="39" t="str">
        <f>IFERROR(__xludf.DUMMYFUNCTION("IFERROR(RANK(raw!$H3270,Filter(raw!$H$2:$H10000,raw!$B$2:$B10000=raw!$B3270),1),"""")"),"")</f>
        <v/>
      </c>
      <c r="E3271" s="40" t="str">
        <f t="array" ref="E3271">IFERROR(INDEX(raw!$B:$H,MATCH(1,(raw!$B:$B=$B3271)*(raw!$D:$D=$C3271),0),7), "n/a")</f>
        <v/>
      </c>
    </row>
    <row r="3272">
      <c r="B3272" s="39" t="str">
        <f>IFERROR(raw!$B3271,"")</f>
        <v/>
      </c>
      <c r="C3272" s="39" t="str">
        <f>IFERROR(raw!$D3271,"")</f>
        <v/>
      </c>
      <c r="D3272" s="39" t="str">
        <f>IFERROR(__xludf.DUMMYFUNCTION("IFERROR(RANK(raw!$H3271,Filter(raw!$H$2:$H10000,raw!$B$2:$B10000=raw!$B3271),1),"""")"),"")</f>
        <v/>
      </c>
      <c r="E3272" s="40" t="str">
        <f t="array" ref="E3272">IFERROR(INDEX(raw!$B:$H,MATCH(1,(raw!$B:$B=$B3272)*(raw!$D:$D=$C3272),0),7), "n/a")</f>
        <v/>
      </c>
    </row>
    <row r="3273">
      <c r="B3273" s="39" t="str">
        <f>IFERROR(raw!$B3272,"")</f>
        <v/>
      </c>
      <c r="C3273" s="39" t="str">
        <f>IFERROR(raw!$D3272,"")</f>
        <v/>
      </c>
      <c r="D3273" s="39" t="str">
        <f>IFERROR(__xludf.DUMMYFUNCTION("IFERROR(RANK(raw!$H3272,Filter(raw!$H$2:$H10000,raw!$B$2:$B10000=raw!$B3272),1),"""")"),"")</f>
        <v/>
      </c>
      <c r="E3273" s="40" t="str">
        <f t="array" ref="E3273">IFERROR(INDEX(raw!$B:$H,MATCH(1,(raw!$B:$B=$B3273)*(raw!$D:$D=$C3273),0),7), "n/a")</f>
        <v/>
      </c>
    </row>
    <row r="3274">
      <c r="B3274" s="39" t="str">
        <f>IFERROR(raw!$B3273,"")</f>
        <v/>
      </c>
      <c r="C3274" s="39" t="str">
        <f>IFERROR(raw!$D3273,"")</f>
        <v/>
      </c>
      <c r="D3274" s="39" t="str">
        <f>IFERROR(__xludf.DUMMYFUNCTION("IFERROR(RANK(raw!$H3273,Filter(raw!$H$2:$H10000,raw!$B$2:$B10000=raw!$B3273),1),"""")"),"")</f>
        <v/>
      </c>
      <c r="E3274" s="40" t="str">
        <f t="array" ref="E3274">IFERROR(INDEX(raw!$B:$H,MATCH(1,(raw!$B:$B=$B3274)*(raw!$D:$D=$C3274),0),7), "n/a")</f>
        <v/>
      </c>
    </row>
    <row r="3275">
      <c r="B3275" s="39" t="str">
        <f>IFERROR(raw!$B3274,"")</f>
        <v/>
      </c>
      <c r="C3275" s="39" t="str">
        <f>IFERROR(raw!$D3274,"")</f>
        <v/>
      </c>
      <c r="D3275" s="39" t="str">
        <f>IFERROR(__xludf.DUMMYFUNCTION("IFERROR(RANK(raw!$H3274,Filter(raw!$H$2:$H10000,raw!$B$2:$B10000=raw!$B3274),1),"""")"),"")</f>
        <v/>
      </c>
      <c r="E3275" s="40" t="str">
        <f t="array" ref="E3275">IFERROR(INDEX(raw!$B:$H,MATCH(1,(raw!$B:$B=$B3275)*(raw!$D:$D=$C3275),0),7), "n/a")</f>
        <v/>
      </c>
    </row>
    <row r="3276">
      <c r="B3276" s="39" t="str">
        <f>IFERROR(raw!$B3275,"")</f>
        <v/>
      </c>
      <c r="C3276" s="39" t="str">
        <f>IFERROR(raw!$D3275,"")</f>
        <v/>
      </c>
      <c r="D3276" s="39" t="str">
        <f>IFERROR(__xludf.DUMMYFUNCTION("IFERROR(RANK(raw!$H3275,Filter(raw!$H$2:$H10000,raw!$B$2:$B10000=raw!$B3275),1),"""")"),"")</f>
        <v/>
      </c>
      <c r="E3276" s="40" t="str">
        <f t="array" ref="E3276">IFERROR(INDEX(raw!$B:$H,MATCH(1,(raw!$B:$B=$B3276)*(raw!$D:$D=$C3276),0),7), "n/a")</f>
        <v/>
      </c>
    </row>
    <row r="3277">
      <c r="B3277" s="39" t="str">
        <f>IFERROR(raw!$B3276,"")</f>
        <v/>
      </c>
      <c r="C3277" s="39" t="str">
        <f>IFERROR(raw!$D3276,"")</f>
        <v/>
      </c>
      <c r="D3277" s="39" t="str">
        <f>IFERROR(__xludf.DUMMYFUNCTION("IFERROR(RANK(raw!$H3276,Filter(raw!$H$2:$H10000,raw!$B$2:$B10000=raw!$B3276),1),"""")"),"")</f>
        <v/>
      </c>
      <c r="E3277" s="40" t="str">
        <f t="array" ref="E3277">IFERROR(INDEX(raw!$B:$H,MATCH(1,(raw!$B:$B=$B3277)*(raw!$D:$D=$C3277),0),7), "n/a")</f>
        <v/>
      </c>
    </row>
    <row r="3278">
      <c r="B3278" s="39" t="str">
        <f>IFERROR(raw!$B3277,"")</f>
        <v/>
      </c>
      <c r="C3278" s="39" t="str">
        <f>IFERROR(raw!$D3277,"")</f>
        <v/>
      </c>
      <c r="D3278" s="39" t="str">
        <f>IFERROR(__xludf.DUMMYFUNCTION("IFERROR(RANK(raw!$H3277,Filter(raw!$H$2:$H10000,raw!$B$2:$B10000=raw!$B3277),1),"""")"),"")</f>
        <v/>
      </c>
      <c r="E3278" s="40" t="str">
        <f t="array" ref="E3278">IFERROR(INDEX(raw!$B:$H,MATCH(1,(raw!$B:$B=$B3278)*(raw!$D:$D=$C3278),0),7), "n/a")</f>
        <v/>
      </c>
    </row>
    <row r="3279">
      <c r="B3279" s="39" t="str">
        <f>IFERROR(raw!$B3278,"")</f>
        <v/>
      </c>
      <c r="C3279" s="39" t="str">
        <f>IFERROR(raw!$D3278,"")</f>
        <v/>
      </c>
      <c r="D3279" s="39" t="str">
        <f>IFERROR(__xludf.DUMMYFUNCTION("IFERROR(RANK(raw!$H3278,Filter(raw!$H$2:$H10000,raw!$B$2:$B10000=raw!$B3278),1),"""")"),"")</f>
        <v/>
      </c>
      <c r="E3279" s="40" t="str">
        <f t="array" ref="E3279">IFERROR(INDEX(raw!$B:$H,MATCH(1,(raw!$B:$B=$B3279)*(raw!$D:$D=$C3279),0),7), "n/a")</f>
        <v/>
      </c>
    </row>
    <row r="3280">
      <c r="B3280" s="39" t="str">
        <f>IFERROR(raw!$B3279,"")</f>
        <v/>
      </c>
      <c r="C3280" s="39" t="str">
        <f>IFERROR(raw!$D3279,"")</f>
        <v/>
      </c>
      <c r="D3280" s="39" t="str">
        <f>IFERROR(__xludf.DUMMYFUNCTION("IFERROR(RANK(raw!$H3279,Filter(raw!$H$2:$H10000,raw!$B$2:$B10000=raw!$B3279),1),"""")"),"")</f>
        <v/>
      </c>
      <c r="E3280" s="40" t="str">
        <f t="array" ref="E3280">IFERROR(INDEX(raw!$B:$H,MATCH(1,(raw!$B:$B=$B3280)*(raw!$D:$D=$C3280),0),7), "n/a")</f>
        <v/>
      </c>
    </row>
    <row r="3281">
      <c r="B3281" s="39" t="str">
        <f>IFERROR(raw!$B3280,"")</f>
        <v/>
      </c>
      <c r="C3281" s="39" t="str">
        <f>IFERROR(raw!$D3280,"")</f>
        <v/>
      </c>
      <c r="D3281" s="39" t="str">
        <f>IFERROR(__xludf.DUMMYFUNCTION("IFERROR(RANK(raw!$H3280,Filter(raw!$H$2:$H10000,raw!$B$2:$B10000=raw!$B3280),1),"""")"),"")</f>
        <v/>
      </c>
      <c r="E3281" s="40" t="str">
        <f t="array" ref="E3281">IFERROR(INDEX(raw!$B:$H,MATCH(1,(raw!$B:$B=$B3281)*(raw!$D:$D=$C3281),0),7), "n/a")</f>
        <v/>
      </c>
    </row>
    <row r="3282">
      <c r="B3282" s="39" t="str">
        <f>IFERROR(raw!$B3281,"")</f>
        <v/>
      </c>
      <c r="C3282" s="39" t="str">
        <f>IFERROR(raw!$D3281,"")</f>
        <v/>
      </c>
      <c r="D3282" s="39" t="str">
        <f>IFERROR(__xludf.DUMMYFUNCTION("IFERROR(RANK(raw!$H3281,Filter(raw!$H$2:$H10000,raw!$B$2:$B10000=raw!$B3281),1),"""")"),"")</f>
        <v/>
      </c>
      <c r="E3282" s="40" t="str">
        <f t="array" ref="E3282">IFERROR(INDEX(raw!$B:$H,MATCH(1,(raw!$B:$B=$B3282)*(raw!$D:$D=$C3282),0),7), "n/a")</f>
        <v/>
      </c>
    </row>
    <row r="3283">
      <c r="B3283" s="39" t="str">
        <f>IFERROR(raw!$B3282,"")</f>
        <v/>
      </c>
      <c r="C3283" s="39" t="str">
        <f>IFERROR(raw!$D3282,"")</f>
        <v/>
      </c>
      <c r="D3283" s="39" t="str">
        <f>IFERROR(__xludf.DUMMYFUNCTION("IFERROR(RANK(raw!$H3282,Filter(raw!$H$2:$H10000,raw!$B$2:$B10000=raw!$B3282),1),"""")"),"")</f>
        <v/>
      </c>
      <c r="E3283" s="40" t="str">
        <f t="array" ref="E3283">IFERROR(INDEX(raw!$B:$H,MATCH(1,(raw!$B:$B=$B3283)*(raw!$D:$D=$C3283),0),7), "n/a")</f>
        <v/>
      </c>
    </row>
    <row r="3284">
      <c r="B3284" s="39" t="str">
        <f>IFERROR(raw!$B3283,"")</f>
        <v/>
      </c>
      <c r="C3284" s="39" t="str">
        <f>IFERROR(raw!$D3283,"")</f>
        <v/>
      </c>
      <c r="D3284" s="39" t="str">
        <f>IFERROR(__xludf.DUMMYFUNCTION("IFERROR(RANK(raw!$H3283,Filter(raw!$H$2:$H10000,raw!$B$2:$B10000=raw!$B3283),1),"""")"),"")</f>
        <v/>
      </c>
      <c r="E3284" s="40" t="str">
        <f t="array" ref="E3284">IFERROR(INDEX(raw!$B:$H,MATCH(1,(raw!$B:$B=$B3284)*(raw!$D:$D=$C3284),0),7), "n/a")</f>
        <v/>
      </c>
    </row>
    <row r="3285">
      <c r="B3285" s="39" t="str">
        <f>IFERROR(raw!$B3284,"")</f>
        <v/>
      </c>
      <c r="C3285" s="39" t="str">
        <f>IFERROR(raw!$D3284,"")</f>
        <v/>
      </c>
      <c r="D3285" s="39" t="str">
        <f>IFERROR(__xludf.DUMMYFUNCTION("IFERROR(RANK(raw!$H3284,Filter(raw!$H$2:$H10000,raw!$B$2:$B10000=raw!$B3284),1),"""")"),"")</f>
        <v/>
      </c>
      <c r="E3285" s="40" t="str">
        <f t="array" ref="E3285">IFERROR(INDEX(raw!$B:$H,MATCH(1,(raw!$B:$B=$B3285)*(raw!$D:$D=$C3285),0),7), "n/a")</f>
        <v/>
      </c>
    </row>
    <row r="3286">
      <c r="B3286" s="39" t="str">
        <f>IFERROR(raw!$B3285,"")</f>
        <v/>
      </c>
      <c r="C3286" s="39" t="str">
        <f>IFERROR(raw!$D3285,"")</f>
        <v/>
      </c>
      <c r="D3286" s="39" t="str">
        <f>IFERROR(__xludf.DUMMYFUNCTION("IFERROR(RANK(raw!$H3285,Filter(raw!$H$2:$H10000,raw!$B$2:$B10000=raw!$B3285),1),"""")"),"")</f>
        <v/>
      </c>
      <c r="E3286" s="40" t="str">
        <f t="array" ref="E3286">IFERROR(INDEX(raw!$B:$H,MATCH(1,(raw!$B:$B=$B3286)*(raw!$D:$D=$C3286),0),7), "n/a")</f>
        <v/>
      </c>
    </row>
    <row r="3287">
      <c r="B3287" s="39" t="str">
        <f>IFERROR(raw!$B3286,"")</f>
        <v/>
      </c>
      <c r="C3287" s="39" t="str">
        <f>IFERROR(raw!$D3286,"")</f>
        <v/>
      </c>
      <c r="D3287" s="39" t="str">
        <f>IFERROR(__xludf.DUMMYFUNCTION("IFERROR(RANK(raw!$H3286,Filter(raw!$H$2:$H10000,raw!$B$2:$B10000=raw!$B3286),1),"""")"),"")</f>
        <v/>
      </c>
      <c r="E3287" s="40" t="str">
        <f t="array" ref="E3287">IFERROR(INDEX(raw!$B:$H,MATCH(1,(raw!$B:$B=$B3287)*(raw!$D:$D=$C3287),0),7), "n/a")</f>
        <v/>
      </c>
    </row>
    <row r="3288">
      <c r="B3288" s="39" t="str">
        <f>IFERROR(raw!$B3287,"")</f>
        <v/>
      </c>
      <c r="C3288" s="39" t="str">
        <f>IFERROR(raw!$D3287,"")</f>
        <v/>
      </c>
      <c r="D3288" s="39" t="str">
        <f>IFERROR(__xludf.DUMMYFUNCTION("IFERROR(RANK(raw!$H3287,Filter(raw!$H$2:$H10000,raw!$B$2:$B10000=raw!$B3287),1),"""")"),"")</f>
        <v/>
      </c>
      <c r="E3288" s="40" t="str">
        <f t="array" ref="E3288">IFERROR(INDEX(raw!$B:$H,MATCH(1,(raw!$B:$B=$B3288)*(raw!$D:$D=$C3288),0),7), "n/a")</f>
        <v/>
      </c>
    </row>
    <row r="3289">
      <c r="B3289" s="39" t="str">
        <f>IFERROR(raw!$B3288,"")</f>
        <v/>
      </c>
      <c r="C3289" s="39" t="str">
        <f>IFERROR(raw!$D3288,"")</f>
        <v/>
      </c>
      <c r="D3289" s="39" t="str">
        <f>IFERROR(__xludf.DUMMYFUNCTION("IFERROR(RANK(raw!$H3288,Filter(raw!$H$2:$H10000,raw!$B$2:$B10000=raw!$B3288),1),"""")"),"")</f>
        <v/>
      </c>
      <c r="E3289" s="40" t="str">
        <f t="array" ref="E3289">IFERROR(INDEX(raw!$B:$H,MATCH(1,(raw!$B:$B=$B3289)*(raw!$D:$D=$C3289),0),7), "n/a")</f>
        <v/>
      </c>
    </row>
    <row r="3290">
      <c r="B3290" s="39" t="str">
        <f>IFERROR(raw!$B3289,"")</f>
        <v/>
      </c>
      <c r="C3290" s="39" t="str">
        <f>IFERROR(raw!$D3289,"")</f>
        <v/>
      </c>
      <c r="D3290" s="39" t="str">
        <f>IFERROR(__xludf.DUMMYFUNCTION("IFERROR(RANK(raw!$H3289,Filter(raw!$H$2:$H10000,raw!$B$2:$B10000=raw!$B3289),1),"""")"),"")</f>
        <v/>
      </c>
      <c r="E3290" s="40" t="str">
        <f t="array" ref="E3290">IFERROR(INDEX(raw!$B:$H,MATCH(1,(raw!$B:$B=$B3290)*(raw!$D:$D=$C3290),0),7), "n/a")</f>
        <v/>
      </c>
    </row>
    <row r="3291">
      <c r="B3291" s="39" t="str">
        <f>IFERROR(raw!$B3290,"")</f>
        <v/>
      </c>
      <c r="C3291" s="39" t="str">
        <f>IFERROR(raw!$D3290,"")</f>
        <v/>
      </c>
      <c r="D3291" s="39" t="str">
        <f>IFERROR(__xludf.DUMMYFUNCTION("IFERROR(RANK(raw!$H3290,Filter(raw!$H$2:$H10000,raw!$B$2:$B10000=raw!$B3290),1),"""")"),"")</f>
        <v/>
      </c>
      <c r="E3291" s="40" t="str">
        <f t="array" ref="E3291">IFERROR(INDEX(raw!$B:$H,MATCH(1,(raw!$B:$B=$B3291)*(raw!$D:$D=$C3291),0),7), "n/a")</f>
        <v/>
      </c>
    </row>
    <row r="3292">
      <c r="B3292" s="39" t="str">
        <f>IFERROR(raw!$B3291,"")</f>
        <v/>
      </c>
      <c r="C3292" s="39" t="str">
        <f>IFERROR(raw!$D3291,"")</f>
        <v/>
      </c>
      <c r="D3292" s="39" t="str">
        <f>IFERROR(__xludf.DUMMYFUNCTION("IFERROR(RANK(raw!$H3291,Filter(raw!$H$2:$H10000,raw!$B$2:$B10000=raw!$B3291),1),"""")"),"")</f>
        <v/>
      </c>
      <c r="E3292" s="40" t="str">
        <f t="array" ref="E3292">IFERROR(INDEX(raw!$B:$H,MATCH(1,(raw!$B:$B=$B3292)*(raw!$D:$D=$C3292),0),7), "n/a")</f>
        <v/>
      </c>
    </row>
    <row r="3293">
      <c r="B3293" s="39" t="str">
        <f>IFERROR(raw!$B3292,"")</f>
        <v/>
      </c>
      <c r="C3293" s="39" t="str">
        <f>IFERROR(raw!$D3292,"")</f>
        <v/>
      </c>
      <c r="D3293" s="39" t="str">
        <f>IFERROR(__xludf.DUMMYFUNCTION("IFERROR(RANK(raw!$H3292,Filter(raw!$H$2:$H10000,raw!$B$2:$B10000=raw!$B3292),1),"""")"),"")</f>
        <v/>
      </c>
      <c r="E3293" s="40" t="str">
        <f t="array" ref="E3293">IFERROR(INDEX(raw!$B:$H,MATCH(1,(raw!$B:$B=$B3293)*(raw!$D:$D=$C3293),0),7), "n/a")</f>
        <v/>
      </c>
    </row>
    <row r="3294">
      <c r="B3294" s="39" t="str">
        <f>IFERROR(raw!$B3293,"")</f>
        <v/>
      </c>
      <c r="C3294" s="39" t="str">
        <f>IFERROR(raw!$D3293,"")</f>
        <v/>
      </c>
      <c r="D3294" s="39" t="str">
        <f>IFERROR(__xludf.DUMMYFUNCTION("IFERROR(RANK(raw!$H3293,Filter(raw!$H$2:$H10000,raw!$B$2:$B10000=raw!$B3293),1),"""")"),"")</f>
        <v/>
      </c>
      <c r="E3294" s="40" t="str">
        <f t="array" ref="E3294">IFERROR(INDEX(raw!$B:$H,MATCH(1,(raw!$B:$B=$B3294)*(raw!$D:$D=$C3294),0),7), "n/a")</f>
        <v/>
      </c>
    </row>
    <row r="3295">
      <c r="B3295" s="39" t="str">
        <f>IFERROR(raw!$B3294,"")</f>
        <v/>
      </c>
      <c r="C3295" s="39" t="str">
        <f>IFERROR(raw!$D3294,"")</f>
        <v/>
      </c>
      <c r="D3295" s="39" t="str">
        <f>IFERROR(__xludf.DUMMYFUNCTION("IFERROR(RANK(raw!$H3294,Filter(raw!$H$2:$H10000,raw!$B$2:$B10000=raw!$B3294),1),"""")"),"")</f>
        <v/>
      </c>
      <c r="E3295" s="40" t="str">
        <f t="array" ref="E3295">IFERROR(INDEX(raw!$B:$H,MATCH(1,(raw!$B:$B=$B3295)*(raw!$D:$D=$C3295),0),7), "n/a")</f>
        <v/>
      </c>
    </row>
    <row r="3296">
      <c r="B3296" s="39" t="str">
        <f>IFERROR(raw!$B3295,"")</f>
        <v/>
      </c>
      <c r="C3296" s="39" t="str">
        <f>IFERROR(raw!$D3295,"")</f>
        <v/>
      </c>
      <c r="D3296" s="39" t="str">
        <f>IFERROR(__xludf.DUMMYFUNCTION("IFERROR(RANK(raw!$H3295,Filter(raw!$H$2:$H10000,raw!$B$2:$B10000=raw!$B3295),1),"""")"),"")</f>
        <v/>
      </c>
      <c r="E3296" s="40" t="str">
        <f t="array" ref="E3296">IFERROR(INDEX(raw!$B:$H,MATCH(1,(raw!$B:$B=$B3296)*(raw!$D:$D=$C3296),0),7), "n/a")</f>
        <v/>
      </c>
    </row>
    <row r="3297">
      <c r="B3297" s="39" t="str">
        <f>IFERROR(raw!$B3296,"")</f>
        <v/>
      </c>
      <c r="C3297" s="39" t="str">
        <f>IFERROR(raw!$D3296,"")</f>
        <v/>
      </c>
      <c r="D3297" s="39" t="str">
        <f>IFERROR(__xludf.DUMMYFUNCTION("IFERROR(RANK(raw!$H3296,Filter(raw!$H$2:$H10000,raw!$B$2:$B10000=raw!$B3296),1),"""")"),"")</f>
        <v/>
      </c>
      <c r="E3297" s="40" t="str">
        <f t="array" ref="E3297">IFERROR(INDEX(raw!$B:$H,MATCH(1,(raw!$B:$B=$B3297)*(raw!$D:$D=$C3297),0),7), "n/a")</f>
        <v/>
      </c>
    </row>
    <row r="3298">
      <c r="B3298" s="39" t="str">
        <f>IFERROR(raw!$B3297,"")</f>
        <v/>
      </c>
      <c r="C3298" s="39" t="str">
        <f>IFERROR(raw!$D3297,"")</f>
        <v/>
      </c>
      <c r="D3298" s="39" t="str">
        <f>IFERROR(__xludf.DUMMYFUNCTION("IFERROR(RANK(raw!$H3297,Filter(raw!$H$2:$H10000,raw!$B$2:$B10000=raw!$B3297),1),"""")"),"")</f>
        <v/>
      </c>
      <c r="E3298" s="40" t="str">
        <f t="array" ref="E3298">IFERROR(INDEX(raw!$B:$H,MATCH(1,(raw!$B:$B=$B3298)*(raw!$D:$D=$C3298),0),7), "n/a")</f>
        <v/>
      </c>
    </row>
    <row r="3299">
      <c r="B3299" s="39" t="str">
        <f>IFERROR(raw!$B3298,"")</f>
        <v/>
      </c>
      <c r="C3299" s="39" t="str">
        <f>IFERROR(raw!$D3298,"")</f>
        <v/>
      </c>
      <c r="D3299" s="39" t="str">
        <f>IFERROR(__xludf.DUMMYFUNCTION("IFERROR(RANK(raw!$H3298,Filter(raw!$H$2:$H10000,raw!$B$2:$B10000=raw!$B3298),1),"""")"),"")</f>
        <v/>
      </c>
      <c r="E3299" s="40" t="str">
        <f t="array" ref="E3299">IFERROR(INDEX(raw!$B:$H,MATCH(1,(raw!$B:$B=$B3299)*(raw!$D:$D=$C3299),0),7), "n/a")</f>
        <v/>
      </c>
    </row>
    <row r="3300">
      <c r="B3300" s="39" t="str">
        <f>IFERROR(raw!$B3299,"")</f>
        <v/>
      </c>
      <c r="C3300" s="39" t="str">
        <f>IFERROR(raw!$D3299,"")</f>
        <v/>
      </c>
      <c r="D3300" s="39" t="str">
        <f>IFERROR(__xludf.DUMMYFUNCTION("IFERROR(RANK(raw!$H3299,Filter(raw!$H$2:$H10000,raw!$B$2:$B10000=raw!$B3299),1),"""")"),"")</f>
        <v/>
      </c>
      <c r="E3300" s="40" t="str">
        <f t="array" ref="E3300">IFERROR(INDEX(raw!$B:$H,MATCH(1,(raw!$B:$B=$B3300)*(raw!$D:$D=$C3300),0),7), "n/a")</f>
        <v/>
      </c>
    </row>
    <row r="3301">
      <c r="B3301" s="39" t="str">
        <f>IFERROR(raw!$B3300,"")</f>
        <v/>
      </c>
      <c r="C3301" s="39" t="str">
        <f>IFERROR(raw!$D3300,"")</f>
        <v/>
      </c>
      <c r="D3301" s="39" t="str">
        <f>IFERROR(__xludf.DUMMYFUNCTION("IFERROR(RANK(raw!$H3300,Filter(raw!$H$2:$H10000,raw!$B$2:$B10000=raw!$B3300),1),"""")"),"")</f>
        <v/>
      </c>
      <c r="E3301" s="40" t="str">
        <f t="array" ref="E3301">IFERROR(INDEX(raw!$B:$H,MATCH(1,(raw!$B:$B=$B3301)*(raw!$D:$D=$C3301),0),7), "n/a")</f>
        <v/>
      </c>
    </row>
    <row r="3302">
      <c r="B3302" s="39" t="str">
        <f>IFERROR(raw!$B3301,"")</f>
        <v/>
      </c>
      <c r="C3302" s="39" t="str">
        <f>IFERROR(raw!$D3301,"")</f>
        <v/>
      </c>
      <c r="D3302" s="39" t="str">
        <f>IFERROR(__xludf.DUMMYFUNCTION("IFERROR(RANK(raw!$H3301,Filter(raw!$H$2:$H10000,raw!$B$2:$B10000=raw!$B3301),1),"""")"),"")</f>
        <v/>
      </c>
      <c r="E3302" s="40" t="str">
        <f t="array" ref="E3302">IFERROR(INDEX(raw!$B:$H,MATCH(1,(raw!$B:$B=$B3302)*(raw!$D:$D=$C3302),0),7), "n/a")</f>
        <v/>
      </c>
    </row>
    <row r="3303">
      <c r="B3303" s="39" t="str">
        <f>IFERROR(raw!$B3302,"")</f>
        <v/>
      </c>
      <c r="C3303" s="39" t="str">
        <f>IFERROR(raw!$D3302,"")</f>
        <v/>
      </c>
      <c r="D3303" s="39" t="str">
        <f>IFERROR(__xludf.DUMMYFUNCTION("IFERROR(RANK(raw!$H3302,Filter(raw!$H$2:$H10000,raw!$B$2:$B10000=raw!$B3302),1),"""")"),"")</f>
        <v/>
      </c>
      <c r="E3303" s="40" t="str">
        <f t="array" ref="E3303">IFERROR(INDEX(raw!$B:$H,MATCH(1,(raw!$B:$B=$B3303)*(raw!$D:$D=$C3303),0),7), "n/a")</f>
        <v/>
      </c>
    </row>
    <row r="3304">
      <c r="B3304" s="39" t="str">
        <f>IFERROR(raw!$B3303,"")</f>
        <v/>
      </c>
      <c r="C3304" s="39" t="str">
        <f>IFERROR(raw!$D3303,"")</f>
        <v/>
      </c>
      <c r="D3304" s="39" t="str">
        <f>IFERROR(__xludf.DUMMYFUNCTION("IFERROR(RANK(raw!$H3303,Filter(raw!$H$2:$H10000,raw!$B$2:$B10000=raw!$B3303),1),"""")"),"")</f>
        <v/>
      </c>
      <c r="E3304" s="40" t="str">
        <f t="array" ref="E3304">IFERROR(INDEX(raw!$B:$H,MATCH(1,(raw!$B:$B=$B3304)*(raw!$D:$D=$C3304),0),7), "n/a")</f>
        <v/>
      </c>
    </row>
    <row r="3305">
      <c r="B3305" s="39" t="str">
        <f>IFERROR(raw!$B3304,"")</f>
        <v/>
      </c>
      <c r="C3305" s="39" t="str">
        <f>IFERROR(raw!$D3304,"")</f>
        <v/>
      </c>
      <c r="D3305" s="39" t="str">
        <f>IFERROR(__xludf.DUMMYFUNCTION("IFERROR(RANK(raw!$H3304,Filter(raw!$H$2:$H10000,raw!$B$2:$B10000=raw!$B3304),1),"""")"),"")</f>
        <v/>
      </c>
      <c r="E3305" s="40" t="str">
        <f t="array" ref="E3305">IFERROR(INDEX(raw!$B:$H,MATCH(1,(raw!$B:$B=$B3305)*(raw!$D:$D=$C3305),0),7), "n/a")</f>
        <v/>
      </c>
    </row>
    <row r="3306">
      <c r="B3306" s="39" t="str">
        <f>IFERROR(raw!$B3305,"")</f>
        <v/>
      </c>
      <c r="C3306" s="39" t="str">
        <f>IFERROR(raw!$D3305,"")</f>
        <v/>
      </c>
      <c r="D3306" s="39" t="str">
        <f>IFERROR(__xludf.DUMMYFUNCTION("IFERROR(RANK(raw!$H3305,Filter(raw!$H$2:$H10000,raw!$B$2:$B10000=raw!$B3305),1),"""")"),"")</f>
        <v/>
      </c>
      <c r="E3306" s="40" t="str">
        <f t="array" ref="E3306">IFERROR(INDEX(raw!$B:$H,MATCH(1,(raw!$B:$B=$B3306)*(raw!$D:$D=$C3306),0),7), "n/a")</f>
        <v/>
      </c>
    </row>
    <row r="3307">
      <c r="B3307" s="39" t="str">
        <f>IFERROR(raw!$B3306,"")</f>
        <v/>
      </c>
      <c r="C3307" s="39" t="str">
        <f>IFERROR(raw!$D3306,"")</f>
        <v/>
      </c>
      <c r="D3307" s="39" t="str">
        <f>IFERROR(__xludf.DUMMYFUNCTION("IFERROR(RANK(raw!$H3306,Filter(raw!$H$2:$H10000,raw!$B$2:$B10000=raw!$B3306),1),"""")"),"")</f>
        <v/>
      </c>
      <c r="E3307" s="40" t="str">
        <f t="array" ref="E3307">IFERROR(INDEX(raw!$B:$H,MATCH(1,(raw!$B:$B=$B3307)*(raw!$D:$D=$C3307),0),7), "n/a")</f>
        <v/>
      </c>
    </row>
    <row r="3308">
      <c r="B3308" s="39" t="str">
        <f>IFERROR(raw!$B3307,"")</f>
        <v/>
      </c>
      <c r="C3308" s="39" t="str">
        <f>IFERROR(raw!$D3307,"")</f>
        <v/>
      </c>
      <c r="D3308" s="39" t="str">
        <f>IFERROR(__xludf.DUMMYFUNCTION("IFERROR(RANK(raw!$H3307,Filter(raw!$H$2:$H10000,raw!$B$2:$B10000=raw!$B3307),1),"""")"),"")</f>
        <v/>
      </c>
      <c r="E3308" s="40" t="str">
        <f t="array" ref="E3308">IFERROR(INDEX(raw!$B:$H,MATCH(1,(raw!$B:$B=$B3308)*(raw!$D:$D=$C3308),0),7), "n/a")</f>
        <v/>
      </c>
    </row>
    <row r="3309">
      <c r="B3309" s="39" t="str">
        <f>IFERROR(raw!$B3308,"")</f>
        <v/>
      </c>
      <c r="C3309" s="39" t="str">
        <f>IFERROR(raw!$D3308,"")</f>
        <v/>
      </c>
      <c r="D3309" s="39" t="str">
        <f>IFERROR(__xludf.DUMMYFUNCTION("IFERROR(RANK(raw!$H3308,Filter(raw!$H$2:$H10000,raw!$B$2:$B10000=raw!$B3308),1),"""")"),"")</f>
        <v/>
      </c>
      <c r="E3309" s="40" t="str">
        <f t="array" ref="E3309">IFERROR(INDEX(raw!$B:$H,MATCH(1,(raw!$B:$B=$B3309)*(raw!$D:$D=$C3309),0),7), "n/a")</f>
        <v/>
      </c>
    </row>
    <row r="3310">
      <c r="B3310" s="39" t="str">
        <f>IFERROR(raw!$B3309,"")</f>
        <v/>
      </c>
      <c r="C3310" s="39" t="str">
        <f>IFERROR(raw!$D3309,"")</f>
        <v/>
      </c>
      <c r="D3310" s="39" t="str">
        <f>IFERROR(__xludf.DUMMYFUNCTION("IFERROR(RANK(raw!$H3309,Filter(raw!$H$2:$H10000,raw!$B$2:$B10000=raw!$B3309),1),"""")"),"")</f>
        <v/>
      </c>
      <c r="E3310" s="40" t="str">
        <f t="array" ref="E3310">IFERROR(INDEX(raw!$B:$H,MATCH(1,(raw!$B:$B=$B3310)*(raw!$D:$D=$C3310),0),7), "n/a")</f>
        <v/>
      </c>
    </row>
    <row r="3311">
      <c r="B3311" s="39" t="str">
        <f>IFERROR(raw!$B3310,"")</f>
        <v/>
      </c>
      <c r="C3311" s="39" t="str">
        <f>IFERROR(raw!$D3310,"")</f>
        <v/>
      </c>
      <c r="D3311" s="39" t="str">
        <f>IFERROR(__xludf.DUMMYFUNCTION("IFERROR(RANK(raw!$H3310,Filter(raw!$H$2:$H10000,raw!$B$2:$B10000=raw!$B3310),1),"""")"),"")</f>
        <v/>
      </c>
      <c r="E3311" s="40" t="str">
        <f t="array" ref="E3311">IFERROR(INDEX(raw!$B:$H,MATCH(1,(raw!$B:$B=$B3311)*(raw!$D:$D=$C3311),0),7), "n/a")</f>
        <v/>
      </c>
    </row>
    <row r="3312">
      <c r="B3312" s="39" t="str">
        <f>IFERROR(raw!$B3311,"")</f>
        <v/>
      </c>
      <c r="C3312" s="39" t="str">
        <f>IFERROR(raw!$D3311,"")</f>
        <v/>
      </c>
      <c r="D3312" s="39" t="str">
        <f>IFERROR(__xludf.DUMMYFUNCTION("IFERROR(RANK(raw!$H3311,Filter(raw!$H$2:$H10000,raw!$B$2:$B10000=raw!$B3311),1),"""")"),"")</f>
        <v/>
      </c>
      <c r="E3312" s="40" t="str">
        <f t="array" ref="E3312">IFERROR(INDEX(raw!$B:$H,MATCH(1,(raw!$B:$B=$B3312)*(raw!$D:$D=$C3312),0),7), "n/a")</f>
        <v/>
      </c>
    </row>
    <row r="3313">
      <c r="B3313" s="39" t="str">
        <f>IFERROR(raw!$B3312,"")</f>
        <v/>
      </c>
      <c r="C3313" s="39" t="str">
        <f>IFERROR(raw!$D3312,"")</f>
        <v/>
      </c>
      <c r="D3313" s="39" t="str">
        <f>IFERROR(__xludf.DUMMYFUNCTION("IFERROR(RANK(raw!$H3312,Filter(raw!$H$2:$H10000,raw!$B$2:$B10000=raw!$B3312),1),"""")"),"")</f>
        <v/>
      </c>
      <c r="E3313" s="40" t="str">
        <f t="array" ref="E3313">IFERROR(INDEX(raw!$B:$H,MATCH(1,(raw!$B:$B=$B3313)*(raw!$D:$D=$C3313),0),7), "n/a")</f>
        <v/>
      </c>
    </row>
    <row r="3314">
      <c r="B3314" s="39" t="str">
        <f>IFERROR(raw!$B3313,"")</f>
        <v/>
      </c>
      <c r="C3314" s="39" t="str">
        <f>IFERROR(raw!$D3313,"")</f>
        <v/>
      </c>
      <c r="D3314" s="39" t="str">
        <f>IFERROR(__xludf.DUMMYFUNCTION("IFERROR(RANK(raw!$H3313,Filter(raw!$H$2:$H10000,raw!$B$2:$B10000=raw!$B3313),1),"""")"),"")</f>
        <v/>
      </c>
      <c r="E3314" s="40" t="str">
        <f t="array" ref="E3314">IFERROR(INDEX(raw!$B:$H,MATCH(1,(raw!$B:$B=$B3314)*(raw!$D:$D=$C3314),0),7), "n/a")</f>
        <v/>
      </c>
    </row>
    <row r="3315">
      <c r="B3315" s="39" t="str">
        <f>IFERROR(raw!$B3314,"")</f>
        <v/>
      </c>
      <c r="C3315" s="39" t="str">
        <f>IFERROR(raw!$D3314,"")</f>
        <v/>
      </c>
      <c r="D3315" s="39" t="str">
        <f>IFERROR(__xludf.DUMMYFUNCTION("IFERROR(RANK(raw!$H3314,Filter(raw!$H$2:$H10000,raw!$B$2:$B10000=raw!$B3314),1),"""")"),"")</f>
        <v/>
      </c>
      <c r="E3315" s="40" t="str">
        <f t="array" ref="E3315">IFERROR(INDEX(raw!$B:$H,MATCH(1,(raw!$B:$B=$B3315)*(raw!$D:$D=$C3315),0),7), "n/a")</f>
        <v/>
      </c>
    </row>
    <row r="3316">
      <c r="B3316" s="39" t="str">
        <f>IFERROR(raw!$B3315,"")</f>
        <v/>
      </c>
      <c r="C3316" s="39" t="str">
        <f>IFERROR(raw!$D3315,"")</f>
        <v/>
      </c>
      <c r="D3316" s="39" t="str">
        <f>IFERROR(__xludf.DUMMYFUNCTION("IFERROR(RANK(raw!$H3315,Filter(raw!$H$2:$H10000,raw!$B$2:$B10000=raw!$B3315),1),"""")"),"")</f>
        <v/>
      </c>
      <c r="E3316" s="40" t="str">
        <f t="array" ref="E3316">IFERROR(INDEX(raw!$B:$H,MATCH(1,(raw!$B:$B=$B3316)*(raw!$D:$D=$C3316),0),7), "n/a")</f>
        <v/>
      </c>
    </row>
    <row r="3317">
      <c r="B3317" s="39" t="str">
        <f>IFERROR(raw!$B3316,"")</f>
        <v/>
      </c>
      <c r="C3317" s="39" t="str">
        <f>IFERROR(raw!$D3316,"")</f>
        <v/>
      </c>
      <c r="D3317" s="39" t="str">
        <f>IFERROR(__xludf.DUMMYFUNCTION("IFERROR(RANK(raw!$H3316,Filter(raw!$H$2:$H10000,raw!$B$2:$B10000=raw!$B3316),1),"""")"),"")</f>
        <v/>
      </c>
      <c r="E3317" s="40" t="str">
        <f t="array" ref="E3317">IFERROR(INDEX(raw!$B:$H,MATCH(1,(raw!$B:$B=$B3317)*(raw!$D:$D=$C3317),0),7), "n/a")</f>
        <v/>
      </c>
    </row>
    <row r="3318">
      <c r="B3318" s="39" t="str">
        <f>IFERROR(raw!$B3317,"")</f>
        <v/>
      </c>
      <c r="C3318" s="39" t="str">
        <f>IFERROR(raw!$D3317,"")</f>
        <v/>
      </c>
      <c r="D3318" s="39" t="str">
        <f>IFERROR(__xludf.DUMMYFUNCTION("IFERROR(RANK(raw!$H3317,Filter(raw!$H$2:$H10000,raw!$B$2:$B10000=raw!$B3317),1),"""")"),"")</f>
        <v/>
      </c>
      <c r="E3318" s="40" t="str">
        <f t="array" ref="E3318">IFERROR(INDEX(raw!$B:$H,MATCH(1,(raw!$B:$B=$B3318)*(raw!$D:$D=$C3318),0),7), "n/a")</f>
        <v/>
      </c>
    </row>
    <row r="3319">
      <c r="B3319" s="39" t="str">
        <f>IFERROR(raw!$B3318,"")</f>
        <v/>
      </c>
      <c r="C3319" s="39" t="str">
        <f>IFERROR(raw!$D3318,"")</f>
        <v/>
      </c>
      <c r="D3319" s="39" t="str">
        <f>IFERROR(__xludf.DUMMYFUNCTION("IFERROR(RANK(raw!$H3318,Filter(raw!$H$2:$H10000,raw!$B$2:$B10000=raw!$B3318),1),"""")"),"")</f>
        <v/>
      </c>
      <c r="E3319" s="40" t="str">
        <f t="array" ref="E3319">IFERROR(INDEX(raw!$B:$H,MATCH(1,(raw!$B:$B=$B3319)*(raw!$D:$D=$C3319),0),7), "n/a")</f>
        <v/>
      </c>
    </row>
    <row r="3320">
      <c r="B3320" s="39" t="str">
        <f>IFERROR(raw!$B3319,"")</f>
        <v/>
      </c>
      <c r="C3320" s="39" t="str">
        <f>IFERROR(raw!$D3319,"")</f>
        <v/>
      </c>
      <c r="D3320" s="39" t="str">
        <f>IFERROR(__xludf.DUMMYFUNCTION("IFERROR(RANK(raw!$H3319,Filter(raw!$H$2:$H10000,raw!$B$2:$B10000=raw!$B3319),1),"""")"),"")</f>
        <v/>
      </c>
      <c r="E3320" s="40" t="str">
        <f t="array" ref="E3320">IFERROR(INDEX(raw!$B:$H,MATCH(1,(raw!$B:$B=$B3320)*(raw!$D:$D=$C3320),0),7), "n/a")</f>
        <v/>
      </c>
    </row>
    <row r="3321">
      <c r="B3321" s="39" t="str">
        <f>IFERROR(raw!$B3320,"")</f>
        <v/>
      </c>
      <c r="C3321" s="39" t="str">
        <f>IFERROR(raw!$D3320,"")</f>
        <v/>
      </c>
      <c r="D3321" s="39" t="str">
        <f>IFERROR(__xludf.DUMMYFUNCTION("IFERROR(RANK(raw!$H3320,Filter(raw!$H$2:$H10000,raw!$B$2:$B10000=raw!$B3320),1),"""")"),"")</f>
        <v/>
      </c>
      <c r="E3321" s="40" t="str">
        <f t="array" ref="E3321">IFERROR(INDEX(raw!$B:$H,MATCH(1,(raw!$B:$B=$B3321)*(raw!$D:$D=$C3321),0),7), "n/a")</f>
        <v/>
      </c>
    </row>
    <row r="3322">
      <c r="B3322" s="39" t="str">
        <f>IFERROR(raw!$B3321,"")</f>
        <v/>
      </c>
      <c r="C3322" s="39" t="str">
        <f>IFERROR(raw!$D3321,"")</f>
        <v/>
      </c>
      <c r="D3322" s="39" t="str">
        <f>IFERROR(__xludf.DUMMYFUNCTION("IFERROR(RANK(raw!$H3321,Filter(raw!$H$2:$H10000,raw!$B$2:$B10000=raw!$B3321),1),"""")"),"")</f>
        <v/>
      </c>
      <c r="E3322" s="40" t="str">
        <f t="array" ref="E3322">IFERROR(INDEX(raw!$B:$H,MATCH(1,(raw!$B:$B=$B3322)*(raw!$D:$D=$C3322),0),7), "n/a")</f>
        <v/>
      </c>
    </row>
    <row r="3323">
      <c r="B3323" s="39" t="str">
        <f>IFERROR(raw!$B3322,"")</f>
        <v/>
      </c>
      <c r="C3323" s="39" t="str">
        <f>IFERROR(raw!$D3322,"")</f>
        <v/>
      </c>
      <c r="D3323" s="39" t="str">
        <f>IFERROR(__xludf.DUMMYFUNCTION("IFERROR(RANK(raw!$H3322,Filter(raw!$H$2:$H10000,raw!$B$2:$B10000=raw!$B3322),1),"""")"),"")</f>
        <v/>
      </c>
      <c r="E3323" s="40" t="str">
        <f t="array" ref="E3323">IFERROR(INDEX(raw!$B:$H,MATCH(1,(raw!$B:$B=$B3323)*(raw!$D:$D=$C3323),0),7), "n/a")</f>
        <v/>
      </c>
    </row>
    <row r="3324">
      <c r="B3324" s="39" t="str">
        <f>IFERROR(raw!$B3323,"")</f>
        <v/>
      </c>
      <c r="C3324" s="39" t="str">
        <f>IFERROR(raw!$D3323,"")</f>
        <v/>
      </c>
      <c r="D3324" s="39" t="str">
        <f>IFERROR(__xludf.DUMMYFUNCTION("IFERROR(RANK(raw!$H3323,Filter(raw!$H$2:$H10000,raw!$B$2:$B10000=raw!$B3323),1),"""")"),"")</f>
        <v/>
      </c>
      <c r="E3324" s="40" t="str">
        <f t="array" ref="E3324">IFERROR(INDEX(raw!$B:$H,MATCH(1,(raw!$B:$B=$B3324)*(raw!$D:$D=$C3324),0),7), "n/a")</f>
        <v/>
      </c>
    </row>
    <row r="3325">
      <c r="B3325" s="39" t="str">
        <f>IFERROR(raw!$B3324,"")</f>
        <v/>
      </c>
      <c r="C3325" s="39" t="str">
        <f>IFERROR(raw!$D3324,"")</f>
        <v/>
      </c>
      <c r="D3325" s="39" t="str">
        <f>IFERROR(__xludf.DUMMYFUNCTION("IFERROR(RANK(raw!$H3324,Filter(raw!$H$2:$H10000,raw!$B$2:$B10000=raw!$B3324),1),"""")"),"")</f>
        <v/>
      </c>
      <c r="E3325" s="40" t="str">
        <f t="array" ref="E3325">IFERROR(INDEX(raw!$B:$H,MATCH(1,(raw!$B:$B=$B3325)*(raw!$D:$D=$C3325),0),7), "n/a")</f>
        <v/>
      </c>
    </row>
    <row r="3326">
      <c r="B3326" s="39" t="str">
        <f>IFERROR(raw!$B3325,"")</f>
        <v/>
      </c>
      <c r="C3326" s="39" t="str">
        <f>IFERROR(raw!$D3325,"")</f>
        <v/>
      </c>
      <c r="D3326" s="39" t="str">
        <f>IFERROR(__xludf.DUMMYFUNCTION("IFERROR(RANK(raw!$H3325,Filter(raw!$H$2:$H10000,raw!$B$2:$B10000=raw!$B3325),1),"""")"),"")</f>
        <v/>
      </c>
      <c r="E3326" s="40" t="str">
        <f t="array" ref="E3326">IFERROR(INDEX(raw!$B:$H,MATCH(1,(raw!$B:$B=$B3326)*(raw!$D:$D=$C3326),0),7), "n/a")</f>
        <v/>
      </c>
    </row>
    <row r="3327">
      <c r="B3327" s="39" t="str">
        <f>IFERROR(raw!$B3326,"")</f>
        <v/>
      </c>
      <c r="C3327" s="39" t="str">
        <f>IFERROR(raw!$D3326,"")</f>
        <v/>
      </c>
      <c r="D3327" s="39" t="str">
        <f>IFERROR(__xludf.DUMMYFUNCTION("IFERROR(RANK(raw!$H3326,Filter(raw!$H$2:$H10000,raw!$B$2:$B10000=raw!$B3326),1),"""")"),"")</f>
        <v/>
      </c>
      <c r="E3327" s="40" t="str">
        <f t="array" ref="E3327">IFERROR(INDEX(raw!$B:$H,MATCH(1,(raw!$B:$B=$B3327)*(raw!$D:$D=$C3327),0),7), "n/a")</f>
        <v/>
      </c>
    </row>
    <row r="3328">
      <c r="B3328" s="39" t="str">
        <f>IFERROR(raw!$B3327,"")</f>
        <v/>
      </c>
      <c r="C3328" s="39" t="str">
        <f>IFERROR(raw!$D3327,"")</f>
        <v/>
      </c>
      <c r="D3328" s="39" t="str">
        <f>IFERROR(__xludf.DUMMYFUNCTION("IFERROR(RANK(raw!$H3327,Filter(raw!$H$2:$H10000,raw!$B$2:$B10000=raw!$B3327),1),"""")"),"")</f>
        <v/>
      </c>
      <c r="E3328" s="40" t="str">
        <f t="array" ref="E3328">IFERROR(INDEX(raw!$B:$H,MATCH(1,(raw!$B:$B=$B3328)*(raw!$D:$D=$C3328),0),7), "n/a")</f>
        <v/>
      </c>
    </row>
    <row r="3329">
      <c r="B3329" s="39" t="str">
        <f>IFERROR(raw!$B3328,"")</f>
        <v/>
      </c>
      <c r="C3329" s="39" t="str">
        <f>IFERROR(raw!$D3328,"")</f>
        <v/>
      </c>
      <c r="D3329" s="39" t="str">
        <f>IFERROR(__xludf.DUMMYFUNCTION("IFERROR(RANK(raw!$H3328,Filter(raw!$H$2:$H10000,raw!$B$2:$B10000=raw!$B3328),1),"""")"),"")</f>
        <v/>
      </c>
      <c r="E3329" s="40" t="str">
        <f t="array" ref="E3329">IFERROR(INDEX(raw!$B:$H,MATCH(1,(raw!$B:$B=$B3329)*(raw!$D:$D=$C3329),0),7), "n/a")</f>
        <v/>
      </c>
    </row>
    <row r="3330">
      <c r="B3330" s="39" t="str">
        <f>IFERROR(raw!$B3329,"")</f>
        <v/>
      </c>
      <c r="C3330" s="39" t="str">
        <f>IFERROR(raw!$D3329,"")</f>
        <v/>
      </c>
      <c r="D3330" s="39" t="str">
        <f>IFERROR(__xludf.DUMMYFUNCTION("IFERROR(RANK(raw!$H3329,Filter(raw!$H$2:$H10000,raw!$B$2:$B10000=raw!$B3329),1),"""")"),"")</f>
        <v/>
      </c>
      <c r="E3330" s="40" t="str">
        <f t="array" ref="E3330">IFERROR(INDEX(raw!$B:$H,MATCH(1,(raw!$B:$B=$B3330)*(raw!$D:$D=$C3330),0),7), "n/a")</f>
        <v/>
      </c>
    </row>
    <row r="3331">
      <c r="B3331" s="39" t="str">
        <f>IFERROR(raw!$B3330,"")</f>
        <v/>
      </c>
      <c r="C3331" s="39" t="str">
        <f>IFERROR(raw!$D3330,"")</f>
        <v/>
      </c>
      <c r="D3331" s="39" t="str">
        <f>IFERROR(__xludf.DUMMYFUNCTION("IFERROR(RANK(raw!$H3330,Filter(raw!$H$2:$H10000,raw!$B$2:$B10000=raw!$B3330),1),"""")"),"")</f>
        <v/>
      </c>
      <c r="E3331" s="40" t="str">
        <f t="array" ref="E3331">IFERROR(INDEX(raw!$B:$H,MATCH(1,(raw!$B:$B=$B3331)*(raw!$D:$D=$C3331),0),7), "n/a")</f>
        <v/>
      </c>
    </row>
    <row r="3332">
      <c r="B3332" s="39" t="str">
        <f>IFERROR(raw!$B3331,"")</f>
        <v/>
      </c>
      <c r="C3332" s="39" t="str">
        <f>IFERROR(raw!$D3331,"")</f>
        <v/>
      </c>
      <c r="D3332" s="39" t="str">
        <f>IFERROR(__xludf.DUMMYFUNCTION("IFERROR(RANK(raw!$H3331,Filter(raw!$H$2:$H10000,raw!$B$2:$B10000=raw!$B3331),1),"""")"),"")</f>
        <v/>
      </c>
      <c r="E3332" s="40" t="str">
        <f t="array" ref="E3332">IFERROR(INDEX(raw!$B:$H,MATCH(1,(raw!$B:$B=$B3332)*(raw!$D:$D=$C3332),0),7), "n/a")</f>
        <v/>
      </c>
    </row>
    <row r="3333">
      <c r="B3333" s="39" t="str">
        <f>IFERROR(raw!$B3332,"")</f>
        <v/>
      </c>
      <c r="C3333" s="39" t="str">
        <f>IFERROR(raw!$D3332,"")</f>
        <v/>
      </c>
      <c r="D3333" s="39" t="str">
        <f>IFERROR(__xludf.DUMMYFUNCTION("IFERROR(RANK(raw!$H3332,Filter(raw!$H$2:$H10000,raw!$B$2:$B10000=raw!$B3332),1),"""")"),"")</f>
        <v/>
      </c>
      <c r="E3333" s="40" t="str">
        <f t="array" ref="E3333">IFERROR(INDEX(raw!$B:$H,MATCH(1,(raw!$B:$B=$B3333)*(raw!$D:$D=$C3333),0),7), "n/a")</f>
        <v/>
      </c>
    </row>
    <row r="3334">
      <c r="B3334" s="39" t="str">
        <f>IFERROR(raw!$B3333,"")</f>
        <v/>
      </c>
      <c r="C3334" s="39" t="str">
        <f>IFERROR(raw!$D3333,"")</f>
        <v/>
      </c>
      <c r="D3334" s="39" t="str">
        <f>IFERROR(__xludf.DUMMYFUNCTION("IFERROR(RANK(raw!$H3333,Filter(raw!$H$2:$H10000,raw!$B$2:$B10000=raw!$B3333),1),"""")"),"")</f>
        <v/>
      </c>
      <c r="E3334" s="40" t="str">
        <f t="array" ref="E3334">IFERROR(INDEX(raw!$B:$H,MATCH(1,(raw!$B:$B=$B3334)*(raw!$D:$D=$C3334),0),7), "n/a")</f>
        <v/>
      </c>
    </row>
    <row r="3335">
      <c r="B3335" s="39" t="str">
        <f>IFERROR(raw!$B3334,"")</f>
        <v/>
      </c>
      <c r="C3335" s="39" t="str">
        <f>IFERROR(raw!$D3334,"")</f>
        <v/>
      </c>
      <c r="D3335" s="39" t="str">
        <f>IFERROR(__xludf.DUMMYFUNCTION("IFERROR(RANK(raw!$H3334,Filter(raw!$H$2:$H10000,raw!$B$2:$B10000=raw!$B3334),1),"""")"),"")</f>
        <v/>
      </c>
      <c r="E3335" s="40" t="str">
        <f t="array" ref="E3335">IFERROR(INDEX(raw!$B:$H,MATCH(1,(raw!$B:$B=$B3335)*(raw!$D:$D=$C3335),0),7), "n/a")</f>
        <v/>
      </c>
    </row>
    <row r="3336">
      <c r="B3336" s="39" t="str">
        <f>IFERROR(raw!$B3335,"")</f>
        <v/>
      </c>
      <c r="C3336" s="39" t="str">
        <f>IFERROR(raw!$D3335,"")</f>
        <v/>
      </c>
      <c r="D3336" s="39" t="str">
        <f>IFERROR(__xludf.DUMMYFUNCTION("IFERROR(RANK(raw!$H3335,Filter(raw!$H$2:$H10000,raw!$B$2:$B10000=raw!$B3335),1),"""")"),"")</f>
        <v/>
      </c>
      <c r="E3336" s="40" t="str">
        <f t="array" ref="E3336">IFERROR(INDEX(raw!$B:$H,MATCH(1,(raw!$B:$B=$B3336)*(raw!$D:$D=$C3336),0),7), "n/a")</f>
        <v/>
      </c>
    </row>
    <row r="3337">
      <c r="B3337" s="39" t="str">
        <f>IFERROR(raw!$B3336,"")</f>
        <v/>
      </c>
      <c r="C3337" s="39" t="str">
        <f>IFERROR(raw!$D3336,"")</f>
        <v/>
      </c>
      <c r="D3337" s="39" t="str">
        <f>IFERROR(__xludf.DUMMYFUNCTION("IFERROR(RANK(raw!$H3336,Filter(raw!$H$2:$H10000,raw!$B$2:$B10000=raw!$B3336),1),"""")"),"")</f>
        <v/>
      </c>
      <c r="E3337" s="40" t="str">
        <f t="array" ref="E3337">IFERROR(INDEX(raw!$B:$H,MATCH(1,(raw!$B:$B=$B3337)*(raw!$D:$D=$C3337),0),7), "n/a")</f>
        <v/>
      </c>
    </row>
    <row r="3338">
      <c r="B3338" s="39" t="str">
        <f>IFERROR(raw!$B3337,"")</f>
        <v/>
      </c>
      <c r="C3338" s="39" t="str">
        <f>IFERROR(raw!$D3337,"")</f>
        <v/>
      </c>
      <c r="D3338" s="39" t="str">
        <f>IFERROR(__xludf.DUMMYFUNCTION("IFERROR(RANK(raw!$H3337,Filter(raw!$H$2:$H10000,raw!$B$2:$B10000=raw!$B3337),1),"""")"),"")</f>
        <v/>
      </c>
      <c r="E3338" s="40" t="str">
        <f t="array" ref="E3338">IFERROR(INDEX(raw!$B:$H,MATCH(1,(raw!$B:$B=$B3338)*(raw!$D:$D=$C3338),0),7), "n/a")</f>
        <v/>
      </c>
    </row>
    <row r="3339">
      <c r="B3339" s="39" t="str">
        <f>IFERROR(raw!$B3338,"")</f>
        <v/>
      </c>
      <c r="C3339" s="39" t="str">
        <f>IFERROR(raw!$D3338,"")</f>
        <v/>
      </c>
      <c r="D3339" s="39" t="str">
        <f>IFERROR(__xludf.DUMMYFUNCTION("IFERROR(RANK(raw!$H3338,Filter(raw!$H$2:$H10000,raw!$B$2:$B10000=raw!$B3338),1),"""")"),"")</f>
        <v/>
      </c>
      <c r="E3339" s="40" t="str">
        <f t="array" ref="E3339">IFERROR(INDEX(raw!$B:$H,MATCH(1,(raw!$B:$B=$B3339)*(raw!$D:$D=$C3339),0),7), "n/a")</f>
        <v/>
      </c>
    </row>
    <row r="3340">
      <c r="B3340" s="39" t="str">
        <f>IFERROR(raw!$B3339,"")</f>
        <v/>
      </c>
      <c r="C3340" s="39" t="str">
        <f>IFERROR(raw!$D3339,"")</f>
        <v/>
      </c>
      <c r="D3340" s="39" t="str">
        <f>IFERROR(__xludf.DUMMYFUNCTION("IFERROR(RANK(raw!$H3339,Filter(raw!$H$2:$H10000,raw!$B$2:$B10000=raw!$B3339),1),"""")"),"")</f>
        <v/>
      </c>
      <c r="E3340" s="40" t="str">
        <f t="array" ref="E3340">IFERROR(INDEX(raw!$B:$H,MATCH(1,(raw!$B:$B=$B3340)*(raw!$D:$D=$C3340),0),7), "n/a")</f>
        <v/>
      </c>
    </row>
    <row r="3341">
      <c r="B3341" s="39" t="str">
        <f>IFERROR(raw!$B3340,"")</f>
        <v/>
      </c>
      <c r="C3341" s="39" t="str">
        <f>IFERROR(raw!$D3340,"")</f>
        <v/>
      </c>
      <c r="D3341" s="39" t="str">
        <f>IFERROR(__xludf.DUMMYFUNCTION("IFERROR(RANK(raw!$H3340,Filter(raw!$H$2:$H10000,raw!$B$2:$B10000=raw!$B3340),1),"""")"),"")</f>
        <v/>
      </c>
      <c r="E3341" s="40" t="str">
        <f t="array" ref="E3341">IFERROR(INDEX(raw!$B:$H,MATCH(1,(raw!$B:$B=$B3341)*(raw!$D:$D=$C3341),0),7), "n/a")</f>
        <v/>
      </c>
    </row>
    <row r="3342">
      <c r="B3342" s="39" t="str">
        <f>IFERROR(raw!$B3341,"")</f>
        <v/>
      </c>
      <c r="C3342" s="39" t="str">
        <f>IFERROR(raw!$D3341,"")</f>
        <v/>
      </c>
      <c r="D3342" s="39" t="str">
        <f>IFERROR(__xludf.DUMMYFUNCTION("IFERROR(RANK(raw!$H3341,Filter(raw!$H$2:$H10000,raw!$B$2:$B10000=raw!$B3341),1),"""")"),"")</f>
        <v/>
      </c>
      <c r="E3342" s="40" t="str">
        <f t="array" ref="E3342">IFERROR(INDEX(raw!$B:$H,MATCH(1,(raw!$B:$B=$B3342)*(raw!$D:$D=$C3342),0),7), "n/a")</f>
        <v/>
      </c>
    </row>
    <row r="3343">
      <c r="B3343" s="39" t="str">
        <f>IFERROR(raw!$B3342,"")</f>
        <v/>
      </c>
      <c r="C3343" s="39" t="str">
        <f>IFERROR(raw!$D3342,"")</f>
        <v/>
      </c>
      <c r="D3343" s="39" t="str">
        <f>IFERROR(__xludf.DUMMYFUNCTION("IFERROR(RANK(raw!$H3342,Filter(raw!$H$2:$H10000,raw!$B$2:$B10000=raw!$B3342),1),"""")"),"")</f>
        <v/>
      </c>
      <c r="E3343" s="40" t="str">
        <f t="array" ref="E3343">IFERROR(INDEX(raw!$B:$H,MATCH(1,(raw!$B:$B=$B3343)*(raw!$D:$D=$C3343),0),7), "n/a")</f>
        <v/>
      </c>
    </row>
    <row r="3344">
      <c r="B3344" s="39" t="str">
        <f>IFERROR(raw!$B3343,"")</f>
        <v/>
      </c>
      <c r="C3344" s="39" t="str">
        <f>IFERROR(raw!$D3343,"")</f>
        <v/>
      </c>
      <c r="D3344" s="39" t="str">
        <f>IFERROR(__xludf.DUMMYFUNCTION("IFERROR(RANK(raw!$H3343,Filter(raw!$H$2:$H10000,raw!$B$2:$B10000=raw!$B3343),1),"""")"),"")</f>
        <v/>
      </c>
      <c r="E3344" s="40" t="str">
        <f t="array" ref="E3344">IFERROR(INDEX(raw!$B:$H,MATCH(1,(raw!$B:$B=$B3344)*(raw!$D:$D=$C3344),0),7), "n/a")</f>
        <v/>
      </c>
    </row>
    <row r="3345">
      <c r="B3345" s="39" t="str">
        <f>IFERROR(raw!$B3344,"")</f>
        <v/>
      </c>
      <c r="C3345" s="39" t="str">
        <f>IFERROR(raw!$D3344,"")</f>
        <v/>
      </c>
      <c r="D3345" s="39" t="str">
        <f>IFERROR(__xludf.DUMMYFUNCTION("IFERROR(RANK(raw!$H3344,Filter(raw!$H$2:$H10000,raw!$B$2:$B10000=raw!$B3344),1),"""")"),"")</f>
        <v/>
      </c>
      <c r="E3345" s="40" t="str">
        <f t="array" ref="E3345">IFERROR(INDEX(raw!$B:$H,MATCH(1,(raw!$B:$B=$B3345)*(raw!$D:$D=$C3345),0),7), "n/a")</f>
        <v/>
      </c>
    </row>
    <row r="3346">
      <c r="B3346" s="39" t="str">
        <f>IFERROR(raw!$B3345,"")</f>
        <v/>
      </c>
      <c r="C3346" s="39" t="str">
        <f>IFERROR(raw!$D3345,"")</f>
        <v/>
      </c>
      <c r="D3346" s="39" t="str">
        <f>IFERROR(__xludf.DUMMYFUNCTION("IFERROR(RANK(raw!$H3345,Filter(raw!$H$2:$H10000,raw!$B$2:$B10000=raw!$B3345),1),"""")"),"")</f>
        <v/>
      </c>
      <c r="E3346" s="40" t="str">
        <f t="array" ref="E3346">IFERROR(INDEX(raw!$B:$H,MATCH(1,(raw!$B:$B=$B3346)*(raw!$D:$D=$C3346),0),7), "n/a")</f>
        <v/>
      </c>
    </row>
    <row r="3347">
      <c r="B3347" s="39" t="str">
        <f>IFERROR(raw!$B3346,"")</f>
        <v/>
      </c>
      <c r="C3347" s="39" t="str">
        <f>IFERROR(raw!$D3346,"")</f>
        <v/>
      </c>
      <c r="D3347" s="39" t="str">
        <f>IFERROR(__xludf.DUMMYFUNCTION("IFERROR(RANK(raw!$H3346,Filter(raw!$H$2:$H10000,raw!$B$2:$B10000=raw!$B3346),1),"""")"),"")</f>
        <v/>
      </c>
      <c r="E3347" s="40" t="str">
        <f t="array" ref="E3347">IFERROR(INDEX(raw!$B:$H,MATCH(1,(raw!$B:$B=$B3347)*(raw!$D:$D=$C3347),0),7), "n/a")</f>
        <v/>
      </c>
    </row>
    <row r="3348">
      <c r="B3348" s="39" t="str">
        <f>IFERROR(raw!$B3347,"")</f>
        <v/>
      </c>
      <c r="C3348" s="39" t="str">
        <f>IFERROR(raw!$D3347,"")</f>
        <v/>
      </c>
      <c r="D3348" s="39" t="str">
        <f>IFERROR(__xludf.DUMMYFUNCTION("IFERROR(RANK(raw!$H3347,Filter(raw!$H$2:$H10000,raw!$B$2:$B10000=raw!$B3347),1),"""")"),"")</f>
        <v/>
      </c>
      <c r="E3348" s="40" t="str">
        <f t="array" ref="E3348">IFERROR(INDEX(raw!$B:$H,MATCH(1,(raw!$B:$B=$B3348)*(raw!$D:$D=$C3348),0),7), "n/a")</f>
        <v/>
      </c>
    </row>
    <row r="3349">
      <c r="B3349" s="39" t="str">
        <f>IFERROR(raw!$B3348,"")</f>
        <v/>
      </c>
      <c r="C3349" s="39" t="str">
        <f>IFERROR(raw!$D3348,"")</f>
        <v/>
      </c>
      <c r="D3349" s="39" t="str">
        <f>IFERROR(__xludf.DUMMYFUNCTION("IFERROR(RANK(raw!$H3348,Filter(raw!$H$2:$H10000,raw!$B$2:$B10000=raw!$B3348),1),"""")"),"")</f>
        <v/>
      </c>
      <c r="E3349" s="40" t="str">
        <f t="array" ref="E3349">IFERROR(INDEX(raw!$B:$H,MATCH(1,(raw!$B:$B=$B3349)*(raw!$D:$D=$C3349),0),7), "n/a")</f>
        <v/>
      </c>
    </row>
    <row r="3350">
      <c r="B3350" s="39" t="str">
        <f>IFERROR(raw!$B3349,"")</f>
        <v/>
      </c>
      <c r="C3350" s="39" t="str">
        <f>IFERROR(raw!$D3349,"")</f>
        <v/>
      </c>
      <c r="D3350" s="39" t="str">
        <f>IFERROR(__xludf.DUMMYFUNCTION("IFERROR(RANK(raw!$H3349,Filter(raw!$H$2:$H10000,raw!$B$2:$B10000=raw!$B3349),1),"""")"),"")</f>
        <v/>
      </c>
      <c r="E3350" s="40" t="str">
        <f t="array" ref="E3350">IFERROR(INDEX(raw!$B:$H,MATCH(1,(raw!$B:$B=$B3350)*(raw!$D:$D=$C3350),0),7), "n/a")</f>
        <v/>
      </c>
    </row>
    <row r="3351">
      <c r="B3351" s="39" t="str">
        <f>IFERROR(raw!$B3350,"")</f>
        <v/>
      </c>
      <c r="C3351" s="39" t="str">
        <f>IFERROR(raw!$D3350,"")</f>
        <v/>
      </c>
      <c r="D3351" s="39" t="str">
        <f>IFERROR(__xludf.DUMMYFUNCTION("IFERROR(RANK(raw!$H3350,Filter(raw!$H$2:$H10000,raw!$B$2:$B10000=raw!$B3350),1),"""")"),"")</f>
        <v/>
      </c>
      <c r="E3351" s="40" t="str">
        <f t="array" ref="E3351">IFERROR(INDEX(raw!$B:$H,MATCH(1,(raw!$B:$B=$B3351)*(raw!$D:$D=$C3351),0),7), "n/a")</f>
        <v/>
      </c>
    </row>
    <row r="3352">
      <c r="B3352" s="39" t="str">
        <f>IFERROR(raw!$B3351,"")</f>
        <v/>
      </c>
      <c r="C3352" s="39" t="str">
        <f>IFERROR(raw!$D3351,"")</f>
        <v/>
      </c>
      <c r="D3352" s="39" t="str">
        <f>IFERROR(__xludf.DUMMYFUNCTION("IFERROR(RANK(raw!$H3351,Filter(raw!$H$2:$H10000,raw!$B$2:$B10000=raw!$B3351),1),"""")"),"")</f>
        <v/>
      </c>
      <c r="E3352" s="40" t="str">
        <f t="array" ref="E3352">IFERROR(INDEX(raw!$B:$H,MATCH(1,(raw!$B:$B=$B3352)*(raw!$D:$D=$C3352),0),7), "n/a")</f>
        <v/>
      </c>
    </row>
    <row r="3353">
      <c r="B3353" s="39" t="str">
        <f>IFERROR(raw!$B3352,"")</f>
        <v/>
      </c>
      <c r="C3353" s="39" t="str">
        <f>IFERROR(raw!$D3352,"")</f>
        <v/>
      </c>
      <c r="D3353" s="39" t="str">
        <f>IFERROR(__xludf.DUMMYFUNCTION("IFERROR(RANK(raw!$H3352,Filter(raw!$H$2:$H10000,raw!$B$2:$B10000=raw!$B3352),1),"""")"),"")</f>
        <v/>
      </c>
      <c r="E3353" s="40" t="str">
        <f t="array" ref="E3353">IFERROR(INDEX(raw!$B:$H,MATCH(1,(raw!$B:$B=$B3353)*(raw!$D:$D=$C3353),0),7), "n/a")</f>
        <v/>
      </c>
    </row>
    <row r="3354">
      <c r="B3354" s="39" t="str">
        <f>IFERROR(raw!$B3353,"")</f>
        <v/>
      </c>
      <c r="C3354" s="39" t="str">
        <f>IFERROR(raw!$D3353,"")</f>
        <v/>
      </c>
      <c r="D3354" s="39" t="str">
        <f>IFERROR(__xludf.DUMMYFUNCTION("IFERROR(RANK(raw!$H3353,Filter(raw!$H$2:$H10000,raw!$B$2:$B10000=raw!$B3353),1),"""")"),"")</f>
        <v/>
      </c>
      <c r="E3354" s="40" t="str">
        <f t="array" ref="E3354">IFERROR(INDEX(raw!$B:$H,MATCH(1,(raw!$B:$B=$B3354)*(raw!$D:$D=$C3354),0),7), "n/a")</f>
        <v/>
      </c>
    </row>
    <row r="3355">
      <c r="B3355" s="39" t="str">
        <f>IFERROR(raw!$B3354,"")</f>
        <v/>
      </c>
      <c r="C3355" s="39" t="str">
        <f>IFERROR(raw!$D3354,"")</f>
        <v/>
      </c>
      <c r="D3355" s="39" t="str">
        <f>IFERROR(__xludf.DUMMYFUNCTION("IFERROR(RANK(raw!$H3354,Filter(raw!$H$2:$H10000,raw!$B$2:$B10000=raw!$B3354),1),"""")"),"")</f>
        <v/>
      </c>
      <c r="E3355" s="40" t="str">
        <f t="array" ref="E3355">IFERROR(INDEX(raw!$B:$H,MATCH(1,(raw!$B:$B=$B3355)*(raw!$D:$D=$C3355),0),7), "n/a")</f>
        <v/>
      </c>
    </row>
    <row r="3356">
      <c r="B3356" s="39" t="str">
        <f>IFERROR(raw!$B3355,"")</f>
        <v/>
      </c>
      <c r="C3356" s="39" t="str">
        <f>IFERROR(raw!$D3355,"")</f>
        <v/>
      </c>
      <c r="D3356" s="39" t="str">
        <f>IFERROR(__xludf.DUMMYFUNCTION("IFERROR(RANK(raw!$H3355,Filter(raw!$H$2:$H10000,raw!$B$2:$B10000=raw!$B3355),1),"""")"),"")</f>
        <v/>
      </c>
      <c r="E3356" s="40" t="str">
        <f t="array" ref="E3356">IFERROR(INDEX(raw!$B:$H,MATCH(1,(raw!$B:$B=$B3356)*(raw!$D:$D=$C3356),0),7), "n/a")</f>
        <v/>
      </c>
    </row>
    <row r="3357">
      <c r="B3357" s="39" t="str">
        <f>IFERROR(raw!$B3356,"")</f>
        <v/>
      </c>
      <c r="C3357" s="39" t="str">
        <f>IFERROR(raw!$D3356,"")</f>
        <v/>
      </c>
      <c r="D3357" s="39" t="str">
        <f>IFERROR(__xludf.DUMMYFUNCTION("IFERROR(RANK(raw!$H3356,Filter(raw!$H$2:$H10000,raw!$B$2:$B10000=raw!$B3356),1),"""")"),"")</f>
        <v/>
      </c>
      <c r="E3357" s="40" t="str">
        <f t="array" ref="E3357">IFERROR(INDEX(raw!$B:$H,MATCH(1,(raw!$B:$B=$B3357)*(raw!$D:$D=$C3357),0),7), "n/a")</f>
        <v/>
      </c>
    </row>
    <row r="3358">
      <c r="B3358" s="39" t="str">
        <f>IFERROR(raw!$B3357,"")</f>
        <v/>
      </c>
      <c r="C3358" s="39" t="str">
        <f>IFERROR(raw!$D3357,"")</f>
        <v/>
      </c>
      <c r="D3358" s="39" t="str">
        <f>IFERROR(__xludf.DUMMYFUNCTION("IFERROR(RANK(raw!$H3357,Filter(raw!$H$2:$H10000,raw!$B$2:$B10000=raw!$B3357),1),"""")"),"")</f>
        <v/>
      </c>
      <c r="E3358" s="40" t="str">
        <f t="array" ref="E3358">IFERROR(INDEX(raw!$B:$H,MATCH(1,(raw!$B:$B=$B3358)*(raw!$D:$D=$C3358),0),7), "n/a")</f>
        <v/>
      </c>
    </row>
    <row r="3359">
      <c r="B3359" s="39" t="str">
        <f>IFERROR(raw!$B3358,"")</f>
        <v/>
      </c>
      <c r="C3359" s="39" t="str">
        <f>IFERROR(raw!$D3358,"")</f>
        <v/>
      </c>
      <c r="D3359" s="39" t="str">
        <f>IFERROR(__xludf.DUMMYFUNCTION("IFERROR(RANK(raw!$H3358,Filter(raw!$H$2:$H10000,raw!$B$2:$B10000=raw!$B3358),1),"""")"),"")</f>
        <v/>
      </c>
      <c r="E3359" s="40" t="str">
        <f t="array" ref="E3359">IFERROR(INDEX(raw!$B:$H,MATCH(1,(raw!$B:$B=$B3359)*(raw!$D:$D=$C3359),0),7), "n/a")</f>
        <v/>
      </c>
    </row>
    <row r="3360">
      <c r="B3360" s="39" t="str">
        <f>IFERROR(raw!$B3359,"")</f>
        <v/>
      </c>
      <c r="C3360" s="39" t="str">
        <f>IFERROR(raw!$D3359,"")</f>
        <v/>
      </c>
      <c r="D3360" s="39" t="str">
        <f>IFERROR(__xludf.DUMMYFUNCTION("IFERROR(RANK(raw!$H3359,Filter(raw!$H$2:$H10000,raw!$B$2:$B10000=raw!$B3359),1),"""")"),"")</f>
        <v/>
      </c>
      <c r="E3360" s="40" t="str">
        <f t="array" ref="E3360">IFERROR(INDEX(raw!$B:$H,MATCH(1,(raw!$B:$B=$B3360)*(raw!$D:$D=$C3360),0),7), "n/a")</f>
        <v/>
      </c>
    </row>
    <row r="3361">
      <c r="B3361" s="39" t="str">
        <f>IFERROR(raw!$B3360,"")</f>
        <v/>
      </c>
      <c r="C3361" s="39" t="str">
        <f>IFERROR(raw!$D3360,"")</f>
        <v/>
      </c>
      <c r="D3361" s="39" t="str">
        <f>IFERROR(__xludf.DUMMYFUNCTION("IFERROR(RANK(raw!$H3360,Filter(raw!$H$2:$H10000,raw!$B$2:$B10000=raw!$B3360),1),"""")"),"")</f>
        <v/>
      </c>
      <c r="E3361" s="40" t="str">
        <f t="array" ref="E3361">IFERROR(INDEX(raw!$B:$H,MATCH(1,(raw!$B:$B=$B3361)*(raw!$D:$D=$C3361),0),7), "n/a")</f>
        <v/>
      </c>
    </row>
    <row r="3362">
      <c r="B3362" s="39" t="str">
        <f>IFERROR(raw!$B3361,"")</f>
        <v/>
      </c>
      <c r="C3362" s="39" t="str">
        <f>IFERROR(raw!$D3361,"")</f>
        <v/>
      </c>
      <c r="D3362" s="39" t="str">
        <f>IFERROR(__xludf.DUMMYFUNCTION("IFERROR(RANK(raw!$H3361,Filter(raw!$H$2:$H10000,raw!$B$2:$B10000=raw!$B3361),1),"""")"),"")</f>
        <v/>
      </c>
      <c r="E3362" s="40" t="str">
        <f t="array" ref="E3362">IFERROR(INDEX(raw!$B:$H,MATCH(1,(raw!$B:$B=$B3362)*(raw!$D:$D=$C3362),0),7), "n/a")</f>
        <v/>
      </c>
    </row>
    <row r="3363">
      <c r="B3363" s="39" t="str">
        <f>IFERROR(raw!$B3362,"")</f>
        <v/>
      </c>
      <c r="C3363" s="39" t="str">
        <f>IFERROR(raw!$D3362,"")</f>
        <v/>
      </c>
      <c r="D3363" s="39" t="str">
        <f>IFERROR(__xludf.DUMMYFUNCTION("IFERROR(RANK(raw!$H3362,Filter(raw!$H$2:$H10000,raw!$B$2:$B10000=raw!$B3362),1),"""")"),"")</f>
        <v/>
      </c>
      <c r="E3363" s="40" t="str">
        <f t="array" ref="E3363">IFERROR(INDEX(raw!$B:$H,MATCH(1,(raw!$B:$B=$B3363)*(raw!$D:$D=$C3363),0),7), "n/a")</f>
        <v/>
      </c>
    </row>
    <row r="3364">
      <c r="B3364" s="39" t="str">
        <f>IFERROR(raw!$B3363,"")</f>
        <v/>
      </c>
      <c r="C3364" s="39" t="str">
        <f>IFERROR(raw!$D3363,"")</f>
        <v/>
      </c>
      <c r="D3364" s="39" t="str">
        <f>IFERROR(__xludf.DUMMYFUNCTION("IFERROR(RANK(raw!$H3363,Filter(raw!$H$2:$H10000,raw!$B$2:$B10000=raw!$B3363),1),"""")"),"")</f>
        <v/>
      </c>
      <c r="E3364" s="40" t="str">
        <f t="array" ref="E3364">IFERROR(INDEX(raw!$B:$H,MATCH(1,(raw!$B:$B=$B3364)*(raw!$D:$D=$C3364),0),7), "n/a")</f>
        <v/>
      </c>
    </row>
    <row r="3365">
      <c r="B3365" s="39" t="str">
        <f>IFERROR(raw!$B3364,"")</f>
        <v/>
      </c>
      <c r="C3365" s="39" t="str">
        <f>IFERROR(raw!$D3364,"")</f>
        <v/>
      </c>
      <c r="D3365" s="39" t="str">
        <f>IFERROR(__xludf.DUMMYFUNCTION("IFERROR(RANK(raw!$H3364,Filter(raw!$H$2:$H10000,raw!$B$2:$B10000=raw!$B3364),1),"""")"),"")</f>
        <v/>
      </c>
      <c r="E3365" s="40" t="str">
        <f t="array" ref="E3365">IFERROR(INDEX(raw!$B:$H,MATCH(1,(raw!$B:$B=$B3365)*(raw!$D:$D=$C3365),0),7), "n/a")</f>
        <v/>
      </c>
    </row>
    <row r="3366">
      <c r="B3366" s="39" t="str">
        <f>IFERROR(raw!$B3365,"")</f>
        <v/>
      </c>
      <c r="C3366" s="39" t="str">
        <f>IFERROR(raw!$D3365,"")</f>
        <v/>
      </c>
      <c r="D3366" s="39" t="str">
        <f>IFERROR(__xludf.DUMMYFUNCTION("IFERROR(RANK(raw!$H3365,Filter(raw!$H$2:$H10000,raw!$B$2:$B10000=raw!$B3365),1),"""")"),"")</f>
        <v/>
      </c>
      <c r="E3366" s="40" t="str">
        <f t="array" ref="E3366">IFERROR(INDEX(raw!$B:$H,MATCH(1,(raw!$B:$B=$B3366)*(raw!$D:$D=$C3366),0),7), "n/a")</f>
        <v/>
      </c>
    </row>
    <row r="3367">
      <c r="B3367" s="39" t="str">
        <f>IFERROR(raw!$B3366,"")</f>
        <v/>
      </c>
      <c r="C3367" s="39" t="str">
        <f>IFERROR(raw!$D3366,"")</f>
        <v/>
      </c>
      <c r="D3367" s="39" t="str">
        <f>IFERROR(__xludf.DUMMYFUNCTION("IFERROR(RANK(raw!$H3366,Filter(raw!$H$2:$H10000,raw!$B$2:$B10000=raw!$B3366),1),"""")"),"")</f>
        <v/>
      </c>
      <c r="E3367" s="40" t="str">
        <f t="array" ref="E3367">IFERROR(INDEX(raw!$B:$H,MATCH(1,(raw!$B:$B=$B3367)*(raw!$D:$D=$C3367),0),7), "n/a")</f>
        <v/>
      </c>
    </row>
    <row r="3368">
      <c r="B3368" s="39" t="str">
        <f>IFERROR(raw!$B3367,"")</f>
        <v/>
      </c>
      <c r="C3368" s="39" t="str">
        <f>IFERROR(raw!$D3367,"")</f>
        <v/>
      </c>
      <c r="D3368" s="39" t="str">
        <f>IFERROR(__xludf.DUMMYFUNCTION("IFERROR(RANK(raw!$H3367,Filter(raw!$H$2:$H10000,raw!$B$2:$B10000=raw!$B3367),1),"""")"),"")</f>
        <v/>
      </c>
      <c r="E3368" s="40" t="str">
        <f t="array" ref="E3368">IFERROR(INDEX(raw!$B:$H,MATCH(1,(raw!$B:$B=$B3368)*(raw!$D:$D=$C3368),0),7), "n/a")</f>
        <v/>
      </c>
    </row>
    <row r="3369">
      <c r="B3369" s="39" t="str">
        <f>IFERROR(raw!$B3368,"")</f>
        <v/>
      </c>
      <c r="C3369" s="39" t="str">
        <f>IFERROR(raw!$D3368,"")</f>
        <v/>
      </c>
      <c r="D3369" s="39" t="str">
        <f>IFERROR(__xludf.DUMMYFUNCTION("IFERROR(RANK(raw!$H3368,Filter(raw!$H$2:$H10000,raw!$B$2:$B10000=raw!$B3368),1),"""")"),"")</f>
        <v/>
      </c>
      <c r="E3369" s="40" t="str">
        <f t="array" ref="E3369">IFERROR(INDEX(raw!$B:$H,MATCH(1,(raw!$B:$B=$B3369)*(raw!$D:$D=$C3369),0),7), "n/a")</f>
        <v/>
      </c>
    </row>
    <row r="3370">
      <c r="B3370" s="39" t="str">
        <f>IFERROR(raw!$B3369,"")</f>
        <v/>
      </c>
      <c r="C3370" s="39" t="str">
        <f>IFERROR(raw!$D3369,"")</f>
        <v/>
      </c>
      <c r="D3370" s="39" t="str">
        <f>IFERROR(__xludf.DUMMYFUNCTION("IFERROR(RANK(raw!$H3369,Filter(raw!$H$2:$H10000,raw!$B$2:$B10000=raw!$B3369),1),"""")"),"")</f>
        <v/>
      </c>
      <c r="E3370" s="40" t="str">
        <f t="array" ref="E3370">IFERROR(INDEX(raw!$B:$H,MATCH(1,(raw!$B:$B=$B3370)*(raw!$D:$D=$C3370),0),7), "n/a")</f>
        <v/>
      </c>
    </row>
    <row r="3371">
      <c r="B3371" s="39" t="str">
        <f>IFERROR(raw!$B3370,"")</f>
        <v/>
      </c>
      <c r="C3371" s="39" t="str">
        <f>IFERROR(raw!$D3370,"")</f>
        <v/>
      </c>
      <c r="D3371" s="39" t="str">
        <f>IFERROR(__xludf.DUMMYFUNCTION("IFERROR(RANK(raw!$H3370,Filter(raw!$H$2:$H10000,raw!$B$2:$B10000=raw!$B3370),1),"""")"),"")</f>
        <v/>
      </c>
      <c r="E3371" s="40" t="str">
        <f t="array" ref="E3371">IFERROR(INDEX(raw!$B:$H,MATCH(1,(raw!$B:$B=$B3371)*(raw!$D:$D=$C3371),0),7), "n/a")</f>
        <v/>
      </c>
    </row>
    <row r="3372">
      <c r="B3372" s="39" t="str">
        <f>IFERROR(raw!$B3371,"")</f>
        <v/>
      </c>
      <c r="C3372" s="39" t="str">
        <f>IFERROR(raw!$D3371,"")</f>
        <v/>
      </c>
      <c r="D3372" s="39" t="str">
        <f>IFERROR(__xludf.DUMMYFUNCTION("IFERROR(RANK(raw!$H3371,Filter(raw!$H$2:$H10000,raw!$B$2:$B10000=raw!$B3371),1),"""")"),"")</f>
        <v/>
      </c>
      <c r="E3372" s="40" t="str">
        <f t="array" ref="E3372">IFERROR(INDEX(raw!$B:$H,MATCH(1,(raw!$B:$B=$B3372)*(raw!$D:$D=$C3372),0),7), "n/a")</f>
        <v/>
      </c>
    </row>
    <row r="3373">
      <c r="B3373" s="39" t="str">
        <f>IFERROR(raw!$B3372,"")</f>
        <v/>
      </c>
      <c r="C3373" s="39" t="str">
        <f>IFERROR(raw!$D3372,"")</f>
        <v/>
      </c>
      <c r="D3373" s="39" t="str">
        <f>IFERROR(__xludf.DUMMYFUNCTION("IFERROR(RANK(raw!$H3372,Filter(raw!$H$2:$H10000,raw!$B$2:$B10000=raw!$B3372),1),"""")"),"")</f>
        <v/>
      </c>
      <c r="E3373" s="40" t="str">
        <f t="array" ref="E3373">IFERROR(INDEX(raw!$B:$H,MATCH(1,(raw!$B:$B=$B3373)*(raw!$D:$D=$C3373),0),7), "n/a")</f>
        <v/>
      </c>
    </row>
    <row r="3374">
      <c r="B3374" s="39" t="str">
        <f>IFERROR(raw!$B3373,"")</f>
        <v/>
      </c>
      <c r="C3374" s="39" t="str">
        <f>IFERROR(raw!$D3373,"")</f>
        <v/>
      </c>
      <c r="D3374" s="39" t="str">
        <f>IFERROR(__xludf.DUMMYFUNCTION("IFERROR(RANK(raw!$H3373,Filter(raw!$H$2:$H10000,raw!$B$2:$B10000=raw!$B3373),1),"""")"),"")</f>
        <v/>
      </c>
      <c r="E3374" s="40" t="str">
        <f t="array" ref="E3374">IFERROR(INDEX(raw!$B:$H,MATCH(1,(raw!$B:$B=$B3374)*(raw!$D:$D=$C3374),0),7), "n/a")</f>
        <v/>
      </c>
    </row>
    <row r="3375">
      <c r="B3375" s="39" t="str">
        <f>IFERROR(raw!$B3374,"")</f>
        <v/>
      </c>
      <c r="C3375" s="39" t="str">
        <f>IFERROR(raw!$D3374,"")</f>
        <v/>
      </c>
      <c r="D3375" s="39" t="str">
        <f>IFERROR(__xludf.DUMMYFUNCTION("IFERROR(RANK(raw!$H3374,Filter(raw!$H$2:$H10000,raw!$B$2:$B10000=raw!$B3374),1),"""")"),"")</f>
        <v/>
      </c>
      <c r="E3375" s="40" t="str">
        <f t="array" ref="E3375">IFERROR(INDEX(raw!$B:$H,MATCH(1,(raw!$B:$B=$B3375)*(raw!$D:$D=$C3375),0),7), "n/a")</f>
        <v/>
      </c>
    </row>
    <row r="3376">
      <c r="B3376" s="39" t="str">
        <f>IFERROR(raw!$B3375,"")</f>
        <v/>
      </c>
      <c r="C3376" s="39" t="str">
        <f>IFERROR(raw!$D3375,"")</f>
        <v/>
      </c>
      <c r="D3376" s="39" t="str">
        <f>IFERROR(__xludf.DUMMYFUNCTION("IFERROR(RANK(raw!$H3375,Filter(raw!$H$2:$H10000,raw!$B$2:$B10000=raw!$B3375),1),"""")"),"")</f>
        <v/>
      </c>
      <c r="E3376" s="40" t="str">
        <f t="array" ref="E3376">IFERROR(INDEX(raw!$B:$H,MATCH(1,(raw!$B:$B=$B3376)*(raw!$D:$D=$C3376),0),7), "n/a")</f>
        <v/>
      </c>
    </row>
    <row r="3377">
      <c r="B3377" s="39" t="str">
        <f>IFERROR(raw!$B3376,"")</f>
        <v/>
      </c>
      <c r="C3377" s="39" t="str">
        <f>IFERROR(raw!$D3376,"")</f>
        <v/>
      </c>
      <c r="D3377" s="39" t="str">
        <f>IFERROR(__xludf.DUMMYFUNCTION("IFERROR(RANK(raw!$H3376,Filter(raw!$H$2:$H10000,raw!$B$2:$B10000=raw!$B3376),1),"""")"),"")</f>
        <v/>
      </c>
      <c r="E3377" s="40" t="str">
        <f t="array" ref="E3377">IFERROR(INDEX(raw!$B:$H,MATCH(1,(raw!$B:$B=$B3377)*(raw!$D:$D=$C3377),0),7), "n/a")</f>
        <v/>
      </c>
    </row>
    <row r="3378">
      <c r="B3378" s="39" t="str">
        <f>IFERROR(raw!$B3377,"")</f>
        <v/>
      </c>
      <c r="C3378" s="39" t="str">
        <f>IFERROR(raw!$D3377,"")</f>
        <v/>
      </c>
      <c r="D3378" s="39" t="str">
        <f>IFERROR(__xludf.DUMMYFUNCTION("IFERROR(RANK(raw!$H3377,Filter(raw!$H$2:$H10000,raw!$B$2:$B10000=raw!$B3377),1),"""")"),"")</f>
        <v/>
      </c>
      <c r="E3378" s="40" t="str">
        <f t="array" ref="E3378">IFERROR(INDEX(raw!$B:$H,MATCH(1,(raw!$B:$B=$B3378)*(raw!$D:$D=$C3378),0),7), "n/a")</f>
        <v/>
      </c>
    </row>
    <row r="3379">
      <c r="B3379" s="39" t="str">
        <f>IFERROR(raw!$B3378,"")</f>
        <v/>
      </c>
      <c r="C3379" s="39" t="str">
        <f>IFERROR(raw!$D3378,"")</f>
        <v/>
      </c>
      <c r="D3379" s="39" t="str">
        <f>IFERROR(__xludf.DUMMYFUNCTION("IFERROR(RANK(raw!$H3378,Filter(raw!$H$2:$H10000,raw!$B$2:$B10000=raw!$B3378),1),"""")"),"")</f>
        <v/>
      </c>
      <c r="E3379" s="40" t="str">
        <f t="array" ref="E3379">IFERROR(INDEX(raw!$B:$H,MATCH(1,(raw!$B:$B=$B3379)*(raw!$D:$D=$C3379),0),7), "n/a")</f>
        <v/>
      </c>
    </row>
    <row r="3380">
      <c r="B3380" s="39" t="str">
        <f>IFERROR(raw!$B3379,"")</f>
        <v/>
      </c>
      <c r="C3380" s="39" t="str">
        <f>IFERROR(raw!$D3379,"")</f>
        <v/>
      </c>
      <c r="D3380" s="39" t="str">
        <f>IFERROR(__xludf.DUMMYFUNCTION("IFERROR(RANK(raw!$H3379,Filter(raw!$H$2:$H10000,raw!$B$2:$B10000=raw!$B3379),1),"""")"),"")</f>
        <v/>
      </c>
      <c r="E3380" s="40" t="str">
        <f t="array" ref="E3380">IFERROR(INDEX(raw!$B:$H,MATCH(1,(raw!$B:$B=$B3380)*(raw!$D:$D=$C3380),0),7), "n/a")</f>
        <v/>
      </c>
    </row>
    <row r="3381">
      <c r="B3381" s="39" t="str">
        <f>IFERROR(raw!$B3380,"")</f>
        <v/>
      </c>
      <c r="C3381" s="39" t="str">
        <f>IFERROR(raw!$D3380,"")</f>
        <v/>
      </c>
      <c r="D3381" s="39" t="str">
        <f>IFERROR(__xludf.DUMMYFUNCTION("IFERROR(RANK(raw!$H3380,Filter(raw!$H$2:$H10000,raw!$B$2:$B10000=raw!$B3380),1),"""")"),"")</f>
        <v/>
      </c>
      <c r="E3381" s="40" t="str">
        <f t="array" ref="E3381">IFERROR(INDEX(raw!$B:$H,MATCH(1,(raw!$B:$B=$B3381)*(raw!$D:$D=$C3381),0),7), "n/a")</f>
        <v/>
      </c>
    </row>
    <row r="3382">
      <c r="B3382" s="39" t="str">
        <f>IFERROR(raw!$B3381,"")</f>
        <v/>
      </c>
      <c r="C3382" s="39" t="str">
        <f>IFERROR(raw!$D3381,"")</f>
        <v/>
      </c>
      <c r="D3382" s="39" t="str">
        <f>IFERROR(__xludf.DUMMYFUNCTION("IFERROR(RANK(raw!$H3381,Filter(raw!$H$2:$H10000,raw!$B$2:$B10000=raw!$B3381),1),"""")"),"")</f>
        <v/>
      </c>
      <c r="E3382" s="40" t="str">
        <f t="array" ref="E3382">IFERROR(INDEX(raw!$B:$H,MATCH(1,(raw!$B:$B=$B3382)*(raw!$D:$D=$C3382),0),7), "n/a")</f>
        <v/>
      </c>
    </row>
    <row r="3383">
      <c r="B3383" s="39" t="str">
        <f>IFERROR(raw!$B3382,"")</f>
        <v/>
      </c>
      <c r="C3383" s="39" t="str">
        <f>IFERROR(raw!$D3382,"")</f>
        <v/>
      </c>
      <c r="D3383" s="39" t="str">
        <f>IFERROR(__xludf.DUMMYFUNCTION("IFERROR(RANK(raw!$H3382,Filter(raw!$H$2:$H10000,raw!$B$2:$B10000=raw!$B3382),1),"""")"),"")</f>
        <v/>
      </c>
      <c r="E3383" s="40" t="str">
        <f t="array" ref="E3383">IFERROR(INDEX(raw!$B:$H,MATCH(1,(raw!$B:$B=$B3383)*(raw!$D:$D=$C3383),0),7), "n/a")</f>
        <v/>
      </c>
    </row>
    <row r="3384">
      <c r="B3384" s="39" t="str">
        <f>IFERROR(raw!$B3383,"")</f>
        <v/>
      </c>
      <c r="C3384" s="39" t="str">
        <f>IFERROR(raw!$D3383,"")</f>
        <v/>
      </c>
      <c r="D3384" s="39" t="str">
        <f>IFERROR(__xludf.DUMMYFUNCTION("IFERROR(RANK(raw!$H3383,Filter(raw!$H$2:$H10000,raw!$B$2:$B10000=raw!$B3383),1),"""")"),"")</f>
        <v/>
      </c>
      <c r="E3384" s="40" t="str">
        <f t="array" ref="E3384">IFERROR(INDEX(raw!$B:$H,MATCH(1,(raw!$B:$B=$B3384)*(raw!$D:$D=$C3384),0),7), "n/a")</f>
        <v/>
      </c>
    </row>
    <row r="3385">
      <c r="B3385" s="39" t="str">
        <f>IFERROR(raw!$B3384,"")</f>
        <v/>
      </c>
      <c r="C3385" s="39" t="str">
        <f>IFERROR(raw!$D3384,"")</f>
        <v/>
      </c>
      <c r="D3385" s="39" t="str">
        <f>IFERROR(__xludf.DUMMYFUNCTION("IFERROR(RANK(raw!$H3384,Filter(raw!$H$2:$H10000,raw!$B$2:$B10000=raw!$B3384),1),"""")"),"")</f>
        <v/>
      </c>
      <c r="E3385" s="40" t="str">
        <f t="array" ref="E3385">IFERROR(INDEX(raw!$B:$H,MATCH(1,(raw!$B:$B=$B3385)*(raw!$D:$D=$C3385),0),7), "n/a")</f>
        <v/>
      </c>
    </row>
    <row r="3386">
      <c r="B3386" s="39" t="str">
        <f>IFERROR(raw!$B3385,"")</f>
        <v/>
      </c>
      <c r="C3386" s="39" t="str">
        <f>IFERROR(raw!$D3385,"")</f>
        <v/>
      </c>
      <c r="D3386" s="39" t="str">
        <f>IFERROR(__xludf.DUMMYFUNCTION("IFERROR(RANK(raw!$H3385,Filter(raw!$H$2:$H10000,raw!$B$2:$B10000=raw!$B3385),1),"""")"),"")</f>
        <v/>
      </c>
      <c r="E3386" s="40" t="str">
        <f t="array" ref="E3386">IFERROR(INDEX(raw!$B:$H,MATCH(1,(raw!$B:$B=$B3386)*(raw!$D:$D=$C3386),0),7), "n/a")</f>
        <v/>
      </c>
    </row>
    <row r="3387">
      <c r="B3387" s="39" t="str">
        <f>IFERROR(raw!$B3386,"")</f>
        <v/>
      </c>
      <c r="C3387" s="39" t="str">
        <f>IFERROR(raw!$D3386,"")</f>
        <v/>
      </c>
      <c r="D3387" s="39" t="str">
        <f>IFERROR(__xludf.DUMMYFUNCTION("IFERROR(RANK(raw!$H3386,Filter(raw!$H$2:$H10000,raw!$B$2:$B10000=raw!$B3386),1),"""")"),"")</f>
        <v/>
      </c>
      <c r="E3387" s="40" t="str">
        <f t="array" ref="E3387">IFERROR(INDEX(raw!$B:$H,MATCH(1,(raw!$B:$B=$B3387)*(raw!$D:$D=$C3387),0),7), "n/a")</f>
        <v/>
      </c>
    </row>
    <row r="3388">
      <c r="B3388" s="39" t="str">
        <f>IFERROR(raw!$B3387,"")</f>
        <v/>
      </c>
      <c r="C3388" s="39" t="str">
        <f>IFERROR(raw!$D3387,"")</f>
        <v/>
      </c>
      <c r="D3388" s="39" t="str">
        <f>IFERROR(__xludf.DUMMYFUNCTION("IFERROR(RANK(raw!$H3387,Filter(raw!$H$2:$H10000,raw!$B$2:$B10000=raw!$B3387),1),"""")"),"")</f>
        <v/>
      </c>
      <c r="E3388" s="40" t="str">
        <f t="array" ref="E3388">IFERROR(INDEX(raw!$B:$H,MATCH(1,(raw!$B:$B=$B3388)*(raw!$D:$D=$C3388),0),7), "n/a")</f>
        <v/>
      </c>
    </row>
    <row r="3389">
      <c r="B3389" s="39" t="str">
        <f>IFERROR(raw!$B3388,"")</f>
        <v/>
      </c>
      <c r="C3389" s="39" t="str">
        <f>IFERROR(raw!$D3388,"")</f>
        <v/>
      </c>
      <c r="D3389" s="39" t="str">
        <f>IFERROR(__xludf.DUMMYFUNCTION("IFERROR(RANK(raw!$H3388,Filter(raw!$H$2:$H10000,raw!$B$2:$B10000=raw!$B3388),1),"""")"),"")</f>
        <v/>
      </c>
      <c r="E3389" s="40" t="str">
        <f t="array" ref="E3389">IFERROR(INDEX(raw!$B:$H,MATCH(1,(raw!$B:$B=$B3389)*(raw!$D:$D=$C3389),0),7), "n/a")</f>
        <v/>
      </c>
    </row>
    <row r="3390">
      <c r="B3390" s="39" t="str">
        <f>IFERROR(raw!$B3389,"")</f>
        <v/>
      </c>
      <c r="C3390" s="39" t="str">
        <f>IFERROR(raw!$D3389,"")</f>
        <v/>
      </c>
      <c r="D3390" s="39" t="str">
        <f>IFERROR(__xludf.DUMMYFUNCTION("IFERROR(RANK(raw!$H3389,Filter(raw!$H$2:$H10000,raw!$B$2:$B10000=raw!$B3389),1),"""")"),"")</f>
        <v/>
      </c>
      <c r="E3390" s="40" t="str">
        <f t="array" ref="E3390">IFERROR(INDEX(raw!$B:$H,MATCH(1,(raw!$B:$B=$B3390)*(raw!$D:$D=$C3390),0),7), "n/a")</f>
        <v/>
      </c>
    </row>
    <row r="3391">
      <c r="B3391" s="39" t="str">
        <f>IFERROR(raw!$B3390,"")</f>
        <v/>
      </c>
      <c r="C3391" s="39" t="str">
        <f>IFERROR(raw!$D3390,"")</f>
        <v/>
      </c>
      <c r="D3391" s="39" t="str">
        <f>IFERROR(__xludf.DUMMYFUNCTION("IFERROR(RANK(raw!$H3390,Filter(raw!$H$2:$H10000,raw!$B$2:$B10000=raw!$B3390),1),"""")"),"")</f>
        <v/>
      </c>
      <c r="E3391" s="40" t="str">
        <f t="array" ref="E3391">IFERROR(INDEX(raw!$B:$H,MATCH(1,(raw!$B:$B=$B3391)*(raw!$D:$D=$C3391),0),7), "n/a")</f>
        <v/>
      </c>
    </row>
    <row r="3392">
      <c r="B3392" s="39" t="str">
        <f>IFERROR(raw!$B3391,"")</f>
        <v/>
      </c>
      <c r="C3392" s="39" t="str">
        <f>IFERROR(raw!$D3391,"")</f>
        <v/>
      </c>
      <c r="D3392" s="39" t="str">
        <f>IFERROR(__xludf.DUMMYFUNCTION("IFERROR(RANK(raw!$H3391,Filter(raw!$H$2:$H10000,raw!$B$2:$B10000=raw!$B3391),1),"""")"),"")</f>
        <v/>
      </c>
      <c r="E3392" s="40" t="str">
        <f t="array" ref="E3392">IFERROR(INDEX(raw!$B:$H,MATCH(1,(raw!$B:$B=$B3392)*(raw!$D:$D=$C3392),0),7), "n/a")</f>
        <v/>
      </c>
    </row>
    <row r="3393">
      <c r="B3393" s="39" t="str">
        <f>IFERROR(raw!$B3392,"")</f>
        <v/>
      </c>
      <c r="C3393" s="39" t="str">
        <f>IFERROR(raw!$D3392,"")</f>
        <v/>
      </c>
      <c r="D3393" s="39" t="str">
        <f>IFERROR(__xludf.DUMMYFUNCTION("IFERROR(RANK(raw!$H3392,Filter(raw!$H$2:$H10000,raw!$B$2:$B10000=raw!$B3392),1),"""")"),"")</f>
        <v/>
      </c>
      <c r="E3393" s="40" t="str">
        <f t="array" ref="E3393">IFERROR(INDEX(raw!$B:$H,MATCH(1,(raw!$B:$B=$B3393)*(raw!$D:$D=$C3393),0),7), "n/a")</f>
        <v/>
      </c>
    </row>
    <row r="3394">
      <c r="B3394" s="39" t="str">
        <f>IFERROR(raw!$B3393,"")</f>
        <v/>
      </c>
      <c r="C3394" s="39" t="str">
        <f>IFERROR(raw!$D3393,"")</f>
        <v/>
      </c>
      <c r="D3394" s="39" t="str">
        <f>IFERROR(__xludf.DUMMYFUNCTION("IFERROR(RANK(raw!$H3393,Filter(raw!$H$2:$H10000,raw!$B$2:$B10000=raw!$B3393),1),"""")"),"")</f>
        <v/>
      </c>
      <c r="E3394" s="40" t="str">
        <f t="array" ref="E3394">IFERROR(INDEX(raw!$B:$H,MATCH(1,(raw!$B:$B=$B3394)*(raw!$D:$D=$C3394),0),7), "n/a")</f>
        <v/>
      </c>
    </row>
    <row r="3395">
      <c r="B3395" s="39" t="str">
        <f>IFERROR(raw!$B3394,"")</f>
        <v/>
      </c>
      <c r="C3395" s="39" t="str">
        <f>IFERROR(raw!$D3394,"")</f>
        <v/>
      </c>
      <c r="D3395" s="39" t="str">
        <f>IFERROR(__xludf.DUMMYFUNCTION("IFERROR(RANK(raw!$H3394,Filter(raw!$H$2:$H10000,raw!$B$2:$B10000=raw!$B3394),1),"""")"),"")</f>
        <v/>
      </c>
      <c r="E3395" s="40" t="str">
        <f t="array" ref="E3395">IFERROR(INDEX(raw!$B:$H,MATCH(1,(raw!$B:$B=$B3395)*(raw!$D:$D=$C3395),0),7), "n/a")</f>
        <v/>
      </c>
    </row>
    <row r="3396">
      <c r="B3396" s="39" t="str">
        <f>IFERROR(raw!$B3395,"")</f>
        <v/>
      </c>
      <c r="C3396" s="39" t="str">
        <f>IFERROR(raw!$D3395,"")</f>
        <v/>
      </c>
      <c r="D3396" s="39" t="str">
        <f>IFERROR(__xludf.DUMMYFUNCTION("IFERROR(RANK(raw!$H3395,Filter(raw!$H$2:$H10000,raw!$B$2:$B10000=raw!$B3395),1),"""")"),"")</f>
        <v/>
      </c>
      <c r="E3396" s="40" t="str">
        <f t="array" ref="E3396">IFERROR(INDEX(raw!$B:$H,MATCH(1,(raw!$B:$B=$B3396)*(raw!$D:$D=$C3396),0),7), "n/a")</f>
        <v/>
      </c>
    </row>
    <row r="3397">
      <c r="B3397" s="39" t="str">
        <f>IFERROR(raw!$B3396,"")</f>
        <v/>
      </c>
      <c r="C3397" s="39" t="str">
        <f>IFERROR(raw!$D3396,"")</f>
        <v/>
      </c>
      <c r="D3397" s="39" t="str">
        <f>IFERROR(__xludf.DUMMYFUNCTION("IFERROR(RANK(raw!$H3396,Filter(raw!$H$2:$H10000,raw!$B$2:$B10000=raw!$B3396),1),"""")"),"")</f>
        <v/>
      </c>
      <c r="E3397" s="40" t="str">
        <f t="array" ref="E3397">IFERROR(INDEX(raw!$B:$H,MATCH(1,(raw!$B:$B=$B3397)*(raw!$D:$D=$C3397),0),7), "n/a")</f>
        <v/>
      </c>
    </row>
    <row r="3398">
      <c r="B3398" s="39" t="str">
        <f>IFERROR(raw!$B3397,"")</f>
        <v/>
      </c>
      <c r="C3398" s="39" t="str">
        <f>IFERROR(raw!$D3397,"")</f>
        <v/>
      </c>
      <c r="D3398" s="39" t="str">
        <f>IFERROR(__xludf.DUMMYFUNCTION("IFERROR(RANK(raw!$H3397,Filter(raw!$H$2:$H10000,raw!$B$2:$B10000=raw!$B3397),1),"""")"),"")</f>
        <v/>
      </c>
      <c r="E3398" s="40" t="str">
        <f t="array" ref="E3398">IFERROR(INDEX(raw!$B:$H,MATCH(1,(raw!$B:$B=$B3398)*(raw!$D:$D=$C3398),0),7), "n/a")</f>
        <v/>
      </c>
    </row>
    <row r="3399">
      <c r="B3399" s="39" t="str">
        <f>IFERROR(raw!$B3398,"")</f>
        <v/>
      </c>
      <c r="C3399" s="39" t="str">
        <f>IFERROR(raw!$D3398,"")</f>
        <v/>
      </c>
      <c r="D3399" s="39" t="str">
        <f>IFERROR(__xludf.DUMMYFUNCTION("IFERROR(RANK(raw!$H3398,Filter(raw!$H$2:$H10000,raw!$B$2:$B10000=raw!$B3398),1),"""")"),"")</f>
        <v/>
      </c>
      <c r="E3399" s="40" t="str">
        <f t="array" ref="E3399">IFERROR(INDEX(raw!$B:$H,MATCH(1,(raw!$B:$B=$B3399)*(raw!$D:$D=$C3399),0),7), "n/a")</f>
        <v/>
      </c>
    </row>
    <row r="3400">
      <c r="B3400" s="39" t="str">
        <f>IFERROR(raw!$B3399,"")</f>
        <v/>
      </c>
      <c r="C3400" s="39" t="str">
        <f>IFERROR(raw!$D3399,"")</f>
        <v/>
      </c>
      <c r="D3400" s="39" t="str">
        <f>IFERROR(__xludf.DUMMYFUNCTION("IFERROR(RANK(raw!$H3399,Filter(raw!$H$2:$H10000,raw!$B$2:$B10000=raw!$B3399),1),"""")"),"")</f>
        <v/>
      </c>
      <c r="E3400" s="40" t="str">
        <f t="array" ref="E3400">IFERROR(INDEX(raw!$B:$H,MATCH(1,(raw!$B:$B=$B3400)*(raw!$D:$D=$C3400),0),7), "n/a")</f>
        <v/>
      </c>
    </row>
    <row r="3401">
      <c r="B3401" s="39" t="str">
        <f>IFERROR(raw!$B3400,"")</f>
        <v/>
      </c>
      <c r="C3401" s="39" t="str">
        <f>IFERROR(raw!$D3400,"")</f>
        <v/>
      </c>
      <c r="D3401" s="39" t="str">
        <f>IFERROR(__xludf.DUMMYFUNCTION("IFERROR(RANK(raw!$H3400,Filter(raw!$H$2:$H10000,raw!$B$2:$B10000=raw!$B3400),1),"""")"),"")</f>
        <v/>
      </c>
      <c r="E3401" s="40" t="str">
        <f t="array" ref="E3401">IFERROR(INDEX(raw!$B:$H,MATCH(1,(raw!$B:$B=$B3401)*(raw!$D:$D=$C3401),0),7), "n/a")</f>
        <v/>
      </c>
    </row>
    <row r="3402">
      <c r="B3402" s="39" t="str">
        <f>IFERROR(raw!$B3401,"")</f>
        <v/>
      </c>
      <c r="C3402" s="39" t="str">
        <f>IFERROR(raw!$D3401,"")</f>
        <v/>
      </c>
      <c r="D3402" s="39" t="str">
        <f>IFERROR(__xludf.DUMMYFUNCTION("IFERROR(RANK(raw!$H3401,Filter(raw!$H$2:$H10000,raw!$B$2:$B10000=raw!$B3401),1),"""")"),"")</f>
        <v/>
      </c>
      <c r="E3402" s="40" t="str">
        <f t="array" ref="E3402">IFERROR(INDEX(raw!$B:$H,MATCH(1,(raw!$B:$B=$B3402)*(raw!$D:$D=$C3402),0),7), "n/a")</f>
        <v/>
      </c>
    </row>
    <row r="3403">
      <c r="B3403" s="39" t="str">
        <f>IFERROR(raw!$B3402,"")</f>
        <v/>
      </c>
      <c r="C3403" s="39" t="str">
        <f>IFERROR(raw!$D3402,"")</f>
        <v/>
      </c>
      <c r="D3403" s="39" t="str">
        <f>IFERROR(__xludf.DUMMYFUNCTION("IFERROR(RANK(raw!$H3402,Filter(raw!$H$2:$H10000,raw!$B$2:$B10000=raw!$B3402),1),"""")"),"")</f>
        <v/>
      </c>
      <c r="E3403" s="40" t="str">
        <f t="array" ref="E3403">IFERROR(INDEX(raw!$B:$H,MATCH(1,(raw!$B:$B=$B3403)*(raw!$D:$D=$C3403),0),7), "n/a")</f>
        <v/>
      </c>
    </row>
    <row r="3404">
      <c r="B3404" s="39" t="str">
        <f>IFERROR(raw!$B3403,"")</f>
        <v/>
      </c>
      <c r="C3404" s="39" t="str">
        <f>IFERROR(raw!$D3403,"")</f>
        <v/>
      </c>
      <c r="D3404" s="39" t="str">
        <f>IFERROR(__xludf.DUMMYFUNCTION("IFERROR(RANK(raw!$H3403,Filter(raw!$H$2:$H10000,raw!$B$2:$B10000=raw!$B3403),1),"""")"),"")</f>
        <v/>
      </c>
      <c r="E3404" s="40" t="str">
        <f t="array" ref="E3404">IFERROR(INDEX(raw!$B:$H,MATCH(1,(raw!$B:$B=$B3404)*(raw!$D:$D=$C3404),0),7), "n/a")</f>
        <v/>
      </c>
    </row>
    <row r="3405">
      <c r="B3405" s="39" t="str">
        <f>IFERROR(raw!$B3404,"")</f>
        <v/>
      </c>
      <c r="C3405" s="39" t="str">
        <f>IFERROR(raw!$D3404,"")</f>
        <v/>
      </c>
      <c r="D3405" s="39" t="str">
        <f>IFERROR(__xludf.DUMMYFUNCTION("IFERROR(RANK(raw!$H3404,Filter(raw!$H$2:$H10000,raw!$B$2:$B10000=raw!$B3404),1),"""")"),"")</f>
        <v/>
      </c>
      <c r="E3405" s="40" t="str">
        <f t="array" ref="E3405">IFERROR(INDEX(raw!$B:$H,MATCH(1,(raw!$B:$B=$B3405)*(raw!$D:$D=$C3405),0),7), "n/a")</f>
        <v/>
      </c>
    </row>
    <row r="3406">
      <c r="B3406" s="39" t="str">
        <f>IFERROR(raw!$B3405,"")</f>
        <v/>
      </c>
      <c r="C3406" s="39" t="str">
        <f>IFERROR(raw!$D3405,"")</f>
        <v/>
      </c>
      <c r="D3406" s="39" t="str">
        <f>IFERROR(__xludf.DUMMYFUNCTION("IFERROR(RANK(raw!$H3405,Filter(raw!$H$2:$H10000,raw!$B$2:$B10000=raw!$B3405),1),"""")"),"")</f>
        <v/>
      </c>
      <c r="E3406" s="40" t="str">
        <f t="array" ref="E3406">IFERROR(INDEX(raw!$B:$H,MATCH(1,(raw!$B:$B=$B3406)*(raw!$D:$D=$C3406),0),7), "n/a")</f>
        <v/>
      </c>
    </row>
    <row r="3407">
      <c r="B3407" s="39" t="str">
        <f>IFERROR(raw!$B3406,"")</f>
        <v/>
      </c>
      <c r="C3407" s="39" t="str">
        <f>IFERROR(raw!$D3406,"")</f>
        <v/>
      </c>
      <c r="D3407" s="39" t="str">
        <f>IFERROR(__xludf.DUMMYFUNCTION("IFERROR(RANK(raw!$H3406,Filter(raw!$H$2:$H10000,raw!$B$2:$B10000=raw!$B3406),1),"""")"),"")</f>
        <v/>
      </c>
      <c r="E3407" s="40" t="str">
        <f t="array" ref="E3407">IFERROR(INDEX(raw!$B:$H,MATCH(1,(raw!$B:$B=$B3407)*(raw!$D:$D=$C3407),0),7), "n/a")</f>
        <v/>
      </c>
    </row>
    <row r="3408">
      <c r="B3408" s="39" t="str">
        <f>IFERROR(raw!$B3407,"")</f>
        <v/>
      </c>
      <c r="C3408" s="39" t="str">
        <f>IFERROR(raw!$D3407,"")</f>
        <v/>
      </c>
      <c r="D3408" s="39" t="str">
        <f>IFERROR(__xludf.DUMMYFUNCTION("IFERROR(RANK(raw!$H3407,Filter(raw!$H$2:$H10000,raw!$B$2:$B10000=raw!$B3407),1),"""")"),"")</f>
        <v/>
      </c>
      <c r="E3408" s="40" t="str">
        <f t="array" ref="E3408">IFERROR(INDEX(raw!$B:$H,MATCH(1,(raw!$B:$B=$B3408)*(raw!$D:$D=$C3408),0),7), "n/a")</f>
        <v/>
      </c>
    </row>
    <row r="3409">
      <c r="B3409" s="39" t="str">
        <f>IFERROR(raw!$B3408,"")</f>
        <v/>
      </c>
      <c r="C3409" s="39" t="str">
        <f>IFERROR(raw!$D3408,"")</f>
        <v/>
      </c>
      <c r="D3409" s="39" t="str">
        <f>IFERROR(__xludf.DUMMYFUNCTION("IFERROR(RANK(raw!$H3408,Filter(raw!$H$2:$H10000,raw!$B$2:$B10000=raw!$B3408),1),"""")"),"")</f>
        <v/>
      </c>
      <c r="E3409" s="40" t="str">
        <f t="array" ref="E3409">IFERROR(INDEX(raw!$B:$H,MATCH(1,(raw!$B:$B=$B3409)*(raw!$D:$D=$C3409),0),7), "n/a")</f>
        <v/>
      </c>
    </row>
    <row r="3410">
      <c r="B3410" s="39" t="str">
        <f>IFERROR(raw!$B3409,"")</f>
        <v/>
      </c>
      <c r="C3410" s="39" t="str">
        <f>IFERROR(raw!$D3409,"")</f>
        <v/>
      </c>
      <c r="D3410" s="39" t="str">
        <f>IFERROR(__xludf.DUMMYFUNCTION("IFERROR(RANK(raw!$H3409,Filter(raw!$H$2:$H10000,raw!$B$2:$B10000=raw!$B3409),1),"""")"),"")</f>
        <v/>
      </c>
      <c r="E3410" s="40" t="str">
        <f t="array" ref="E3410">IFERROR(INDEX(raw!$B:$H,MATCH(1,(raw!$B:$B=$B3410)*(raw!$D:$D=$C3410),0),7), "n/a")</f>
        <v/>
      </c>
    </row>
    <row r="3411">
      <c r="B3411" s="39" t="str">
        <f>IFERROR(raw!$B3410,"")</f>
        <v/>
      </c>
      <c r="C3411" s="39" t="str">
        <f>IFERROR(raw!$D3410,"")</f>
        <v/>
      </c>
      <c r="D3411" s="39" t="str">
        <f>IFERROR(__xludf.DUMMYFUNCTION("IFERROR(RANK(raw!$H3410,Filter(raw!$H$2:$H10000,raw!$B$2:$B10000=raw!$B3410),1),"""")"),"")</f>
        <v/>
      </c>
      <c r="E3411" s="40" t="str">
        <f t="array" ref="E3411">IFERROR(INDEX(raw!$B:$H,MATCH(1,(raw!$B:$B=$B3411)*(raw!$D:$D=$C3411),0),7), "n/a")</f>
        <v/>
      </c>
    </row>
    <row r="3412">
      <c r="B3412" s="39" t="str">
        <f>IFERROR(raw!$B3411,"")</f>
        <v/>
      </c>
      <c r="C3412" s="39" t="str">
        <f>IFERROR(raw!$D3411,"")</f>
        <v/>
      </c>
      <c r="D3412" s="39" t="str">
        <f>IFERROR(__xludf.DUMMYFUNCTION("IFERROR(RANK(raw!$H3411,Filter(raw!$H$2:$H10000,raw!$B$2:$B10000=raw!$B3411),1),"""")"),"")</f>
        <v/>
      </c>
      <c r="E3412" s="40" t="str">
        <f t="array" ref="E3412">IFERROR(INDEX(raw!$B:$H,MATCH(1,(raw!$B:$B=$B3412)*(raw!$D:$D=$C3412),0),7), "n/a")</f>
        <v/>
      </c>
    </row>
    <row r="3413">
      <c r="B3413" s="39" t="str">
        <f>IFERROR(raw!$B3412,"")</f>
        <v/>
      </c>
      <c r="C3413" s="39" t="str">
        <f>IFERROR(raw!$D3412,"")</f>
        <v/>
      </c>
      <c r="D3413" s="39" t="str">
        <f>IFERROR(__xludf.DUMMYFUNCTION("IFERROR(RANK(raw!$H3412,Filter(raw!$H$2:$H10000,raw!$B$2:$B10000=raw!$B3412),1),"""")"),"")</f>
        <v/>
      </c>
      <c r="E3413" s="40" t="str">
        <f t="array" ref="E3413">IFERROR(INDEX(raw!$B:$H,MATCH(1,(raw!$B:$B=$B3413)*(raw!$D:$D=$C3413),0),7), "n/a")</f>
        <v/>
      </c>
    </row>
    <row r="3414">
      <c r="B3414" s="39" t="str">
        <f>IFERROR(raw!$B3413,"")</f>
        <v/>
      </c>
      <c r="C3414" s="39" t="str">
        <f>IFERROR(raw!$D3413,"")</f>
        <v/>
      </c>
      <c r="D3414" s="39" t="str">
        <f>IFERROR(__xludf.DUMMYFUNCTION("IFERROR(RANK(raw!$H3413,Filter(raw!$H$2:$H10000,raw!$B$2:$B10000=raw!$B3413),1),"""")"),"")</f>
        <v/>
      </c>
      <c r="E3414" s="40" t="str">
        <f t="array" ref="E3414">IFERROR(INDEX(raw!$B:$H,MATCH(1,(raw!$B:$B=$B3414)*(raw!$D:$D=$C3414),0),7), "n/a")</f>
        <v/>
      </c>
    </row>
    <row r="3415">
      <c r="B3415" s="39" t="str">
        <f>IFERROR(raw!$B3414,"")</f>
        <v/>
      </c>
      <c r="C3415" s="39" t="str">
        <f>IFERROR(raw!$D3414,"")</f>
        <v/>
      </c>
      <c r="D3415" s="39" t="str">
        <f>IFERROR(__xludf.DUMMYFUNCTION("IFERROR(RANK(raw!$H3414,Filter(raw!$H$2:$H10000,raw!$B$2:$B10000=raw!$B3414),1),"""")"),"")</f>
        <v/>
      </c>
      <c r="E3415" s="40" t="str">
        <f t="array" ref="E3415">IFERROR(INDEX(raw!$B:$H,MATCH(1,(raw!$B:$B=$B3415)*(raw!$D:$D=$C3415),0),7), "n/a")</f>
        <v/>
      </c>
    </row>
    <row r="3416">
      <c r="B3416" s="39" t="str">
        <f>IFERROR(raw!$B3415,"")</f>
        <v/>
      </c>
      <c r="C3416" s="39" t="str">
        <f>IFERROR(raw!$D3415,"")</f>
        <v/>
      </c>
      <c r="D3416" s="39" t="str">
        <f>IFERROR(__xludf.DUMMYFUNCTION("IFERROR(RANK(raw!$H3415,Filter(raw!$H$2:$H10000,raw!$B$2:$B10000=raw!$B3415),1),"""")"),"")</f>
        <v/>
      </c>
      <c r="E3416" s="40" t="str">
        <f t="array" ref="E3416">IFERROR(INDEX(raw!$B:$H,MATCH(1,(raw!$B:$B=$B3416)*(raw!$D:$D=$C3416),0),7), "n/a")</f>
        <v/>
      </c>
    </row>
    <row r="3417">
      <c r="B3417" s="39" t="str">
        <f>IFERROR(raw!$B3416,"")</f>
        <v/>
      </c>
      <c r="C3417" s="39" t="str">
        <f>IFERROR(raw!$D3416,"")</f>
        <v/>
      </c>
      <c r="D3417" s="39" t="str">
        <f>IFERROR(__xludf.DUMMYFUNCTION("IFERROR(RANK(raw!$H3416,Filter(raw!$H$2:$H10000,raw!$B$2:$B10000=raw!$B3416),1),"""")"),"")</f>
        <v/>
      </c>
      <c r="E3417" s="40" t="str">
        <f t="array" ref="E3417">IFERROR(INDEX(raw!$B:$H,MATCH(1,(raw!$B:$B=$B3417)*(raw!$D:$D=$C3417),0),7), "n/a")</f>
        <v/>
      </c>
    </row>
    <row r="3418">
      <c r="B3418" s="39" t="str">
        <f>IFERROR(raw!$B3417,"")</f>
        <v/>
      </c>
      <c r="C3418" s="39" t="str">
        <f>IFERROR(raw!$D3417,"")</f>
        <v/>
      </c>
      <c r="D3418" s="39" t="str">
        <f>IFERROR(__xludf.DUMMYFUNCTION("IFERROR(RANK(raw!$H3417,Filter(raw!$H$2:$H10000,raw!$B$2:$B10000=raw!$B3417),1),"""")"),"")</f>
        <v/>
      </c>
      <c r="E3418" s="40" t="str">
        <f t="array" ref="E3418">IFERROR(INDEX(raw!$B:$H,MATCH(1,(raw!$B:$B=$B3418)*(raw!$D:$D=$C3418),0),7), "n/a")</f>
        <v/>
      </c>
    </row>
    <row r="3419">
      <c r="B3419" s="39" t="str">
        <f>IFERROR(raw!$B3418,"")</f>
        <v/>
      </c>
      <c r="C3419" s="39" t="str">
        <f>IFERROR(raw!$D3418,"")</f>
        <v/>
      </c>
      <c r="D3419" s="39" t="str">
        <f>IFERROR(__xludf.DUMMYFUNCTION("IFERROR(RANK(raw!$H3418,Filter(raw!$H$2:$H10000,raw!$B$2:$B10000=raw!$B3418),1),"""")"),"")</f>
        <v/>
      </c>
      <c r="E3419" s="40" t="str">
        <f t="array" ref="E3419">IFERROR(INDEX(raw!$B:$H,MATCH(1,(raw!$B:$B=$B3419)*(raw!$D:$D=$C3419),0),7), "n/a")</f>
        <v/>
      </c>
    </row>
    <row r="3420">
      <c r="B3420" s="39" t="str">
        <f>IFERROR(raw!$B3419,"")</f>
        <v/>
      </c>
      <c r="C3420" s="39" t="str">
        <f>IFERROR(raw!$D3419,"")</f>
        <v/>
      </c>
      <c r="D3420" s="39" t="str">
        <f>IFERROR(__xludf.DUMMYFUNCTION("IFERROR(RANK(raw!$H3419,Filter(raw!$H$2:$H10000,raw!$B$2:$B10000=raw!$B3419),1),"""")"),"")</f>
        <v/>
      </c>
      <c r="E3420" s="40" t="str">
        <f t="array" ref="E3420">IFERROR(INDEX(raw!$B:$H,MATCH(1,(raw!$B:$B=$B3420)*(raw!$D:$D=$C3420),0),7), "n/a")</f>
        <v/>
      </c>
    </row>
    <row r="3421">
      <c r="B3421" s="39" t="str">
        <f>IFERROR(raw!$B3420,"")</f>
        <v/>
      </c>
      <c r="C3421" s="39" t="str">
        <f>IFERROR(raw!$D3420,"")</f>
        <v/>
      </c>
      <c r="D3421" s="39" t="str">
        <f>IFERROR(__xludf.DUMMYFUNCTION("IFERROR(RANK(raw!$H3420,Filter(raw!$H$2:$H10000,raw!$B$2:$B10000=raw!$B3420),1),"""")"),"")</f>
        <v/>
      </c>
      <c r="E3421" s="40" t="str">
        <f t="array" ref="E3421">IFERROR(INDEX(raw!$B:$H,MATCH(1,(raw!$B:$B=$B3421)*(raw!$D:$D=$C3421),0),7), "n/a")</f>
        <v/>
      </c>
    </row>
    <row r="3422">
      <c r="B3422" s="39" t="str">
        <f>IFERROR(raw!$B3421,"")</f>
        <v/>
      </c>
      <c r="C3422" s="39" t="str">
        <f>IFERROR(raw!$D3421,"")</f>
        <v/>
      </c>
      <c r="D3422" s="39" t="str">
        <f>IFERROR(__xludf.DUMMYFUNCTION("IFERROR(RANK(raw!$H3421,Filter(raw!$H$2:$H10000,raw!$B$2:$B10000=raw!$B3421),1),"""")"),"")</f>
        <v/>
      </c>
      <c r="E3422" s="40" t="str">
        <f t="array" ref="E3422">IFERROR(INDEX(raw!$B:$H,MATCH(1,(raw!$B:$B=$B3422)*(raw!$D:$D=$C3422),0),7), "n/a")</f>
        <v/>
      </c>
    </row>
    <row r="3423">
      <c r="B3423" s="39" t="str">
        <f>IFERROR(raw!$B3422,"")</f>
        <v/>
      </c>
      <c r="C3423" s="39" t="str">
        <f>IFERROR(raw!$D3422,"")</f>
        <v/>
      </c>
      <c r="D3423" s="39" t="str">
        <f>IFERROR(__xludf.DUMMYFUNCTION("IFERROR(RANK(raw!$H3422,Filter(raw!$H$2:$H10000,raw!$B$2:$B10000=raw!$B3422),1),"""")"),"")</f>
        <v/>
      </c>
      <c r="E3423" s="40" t="str">
        <f t="array" ref="E3423">IFERROR(INDEX(raw!$B:$H,MATCH(1,(raw!$B:$B=$B3423)*(raw!$D:$D=$C3423),0),7), "n/a")</f>
        <v/>
      </c>
    </row>
    <row r="3424">
      <c r="B3424" s="39" t="str">
        <f>IFERROR(raw!$B3423,"")</f>
        <v/>
      </c>
      <c r="C3424" s="39" t="str">
        <f>IFERROR(raw!$D3423,"")</f>
        <v/>
      </c>
      <c r="D3424" s="39" t="str">
        <f>IFERROR(__xludf.DUMMYFUNCTION("IFERROR(RANK(raw!$H3423,Filter(raw!$H$2:$H10000,raw!$B$2:$B10000=raw!$B3423),1),"""")"),"")</f>
        <v/>
      </c>
      <c r="E3424" s="40" t="str">
        <f t="array" ref="E3424">IFERROR(INDEX(raw!$B:$H,MATCH(1,(raw!$B:$B=$B3424)*(raw!$D:$D=$C3424),0),7), "n/a")</f>
        <v/>
      </c>
    </row>
    <row r="3425">
      <c r="B3425" s="39" t="str">
        <f>IFERROR(raw!$B3424,"")</f>
        <v/>
      </c>
      <c r="C3425" s="39" t="str">
        <f>IFERROR(raw!$D3424,"")</f>
        <v/>
      </c>
      <c r="D3425" s="39" t="str">
        <f>IFERROR(__xludf.DUMMYFUNCTION("IFERROR(RANK(raw!$H3424,Filter(raw!$H$2:$H10000,raw!$B$2:$B10000=raw!$B3424),1),"""")"),"")</f>
        <v/>
      </c>
      <c r="E3425" s="40" t="str">
        <f t="array" ref="E3425">IFERROR(INDEX(raw!$B:$H,MATCH(1,(raw!$B:$B=$B3425)*(raw!$D:$D=$C3425),0),7), "n/a")</f>
        <v/>
      </c>
    </row>
    <row r="3426">
      <c r="B3426" s="39" t="str">
        <f>IFERROR(raw!$B3425,"")</f>
        <v/>
      </c>
      <c r="C3426" s="39" t="str">
        <f>IFERROR(raw!$D3425,"")</f>
        <v/>
      </c>
      <c r="D3426" s="39" t="str">
        <f>IFERROR(__xludf.DUMMYFUNCTION("IFERROR(RANK(raw!$H3425,Filter(raw!$H$2:$H10000,raw!$B$2:$B10000=raw!$B3425),1),"""")"),"")</f>
        <v/>
      </c>
      <c r="E3426" s="40" t="str">
        <f t="array" ref="E3426">IFERROR(INDEX(raw!$B:$H,MATCH(1,(raw!$B:$B=$B3426)*(raw!$D:$D=$C3426),0),7), "n/a")</f>
        <v/>
      </c>
    </row>
    <row r="3427">
      <c r="B3427" s="39" t="str">
        <f>IFERROR(raw!$B3426,"")</f>
        <v/>
      </c>
      <c r="C3427" s="39" t="str">
        <f>IFERROR(raw!$D3426,"")</f>
        <v/>
      </c>
      <c r="D3427" s="39" t="str">
        <f>IFERROR(__xludf.DUMMYFUNCTION("IFERROR(RANK(raw!$H3426,Filter(raw!$H$2:$H10000,raw!$B$2:$B10000=raw!$B3426),1),"""")"),"")</f>
        <v/>
      </c>
      <c r="E3427" s="40" t="str">
        <f t="array" ref="E3427">IFERROR(INDEX(raw!$B:$H,MATCH(1,(raw!$B:$B=$B3427)*(raw!$D:$D=$C3427),0),7), "n/a")</f>
        <v/>
      </c>
    </row>
    <row r="3428">
      <c r="B3428" s="39" t="str">
        <f>IFERROR(raw!$B3427,"")</f>
        <v/>
      </c>
      <c r="C3428" s="39" t="str">
        <f>IFERROR(raw!$D3427,"")</f>
        <v/>
      </c>
      <c r="D3428" s="39" t="str">
        <f>IFERROR(__xludf.DUMMYFUNCTION("IFERROR(RANK(raw!$H3427,Filter(raw!$H$2:$H10000,raw!$B$2:$B10000=raw!$B3427),1),"""")"),"")</f>
        <v/>
      </c>
      <c r="E3428" s="40" t="str">
        <f t="array" ref="E3428">IFERROR(INDEX(raw!$B:$H,MATCH(1,(raw!$B:$B=$B3428)*(raw!$D:$D=$C3428),0),7), "n/a")</f>
        <v/>
      </c>
    </row>
    <row r="3429">
      <c r="B3429" s="39" t="str">
        <f>IFERROR(raw!$B3428,"")</f>
        <v/>
      </c>
      <c r="C3429" s="39" t="str">
        <f>IFERROR(raw!$D3428,"")</f>
        <v/>
      </c>
      <c r="D3429" s="39" t="str">
        <f>IFERROR(__xludf.DUMMYFUNCTION("IFERROR(RANK(raw!$H3428,Filter(raw!$H$2:$H10000,raw!$B$2:$B10000=raw!$B3428),1),"""")"),"")</f>
        <v/>
      </c>
      <c r="E3429" s="40" t="str">
        <f t="array" ref="E3429">IFERROR(INDEX(raw!$B:$H,MATCH(1,(raw!$B:$B=$B3429)*(raw!$D:$D=$C3429),0),7), "n/a")</f>
        <v/>
      </c>
    </row>
    <row r="3430">
      <c r="B3430" s="39" t="str">
        <f>IFERROR(raw!$B3429,"")</f>
        <v/>
      </c>
      <c r="C3430" s="39" t="str">
        <f>IFERROR(raw!$D3429,"")</f>
        <v/>
      </c>
      <c r="D3430" s="39" t="str">
        <f>IFERROR(__xludf.DUMMYFUNCTION("IFERROR(RANK(raw!$H3429,Filter(raw!$H$2:$H10000,raw!$B$2:$B10000=raw!$B3429),1),"""")"),"")</f>
        <v/>
      </c>
      <c r="E3430" s="40" t="str">
        <f t="array" ref="E3430">IFERROR(INDEX(raw!$B:$H,MATCH(1,(raw!$B:$B=$B3430)*(raw!$D:$D=$C3430),0),7), "n/a")</f>
        <v/>
      </c>
    </row>
    <row r="3431">
      <c r="B3431" s="39" t="str">
        <f>IFERROR(raw!$B3430,"")</f>
        <v/>
      </c>
      <c r="C3431" s="39" t="str">
        <f>IFERROR(raw!$D3430,"")</f>
        <v/>
      </c>
      <c r="D3431" s="39" t="str">
        <f>IFERROR(__xludf.DUMMYFUNCTION("IFERROR(RANK(raw!$H3430,Filter(raw!$H$2:$H10000,raw!$B$2:$B10000=raw!$B3430),1),"""")"),"")</f>
        <v/>
      </c>
      <c r="E3431" s="40" t="str">
        <f t="array" ref="E3431">IFERROR(INDEX(raw!$B:$H,MATCH(1,(raw!$B:$B=$B3431)*(raw!$D:$D=$C3431),0),7), "n/a")</f>
        <v/>
      </c>
    </row>
    <row r="3432">
      <c r="B3432" s="39" t="str">
        <f>IFERROR(raw!$B3431,"")</f>
        <v/>
      </c>
      <c r="C3432" s="39" t="str">
        <f>IFERROR(raw!$D3431,"")</f>
        <v/>
      </c>
      <c r="D3432" s="39" t="str">
        <f>IFERROR(__xludf.DUMMYFUNCTION("IFERROR(RANK(raw!$H3431,Filter(raw!$H$2:$H10000,raw!$B$2:$B10000=raw!$B3431),1),"""")"),"")</f>
        <v/>
      </c>
      <c r="E3432" s="40" t="str">
        <f t="array" ref="E3432">IFERROR(INDEX(raw!$B:$H,MATCH(1,(raw!$B:$B=$B3432)*(raw!$D:$D=$C3432),0),7), "n/a")</f>
        <v/>
      </c>
    </row>
    <row r="3433">
      <c r="B3433" s="39" t="str">
        <f>IFERROR(raw!$B3432,"")</f>
        <v/>
      </c>
      <c r="C3433" s="39" t="str">
        <f>IFERROR(raw!$D3432,"")</f>
        <v/>
      </c>
      <c r="D3433" s="39" t="str">
        <f>IFERROR(__xludf.DUMMYFUNCTION("IFERROR(RANK(raw!$H3432,Filter(raw!$H$2:$H10000,raw!$B$2:$B10000=raw!$B3432),1),"""")"),"")</f>
        <v/>
      </c>
      <c r="E3433" s="40" t="str">
        <f t="array" ref="E3433">IFERROR(INDEX(raw!$B:$H,MATCH(1,(raw!$B:$B=$B3433)*(raw!$D:$D=$C3433),0),7), "n/a")</f>
        <v/>
      </c>
    </row>
    <row r="3434">
      <c r="B3434" s="39" t="str">
        <f>IFERROR(raw!$B3433,"")</f>
        <v/>
      </c>
      <c r="C3434" s="39" t="str">
        <f>IFERROR(raw!$D3433,"")</f>
        <v/>
      </c>
      <c r="D3434" s="39" t="str">
        <f>IFERROR(__xludf.DUMMYFUNCTION("IFERROR(RANK(raw!$H3433,Filter(raw!$H$2:$H10000,raw!$B$2:$B10000=raw!$B3433),1),"""")"),"")</f>
        <v/>
      </c>
      <c r="E3434" s="40" t="str">
        <f t="array" ref="E3434">IFERROR(INDEX(raw!$B:$H,MATCH(1,(raw!$B:$B=$B3434)*(raw!$D:$D=$C3434),0),7), "n/a")</f>
        <v/>
      </c>
    </row>
    <row r="3435">
      <c r="B3435" s="39" t="str">
        <f>IFERROR(raw!$B3434,"")</f>
        <v/>
      </c>
      <c r="C3435" s="39" t="str">
        <f>IFERROR(raw!$D3434,"")</f>
        <v/>
      </c>
      <c r="D3435" s="39" t="str">
        <f>IFERROR(__xludf.DUMMYFUNCTION("IFERROR(RANK(raw!$H3434,Filter(raw!$H$2:$H10000,raw!$B$2:$B10000=raw!$B3434),1),"""")"),"")</f>
        <v/>
      </c>
      <c r="E3435" s="40" t="str">
        <f t="array" ref="E3435">IFERROR(INDEX(raw!$B:$H,MATCH(1,(raw!$B:$B=$B3435)*(raw!$D:$D=$C3435),0),7), "n/a")</f>
        <v/>
      </c>
    </row>
    <row r="3436">
      <c r="B3436" s="39" t="str">
        <f>IFERROR(raw!$B3435,"")</f>
        <v/>
      </c>
      <c r="C3436" s="39" t="str">
        <f>IFERROR(raw!$D3435,"")</f>
        <v/>
      </c>
      <c r="D3436" s="39" t="str">
        <f>IFERROR(__xludf.DUMMYFUNCTION("IFERROR(RANK(raw!$H3435,Filter(raw!$H$2:$H10000,raw!$B$2:$B10000=raw!$B3435),1),"""")"),"")</f>
        <v/>
      </c>
      <c r="E3436" s="40" t="str">
        <f t="array" ref="E3436">IFERROR(INDEX(raw!$B:$H,MATCH(1,(raw!$B:$B=$B3436)*(raw!$D:$D=$C3436),0),7), "n/a")</f>
        <v/>
      </c>
    </row>
    <row r="3437">
      <c r="B3437" s="39" t="str">
        <f>IFERROR(raw!$B3436,"")</f>
        <v/>
      </c>
      <c r="C3437" s="39" t="str">
        <f>IFERROR(raw!$D3436,"")</f>
        <v/>
      </c>
      <c r="D3437" s="39" t="str">
        <f>IFERROR(__xludf.DUMMYFUNCTION("IFERROR(RANK(raw!$H3436,Filter(raw!$H$2:$H10000,raw!$B$2:$B10000=raw!$B3436),1),"""")"),"")</f>
        <v/>
      </c>
      <c r="E3437" s="40" t="str">
        <f t="array" ref="E3437">IFERROR(INDEX(raw!$B:$H,MATCH(1,(raw!$B:$B=$B3437)*(raw!$D:$D=$C3437),0),7), "n/a")</f>
        <v/>
      </c>
    </row>
    <row r="3438">
      <c r="B3438" s="39" t="str">
        <f>IFERROR(raw!$B3437,"")</f>
        <v/>
      </c>
      <c r="C3438" s="39" t="str">
        <f>IFERROR(raw!$D3437,"")</f>
        <v/>
      </c>
      <c r="D3438" s="39" t="str">
        <f>IFERROR(__xludf.DUMMYFUNCTION("IFERROR(RANK(raw!$H3437,Filter(raw!$H$2:$H10000,raw!$B$2:$B10000=raw!$B3437),1),"""")"),"")</f>
        <v/>
      </c>
      <c r="E3438" s="40" t="str">
        <f t="array" ref="E3438">IFERROR(INDEX(raw!$B:$H,MATCH(1,(raw!$B:$B=$B3438)*(raw!$D:$D=$C3438),0),7), "n/a")</f>
        <v/>
      </c>
    </row>
    <row r="3439">
      <c r="B3439" s="39" t="str">
        <f>IFERROR(raw!$B3438,"")</f>
        <v/>
      </c>
      <c r="C3439" s="39" t="str">
        <f>IFERROR(raw!$D3438,"")</f>
        <v/>
      </c>
      <c r="D3439" s="39" t="str">
        <f>IFERROR(__xludf.DUMMYFUNCTION("IFERROR(RANK(raw!$H3438,Filter(raw!$H$2:$H10000,raw!$B$2:$B10000=raw!$B3438),1),"""")"),"")</f>
        <v/>
      </c>
      <c r="E3439" s="40" t="str">
        <f t="array" ref="E3439">IFERROR(INDEX(raw!$B:$H,MATCH(1,(raw!$B:$B=$B3439)*(raw!$D:$D=$C3439),0),7), "n/a")</f>
        <v/>
      </c>
    </row>
    <row r="3440">
      <c r="B3440" s="39" t="str">
        <f>IFERROR(raw!$B3439,"")</f>
        <v/>
      </c>
      <c r="C3440" s="39" t="str">
        <f>IFERROR(raw!$D3439,"")</f>
        <v/>
      </c>
      <c r="D3440" s="39" t="str">
        <f>IFERROR(__xludf.DUMMYFUNCTION("IFERROR(RANK(raw!$H3439,Filter(raw!$H$2:$H10000,raw!$B$2:$B10000=raw!$B3439),1),"""")"),"")</f>
        <v/>
      </c>
      <c r="E3440" s="40" t="str">
        <f t="array" ref="E3440">IFERROR(INDEX(raw!$B:$H,MATCH(1,(raw!$B:$B=$B3440)*(raw!$D:$D=$C3440),0),7), "n/a")</f>
        <v/>
      </c>
    </row>
    <row r="3441">
      <c r="B3441" s="39" t="str">
        <f>IFERROR(raw!$B3440,"")</f>
        <v/>
      </c>
      <c r="C3441" s="39" t="str">
        <f>IFERROR(raw!$D3440,"")</f>
        <v/>
      </c>
      <c r="D3441" s="39" t="str">
        <f>IFERROR(__xludf.DUMMYFUNCTION("IFERROR(RANK(raw!$H3440,Filter(raw!$H$2:$H10000,raw!$B$2:$B10000=raw!$B3440),1),"""")"),"")</f>
        <v/>
      </c>
      <c r="E3441" s="40" t="str">
        <f t="array" ref="E3441">IFERROR(INDEX(raw!$B:$H,MATCH(1,(raw!$B:$B=$B3441)*(raw!$D:$D=$C3441),0),7), "n/a")</f>
        <v/>
      </c>
    </row>
    <row r="3442">
      <c r="B3442" s="39" t="str">
        <f>IFERROR(raw!$B3441,"")</f>
        <v/>
      </c>
      <c r="C3442" s="39" t="str">
        <f>IFERROR(raw!$D3441,"")</f>
        <v/>
      </c>
      <c r="D3442" s="39" t="str">
        <f>IFERROR(__xludf.DUMMYFUNCTION("IFERROR(RANK(raw!$H3441,Filter(raw!$H$2:$H10000,raw!$B$2:$B10000=raw!$B3441),1),"""")"),"")</f>
        <v/>
      </c>
      <c r="E3442" s="40" t="str">
        <f t="array" ref="E3442">IFERROR(INDEX(raw!$B:$H,MATCH(1,(raw!$B:$B=$B3442)*(raw!$D:$D=$C3442),0),7), "n/a")</f>
        <v/>
      </c>
    </row>
    <row r="3443">
      <c r="B3443" s="39" t="str">
        <f>IFERROR(raw!$B3442,"")</f>
        <v/>
      </c>
      <c r="C3443" s="39" t="str">
        <f>IFERROR(raw!$D3442,"")</f>
        <v/>
      </c>
      <c r="D3443" s="39" t="str">
        <f>IFERROR(__xludf.DUMMYFUNCTION("IFERROR(RANK(raw!$H3442,Filter(raw!$H$2:$H10000,raw!$B$2:$B10000=raw!$B3442),1),"""")"),"")</f>
        <v/>
      </c>
      <c r="E3443" s="40" t="str">
        <f t="array" ref="E3443">IFERROR(INDEX(raw!$B:$H,MATCH(1,(raw!$B:$B=$B3443)*(raw!$D:$D=$C3443),0),7), "n/a")</f>
        <v/>
      </c>
    </row>
    <row r="3444">
      <c r="B3444" s="39" t="str">
        <f>IFERROR(raw!$B3443,"")</f>
        <v/>
      </c>
      <c r="C3444" s="39" t="str">
        <f>IFERROR(raw!$D3443,"")</f>
        <v/>
      </c>
      <c r="D3444" s="39" t="str">
        <f>IFERROR(__xludf.DUMMYFUNCTION("IFERROR(RANK(raw!$H3443,Filter(raw!$H$2:$H10000,raw!$B$2:$B10000=raw!$B3443),1),"""")"),"")</f>
        <v/>
      </c>
      <c r="E3444" s="40" t="str">
        <f t="array" ref="E3444">IFERROR(INDEX(raw!$B:$H,MATCH(1,(raw!$B:$B=$B3444)*(raw!$D:$D=$C3444),0),7), "n/a")</f>
        <v/>
      </c>
    </row>
    <row r="3445">
      <c r="B3445" s="39" t="str">
        <f>IFERROR(raw!$B3444,"")</f>
        <v/>
      </c>
      <c r="C3445" s="39" t="str">
        <f>IFERROR(raw!$D3444,"")</f>
        <v/>
      </c>
      <c r="D3445" s="39" t="str">
        <f>IFERROR(__xludf.DUMMYFUNCTION("IFERROR(RANK(raw!$H3444,Filter(raw!$H$2:$H10000,raw!$B$2:$B10000=raw!$B3444),1),"""")"),"")</f>
        <v/>
      </c>
      <c r="E3445" s="40" t="str">
        <f t="array" ref="E3445">IFERROR(INDEX(raw!$B:$H,MATCH(1,(raw!$B:$B=$B3445)*(raw!$D:$D=$C3445),0),7), "n/a")</f>
        <v/>
      </c>
    </row>
    <row r="3446">
      <c r="B3446" s="39" t="str">
        <f>IFERROR(raw!$B3445,"")</f>
        <v/>
      </c>
      <c r="C3446" s="39" t="str">
        <f>IFERROR(raw!$D3445,"")</f>
        <v/>
      </c>
      <c r="D3446" s="39" t="str">
        <f>IFERROR(__xludf.DUMMYFUNCTION("IFERROR(RANK(raw!$H3445,Filter(raw!$H$2:$H10000,raw!$B$2:$B10000=raw!$B3445),1),"""")"),"")</f>
        <v/>
      </c>
      <c r="E3446" s="40" t="str">
        <f t="array" ref="E3446">IFERROR(INDEX(raw!$B:$H,MATCH(1,(raw!$B:$B=$B3446)*(raw!$D:$D=$C3446),0),7), "n/a")</f>
        <v/>
      </c>
    </row>
    <row r="3447">
      <c r="B3447" s="39" t="str">
        <f>IFERROR(raw!$B3446,"")</f>
        <v/>
      </c>
      <c r="C3447" s="39" t="str">
        <f>IFERROR(raw!$D3446,"")</f>
        <v/>
      </c>
      <c r="D3447" s="39" t="str">
        <f>IFERROR(__xludf.DUMMYFUNCTION("IFERROR(RANK(raw!$H3446,Filter(raw!$H$2:$H10000,raw!$B$2:$B10000=raw!$B3446),1),"""")"),"")</f>
        <v/>
      </c>
      <c r="E3447" s="40" t="str">
        <f t="array" ref="E3447">IFERROR(INDEX(raw!$B:$H,MATCH(1,(raw!$B:$B=$B3447)*(raw!$D:$D=$C3447),0),7), "n/a")</f>
        <v/>
      </c>
    </row>
    <row r="3448">
      <c r="B3448" s="39" t="str">
        <f>IFERROR(raw!$B3447,"")</f>
        <v/>
      </c>
      <c r="C3448" s="39" t="str">
        <f>IFERROR(raw!$D3447,"")</f>
        <v/>
      </c>
      <c r="D3448" s="39" t="str">
        <f>IFERROR(__xludf.DUMMYFUNCTION("IFERROR(RANK(raw!$H3447,Filter(raw!$H$2:$H10000,raw!$B$2:$B10000=raw!$B3447),1),"""")"),"")</f>
        <v/>
      </c>
      <c r="E3448" s="40" t="str">
        <f t="array" ref="E3448">IFERROR(INDEX(raw!$B:$H,MATCH(1,(raw!$B:$B=$B3448)*(raw!$D:$D=$C3448),0),7), "n/a")</f>
        <v/>
      </c>
    </row>
    <row r="3449">
      <c r="B3449" s="39" t="str">
        <f>IFERROR(raw!$B3448,"")</f>
        <v/>
      </c>
      <c r="C3449" s="39" t="str">
        <f>IFERROR(raw!$D3448,"")</f>
        <v/>
      </c>
      <c r="D3449" s="39" t="str">
        <f>IFERROR(__xludf.DUMMYFUNCTION("IFERROR(RANK(raw!$H3448,Filter(raw!$H$2:$H10000,raw!$B$2:$B10000=raw!$B3448),1),"""")"),"")</f>
        <v/>
      </c>
      <c r="E3449" s="40" t="str">
        <f t="array" ref="E3449">IFERROR(INDEX(raw!$B:$H,MATCH(1,(raw!$B:$B=$B3449)*(raw!$D:$D=$C3449),0),7), "n/a")</f>
        <v/>
      </c>
    </row>
    <row r="3450">
      <c r="B3450" s="39" t="str">
        <f>IFERROR(raw!$B3449,"")</f>
        <v/>
      </c>
      <c r="C3450" s="39" t="str">
        <f>IFERROR(raw!$D3449,"")</f>
        <v/>
      </c>
      <c r="D3450" s="39" t="str">
        <f>IFERROR(__xludf.DUMMYFUNCTION("IFERROR(RANK(raw!$H3449,Filter(raw!$H$2:$H10000,raw!$B$2:$B10000=raw!$B3449),1),"""")"),"")</f>
        <v/>
      </c>
      <c r="E3450" s="40" t="str">
        <f t="array" ref="E3450">IFERROR(INDEX(raw!$B:$H,MATCH(1,(raw!$B:$B=$B3450)*(raw!$D:$D=$C3450),0),7), "n/a")</f>
        <v/>
      </c>
    </row>
    <row r="3451">
      <c r="B3451" s="39" t="str">
        <f>IFERROR(raw!$B3450,"")</f>
        <v/>
      </c>
      <c r="C3451" s="39" t="str">
        <f>IFERROR(raw!$D3450,"")</f>
        <v/>
      </c>
      <c r="D3451" s="39" t="str">
        <f>IFERROR(__xludf.DUMMYFUNCTION("IFERROR(RANK(raw!$H3450,Filter(raw!$H$2:$H10000,raw!$B$2:$B10000=raw!$B3450),1),"""")"),"")</f>
        <v/>
      </c>
      <c r="E3451" s="40" t="str">
        <f t="array" ref="E3451">IFERROR(INDEX(raw!$B:$H,MATCH(1,(raw!$B:$B=$B3451)*(raw!$D:$D=$C3451),0),7), "n/a")</f>
        <v/>
      </c>
    </row>
    <row r="3452">
      <c r="B3452" s="39" t="str">
        <f>IFERROR(raw!$B3451,"")</f>
        <v/>
      </c>
      <c r="C3452" s="39" t="str">
        <f>IFERROR(raw!$D3451,"")</f>
        <v/>
      </c>
      <c r="D3452" s="39" t="str">
        <f>IFERROR(__xludf.DUMMYFUNCTION("IFERROR(RANK(raw!$H3451,Filter(raw!$H$2:$H10000,raw!$B$2:$B10000=raw!$B3451),1),"""")"),"")</f>
        <v/>
      </c>
      <c r="E3452" s="40" t="str">
        <f t="array" ref="E3452">IFERROR(INDEX(raw!$B:$H,MATCH(1,(raw!$B:$B=$B3452)*(raw!$D:$D=$C3452),0),7), "n/a")</f>
        <v/>
      </c>
    </row>
    <row r="3453">
      <c r="B3453" s="39" t="str">
        <f>IFERROR(raw!$B3452,"")</f>
        <v/>
      </c>
      <c r="C3453" s="39" t="str">
        <f>IFERROR(raw!$D3452,"")</f>
        <v/>
      </c>
      <c r="D3453" s="39" t="str">
        <f>IFERROR(__xludf.DUMMYFUNCTION("IFERROR(RANK(raw!$H3452,Filter(raw!$H$2:$H10000,raw!$B$2:$B10000=raw!$B3452),1),"""")"),"")</f>
        <v/>
      </c>
      <c r="E3453" s="40" t="str">
        <f t="array" ref="E3453">IFERROR(INDEX(raw!$B:$H,MATCH(1,(raw!$B:$B=$B3453)*(raw!$D:$D=$C3453),0),7), "n/a")</f>
        <v/>
      </c>
    </row>
    <row r="3454">
      <c r="B3454" s="39" t="str">
        <f>IFERROR(raw!$B3453,"")</f>
        <v/>
      </c>
      <c r="C3454" s="39" t="str">
        <f>IFERROR(raw!$D3453,"")</f>
        <v/>
      </c>
      <c r="D3454" s="39" t="str">
        <f>IFERROR(__xludf.DUMMYFUNCTION("IFERROR(RANK(raw!$H3453,Filter(raw!$H$2:$H10000,raw!$B$2:$B10000=raw!$B3453),1),"""")"),"")</f>
        <v/>
      </c>
      <c r="E3454" s="40" t="str">
        <f t="array" ref="E3454">IFERROR(INDEX(raw!$B:$H,MATCH(1,(raw!$B:$B=$B3454)*(raw!$D:$D=$C3454),0),7), "n/a")</f>
        <v/>
      </c>
    </row>
    <row r="3455">
      <c r="B3455" s="39" t="str">
        <f>IFERROR(raw!$B3454,"")</f>
        <v/>
      </c>
      <c r="C3455" s="39" t="str">
        <f>IFERROR(raw!$D3454,"")</f>
        <v/>
      </c>
      <c r="D3455" s="39" t="str">
        <f>IFERROR(__xludf.DUMMYFUNCTION("IFERROR(RANK(raw!$H3454,Filter(raw!$H$2:$H10000,raw!$B$2:$B10000=raw!$B3454),1),"""")"),"")</f>
        <v/>
      </c>
      <c r="E3455" s="40" t="str">
        <f t="array" ref="E3455">IFERROR(INDEX(raw!$B:$H,MATCH(1,(raw!$B:$B=$B3455)*(raw!$D:$D=$C3455),0),7), "n/a")</f>
        <v/>
      </c>
    </row>
    <row r="3456">
      <c r="B3456" s="39" t="str">
        <f>IFERROR(raw!$B3455,"")</f>
        <v/>
      </c>
      <c r="C3456" s="39" t="str">
        <f>IFERROR(raw!$D3455,"")</f>
        <v/>
      </c>
      <c r="D3456" s="39" t="str">
        <f>IFERROR(__xludf.DUMMYFUNCTION("IFERROR(RANK(raw!$H3455,Filter(raw!$H$2:$H10000,raw!$B$2:$B10000=raw!$B3455),1),"""")"),"")</f>
        <v/>
      </c>
      <c r="E3456" s="40" t="str">
        <f t="array" ref="E3456">IFERROR(INDEX(raw!$B:$H,MATCH(1,(raw!$B:$B=$B3456)*(raw!$D:$D=$C3456),0),7), "n/a")</f>
        <v/>
      </c>
    </row>
    <row r="3457">
      <c r="B3457" s="39" t="str">
        <f>IFERROR(raw!$B3456,"")</f>
        <v/>
      </c>
      <c r="C3457" s="39" t="str">
        <f>IFERROR(raw!$D3456,"")</f>
        <v/>
      </c>
      <c r="D3457" s="39" t="str">
        <f>IFERROR(__xludf.DUMMYFUNCTION("IFERROR(RANK(raw!$H3456,Filter(raw!$H$2:$H10000,raw!$B$2:$B10000=raw!$B3456),1),"""")"),"")</f>
        <v/>
      </c>
      <c r="E3457" s="40" t="str">
        <f t="array" ref="E3457">IFERROR(INDEX(raw!$B:$H,MATCH(1,(raw!$B:$B=$B3457)*(raw!$D:$D=$C3457),0),7), "n/a")</f>
        <v/>
      </c>
    </row>
    <row r="3458">
      <c r="B3458" s="39" t="str">
        <f>IFERROR(raw!$B3457,"")</f>
        <v/>
      </c>
      <c r="C3458" s="39" t="str">
        <f>IFERROR(raw!$D3457,"")</f>
        <v/>
      </c>
      <c r="D3458" s="39" t="str">
        <f>IFERROR(__xludf.DUMMYFUNCTION("IFERROR(RANK(raw!$H3457,Filter(raw!$H$2:$H10000,raw!$B$2:$B10000=raw!$B3457),1),"""")"),"")</f>
        <v/>
      </c>
      <c r="E3458" s="40" t="str">
        <f t="array" ref="E3458">IFERROR(INDEX(raw!$B:$H,MATCH(1,(raw!$B:$B=$B3458)*(raw!$D:$D=$C3458),0),7), "n/a")</f>
        <v/>
      </c>
    </row>
    <row r="3459">
      <c r="B3459" s="39" t="str">
        <f>IFERROR(raw!$B3458,"")</f>
        <v/>
      </c>
      <c r="C3459" s="39" t="str">
        <f>IFERROR(raw!$D3458,"")</f>
        <v/>
      </c>
      <c r="D3459" s="39" t="str">
        <f>IFERROR(__xludf.DUMMYFUNCTION("IFERROR(RANK(raw!$H3458,Filter(raw!$H$2:$H10000,raw!$B$2:$B10000=raw!$B3458),1),"""")"),"")</f>
        <v/>
      </c>
      <c r="E3459" s="40" t="str">
        <f t="array" ref="E3459">IFERROR(INDEX(raw!$B:$H,MATCH(1,(raw!$B:$B=$B3459)*(raw!$D:$D=$C3459),0),7), "n/a")</f>
        <v/>
      </c>
    </row>
    <row r="3460">
      <c r="B3460" s="39" t="str">
        <f>IFERROR(raw!$B3459,"")</f>
        <v/>
      </c>
      <c r="C3460" s="39" t="str">
        <f>IFERROR(raw!$D3459,"")</f>
        <v/>
      </c>
      <c r="D3460" s="39" t="str">
        <f>IFERROR(__xludf.DUMMYFUNCTION("IFERROR(RANK(raw!$H3459,Filter(raw!$H$2:$H10000,raw!$B$2:$B10000=raw!$B3459),1),"""")"),"")</f>
        <v/>
      </c>
      <c r="E3460" s="40" t="str">
        <f t="array" ref="E3460">IFERROR(INDEX(raw!$B:$H,MATCH(1,(raw!$B:$B=$B3460)*(raw!$D:$D=$C3460),0),7), "n/a")</f>
        <v/>
      </c>
    </row>
    <row r="3461">
      <c r="B3461" s="39" t="str">
        <f>IFERROR(raw!$B3460,"")</f>
        <v/>
      </c>
      <c r="C3461" s="39" t="str">
        <f>IFERROR(raw!$D3460,"")</f>
        <v/>
      </c>
      <c r="D3461" s="39" t="str">
        <f>IFERROR(__xludf.DUMMYFUNCTION("IFERROR(RANK(raw!$H3460,Filter(raw!$H$2:$H10000,raw!$B$2:$B10000=raw!$B3460),1),"""")"),"")</f>
        <v/>
      </c>
      <c r="E3461" s="40" t="str">
        <f t="array" ref="E3461">IFERROR(INDEX(raw!$B:$H,MATCH(1,(raw!$B:$B=$B3461)*(raw!$D:$D=$C3461),0),7), "n/a")</f>
        <v/>
      </c>
    </row>
    <row r="3462">
      <c r="B3462" s="39" t="str">
        <f>IFERROR(raw!$B3461,"")</f>
        <v/>
      </c>
      <c r="C3462" s="39" t="str">
        <f>IFERROR(raw!$D3461,"")</f>
        <v/>
      </c>
      <c r="D3462" s="39" t="str">
        <f>IFERROR(__xludf.DUMMYFUNCTION("IFERROR(RANK(raw!$H3461,Filter(raw!$H$2:$H10000,raw!$B$2:$B10000=raw!$B3461),1),"""")"),"")</f>
        <v/>
      </c>
      <c r="E3462" s="40" t="str">
        <f t="array" ref="E3462">IFERROR(INDEX(raw!$B:$H,MATCH(1,(raw!$B:$B=$B3462)*(raw!$D:$D=$C3462),0),7), "n/a")</f>
        <v/>
      </c>
    </row>
    <row r="3463">
      <c r="B3463" s="39" t="str">
        <f>IFERROR(raw!$B3462,"")</f>
        <v/>
      </c>
      <c r="C3463" s="39" t="str">
        <f>IFERROR(raw!$D3462,"")</f>
        <v/>
      </c>
      <c r="D3463" s="39" t="str">
        <f>IFERROR(__xludf.DUMMYFUNCTION("IFERROR(RANK(raw!$H3462,Filter(raw!$H$2:$H10000,raw!$B$2:$B10000=raw!$B3462),1),"""")"),"")</f>
        <v/>
      </c>
      <c r="E3463" s="40" t="str">
        <f t="array" ref="E3463">IFERROR(INDEX(raw!$B:$H,MATCH(1,(raw!$B:$B=$B3463)*(raw!$D:$D=$C3463),0),7), "n/a")</f>
        <v/>
      </c>
    </row>
    <row r="3464">
      <c r="B3464" s="39" t="str">
        <f>IFERROR(raw!$B3463,"")</f>
        <v/>
      </c>
      <c r="C3464" s="39" t="str">
        <f>IFERROR(raw!$D3463,"")</f>
        <v/>
      </c>
      <c r="D3464" s="39" t="str">
        <f>IFERROR(__xludf.DUMMYFUNCTION("IFERROR(RANK(raw!$H3463,Filter(raw!$H$2:$H10000,raw!$B$2:$B10000=raw!$B3463),1),"""")"),"")</f>
        <v/>
      </c>
      <c r="E3464" s="40" t="str">
        <f t="array" ref="E3464">IFERROR(INDEX(raw!$B:$H,MATCH(1,(raw!$B:$B=$B3464)*(raw!$D:$D=$C3464),0),7), "n/a")</f>
        <v/>
      </c>
    </row>
    <row r="3465">
      <c r="B3465" s="39" t="str">
        <f>IFERROR(raw!$B3464,"")</f>
        <v/>
      </c>
      <c r="C3465" s="39" t="str">
        <f>IFERROR(raw!$D3464,"")</f>
        <v/>
      </c>
      <c r="D3465" s="39" t="str">
        <f>IFERROR(__xludf.DUMMYFUNCTION("IFERROR(RANK(raw!$H3464,Filter(raw!$H$2:$H10000,raw!$B$2:$B10000=raw!$B3464),1),"""")"),"")</f>
        <v/>
      </c>
      <c r="E3465" s="40" t="str">
        <f t="array" ref="E3465">IFERROR(INDEX(raw!$B:$H,MATCH(1,(raw!$B:$B=$B3465)*(raw!$D:$D=$C3465),0),7), "n/a")</f>
        <v/>
      </c>
    </row>
    <row r="3466">
      <c r="B3466" s="39" t="str">
        <f>IFERROR(raw!$B3465,"")</f>
        <v/>
      </c>
      <c r="C3466" s="39" t="str">
        <f>IFERROR(raw!$D3465,"")</f>
        <v/>
      </c>
      <c r="D3466" s="39" t="str">
        <f>IFERROR(__xludf.DUMMYFUNCTION("IFERROR(RANK(raw!$H3465,Filter(raw!$H$2:$H10000,raw!$B$2:$B10000=raw!$B3465),1),"""")"),"")</f>
        <v/>
      </c>
      <c r="E3466" s="40" t="str">
        <f t="array" ref="E3466">IFERROR(INDEX(raw!$B:$H,MATCH(1,(raw!$B:$B=$B3466)*(raw!$D:$D=$C3466),0),7), "n/a")</f>
        <v/>
      </c>
    </row>
    <row r="3467">
      <c r="B3467" s="39" t="str">
        <f>IFERROR(raw!$B3466,"")</f>
        <v/>
      </c>
      <c r="C3467" s="39" t="str">
        <f>IFERROR(raw!$D3466,"")</f>
        <v/>
      </c>
      <c r="D3467" s="39" t="str">
        <f>IFERROR(__xludf.DUMMYFUNCTION("IFERROR(RANK(raw!$H3466,Filter(raw!$H$2:$H10000,raw!$B$2:$B10000=raw!$B3466),1),"""")"),"")</f>
        <v/>
      </c>
      <c r="E3467" s="40" t="str">
        <f t="array" ref="E3467">IFERROR(INDEX(raw!$B:$H,MATCH(1,(raw!$B:$B=$B3467)*(raw!$D:$D=$C3467),0),7), "n/a")</f>
        <v/>
      </c>
    </row>
    <row r="3468">
      <c r="B3468" s="39" t="str">
        <f>IFERROR(raw!$B3467,"")</f>
        <v/>
      </c>
      <c r="C3468" s="39" t="str">
        <f>IFERROR(raw!$D3467,"")</f>
        <v/>
      </c>
      <c r="D3468" s="39" t="str">
        <f>IFERROR(__xludf.DUMMYFUNCTION("IFERROR(RANK(raw!$H3467,Filter(raw!$H$2:$H10000,raw!$B$2:$B10000=raw!$B3467),1),"""")"),"")</f>
        <v/>
      </c>
      <c r="E3468" s="40" t="str">
        <f t="array" ref="E3468">IFERROR(INDEX(raw!$B:$H,MATCH(1,(raw!$B:$B=$B3468)*(raw!$D:$D=$C3468),0),7), "n/a")</f>
        <v/>
      </c>
    </row>
    <row r="3469">
      <c r="B3469" s="39" t="str">
        <f>IFERROR(raw!$B3468,"")</f>
        <v/>
      </c>
      <c r="C3469" s="39" t="str">
        <f>IFERROR(raw!$D3468,"")</f>
        <v/>
      </c>
      <c r="D3469" s="39" t="str">
        <f>IFERROR(__xludf.DUMMYFUNCTION("IFERROR(RANK(raw!$H3468,Filter(raw!$H$2:$H10000,raw!$B$2:$B10000=raw!$B3468),1),"""")"),"")</f>
        <v/>
      </c>
      <c r="E3469" s="40" t="str">
        <f t="array" ref="E3469">IFERROR(INDEX(raw!$B:$H,MATCH(1,(raw!$B:$B=$B3469)*(raw!$D:$D=$C3469),0),7), "n/a")</f>
        <v/>
      </c>
    </row>
    <row r="3470">
      <c r="B3470" s="39" t="str">
        <f>IFERROR(raw!$B3469,"")</f>
        <v/>
      </c>
      <c r="C3470" s="39" t="str">
        <f>IFERROR(raw!$D3469,"")</f>
        <v/>
      </c>
      <c r="D3470" s="39" t="str">
        <f>IFERROR(__xludf.DUMMYFUNCTION("IFERROR(RANK(raw!$H3469,Filter(raw!$H$2:$H10000,raw!$B$2:$B10000=raw!$B3469),1),"""")"),"")</f>
        <v/>
      </c>
      <c r="E3470" s="40" t="str">
        <f t="array" ref="E3470">IFERROR(INDEX(raw!$B:$H,MATCH(1,(raw!$B:$B=$B3470)*(raw!$D:$D=$C3470),0),7), "n/a")</f>
        <v/>
      </c>
    </row>
    <row r="3471">
      <c r="B3471" s="39" t="str">
        <f>IFERROR(raw!$B3470,"")</f>
        <v/>
      </c>
      <c r="C3471" s="39" t="str">
        <f>IFERROR(raw!$D3470,"")</f>
        <v/>
      </c>
      <c r="D3471" s="39" t="str">
        <f>IFERROR(__xludf.DUMMYFUNCTION("IFERROR(RANK(raw!$H3470,Filter(raw!$H$2:$H10000,raw!$B$2:$B10000=raw!$B3470),1),"""")"),"")</f>
        <v/>
      </c>
      <c r="E3471" s="40" t="str">
        <f t="array" ref="E3471">IFERROR(INDEX(raw!$B:$H,MATCH(1,(raw!$B:$B=$B3471)*(raw!$D:$D=$C3471),0),7), "n/a")</f>
        <v/>
      </c>
    </row>
    <row r="3472">
      <c r="B3472" s="39" t="str">
        <f>IFERROR(raw!$B3471,"")</f>
        <v/>
      </c>
      <c r="C3472" s="39" t="str">
        <f>IFERROR(raw!$D3471,"")</f>
        <v/>
      </c>
      <c r="D3472" s="39" t="str">
        <f>IFERROR(__xludf.DUMMYFUNCTION("IFERROR(RANK(raw!$H3471,Filter(raw!$H$2:$H10000,raw!$B$2:$B10000=raw!$B3471),1),"""")"),"")</f>
        <v/>
      </c>
      <c r="E3472" s="40" t="str">
        <f t="array" ref="E3472">IFERROR(INDEX(raw!$B:$H,MATCH(1,(raw!$B:$B=$B3472)*(raw!$D:$D=$C3472),0),7), "n/a")</f>
        <v/>
      </c>
    </row>
    <row r="3473">
      <c r="B3473" s="39" t="str">
        <f>IFERROR(raw!$B3472,"")</f>
        <v/>
      </c>
      <c r="C3473" s="39" t="str">
        <f>IFERROR(raw!$D3472,"")</f>
        <v/>
      </c>
      <c r="D3473" s="39" t="str">
        <f>IFERROR(__xludf.DUMMYFUNCTION("IFERROR(RANK(raw!$H3472,Filter(raw!$H$2:$H10000,raw!$B$2:$B10000=raw!$B3472),1),"""")"),"")</f>
        <v/>
      </c>
      <c r="E3473" s="40" t="str">
        <f t="array" ref="E3473">IFERROR(INDEX(raw!$B:$H,MATCH(1,(raw!$B:$B=$B3473)*(raw!$D:$D=$C3473),0),7), "n/a")</f>
        <v/>
      </c>
    </row>
    <row r="3474">
      <c r="B3474" s="39" t="str">
        <f>IFERROR(raw!$B3473,"")</f>
        <v/>
      </c>
      <c r="C3474" s="39" t="str">
        <f>IFERROR(raw!$D3473,"")</f>
        <v/>
      </c>
      <c r="D3474" s="39" t="str">
        <f>IFERROR(__xludf.DUMMYFUNCTION("IFERROR(RANK(raw!$H3473,Filter(raw!$H$2:$H10000,raw!$B$2:$B10000=raw!$B3473),1),"""")"),"")</f>
        <v/>
      </c>
      <c r="E3474" s="40" t="str">
        <f t="array" ref="E3474">IFERROR(INDEX(raw!$B:$H,MATCH(1,(raw!$B:$B=$B3474)*(raw!$D:$D=$C3474),0),7), "n/a")</f>
        <v/>
      </c>
    </row>
    <row r="3475">
      <c r="B3475" s="39" t="str">
        <f>IFERROR(raw!$B3474,"")</f>
        <v/>
      </c>
      <c r="C3475" s="39" t="str">
        <f>IFERROR(raw!$D3474,"")</f>
        <v/>
      </c>
      <c r="D3475" s="39" t="str">
        <f>IFERROR(__xludf.DUMMYFUNCTION("IFERROR(RANK(raw!$H3474,Filter(raw!$H$2:$H10000,raw!$B$2:$B10000=raw!$B3474),1),"""")"),"")</f>
        <v/>
      </c>
      <c r="E3475" s="40" t="str">
        <f t="array" ref="E3475">IFERROR(INDEX(raw!$B:$H,MATCH(1,(raw!$B:$B=$B3475)*(raw!$D:$D=$C3475),0),7), "n/a")</f>
        <v/>
      </c>
    </row>
    <row r="3476">
      <c r="B3476" s="39" t="str">
        <f>IFERROR(raw!$B3475,"")</f>
        <v/>
      </c>
      <c r="C3476" s="39" t="str">
        <f>IFERROR(raw!$D3475,"")</f>
        <v/>
      </c>
      <c r="D3476" s="39" t="str">
        <f>IFERROR(__xludf.DUMMYFUNCTION("IFERROR(RANK(raw!$H3475,Filter(raw!$H$2:$H10000,raw!$B$2:$B10000=raw!$B3475),1),"""")"),"")</f>
        <v/>
      </c>
      <c r="E3476" s="40" t="str">
        <f t="array" ref="E3476">IFERROR(INDEX(raw!$B:$H,MATCH(1,(raw!$B:$B=$B3476)*(raw!$D:$D=$C3476),0),7), "n/a")</f>
        <v/>
      </c>
    </row>
    <row r="3477">
      <c r="B3477" s="39" t="str">
        <f>IFERROR(raw!$B3476,"")</f>
        <v/>
      </c>
      <c r="C3477" s="39" t="str">
        <f>IFERROR(raw!$D3476,"")</f>
        <v/>
      </c>
      <c r="D3477" s="39" t="str">
        <f>IFERROR(__xludf.DUMMYFUNCTION("IFERROR(RANK(raw!$H3476,Filter(raw!$H$2:$H10000,raw!$B$2:$B10000=raw!$B3476),1),"""")"),"")</f>
        <v/>
      </c>
      <c r="E3477" s="40" t="str">
        <f t="array" ref="E3477">IFERROR(INDEX(raw!$B:$H,MATCH(1,(raw!$B:$B=$B3477)*(raw!$D:$D=$C3477),0),7), "n/a")</f>
        <v/>
      </c>
    </row>
    <row r="3478">
      <c r="B3478" s="39" t="str">
        <f>IFERROR(raw!$B3477,"")</f>
        <v/>
      </c>
      <c r="C3478" s="39" t="str">
        <f>IFERROR(raw!$D3477,"")</f>
        <v/>
      </c>
      <c r="D3478" s="39" t="str">
        <f>IFERROR(__xludf.DUMMYFUNCTION("IFERROR(RANK(raw!$H3477,Filter(raw!$H$2:$H10000,raw!$B$2:$B10000=raw!$B3477),1),"""")"),"")</f>
        <v/>
      </c>
      <c r="E3478" s="40" t="str">
        <f t="array" ref="E3478">IFERROR(INDEX(raw!$B:$H,MATCH(1,(raw!$B:$B=$B3478)*(raw!$D:$D=$C3478),0),7), "n/a")</f>
        <v/>
      </c>
    </row>
    <row r="3479">
      <c r="B3479" s="39" t="str">
        <f>IFERROR(raw!$B3478,"")</f>
        <v/>
      </c>
      <c r="C3479" s="39" t="str">
        <f>IFERROR(raw!$D3478,"")</f>
        <v/>
      </c>
      <c r="D3479" s="39" t="str">
        <f>IFERROR(__xludf.DUMMYFUNCTION("IFERROR(RANK(raw!$H3478,Filter(raw!$H$2:$H10000,raw!$B$2:$B10000=raw!$B3478),1),"""")"),"")</f>
        <v/>
      </c>
      <c r="E3479" s="40" t="str">
        <f t="array" ref="E3479">IFERROR(INDEX(raw!$B:$H,MATCH(1,(raw!$B:$B=$B3479)*(raw!$D:$D=$C3479),0),7), "n/a")</f>
        <v/>
      </c>
    </row>
    <row r="3480">
      <c r="B3480" s="39" t="str">
        <f>IFERROR(raw!$B3479,"")</f>
        <v/>
      </c>
      <c r="C3480" s="39" t="str">
        <f>IFERROR(raw!$D3479,"")</f>
        <v/>
      </c>
      <c r="D3480" s="39" t="str">
        <f>IFERROR(__xludf.DUMMYFUNCTION("IFERROR(RANK(raw!$H3479,Filter(raw!$H$2:$H10000,raw!$B$2:$B10000=raw!$B3479),1),"""")"),"")</f>
        <v/>
      </c>
      <c r="E3480" s="40" t="str">
        <f t="array" ref="E3480">IFERROR(INDEX(raw!$B:$H,MATCH(1,(raw!$B:$B=$B3480)*(raw!$D:$D=$C3480),0),7), "n/a")</f>
        <v/>
      </c>
    </row>
    <row r="3481">
      <c r="B3481" s="39" t="str">
        <f>IFERROR(raw!$B3480,"")</f>
        <v/>
      </c>
      <c r="C3481" s="39" t="str">
        <f>IFERROR(raw!$D3480,"")</f>
        <v/>
      </c>
      <c r="D3481" s="39" t="str">
        <f>IFERROR(__xludf.DUMMYFUNCTION("IFERROR(RANK(raw!$H3480,Filter(raw!$H$2:$H10000,raw!$B$2:$B10000=raw!$B3480),1),"""")"),"")</f>
        <v/>
      </c>
      <c r="E3481" s="40" t="str">
        <f t="array" ref="E3481">IFERROR(INDEX(raw!$B:$H,MATCH(1,(raw!$B:$B=$B3481)*(raw!$D:$D=$C3481),0),7), "n/a")</f>
        <v/>
      </c>
    </row>
    <row r="3482">
      <c r="B3482" s="39" t="str">
        <f>IFERROR(raw!$B3481,"")</f>
        <v/>
      </c>
      <c r="C3482" s="39" t="str">
        <f>IFERROR(raw!$D3481,"")</f>
        <v/>
      </c>
      <c r="D3482" s="39" t="str">
        <f>IFERROR(__xludf.DUMMYFUNCTION("IFERROR(RANK(raw!$H3481,Filter(raw!$H$2:$H10000,raw!$B$2:$B10000=raw!$B3481),1),"""")"),"")</f>
        <v/>
      </c>
      <c r="E3482" s="40" t="str">
        <f t="array" ref="E3482">IFERROR(INDEX(raw!$B:$H,MATCH(1,(raw!$B:$B=$B3482)*(raw!$D:$D=$C3482),0),7), "n/a")</f>
        <v/>
      </c>
    </row>
    <row r="3483">
      <c r="B3483" s="39" t="str">
        <f>IFERROR(raw!$B3482,"")</f>
        <v/>
      </c>
      <c r="C3483" s="39" t="str">
        <f>IFERROR(raw!$D3482,"")</f>
        <v/>
      </c>
      <c r="D3483" s="39" t="str">
        <f>IFERROR(__xludf.DUMMYFUNCTION("IFERROR(RANK(raw!$H3482,Filter(raw!$H$2:$H10000,raw!$B$2:$B10000=raw!$B3482),1),"""")"),"")</f>
        <v/>
      </c>
      <c r="E3483" s="40" t="str">
        <f t="array" ref="E3483">IFERROR(INDEX(raw!$B:$H,MATCH(1,(raw!$B:$B=$B3483)*(raw!$D:$D=$C3483),0),7), "n/a")</f>
        <v/>
      </c>
    </row>
    <row r="3484">
      <c r="B3484" s="39" t="str">
        <f>IFERROR(raw!$B3483,"")</f>
        <v/>
      </c>
      <c r="C3484" s="39" t="str">
        <f>IFERROR(raw!$D3483,"")</f>
        <v/>
      </c>
      <c r="D3484" s="39" t="str">
        <f>IFERROR(__xludf.DUMMYFUNCTION("IFERROR(RANK(raw!$H3483,Filter(raw!$H$2:$H10000,raw!$B$2:$B10000=raw!$B3483),1),"""")"),"")</f>
        <v/>
      </c>
      <c r="E3484" s="40" t="str">
        <f t="array" ref="E3484">IFERROR(INDEX(raw!$B:$H,MATCH(1,(raw!$B:$B=$B3484)*(raw!$D:$D=$C3484),0),7), "n/a")</f>
        <v/>
      </c>
    </row>
    <row r="3485">
      <c r="B3485" s="39" t="str">
        <f>IFERROR(raw!$B3484,"")</f>
        <v/>
      </c>
      <c r="C3485" s="39" t="str">
        <f>IFERROR(raw!$D3484,"")</f>
        <v/>
      </c>
      <c r="D3485" s="39" t="str">
        <f>IFERROR(__xludf.DUMMYFUNCTION("IFERROR(RANK(raw!$H3484,Filter(raw!$H$2:$H10000,raw!$B$2:$B10000=raw!$B3484),1),"""")"),"")</f>
        <v/>
      </c>
      <c r="E3485" s="40" t="str">
        <f t="array" ref="E3485">IFERROR(INDEX(raw!$B:$H,MATCH(1,(raw!$B:$B=$B3485)*(raw!$D:$D=$C3485),0),7), "n/a")</f>
        <v/>
      </c>
    </row>
    <row r="3486">
      <c r="B3486" s="39" t="str">
        <f>IFERROR(raw!$B3485,"")</f>
        <v/>
      </c>
      <c r="C3486" s="39" t="str">
        <f>IFERROR(raw!$D3485,"")</f>
        <v/>
      </c>
      <c r="D3486" s="39" t="str">
        <f>IFERROR(__xludf.DUMMYFUNCTION("IFERROR(RANK(raw!$H3485,Filter(raw!$H$2:$H10000,raw!$B$2:$B10000=raw!$B3485),1),"""")"),"")</f>
        <v/>
      </c>
      <c r="E3486" s="40" t="str">
        <f t="array" ref="E3486">IFERROR(INDEX(raw!$B:$H,MATCH(1,(raw!$B:$B=$B3486)*(raw!$D:$D=$C3486),0),7), "n/a")</f>
        <v/>
      </c>
    </row>
    <row r="3487">
      <c r="B3487" s="39" t="str">
        <f>IFERROR(raw!$B3486,"")</f>
        <v/>
      </c>
      <c r="C3487" s="39" t="str">
        <f>IFERROR(raw!$D3486,"")</f>
        <v/>
      </c>
      <c r="D3487" s="39" t="str">
        <f>IFERROR(__xludf.DUMMYFUNCTION("IFERROR(RANK(raw!$H3486,Filter(raw!$H$2:$H10000,raw!$B$2:$B10000=raw!$B3486),1),"""")"),"")</f>
        <v/>
      </c>
      <c r="E3487" s="40" t="str">
        <f t="array" ref="E3487">IFERROR(INDEX(raw!$B:$H,MATCH(1,(raw!$B:$B=$B3487)*(raw!$D:$D=$C3487),0),7), "n/a")</f>
        <v/>
      </c>
    </row>
    <row r="3488">
      <c r="B3488" s="39" t="str">
        <f>IFERROR(raw!$B3487,"")</f>
        <v/>
      </c>
      <c r="C3488" s="39" t="str">
        <f>IFERROR(raw!$D3487,"")</f>
        <v/>
      </c>
      <c r="D3488" s="39" t="str">
        <f>IFERROR(__xludf.DUMMYFUNCTION("IFERROR(RANK(raw!$H3487,Filter(raw!$H$2:$H10000,raw!$B$2:$B10000=raw!$B3487),1),"""")"),"")</f>
        <v/>
      </c>
      <c r="E3488" s="40" t="str">
        <f t="array" ref="E3488">IFERROR(INDEX(raw!$B:$H,MATCH(1,(raw!$B:$B=$B3488)*(raw!$D:$D=$C3488),0),7), "n/a")</f>
        <v/>
      </c>
    </row>
    <row r="3489">
      <c r="B3489" s="39" t="str">
        <f>IFERROR(raw!$B3488,"")</f>
        <v/>
      </c>
      <c r="C3489" s="39" t="str">
        <f>IFERROR(raw!$D3488,"")</f>
        <v/>
      </c>
      <c r="D3489" s="39" t="str">
        <f>IFERROR(__xludf.DUMMYFUNCTION("IFERROR(RANK(raw!$H3488,Filter(raw!$H$2:$H10000,raw!$B$2:$B10000=raw!$B3488),1),"""")"),"")</f>
        <v/>
      </c>
      <c r="E3489" s="40" t="str">
        <f t="array" ref="E3489">IFERROR(INDEX(raw!$B:$H,MATCH(1,(raw!$B:$B=$B3489)*(raw!$D:$D=$C3489),0),7), "n/a")</f>
        <v/>
      </c>
    </row>
    <row r="3490">
      <c r="B3490" s="39" t="str">
        <f>IFERROR(raw!$B3489,"")</f>
        <v/>
      </c>
      <c r="C3490" s="39" t="str">
        <f>IFERROR(raw!$D3489,"")</f>
        <v/>
      </c>
      <c r="D3490" s="39" t="str">
        <f>IFERROR(__xludf.DUMMYFUNCTION("IFERROR(RANK(raw!$H3489,Filter(raw!$H$2:$H10000,raw!$B$2:$B10000=raw!$B3489),1),"""")"),"")</f>
        <v/>
      </c>
      <c r="E3490" s="40" t="str">
        <f t="array" ref="E3490">IFERROR(INDEX(raw!$B:$H,MATCH(1,(raw!$B:$B=$B3490)*(raw!$D:$D=$C3490),0),7), "n/a")</f>
        <v/>
      </c>
    </row>
    <row r="3491">
      <c r="B3491" s="39" t="str">
        <f>IFERROR(raw!$B3490,"")</f>
        <v/>
      </c>
      <c r="C3491" s="39" t="str">
        <f>IFERROR(raw!$D3490,"")</f>
        <v/>
      </c>
      <c r="D3491" s="39" t="str">
        <f>IFERROR(__xludf.DUMMYFUNCTION("IFERROR(RANK(raw!$H3490,Filter(raw!$H$2:$H10000,raw!$B$2:$B10000=raw!$B3490),1),"""")"),"")</f>
        <v/>
      </c>
      <c r="E3491" s="40" t="str">
        <f t="array" ref="E3491">IFERROR(INDEX(raw!$B:$H,MATCH(1,(raw!$B:$B=$B3491)*(raw!$D:$D=$C3491),0),7), "n/a")</f>
        <v/>
      </c>
    </row>
    <row r="3492">
      <c r="B3492" s="39" t="str">
        <f>IFERROR(raw!$B3491,"")</f>
        <v/>
      </c>
      <c r="C3492" s="39" t="str">
        <f>IFERROR(raw!$D3491,"")</f>
        <v/>
      </c>
      <c r="D3492" s="39" t="str">
        <f>IFERROR(__xludf.DUMMYFUNCTION("IFERROR(RANK(raw!$H3491,Filter(raw!$H$2:$H10000,raw!$B$2:$B10000=raw!$B3491),1),"""")"),"")</f>
        <v/>
      </c>
      <c r="E3492" s="40" t="str">
        <f t="array" ref="E3492">IFERROR(INDEX(raw!$B:$H,MATCH(1,(raw!$B:$B=$B3492)*(raw!$D:$D=$C3492),0),7), "n/a")</f>
        <v/>
      </c>
    </row>
    <row r="3493">
      <c r="B3493" s="39" t="str">
        <f>IFERROR(raw!$B3492,"")</f>
        <v/>
      </c>
      <c r="C3493" s="39" t="str">
        <f>IFERROR(raw!$D3492,"")</f>
        <v/>
      </c>
      <c r="D3493" s="39" t="str">
        <f>IFERROR(__xludf.DUMMYFUNCTION("IFERROR(RANK(raw!$H3492,Filter(raw!$H$2:$H10000,raw!$B$2:$B10000=raw!$B3492),1),"""")"),"")</f>
        <v/>
      </c>
      <c r="E3493" s="40" t="str">
        <f t="array" ref="E3493">IFERROR(INDEX(raw!$B:$H,MATCH(1,(raw!$B:$B=$B3493)*(raw!$D:$D=$C3493),0),7), "n/a")</f>
        <v/>
      </c>
    </row>
    <row r="3494">
      <c r="B3494" s="39" t="str">
        <f>IFERROR(raw!$B3493,"")</f>
        <v/>
      </c>
      <c r="C3494" s="39" t="str">
        <f>IFERROR(raw!$D3493,"")</f>
        <v/>
      </c>
      <c r="D3494" s="39" t="str">
        <f>IFERROR(__xludf.DUMMYFUNCTION("IFERROR(RANK(raw!$H3493,Filter(raw!$H$2:$H10000,raw!$B$2:$B10000=raw!$B3493),1),"""")"),"")</f>
        <v/>
      </c>
      <c r="E3494" s="40" t="str">
        <f t="array" ref="E3494">IFERROR(INDEX(raw!$B:$H,MATCH(1,(raw!$B:$B=$B3494)*(raw!$D:$D=$C3494),0),7), "n/a")</f>
        <v/>
      </c>
    </row>
    <row r="3495">
      <c r="B3495" s="39" t="str">
        <f>IFERROR(raw!$B3494,"")</f>
        <v/>
      </c>
      <c r="C3495" s="39" t="str">
        <f>IFERROR(raw!$D3494,"")</f>
        <v/>
      </c>
      <c r="D3495" s="39" t="str">
        <f>IFERROR(__xludf.DUMMYFUNCTION("IFERROR(RANK(raw!$H3494,Filter(raw!$H$2:$H10000,raw!$B$2:$B10000=raw!$B3494),1),"""")"),"")</f>
        <v/>
      </c>
      <c r="E3495" s="40" t="str">
        <f t="array" ref="E3495">IFERROR(INDEX(raw!$B:$H,MATCH(1,(raw!$B:$B=$B3495)*(raw!$D:$D=$C3495),0),7), "n/a")</f>
        <v/>
      </c>
    </row>
    <row r="3496">
      <c r="B3496" s="39" t="str">
        <f>IFERROR(raw!$B3495,"")</f>
        <v/>
      </c>
      <c r="C3496" s="39" t="str">
        <f>IFERROR(raw!$D3495,"")</f>
        <v/>
      </c>
      <c r="D3496" s="39" t="str">
        <f>IFERROR(__xludf.DUMMYFUNCTION("IFERROR(RANK(raw!$H3495,Filter(raw!$H$2:$H10000,raw!$B$2:$B10000=raw!$B3495),1),"""")"),"")</f>
        <v/>
      </c>
      <c r="E3496" s="40" t="str">
        <f t="array" ref="E3496">IFERROR(INDEX(raw!$B:$H,MATCH(1,(raw!$B:$B=$B3496)*(raw!$D:$D=$C3496),0),7), "n/a")</f>
        <v/>
      </c>
    </row>
    <row r="3497">
      <c r="B3497" s="39" t="str">
        <f>IFERROR(raw!$B3496,"")</f>
        <v/>
      </c>
      <c r="C3497" s="39" t="str">
        <f>IFERROR(raw!$D3496,"")</f>
        <v/>
      </c>
      <c r="D3497" s="39" t="str">
        <f>IFERROR(__xludf.DUMMYFUNCTION("IFERROR(RANK(raw!$H3496,Filter(raw!$H$2:$H10000,raw!$B$2:$B10000=raw!$B3496),1),"""")"),"")</f>
        <v/>
      </c>
      <c r="E3497" s="40" t="str">
        <f t="array" ref="E3497">IFERROR(INDEX(raw!$B:$H,MATCH(1,(raw!$B:$B=$B3497)*(raw!$D:$D=$C3497),0),7), "n/a")</f>
        <v/>
      </c>
    </row>
    <row r="3498">
      <c r="B3498" s="39" t="str">
        <f>IFERROR(raw!$B3497,"")</f>
        <v/>
      </c>
      <c r="C3498" s="39" t="str">
        <f>IFERROR(raw!$D3497,"")</f>
        <v/>
      </c>
      <c r="D3498" s="39" t="str">
        <f>IFERROR(__xludf.DUMMYFUNCTION("IFERROR(RANK(raw!$H3497,Filter(raw!$H$2:$H10000,raw!$B$2:$B10000=raw!$B3497),1),"""")"),"")</f>
        <v/>
      </c>
      <c r="E3498" s="40" t="str">
        <f t="array" ref="E3498">IFERROR(INDEX(raw!$B:$H,MATCH(1,(raw!$B:$B=$B3498)*(raw!$D:$D=$C3498),0),7), "n/a")</f>
        <v/>
      </c>
    </row>
    <row r="3499">
      <c r="B3499" s="39" t="str">
        <f>IFERROR(raw!$B3498,"")</f>
        <v/>
      </c>
      <c r="C3499" s="39" t="str">
        <f>IFERROR(raw!$D3498,"")</f>
        <v/>
      </c>
      <c r="D3499" s="39" t="str">
        <f>IFERROR(__xludf.DUMMYFUNCTION("IFERROR(RANK(raw!$H3498,Filter(raw!$H$2:$H10000,raw!$B$2:$B10000=raw!$B3498),1),"""")"),"")</f>
        <v/>
      </c>
      <c r="E3499" s="40" t="str">
        <f t="array" ref="E3499">IFERROR(INDEX(raw!$B:$H,MATCH(1,(raw!$B:$B=$B3499)*(raw!$D:$D=$C3499),0),7), "n/a")</f>
        <v/>
      </c>
    </row>
    <row r="3500">
      <c r="B3500" s="39" t="str">
        <f>IFERROR(raw!$B3499,"")</f>
        <v/>
      </c>
      <c r="C3500" s="39" t="str">
        <f>IFERROR(raw!$D3499,"")</f>
        <v/>
      </c>
      <c r="D3500" s="39" t="str">
        <f>IFERROR(__xludf.DUMMYFUNCTION("IFERROR(RANK(raw!$H3499,Filter(raw!$H$2:$H10000,raw!$B$2:$B10000=raw!$B3499),1),"""")"),"")</f>
        <v/>
      </c>
      <c r="E3500" s="40" t="str">
        <f t="array" ref="E3500">IFERROR(INDEX(raw!$B:$H,MATCH(1,(raw!$B:$B=$B3500)*(raw!$D:$D=$C3500),0),7), "n/a")</f>
        <v/>
      </c>
    </row>
    <row r="3501">
      <c r="B3501" s="39" t="str">
        <f>IFERROR(raw!$B3500,"")</f>
        <v/>
      </c>
      <c r="C3501" s="39" t="str">
        <f>IFERROR(raw!$D3500,"")</f>
        <v/>
      </c>
      <c r="D3501" s="39" t="str">
        <f>IFERROR(__xludf.DUMMYFUNCTION("IFERROR(RANK(raw!$H3500,Filter(raw!$H$2:$H10000,raw!$B$2:$B10000=raw!$B3500),1),"""")"),"")</f>
        <v/>
      </c>
      <c r="E3501" s="40" t="str">
        <f t="array" ref="E3501">IFERROR(INDEX(raw!$B:$H,MATCH(1,(raw!$B:$B=$B3501)*(raw!$D:$D=$C3501),0),7), "n/a")</f>
        <v/>
      </c>
    </row>
    <row r="3502">
      <c r="B3502" s="39" t="str">
        <f>IFERROR(raw!$B3501,"")</f>
        <v/>
      </c>
      <c r="C3502" s="39" t="str">
        <f>IFERROR(raw!$D3501,"")</f>
        <v/>
      </c>
      <c r="D3502" s="39" t="str">
        <f>IFERROR(__xludf.DUMMYFUNCTION("IFERROR(RANK(raw!$H3501,Filter(raw!$H$2:$H10000,raw!$B$2:$B10000=raw!$B3501),1),"""")"),"")</f>
        <v/>
      </c>
      <c r="E3502" s="40" t="str">
        <f t="array" ref="E3502">IFERROR(INDEX(raw!$B:$H,MATCH(1,(raw!$B:$B=$B3502)*(raw!$D:$D=$C3502),0),7), "n/a")</f>
        <v/>
      </c>
    </row>
    <row r="3503">
      <c r="B3503" s="39" t="str">
        <f>IFERROR(raw!$B3502,"")</f>
        <v/>
      </c>
      <c r="C3503" s="39" t="str">
        <f>IFERROR(raw!$D3502,"")</f>
        <v/>
      </c>
      <c r="D3503" s="39" t="str">
        <f>IFERROR(__xludf.DUMMYFUNCTION("IFERROR(RANK(raw!$H3502,Filter(raw!$H$2:$H10000,raw!$B$2:$B10000=raw!$B3502),1),"""")"),"")</f>
        <v/>
      </c>
      <c r="E3503" s="40" t="str">
        <f t="array" ref="E3503">IFERROR(INDEX(raw!$B:$H,MATCH(1,(raw!$B:$B=$B3503)*(raw!$D:$D=$C3503),0),7), "n/a")</f>
        <v/>
      </c>
    </row>
    <row r="3504">
      <c r="B3504" s="39" t="str">
        <f>IFERROR(raw!$B3503,"")</f>
        <v/>
      </c>
      <c r="C3504" s="39" t="str">
        <f>IFERROR(raw!$D3503,"")</f>
        <v/>
      </c>
      <c r="D3504" s="39" t="str">
        <f>IFERROR(__xludf.DUMMYFUNCTION("IFERROR(RANK(raw!$H3503,Filter(raw!$H$2:$H10000,raw!$B$2:$B10000=raw!$B3503),1),"""")"),"")</f>
        <v/>
      </c>
      <c r="E3504" s="40" t="str">
        <f t="array" ref="E3504">IFERROR(INDEX(raw!$B:$H,MATCH(1,(raw!$B:$B=$B3504)*(raw!$D:$D=$C3504),0),7), "n/a")</f>
        <v/>
      </c>
    </row>
    <row r="3505">
      <c r="B3505" s="39" t="str">
        <f>IFERROR(raw!$B3504,"")</f>
        <v/>
      </c>
      <c r="C3505" s="39" t="str">
        <f>IFERROR(raw!$D3504,"")</f>
        <v/>
      </c>
      <c r="D3505" s="39" t="str">
        <f>IFERROR(__xludf.DUMMYFUNCTION("IFERROR(RANK(raw!$H3504,Filter(raw!$H$2:$H10000,raw!$B$2:$B10000=raw!$B3504),1),"""")"),"")</f>
        <v/>
      </c>
      <c r="E3505" s="40" t="str">
        <f t="array" ref="E3505">IFERROR(INDEX(raw!$B:$H,MATCH(1,(raw!$B:$B=$B3505)*(raw!$D:$D=$C3505),0),7), "n/a")</f>
        <v/>
      </c>
    </row>
    <row r="3506">
      <c r="B3506" s="39" t="str">
        <f>IFERROR(raw!$B3505,"")</f>
        <v/>
      </c>
      <c r="C3506" s="39" t="str">
        <f>IFERROR(raw!$D3505,"")</f>
        <v/>
      </c>
      <c r="D3506" s="39" t="str">
        <f>IFERROR(__xludf.DUMMYFUNCTION("IFERROR(RANK(raw!$H3505,Filter(raw!$H$2:$H10000,raw!$B$2:$B10000=raw!$B3505),1),"""")"),"")</f>
        <v/>
      </c>
      <c r="E3506" s="40" t="str">
        <f t="array" ref="E3506">IFERROR(INDEX(raw!$B:$H,MATCH(1,(raw!$B:$B=$B3506)*(raw!$D:$D=$C3506),0),7), "n/a")</f>
        <v/>
      </c>
    </row>
    <row r="3507">
      <c r="B3507" s="39" t="str">
        <f>IFERROR(raw!$B3506,"")</f>
        <v/>
      </c>
      <c r="C3507" s="39" t="str">
        <f>IFERROR(raw!$D3506,"")</f>
        <v/>
      </c>
      <c r="D3507" s="39" t="str">
        <f>IFERROR(__xludf.DUMMYFUNCTION("IFERROR(RANK(raw!$H3506,Filter(raw!$H$2:$H10000,raw!$B$2:$B10000=raw!$B3506),1),"""")"),"")</f>
        <v/>
      </c>
      <c r="E3507" s="40" t="str">
        <f t="array" ref="E3507">IFERROR(INDEX(raw!$B:$H,MATCH(1,(raw!$B:$B=$B3507)*(raw!$D:$D=$C3507),0),7), "n/a")</f>
        <v/>
      </c>
    </row>
    <row r="3508">
      <c r="B3508" s="39" t="str">
        <f>IFERROR(raw!$B3507,"")</f>
        <v/>
      </c>
      <c r="C3508" s="39" t="str">
        <f>IFERROR(raw!$D3507,"")</f>
        <v/>
      </c>
      <c r="D3508" s="39" t="str">
        <f>IFERROR(__xludf.DUMMYFUNCTION("IFERROR(RANK(raw!$H3507,Filter(raw!$H$2:$H10000,raw!$B$2:$B10000=raw!$B3507),1),"""")"),"")</f>
        <v/>
      </c>
      <c r="E3508" s="40" t="str">
        <f t="array" ref="E3508">IFERROR(INDEX(raw!$B:$H,MATCH(1,(raw!$B:$B=$B3508)*(raw!$D:$D=$C3508),0),7), "n/a")</f>
        <v/>
      </c>
    </row>
    <row r="3509">
      <c r="B3509" s="39" t="str">
        <f>IFERROR(raw!$B3508,"")</f>
        <v/>
      </c>
      <c r="C3509" s="39" t="str">
        <f>IFERROR(raw!$D3508,"")</f>
        <v/>
      </c>
      <c r="D3509" s="39" t="str">
        <f>IFERROR(__xludf.DUMMYFUNCTION("IFERROR(RANK(raw!$H3508,Filter(raw!$H$2:$H10000,raw!$B$2:$B10000=raw!$B3508),1),"""")"),"")</f>
        <v/>
      </c>
      <c r="E3509" s="40" t="str">
        <f t="array" ref="E3509">IFERROR(INDEX(raw!$B:$H,MATCH(1,(raw!$B:$B=$B3509)*(raw!$D:$D=$C3509),0),7), "n/a")</f>
        <v/>
      </c>
    </row>
    <row r="3510">
      <c r="B3510" s="39" t="str">
        <f>IFERROR(raw!$B3509,"")</f>
        <v/>
      </c>
      <c r="C3510" s="39" t="str">
        <f>IFERROR(raw!$D3509,"")</f>
        <v/>
      </c>
      <c r="D3510" s="39" t="str">
        <f>IFERROR(__xludf.DUMMYFUNCTION("IFERROR(RANK(raw!$H3509,Filter(raw!$H$2:$H10000,raw!$B$2:$B10000=raw!$B3509),1),"""")"),"")</f>
        <v/>
      </c>
      <c r="E3510" s="40" t="str">
        <f t="array" ref="E3510">IFERROR(INDEX(raw!$B:$H,MATCH(1,(raw!$B:$B=$B3510)*(raw!$D:$D=$C3510),0),7), "n/a")</f>
        <v/>
      </c>
    </row>
    <row r="3511">
      <c r="B3511" s="39" t="str">
        <f>IFERROR(raw!$B3510,"")</f>
        <v/>
      </c>
      <c r="C3511" s="39" t="str">
        <f>IFERROR(raw!$D3510,"")</f>
        <v/>
      </c>
      <c r="D3511" s="39" t="str">
        <f>IFERROR(__xludf.DUMMYFUNCTION("IFERROR(RANK(raw!$H3510,Filter(raw!$H$2:$H10000,raw!$B$2:$B10000=raw!$B3510),1),"""")"),"")</f>
        <v/>
      </c>
      <c r="E3511" s="40" t="str">
        <f t="array" ref="E3511">IFERROR(INDEX(raw!$B:$H,MATCH(1,(raw!$B:$B=$B3511)*(raw!$D:$D=$C3511),0),7), "n/a")</f>
        <v/>
      </c>
    </row>
    <row r="3512">
      <c r="B3512" s="39" t="str">
        <f>IFERROR(raw!$B3511,"")</f>
        <v/>
      </c>
      <c r="C3512" s="39" t="str">
        <f>IFERROR(raw!$D3511,"")</f>
        <v/>
      </c>
      <c r="D3512" s="39" t="str">
        <f>IFERROR(__xludf.DUMMYFUNCTION("IFERROR(RANK(raw!$H3511,Filter(raw!$H$2:$H10000,raw!$B$2:$B10000=raw!$B3511),1),"""")"),"")</f>
        <v/>
      </c>
      <c r="E3512" s="40" t="str">
        <f t="array" ref="E3512">IFERROR(INDEX(raw!$B:$H,MATCH(1,(raw!$B:$B=$B3512)*(raw!$D:$D=$C3512),0),7), "n/a")</f>
        <v/>
      </c>
    </row>
    <row r="3513">
      <c r="B3513" s="39" t="str">
        <f>IFERROR(raw!$B3512,"")</f>
        <v/>
      </c>
      <c r="C3513" s="39" t="str">
        <f>IFERROR(raw!$D3512,"")</f>
        <v/>
      </c>
      <c r="D3513" s="39" t="str">
        <f>IFERROR(__xludf.DUMMYFUNCTION("IFERROR(RANK(raw!$H3512,Filter(raw!$H$2:$H10000,raw!$B$2:$B10000=raw!$B3512),1),"""")"),"")</f>
        <v/>
      </c>
      <c r="E3513" s="40" t="str">
        <f t="array" ref="E3513">IFERROR(INDEX(raw!$B:$H,MATCH(1,(raw!$B:$B=$B3513)*(raw!$D:$D=$C3513),0),7), "n/a")</f>
        <v/>
      </c>
    </row>
    <row r="3514">
      <c r="B3514" s="39" t="str">
        <f>IFERROR(raw!$B3513,"")</f>
        <v/>
      </c>
      <c r="C3514" s="39" t="str">
        <f>IFERROR(raw!$D3513,"")</f>
        <v/>
      </c>
      <c r="D3514" s="39" t="str">
        <f>IFERROR(__xludf.DUMMYFUNCTION("IFERROR(RANK(raw!$H3513,Filter(raw!$H$2:$H10000,raw!$B$2:$B10000=raw!$B3513),1),"""")"),"")</f>
        <v/>
      </c>
      <c r="E3514" s="40" t="str">
        <f t="array" ref="E3514">IFERROR(INDEX(raw!$B:$H,MATCH(1,(raw!$B:$B=$B3514)*(raw!$D:$D=$C3514),0),7), "n/a")</f>
        <v/>
      </c>
    </row>
    <row r="3515">
      <c r="B3515" s="39" t="str">
        <f>IFERROR(raw!$B3514,"")</f>
        <v/>
      </c>
      <c r="C3515" s="39" t="str">
        <f>IFERROR(raw!$D3514,"")</f>
        <v/>
      </c>
      <c r="D3515" s="39" t="str">
        <f>IFERROR(__xludf.DUMMYFUNCTION("IFERROR(RANK(raw!$H3514,Filter(raw!$H$2:$H10000,raw!$B$2:$B10000=raw!$B3514),1),"""")"),"")</f>
        <v/>
      </c>
      <c r="E3515" s="40" t="str">
        <f t="array" ref="E3515">IFERROR(INDEX(raw!$B:$H,MATCH(1,(raw!$B:$B=$B3515)*(raw!$D:$D=$C3515),0),7), "n/a")</f>
        <v/>
      </c>
    </row>
    <row r="3516">
      <c r="B3516" s="39" t="str">
        <f>IFERROR(raw!$B3515,"")</f>
        <v/>
      </c>
      <c r="C3516" s="39" t="str">
        <f>IFERROR(raw!$D3515,"")</f>
        <v/>
      </c>
      <c r="D3516" s="39" t="str">
        <f>IFERROR(__xludf.DUMMYFUNCTION("IFERROR(RANK(raw!$H3515,Filter(raw!$H$2:$H10000,raw!$B$2:$B10000=raw!$B3515),1),"""")"),"")</f>
        <v/>
      </c>
      <c r="E3516" s="40" t="str">
        <f t="array" ref="E3516">IFERROR(INDEX(raw!$B:$H,MATCH(1,(raw!$B:$B=$B3516)*(raw!$D:$D=$C3516),0),7), "n/a")</f>
        <v/>
      </c>
    </row>
    <row r="3517">
      <c r="B3517" s="39" t="str">
        <f>IFERROR(raw!$B3516,"")</f>
        <v/>
      </c>
      <c r="C3517" s="39" t="str">
        <f>IFERROR(raw!$D3516,"")</f>
        <v/>
      </c>
      <c r="D3517" s="39" t="str">
        <f>IFERROR(__xludf.DUMMYFUNCTION("IFERROR(RANK(raw!$H3516,Filter(raw!$H$2:$H10000,raw!$B$2:$B10000=raw!$B3516),1),"""")"),"")</f>
        <v/>
      </c>
      <c r="E3517" s="40" t="str">
        <f t="array" ref="E3517">IFERROR(INDEX(raw!$B:$H,MATCH(1,(raw!$B:$B=$B3517)*(raw!$D:$D=$C3517),0),7), "n/a")</f>
        <v/>
      </c>
    </row>
    <row r="3518">
      <c r="B3518" s="39" t="str">
        <f>IFERROR(raw!$B3517,"")</f>
        <v/>
      </c>
      <c r="C3518" s="39" t="str">
        <f>IFERROR(raw!$D3517,"")</f>
        <v/>
      </c>
      <c r="D3518" s="39" t="str">
        <f>IFERROR(__xludf.DUMMYFUNCTION("IFERROR(RANK(raw!$H3517,Filter(raw!$H$2:$H10000,raw!$B$2:$B10000=raw!$B3517),1),"""")"),"")</f>
        <v/>
      </c>
      <c r="E3518" s="40" t="str">
        <f t="array" ref="E3518">IFERROR(INDEX(raw!$B:$H,MATCH(1,(raw!$B:$B=$B3518)*(raw!$D:$D=$C3518),0),7), "n/a")</f>
        <v/>
      </c>
    </row>
    <row r="3519">
      <c r="B3519" s="39" t="str">
        <f>IFERROR(raw!$B3518,"")</f>
        <v/>
      </c>
      <c r="C3519" s="39" t="str">
        <f>IFERROR(raw!$D3518,"")</f>
        <v/>
      </c>
      <c r="D3519" s="39" t="str">
        <f>IFERROR(__xludf.DUMMYFUNCTION("IFERROR(RANK(raw!$H3518,Filter(raw!$H$2:$H10000,raw!$B$2:$B10000=raw!$B3518),1),"""")"),"")</f>
        <v/>
      </c>
      <c r="E3519" s="40" t="str">
        <f t="array" ref="E3519">IFERROR(INDEX(raw!$B:$H,MATCH(1,(raw!$B:$B=$B3519)*(raw!$D:$D=$C3519),0),7), "n/a")</f>
        <v/>
      </c>
    </row>
    <row r="3520">
      <c r="B3520" s="39" t="str">
        <f>IFERROR(raw!$B3519,"")</f>
        <v/>
      </c>
      <c r="C3520" s="39" t="str">
        <f>IFERROR(raw!$D3519,"")</f>
        <v/>
      </c>
      <c r="D3520" s="39" t="str">
        <f>IFERROR(__xludf.DUMMYFUNCTION("IFERROR(RANK(raw!$H3519,Filter(raw!$H$2:$H10000,raw!$B$2:$B10000=raw!$B3519),1),"""")"),"")</f>
        <v/>
      </c>
      <c r="E3520" s="40" t="str">
        <f t="array" ref="E3520">IFERROR(INDEX(raw!$B:$H,MATCH(1,(raw!$B:$B=$B3520)*(raw!$D:$D=$C3520),0),7), "n/a")</f>
        <v/>
      </c>
    </row>
    <row r="3521">
      <c r="B3521" s="39" t="str">
        <f>IFERROR(raw!$B3520,"")</f>
        <v/>
      </c>
      <c r="C3521" s="39" t="str">
        <f>IFERROR(raw!$D3520,"")</f>
        <v/>
      </c>
      <c r="D3521" s="39" t="str">
        <f>IFERROR(__xludf.DUMMYFUNCTION("IFERROR(RANK(raw!$H3520,Filter(raw!$H$2:$H10000,raw!$B$2:$B10000=raw!$B3520),1),"""")"),"")</f>
        <v/>
      </c>
      <c r="E3521" s="40" t="str">
        <f t="array" ref="E3521">IFERROR(INDEX(raw!$B:$H,MATCH(1,(raw!$B:$B=$B3521)*(raw!$D:$D=$C3521),0),7), "n/a")</f>
        <v/>
      </c>
    </row>
    <row r="3522">
      <c r="B3522" s="39" t="str">
        <f>IFERROR(raw!$B3521,"")</f>
        <v/>
      </c>
      <c r="C3522" s="39" t="str">
        <f>IFERROR(raw!$D3521,"")</f>
        <v/>
      </c>
      <c r="D3522" s="39" t="str">
        <f>IFERROR(__xludf.DUMMYFUNCTION("IFERROR(RANK(raw!$H3521,Filter(raw!$H$2:$H10000,raw!$B$2:$B10000=raw!$B3521),1),"""")"),"")</f>
        <v/>
      </c>
      <c r="E3522" s="40" t="str">
        <f t="array" ref="E3522">IFERROR(INDEX(raw!$B:$H,MATCH(1,(raw!$B:$B=$B3522)*(raw!$D:$D=$C3522),0),7), "n/a")</f>
        <v/>
      </c>
    </row>
    <row r="3523">
      <c r="B3523" s="39" t="str">
        <f>IFERROR(raw!$B3522,"")</f>
        <v/>
      </c>
      <c r="C3523" s="39" t="str">
        <f>IFERROR(raw!$D3522,"")</f>
        <v/>
      </c>
      <c r="D3523" s="39" t="str">
        <f>IFERROR(__xludf.DUMMYFUNCTION("IFERROR(RANK(raw!$H3522,Filter(raw!$H$2:$H10000,raw!$B$2:$B10000=raw!$B3522),1),"""")"),"")</f>
        <v/>
      </c>
      <c r="E3523" s="40" t="str">
        <f t="array" ref="E3523">IFERROR(INDEX(raw!$B:$H,MATCH(1,(raw!$B:$B=$B3523)*(raw!$D:$D=$C3523),0),7), "n/a")</f>
        <v/>
      </c>
    </row>
    <row r="3524">
      <c r="B3524" s="39" t="str">
        <f>IFERROR(raw!$B3523,"")</f>
        <v/>
      </c>
      <c r="C3524" s="39" t="str">
        <f>IFERROR(raw!$D3523,"")</f>
        <v/>
      </c>
      <c r="D3524" s="39" t="str">
        <f>IFERROR(__xludf.DUMMYFUNCTION("IFERROR(RANK(raw!$H3523,Filter(raw!$H$2:$H10000,raw!$B$2:$B10000=raw!$B3523),1),"""")"),"")</f>
        <v/>
      </c>
      <c r="E3524" s="40" t="str">
        <f t="array" ref="E3524">IFERROR(INDEX(raw!$B:$H,MATCH(1,(raw!$B:$B=$B3524)*(raw!$D:$D=$C3524),0),7), "n/a")</f>
        <v/>
      </c>
    </row>
    <row r="3525">
      <c r="B3525" s="39" t="str">
        <f>IFERROR(raw!$B3524,"")</f>
        <v/>
      </c>
      <c r="C3525" s="39" t="str">
        <f>IFERROR(raw!$D3524,"")</f>
        <v/>
      </c>
      <c r="D3525" s="39" t="str">
        <f>IFERROR(__xludf.DUMMYFUNCTION("IFERROR(RANK(raw!$H3524,Filter(raw!$H$2:$H10000,raw!$B$2:$B10000=raw!$B3524),1),"""")"),"")</f>
        <v/>
      </c>
      <c r="E3525" s="40" t="str">
        <f t="array" ref="E3525">IFERROR(INDEX(raw!$B:$H,MATCH(1,(raw!$B:$B=$B3525)*(raw!$D:$D=$C3525),0),7), "n/a")</f>
        <v/>
      </c>
    </row>
    <row r="3526">
      <c r="B3526" s="39" t="str">
        <f>IFERROR(raw!$B3525,"")</f>
        <v/>
      </c>
      <c r="C3526" s="39" t="str">
        <f>IFERROR(raw!$D3525,"")</f>
        <v/>
      </c>
      <c r="D3526" s="39" t="str">
        <f>IFERROR(__xludf.DUMMYFUNCTION("IFERROR(RANK(raw!$H3525,Filter(raw!$H$2:$H10000,raw!$B$2:$B10000=raw!$B3525),1),"""")"),"")</f>
        <v/>
      </c>
      <c r="E3526" s="40" t="str">
        <f t="array" ref="E3526">IFERROR(INDEX(raw!$B:$H,MATCH(1,(raw!$B:$B=$B3526)*(raw!$D:$D=$C3526),0),7), "n/a")</f>
        <v/>
      </c>
    </row>
    <row r="3527">
      <c r="B3527" s="39" t="str">
        <f>IFERROR(raw!$B3526,"")</f>
        <v/>
      </c>
      <c r="C3527" s="39" t="str">
        <f>IFERROR(raw!$D3526,"")</f>
        <v/>
      </c>
      <c r="D3527" s="39" t="str">
        <f>IFERROR(__xludf.DUMMYFUNCTION("IFERROR(RANK(raw!$H3526,Filter(raw!$H$2:$H10000,raw!$B$2:$B10000=raw!$B3526),1),"""")"),"")</f>
        <v/>
      </c>
      <c r="E3527" s="40" t="str">
        <f t="array" ref="E3527">IFERROR(INDEX(raw!$B:$H,MATCH(1,(raw!$B:$B=$B3527)*(raw!$D:$D=$C3527),0),7), "n/a")</f>
        <v/>
      </c>
    </row>
    <row r="3528">
      <c r="B3528" s="39" t="str">
        <f>IFERROR(raw!$B3527,"")</f>
        <v/>
      </c>
      <c r="C3528" s="39" t="str">
        <f>IFERROR(raw!$D3527,"")</f>
        <v/>
      </c>
      <c r="D3528" s="39" t="str">
        <f>IFERROR(__xludf.DUMMYFUNCTION("IFERROR(RANK(raw!$H3527,Filter(raw!$H$2:$H10000,raw!$B$2:$B10000=raw!$B3527),1),"""")"),"")</f>
        <v/>
      </c>
      <c r="E3528" s="40" t="str">
        <f t="array" ref="E3528">IFERROR(INDEX(raw!$B:$H,MATCH(1,(raw!$B:$B=$B3528)*(raw!$D:$D=$C3528),0),7), "n/a")</f>
        <v/>
      </c>
    </row>
    <row r="3529">
      <c r="B3529" s="39" t="str">
        <f>IFERROR(raw!$B3528,"")</f>
        <v/>
      </c>
      <c r="C3529" s="39" t="str">
        <f>IFERROR(raw!$D3528,"")</f>
        <v/>
      </c>
      <c r="D3529" s="39" t="str">
        <f>IFERROR(__xludf.DUMMYFUNCTION("IFERROR(RANK(raw!$H3528,Filter(raw!$H$2:$H10000,raw!$B$2:$B10000=raw!$B3528),1),"""")"),"")</f>
        <v/>
      </c>
      <c r="E3529" s="40" t="str">
        <f t="array" ref="E3529">IFERROR(INDEX(raw!$B:$H,MATCH(1,(raw!$B:$B=$B3529)*(raw!$D:$D=$C3529),0),7), "n/a")</f>
        <v/>
      </c>
    </row>
    <row r="3530">
      <c r="B3530" s="39" t="str">
        <f>IFERROR(raw!$B3529,"")</f>
        <v/>
      </c>
      <c r="C3530" s="39" t="str">
        <f>IFERROR(raw!$D3529,"")</f>
        <v/>
      </c>
      <c r="D3530" s="39" t="str">
        <f>IFERROR(__xludf.DUMMYFUNCTION("IFERROR(RANK(raw!$H3529,Filter(raw!$H$2:$H10000,raw!$B$2:$B10000=raw!$B3529),1),"""")"),"")</f>
        <v/>
      </c>
      <c r="E3530" s="40" t="str">
        <f t="array" ref="E3530">IFERROR(INDEX(raw!$B:$H,MATCH(1,(raw!$B:$B=$B3530)*(raw!$D:$D=$C3530),0),7), "n/a")</f>
        <v/>
      </c>
    </row>
    <row r="3531">
      <c r="B3531" s="39" t="str">
        <f>IFERROR(raw!$B3530,"")</f>
        <v/>
      </c>
      <c r="C3531" s="39" t="str">
        <f>IFERROR(raw!$D3530,"")</f>
        <v/>
      </c>
      <c r="D3531" s="39" t="str">
        <f>IFERROR(__xludf.DUMMYFUNCTION("IFERROR(RANK(raw!$H3530,Filter(raw!$H$2:$H10000,raw!$B$2:$B10000=raw!$B3530),1),"""")"),"")</f>
        <v/>
      </c>
      <c r="E3531" s="40" t="str">
        <f t="array" ref="E3531">IFERROR(INDEX(raw!$B:$H,MATCH(1,(raw!$B:$B=$B3531)*(raw!$D:$D=$C3531),0),7), "n/a")</f>
        <v/>
      </c>
    </row>
    <row r="3532">
      <c r="B3532" s="39" t="str">
        <f>IFERROR(raw!$B3531,"")</f>
        <v/>
      </c>
      <c r="C3532" s="39" t="str">
        <f>IFERROR(raw!$D3531,"")</f>
        <v/>
      </c>
      <c r="D3532" s="39" t="str">
        <f>IFERROR(__xludf.DUMMYFUNCTION("IFERROR(RANK(raw!$H3531,Filter(raw!$H$2:$H10000,raw!$B$2:$B10000=raw!$B3531),1),"""")"),"")</f>
        <v/>
      </c>
      <c r="E3532" s="40" t="str">
        <f t="array" ref="E3532">IFERROR(INDEX(raw!$B:$H,MATCH(1,(raw!$B:$B=$B3532)*(raw!$D:$D=$C3532),0),7), "n/a")</f>
        <v/>
      </c>
    </row>
    <row r="3533">
      <c r="B3533" s="39" t="str">
        <f>IFERROR(raw!$B3532,"")</f>
        <v/>
      </c>
      <c r="C3533" s="39" t="str">
        <f>IFERROR(raw!$D3532,"")</f>
        <v/>
      </c>
      <c r="D3533" s="39" t="str">
        <f>IFERROR(__xludf.DUMMYFUNCTION("IFERROR(RANK(raw!$H3532,Filter(raw!$H$2:$H10000,raw!$B$2:$B10000=raw!$B3532),1),"""")"),"")</f>
        <v/>
      </c>
      <c r="E3533" s="40" t="str">
        <f t="array" ref="E3533">IFERROR(INDEX(raw!$B:$H,MATCH(1,(raw!$B:$B=$B3533)*(raw!$D:$D=$C3533),0),7), "n/a")</f>
        <v/>
      </c>
    </row>
    <row r="3534">
      <c r="B3534" s="39" t="str">
        <f>IFERROR(raw!$B3533,"")</f>
        <v/>
      </c>
      <c r="C3534" s="39" t="str">
        <f>IFERROR(raw!$D3533,"")</f>
        <v/>
      </c>
      <c r="D3534" s="39" t="str">
        <f>IFERROR(__xludf.DUMMYFUNCTION("IFERROR(RANK(raw!$H3533,Filter(raw!$H$2:$H10000,raw!$B$2:$B10000=raw!$B3533),1),"""")"),"")</f>
        <v/>
      </c>
      <c r="E3534" s="40" t="str">
        <f t="array" ref="E3534">IFERROR(INDEX(raw!$B:$H,MATCH(1,(raw!$B:$B=$B3534)*(raw!$D:$D=$C3534),0),7), "n/a")</f>
        <v/>
      </c>
    </row>
    <row r="3535">
      <c r="B3535" s="39" t="str">
        <f>IFERROR(raw!$B3534,"")</f>
        <v/>
      </c>
      <c r="C3535" s="39" t="str">
        <f>IFERROR(raw!$D3534,"")</f>
        <v/>
      </c>
      <c r="D3535" s="39" t="str">
        <f>IFERROR(__xludf.DUMMYFUNCTION("IFERROR(RANK(raw!$H3534,Filter(raw!$H$2:$H10000,raw!$B$2:$B10000=raw!$B3534),1),"""")"),"")</f>
        <v/>
      </c>
      <c r="E3535" s="40" t="str">
        <f t="array" ref="E3535">IFERROR(INDEX(raw!$B:$H,MATCH(1,(raw!$B:$B=$B3535)*(raw!$D:$D=$C3535),0),7), "n/a")</f>
        <v/>
      </c>
    </row>
    <row r="3536">
      <c r="B3536" s="39" t="str">
        <f>IFERROR(raw!$B3535,"")</f>
        <v/>
      </c>
      <c r="C3536" s="39" t="str">
        <f>IFERROR(raw!$D3535,"")</f>
        <v/>
      </c>
      <c r="D3536" s="39" t="str">
        <f>IFERROR(__xludf.DUMMYFUNCTION("IFERROR(RANK(raw!$H3535,Filter(raw!$H$2:$H10000,raw!$B$2:$B10000=raw!$B3535),1),"""")"),"")</f>
        <v/>
      </c>
      <c r="E3536" s="40" t="str">
        <f t="array" ref="E3536">IFERROR(INDEX(raw!$B:$H,MATCH(1,(raw!$B:$B=$B3536)*(raw!$D:$D=$C3536),0),7), "n/a")</f>
        <v/>
      </c>
    </row>
    <row r="3537">
      <c r="B3537" s="39" t="str">
        <f>IFERROR(raw!$B3536,"")</f>
        <v/>
      </c>
      <c r="C3537" s="39" t="str">
        <f>IFERROR(raw!$D3536,"")</f>
        <v/>
      </c>
      <c r="D3537" s="39" t="str">
        <f>IFERROR(__xludf.DUMMYFUNCTION("IFERROR(RANK(raw!$H3536,Filter(raw!$H$2:$H10000,raw!$B$2:$B10000=raw!$B3536),1),"""")"),"")</f>
        <v/>
      </c>
      <c r="E3537" s="40" t="str">
        <f t="array" ref="E3537">IFERROR(INDEX(raw!$B:$H,MATCH(1,(raw!$B:$B=$B3537)*(raw!$D:$D=$C3537),0),7), "n/a")</f>
        <v/>
      </c>
    </row>
    <row r="3538">
      <c r="B3538" s="39" t="str">
        <f>IFERROR(raw!$B3537,"")</f>
        <v/>
      </c>
      <c r="C3538" s="39" t="str">
        <f>IFERROR(raw!$D3537,"")</f>
        <v/>
      </c>
      <c r="D3538" s="39" t="str">
        <f>IFERROR(__xludf.DUMMYFUNCTION("IFERROR(RANK(raw!$H3537,Filter(raw!$H$2:$H10000,raw!$B$2:$B10000=raw!$B3537),1),"""")"),"")</f>
        <v/>
      </c>
      <c r="E3538" s="40" t="str">
        <f t="array" ref="E3538">IFERROR(INDEX(raw!$B:$H,MATCH(1,(raw!$B:$B=$B3538)*(raw!$D:$D=$C3538),0),7), "n/a")</f>
        <v/>
      </c>
    </row>
    <row r="3539">
      <c r="B3539" s="39" t="str">
        <f>IFERROR(raw!$B3538,"")</f>
        <v/>
      </c>
      <c r="C3539" s="39" t="str">
        <f>IFERROR(raw!$D3538,"")</f>
        <v/>
      </c>
      <c r="D3539" s="39" t="str">
        <f>IFERROR(__xludf.DUMMYFUNCTION("IFERROR(RANK(raw!$H3538,Filter(raw!$H$2:$H10000,raw!$B$2:$B10000=raw!$B3538),1),"""")"),"")</f>
        <v/>
      </c>
      <c r="E3539" s="40" t="str">
        <f t="array" ref="E3539">IFERROR(INDEX(raw!$B:$H,MATCH(1,(raw!$B:$B=$B3539)*(raw!$D:$D=$C3539),0),7), "n/a")</f>
        <v/>
      </c>
    </row>
    <row r="3540">
      <c r="B3540" s="39" t="str">
        <f>IFERROR(raw!$B3539,"")</f>
        <v/>
      </c>
      <c r="C3540" s="39" t="str">
        <f>IFERROR(raw!$D3539,"")</f>
        <v/>
      </c>
      <c r="D3540" s="39" t="str">
        <f>IFERROR(__xludf.DUMMYFUNCTION("IFERROR(RANK(raw!$H3539,Filter(raw!$H$2:$H10000,raw!$B$2:$B10000=raw!$B3539),1),"""")"),"")</f>
        <v/>
      </c>
      <c r="E3540" s="40" t="str">
        <f t="array" ref="E3540">IFERROR(INDEX(raw!$B:$H,MATCH(1,(raw!$B:$B=$B3540)*(raw!$D:$D=$C3540),0),7), "n/a")</f>
        <v/>
      </c>
    </row>
    <row r="3541">
      <c r="B3541" s="39" t="str">
        <f>IFERROR(raw!$B3540,"")</f>
        <v/>
      </c>
      <c r="C3541" s="39" t="str">
        <f>IFERROR(raw!$D3540,"")</f>
        <v/>
      </c>
      <c r="D3541" s="39" t="str">
        <f>IFERROR(__xludf.DUMMYFUNCTION("IFERROR(RANK(raw!$H3540,Filter(raw!$H$2:$H10000,raw!$B$2:$B10000=raw!$B3540),1),"""")"),"")</f>
        <v/>
      </c>
      <c r="E3541" s="40" t="str">
        <f t="array" ref="E3541">IFERROR(INDEX(raw!$B:$H,MATCH(1,(raw!$B:$B=$B3541)*(raw!$D:$D=$C3541),0),7), "n/a")</f>
        <v/>
      </c>
    </row>
    <row r="3542">
      <c r="B3542" s="39" t="str">
        <f>IFERROR(raw!$B3541,"")</f>
        <v/>
      </c>
      <c r="C3542" s="39" t="str">
        <f>IFERROR(raw!$D3541,"")</f>
        <v/>
      </c>
      <c r="D3542" s="39" t="str">
        <f>IFERROR(__xludf.DUMMYFUNCTION("IFERROR(RANK(raw!$H3541,Filter(raw!$H$2:$H10000,raw!$B$2:$B10000=raw!$B3541),1),"""")"),"")</f>
        <v/>
      </c>
      <c r="E3542" s="40" t="str">
        <f t="array" ref="E3542">IFERROR(INDEX(raw!$B:$H,MATCH(1,(raw!$B:$B=$B3542)*(raw!$D:$D=$C3542),0),7), "n/a")</f>
        <v/>
      </c>
    </row>
    <row r="3543">
      <c r="B3543" s="39" t="str">
        <f>IFERROR(raw!$B3542,"")</f>
        <v/>
      </c>
      <c r="C3543" s="39" t="str">
        <f>IFERROR(raw!$D3542,"")</f>
        <v/>
      </c>
      <c r="D3543" s="39" t="str">
        <f>IFERROR(__xludf.DUMMYFUNCTION("IFERROR(RANK(raw!$H3542,Filter(raw!$H$2:$H10000,raw!$B$2:$B10000=raw!$B3542),1),"""")"),"")</f>
        <v/>
      </c>
      <c r="E3543" s="40" t="str">
        <f t="array" ref="E3543">IFERROR(INDEX(raw!$B:$H,MATCH(1,(raw!$B:$B=$B3543)*(raw!$D:$D=$C3543),0),7), "n/a")</f>
        <v/>
      </c>
    </row>
    <row r="3544">
      <c r="B3544" s="39" t="str">
        <f>IFERROR(raw!$B3543,"")</f>
        <v/>
      </c>
      <c r="C3544" s="39" t="str">
        <f>IFERROR(raw!$D3543,"")</f>
        <v/>
      </c>
      <c r="D3544" s="39" t="str">
        <f>IFERROR(__xludf.DUMMYFUNCTION("IFERROR(RANK(raw!$H3543,Filter(raw!$H$2:$H10000,raw!$B$2:$B10000=raw!$B3543),1),"""")"),"")</f>
        <v/>
      </c>
      <c r="E3544" s="40" t="str">
        <f t="array" ref="E3544">IFERROR(INDEX(raw!$B:$H,MATCH(1,(raw!$B:$B=$B3544)*(raw!$D:$D=$C3544),0),7), "n/a")</f>
        <v/>
      </c>
    </row>
    <row r="3545">
      <c r="B3545" s="39" t="str">
        <f>IFERROR(raw!$B3544,"")</f>
        <v/>
      </c>
      <c r="C3545" s="39" t="str">
        <f>IFERROR(raw!$D3544,"")</f>
        <v/>
      </c>
      <c r="D3545" s="39" t="str">
        <f>IFERROR(__xludf.DUMMYFUNCTION("IFERROR(RANK(raw!$H3544,Filter(raw!$H$2:$H10000,raw!$B$2:$B10000=raw!$B3544),1),"""")"),"")</f>
        <v/>
      </c>
      <c r="E3545" s="40" t="str">
        <f t="array" ref="E3545">IFERROR(INDEX(raw!$B:$H,MATCH(1,(raw!$B:$B=$B3545)*(raw!$D:$D=$C3545),0),7), "n/a")</f>
        <v/>
      </c>
    </row>
    <row r="3546">
      <c r="B3546" s="39" t="str">
        <f>IFERROR(raw!$B3545,"")</f>
        <v/>
      </c>
      <c r="C3546" s="39" t="str">
        <f>IFERROR(raw!$D3545,"")</f>
        <v/>
      </c>
      <c r="D3546" s="39" t="str">
        <f>IFERROR(__xludf.DUMMYFUNCTION("IFERROR(RANK(raw!$H3545,Filter(raw!$H$2:$H10000,raw!$B$2:$B10000=raw!$B3545),1),"""")"),"")</f>
        <v/>
      </c>
      <c r="E3546" s="40" t="str">
        <f t="array" ref="E3546">IFERROR(INDEX(raw!$B:$H,MATCH(1,(raw!$B:$B=$B3546)*(raw!$D:$D=$C3546),0),7), "n/a")</f>
        <v/>
      </c>
    </row>
    <row r="3547">
      <c r="B3547" s="39" t="str">
        <f>IFERROR(raw!$B3546,"")</f>
        <v/>
      </c>
      <c r="C3547" s="39" t="str">
        <f>IFERROR(raw!$D3546,"")</f>
        <v/>
      </c>
      <c r="D3547" s="39" t="str">
        <f>IFERROR(__xludf.DUMMYFUNCTION("IFERROR(RANK(raw!$H3546,Filter(raw!$H$2:$H10000,raw!$B$2:$B10000=raw!$B3546),1),"""")"),"")</f>
        <v/>
      </c>
      <c r="E3547" s="40" t="str">
        <f t="array" ref="E3547">IFERROR(INDEX(raw!$B:$H,MATCH(1,(raw!$B:$B=$B3547)*(raw!$D:$D=$C3547),0),7), "n/a")</f>
        <v/>
      </c>
    </row>
    <row r="3548">
      <c r="B3548" s="39" t="str">
        <f>IFERROR(raw!$B3547,"")</f>
        <v/>
      </c>
      <c r="C3548" s="39" t="str">
        <f>IFERROR(raw!$D3547,"")</f>
        <v/>
      </c>
      <c r="D3548" s="39" t="str">
        <f>IFERROR(__xludf.DUMMYFUNCTION("IFERROR(RANK(raw!$H3547,Filter(raw!$H$2:$H10000,raw!$B$2:$B10000=raw!$B3547),1),"""")"),"")</f>
        <v/>
      </c>
      <c r="E3548" s="40" t="str">
        <f t="array" ref="E3548">IFERROR(INDEX(raw!$B:$H,MATCH(1,(raw!$B:$B=$B3548)*(raw!$D:$D=$C3548),0),7), "n/a")</f>
        <v/>
      </c>
    </row>
    <row r="3549">
      <c r="B3549" s="39" t="str">
        <f>IFERROR(raw!$B3548,"")</f>
        <v/>
      </c>
      <c r="C3549" s="39" t="str">
        <f>IFERROR(raw!$D3548,"")</f>
        <v/>
      </c>
      <c r="D3549" s="39" t="str">
        <f>IFERROR(__xludf.DUMMYFUNCTION("IFERROR(RANK(raw!$H3548,Filter(raw!$H$2:$H10000,raw!$B$2:$B10000=raw!$B3548),1),"""")"),"")</f>
        <v/>
      </c>
      <c r="E3549" s="40" t="str">
        <f t="array" ref="E3549">IFERROR(INDEX(raw!$B:$H,MATCH(1,(raw!$B:$B=$B3549)*(raw!$D:$D=$C3549),0),7), "n/a")</f>
        <v/>
      </c>
    </row>
    <row r="3550">
      <c r="B3550" s="39" t="str">
        <f>IFERROR(raw!$B3549,"")</f>
        <v/>
      </c>
      <c r="C3550" s="39" t="str">
        <f>IFERROR(raw!$D3549,"")</f>
        <v/>
      </c>
      <c r="D3550" s="39" t="str">
        <f>IFERROR(__xludf.DUMMYFUNCTION("IFERROR(RANK(raw!$H3549,Filter(raw!$H$2:$H10000,raw!$B$2:$B10000=raw!$B3549),1),"""")"),"")</f>
        <v/>
      </c>
      <c r="E3550" s="40" t="str">
        <f t="array" ref="E3550">IFERROR(INDEX(raw!$B:$H,MATCH(1,(raw!$B:$B=$B3550)*(raw!$D:$D=$C3550),0),7), "n/a")</f>
        <v/>
      </c>
    </row>
    <row r="3551">
      <c r="B3551" s="39" t="str">
        <f>IFERROR(raw!$B3550,"")</f>
        <v/>
      </c>
      <c r="C3551" s="39" t="str">
        <f>IFERROR(raw!$D3550,"")</f>
        <v/>
      </c>
      <c r="D3551" s="39" t="str">
        <f>IFERROR(__xludf.DUMMYFUNCTION("IFERROR(RANK(raw!$H3550,Filter(raw!$H$2:$H10000,raw!$B$2:$B10000=raw!$B3550),1),"""")"),"")</f>
        <v/>
      </c>
      <c r="E3551" s="40" t="str">
        <f t="array" ref="E3551">IFERROR(INDEX(raw!$B:$H,MATCH(1,(raw!$B:$B=$B3551)*(raw!$D:$D=$C3551),0),7), "n/a")</f>
        <v/>
      </c>
    </row>
    <row r="3552">
      <c r="B3552" s="39" t="str">
        <f>IFERROR(raw!$B3551,"")</f>
        <v/>
      </c>
      <c r="C3552" s="39" t="str">
        <f>IFERROR(raw!$D3551,"")</f>
        <v/>
      </c>
      <c r="D3552" s="39" t="str">
        <f>IFERROR(__xludf.DUMMYFUNCTION("IFERROR(RANK(raw!$H3551,Filter(raw!$H$2:$H10000,raw!$B$2:$B10000=raw!$B3551),1),"""")"),"")</f>
        <v/>
      </c>
      <c r="E3552" s="40" t="str">
        <f t="array" ref="E3552">IFERROR(INDEX(raw!$B:$H,MATCH(1,(raw!$B:$B=$B3552)*(raw!$D:$D=$C3552),0),7), "n/a")</f>
        <v/>
      </c>
    </row>
    <row r="3553">
      <c r="B3553" s="39" t="str">
        <f>IFERROR(raw!$B3552,"")</f>
        <v/>
      </c>
      <c r="C3553" s="39" t="str">
        <f>IFERROR(raw!$D3552,"")</f>
        <v/>
      </c>
      <c r="D3553" s="39" t="str">
        <f>IFERROR(__xludf.DUMMYFUNCTION("IFERROR(RANK(raw!$H3552,Filter(raw!$H$2:$H10000,raw!$B$2:$B10000=raw!$B3552),1),"""")"),"")</f>
        <v/>
      </c>
      <c r="E3553" s="40" t="str">
        <f t="array" ref="E3553">IFERROR(INDEX(raw!$B:$H,MATCH(1,(raw!$B:$B=$B3553)*(raw!$D:$D=$C3553),0),7), "n/a")</f>
        <v/>
      </c>
    </row>
    <row r="3554">
      <c r="B3554" s="39" t="str">
        <f>IFERROR(raw!$B3553,"")</f>
        <v/>
      </c>
      <c r="C3554" s="39" t="str">
        <f>IFERROR(raw!$D3553,"")</f>
        <v/>
      </c>
      <c r="D3554" s="39" t="str">
        <f>IFERROR(__xludf.DUMMYFUNCTION("IFERROR(RANK(raw!$H3553,Filter(raw!$H$2:$H10000,raw!$B$2:$B10000=raw!$B3553),1),"""")"),"")</f>
        <v/>
      </c>
      <c r="E3554" s="40" t="str">
        <f t="array" ref="E3554">IFERROR(INDEX(raw!$B:$H,MATCH(1,(raw!$B:$B=$B3554)*(raw!$D:$D=$C3554),0),7), "n/a")</f>
        <v/>
      </c>
    </row>
    <row r="3555">
      <c r="B3555" s="39" t="str">
        <f>IFERROR(raw!$B3554,"")</f>
        <v/>
      </c>
      <c r="C3555" s="39" t="str">
        <f>IFERROR(raw!$D3554,"")</f>
        <v/>
      </c>
      <c r="D3555" s="39" t="str">
        <f>IFERROR(__xludf.DUMMYFUNCTION("IFERROR(RANK(raw!$H3554,Filter(raw!$H$2:$H10000,raw!$B$2:$B10000=raw!$B3554),1),"""")"),"")</f>
        <v/>
      </c>
      <c r="E3555" s="40" t="str">
        <f t="array" ref="E3555">IFERROR(INDEX(raw!$B:$H,MATCH(1,(raw!$B:$B=$B3555)*(raw!$D:$D=$C3555),0),7), "n/a")</f>
        <v/>
      </c>
    </row>
    <row r="3556">
      <c r="B3556" s="39" t="str">
        <f>IFERROR(raw!$B3555,"")</f>
        <v/>
      </c>
      <c r="C3556" s="39" t="str">
        <f>IFERROR(raw!$D3555,"")</f>
        <v/>
      </c>
      <c r="D3556" s="39" t="str">
        <f>IFERROR(__xludf.DUMMYFUNCTION("IFERROR(RANK(raw!$H3555,Filter(raw!$H$2:$H10000,raw!$B$2:$B10000=raw!$B3555),1),"""")"),"")</f>
        <v/>
      </c>
      <c r="E3556" s="40" t="str">
        <f t="array" ref="E3556">IFERROR(INDEX(raw!$B:$H,MATCH(1,(raw!$B:$B=$B3556)*(raw!$D:$D=$C3556),0),7), "n/a")</f>
        <v/>
      </c>
    </row>
    <row r="3557">
      <c r="B3557" s="39" t="str">
        <f>IFERROR(raw!$B3556,"")</f>
        <v/>
      </c>
      <c r="C3557" s="39" t="str">
        <f>IFERROR(raw!$D3556,"")</f>
        <v/>
      </c>
      <c r="D3557" s="39" t="str">
        <f>IFERROR(__xludf.DUMMYFUNCTION("IFERROR(RANK(raw!$H3556,Filter(raw!$H$2:$H10000,raw!$B$2:$B10000=raw!$B3556),1),"""")"),"")</f>
        <v/>
      </c>
      <c r="E3557" s="40" t="str">
        <f t="array" ref="E3557">IFERROR(INDEX(raw!$B:$H,MATCH(1,(raw!$B:$B=$B3557)*(raw!$D:$D=$C3557),0),7), "n/a")</f>
        <v/>
      </c>
    </row>
    <row r="3558">
      <c r="B3558" s="39" t="str">
        <f>IFERROR(raw!$B3557,"")</f>
        <v/>
      </c>
      <c r="C3558" s="39" t="str">
        <f>IFERROR(raw!$D3557,"")</f>
        <v/>
      </c>
      <c r="D3558" s="39" t="str">
        <f>IFERROR(__xludf.DUMMYFUNCTION("IFERROR(RANK(raw!$H3557,Filter(raw!$H$2:$H10000,raw!$B$2:$B10000=raw!$B3557),1),"""")"),"")</f>
        <v/>
      </c>
      <c r="E3558" s="40" t="str">
        <f t="array" ref="E3558">IFERROR(INDEX(raw!$B:$H,MATCH(1,(raw!$B:$B=$B3558)*(raw!$D:$D=$C3558),0),7), "n/a")</f>
        <v/>
      </c>
    </row>
    <row r="3559">
      <c r="B3559" s="39" t="str">
        <f>IFERROR(raw!$B3558,"")</f>
        <v/>
      </c>
      <c r="C3559" s="39" t="str">
        <f>IFERROR(raw!$D3558,"")</f>
        <v/>
      </c>
      <c r="D3559" s="39" t="str">
        <f>IFERROR(__xludf.DUMMYFUNCTION("IFERROR(RANK(raw!$H3558,Filter(raw!$H$2:$H10000,raw!$B$2:$B10000=raw!$B3558),1),"""")"),"")</f>
        <v/>
      </c>
      <c r="E3559" s="40" t="str">
        <f t="array" ref="E3559">IFERROR(INDEX(raw!$B:$H,MATCH(1,(raw!$B:$B=$B3559)*(raw!$D:$D=$C3559),0),7), "n/a")</f>
        <v/>
      </c>
    </row>
    <row r="3560">
      <c r="B3560" s="39" t="str">
        <f>IFERROR(raw!$B3559,"")</f>
        <v/>
      </c>
      <c r="C3560" s="39" t="str">
        <f>IFERROR(raw!$D3559,"")</f>
        <v/>
      </c>
      <c r="D3560" s="39" t="str">
        <f>IFERROR(__xludf.DUMMYFUNCTION("IFERROR(RANK(raw!$H3559,Filter(raw!$H$2:$H10000,raw!$B$2:$B10000=raw!$B3559),1),"""")"),"")</f>
        <v/>
      </c>
      <c r="E3560" s="40" t="str">
        <f t="array" ref="E3560">IFERROR(INDEX(raw!$B:$H,MATCH(1,(raw!$B:$B=$B3560)*(raw!$D:$D=$C3560),0),7), "n/a")</f>
        <v/>
      </c>
    </row>
    <row r="3561">
      <c r="B3561" s="39" t="str">
        <f>IFERROR(raw!$B3560,"")</f>
        <v/>
      </c>
      <c r="C3561" s="39" t="str">
        <f>IFERROR(raw!$D3560,"")</f>
        <v/>
      </c>
      <c r="D3561" s="39" t="str">
        <f>IFERROR(__xludf.DUMMYFUNCTION("IFERROR(RANK(raw!$H3560,Filter(raw!$H$2:$H10000,raw!$B$2:$B10000=raw!$B3560),1),"""")"),"")</f>
        <v/>
      </c>
      <c r="E3561" s="40" t="str">
        <f t="array" ref="E3561">IFERROR(INDEX(raw!$B:$H,MATCH(1,(raw!$B:$B=$B3561)*(raw!$D:$D=$C3561),0),7), "n/a")</f>
        <v/>
      </c>
    </row>
    <row r="3562">
      <c r="B3562" s="39" t="str">
        <f>IFERROR(raw!$B3561,"")</f>
        <v/>
      </c>
      <c r="C3562" s="39" t="str">
        <f>IFERROR(raw!$D3561,"")</f>
        <v/>
      </c>
      <c r="D3562" s="39" t="str">
        <f>IFERROR(__xludf.DUMMYFUNCTION("IFERROR(RANK(raw!$H3561,Filter(raw!$H$2:$H10000,raw!$B$2:$B10000=raw!$B3561),1),"""")"),"")</f>
        <v/>
      </c>
      <c r="E3562" s="40" t="str">
        <f t="array" ref="E3562">IFERROR(INDEX(raw!$B:$H,MATCH(1,(raw!$B:$B=$B3562)*(raw!$D:$D=$C3562),0),7), "n/a")</f>
        <v/>
      </c>
    </row>
    <row r="3563">
      <c r="B3563" s="39" t="str">
        <f>IFERROR(raw!$B3562,"")</f>
        <v/>
      </c>
      <c r="C3563" s="39" t="str">
        <f>IFERROR(raw!$D3562,"")</f>
        <v/>
      </c>
      <c r="D3563" s="39" t="str">
        <f>IFERROR(__xludf.DUMMYFUNCTION("IFERROR(RANK(raw!$H3562,Filter(raw!$H$2:$H10000,raw!$B$2:$B10000=raw!$B3562),1),"""")"),"")</f>
        <v/>
      </c>
      <c r="E3563" s="40" t="str">
        <f t="array" ref="E3563">IFERROR(INDEX(raw!$B:$H,MATCH(1,(raw!$B:$B=$B3563)*(raw!$D:$D=$C3563),0),7), "n/a")</f>
        <v/>
      </c>
    </row>
    <row r="3564">
      <c r="B3564" s="39" t="str">
        <f>IFERROR(raw!$B3563,"")</f>
        <v/>
      </c>
      <c r="C3564" s="39" t="str">
        <f>IFERROR(raw!$D3563,"")</f>
        <v/>
      </c>
      <c r="D3564" s="39" t="str">
        <f>IFERROR(__xludf.DUMMYFUNCTION("IFERROR(RANK(raw!$H3563,Filter(raw!$H$2:$H10000,raw!$B$2:$B10000=raw!$B3563),1),"""")"),"")</f>
        <v/>
      </c>
      <c r="E3564" s="40" t="str">
        <f t="array" ref="E3564">IFERROR(INDEX(raw!$B:$H,MATCH(1,(raw!$B:$B=$B3564)*(raw!$D:$D=$C3564),0),7), "n/a")</f>
        <v/>
      </c>
    </row>
    <row r="3565">
      <c r="B3565" s="39" t="str">
        <f>IFERROR(raw!$B3564,"")</f>
        <v/>
      </c>
      <c r="C3565" s="39" t="str">
        <f>IFERROR(raw!$D3564,"")</f>
        <v/>
      </c>
      <c r="D3565" s="39" t="str">
        <f>IFERROR(__xludf.DUMMYFUNCTION("IFERROR(RANK(raw!$H3564,Filter(raw!$H$2:$H10000,raw!$B$2:$B10000=raw!$B3564),1),"""")"),"")</f>
        <v/>
      </c>
      <c r="E3565" s="40" t="str">
        <f t="array" ref="E3565">IFERROR(INDEX(raw!$B:$H,MATCH(1,(raw!$B:$B=$B3565)*(raw!$D:$D=$C3565),0),7), "n/a")</f>
        <v/>
      </c>
    </row>
    <row r="3566">
      <c r="B3566" s="39" t="str">
        <f>IFERROR(raw!$B3565,"")</f>
        <v/>
      </c>
      <c r="C3566" s="39" t="str">
        <f>IFERROR(raw!$D3565,"")</f>
        <v/>
      </c>
      <c r="D3566" s="39" t="str">
        <f>IFERROR(__xludf.DUMMYFUNCTION("IFERROR(RANK(raw!$H3565,Filter(raw!$H$2:$H10000,raw!$B$2:$B10000=raw!$B3565),1),"""")"),"")</f>
        <v/>
      </c>
      <c r="E3566" s="40" t="str">
        <f t="array" ref="E3566">IFERROR(INDEX(raw!$B:$H,MATCH(1,(raw!$B:$B=$B3566)*(raw!$D:$D=$C3566),0),7), "n/a")</f>
        <v/>
      </c>
    </row>
    <row r="3567">
      <c r="B3567" s="39" t="str">
        <f>IFERROR(raw!$B3566,"")</f>
        <v/>
      </c>
      <c r="C3567" s="39" t="str">
        <f>IFERROR(raw!$D3566,"")</f>
        <v/>
      </c>
      <c r="D3567" s="39" t="str">
        <f>IFERROR(__xludf.DUMMYFUNCTION("IFERROR(RANK(raw!$H3566,Filter(raw!$H$2:$H10000,raw!$B$2:$B10000=raw!$B3566),1),"""")"),"")</f>
        <v/>
      </c>
      <c r="E3567" s="40" t="str">
        <f t="array" ref="E3567">IFERROR(INDEX(raw!$B:$H,MATCH(1,(raw!$B:$B=$B3567)*(raw!$D:$D=$C3567),0),7), "n/a")</f>
        <v/>
      </c>
    </row>
    <row r="3568">
      <c r="B3568" s="39" t="str">
        <f>IFERROR(raw!$B3567,"")</f>
        <v/>
      </c>
      <c r="C3568" s="39" t="str">
        <f>IFERROR(raw!$D3567,"")</f>
        <v/>
      </c>
      <c r="D3568" s="39" t="str">
        <f>IFERROR(__xludf.DUMMYFUNCTION("IFERROR(RANK(raw!$H3567,Filter(raw!$H$2:$H10000,raw!$B$2:$B10000=raw!$B3567),1),"""")"),"")</f>
        <v/>
      </c>
      <c r="E3568" s="40" t="str">
        <f t="array" ref="E3568">IFERROR(INDEX(raw!$B:$H,MATCH(1,(raw!$B:$B=$B3568)*(raw!$D:$D=$C3568),0),7), "n/a")</f>
        <v/>
      </c>
    </row>
    <row r="3569">
      <c r="B3569" s="39" t="str">
        <f>IFERROR(raw!$B3568,"")</f>
        <v/>
      </c>
      <c r="C3569" s="39" t="str">
        <f>IFERROR(raw!$D3568,"")</f>
        <v/>
      </c>
      <c r="D3569" s="39" t="str">
        <f>IFERROR(__xludf.DUMMYFUNCTION("IFERROR(RANK(raw!$H3568,Filter(raw!$H$2:$H10000,raw!$B$2:$B10000=raw!$B3568),1),"""")"),"")</f>
        <v/>
      </c>
      <c r="E3569" s="40" t="str">
        <f t="array" ref="E3569">IFERROR(INDEX(raw!$B:$H,MATCH(1,(raw!$B:$B=$B3569)*(raw!$D:$D=$C3569),0),7), "n/a")</f>
        <v/>
      </c>
    </row>
    <row r="3570">
      <c r="B3570" s="39" t="str">
        <f>IFERROR(raw!$B3569,"")</f>
        <v/>
      </c>
      <c r="C3570" s="39" t="str">
        <f>IFERROR(raw!$D3569,"")</f>
        <v/>
      </c>
      <c r="D3570" s="39" t="str">
        <f>IFERROR(__xludf.DUMMYFUNCTION("IFERROR(RANK(raw!$H3569,Filter(raw!$H$2:$H10000,raw!$B$2:$B10000=raw!$B3569),1),"""")"),"")</f>
        <v/>
      </c>
      <c r="E3570" s="40" t="str">
        <f t="array" ref="E3570">IFERROR(INDEX(raw!$B:$H,MATCH(1,(raw!$B:$B=$B3570)*(raw!$D:$D=$C3570),0),7), "n/a")</f>
        <v/>
      </c>
    </row>
    <row r="3571">
      <c r="B3571" s="39" t="str">
        <f>IFERROR(raw!$B3570,"")</f>
        <v/>
      </c>
      <c r="C3571" s="39" t="str">
        <f>IFERROR(raw!$D3570,"")</f>
        <v/>
      </c>
      <c r="D3571" s="39" t="str">
        <f>IFERROR(__xludf.DUMMYFUNCTION("IFERROR(RANK(raw!$H3570,Filter(raw!$H$2:$H10000,raw!$B$2:$B10000=raw!$B3570),1),"""")"),"")</f>
        <v/>
      </c>
      <c r="E3571" s="40" t="str">
        <f t="array" ref="E3571">IFERROR(INDEX(raw!$B:$H,MATCH(1,(raw!$B:$B=$B3571)*(raw!$D:$D=$C3571),0),7), "n/a")</f>
        <v/>
      </c>
    </row>
    <row r="3572">
      <c r="B3572" s="39" t="str">
        <f>IFERROR(raw!$B3571,"")</f>
        <v/>
      </c>
      <c r="C3572" s="39" t="str">
        <f>IFERROR(raw!$D3571,"")</f>
        <v/>
      </c>
      <c r="D3572" s="39" t="str">
        <f>IFERROR(__xludf.DUMMYFUNCTION("IFERROR(RANK(raw!$H3571,Filter(raw!$H$2:$H10000,raw!$B$2:$B10000=raw!$B3571),1),"""")"),"")</f>
        <v/>
      </c>
      <c r="E3572" s="40" t="str">
        <f t="array" ref="E3572">IFERROR(INDEX(raw!$B:$H,MATCH(1,(raw!$B:$B=$B3572)*(raw!$D:$D=$C3572),0),7), "n/a")</f>
        <v/>
      </c>
    </row>
    <row r="3573">
      <c r="B3573" s="39" t="str">
        <f>IFERROR(raw!$B3572,"")</f>
        <v/>
      </c>
      <c r="C3573" s="39" t="str">
        <f>IFERROR(raw!$D3572,"")</f>
        <v/>
      </c>
      <c r="D3573" s="39" t="str">
        <f>IFERROR(__xludf.DUMMYFUNCTION("IFERROR(RANK(raw!$H3572,Filter(raw!$H$2:$H10000,raw!$B$2:$B10000=raw!$B3572),1),"""")"),"")</f>
        <v/>
      </c>
      <c r="E3573" s="40" t="str">
        <f t="array" ref="E3573">IFERROR(INDEX(raw!$B:$H,MATCH(1,(raw!$B:$B=$B3573)*(raw!$D:$D=$C3573),0),7), "n/a")</f>
        <v/>
      </c>
    </row>
    <row r="3574">
      <c r="B3574" s="39" t="str">
        <f>IFERROR(raw!$B3573,"")</f>
        <v/>
      </c>
      <c r="C3574" s="39" t="str">
        <f>IFERROR(raw!$D3573,"")</f>
        <v/>
      </c>
      <c r="D3574" s="39" t="str">
        <f>IFERROR(__xludf.DUMMYFUNCTION("IFERROR(RANK(raw!$H3573,Filter(raw!$H$2:$H10000,raw!$B$2:$B10000=raw!$B3573),1),"""")"),"")</f>
        <v/>
      </c>
      <c r="E3574" s="40" t="str">
        <f t="array" ref="E3574">IFERROR(INDEX(raw!$B:$H,MATCH(1,(raw!$B:$B=$B3574)*(raw!$D:$D=$C3574),0),7), "n/a")</f>
        <v/>
      </c>
    </row>
    <row r="3575">
      <c r="B3575" s="39" t="str">
        <f>IFERROR(raw!$B3574,"")</f>
        <v/>
      </c>
      <c r="C3575" s="39" t="str">
        <f>IFERROR(raw!$D3574,"")</f>
        <v/>
      </c>
      <c r="D3575" s="39" t="str">
        <f>IFERROR(__xludf.DUMMYFUNCTION("IFERROR(RANK(raw!$H3574,Filter(raw!$H$2:$H10000,raw!$B$2:$B10000=raw!$B3574),1),"""")"),"")</f>
        <v/>
      </c>
      <c r="E3575" s="40" t="str">
        <f t="array" ref="E3575">IFERROR(INDEX(raw!$B:$H,MATCH(1,(raw!$B:$B=$B3575)*(raw!$D:$D=$C3575),0),7), "n/a")</f>
        <v/>
      </c>
    </row>
    <row r="3576">
      <c r="B3576" s="39" t="str">
        <f>IFERROR(raw!$B3575,"")</f>
        <v/>
      </c>
      <c r="C3576" s="39" t="str">
        <f>IFERROR(raw!$D3575,"")</f>
        <v/>
      </c>
      <c r="D3576" s="39" t="str">
        <f>IFERROR(__xludf.DUMMYFUNCTION("IFERROR(RANK(raw!$H3575,Filter(raw!$H$2:$H10000,raw!$B$2:$B10000=raw!$B3575),1),"""")"),"")</f>
        <v/>
      </c>
      <c r="E3576" s="40" t="str">
        <f t="array" ref="E3576">IFERROR(INDEX(raw!$B:$H,MATCH(1,(raw!$B:$B=$B3576)*(raw!$D:$D=$C3576),0),7), "n/a")</f>
        <v/>
      </c>
    </row>
    <row r="3577">
      <c r="B3577" s="39" t="str">
        <f>IFERROR(raw!$B3576,"")</f>
        <v/>
      </c>
      <c r="C3577" s="39" t="str">
        <f>IFERROR(raw!$D3576,"")</f>
        <v/>
      </c>
      <c r="D3577" s="39" t="str">
        <f>IFERROR(__xludf.DUMMYFUNCTION("IFERROR(RANK(raw!$H3576,Filter(raw!$H$2:$H10000,raw!$B$2:$B10000=raw!$B3576),1),"""")"),"")</f>
        <v/>
      </c>
      <c r="E3577" s="40" t="str">
        <f t="array" ref="E3577">IFERROR(INDEX(raw!$B:$H,MATCH(1,(raw!$B:$B=$B3577)*(raw!$D:$D=$C3577),0),7), "n/a")</f>
        <v/>
      </c>
    </row>
    <row r="3578">
      <c r="B3578" s="39" t="str">
        <f>IFERROR(raw!$B3577,"")</f>
        <v/>
      </c>
      <c r="C3578" s="39" t="str">
        <f>IFERROR(raw!$D3577,"")</f>
        <v/>
      </c>
      <c r="D3578" s="39" t="str">
        <f>IFERROR(__xludf.DUMMYFUNCTION("IFERROR(RANK(raw!$H3577,Filter(raw!$H$2:$H10000,raw!$B$2:$B10000=raw!$B3577),1),"""")"),"")</f>
        <v/>
      </c>
      <c r="E3578" s="40" t="str">
        <f t="array" ref="E3578">IFERROR(INDEX(raw!$B:$H,MATCH(1,(raw!$B:$B=$B3578)*(raw!$D:$D=$C3578),0),7), "n/a")</f>
        <v/>
      </c>
    </row>
    <row r="3579">
      <c r="B3579" s="39" t="str">
        <f>IFERROR(raw!$B3578,"")</f>
        <v/>
      </c>
      <c r="C3579" s="39" t="str">
        <f>IFERROR(raw!$D3578,"")</f>
        <v/>
      </c>
      <c r="D3579" s="39" t="str">
        <f>IFERROR(__xludf.DUMMYFUNCTION("IFERROR(RANK(raw!$H3578,Filter(raw!$H$2:$H10000,raw!$B$2:$B10000=raw!$B3578),1),"""")"),"")</f>
        <v/>
      </c>
      <c r="E3579" s="40" t="str">
        <f t="array" ref="E3579">IFERROR(INDEX(raw!$B:$H,MATCH(1,(raw!$B:$B=$B3579)*(raw!$D:$D=$C3579),0),7), "n/a")</f>
        <v/>
      </c>
    </row>
    <row r="3580">
      <c r="B3580" s="39" t="str">
        <f>IFERROR(raw!$B3579,"")</f>
        <v/>
      </c>
      <c r="C3580" s="39" t="str">
        <f>IFERROR(raw!$D3579,"")</f>
        <v/>
      </c>
      <c r="D3580" s="39" t="str">
        <f>IFERROR(__xludf.DUMMYFUNCTION("IFERROR(RANK(raw!$H3579,Filter(raw!$H$2:$H10000,raw!$B$2:$B10000=raw!$B3579),1),"""")"),"")</f>
        <v/>
      </c>
      <c r="E3580" s="40" t="str">
        <f t="array" ref="E3580">IFERROR(INDEX(raw!$B:$H,MATCH(1,(raw!$B:$B=$B3580)*(raw!$D:$D=$C3580),0),7), "n/a")</f>
        <v/>
      </c>
    </row>
    <row r="3581">
      <c r="B3581" s="39" t="str">
        <f>IFERROR(raw!$B3580,"")</f>
        <v/>
      </c>
      <c r="C3581" s="39" t="str">
        <f>IFERROR(raw!$D3580,"")</f>
        <v/>
      </c>
      <c r="D3581" s="39" t="str">
        <f>IFERROR(__xludf.DUMMYFUNCTION("IFERROR(RANK(raw!$H3580,Filter(raw!$H$2:$H10000,raw!$B$2:$B10000=raw!$B3580),1),"""")"),"")</f>
        <v/>
      </c>
      <c r="E3581" s="40" t="str">
        <f t="array" ref="E3581">IFERROR(INDEX(raw!$B:$H,MATCH(1,(raw!$B:$B=$B3581)*(raw!$D:$D=$C3581),0),7), "n/a")</f>
        <v/>
      </c>
    </row>
    <row r="3582">
      <c r="B3582" s="39" t="str">
        <f>IFERROR(raw!$B3581,"")</f>
        <v/>
      </c>
      <c r="C3582" s="39" t="str">
        <f>IFERROR(raw!$D3581,"")</f>
        <v/>
      </c>
      <c r="D3582" s="39" t="str">
        <f>IFERROR(__xludf.DUMMYFUNCTION("IFERROR(RANK(raw!$H3581,Filter(raw!$H$2:$H10000,raw!$B$2:$B10000=raw!$B3581),1),"""")"),"")</f>
        <v/>
      </c>
      <c r="E3582" s="40" t="str">
        <f t="array" ref="E3582">IFERROR(INDEX(raw!$B:$H,MATCH(1,(raw!$B:$B=$B3582)*(raw!$D:$D=$C3582),0),7), "n/a")</f>
        <v/>
      </c>
    </row>
    <row r="3583">
      <c r="B3583" s="39" t="str">
        <f>IFERROR(raw!$B3582,"")</f>
        <v/>
      </c>
      <c r="C3583" s="39" t="str">
        <f>IFERROR(raw!$D3582,"")</f>
        <v/>
      </c>
      <c r="D3583" s="39" t="str">
        <f>IFERROR(__xludf.DUMMYFUNCTION("IFERROR(RANK(raw!$H3582,Filter(raw!$H$2:$H10000,raw!$B$2:$B10000=raw!$B3582),1),"""")"),"")</f>
        <v/>
      </c>
      <c r="E3583" s="40" t="str">
        <f t="array" ref="E3583">IFERROR(INDEX(raw!$B:$H,MATCH(1,(raw!$B:$B=$B3583)*(raw!$D:$D=$C3583),0),7), "n/a")</f>
        <v/>
      </c>
    </row>
    <row r="3584">
      <c r="B3584" s="39" t="str">
        <f>IFERROR(raw!$B3583,"")</f>
        <v/>
      </c>
      <c r="C3584" s="39" t="str">
        <f>IFERROR(raw!$D3583,"")</f>
        <v/>
      </c>
      <c r="D3584" s="39" t="str">
        <f>IFERROR(__xludf.DUMMYFUNCTION("IFERROR(RANK(raw!$H3583,Filter(raw!$H$2:$H10000,raw!$B$2:$B10000=raw!$B3583),1),"""")"),"")</f>
        <v/>
      </c>
      <c r="E3584" s="40" t="str">
        <f t="array" ref="E3584">IFERROR(INDEX(raw!$B:$H,MATCH(1,(raw!$B:$B=$B3584)*(raw!$D:$D=$C3584),0),7), "n/a")</f>
        <v/>
      </c>
    </row>
    <row r="3585">
      <c r="B3585" s="39" t="str">
        <f>IFERROR(raw!$B3584,"")</f>
        <v/>
      </c>
      <c r="C3585" s="39" t="str">
        <f>IFERROR(raw!$D3584,"")</f>
        <v/>
      </c>
      <c r="D3585" s="39" t="str">
        <f>IFERROR(__xludf.DUMMYFUNCTION("IFERROR(RANK(raw!$H3584,Filter(raw!$H$2:$H10000,raw!$B$2:$B10000=raw!$B3584),1),"""")"),"")</f>
        <v/>
      </c>
      <c r="E3585" s="40" t="str">
        <f t="array" ref="E3585">IFERROR(INDEX(raw!$B:$H,MATCH(1,(raw!$B:$B=$B3585)*(raw!$D:$D=$C3585),0),7), "n/a")</f>
        <v/>
      </c>
    </row>
    <row r="3586">
      <c r="B3586" s="39" t="str">
        <f>IFERROR(raw!$B3585,"")</f>
        <v/>
      </c>
      <c r="C3586" s="39" t="str">
        <f>IFERROR(raw!$D3585,"")</f>
        <v/>
      </c>
      <c r="D3586" s="39" t="str">
        <f>IFERROR(__xludf.DUMMYFUNCTION("IFERROR(RANK(raw!$H3585,Filter(raw!$H$2:$H10000,raw!$B$2:$B10000=raw!$B3585),1),"""")"),"")</f>
        <v/>
      </c>
      <c r="E3586" s="40" t="str">
        <f t="array" ref="E3586">IFERROR(INDEX(raw!$B:$H,MATCH(1,(raw!$B:$B=$B3586)*(raw!$D:$D=$C3586),0),7), "n/a")</f>
        <v/>
      </c>
    </row>
    <row r="3587">
      <c r="B3587" s="39" t="str">
        <f>IFERROR(raw!$B3586,"")</f>
        <v/>
      </c>
      <c r="C3587" s="39" t="str">
        <f>IFERROR(raw!$D3586,"")</f>
        <v/>
      </c>
      <c r="D3587" s="39" t="str">
        <f>IFERROR(__xludf.DUMMYFUNCTION("IFERROR(RANK(raw!$H3586,Filter(raw!$H$2:$H10000,raw!$B$2:$B10000=raw!$B3586),1),"""")"),"")</f>
        <v/>
      </c>
      <c r="E3587" s="40" t="str">
        <f t="array" ref="E3587">IFERROR(INDEX(raw!$B:$H,MATCH(1,(raw!$B:$B=$B3587)*(raw!$D:$D=$C3587),0),7), "n/a")</f>
        <v/>
      </c>
    </row>
    <row r="3588">
      <c r="B3588" s="39" t="str">
        <f>IFERROR(raw!$B3587,"")</f>
        <v/>
      </c>
      <c r="C3588" s="39" t="str">
        <f>IFERROR(raw!$D3587,"")</f>
        <v/>
      </c>
      <c r="D3588" s="39" t="str">
        <f>IFERROR(__xludf.DUMMYFUNCTION("IFERROR(RANK(raw!$H3587,Filter(raw!$H$2:$H10000,raw!$B$2:$B10000=raw!$B3587),1),"""")"),"")</f>
        <v/>
      </c>
      <c r="E3588" s="40" t="str">
        <f t="array" ref="E3588">IFERROR(INDEX(raw!$B:$H,MATCH(1,(raw!$B:$B=$B3588)*(raw!$D:$D=$C3588),0),7), "n/a")</f>
        <v/>
      </c>
    </row>
    <row r="3589">
      <c r="B3589" s="39" t="str">
        <f>IFERROR(raw!$B3588,"")</f>
        <v/>
      </c>
      <c r="C3589" s="39" t="str">
        <f>IFERROR(raw!$D3588,"")</f>
        <v/>
      </c>
      <c r="D3589" s="39" t="str">
        <f>IFERROR(__xludf.DUMMYFUNCTION("IFERROR(RANK(raw!$H3588,Filter(raw!$H$2:$H10000,raw!$B$2:$B10000=raw!$B3588),1),"""")"),"")</f>
        <v/>
      </c>
      <c r="E3589" s="40" t="str">
        <f t="array" ref="E3589">IFERROR(INDEX(raw!$B:$H,MATCH(1,(raw!$B:$B=$B3589)*(raw!$D:$D=$C3589),0),7), "n/a")</f>
        <v/>
      </c>
    </row>
    <row r="3590">
      <c r="B3590" s="39" t="str">
        <f>IFERROR(raw!$B3589,"")</f>
        <v/>
      </c>
      <c r="C3590" s="39" t="str">
        <f>IFERROR(raw!$D3589,"")</f>
        <v/>
      </c>
      <c r="D3590" s="39" t="str">
        <f>IFERROR(__xludf.DUMMYFUNCTION("IFERROR(RANK(raw!$H3589,Filter(raw!$H$2:$H10000,raw!$B$2:$B10000=raw!$B3589),1),"""")"),"")</f>
        <v/>
      </c>
      <c r="E3590" s="40" t="str">
        <f t="array" ref="E3590">IFERROR(INDEX(raw!$B:$H,MATCH(1,(raw!$B:$B=$B3590)*(raw!$D:$D=$C3590),0),7), "n/a")</f>
        <v/>
      </c>
    </row>
    <row r="3591">
      <c r="B3591" s="39" t="str">
        <f>IFERROR(raw!$B3590,"")</f>
        <v/>
      </c>
      <c r="C3591" s="39" t="str">
        <f>IFERROR(raw!$D3590,"")</f>
        <v/>
      </c>
      <c r="D3591" s="39" t="str">
        <f>IFERROR(__xludf.DUMMYFUNCTION("IFERROR(RANK(raw!$H3590,Filter(raw!$H$2:$H10000,raw!$B$2:$B10000=raw!$B3590),1),"""")"),"")</f>
        <v/>
      </c>
      <c r="E3591" s="40" t="str">
        <f t="array" ref="E3591">IFERROR(INDEX(raw!$B:$H,MATCH(1,(raw!$B:$B=$B3591)*(raw!$D:$D=$C3591),0),7), "n/a")</f>
        <v/>
      </c>
    </row>
    <row r="3592">
      <c r="B3592" s="39" t="str">
        <f>IFERROR(raw!$B3591,"")</f>
        <v/>
      </c>
      <c r="C3592" s="39" t="str">
        <f>IFERROR(raw!$D3591,"")</f>
        <v/>
      </c>
      <c r="D3592" s="39" t="str">
        <f>IFERROR(__xludf.DUMMYFUNCTION("IFERROR(RANK(raw!$H3591,Filter(raw!$H$2:$H10000,raw!$B$2:$B10000=raw!$B3591),1),"""")"),"")</f>
        <v/>
      </c>
      <c r="E3592" s="40" t="str">
        <f t="array" ref="E3592">IFERROR(INDEX(raw!$B:$H,MATCH(1,(raw!$B:$B=$B3592)*(raw!$D:$D=$C3592),0),7), "n/a")</f>
        <v/>
      </c>
    </row>
    <row r="3593">
      <c r="B3593" s="39" t="str">
        <f>IFERROR(raw!$B3592,"")</f>
        <v/>
      </c>
      <c r="C3593" s="39" t="str">
        <f>IFERROR(raw!$D3592,"")</f>
        <v/>
      </c>
      <c r="D3593" s="39" t="str">
        <f>IFERROR(__xludf.DUMMYFUNCTION("IFERROR(RANK(raw!$H3592,Filter(raw!$H$2:$H10000,raw!$B$2:$B10000=raw!$B3592),1),"""")"),"")</f>
        <v/>
      </c>
      <c r="E3593" s="40" t="str">
        <f t="array" ref="E3593">IFERROR(INDEX(raw!$B:$H,MATCH(1,(raw!$B:$B=$B3593)*(raw!$D:$D=$C3593),0),7), "n/a")</f>
        <v/>
      </c>
    </row>
    <row r="3594">
      <c r="B3594" s="39" t="str">
        <f>IFERROR(raw!$B3593,"")</f>
        <v/>
      </c>
      <c r="C3594" s="39" t="str">
        <f>IFERROR(raw!$D3593,"")</f>
        <v/>
      </c>
      <c r="D3594" s="39" t="str">
        <f>IFERROR(__xludf.DUMMYFUNCTION("IFERROR(RANK(raw!$H3593,Filter(raw!$H$2:$H10000,raw!$B$2:$B10000=raw!$B3593),1),"""")"),"")</f>
        <v/>
      </c>
      <c r="E3594" s="40" t="str">
        <f t="array" ref="E3594">IFERROR(INDEX(raw!$B:$H,MATCH(1,(raw!$B:$B=$B3594)*(raw!$D:$D=$C3594),0),7), "n/a")</f>
        <v/>
      </c>
    </row>
    <row r="3595">
      <c r="B3595" s="39" t="str">
        <f>IFERROR(raw!$B3594,"")</f>
        <v/>
      </c>
      <c r="C3595" s="39" t="str">
        <f>IFERROR(raw!$D3594,"")</f>
        <v/>
      </c>
      <c r="D3595" s="39" t="str">
        <f>IFERROR(__xludf.DUMMYFUNCTION("IFERROR(RANK(raw!$H3594,Filter(raw!$H$2:$H10000,raw!$B$2:$B10000=raw!$B3594),1),"""")"),"")</f>
        <v/>
      </c>
      <c r="E3595" s="40" t="str">
        <f t="array" ref="E3595">IFERROR(INDEX(raw!$B:$H,MATCH(1,(raw!$B:$B=$B3595)*(raw!$D:$D=$C3595),0),7), "n/a")</f>
        <v/>
      </c>
    </row>
    <row r="3596">
      <c r="B3596" s="39" t="str">
        <f>IFERROR(raw!$B3595,"")</f>
        <v/>
      </c>
      <c r="C3596" s="39" t="str">
        <f>IFERROR(raw!$D3595,"")</f>
        <v/>
      </c>
      <c r="D3596" s="39" t="str">
        <f>IFERROR(__xludf.DUMMYFUNCTION("IFERROR(RANK(raw!$H3595,Filter(raw!$H$2:$H10000,raw!$B$2:$B10000=raw!$B3595),1),"""")"),"")</f>
        <v/>
      </c>
      <c r="E3596" s="40" t="str">
        <f t="array" ref="E3596">IFERROR(INDEX(raw!$B:$H,MATCH(1,(raw!$B:$B=$B3596)*(raw!$D:$D=$C3596),0),7), "n/a")</f>
        <v/>
      </c>
    </row>
    <row r="3597">
      <c r="B3597" s="39" t="str">
        <f>IFERROR(raw!$B3596,"")</f>
        <v/>
      </c>
      <c r="C3597" s="39" t="str">
        <f>IFERROR(raw!$D3596,"")</f>
        <v/>
      </c>
      <c r="D3597" s="39" t="str">
        <f>IFERROR(__xludf.DUMMYFUNCTION("IFERROR(RANK(raw!$H3596,Filter(raw!$H$2:$H10000,raw!$B$2:$B10000=raw!$B3596),1),"""")"),"")</f>
        <v/>
      </c>
      <c r="E3597" s="40" t="str">
        <f t="array" ref="E3597">IFERROR(INDEX(raw!$B:$H,MATCH(1,(raw!$B:$B=$B3597)*(raw!$D:$D=$C3597),0),7), "n/a")</f>
        <v/>
      </c>
    </row>
    <row r="3598">
      <c r="B3598" s="39" t="str">
        <f>IFERROR(raw!$B3597,"")</f>
        <v/>
      </c>
      <c r="C3598" s="39" t="str">
        <f>IFERROR(raw!$D3597,"")</f>
        <v/>
      </c>
      <c r="D3598" s="39" t="str">
        <f>IFERROR(__xludf.DUMMYFUNCTION("IFERROR(RANK(raw!$H3597,Filter(raw!$H$2:$H10000,raw!$B$2:$B10000=raw!$B3597),1),"""")"),"")</f>
        <v/>
      </c>
      <c r="E3598" s="40" t="str">
        <f t="array" ref="E3598">IFERROR(INDEX(raw!$B:$H,MATCH(1,(raw!$B:$B=$B3598)*(raw!$D:$D=$C3598),0),7), "n/a")</f>
        <v/>
      </c>
    </row>
    <row r="3599">
      <c r="B3599" s="39" t="str">
        <f>IFERROR(raw!$B3598,"")</f>
        <v/>
      </c>
      <c r="C3599" s="39" t="str">
        <f>IFERROR(raw!$D3598,"")</f>
        <v/>
      </c>
      <c r="D3599" s="39" t="str">
        <f>IFERROR(__xludf.DUMMYFUNCTION("IFERROR(RANK(raw!$H3598,Filter(raw!$H$2:$H10000,raw!$B$2:$B10000=raw!$B3598),1),"""")"),"")</f>
        <v/>
      </c>
      <c r="E3599" s="40" t="str">
        <f t="array" ref="E3599">IFERROR(INDEX(raw!$B:$H,MATCH(1,(raw!$B:$B=$B3599)*(raw!$D:$D=$C3599),0),7), "n/a")</f>
        <v/>
      </c>
    </row>
    <row r="3600">
      <c r="B3600" s="39" t="str">
        <f>IFERROR(raw!$B3599,"")</f>
        <v/>
      </c>
      <c r="C3600" s="39" t="str">
        <f>IFERROR(raw!$D3599,"")</f>
        <v/>
      </c>
      <c r="D3600" s="39" t="str">
        <f>IFERROR(__xludf.DUMMYFUNCTION("IFERROR(RANK(raw!$H3599,Filter(raw!$H$2:$H10000,raw!$B$2:$B10000=raw!$B3599),1),"""")"),"")</f>
        <v/>
      </c>
      <c r="E3600" s="40" t="str">
        <f t="array" ref="E3600">IFERROR(INDEX(raw!$B:$H,MATCH(1,(raw!$B:$B=$B3600)*(raw!$D:$D=$C3600),0),7), "n/a")</f>
        <v/>
      </c>
    </row>
    <row r="3601">
      <c r="B3601" s="39" t="str">
        <f>IFERROR(raw!$B3600,"")</f>
        <v/>
      </c>
      <c r="C3601" s="39" t="str">
        <f>IFERROR(raw!$D3600,"")</f>
        <v/>
      </c>
      <c r="D3601" s="39" t="str">
        <f>IFERROR(__xludf.DUMMYFUNCTION("IFERROR(RANK(raw!$H3600,Filter(raw!$H$2:$H10000,raw!$B$2:$B10000=raw!$B3600),1),"""")"),"")</f>
        <v/>
      </c>
      <c r="E3601" s="40" t="str">
        <f t="array" ref="E3601">IFERROR(INDEX(raw!$B:$H,MATCH(1,(raw!$B:$B=$B3601)*(raw!$D:$D=$C3601),0),7), "n/a")</f>
        <v/>
      </c>
    </row>
    <row r="3602">
      <c r="B3602" s="39" t="str">
        <f>IFERROR(raw!$B3601,"")</f>
        <v/>
      </c>
      <c r="C3602" s="39" t="str">
        <f>IFERROR(raw!$D3601,"")</f>
        <v/>
      </c>
      <c r="D3602" s="39" t="str">
        <f>IFERROR(__xludf.DUMMYFUNCTION("IFERROR(RANK(raw!$H3601,Filter(raw!$H$2:$H10000,raw!$B$2:$B10000=raw!$B3601),1),"""")"),"")</f>
        <v/>
      </c>
      <c r="E3602" s="40" t="str">
        <f t="array" ref="E3602">IFERROR(INDEX(raw!$B:$H,MATCH(1,(raw!$B:$B=$B3602)*(raw!$D:$D=$C3602),0),7), "n/a")</f>
        <v/>
      </c>
    </row>
    <row r="3603">
      <c r="B3603" s="39" t="str">
        <f>IFERROR(raw!$B3602,"")</f>
        <v/>
      </c>
      <c r="C3603" s="39" t="str">
        <f>IFERROR(raw!$D3602,"")</f>
        <v/>
      </c>
      <c r="D3603" s="39" t="str">
        <f>IFERROR(__xludf.DUMMYFUNCTION("IFERROR(RANK(raw!$H3602,Filter(raw!$H$2:$H10000,raw!$B$2:$B10000=raw!$B3602),1),"""")"),"")</f>
        <v/>
      </c>
      <c r="E3603" s="40" t="str">
        <f t="array" ref="E3603">IFERROR(INDEX(raw!$B:$H,MATCH(1,(raw!$B:$B=$B3603)*(raw!$D:$D=$C3603),0),7), "n/a")</f>
        <v/>
      </c>
    </row>
    <row r="3604">
      <c r="B3604" s="39" t="str">
        <f>IFERROR(raw!$B3603,"")</f>
        <v/>
      </c>
      <c r="C3604" s="39" t="str">
        <f>IFERROR(raw!$D3603,"")</f>
        <v/>
      </c>
      <c r="D3604" s="39" t="str">
        <f>IFERROR(__xludf.DUMMYFUNCTION("IFERROR(RANK(raw!$H3603,Filter(raw!$H$2:$H10000,raw!$B$2:$B10000=raw!$B3603),1),"""")"),"")</f>
        <v/>
      </c>
      <c r="E3604" s="40" t="str">
        <f t="array" ref="E3604">IFERROR(INDEX(raw!$B:$H,MATCH(1,(raw!$B:$B=$B3604)*(raw!$D:$D=$C3604),0),7), "n/a")</f>
        <v/>
      </c>
    </row>
    <row r="3605">
      <c r="B3605" s="39" t="str">
        <f>IFERROR(raw!$B3604,"")</f>
        <v/>
      </c>
      <c r="C3605" s="39" t="str">
        <f>IFERROR(raw!$D3604,"")</f>
        <v/>
      </c>
      <c r="D3605" s="39" t="str">
        <f>IFERROR(__xludf.DUMMYFUNCTION("IFERROR(RANK(raw!$H3604,Filter(raw!$H$2:$H10000,raw!$B$2:$B10000=raw!$B3604),1),"""")"),"")</f>
        <v/>
      </c>
      <c r="E3605" s="40" t="str">
        <f t="array" ref="E3605">IFERROR(INDEX(raw!$B:$H,MATCH(1,(raw!$B:$B=$B3605)*(raw!$D:$D=$C3605),0),7), "n/a")</f>
        <v/>
      </c>
    </row>
    <row r="3606">
      <c r="B3606" s="39" t="str">
        <f>IFERROR(raw!$B3605,"")</f>
        <v/>
      </c>
      <c r="C3606" s="39" t="str">
        <f>IFERROR(raw!$D3605,"")</f>
        <v/>
      </c>
      <c r="D3606" s="39" t="str">
        <f>IFERROR(__xludf.DUMMYFUNCTION("IFERROR(RANK(raw!$H3605,Filter(raw!$H$2:$H10000,raw!$B$2:$B10000=raw!$B3605),1),"""")"),"")</f>
        <v/>
      </c>
      <c r="E3606" s="40" t="str">
        <f t="array" ref="E3606">IFERROR(INDEX(raw!$B:$H,MATCH(1,(raw!$B:$B=$B3606)*(raw!$D:$D=$C3606),0),7), "n/a")</f>
        <v/>
      </c>
    </row>
    <row r="3607">
      <c r="B3607" s="39" t="str">
        <f>IFERROR(raw!$B3606,"")</f>
        <v/>
      </c>
      <c r="C3607" s="39" t="str">
        <f>IFERROR(raw!$D3606,"")</f>
        <v/>
      </c>
      <c r="D3607" s="39" t="str">
        <f>IFERROR(__xludf.DUMMYFUNCTION("IFERROR(RANK(raw!$H3606,Filter(raw!$H$2:$H10000,raw!$B$2:$B10000=raw!$B3606),1),"""")"),"")</f>
        <v/>
      </c>
      <c r="E3607" s="40" t="str">
        <f t="array" ref="E3607">IFERROR(INDEX(raw!$B:$H,MATCH(1,(raw!$B:$B=$B3607)*(raw!$D:$D=$C3607),0),7), "n/a")</f>
        <v/>
      </c>
    </row>
    <row r="3608">
      <c r="B3608" s="39" t="str">
        <f>IFERROR(raw!$B3607,"")</f>
        <v/>
      </c>
      <c r="C3608" s="39" t="str">
        <f>IFERROR(raw!$D3607,"")</f>
        <v/>
      </c>
      <c r="D3608" s="39" t="str">
        <f>IFERROR(__xludf.DUMMYFUNCTION("IFERROR(RANK(raw!$H3607,Filter(raw!$H$2:$H10000,raw!$B$2:$B10000=raw!$B3607),1),"""")"),"")</f>
        <v/>
      </c>
      <c r="E3608" s="40" t="str">
        <f t="array" ref="E3608">IFERROR(INDEX(raw!$B:$H,MATCH(1,(raw!$B:$B=$B3608)*(raw!$D:$D=$C3608),0),7), "n/a")</f>
        <v/>
      </c>
    </row>
    <row r="3609">
      <c r="B3609" s="39" t="str">
        <f>IFERROR(raw!$B3608,"")</f>
        <v/>
      </c>
      <c r="C3609" s="39" t="str">
        <f>IFERROR(raw!$D3608,"")</f>
        <v/>
      </c>
      <c r="D3609" s="39" t="str">
        <f>IFERROR(__xludf.DUMMYFUNCTION("IFERROR(RANK(raw!$H3608,Filter(raw!$H$2:$H10000,raw!$B$2:$B10000=raw!$B3608),1),"""")"),"")</f>
        <v/>
      </c>
      <c r="E3609" s="40" t="str">
        <f t="array" ref="E3609">IFERROR(INDEX(raw!$B:$H,MATCH(1,(raw!$B:$B=$B3609)*(raw!$D:$D=$C3609),0),7), "n/a")</f>
        <v/>
      </c>
    </row>
    <row r="3610">
      <c r="B3610" s="39" t="str">
        <f>IFERROR(raw!$B3609,"")</f>
        <v/>
      </c>
      <c r="C3610" s="39" t="str">
        <f>IFERROR(raw!$D3609,"")</f>
        <v/>
      </c>
      <c r="D3610" s="39" t="str">
        <f>IFERROR(__xludf.DUMMYFUNCTION("IFERROR(RANK(raw!$H3609,Filter(raw!$H$2:$H10000,raw!$B$2:$B10000=raw!$B3609),1),"""")"),"")</f>
        <v/>
      </c>
      <c r="E3610" s="40" t="str">
        <f t="array" ref="E3610">IFERROR(INDEX(raw!$B:$H,MATCH(1,(raw!$B:$B=$B3610)*(raw!$D:$D=$C3610),0),7), "n/a")</f>
        <v/>
      </c>
    </row>
    <row r="3611">
      <c r="B3611" s="39" t="str">
        <f>IFERROR(raw!$B3610,"")</f>
        <v/>
      </c>
      <c r="C3611" s="39" t="str">
        <f>IFERROR(raw!$D3610,"")</f>
        <v/>
      </c>
      <c r="D3611" s="39" t="str">
        <f>IFERROR(__xludf.DUMMYFUNCTION("IFERROR(RANK(raw!$H3610,Filter(raw!$H$2:$H10000,raw!$B$2:$B10000=raw!$B3610),1),"""")"),"")</f>
        <v/>
      </c>
      <c r="E3611" s="40" t="str">
        <f t="array" ref="E3611">IFERROR(INDEX(raw!$B:$H,MATCH(1,(raw!$B:$B=$B3611)*(raw!$D:$D=$C3611),0),7), "n/a")</f>
        <v/>
      </c>
    </row>
    <row r="3612">
      <c r="B3612" s="39" t="str">
        <f>IFERROR(raw!$B3611,"")</f>
        <v/>
      </c>
      <c r="C3612" s="39" t="str">
        <f>IFERROR(raw!$D3611,"")</f>
        <v/>
      </c>
      <c r="D3612" s="39" t="str">
        <f>IFERROR(__xludf.DUMMYFUNCTION("IFERROR(RANK(raw!$H3611,Filter(raw!$H$2:$H10000,raw!$B$2:$B10000=raw!$B3611),1),"""")"),"")</f>
        <v/>
      </c>
      <c r="E3612" s="40" t="str">
        <f t="array" ref="E3612">IFERROR(INDEX(raw!$B:$H,MATCH(1,(raw!$B:$B=$B3612)*(raw!$D:$D=$C3612),0),7), "n/a")</f>
        <v/>
      </c>
    </row>
    <row r="3613">
      <c r="B3613" s="39" t="str">
        <f>IFERROR(raw!$B3612,"")</f>
        <v/>
      </c>
      <c r="C3613" s="39" t="str">
        <f>IFERROR(raw!$D3612,"")</f>
        <v/>
      </c>
      <c r="D3613" s="39" t="str">
        <f>IFERROR(__xludf.DUMMYFUNCTION("IFERROR(RANK(raw!$H3612,Filter(raw!$H$2:$H10000,raw!$B$2:$B10000=raw!$B3612),1),"""")"),"")</f>
        <v/>
      </c>
      <c r="E3613" s="40" t="str">
        <f t="array" ref="E3613">IFERROR(INDEX(raw!$B:$H,MATCH(1,(raw!$B:$B=$B3613)*(raw!$D:$D=$C3613),0),7), "n/a")</f>
        <v/>
      </c>
    </row>
    <row r="3614">
      <c r="B3614" s="39" t="str">
        <f>IFERROR(raw!$B3613,"")</f>
        <v/>
      </c>
      <c r="C3614" s="39" t="str">
        <f>IFERROR(raw!$D3613,"")</f>
        <v/>
      </c>
      <c r="D3614" s="39" t="str">
        <f>IFERROR(__xludf.DUMMYFUNCTION("IFERROR(RANK(raw!$H3613,Filter(raw!$H$2:$H10000,raw!$B$2:$B10000=raw!$B3613),1),"""")"),"")</f>
        <v/>
      </c>
      <c r="E3614" s="40" t="str">
        <f t="array" ref="E3614">IFERROR(INDEX(raw!$B:$H,MATCH(1,(raw!$B:$B=$B3614)*(raw!$D:$D=$C3614),0),7), "n/a")</f>
        <v/>
      </c>
    </row>
    <row r="3615">
      <c r="B3615" s="39" t="str">
        <f>IFERROR(raw!$B3614,"")</f>
        <v/>
      </c>
      <c r="C3615" s="39" t="str">
        <f>IFERROR(raw!$D3614,"")</f>
        <v/>
      </c>
      <c r="D3615" s="39" t="str">
        <f>IFERROR(__xludf.DUMMYFUNCTION("IFERROR(RANK(raw!$H3614,Filter(raw!$H$2:$H10000,raw!$B$2:$B10000=raw!$B3614),1),"""")"),"")</f>
        <v/>
      </c>
      <c r="E3615" s="40" t="str">
        <f t="array" ref="E3615">IFERROR(INDEX(raw!$B:$H,MATCH(1,(raw!$B:$B=$B3615)*(raw!$D:$D=$C3615),0),7), "n/a")</f>
        <v/>
      </c>
    </row>
    <row r="3616">
      <c r="B3616" s="39" t="str">
        <f>IFERROR(raw!$B3615,"")</f>
        <v/>
      </c>
      <c r="C3616" s="39" t="str">
        <f>IFERROR(raw!$D3615,"")</f>
        <v/>
      </c>
      <c r="D3616" s="39" t="str">
        <f>IFERROR(__xludf.DUMMYFUNCTION("IFERROR(RANK(raw!$H3615,Filter(raw!$H$2:$H10000,raw!$B$2:$B10000=raw!$B3615),1),"""")"),"")</f>
        <v/>
      </c>
      <c r="E3616" s="40" t="str">
        <f t="array" ref="E3616">IFERROR(INDEX(raw!$B:$H,MATCH(1,(raw!$B:$B=$B3616)*(raw!$D:$D=$C3616),0),7), "n/a")</f>
        <v/>
      </c>
    </row>
    <row r="3617">
      <c r="B3617" s="39" t="str">
        <f>IFERROR(raw!$B3616,"")</f>
        <v/>
      </c>
      <c r="C3617" s="39" t="str">
        <f>IFERROR(raw!$D3616,"")</f>
        <v/>
      </c>
      <c r="D3617" s="39" t="str">
        <f>IFERROR(__xludf.DUMMYFUNCTION("IFERROR(RANK(raw!$H3616,Filter(raw!$H$2:$H10000,raw!$B$2:$B10000=raw!$B3616),1),"""")"),"")</f>
        <v/>
      </c>
      <c r="E3617" s="40" t="str">
        <f t="array" ref="E3617">IFERROR(INDEX(raw!$B:$H,MATCH(1,(raw!$B:$B=$B3617)*(raw!$D:$D=$C3617),0),7), "n/a")</f>
        <v/>
      </c>
    </row>
    <row r="3618">
      <c r="B3618" s="39" t="str">
        <f>IFERROR(raw!$B3617,"")</f>
        <v/>
      </c>
      <c r="C3618" s="39" t="str">
        <f>IFERROR(raw!$D3617,"")</f>
        <v/>
      </c>
      <c r="D3618" s="39" t="str">
        <f>IFERROR(__xludf.DUMMYFUNCTION("IFERROR(RANK(raw!$H3617,Filter(raw!$H$2:$H10000,raw!$B$2:$B10000=raw!$B3617),1),"""")"),"")</f>
        <v/>
      </c>
      <c r="E3618" s="40" t="str">
        <f t="array" ref="E3618">IFERROR(INDEX(raw!$B:$H,MATCH(1,(raw!$B:$B=$B3618)*(raw!$D:$D=$C3618),0),7), "n/a")</f>
        <v/>
      </c>
    </row>
    <row r="3619">
      <c r="B3619" s="39" t="str">
        <f>IFERROR(raw!$B3618,"")</f>
        <v/>
      </c>
      <c r="C3619" s="39" t="str">
        <f>IFERROR(raw!$D3618,"")</f>
        <v/>
      </c>
      <c r="D3619" s="39" t="str">
        <f>IFERROR(__xludf.DUMMYFUNCTION("IFERROR(RANK(raw!$H3618,Filter(raw!$H$2:$H10000,raw!$B$2:$B10000=raw!$B3618),1),"""")"),"")</f>
        <v/>
      </c>
      <c r="E3619" s="40" t="str">
        <f t="array" ref="E3619">IFERROR(INDEX(raw!$B:$H,MATCH(1,(raw!$B:$B=$B3619)*(raw!$D:$D=$C3619),0),7), "n/a")</f>
        <v/>
      </c>
    </row>
    <row r="3620">
      <c r="B3620" s="39" t="str">
        <f>IFERROR(raw!$B3619,"")</f>
        <v/>
      </c>
      <c r="C3620" s="39" t="str">
        <f>IFERROR(raw!$D3619,"")</f>
        <v/>
      </c>
      <c r="D3620" s="39" t="str">
        <f>IFERROR(__xludf.DUMMYFUNCTION("IFERROR(RANK(raw!$H3619,Filter(raw!$H$2:$H10000,raw!$B$2:$B10000=raw!$B3619),1),"""")"),"")</f>
        <v/>
      </c>
      <c r="E3620" s="40" t="str">
        <f t="array" ref="E3620">IFERROR(INDEX(raw!$B:$H,MATCH(1,(raw!$B:$B=$B3620)*(raw!$D:$D=$C3620),0),7), "n/a")</f>
        <v/>
      </c>
    </row>
    <row r="3621">
      <c r="B3621" s="39" t="str">
        <f>IFERROR(raw!$B3620,"")</f>
        <v/>
      </c>
      <c r="C3621" s="39" t="str">
        <f>IFERROR(raw!$D3620,"")</f>
        <v/>
      </c>
      <c r="D3621" s="39" t="str">
        <f>IFERROR(__xludf.DUMMYFUNCTION("IFERROR(RANK(raw!$H3620,Filter(raw!$H$2:$H10000,raw!$B$2:$B10000=raw!$B3620),1),"""")"),"")</f>
        <v/>
      </c>
      <c r="E3621" s="40" t="str">
        <f t="array" ref="E3621">IFERROR(INDEX(raw!$B:$H,MATCH(1,(raw!$B:$B=$B3621)*(raw!$D:$D=$C3621),0),7), "n/a")</f>
        <v/>
      </c>
    </row>
    <row r="3622">
      <c r="B3622" s="39" t="str">
        <f>IFERROR(raw!$B3621,"")</f>
        <v/>
      </c>
      <c r="C3622" s="39" t="str">
        <f>IFERROR(raw!$D3621,"")</f>
        <v/>
      </c>
      <c r="D3622" s="39" t="str">
        <f>IFERROR(__xludf.DUMMYFUNCTION("IFERROR(RANK(raw!$H3621,Filter(raw!$H$2:$H10000,raw!$B$2:$B10000=raw!$B3621),1),"""")"),"")</f>
        <v/>
      </c>
      <c r="E3622" s="40" t="str">
        <f t="array" ref="E3622">IFERROR(INDEX(raw!$B:$H,MATCH(1,(raw!$B:$B=$B3622)*(raw!$D:$D=$C3622),0),7), "n/a")</f>
        <v/>
      </c>
    </row>
    <row r="3623">
      <c r="B3623" s="39" t="str">
        <f>IFERROR(raw!$B3622,"")</f>
        <v/>
      </c>
      <c r="C3623" s="39" t="str">
        <f>IFERROR(raw!$D3622,"")</f>
        <v/>
      </c>
      <c r="D3623" s="39" t="str">
        <f>IFERROR(__xludf.DUMMYFUNCTION("IFERROR(RANK(raw!$H3622,Filter(raw!$H$2:$H10000,raw!$B$2:$B10000=raw!$B3622),1),"""")"),"")</f>
        <v/>
      </c>
      <c r="E3623" s="40" t="str">
        <f t="array" ref="E3623">IFERROR(INDEX(raw!$B:$H,MATCH(1,(raw!$B:$B=$B3623)*(raw!$D:$D=$C3623),0),7), "n/a")</f>
        <v/>
      </c>
    </row>
    <row r="3624">
      <c r="B3624" s="39" t="str">
        <f>IFERROR(raw!$B3623,"")</f>
        <v/>
      </c>
      <c r="C3624" s="39" t="str">
        <f>IFERROR(raw!$D3623,"")</f>
        <v/>
      </c>
      <c r="D3624" s="39" t="str">
        <f>IFERROR(__xludf.DUMMYFUNCTION("IFERROR(RANK(raw!$H3623,Filter(raw!$H$2:$H10000,raw!$B$2:$B10000=raw!$B3623),1),"""")"),"")</f>
        <v/>
      </c>
      <c r="E3624" s="40" t="str">
        <f t="array" ref="E3624">IFERROR(INDEX(raw!$B:$H,MATCH(1,(raw!$B:$B=$B3624)*(raw!$D:$D=$C3624),0),7), "n/a")</f>
        <v/>
      </c>
    </row>
    <row r="3625">
      <c r="B3625" s="39" t="str">
        <f>IFERROR(raw!$B3624,"")</f>
        <v/>
      </c>
      <c r="C3625" s="39" t="str">
        <f>IFERROR(raw!$D3624,"")</f>
        <v/>
      </c>
      <c r="D3625" s="39" t="str">
        <f>IFERROR(__xludf.DUMMYFUNCTION("IFERROR(RANK(raw!$H3624,Filter(raw!$H$2:$H10000,raw!$B$2:$B10000=raw!$B3624),1),"""")"),"")</f>
        <v/>
      </c>
      <c r="E3625" s="40" t="str">
        <f t="array" ref="E3625">IFERROR(INDEX(raw!$B:$H,MATCH(1,(raw!$B:$B=$B3625)*(raw!$D:$D=$C3625),0),7), "n/a")</f>
        <v/>
      </c>
    </row>
    <row r="3626">
      <c r="B3626" s="39" t="str">
        <f>IFERROR(raw!$B3625,"")</f>
        <v/>
      </c>
      <c r="C3626" s="39" t="str">
        <f>IFERROR(raw!$D3625,"")</f>
        <v/>
      </c>
      <c r="D3626" s="39" t="str">
        <f>IFERROR(__xludf.DUMMYFUNCTION("IFERROR(RANK(raw!$H3625,Filter(raw!$H$2:$H10000,raw!$B$2:$B10000=raw!$B3625),1),"""")"),"")</f>
        <v/>
      </c>
      <c r="E3626" s="40" t="str">
        <f t="array" ref="E3626">IFERROR(INDEX(raw!$B:$H,MATCH(1,(raw!$B:$B=$B3626)*(raw!$D:$D=$C3626),0),7), "n/a")</f>
        <v/>
      </c>
    </row>
    <row r="3627">
      <c r="B3627" s="39" t="str">
        <f>IFERROR(raw!$B3626,"")</f>
        <v/>
      </c>
      <c r="C3627" s="39" t="str">
        <f>IFERROR(raw!$D3626,"")</f>
        <v/>
      </c>
      <c r="D3627" s="39" t="str">
        <f>IFERROR(__xludf.DUMMYFUNCTION("IFERROR(RANK(raw!$H3626,Filter(raw!$H$2:$H10000,raw!$B$2:$B10000=raw!$B3626),1),"""")"),"")</f>
        <v/>
      </c>
      <c r="E3627" s="40" t="str">
        <f t="array" ref="E3627">IFERROR(INDEX(raw!$B:$H,MATCH(1,(raw!$B:$B=$B3627)*(raw!$D:$D=$C3627),0),7), "n/a")</f>
        <v/>
      </c>
    </row>
    <row r="3628">
      <c r="B3628" s="39" t="str">
        <f>IFERROR(raw!$B3627,"")</f>
        <v/>
      </c>
      <c r="C3628" s="39" t="str">
        <f>IFERROR(raw!$D3627,"")</f>
        <v/>
      </c>
      <c r="D3628" s="39" t="str">
        <f>IFERROR(__xludf.DUMMYFUNCTION("IFERROR(RANK(raw!$H3627,Filter(raw!$H$2:$H10000,raw!$B$2:$B10000=raw!$B3627),1),"""")"),"")</f>
        <v/>
      </c>
      <c r="E3628" s="40" t="str">
        <f t="array" ref="E3628">IFERROR(INDEX(raw!$B:$H,MATCH(1,(raw!$B:$B=$B3628)*(raw!$D:$D=$C3628),0),7), "n/a")</f>
        <v/>
      </c>
    </row>
    <row r="3629">
      <c r="B3629" s="39" t="str">
        <f>IFERROR(raw!$B3628,"")</f>
        <v/>
      </c>
      <c r="C3629" s="39" t="str">
        <f>IFERROR(raw!$D3628,"")</f>
        <v/>
      </c>
      <c r="D3629" s="39" t="str">
        <f>IFERROR(__xludf.DUMMYFUNCTION("IFERROR(RANK(raw!$H3628,Filter(raw!$H$2:$H10000,raw!$B$2:$B10000=raw!$B3628),1),"""")"),"")</f>
        <v/>
      </c>
      <c r="E3629" s="40" t="str">
        <f t="array" ref="E3629">IFERROR(INDEX(raw!$B:$H,MATCH(1,(raw!$B:$B=$B3629)*(raw!$D:$D=$C3629),0),7), "n/a")</f>
        <v/>
      </c>
    </row>
    <row r="3630">
      <c r="B3630" s="39" t="str">
        <f>IFERROR(raw!$B3629,"")</f>
        <v/>
      </c>
      <c r="C3630" s="39" t="str">
        <f>IFERROR(raw!$D3629,"")</f>
        <v/>
      </c>
      <c r="D3630" s="39" t="str">
        <f>IFERROR(__xludf.DUMMYFUNCTION("IFERROR(RANK(raw!$H3629,Filter(raw!$H$2:$H10000,raw!$B$2:$B10000=raw!$B3629),1),"""")"),"")</f>
        <v/>
      </c>
      <c r="E3630" s="40" t="str">
        <f t="array" ref="E3630">IFERROR(INDEX(raw!$B:$H,MATCH(1,(raw!$B:$B=$B3630)*(raw!$D:$D=$C3630),0),7), "n/a")</f>
        <v/>
      </c>
    </row>
    <row r="3631">
      <c r="B3631" s="39" t="str">
        <f>IFERROR(raw!$B3630,"")</f>
        <v/>
      </c>
      <c r="C3631" s="39" t="str">
        <f>IFERROR(raw!$D3630,"")</f>
        <v/>
      </c>
      <c r="D3631" s="39" t="str">
        <f>IFERROR(__xludf.DUMMYFUNCTION("IFERROR(RANK(raw!$H3630,Filter(raw!$H$2:$H10000,raw!$B$2:$B10000=raw!$B3630),1),"""")"),"")</f>
        <v/>
      </c>
      <c r="E3631" s="40" t="str">
        <f t="array" ref="E3631">IFERROR(INDEX(raw!$B:$H,MATCH(1,(raw!$B:$B=$B3631)*(raw!$D:$D=$C3631),0),7), "n/a")</f>
        <v/>
      </c>
    </row>
    <row r="3632">
      <c r="B3632" s="39" t="str">
        <f>IFERROR(raw!$B3631,"")</f>
        <v/>
      </c>
      <c r="C3632" s="39" t="str">
        <f>IFERROR(raw!$D3631,"")</f>
        <v/>
      </c>
      <c r="D3632" s="39" t="str">
        <f>IFERROR(__xludf.DUMMYFUNCTION("IFERROR(RANK(raw!$H3631,Filter(raw!$H$2:$H10000,raw!$B$2:$B10000=raw!$B3631),1),"""")"),"")</f>
        <v/>
      </c>
      <c r="E3632" s="40" t="str">
        <f t="array" ref="E3632">IFERROR(INDEX(raw!$B:$H,MATCH(1,(raw!$B:$B=$B3632)*(raw!$D:$D=$C3632),0),7), "n/a")</f>
        <v/>
      </c>
    </row>
    <row r="3633">
      <c r="B3633" s="39" t="str">
        <f>IFERROR(raw!$B3632,"")</f>
        <v/>
      </c>
      <c r="C3633" s="39" t="str">
        <f>IFERROR(raw!$D3632,"")</f>
        <v/>
      </c>
      <c r="D3633" s="39" t="str">
        <f>IFERROR(__xludf.DUMMYFUNCTION("IFERROR(RANK(raw!$H3632,Filter(raw!$H$2:$H10000,raw!$B$2:$B10000=raw!$B3632),1),"""")"),"")</f>
        <v/>
      </c>
      <c r="E3633" s="40" t="str">
        <f t="array" ref="E3633">IFERROR(INDEX(raw!$B:$H,MATCH(1,(raw!$B:$B=$B3633)*(raw!$D:$D=$C3633),0),7), "n/a")</f>
        <v/>
      </c>
    </row>
    <row r="3634">
      <c r="B3634" s="39" t="str">
        <f>IFERROR(raw!$B3633,"")</f>
        <v/>
      </c>
      <c r="C3634" s="39" t="str">
        <f>IFERROR(raw!$D3633,"")</f>
        <v/>
      </c>
      <c r="D3634" s="39" t="str">
        <f>IFERROR(__xludf.DUMMYFUNCTION("IFERROR(RANK(raw!$H3633,Filter(raw!$H$2:$H10000,raw!$B$2:$B10000=raw!$B3633),1),"""")"),"")</f>
        <v/>
      </c>
      <c r="E3634" s="40" t="str">
        <f t="array" ref="E3634">IFERROR(INDEX(raw!$B:$H,MATCH(1,(raw!$B:$B=$B3634)*(raw!$D:$D=$C3634),0),7), "n/a")</f>
        <v/>
      </c>
    </row>
    <row r="3635">
      <c r="B3635" s="39" t="str">
        <f>IFERROR(raw!$B3634,"")</f>
        <v/>
      </c>
      <c r="C3635" s="39" t="str">
        <f>IFERROR(raw!$D3634,"")</f>
        <v/>
      </c>
      <c r="D3635" s="39" t="str">
        <f>IFERROR(__xludf.DUMMYFUNCTION("IFERROR(RANK(raw!$H3634,Filter(raw!$H$2:$H10000,raw!$B$2:$B10000=raw!$B3634),1),"""")"),"")</f>
        <v/>
      </c>
      <c r="E3635" s="40" t="str">
        <f t="array" ref="E3635">IFERROR(INDEX(raw!$B:$H,MATCH(1,(raw!$B:$B=$B3635)*(raw!$D:$D=$C3635),0),7), "n/a")</f>
        <v/>
      </c>
    </row>
    <row r="3636">
      <c r="B3636" s="39" t="str">
        <f>IFERROR(raw!$B3635,"")</f>
        <v/>
      </c>
      <c r="C3636" s="39" t="str">
        <f>IFERROR(raw!$D3635,"")</f>
        <v/>
      </c>
      <c r="D3636" s="39" t="str">
        <f>IFERROR(__xludf.DUMMYFUNCTION("IFERROR(RANK(raw!$H3635,Filter(raw!$H$2:$H10000,raw!$B$2:$B10000=raw!$B3635),1),"""")"),"")</f>
        <v/>
      </c>
      <c r="E3636" s="40" t="str">
        <f t="array" ref="E3636">IFERROR(INDEX(raw!$B:$H,MATCH(1,(raw!$B:$B=$B3636)*(raw!$D:$D=$C3636),0),7), "n/a")</f>
        <v/>
      </c>
    </row>
    <row r="3637">
      <c r="B3637" s="39" t="str">
        <f>IFERROR(raw!$B3636,"")</f>
        <v/>
      </c>
      <c r="C3637" s="39" t="str">
        <f>IFERROR(raw!$D3636,"")</f>
        <v/>
      </c>
      <c r="D3637" s="39" t="str">
        <f>IFERROR(__xludf.DUMMYFUNCTION("IFERROR(RANK(raw!$H3636,Filter(raw!$H$2:$H10000,raw!$B$2:$B10000=raw!$B3636),1),"""")"),"")</f>
        <v/>
      </c>
      <c r="E3637" s="40" t="str">
        <f t="array" ref="E3637">IFERROR(INDEX(raw!$B:$H,MATCH(1,(raw!$B:$B=$B3637)*(raw!$D:$D=$C3637),0),7), "n/a")</f>
        <v/>
      </c>
    </row>
    <row r="3638">
      <c r="B3638" s="39" t="str">
        <f>IFERROR(raw!$B3637,"")</f>
        <v/>
      </c>
      <c r="C3638" s="39" t="str">
        <f>IFERROR(raw!$D3637,"")</f>
        <v/>
      </c>
      <c r="D3638" s="39" t="str">
        <f>IFERROR(__xludf.DUMMYFUNCTION("IFERROR(RANK(raw!$H3637,Filter(raw!$H$2:$H10000,raw!$B$2:$B10000=raw!$B3637),1),"""")"),"")</f>
        <v/>
      </c>
      <c r="E3638" s="40" t="str">
        <f t="array" ref="E3638">IFERROR(INDEX(raw!$B:$H,MATCH(1,(raw!$B:$B=$B3638)*(raw!$D:$D=$C3638),0),7), "n/a")</f>
        <v/>
      </c>
    </row>
    <row r="3639">
      <c r="B3639" s="39" t="str">
        <f>IFERROR(raw!$B3638,"")</f>
        <v/>
      </c>
      <c r="C3639" s="39" t="str">
        <f>IFERROR(raw!$D3638,"")</f>
        <v/>
      </c>
      <c r="D3639" s="39" t="str">
        <f>IFERROR(__xludf.DUMMYFUNCTION("IFERROR(RANK(raw!$H3638,Filter(raw!$H$2:$H10000,raw!$B$2:$B10000=raw!$B3638),1),"""")"),"")</f>
        <v/>
      </c>
      <c r="E3639" s="40" t="str">
        <f t="array" ref="E3639">IFERROR(INDEX(raw!$B:$H,MATCH(1,(raw!$B:$B=$B3639)*(raw!$D:$D=$C3639),0),7), "n/a")</f>
        <v/>
      </c>
    </row>
    <row r="3640">
      <c r="B3640" s="39" t="str">
        <f>IFERROR(raw!$B3639,"")</f>
        <v/>
      </c>
      <c r="C3640" s="39" t="str">
        <f>IFERROR(raw!$D3639,"")</f>
        <v/>
      </c>
      <c r="D3640" s="39" t="str">
        <f>IFERROR(__xludf.DUMMYFUNCTION("IFERROR(RANK(raw!$H3639,Filter(raw!$H$2:$H10000,raw!$B$2:$B10000=raw!$B3639),1),"""")"),"")</f>
        <v/>
      </c>
      <c r="E3640" s="40" t="str">
        <f t="array" ref="E3640">IFERROR(INDEX(raw!$B:$H,MATCH(1,(raw!$B:$B=$B3640)*(raw!$D:$D=$C3640),0),7), "n/a")</f>
        <v/>
      </c>
    </row>
    <row r="3641">
      <c r="B3641" s="39" t="str">
        <f>IFERROR(raw!$B3640,"")</f>
        <v/>
      </c>
      <c r="C3641" s="39" t="str">
        <f>IFERROR(raw!$D3640,"")</f>
        <v/>
      </c>
      <c r="D3641" s="39" t="str">
        <f>IFERROR(__xludf.DUMMYFUNCTION("IFERROR(RANK(raw!$H3640,Filter(raw!$H$2:$H10000,raw!$B$2:$B10000=raw!$B3640),1),"""")"),"")</f>
        <v/>
      </c>
      <c r="E3641" s="40" t="str">
        <f t="array" ref="E3641">IFERROR(INDEX(raw!$B:$H,MATCH(1,(raw!$B:$B=$B3641)*(raw!$D:$D=$C3641),0),7), "n/a")</f>
        <v/>
      </c>
    </row>
    <row r="3642">
      <c r="B3642" s="39" t="str">
        <f>IFERROR(raw!$B3641,"")</f>
        <v/>
      </c>
      <c r="C3642" s="39" t="str">
        <f>IFERROR(raw!$D3641,"")</f>
        <v/>
      </c>
      <c r="D3642" s="39" t="str">
        <f>IFERROR(__xludf.DUMMYFUNCTION("IFERROR(RANK(raw!$H3641,Filter(raw!$H$2:$H10000,raw!$B$2:$B10000=raw!$B3641),1),"""")"),"")</f>
        <v/>
      </c>
      <c r="E3642" s="40" t="str">
        <f t="array" ref="E3642">IFERROR(INDEX(raw!$B:$H,MATCH(1,(raw!$B:$B=$B3642)*(raw!$D:$D=$C3642),0),7), "n/a")</f>
        <v/>
      </c>
    </row>
    <row r="3643">
      <c r="B3643" s="39" t="str">
        <f>IFERROR(raw!$B3642,"")</f>
        <v/>
      </c>
      <c r="C3643" s="39" t="str">
        <f>IFERROR(raw!$D3642,"")</f>
        <v/>
      </c>
      <c r="D3643" s="39" t="str">
        <f>IFERROR(__xludf.DUMMYFUNCTION("IFERROR(RANK(raw!$H3642,Filter(raw!$H$2:$H10000,raw!$B$2:$B10000=raw!$B3642),1),"""")"),"")</f>
        <v/>
      </c>
      <c r="E3643" s="40" t="str">
        <f t="array" ref="E3643">IFERROR(INDEX(raw!$B:$H,MATCH(1,(raw!$B:$B=$B3643)*(raw!$D:$D=$C3643),0),7), "n/a")</f>
        <v/>
      </c>
    </row>
    <row r="3644">
      <c r="B3644" s="39" t="str">
        <f>IFERROR(raw!$B3643,"")</f>
        <v/>
      </c>
      <c r="C3644" s="39" t="str">
        <f>IFERROR(raw!$D3643,"")</f>
        <v/>
      </c>
      <c r="D3644" s="39" t="str">
        <f>IFERROR(__xludf.DUMMYFUNCTION("IFERROR(RANK(raw!$H3643,Filter(raw!$H$2:$H10000,raw!$B$2:$B10000=raw!$B3643),1),"""")"),"")</f>
        <v/>
      </c>
      <c r="E3644" s="40" t="str">
        <f t="array" ref="E3644">IFERROR(INDEX(raw!$B:$H,MATCH(1,(raw!$B:$B=$B3644)*(raw!$D:$D=$C3644),0),7), "n/a")</f>
        <v/>
      </c>
    </row>
    <row r="3645">
      <c r="B3645" s="39" t="str">
        <f>IFERROR(raw!$B3644,"")</f>
        <v/>
      </c>
      <c r="C3645" s="39" t="str">
        <f>IFERROR(raw!$D3644,"")</f>
        <v/>
      </c>
      <c r="D3645" s="39" t="str">
        <f>IFERROR(__xludf.DUMMYFUNCTION("IFERROR(RANK(raw!$H3644,Filter(raw!$H$2:$H10000,raw!$B$2:$B10000=raw!$B3644),1),"""")"),"")</f>
        <v/>
      </c>
      <c r="E3645" s="40" t="str">
        <f t="array" ref="E3645">IFERROR(INDEX(raw!$B:$H,MATCH(1,(raw!$B:$B=$B3645)*(raw!$D:$D=$C3645),0),7), "n/a")</f>
        <v/>
      </c>
    </row>
    <row r="3646">
      <c r="B3646" s="39" t="str">
        <f>IFERROR(raw!$B3645,"")</f>
        <v/>
      </c>
      <c r="C3646" s="39" t="str">
        <f>IFERROR(raw!$D3645,"")</f>
        <v/>
      </c>
      <c r="D3646" s="39" t="str">
        <f>IFERROR(__xludf.DUMMYFUNCTION("IFERROR(RANK(raw!$H3645,Filter(raw!$H$2:$H10000,raw!$B$2:$B10000=raw!$B3645),1),"""")"),"")</f>
        <v/>
      </c>
      <c r="E3646" s="40" t="str">
        <f t="array" ref="E3646">IFERROR(INDEX(raw!$B:$H,MATCH(1,(raw!$B:$B=$B3646)*(raw!$D:$D=$C3646),0),7), "n/a")</f>
        <v/>
      </c>
    </row>
    <row r="3647">
      <c r="B3647" s="39" t="str">
        <f>IFERROR(raw!$B3646,"")</f>
        <v/>
      </c>
      <c r="C3647" s="39" t="str">
        <f>IFERROR(raw!$D3646,"")</f>
        <v/>
      </c>
      <c r="D3647" s="39" t="str">
        <f>IFERROR(__xludf.DUMMYFUNCTION("IFERROR(RANK(raw!$H3646,Filter(raw!$H$2:$H10000,raw!$B$2:$B10000=raw!$B3646),1),"""")"),"")</f>
        <v/>
      </c>
      <c r="E3647" s="40" t="str">
        <f t="array" ref="E3647">IFERROR(INDEX(raw!$B:$H,MATCH(1,(raw!$B:$B=$B3647)*(raw!$D:$D=$C3647),0),7), "n/a")</f>
        <v/>
      </c>
    </row>
    <row r="3648">
      <c r="B3648" s="39" t="str">
        <f>IFERROR(raw!$B3647,"")</f>
        <v/>
      </c>
      <c r="C3648" s="39" t="str">
        <f>IFERROR(raw!$D3647,"")</f>
        <v/>
      </c>
      <c r="D3648" s="39" t="str">
        <f>IFERROR(__xludf.DUMMYFUNCTION("IFERROR(RANK(raw!$H3647,Filter(raw!$H$2:$H10000,raw!$B$2:$B10000=raw!$B3647),1),"""")"),"")</f>
        <v/>
      </c>
      <c r="E3648" s="40" t="str">
        <f t="array" ref="E3648">IFERROR(INDEX(raw!$B:$H,MATCH(1,(raw!$B:$B=$B3648)*(raw!$D:$D=$C3648),0),7), "n/a")</f>
        <v/>
      </c>
    </row>
    <row r="3649">
      <c r="B3649" s="39" t="str">
        <f>IFERROR(raw!$B3648,"")</f>
        <v/>
      </c>
      <c r="C3649" s="39" t="str">
        <f>IFERROR(raw!$D3648,"")</f>
        <v/>
      </c>
      <c r="D3649" s="39" t="str">
        <f>IFERROR(__xludf.DUMMYFUNCTION("IFERROR(RANK(raw!$H3648,Filter(raw!$H$2:$H10000,raw!$B$2:$B10000=raw!$B3648),1),"""")"),"")</f>
        <v/>
      </c>
      <c r="E3649" s="40" t="str">
        <f t="array" ref="E3649">IFERROR(INDEX(raw!$B:$H,MATCH(1,(raw!$B:$B=$B3649)*(raw!$D:$D=$C3649),0),7), "n/a")</f>
        <v/>
      </c>
    </row>
    <row r="3650">
      <c r="B3650" s="39" t="str">
        <f>IFERROR(raw!$B3649,"")</f>
        <v/>
      </c>
      <c r="C3650" s="39" t="str">
        <f>IFERROR(raw!$D3649,"")</f>
        <v/>
      </c>
      <c r="D3650" s="39" t="str">
        <f>IFERROR(__xludf.DUMMYFUNCTION("IFERROR(RANK(raw!$H3649,Filter(raw!$H$2:$H10000,raw!$B$2:$B10000=raw!$B3649),1),"""")"),"")</f>
        <v/>
      </c>
      <c r="E3650" s="40" t="str">
        <f t="array" ref="E3650">IFERROR(INDEX(raw!$B:$H,MATCH(1,(raw!$B:$B=$B3650)*(raw!$D:$D=$C3650),0),7), "n/a")</f>
        <v/>
      </c>
    </row>
    <row r="3651">
      <c r="B3651" s="39" t="str">
        <f>IFERROR(raw!$B3650,"")</f>
        <v/>
      </c>
      <c r="C3651" s="39" t="str">
        <f>IFERROR(raw!$D3650,"")</f>
        <v/>
      </c>
      <c r="D3651" s="39" t="str">
        <f>IFERROR(__xludf.DUMMYFUNCTION("IFERROR(RANK(raw!$H3650,Filter(raw!$H$2:$H10000,raw!$B$2:$B10000=raw!$B3650),1),"""")"),"")</f>
        <v/>
      </c>
      <c r="E3651" s="40" t="str">
        <f t="array" ref="E3651">IFERROR(INDEX(raw!$B:$H,MATCH(1,(raw!$B:$B=$B3651)*(raw!$D:$D=$C3651),0),7), "n/a")</f>
        <v/>
      </c>
    </row>
    <row r="3652">
      <c r="B3652" s="39" t="str">
        <f>IFERROR(raw!$B3651,"")</f>
        <v/>
      </c>
      <c r="C3652" s="39" t="str">
        <f>IFERROR(raw!$D3651,"")</f>
        <v/>
      </c>
      <c r="D3652" s="39" t="str">
        <f>IFERROR(__xludf.DUMMYFUNCTION("IFERROR(RANK(raw!$H3651,Filter(raw!$H$2:$H10000,raw!$B$2:$B10000=raw!$B3651),1),"""")"),"")</f>
        <v/>
      </c>
      <c r="E3652" s="40" t="str">
        <f t="array" ref="E3652">IFERROR(INDEX(raw!$B:$H,MATCH(1,(raw!$B:$B=$B3652)*(raw!$D:$D=$C3652),0),7), "n/a")</f>
        <v/>
      </c>
    </row>
    <row r="3653">
      <c r="B3653" s="39" t="str">
        <f>IFERROR(raw!$B3652,"")</f>
        <v/>
      </c>
      <c r="C3653" s="39" t="str">
        <f>IFERROR(raw!$D3652,"")</f>
        <v/>
      </c>
      <c r="D3653" s="39" t="str">
        <f>IFERROR(__xludf.DUMMYFUNCTION("IFERROR(RANK(raw!$H3652,Filter(raw!$H$2:$H10000,raw!$B$2:$B10000=raw!$B3652),1),"""")"),"")</f>
        <v/>
      </c>
      <c r="E3653" s="40" t="str">
        <f t="array" ref="E3653">IFERROR(INDEX(raw!$B:$H,MATCH(1,(raw!$B:$B=$B3653)*(raw!$D:$D=$C3653),0),7), "n/a")</f>
        <v/>
      </c>
    </row>
    <row r="3654">
      <c r="B3654" s="39" t="str">
        <f>IFERROR(raw!$B3653,"")</f>
        <v/>
      </c>
      <c r="C3654" s="39" t="str">
        <f>IFERROR(raw!$D3653,"")</f>
        <v/>
      </c>
      <c r="D3654" s="39" t="str">
        <f>IFERROR(__xludf.DUMMYFUNCTION("IFERROR(RANK(raw!$H3653,Filter(raw!$H$2:$H10000,raw!$B$2:$B10000=raw!$B3653),1),"""")"),"")</f>
        <v/>
      </c>
      <c r="E3654" s="40" t="str">
        <f t="array" ref="E3654">IFERROR(INDEX(raw!$B:$H,MATCH(1,(raw!$B:$B=$B3654)*(raw!$D:$D=$C3654),0),7), "n/a")</f>
        <v/>
      </c>
    </row>
    <row r="3655">
      <c r="B3655" s="39" t="str">
        <f>IFERROR(raw!$B3654,"")</f>
        <v/>
      </c>
      <c r="C3655" s="39" t="str">
        <f>IFERROR(raw!$D3654,"")</f>
        <v/>
      </c>
      <c r="D3655" s="39" t="str">
        <f>IFERROR(__xludf.DUMMYFUNCTION("IFERROR(RANK(raw!$H3654,Filter(raw!$H$2:$H10000,raw!$B$2:$B10000=raw!$B3654),1),"""")"),"")</f>
        <v/>
      </c>
      <c r="E3655" s="40" t="str">
        <f t="array" ref="E3655">IFERROR(INDEX(raw!$B:$H,MATCH(1,(raw!$B:$B=$B3655)*(raw!$D:$D=$C3655),0),7), "n/a")</f>
        <v/>
      </c>
    </row>
    <row r="3656">
      <c r="B3656" s="39" t="str">
        <f>IFERROR(raw!$B3655,"")</f>
        <v/>
      </c>
      <c r="C3656" s="39" t="str">
        <f>IFERROR(raw!$D3655,"")</f>
        <v/>
      </c>
      <c r="D3656" s="39" t="str">
        <f>IFERROR(__xludf.DUMMYFUNCTION("IFERROR(RANK(raw!$H3655,Filter(raw!$H$2:$H10000,raw!$B$2:$B10000=raw!$B3655),1),"""")"),"")</f>
        <v/>
      </c>
      <c r="E3656" s="40" t="str">
        <f t="array" ref="E3656">IFERROR(INDEX(raw!$B:$H,MATCH(1,(raw!$B:$B=$B3656)*(raw!$D:$D=$C3656),0),7), "n/a")</f>
        <v/>
      </c>
    </row>
    <row r="3657">
      <c r="B3657" s="39" t="str">
        <f>IFERROR(raw!$B3656,"")</f>
        <v/>
      </c>
      <c r="C3657" s="39" t="str">
        <f>IFERROR(raw!$D3656,"")</f>
        <v/>
      </c>
      <c r="D3657" s="39" t="str">
        <f>IFERROR(__xludf.DUMMYFUNCTION("IFERROR(RANK(raw!$H3656,Filter(raw!$H$2:$H10000,raw!$B$2:$B10000=raw!$B3656),1),"""")"),"")</f>
        <v/>
      </c>
      <c r="E3657" s="40" t="str">
        <f t="array" ref="E3657">IFERROR(INDEX(raw!$B:$H,MATCH(1,(raw!$B:$B=$B3657)*(raw!$D:$D=$C3657),0),7), "n/a")</f>
        <v/>
      </c>
    </row>
    <row r="3658">
      <c r="B3658" s="39" t="str">
        <f>IFERROR(raw!$B3657,"")</f>
        <v/>
      </c>
      <c r="C3658" s="39" t="str">
        <f>IFERROR(raw!$D3657,"")</f>
        <v/>
      </c>
      <c r="D3658" s="39" t="str">
        <f>IFERROR(__xludf.DUMMYFUNCTION("IFERROR(RANK(raw!$H3657,Filter(raw!$H$2:$H10000,raw!$B$2:$B10000=raw!$B3657),1),"""")"),"")</f>
        <v/>
      </c>
      <c r="E3658" s="40" t="str">
        <f t="array" ref="E3658">IFERROR(INDEX(raw!$B:$H,MATCH(1,(raw!$B:$B=$B3658)*(raw!$D:$D=$C3658),0),7), "n/a")</f>
        <v/>
      </c>
    </row>
    <row r="3659">
      <c r="B3659" s="39" t="str">
        <f>IFERROR(raw!$B3658,"")</f>
        <v/>
      </c>
      <c r="C3659" s="39" t="str">
        <f>IFERROR(raw!$D3658,"")</f>
        <v/>
      </c>
      <c r="D3659" s="39" t="str">
        <f>IFERROR(__xludf.DUMMYFUNCTION("IFERROR(RANK(raw!$H3658,Filter(raw!$H$2:$H10000,raw!$B$2:$B10000=raw!$B3658),1),"""")"),"")</f>
        <v/>
      </c>
      <c r="E3659" s="40" t="str">
        <f t="array" ref="E3659">IFERROR(INDEX(raw!$B:$H,MATCH(1,(raw!$B:$B=$B3659)*(raw!$D:$D=$C3659),0),7), "n/a")</f>
        <v/>
      </c>
    </row>
    <row r="3660">
      <c r="B3660" s="39" t="str">
        <f>IFERROR(raw!$B3659,"")</f>
        <v/>
      </c>
      <c r="C3660" s="39" t="str">
        <f>IFERROR(raw!$D3659,"")</f>
        <v/>
      </c>
      <c r="D3660" s="39" t="str">
        <f>IFERROR(__xludf.DUMMYFUNCTION("IFERROR(RANK(raw!$H3659,Filter(raw!$H$2:$H10000,raw!$B$2:$B10000=raw!$B3659),1),"""")"),"")</f>
        <v/>
      </c>
      <c r="E3660" s="40" t="str">
        <f t="array" ref="E3660">IFERROR(INDEX(raw!$B:$H,MATCH(1,(raw!$B:$B=$B3660)*(raw!$D:$D=$C3660),0),7), "n/a")</f>
        <v/>
      </c>
    </row>
    <row r="3661">
      <c r="B3661" s="39" t="str">
        <f>IFERROR(raw!$B3660,"")</f>
        <v/>
      </c>
      <c r="C3661" s="39" t="str">
        <f>IFERROR(raw!$D3660,"")</f>
        <v/>
      </c>
      <c r="D3661" s="39" t="str">
        <f>IFERROR(__xludf.DUMMYFUNCTION("IFERROR(RANK(raw!$H3660,Filter(raw!$H$2:$H10000,raw!$B$2:$B10000=raw!$B3660),1),"""")"),"")</f>
        <v/>
      </c>
      <c r="E3661" s="40" t="str">
        <f t="array" ref="E3661">IFERROR(INDEX(raw!$B:$H,MATCH(1,(raw!$B:$B=$B3661)*(raw!$D:$D=$C3661),0),7), "n/a")</f>
        <v/>
      </c>
    </row>
    <row r="3662">
      <c r="B3662" s="39" t="str">
        <f>IFERROR(raw!$B3661,"")</f>
        <v/>
      </c>
      <c r="C3662" s="39" t="str">
        <f>IFERROR(raw!$D3661,"")</f>
        <v/>
      </c>
      <c r="D3662" s="39" t="str">
        <f>IFERROR(__xludf.DUMMYFUNCTION("IFERROR(RANK(raw!$H3661,Filter(raw!$H$2:$H10000,raw!$B$2:$B10000=raw!$B3661),1),"""")"),"")</f>
        <v/>
      </c>
      <c r="E3662" s="40" t="str">
        <f t="array" ref="E3662">IFERROR(INDEX(raw!$B:$H,MATCH(1,(raw!$B:$B=$B3662)*(raw!$D:$D=$C3662),0),7), "n/a")</f>
        <v/>
      </c>
    </row>
    <row r="3663">
      <c r="B3663" s="39" t="str">
        <f>IFERROR(raw!$B3662,"")</f>
        <v/>
      </c>
      <c r="C3663" s="39" t="str">
        <f>IFERROR(raw!$D3662,"")</f>
        <v/>
      </c>
      <c r="D3663" s="39" t="str">
        <f>IFERROR(__xludf.DUMMYFUNCTION("IFERROR(RANK(raw!$H3662,Filter(raw!$H$2:$H10000,raw!$B$2:$B10000=raw!$B3662),1),"""")"),"")</f>
        <v/>
      </c>
      <c r="E3663" s="40" t="str">
        <f t="array" ref="E3663">IFERROR(INDEX(raw!$B:$H,MATCH(1,(raw!$B:$B=$B3663)*(raw!$D:$D=$C3663),0),7), "n/a")</f>
        <v/>
      </c>
    </row>
    <row r="3664">
      <c r="B3664" s="39" t="str">
        <f>IFERROR(raw!$B3663,"")</f>
        <v/>
      </c>
      <c r="C3664" s="39" t="str">
        <f>IFERROR(raw!$D3663,"")</f>
        <v/>
      </c>
      <c r="D3664" s="39" t="str">
        <f>IFERROR(__xludf.DUMMYFUNCTION("IFERROR(RANK(raw!$H3663,Filter(raw!$H$2:$H10000,raw!$B$2:$B10000=raw!$B3663),1),"""")"),"")</f>
        <v/>
      </c>
      <c r="E3664" s="40" t="str">
        <f t="array" ref="E3664">IFERROR(INDEX(raw!$B:$H,MATCH(1,(raw!$B:$B=$B3664)*(raw!$D:$D=$C3664),0),7), "n/a")</f>
        <v/>
      </c>
    </row>
    <row r="3665">
      <c r="B3665" s="39" t="str">
        <f>IFERROR(raw!$B3664,"")</f>
        <v/>
      </c>
      <c r="C3665" s="39" t="str">
        <f>IFERROR(raw!$D3664,"")</f>
        <v/>
      </c>
      <c r="D3665" s="39" t="str">
        <f>IFERROR(__xludf.DUMMYFUNCTION("IFERROR(RANK(raw!$H3664,Filter(raw!$H$2:$H10000,raw!$B$2:$B10000=raw!$B3664),1),"""")"),"")</f>
        <v/>
      </c>
      <c r="E3665" s="40" t="str">
        <f t="array" ref="E3665">IFERROR(INDEX(raw!$B:$H,MATCH(1,(raw!$B:$B=$B3665)*(raw!$D:$D=$C3665),0),7), "n/a")</f>
        <v/>
      </c>
    </row>
    <row r="3666">
      <c r="B3666" s="39" t="str">
        <f>IFERROR(raw!$B3665,"")</f>
        <v/>
      </c>
      <c r="C3666" s="39" t="str">
        <f>IFERROR(raw!$D3665,"")</f>
        <v/>
      </c>
      <c r="D3666" s="39" t="str">
        <f>IFERROR(__xludf.DUMMYFUNCTION("IFERROR(RANK(raw!$H3665,Filter(raw!$H$2:$H10000,raw!$B$2:$B10000=raw!$B3665),1),"""")"),"")</f>
        <v/>
      </c>
      <c r="E3666" s="40" t="str">
        <f t="array" ref="E3666">IFERROR(INDEX(raw!$B:$H,MATCH(1,(raw!$B:$B=$B3666)*(raw!$D:$D=$C3666),0),7), "n/a")</f>
        <v/>
      </c>
    </row>
    <row r="3667">
      <c r="B3667" s="39" t="str">
        <f>IFERROR(raw!$B3666,"")</f>
        <v/>
      </c>
      <c r="C3667" s="39" t="str">
        <f>IFERROR(raw!$D3666,"")</f>
        <v/>
      </c>
      <c r="D3667" s="39" t="str">
        <f>IFERROR(__xludf.DUMMYFUNCTION("IFERROR(RANK(raw!$H3666,Filter(raw!$H$2:$H10000,raw!$B$2:$B10000=raw!$B3666),1),"""")"),"")</f>
        <v/>
      </c>
      <c r="E3667" s="40" t="str">
        <f t="array" ref="E3667">IFERROR(INDEX(raw!$B:$H,MATCH(1,(raw!$B:$B=$B3667)*(raw!$D:$D=$C3667),0),7), "n/a")</f>
        <v/>
      </c>
    </row>
    <row r="3668">
      <c r="B3668" s="39" t="str">
        <f>IFERROR(raw!$B3667,"")</f>
        <v/>
      </c>
      <c r="C3668" s="39" t="str">
        <f>IFERROR(raw!$D3667,"")</f>
        <v/>
      </c>
      <c r="D3668" s="39" t="str">
        <f>IFERROR(__xludf.DUMMYFUNCTION("IFERROR(RANK(raw!$H3667,Filter(raw!$H$2:$H10000,raw!$B$2:$B10000=raw!$B3667),1),"""")"),"")</f>
        <v/>
      </c>
      <c r="E3668" s="40" t="str">
        <f t="array" ref="E3668">IFERROR(INDEX(raw!$B:$H,MATCH(1,(raw!$B:$B=$B3668)*(raw!$D:$D=$C3668),0),7), "n/a")</f>
        <v/>
      </c>
    </row>
    <row r="3669">
      <c r="B3669" s="39" t="str">
        <f>IFERROR(raw!$B3668,"")</f>
        <v/>
      </c>
      <c r="C3669" s="39" t="str">
        <f>IFERROR(raw!$D3668,"")</f>
        <v/>
      </c>
      <c r="D3669" s="39" t="str">
        <f>IFERROR(__xludf.DUMMYFUNCTION("IFERROR(RANK(raw!$H3668,Filter(raw!$H$2:$H10000,raw!$B$2:$B10000=raw!$B3668),1),"""")"),"")</f>
        <v/>
      </c>
      <c r="E3669" s="40" t="str">
        <f t="array" ref="E3669">IFERROR(INDEX(raw!$B:$H,MATCH(1,(raw!$B:$B=$B3669)*(raw!$D:$D=$C3669),0),7), "n/a")</f>
        <v/>
      </c>
    </row>
    <row r="3670">
      <c r="B3670" s="39" t="str">
        <f>IFERROR(raw!$B3669,"")</f>
        <v/>
      </c>
      <c r="C3670" s="39" t="str">
        <f>IFERROR(raw!$D3669,"")</f>
        <v/>
      </c>
      <c r="D3670" s="39" t="str">
        <f>IFERROR(__xludf.DUMMYFUNCTION("IFERROR(RANK(raw!$H3669,Filter(raw!$H$2:$H10000,raw!$B$2:$B10000=raw!$B3669),1),"""")"),"")</f>
        <v/>
      </c>
      <c r="E3670" s="40" t="str">
        <f t="array" ref="E3670">IFERROR(INDEX(raw!$B:$H,MATCH(1,(raw!$B:$B=$B3670)*(raw!$D:$D=$C3670),0),7), "n/a")</f>
        <v/>
      </c>
    </row>
    <row r="3671">
      <c r="B3671" s="39" t="str">
        <f>IFERROR(raw!$B3670,"")</f>
        <v/>
      </c>
      <c r="C3671" s="39" t="str">
        <f>IFERROR(raw!$D3670,"")</f>
        <v/>
      </c>
      <c r="D3671" s="39" t="str">
        <f>IFERROR(__xludf.DUMMYFUNCTION("IFERROR(RANK(raw!$H3670,Filter(raw!$H$2:$H10000,raw!$B$2:$B10000=raw!$B3670),1),"""")"),"")</f>
        <v/>
      </c>
      <c r="E3671" s="40" t="str">
        <f t="array" ref="E3671">IFERROR(INDEX(raw!$B:$H,MATCH(1,(raw!$B:$B=$B3671)*(raw!$D:$D=$C3671),0),7), "n/a")</f>
        <v/>
      </c>
    </row>
    <row r="3672">
      <c r="B3672" s="39" t="str">
        <f>IFERROR(raw!$B3671,"")</f>
        <v/>
      </c>
      <c r="C3672" s="39" t="str">
        <f>IFERROR(raw!$D3671,"")</f>
        <v/>
      </c>
      <c r="D3672" s="39" t="str">
        <f>IFERROR(__xludf.DUMMYFUNCTION("IFERROR(RANK(raw!$H3671,Filter(raw!$H$2:$H10000,raw!$B$2:$B10000=raw!$B3671),1),"""")"),"")</f>
        <v/>
      </c>
      <c r="E3672" s="40" t="str">
        <f t="array" ref="E3672">IFERROR(INDEX(raw!$B:$H,MATCH(1,(raw!$B:$B=$B3672)*(raw!$D:$D=$C3672),0),7), "n/a")</f>
        <v/>
      </c>
    </row>
    <row r="3673">
      <c r="B3673" s="39" t="str">
        <f>IFERROR(raw!$B3672,"")</f>
        <v/>
      </c>
      <c r="C3673" s="39" t="str">
        <f>IFERROR(raw!$D3672,"")</f>
        <v/>
      </c>
      <c r="D3673" s="39" t="str">
        <f>IFERROR(__xludf.DUMMYFUNCTION("IFERROR(RANK(raw!$H3672,Filter(raw!$H$2:$H10000,raw!$B$2:$B10000=raw!$B3672),1),"""")"),"")</f>
        <v/>
      </c>
      <c r="E3673" s="40" t="str">
        <f t="array" ref="E3673">IFERROR(INDEX(raw!$B:$H,MATCH(1,(raw!$B:$B=$B3673)*(raw!$D:$D=$C3673),0),7), "n/a")</f>
        <v/>
      </c>
    </row>
    <row r="3674">
      <c r="B3674" s="39" t="str">
        <f>IFERROR(raw!$B3673,"")</f>
        <v/>
      </c>
      <c r="C3674" s="39" t="str">
        <f>IFERROR(raw!$D3673,"")</f>
        <v/>
      </c>
      <c r="D3674" s="39" t="str">
        <f>IFERROR(__xludf.DUMMYFUNCTION("IFERROR(RANK(raw!$H3673,Filter(raw!$H$2:$H10000,raw!$B$2:$B10000=raw!$B3673),1),"""")"),"")</f>
        <v/>
      </c>
      <c r="E3674" s="40" t="str">
        <f t="array" ref="E3674">IFERROR(INDEX(raw!$B:$H,MATCH(1,(raw!$B:$B=$B3674)*(raw!$D:$D=$C3674),0),7), "n/a")</f>
        <v/>
      </c>
    </row>
    <row r="3675">
      <c r="B3675" s="39" t="str">
        <f>IFERROR(raw!$B3674,"")</f>
        <v/>
      </c>
      <c r="C3675" s="39" t="str">
        <f>IFERROR(raw!$D3674,"")</f>
        <v/>
      </c>
      <c r="D3675" s="39" t="str">
        <f>IFERROR(__xludf.DUMMYFUNCTION("IFERROR(RANK(raw!$H3674,Filter(raw!$H$2:$H10000,raw!$B$2:$B10000=raw!$B3674),1),"""")"),"")</f>
        <v/>
      </c>
      <c r="E3675" s="40" t="str">
        <f t="array" ref="E3675">IFERROR(INDEX(raw!$B:$H,MATCH(1,(raw!$B:$B=$B3675)*(raw!$D:$D=$C3675),0),7), "n/a")</f>
        <v/>
      </c>
    </row>
    <row r="3676">
      <c r="B3676" s="39" t="str">
        <f>IFERROR(raw!$B3675,"")</f>
        <v/>
      </c>
      <c r="C3676" s="39" t="str">
        <f>IFERROR(raw!$D3675,"")</f>
        <v/>
      </c>
      <c r="D3676" s="39" t="str">
        <f>IFERROR(__xludf.DUMMYFUNCTION("IFERROR(RANK(raw!$H3675,Filter(raw!$H$2:$H10000,raw!$B$2:$B10000=raw!$B3675),1),"""")"),"")</f>
        <v/>
      </c>
      <c r="E3676" s="40" t="str">
        <f t="array" ref="E3676">IFERROR(INDEX(raw!$B:$H,MATCH(1,(raw!$B:$B=$B3676)*(raw!$D:$D=$C3676),0),7), "n/a")</f>
        <v/>
      </c>
    </row>
    <row r="3677">
      <c r="B3677" s="39" t="str">
        <f>IFERROR(raw!$B3676,"")</f>
        <v/>
      </c>
      <c r="C3677" s="39" t="str">
        <f>IFERROR(raw!$D3676,"")</f>
        <v/>
      </c>
      <c r="D3677" s="39" t="str">
        <f>IFERROR(__xludf.DUMMYFUNCTION("IFERROR(RANK(raw!$H3676,Filter(raw!$H$2:$H10000,raw!$B$2:$B10000=raw!$B3676),1),"""")"),"")</f>
        <v/>
      </c>
      <c r="E3677" s="40" t="str">
        <f t="array" ref="E3677">IFERROR(INDEX(raw!$B:$H,MATCH(1,(raw!$B:$B=$B3677)*(raw!$D:$D=$C3677),0),7), "n/a")</f>
        <v/>
      </c>
    </row>
    <row r="3678">
      <c r="B3678" s="39" t="str">
        <f>IFERROR(raw!$B3677,"")</f>
        <v/>
      </c>
      <c r="C3678" s="39" t="str">
        <f>IFERROR(raw!$D3677,"")</f>
        <v/>
      </c>
      <c r="D3678" s="39" t="str">
        <f>IFERROR(__xludf.DUMMYFUNCTION("IFERROR(RANK(raw!$H3677,Filter(raw!$H$2:$H10000,raw!$B$2:$B10000=raw!$B3677),1),"""")"),"")</f>
        <v/>
      </c>
      <c r="E3678" s="40" t="str">
        <f t="array" ref="E3678">IFERROR(INDEX(raw!$B:$H,MATCH(1,(raw!$B:$B=$B3678)*(raw!$D:$D=$C3678),0),7), "n/a")</f>
        <v/>
      </c>
    </row>
    <row r="3679">
      <c r="B3679" s="39" t="str">
        <f>IFERROR(raw!$B3678,"")</f>
        <v/>
      </c>
      <c r="C3679" s="39" t="str">
        <f>IFERROR(raw!$D3678,"")</f>
        <v/>
      </c>
      <c r="D3679" s="39" t="str">
        <f>IFERROR(__xludf.DUMMYFUNCTION("IFERROR(RANK(raw!$H3678,Filter(raw!$H$2:$H10000,raw!$B$2:$B10000=raw!$B3678),1),"""")"),"")</f>
        <v/>
      </c>
      <c r="E3679" s="40" t="str">
        <f t="array" ref="E3679">IFERROR(INDEX(raw!$B:$H,MATCH(1,(raw!$B:$B=$B3679)*(raw!$D:$D=$C3679),0),7), "n/a")</f>
        <v/>
      </c>
    </row>
    <row r="3680">
      <c r="B3680" s="39" t="str">
        <f>IFERROR(raw!$B3679,"")</f>
        <v/>
      </c>
      <c r="C3680" s="39" t="str">
        <f>IFERROR(raw!$D3679,"")</f>
        <v/>
      </c>
      <c r="D3680" s="39" t="str">
        <f>IFERROR(__xludf.DUMMYFUNCTION("IFERROR(RANK(raw!$H3679,Filter(raw!$H$2:$H10000,raw!$B$2:$B10000=raw!$B3679),1),"""")"),"")</f>
        <v/>
      </c>
      <c r="E3680" s="40" t="str">
        <f t="array" ref="E3680">IFERROR(INDEX(raw!$B:$H,MATCH(1,(raw!$B:$B=$B3680)*(raw!$D:$D=$C3680),0),7), "n/a")</f>
        <v/>
      </c>
    </row>
    <row r="3681">
      <c r="B3681" s="39" t="str">
        <f>IFERROR(raw!$B3680,"")</f>
        <v/>
      </c>
      <c r="C3681" s="39" t="str">
        <f>IFERROR(raw!$D3680,"")</f>
        <v/>
      </c>
      <c r="D3681" s="39" t="str">
        <f>IFERROR(__xludf.DUMMYFUNCTION("IFERROR(RANK(raw!$H3680,Filter(raw!$H$2:$H10000,raw!$B$2:$B10000=raw!$B3680),1),"""")"),"")</f>
        <v/>
      </c>
      <c r="E3681" s="40" t="str">
        <f t="array" ref="E3681">IFERROR(INDEX(raw!$B:$H,MATCH(1,(raw!$B:$B=$B3681)*(raw!$D:$D=$C3681),0),7), "n/a")</f>
        <v/>
      </c>
    </row>
    <row r="3682">
      <c r="B3682" s="39" t="str">
        <f>IFERROR(raw!$B3681,"")</f>
        <v/>
      </c>
      <c r="C3682" s="39" t="str">
        <f>IFERROR(raw!$D3681,"")</f>
        <v/>
      </c>
      <c r="D3682" s="39" t="str">
        <f>IFERROR(__xludf.DUMMYFUNCTION("IFERROR(RANK(raw!$H3681,Filter(raw!$H$2:$H10000,raw!$B$2:$B10000=raw!$B3681),1),"""")"),"")</f>
        <v/>
      </c>
      <c r="E3682" s="40" t="str">
        <f t="array" ref="E3682">IFERROR(INDEX(raw!$B:$H,MATCH(1,(raw!$B:$B=$B3682)*(raw!$D:$D=$C3682),0),7), "n/a")</f>
        <v/>
      </c>
    </row>
    <row r="3683">
      <c r="B3683" s="39" t="str">
        <f>IFERROR(raw!$B3682,"")</f>
        <v/>
      </c>
      <c r="C3683" s="39" t="str">
        <f>IFERROR(raw!$D3682,"")</f>
        <v/>
      </c>
      <c r="D3683" s="39" t="str">
        <f>IFERROR(__xludf.DUMMYFUNCTION("IFERROR(RANK(raw!$H3682,Filter(raw!$H$2:$H10000,raw!$B$2:$B10000=raw!$B3682),1),"""")"),"")</f>
        <v/>
      </c>
      <c r="E3683" s="40" t="str">
        <f t="array" ref="E3683">IFERROR(INDEX(raw!$B:$H,MATCH(1,(raw!$B:$B=$B3683)*(raw!$D:$D=$C3683),0),7), "n/a")</f>
        <v/>
      </c>
    </row>
    <row r="3684">
      <c r="B3684" s="39" t="str">
        <f>IFERROR(raw!$B3683,"")</f>
        <v/>
      </c>
      <c r="C3684" s="39" t="str">
        <f>IFERROR(raw!$D3683,"")</f>
        <v/>
      </c>
      <c r="D3684" s="39" t="str">
        <f>IFERROR(__xludf.DUMMYFUNCTION("IFERROR(RANK(raw!$H3683,Filter(raw!$H$2:$H10000,raw!$B$2:$B10000=raw!$B3683),1),"""")"),"")</f>
        <v/>
      </c>
      <c r="E3684" s="40" t="str">
        <f t="array" ref="E3684">IFERROR(INDEX(raw!$B:$H,MATCH(1,(raw!$B:$B=$B3684)*(raw!$D:$D=$C3684),0),7), "n/a")</f>
        <v/>
      </c>
    </row>
    <row r="3685">
      <c r="B3685" s="39" t="str">
        <f>IFERROR(raw!$B3684,"")</f>
        <v/>
      </c>
      <c r="C3685" s="39" t="str">
        <f>IFERROR(raw!$D3684,"")</f>
        <v/>
      </c>
      <c r="D3685" s="39" t="str">
        <f>IFERROR(__xludf.DUMMYFUNCTION("IFERROR(RANK(raw!$H3684,Filter(raw!$H$2:$H10000,raw!$B$2:$B10000=raw!$B3684),1),"""")"),"")</f>
        <v/>
      </c>
      <c r="E3685" s="40" t="str">
        <f t="array" ref="E3685">IFERROR(INDEX(raw!$B:$H,MATCH(1,(raw!$B:$B=$B3685)*(raw!$D:$D=$C3685),0),7), "n/a")</f>
        <v/>
      </c>
    </row>
    <row r="3686">
      <c r="B3686" s="39" t="str">
        <f>IFERROR(raw!$B3685,"")</f>
        <v/>
      </c>
      <c r="C3686" s="39" t="str">
        <f>IFERROR(raw!$D3685,"")</f>
        <v/>
      </c>
      <c r="D3686" s="39" t="str">
        <f>IFERROR(__xludf.DUMMYFUNCTION("IFERROR(RANK(raw!$H3685,Filter(raw!$H$2:$H10000,raw!$B$2:$B10000=raw!$B3685),1),"""")"),"")</f>
        <v/>
      </c>
      <c r="E3686" s="40" t="str">
        <f t="array" ref="E3686">IFERROR(INDEX(raw!$B:$H,MATCH(1,(raw!$B:$B=$B3686)*(raw!$D:$D=$C3686),0),7), "n/a")</f>
        <v/>
      </c>
    </row>
    <row r="3687">
      <c r="B3687" s="39" t="str">
        <f>IFERROR(raw!$B3686,"")</f>
        <v/>
      </c>
      <c r="C3687" s="39" t="str">
        <f>IFERROR(raw!$D3686,"")</f>
        <v/>
      </c>
      <c r="D3687" s="39" t="str">
        <f>IFERROR(__xludf.DUMMYFUNCTION("IFERROR(RANK(raw!$H3686,Filter(raw!$H$2:$H10000,raw!$B$2:$B10000=raw!$B3686),1),"""")"),"")</f>
        <v/>
      </c>
      <c r="E3687" s="40" t="str">
        <f t="array" ref="E3687">IFERROR(INDEX(raw!$B:$H,MATCH(1,(raw!$B:$B=$B3687)*(raw!$D:$D=$C3687),0),7), "n/a")</f>
        <v/>
      </c>
    </row>
    <row r="3688">
      <c r="B3688" s="39" t="str">
        <f>IFERROR(raw!$B3687,"")</f>
        <v/>
      </c>
      <c r="C3688" s="39" t="str">
        <f>IFERROR(raw!$D3687,"")</f>
        <v/>
      </c>
      <c r="D3688" s="39" t="str">
        <f>IFERROR(__xludf.DUMMYFUNCTION("IFERROR(RANK(raw!$H3687,Filter(raw!$H$2:$H10000,raw!$B$2:$B10000=raw!$B3687),1),"""")"),"")</f>
        <v/>
      </c>
      <c r="E3688" s="40" t="str">
        <f t="array" ref="E3688">IFERROR(INDEX(raw!$B:$H,MATCH(1,(raw!$B:$B=$B3688)*(raw!$D:$D=$C3688),0),7), "n/a")</f>
        <v/>
      </c>
    </row>
    <row r="3689">
      <c r="B3689" s="39" t="str">
        <f>IFERROR(raw!$B3688,"")</f>
        <v/>
      </c>
      <c r="C3689" s="39" t="str">
        <f>IFERROR(raw!$D3688,"")</f>
        <v/>
      </c>
      <c r="D3689" s="39" t="str">
        <f>IFERROR(__xludf.DUMMYFUNCTION("IFERROR(RANK(raw!$H3688,Filter(raw!$H$2:$H10000,raw!$B$2:$B10000=raw!$B3688),1),"""")"),"")</f>
        <v/>
      </c>
      <c r="E3689" s="40" t="str">
        <f t="array" ref="E3689">IFERROR(INDEX(raw!$B:$H,MATCH(1,(raw!$B:$B=$B3689)*(raw!$D:$D=$C3689),0),7), "n/a")</f>
        <v/>
      </c>
    </row>
    <row r="3690">
      <c r="B3690" s="39" t="str">
        <f>IFERROR(raw!$B3689,"")</f>
        <v/>
      </c>
      <c r="C3690" s="39" t="str">
        <f>IFERROR(raw!$D3689,"")</f>
        <v/>
      </c>
      <c r="D3690" s="39" t="str">
        <f>IFERROR(__xludf.DUMMYFUNCTION("IFERROR(RANK(raw!$H3689,Filter(raw!$H$2:$H10000,raw!$B$2:$B10000=raw!$B3689),1),"""")"),"")</f>
        <v/>
      </c>
      <c r="E3690" s="40" t="str">
        <f t="array" ref="E3690">IFERROR(INDEX(raw!$B:$H,MATCH(1,(raw!$B:$B=$B3690)*(raw!$D:$D=$C3690),0),7), "n/a")</f>
        <v/>
      </c>
    </row>
    <row r="3691">
      <c r="B3691" s="39" t="str">
        <f>IFERROR(raw!$B3690,"")</f>
        <v/>
      </c>
      <c r="C3691" s="39" t="str">
        <f>IFERROR(raw!$D3690,"")</f>
        <v/>
      </c>
      <c r="D3691" s="39" t="str">
        <f>IFERROR(__xludf.DUMMYFUNCTION("IFERROR(RANK(raw!$H3690,Filter(raw!$H$2:$H10000,raw!$B$2:$B10000=raw!$B3690),1),"""")"),"")</f>
        <v/>
      </c>
      <c r="E3691" s="40" t="str">
        <f t="array" ref="E3691">IFERROR(INDEX(raw!$B:$H,MATCH(1,(raw!$B:$B=$B3691)*(raw!$D:$D=$C3691),0),7), "n/a")</f>
        <v/>
      </c>
    </row>
    <row r="3692">
      <c r="B3692" s="39" t="str">
        <f>IFERROR(raw!$B3691,"")</f>
        <v/>
      </c>
      <c r="C3692" s="39" t="str">
        <f>IFERROR(raw!$D3691,"")</f>
        <v/>
      </c>
      <c r="D3692" s="39" t="str">
        <f>IFERROR(__xludf.DUMMYFUNCTION("IFERROR(RANK(raw!$H3691,Filter(raw!$H$2:$H10000,raw!$B$2:$B10000=raw!$B3691),1),"""")"),"")</f>
        <v/>
      </c>
      <c r="E3692" s="40" t="str">
        <f t="array" ref="E3692">IFERROR(INDEX(raw!$B:$H,MATCH(1,(raw!$B:$B=$B3692)*(raw!$D:$D=$C3692),0),7), "n/a")</f>
        <v/>
      </c>
    </row>
    <row r="3693">
      <c r="B3693" s="39" t="str">
        <f>IFERROR(raw!$B3692,"")</f>
        <v/>
      </c>
      <c r="C3693" s="39" t="str">
        <f>IFERROR(raw!$D3692,"")</f>
        <v/>
      </c>
      <c r="D3693" s="39" t="str">
        <f>IFERROR(__xludf.DUMMYFUNCTION("IFERROR(RANK(raw!$H3692,Filter(raw!$H$2:$H10000,raw!$B$2:$B10000=raw!$B3692),1),"""")"),"")</f>
        <v/>
      </c>
      <c r="E3693" s="40" t="str">
        <f t="array" ref="E3693">IFERROR(INDEX(raw!$B:$H,MATCH(1,(raw!$B:$B=$B3693)*(raw!$D:$D=$C3693),0),7), "n/a")</f>
        <v/>
      </c>
    </row>
    <row r="3694">
      <c r="B3694" s="39" t="str">
        <f>IFERROR(raw!$B3693,"")</f>
        <v/>
      </c>
      <c r="C3694" s="39" t="str">
        <f>IFERROR(raw!$D3693,"")</f>
        <v/>
      </c>
      <c r="D3694" s="39" t="str">
        <f>IFERROR(__xludf.DUMMYFUNCTION("IFERROR(RANK(raw!$H3693,Filter(raw!$H$2:$H10000,raw!$B$2:$B10000=raw!$B3693),1),"""")"),"")</f>
        <v/>
      </c>
      <c r="E3694" s="40" t="str">
        <f t="array" ref="E3694">IFERROR(INDEX(raw!$B:$H,MATCH(1,(raw!$B:$B=$B3694)*(raw!$D:$D=$C3694),0),7), "n/a")</f>
        <v/>
      </c>
    </row>
    <row r="3695">
      <c r="B3695" s="39" t="str">
        <f>IFERROR(raw!$B3694,"")</f>
        <v/>
      </c>
      <c r="C3695" s="39" t="str">
        <f>IFERROR(raw!$D3694,"")</f>
        <v/>
      </c>
      <c r="D3695" s="39" t="str">
        <f>IFERROR(__xludf.DUMMYFUNCTION("IFERROR(RANK(raw!$H3694,Filter(raw!$H$2:$H10000,raw!$B$2:$B10000=raw!$B3694),1),"""")"),"")</f>
        <v/>
      </c>
      <c r="E3695" s="40" t="str">
        <f t="array" ref="E3695">IFERROR(INDEX(raw!$B:$H,MATCH(1,(raw!$B:$B=$B3695)*(raw!$D:$D=$C3695),0),7), "n/a")</f>
        <v/>
      </c>
    </row>
    <row r="3696">
      <c r="B3696" s="39" t="str">
        <f>IFERROR(raw!$B3695,"")</f>
        <v/>
      </c>
      <c r="C3696" s="39" t="str">
        <f>IFERROR(raw!$D3695,"")</f>
        <v/>
      </c>
      <c r="D3696" s="39" t="str">
        <f>IFERROR(__xludf.DUMMYFUNCTION("IFERROR(RANK(raw!$H3695,Filter(raw!$H$2:$H10000,raw!$B$2:$B10000=raw!$B3695),1),"""")"),"")</f>
        <v/>
      </c>
      <c r="E3696" s="40" t="str">
        <f t="array" ref="E3696">IFERROR(INDEX(raw!$B:$H,MATCH(1,(raw!$B:$B=$B3696)*(raw!$D:$D=$C3696),0),7), "n/a")</f>
        <v/>
      </c>
    </row>
    <row r="3697">
      <c r="B3697" s="39" t="str">
        <f>IFERROR(raw!$B3696,"")</f>
        <v/>
      </c>
      <c r="C3697" s="39" t="str">
        <f>IFERROR(raw!$D3696,"")</f>
        <v/>
      </c>
      <c r="D3697" s="39" t="str">
        <f>IFERROR(__xludf.DUMMYFUNCTION("IFERROR(RANK(raw!$H3696,Filter(raw!$H$2:$H10000,raw!$B$2:$B10000=raw!$B3696),1),"""")"),"")</f>
        <v/>
      </c>
      <c r="E3697" s="40" t="str">
        <f t="array" ref="E3697">IFERROR(INDEX(raw!$B:$H,MATCH(1,(raw!$B:$B=$B3697)*(raw!$D:$D=$C3697),0),7), "n/a")</f>
        <v/>
      </c>
    </row>
    <row r="3698">
      <c r="B3698" s="39" t="str">
        <f>IFERROR(raw!$B3697,"")</f>
        <v/>
      </c>
      <c r="C3698" s="39" t="str">
        <f>IFERROR(raw!$D3697,"")</f>
        <v/>
      </c>
      <c r="D3698" s="39" t="str">
        <f>IFERROR(__xludf.DUMMYFUNCTION("IFERROR(RANK(raw!$H3697,Filter(raw!$H$2:$H10000,raw!$B$2:$B10000=raw!$B3697),1),"""")"),"")</f>
        <v/>
      </c>
      <c r="E3698" s="40" t="str">
        <f t="array" ref="E3698">IFERROR(INDEX(raw!$B:$H,MATCH(1,(raw!$B:$B=$B3698)*(raw!$D:$D=$C3698),0),7), "n/a")</f>
        <v/>
      </c>
    </row>
    <row r="3699">
      <c r="B3699" s="39" t="str">
        <f>IFERROR(raw!$B3698,"")</f>
        <v/>
      </c>
      <c r="C3699" s="39" t="str">
        <f>IFERROR(raw!$D3698,"")</f>
        <v/>
      </c>
      <c r="D3699" s="39" t="str">
        <f>IFERROR(__xludf.DUMMYFUNCTION("IFERROR(RANK(raw!$H3698,Filter(raw!$H$2:$H10000,raw!$B$2:$B10000=raw!$B3698),1),"""")"),"")</f>
        <v/>
      </c>
      <c r="E3699" s="40" t="str">
        <f t="array" ref="E3699">IFERROR(INDEX(raw!$B:$H,MATCH(1,(raw!$B:$B=$B3699)*(raw!$D:$D=$C3699),0),7), "n/a")</f>
        <v/>
      </c>
    </row>
    <row r="3700">
      <c r="B3700" s="39" t="str">
        <f>IFERROR(raw!$B3699,"")</f>
        <v/>
      </c>
      <c r="C3700" s="39" t="str">
        <f>IFERROR(raw!$D3699,"")</f>
        <v/>
      </c>
      <c r="D3700" s="39" t="str">
        <f>IFERROR(__xludf.DUMMYFUNCTION("IFERROR(RANK(raw!$H3699,Filter(raw!$H$2:$H10000,raw!$B$2:$B10000=raw!$B3699),1),"""")"),"")</f>
        <v/>
      </c>
      <c r="E3700" s="40" t="str">
        <f t="array" ref="E3700">IFERROR(INDEX(raw!$B:$H,MATCH(1,(raw!$B:$B=$B3700)*(raw!$D:$D=$C3700),0),7), "n/a")</f>
        <v/>
      </c>
    </row>
    <row r="3701">
      <c r="B3701" s="39" t="str">
        <f>IFERROR(raw!$B3700,"")</f>
        <v/>
      </c>
      <c r="C3701" s="39" t="str">
        <f>IFERROR(raw!$D3700,"")</f>
        <v/>
      </c>
      <c r="D3701" s="39" t="str">
        <f>IFERROR(__xludf.DUMMYFUNCTION("IFERROR(RANK(raw!$H3700,Filter(raw!$H$2:$H10000,raw!$B$2:$B10000=raw!$B3700),1),"""")"),"")</f>
        <v/>
      </c>
      <c r="E3701" s="40" t="str">
        <f t="array" ref="E3701">IFERROR(INDEX(raw!$B:$H,MATCH(1,(raw!$B:$B=$B3701)*(raw!$D:$D=$C3701),0),7), "n/a")</f>
        <v/>
      </c>
    </row>
    <row r="3702">
      <c r="B3702" s="39" t="str">
        <f>IFERROR(raw!$B3701,"")</f>
        <v/>
      </c>
      <c r="C3702" s="39" t="str">
        <f>IFERROR(raw!$D3701,"")</f>
        <v/>
      </c>
      <c r="D3702" s="39" t="str">
        <f>IFERROR(__xludf.DUMMYFUNCTION("IFERROR(RANK(raw!$H3701,Filter(raw!$H$2:$H10000,raw!$B$2:$B10000=raw!$B3701),1),"""")"),"")</f>
        <v/>
      </c>
      <c r="E3702" s="40" t="str">
        <f t="array" ref="E3702">IFERROR(INDEX(raw!$B:$H,MATCH(1,(raw!$B:$B=$B3702)*(raw!$D:$D=$C3702),0),7), "n/a")</f>
        <v/>
      </c>
    </row>
    <row r="3703">
      <c r="B3703" s="39" t="str">
        <f>IFERROR(raw!$B3702,"")</f>
        <v/>
      </c>
      <c r="C3703" s="39" t="str">
        <f>IFERROR(raw!$D3702,"")</f>
        <v/>
      </c>
      <c r="D3703" s="39" t="str">
        <f>IFERROR(__xludf.DUMMYFUNCTION("IFERROR(RANK(raw!$H3702,Filter(raw!$H$2:$H10000,raw!$B$2:$B10000=raw!$B3702),1),"""")"),"")</f>
        <v/>
      </c>
      <c r="E3703" s="40" t="str">
        <f t="array" ref="E3703">IFERROR(INDEX(raw!$B:$H,MATCH(1,(raw!$B:$B=$B3703)*(raw!$D:$D=$C3703),0),7), "n/a")</f>
        <v/>
      </c>
    </row>
    <row r="3704">
      <c r="B3704" s="39" t="str">
        <f>IFERROR(raw!$B3703,"")</f>
        <v/>
      </c>
      <c r="C3704" s="39" t="str">
        <f>IFERROR(raw!$D3703,"")</f>
        <v/>
      </c>
      <c r="D3704" s="39" t="str">
        <f>IFERROR(__xludf.DUMMYFUNCTION("IFERROR(RANK(raw!$H3703,Filter(raw!$H$2:$H10000,raw!$B$2:$B10000=raw!$B3703),1),"""")"),"")</f>
        <v/>
      </c>
      <c r="E3704" s="40" t="str">
        <f t="array" ref="E3704">IFERROR(INDEX(raw!$B:$H,MATCH(1,(raw!$B:$B=$B3704)*(raw!$D:$D=$C3704),0),7), "n/a")</f>
        <v/>
      </c>
    </row>
    <row r="3705">
      <c r="B3705" s="39" t="str">
        <f>IFERROR(raw!$B3704,"")</f>
        <v/>
      </c>
      <c r="C3705" s="39" t="str">
        <f>IFERROR(raw!$D3704,"")</f>
        <v/>
      </c>
      <c r="D3705" s="39" t="str">
        <f>IFERROR(__xludf.DUMMYFUNCTION("IFERROR(RANK(raw!$H3704,Filter(raw!$H$2:$H10000,raw!$B$2:$B10000=raw!$B3704),1),"""")"),"")</f>
        <v/>
      </c>
      <c r="E3705" s="40" t="str">
        <f t="array" ref="E3705">IFERROR(INDEX(raw!$B:$H,MATCH(1,(raw!$B:$B=$B3705)*(raw!$D:$D=$C3705),0),7), "n/a")</f>
        <v/>
      </c>
    </row>
    <row r="3706">
      <c r="B3706" s="39" t="str">
        <f>IFERROR(raw!$B3705,"")</f>
        <v/>
      </c>
      <c r="C3706" s="39" t="str">
        <f>IFERROR(raw!$D3705,"")</f>
        <v/>
      </c>
      <c r="D3706" s="39" t="str">
        <f>IFERROR(__xludf.DUMMYFUNCTION("IFERROR(RANK(raw!$H3705,Filter(raw!$H$2:$H10000,raw!$B$2:$B10000=raw!$B3705),1),"""")"),"")</f>
        <v/>
      </c>
      <c r="E3706" s="40" t="str">
        <f t="array" ref="E3706">IFERROR(INDEX(raw!$B:$H,MATCH(1,(raw!$B:$B=$B3706)*(raw!$D:$D=$C3706),0),7), "n/a")</f>
        <v/>
      </c>
    </row>
    <row r="3707">
      <c r="B3707" s="39" t="str">
        <f>IFERROR(raw!$B3706,"")</f>
        <v/>
      </c>
      <c r="C3707" s="39" t="str">
        <f>IFERROR(raw!$D3706,"")</f>
        <v/>
      </c>
      <c r="D3707" s="39" t="str">
        <f>IFERROR(__xludf.DUMMYFUNCTION("IFERROR(RANK(raw!$H3706,Filter(raw!$H$2:$H10000,raw!$B$2:$B10000=raw!$B3706),1),"""")"),"")</f>
        <v/>
      </c>
      <c r="E3707" s="40" t="str">
        <f t="array" ref="E3707">IFERROR(INDEX(raw!$B:$H,MATCH(1,(raw!$B:$B=$B3707)*(raw!$D:$D=$C3707),0),7), "n/a")</f>
        <v/>
      </c>
    </row>
    <row r="3708">
      <c r="B3708" s="39" t="str">
        <f>IFERROR(raw!$B3707,"")</f>
        <v/>
      </c>
      <c r="C3708" s="39" t="str">
        <f>IFERROR(raw!$D3707,"")</f>
        <v/>
      </c>
      <c r="D3708" s="39" t="str">
        <f>IFERROR(__xludf.DUMMYFUNCTION("IFERROR(RANK(raw!$H3707,Filter(raw!$H$2:$H10000,raw!$B$2:$B10000=raw!$B3707),1),"""")"),"")</f>
        <v/>
      </c>
      <c r="E3708" s="40" t="str">
        <f t="array" ref="E3708">IFERROR(INDEX(raw!$B:$H,MATCH(1,(raw!$B:$B=$B3708)*(raw!$D:$D=$C3708),0),7), "n/a")</f>
        <v/>
      </c>
    </row>
    <row r="3709">
      <c r="B3709" s="39" t="str">
        <f>IFERROR(raw!$B3708,"")</f>
        <v/>
      </c>
      <c r="C3709" s="39" t="str">
        <f>IFERROR(raw!$D3708,"")</f>
        <v/>
      </c>
      <c r="D3709" s="39" t="str">
        <f>IFERROR(__xludf.DUMMYFUNCTION("IFERROR(RANK(raw!$H3708,Filter(raw!$H$2:$H10000,raw!$B$2:$B10000=raw!$B3708),1),"""")"),"")</f>
        <v/>
      </c>
      <c r="E3709" s="40" t="str">
        <f t="array" ref="E3709">IFERROR(INDEX(raw!$B:$H,MATCH(1,(raw!$B:$B=$B3709)*(raw!$D:$D=$C3709),0),7), "n/a")</f>
        <v/>
      </c>
    </row>
    <row r="3710">
      <c r="B3710" s="39" t="str">
        <f>IFERROR(raw!$B3709,"")</f>
        <v/>
      </c>
      <c r="C3710" s="39" t="str">
        <f>IFERROR(raw!$D3709,"")</f>
        <v/>
      </c>
      <c r="D3710" s="39" t="str">
        <f>IFERROR(__xludf.DUMMYFUNCTION("IFERROR(RANK(raw!$H3709,Filter(raw!$H$2:$H10000,raw!$B$2:$B10000=raw!$B3709),1),"""")"),"")</f>
        <v/>
      </c>
      <c r="E3710" s="40" t="str">
        <f t="array" ref="E3710">IFERROR(INDEX(raw!$B:$H,MATCH(1,(raw!$B:$B=$B3710)*(raw!$D:$D=$C3710),0),7), "n/a")</f>
        <v/>
      </c>
    </row>
    <row r="3711">
      <c r="B3711" s="39" t="str">
        <f>IFERROR(raw!$B3710,"")</f>
        <v/>
      </c>
      <c r="C3711" s="39" t="str">
        <f>IFERROR(raw!$D3710,"")</f>
        <v/>
      </c>
      <c r="D3711" s="39" t="str">
        <f>IFERROR(__xludf.DUMMYFUNCTION("IFERROR(RANK(raw!$H3710,Filter(raw!$H$2:$H10000,raw!$B$2:$B10000=raw!$B3710),1),"""")"),"")</f>
        <v/>
      </c>
      <c r="E3711" s="40" t="str">
        <f t="array" ref="E3711">IFERROR(INDEX(raw!$B:$H,MATCH(1,(raw!$B:$B=$B3711)*(raw!$D:$D=$C3711),0),7), "n/a")</f>
        <v/>
      </c>
    </row>
    <row r="3712">
      <c r="B3712" s="39" t="str">
        <f>IFERROR(raw!$B3711,"")</f>
        <v/>
      </c>
      <c r="C3712" s="39" t="str">
        <f>IFERROR(raw!$D3711,"")</f>
        <v/>
      </c>
      <c r="D3712" s="39" t="str">
        <f>IFERROR(__xludf.DUMMYFUNCTION("IFERROR(RANK(raw!$H3711,Filter(raw!$H$2:$H10000,raw!$B$2:$B10000=raw!$B3711),1),"""")"),"")</f>
        <v/>
      </c>
      <c r="E3712" s="40" t="str">
        <f t="array" ref="E3712">IFERROR(INDEX(raw!$B:$H,MATCH(1,(raw!$B:$B=$B3712)*(raw!$D:$D=$C3712),0),7), "n/a")</f>
        <v/>
      </c>
    </row>
    <row r="3713">
      <c r="B3713" s="39" t="str">
        <f>IFERROR(raw!$B3712,"")</f>
        <v/>
      </c>
      <c r="C3713" s="39" t="str">
        <f>IFERROR(raw!$D3712,"")</f>
        <v/>
      </c>
      <c r="D3713" s="39" t="str">
        <f>IFERROR(__xludf.DUMMYFUNCTION("IFERROR(RANK(raw!$H3712,Filter(raw!$H$2:$H10000,raw!$B$2:$B10000=raw!$B3712),1),"""")"),"")</f>
        <v/>
      </c>
      <c r="E3713" s="40" t="str">
        <f t="array" ref="E3713">IFERROR(INDEX(raw!$B:$H,MATCH(1,(raw!$B:$B=$B3713)*(raw!$D:$D=$C3713),0),7), "n/a")</f>
        <v/>
      </c>
    </row>
    <row r="3714">
      <c r="B3714" s="39" t="str">
        <f>IFERROR(raw!$B3713,"")</f>
        <v/>
      </c>
      <c r="C3714" s="39" t="str">
        <f>IFERROR(raw!$D3713,"")</f>
        <v/>
      </c>
      <c r="D3714" s="39" t="str">
        <f>IFERROR(__xludf.DUMMYFUNCTION("IFERROR(RANK(raw!$H3713,Filter(raw!$H$2:$H10000,raw!$B$2:$B10000=raw!$B3713),1),"""")"),"")</f>
        <v/>
      </c>
      <c r="E3714" s="40" t="str">
        <f t="array" ref="E3714">IFERROR(INDEX(raw!$B:$H,MATCH(1,(raw!$B:$B=$B3714)*(raw!$D:$D=$C3714),0),7), "n/a")</f>
        <v/>
      </c>
    </row>
    <row r="3715">
      <c r="B3715" s="39" t="str">
        <f>IFERROR(raw!$B3714,"")</f>
        <v/>
      </c>
      <c r="C3715" s="39" t="str">
        <f>IFERROR(raw!$D3714,"")</f>
        <v/>
      </c>
      <c r="D3715" s="39" t="str">
        <f>IFERROR(__xludf.DUMMYFUNCTION("IFERROR(RANK(raw!$H3714,Filter(raw!$H$2:$H10000,raw!$B$2:$B10000=raw!$B3714),1),"""")"),"")</f>
        <v/>
      </c>
      <c r="E3715" s="40" t="str">
        <f t="array" ref="E3715">IFERROR(INDEX(raw!$B:$H,MATCH(1,(raw!$B:$B=$B3715)*(raw!$D:$D=$C3715),0),7), "n/a")</f>
        <v/>
      </c>
    </row>
    <row r="3716">
      <c r="B3716" s="39" t="str">
        <f>IFERROR(raw!$B3715,"")</f>
        <v/>
      </c>
      <c r="C3716" s="39" t="str">
        <f>IFERROR(raw!$D3715,"")</f>
        <v/>
      </c>
      <c r="D3716" s="39" t="str">
        <f>IFERROR(__xludf.DUMMYFUNCTION("IFERROR(RANK(raw!$H3715,Filter(raw!$H$2:$H10000,raw!$B$2:$B10000=raw!$B3715),1),"""")"),"")</f>
        <v/>
      </c>
      <c r="E3716" s="40" t="str">
        <f t="array" ref="E3716">IFERROR(INDEX(raw!$B:$H,MATCH(1,(raw!$B:$B=$B3716)*(raw!$D:$D=$C3716),0),7), "n/a")</f>
        <v/>
      </c>
    </row>
    <row r="3717">
      <c r="B3717" s="39" t="str">
        <f>IFERROR(raw!$B3716,"")</f>
        <v/>
      </c>
      <c r="C3717" s="39" t="str">
        <f>IFERROR(raw!$D3716,"")</f>
        <v/>
      </c>
      <c r="D3717" s="39" t="str">
        <f>IFERROR(__xludf.DUMMYFUNCTION("IFERROR(RANK(raw!$H3716,Filter(raw!$H$2:$H10000,raw!$B$2:$B10000=raw!$B3716),1),"""")"),"")</f>
        <v/>
      </c>
      <c r="E3717" s="40" t="str">
        <f t="array" ref="E3717">IFERROR(INDEX(raw!$B:$H,MATCH(1,(raw!$B:$B=$B3717)*(raw!$D:$D=$C3717),0),7), "n/a")</f>
        <v/>
      </c>
    </row>
    <row r="3718">
      <c r="B3718" s="39" t="str">
        <f>IFERROR(raw!$B3717,"")</f>
        <v/>
      </c>
      <c r="C3718" s="39" t="str">
        <f>IFERROR(raw!$D3717,"")</f>
        <v/>
      </c>
      <c r="D3718" s="39" t="str">
        <f>IFERROR(__xludf.DUMMYFUNCTION("IFERROR(RANK(raw!$H3717,Filter(raw!$H$2:$H10000,raw!$B$2:$B10000=raw!$B3717),1),"""")"),"")</f>
        <v/>
      </c>
      <c r="E3718" s="40" t="str">
        <f t="array" ref="E3718">IFERROR(INDEX(raw!$B:$H,MATCH(1,(raw!$B:$B=$B3718)*(raw!$D:$D=$C3718),0),7), "n/a")</f>
        <v/>
      </c>
    </row>
    <row r="3719">
      <c r="B3719" s="39" t="str">
        <f>IFERROR(raw!$B3718,"")</f>
        <v/>
      </c>
      <c r="C3719" s="39" t="str">
        <f>IFERROR(raw!$D3718,"")</f>
        <v/>
      </c>
      <c r="D3719" s="39" t="str">
        <f>IFERROR(__xludf.DUMMYFUNCTION("IFERROR(RANK(raw!$H3718,Filter(raw!$H$2:$H10000,raw!$B$2:$B10000=raw!$B3718),1),"""")"),"")</f>
        <v/>
      </c>
      <c r="E3719" s="40" t="str">
        <f t="array" ref="E3719">IFERROR(INDEX(raw!$B:$H,MATCH(1,(raw!$B:$B=$B3719)*(raw!$D:$D=$C3719),0),7), "n/a")</f>
        <v/>
      </c>
    </row>
    <row r="3720">
      <c r="B3720" s="39" t="str">
        <f>IFERROR(raw!$B3719,"")</f>
        <v/>
      </c>
      <c r="C3720" s="39" t="str">
        <f>IFERROR(raw!$D3719,"")</f>
        <v/>
      </c>
      <c r="D3720" s="39" t="str">
        <f>IFERROR(__xludf.DUMMYFUNCTION("IFERROR(RANK(raw!$H3719,Filter(raw!$H$2:$H10000,raw!$B$2:$B10000=raw!$B3719),1),"""")"),"")</f>
        <v/>
      </c>
      <c r="E3720" s="40" t="str">
        <f t="array" ref="E3720">IFERROR(INDEX(raw!$B:$H,MATCH(1,(raw!$B:$B=$B3720)*(raw!$D:$D=$C3720),0),7), "n/a")</f>
        <v/>
      </c>
    </row>
    <row r="3721">
      <c r="B3721" s="39" t="str">
        <f>IFERROR(raw!$B3720,"")</f>
        <v/>
      </c>
      <c r="C3721" s="39" t="str">
        <f>IFERROR(raw!$D3720,"")</f>
        <v/>
      </c>
      <c r="D3721" s="39" t="str">
        <f>IFERROR(__xludf.DUMMYFUNCTION("IFERROR(RANK(raw!$H3720,Filter(raw!$H$2:$H10000,raw!$B$2:$B10000=raw!$B3720),1),"""")"),"")</f>
        <v/>
      </c>
      <c r="E3721" s="40" t="str">
        <f t="array" ref="E3721">IFERROR(INDEX(raw!$B:$H,MATCH(1,(raw!$B:$B=$B3721)*(raw!$D:$D=$C3721),0),7), "n/a")</f>
        <v/>
      </c>
    </row>
    <row r="3722">
      <c r="B3722" s="39" t="str">
        <f>IFERROR(raw!$B3721,"")</f>
        <v/>
      </c>
      <c r="C3722" s="39" t="str">
        <f>IFERROR(raw!$D3721,"")</f>
        <v/>
      </c>
      <c r="D3722" s="39" t="str">
        <f>IFERROR(__xludf.DUMMYFUNCTION("IFERROR(RANK(raw!$H3721,Filter(raw!$H$2:$H10000,raw!$B$2:$B10000=raw!$B3721),1),"""")"),"")</f>
        <v/>
      </c>
      <c r="E3722" s="40" t="str">
        <f t="array" ref="E3722">IFERROR(INDEX(raw!$B:$H,MATCH(1,(raw!$B:$B=$B3722)*(raw!$D:$D=$C3722),0),7), "n/a")</f>
        <v/>
      </c>
    </row>
    <row r="3723">
      <c r="B3723" s="39" t="str">
        <f>IFERROR(raw!$B3722,"")</f>
        <v/>
      </c>
      <c r="C3723" s="39" t="str">
        <f>IFERROR(raw!$D3722,"")</f>
        <v/>
      </c>
      <c r="D3723" s="39" t="str">
        <f>IFERROR(__xludf.DUMMYFUNCTION("IFERROR(RANK(raw!$H3722,Filter(raw!$H$2:$H10000,raw!$B$2:$B10000=raw!$B3722),1),"""")"),"")</f>
        <v/>
      </c>
      <c r="E3723" s="40" t="str">
        <f t="array" ref="E3723">IFERROR(INDEX(raw!$B:$H,MATCH(1,(raw!$B:$B=$B3723)*(raw!$D:$D=$C3723),0),7), "n/a")</f>
        <v/>
      </c>
    </row>
    <row r="3724">
      <c r="B3724" s="39" t="str">
        <f>IFERROR(raw!$B3723,"")</f>
        <v/>
      </c>
      <c r="C3724" s="39" t="str">
        <f>IFERROR(raw!$D3723,"")</f>
        <v/>
      </c>
      <c r="D3724" s="39" t="str">
        <f>IFERROR(__xludf.DUMMYFUNCTION("IFERROR(RANK(raw!$H3723,Filter(raw!$H$2:$H10000,raw!$B$2:$B10000=raw!$B3723),1),"""")"),"")</f>
        <v/>
      </c>
      <c r="E3724" s="40" t="str">
        <f t="array" ref="E3724">IFERROR(INDEX(raw!$B:$H,MATCH(1,(raw!$B:$B=$B3724)*(raw!$D:$D=$C3724),0),7), "n/a")</f>
        <v/>
      </c>
    </row>
    <row r="3725">
      <c r="B3725" s="39" t="str">
        <f>IFERROR(raw!$B3724,"")</f>
        <v/>
      </c>
      <c r="C3725" s="39" t="str">
        <f>IFERROR(raw!$D3724,"")</f>
        <v/>
      </c>
      <c r="D3725" s="39" t="str">
        <f>IFERROR(__xludf.DUMMYFUNCTION("IFERROR(RANK(raw!$H3724,Filter(raw!$H$2:$H10000,raw!$B$2:$B10000=raw!$B3724),1),"""")"),"")</f>
        <v/>
      </c>
      <c r="E3725" s="40" t="str">
        <f t="array" ref="E3725">IFERROR(INDEX(raw!$B:$H,MATCH(1,(raw!$B:$B=$B3725)*(raw!$D:$D=$C3725),0),7), "n/a")</f>
        <v/>
      </c>
    </row>
    <row r="3726">
      <c r="B3726" s="39" t="str">
        <f>IFERROR(raw!$B3725,"")</f>
        <v/>
      </c>
      <c r="C3726" s="39" t="str">
        <f>IFERROR(raw!$D3725,"")</f>
        <v/>
      </c>
      <c r="D3726" s="39" t="str">
        <f>IFERROR(__xludf.DUMMYFUNCTION("IFERROR(RANK(raw!$H3725,Filter(raw!$H$2:$H10000,raw!$B$2:$B10000=raw!$B3725),1),"""")"),"")</f>
        <v/>
      </c>
      <c r="E3726" s="40" t="str">
        <f t="array" ref="E3726">IFERROR(INDEX(raw!$B:$H,MATCH(1,(raw!$B:$B=$B3726)*(raw!$D:$D=$C3726),0),7), "n/a")</f>
        <v/>
      </c>
    </row>
    <row r="3727">
      <c r="B3727" s="39" t="str">
        <f>IFERROR(raw!$B3726,"")</f>
        <v/>
      </c>
      <c r="C3727" s="39" t="str">
        <f>IFERROR(raw!$D3726,"")</f>
        <v/>
      </c>
      <c r="D3727" s="39" t="str">
        <f>IFERROR(__xludf.DUMMYFUNCTION("IFERROR(RANK(raw!$H3726,Filter(raw!$H$2:$H10000,raw!$B$2:$B10000=raw!$B3726),1),"""")"),"")</f>
        <v/>
      </c>
      <c r="E3727" s="40" t="str">
        <f t="array" ref="E3727">IFERROR(INDEX(raw!$B:$H,MATCH(1,(raw!$B:$B=$B3727)*(raw!$D:$D=$C3727),0),7), "n/a")</f>
        <v/>
      </c>
    </row>
    <row r="3728">
      <c r="B3728" s="39" t="str">
        <f>IFERROR(raw!$B3727,"")</f>
        <v/>
      </c>
      <c r="C3728" s="39" t="str">
        <f>IFERROR(raw!$D3727,"")</f>
        <v/>
      </c>
      <c r="D3728" s="39" t="str">
        <f>IFERROR(__xludf.DUMMYFUNCTION("IFERROR(RANK(raw!$H3727,Filter(raw!$H$2:$H10000,raw!$B$2:$B10000=raw!$B3727),1),"""")"),"")</f>
        <v/>
      </c>
      <c r="E3728" s="40" t="str">
        <f t="array" ref="E3728">IFERROR(INDEX(raw!$B:$H,MATCH(1,(raw!$B:$B=$B3728)*(raw!$D:$D=$C3728),0),7), "n/a")</f>
        <v/>
      </c>
    </row>
    <row r="3729">
      <c r="B3729" s="39" t="str">
        <f>IFERROR(raw!$B3728,"")</f>
        <v/>
      </c>
      <c r="C3729" s="39" t="str">
        <f>IFERROR(raw!$D3728,"")</f>
        <v/>
      </c>
      <c r="D3729" s="39" t="str">
        <f>IFERROR(__xludf.DUMMYFUNCTION("IFERROR(RANK(raw!$H3728,Filter(raw!$H$2:$H10000,raw!$B$2:$B10000=raw!$B3728),1),"""")"),"")</f>
        <v/>
      </c>
      <c r="E3729" s="40" t="str">
        <f t="array" ref="E3729">IFERROR(INDEX(raw!$B:$H,MATCH(1,(raw!$B:$B=$B3729)*(raw!$D:$D=$C3729),0),7), "n/a")</f>
        <v/>
      </c>
    </row>
    <row r="3730">
      <c r="B3730" s="39" t="str">
        <f>IFERROR(raw!$B3729,"")</f>
        <v/>
      </c>
      <c r="C3730" s="39" t="str">
        <f>IFERROR(raw!$D3729,"")</f>
        <v/>
      </c>
      <c r="D3730" s="39" t="str">
        <f>IFERROR(__xludf.DUMMYFUNCTION("IFERROR(RANK(raw!$H3729,Filter(raw!$H$2:$H10000,raw!$B$2:$B10000=raw!$B3729),1),"""")"),"")</f>
        <v/>
      </c>
      <c r="E3730" s="40" t="str">
        <f t="array" ref="E3730">IFERROR(INDEX(raw!$B:$H,MATCH(1,(raw!$B:$B=$B3730)*(raw!$D:$D=$C3730),0),7), "n/a")</f>
        <v/>
      </c>
    </row>
    <row r="3731">
      <c r="B3731" s="39" t="str">
        <f>IFERROR(raw!$B3730,"")</f>
        <v/>
      </c>
      <c r="C3731" s="39" t="str">
        <f>IFERROR(raw!$D3730,"")</f>
        <v/>
      </c>
      <c r="D3731" s="39" t="str">
        <f>IFERROR(__xludf.DUMMYFUNCTION("IFERROR(RANK(raw!$H3730,Filter(raw!$H$2:$H10000,raw!$B$2:$B10000=raw!$B3730),1),"""")"),"")</f>
        <v/>
      </c>
      <c r="E3731" s="40" t="str">
        <f t="array" ref="E3731">IFERROR(INDEX(raw!$B:$H,MATCH(1,(raw!$B:$B=$B3731)*(raw!$D:$D=$C3731),0),7), "n/a")</f>
        <v/>
      </c>
    </row>
    <row r="3732">
      <c r="B3732" s="39" t="str">
        <f>IFERROR(raw!$B3731,"")</f>
        <v/>
      </c>
      <c r="C3732" s="39" t="str">
        <f>IFERROR(raw!$D3731,"")</f>
        <v/>
      </c>
      <c r="D3732" s="39" t="str">
        <f>IFERROR(__xludf.DUMMYFUNCTION("IFERROR(RANK(raw!$H3731,Filter(raw!$H$2:$H10000,raw!$B$2:$B10000=raw!$B3731),1),"""")"),"")</f>
        <v/>
      </c>
      <c r="E3732" s="40" t="str">
        <f t="array" ref="E3732">IFERROR(INDEX(raw!$B:$H,MATCH(1,(raw!$B:$B=$B3732)*(raw!$D:$D=$C3732),0),7), "n/a")</f>
        <v/>
      </c>
    </row>
    <row r="3733">
      <c r="B3733" s="39" t="str">
        <f>IFERROR(raw!$B3732,"")</f>
        <v/>
      </c>
      <c r="C3733" s="39" t="str">
        <f>IFERROR(raw!$D3732,"")</f>
        <v/>
      </c>
      <c r="D3733" s="39" t="str">
        <f>IFERROR(__xludf.DUMMYFUNCTION("IFERROR(RANK(raw!$H3732,Filter(raw!$H$2:$H10000,raw!$B$2:$B10000=raw!$B3732),1),"""")"),"")</f>
        <v/>
      </c>
      <c r="E3733" s="40" t="str">
        <f t="array" ref="E3733">IFERROR(INDEX(raw!$B:$H,MATCH(1,(raw!$B:$B=$B3733)*(raw!$D:$D=$C3733),0),7), "n/a")</f>
        <v/>
      </c>
    </row>
    <row r="3734">
      <c r="B3734" s="39" t="str">
        <f>IFERROR(raw!$B3733,"")</f>
        <v/>
      </c>
      <c r="C3734" s="39" t="str">
        <f>IFERROR(raw!$D3733,"")</f>
        <v/>
      </c>
      <c r="D3734" s="39" t="str">
        <f>IFERROR(__xludf.DUMMYFUNCTION("IFERROR(RANK(raw!$H3733,Filter(raw!$H$2:$H10000,raw!$B$2:$B10000=raw!$B3733),1),"""")"),"")</f>
        <v/>
      </c>
      <c r="E3734" s="40" t="str">
        <f t="array" ref="E3734">IFERROR(INDEX(raw!$B:$H,MATCH(1,(raw!$B:$B=$B3734)*(raw!$D:$D=$C3734),0),7), "n/a")</f>
        <v/>
      </c>
    </row>
    <row r="3735">
      <c r="B3735" s="39" t="str">
        <f>IFERROR(raw!$B3734,"")</f>
        <v/>
      </c>
      <c r="C3735" s="39" t="str">
        <f>IFERROR(raw!$D3734,"")</f>
        <v/>
      </c>
      <c r="D3735" s="39" t="str">
        <f>IFERROR(__xludf.DUMMYFUNCTION("IFERROR(RANK(raw!$H3734,Filter(raw!$H$2:$H10000,raw!$B$2:$B10000=raw!$B3734),1),"""")"),"")</f>
        <v/>
      </c>
      <c r="E3735" s="40" t="str">
        <f t="array" ref="E3735">IFERROR(INDEX(raw!$B:$H,MATCH(1,(raw!$B:$B=$B3735)*(raw!$D:$D=$C3735),0),7), "n/a")</f>
        <v/>
      </c>
    </row>
    <row r="3736">
      <c r="B3736" s="39" t="str">
        <f>IFERROR(raw!$B3735,"")</f>
        <v/>
      </c>
      <c r="C3736" s="39" t="str">
        <f>IFERROR(raw!$D3735,"")</f>
        <v/>
      </c>
      <c r="D3736" s="39" t="str">
        <f>IFERROR(__xludf.DUMMYFUNCTION("IFERROR(RANK(raw!$H3735,Filter(raw!$H$2:$H10000,raw!$B$2:$B10000=raw!$B3735),1),"""")"),"")</f>
        <v/>
      </c>
      <c r="E3736" s="40" t="str">
        <f t="array" ref="E3736">IFERROR(INDEX(raw!$B:$H,MATCH(1,(raw!$B:$B=$B3736)*(raw!$D:$D=$C3736),0),7), "n/a")</f>
        <v/>
      </c>
    </row>
    <row r="3737">
      <c r="B3737" s="39" t="str">
        <f>IFERROR(raw!$B3736,"")</f>
        <v/>
      </c>
      <c r="C3737" s="39" t="str">
        <f>IFERROR(raw!$D3736,"")</f>
        <v/>
      </c>
      <c r="D3737" s="39" t="str">
        <f>IFERROR(__xludf.DUMMYFUNCTION("IFERROR(RANK(raw!$H3736,Filter(raw!$H$2:$H10000,raw!$B$2:$B10000=raw!$B3736),1),"""")"),"")</f>
        <v/>
      </c>
      <c r="E3737" s="40" t="str">
        <f t="array" ref="E3737">IFERROR(INDEX(raw!$B:$H,MATCH(1,(raw!$B:$B=$B3737)*(raw!$D:$D=$C3737),0),7), "n/a")</f>
        <v/>
      </c>
    </row>
    <row r="3738">
      <c r="B3738" s="39" t="str">
        <f>IFERROR(raw!$B3737,"")</f>
        <v/>
      </c>
      <c r="C3738" s="39" t="str">
        <f>IFERROR(raw!$D3737,"")</f>
        <v/>
      </c>
      <c r="D3738" s="39" t="str">
        <f>IFERROR(__xludf.DUMMYFUNCTION("IFERROR(RANK(raw!$H3737,Filter(raw!$H$2:$H10000,raw!$B$2:$B10000=raw!$B3737),1),"""")"),"")</f>
        <v/>
      </c>
      <c r="E3738" s="40" t="str">
        <f t="array" ref="E3738">IFERROR(INDEX(raw!$B:$H,MATCH(1,(raw!$B:$B=$B3738)*(raw!$D:$D=$C3738),0),7), "n/a")</f>
        <v/>
      </c>
    </row>
    <row r="3739">
      <c r="B3739" s="39" t="str">
        <f>IFERROR(raw!$B3738,"")</f>
        <v/>
      </c>
      <c r="C3739" s="39" t="str">
        <f>IFERROR(raw!$D3738,"")</f>
        <v/>
      </c>
      <c r="D3739" s="39" t="str">
        <f>IFERROR(__xludf.DUMMYFUNCTION("IFERROR(RANK(raw!$H3738,Filter(raw!$H$2:$H10000,raw!$B$2:$B10000=raw!$B3738),1),"""")"),"")</f>
        <v/>
      </c>
      <c r="E3739" s="40" t="str">
        <f t="array" ref="E3739">IFERROR(INDEX(raw!$B:$H,MATCH(1,(raw!$B:$B=$B3739)*(raw!$D:$D=$C3739),0),7), "n/a")</f>
        <v/>
      </c>
    </row>
    <row r="3740">
      <c r="B3740" s="39" t="str">
        <f>IFERROR(raw!$B3739,"")</f>
        <v/>
      </c>
      <c r="C3740" s="39" t="str">
        <f>IFERROR(raw!$D3739,"")</f>
        <v/>
      </c>
      <c r="D3740" s="39" t="str">
        <f>IFERROR(__xludf.DUMMYFUNCTION("IFERROR(RANK(raw!$H3739,Filter(raw!$H$2:$H10000,raw!$B$2:$B10000=raw!$B3739),1),"""")"),"")</f>
        <v/>
      </c>
      <c r="E3740" s="40" t="str">
        <f t="array" ref="E3740">IFERROR(INDEX(raw!$B:$H,MATCH(1,(raw!$B:$B=$B3740)*(raw!$D:$D=$C3740),0),7), "n/a")</f>
        <v/>
      </c>
    </row>
    <row r="3741">
      <c r="B3741" s="39" t="str">
        <f>IFERROR(raw!$B3740,"")</f>
        <v/>
      </c>
      <c r="C3741" s="39" t="str">
        <f>IFERROR(raw!$D3740,"")</f>
        <v/>
      </c>
      <c r="D3741" s="39" t="str">
        <f>IFERROR(__xludf.DUMMYFUNCTION("IFERROR(RANK(raw!$H3740,Filter(raw!$H$2:$H10000,raw!$B$2:$B10000=raw!$B3740),1),"""")"),"")</f>
        <v/>
      </c>
      <c r="E3741" s="40" t="str">
        <f t="array" ref="E3741">IFERROR(INDEX(raw!$B:$H,MATCH(1,(raw!$B:$B=$B3741)*(raw!$D:$D=$C3741),0),7), "n/a")</f>
        <v/>
      </c>
    </row>
    <row r="3742">
      <c r="B3742" s="39" t="str">
        <f>IFERROR(raw!$B3741,"")</f>
        <v/>
      </c>
      <c r="C3742" s="39" t="str">
        <f>IFERROR(raw!$D3741,"")</f>
        <v/>
      </c>
      <c r="D3742" s="39" t="str">
        <f>IFERROR(__xludf.DUMMYFUNCTION("IFERROR(RANK(raw!$H3741,Filter(raw!$H$2:$H10000,raw!$B$2:$B10000=raw!$B3741),1),"""")"),"")</f>
        <v/>
      </c>
      <c r="E3742" s="40" t="str">
        <f t="array" ref="E3742">IFERROR(INDEX(raw!$B:$H,MATCH(1,(raw!$B:$B=$B3742)*(raw!$D:$D=$C3742),0),7), "n/a")</f>
        <v/>
      </c>
    </row>
    <row r="3743">
      <c r="B3743" s="39" t="str">
        <f>IFERROR(raw!$B3742,"")</f>
        <v/>
      </c>
      <c r="C3743" s="39" t="str">
        <f>IFERROR(raw!$D3742,"")</f>
        <v/>
      </c>
      <c r="D3743" s="39" t="str">
        <f>IFERROR(__xludf.DUMMYFUNCTION("IFERROR(RANK(raw!$H3742,Filter(raw!$H$2:$H10000,raw!$B$2:$B10000=raw!$B3742),1),"""")"),"")</f>
        <v/>
      </c>
      <c r="E3743" s="40" t="str">
        <f t="array" ref="E3743">IFERROR(INDEX(raw!$B:$H,MATCH(1,(raw!$B:$B=$B3743)*(raw!$D:$D=$C3743),0),7), "n/a")</f>
        <v/>
      </c>
    </row>
    <row r="3744">
      <c r="B3744" s="39" t="str">
        <f>IFERROR(raw!$B3743,"")</f>
        <v/>
      </c>
      <c r="C3744" s="39" t="str">
        <f>IFERROR(raw!$D3743,"")</f>
        <v/>
      </c>
      <c r="D3744" s="39" t="str">
        <f>IFERROR(__xludf.DUMMYFUNCTION("IFERROR(RANK(raw!$H3743,Filter(raw!$H$2:$H10000,raw!$B$2:$B10000=raw!$B3743),1),"""")"),"")</f>
        <v/>
      </c>
      <c r="E3744" s="40" t="str">
        <f t="array" ref="E3744">IFERROR(INDEX(raw!$B:$H,MATCH(1,(raw!$B:$B=$B3744)*(raw!$D:$D=$C3744),0),7), "n/a")</f>
        <v/>
      </c>
    </row>
    <row r="3745">
      <c r="B3745" s="39" t="str">
        <f>IFERROR(raw!$B3744,"")</f>
        <v/>
      </c>
      <c r="C3745" s="39" t="str">
        <f>IFERROR(raw!$D3744,"")</f>
        <v/>
      </c>
      <c r="D3745" s="39" t="str">
        <f>IFERROR(__xludf.DUMMYFUNCTION("IFERROR(RANK(raw!$H3744,Filter(raw!$H$2:$H10000,raw!$B$2:$B10000=raw!$B3744),1),"""")"),"")</f>
        <v/>
      </c>
      <c r="E3745" s="40" t="str">
        <f t="array" ref="E3745">IFERROR(INDEX(raw!$B:$H,MATCH(1,(raw!$B:$B=$B3745)*(raw!$D:$D=$C3745),0),7), "n/a")</f>
        <v/>
      </c>
    </row>
    <row r="3746">
      <c r="B3746" s="39" t="str">
        <f>IFERROR(raw!$B3745,"")</f>
        <v/>
      </c>
      <c r="C3746" s="39" t="str">
        <f>IFERROR(raw!$D3745,"")</f>
        <v/>
      </c>
      <c r="D3746" s="39" t="str">
        <f>IFERROR(__xludf.DUMMYFUNCTION("IFERROR(RANK(raw!$H3745,Filter(raw!$H$2:$H10000,raw!$B$2:$B10000=raw!$B3745),1),"""")"),"")</f>
        <v/>
      </c>
      <c r="E3746" s="40" t="str">
        <f t="array" ref="E3746">IFERROR(INDEX(raw!$B:$H,MATCH(1,(raw!$B:$B=$B3746)*(raw!$D:$D=$C3746),0),7), "n/a")</f>
        <v/>
      </c>
    </row>
    <row r="3747">
      <c r="B3747" s="39" t="str">
        <f>IFERROR(raw!$B3746,"")</f>
        <v/>
      </c>
      <c r="C3747" s="39" t="str">
        <f>IFERROR(raw!$D3746,"")</f>
        <v/>
      </c>
      <c r="D3747" s="39" t="str">
        <f>IFERROR(__xludf.DUMMYFUNCTION("IFERROR(RANK(raw!$H3746,Filter(raw!$H$2:$H10000,raw!$B$2:$B10000=raw!$B3746),1),"""")"),"")</f>
        <v/>
      </c>
      <c r="E3747" s="40" t="str">
        <f t="array" ref="E3747">IFERROR(INDEX(raw!$B:$H,MATCH(1,(raw!$B:$B=$B3747)*(raw!$D:$D=$C3747),0),7), "n/a")</f>
        <v/>
      </c>
    </row>
    <row r="3748">
      <c r="B3748" s="39" t="str">
        <f>IFERROR(raw!$B3747,"")</f>
        <v/>
      </c>
      <c r="C3748" s="39" t="str">
        <f>IFERROR(raw!$D3747,"")</f>
        <v/>
      </c>
      <c r="D3748" s="39" t="str">
        <f>IFERROR(__xludf.DUMMYFUNCTION("IFERROR(RANK(raw!$H3747,Filter(raw!$H$2:$H10000,raw!$B$2:$B10000=raw!$B3747),1),"""")"),"")</f>
        <v/>
      </c>
      <c r="E3748" s="40" t="str">
        <f t="array" ref="E3748">IFERROR(INDEX(raw!$B:$H,MATCH(1,(raw!$B:$B=$B3748)*(raw!$D:$D=$C3748),0),7), "n/a")</f>
        <v/>
      </c>
    </row>
    <row r="3749">
      <c r="B3749" s="39" t="str">
        <f>IFERROR(raw!$B3748,"")</f>
        <v/>
      </c>
      <c r="C3749" s="39" t="str">
        <f>IFERROR(raw!$D3748,"")</f>
        <v/>
      </c>
      <c r="D3749" s="39" t="str">
        <f>IFERROR(__xludf.DUMMYFUNCTION("IFERROR(RANK(raw!$H3748,Filter(raw!$H$2:$H10000,raw!$B$2:$B10000=raw!$B3748),1),"""")"),"")</f>
        <v/>
      </c>
      <c r="E3749" s="40" t="str">
        <f t="array" ref="E3749">IFERROR(INDEX(raw!$B:$H,MATCH(1,(raw!$B:$B=$B3749)*(raw!$D:$D=$C3749),0),7), "n/a")</f>
        <v/>
      </c>
    </row>
    <row r="3750">
      <c r="B3750" s="39" t="str">
        <f>IFERROR(raw!$B3749,"")</f>
        <v/>
      </c>
      <c r="C3750" s="39" t="str">
        <f>IFERROR(raw!$D3749,"")</f>
        <v/>
      </c>
      <c r="D3750" s="39" t="str">
        <f>IFERROR(__xludf.DUMMYFUNCTION("IFERROR(RANK(raw!$H3749,Filter(raw!$H$2:$H10000,raw!$B$2:$B10000=raw!$B3749),1),"""")"),"")</f>
        <v/>
      </c>
      <c r="E3750" s="40" t="str">
        <f t="array" ref="E3750">IFERROR(INDEX(raw!$B:$H,MATCH(1,(raw!$B:$B=$B3750)*(raw!$D:$D=$C3750),0),7), "n/a")</f>
        <v/>
      </c>
    </row>
    <row r="3751">
      <c r="B3751" s="39" t="str">
        <f>IFERROR(raw!$B3750,"")</f>
        <v/>
      </c>
      <c r="C3751" s="39" t="str">
        <f>IFERROR(raw!$D3750,"")</f>
        <v/>
      </c>
      <c r="D3751" s="39" t="str">
        <f>IFERROR(__xludf.DUMMYFUNCTION("IFERROR(RANK(raw!$H3750,Filter(raw!$H$2:$H10000,raw!$B$2:$B10000=raw!$B3750),1),"""")"),"")</f>
        <v/>
      </c>
      <c r="E3751" s="40" t="str">
        <f t="array" ref="E3751">IFERROR(INDEX(raw!$B:$H,MATCH(1,(raw!$B:$B=$B3751)*(raw!$D:$D=$C3751),0),7), "n/a")</f>
        <v/>
      </c>
    </row>
    <row r="3752">
      <c r="B3752" s="39" t="str">
        <f>IFERROR(raw!$B3751,"")</f>
        <v/>
      </c>
      <c r="C3752" s="39" t="str">
        <f>IFERROR(raw!$D3751,"")</f>
        <v/>
      </c>
      <c r="D3752" s="39" t="str">
        <f>IFERROR(__xludf.DUMMYFUNCTION("IFERROR(RANK(raw!$H3751,Filter(raw!$H$2:$H10000,raw!$B$2:$B10000=raw!$B3751),1),"""")"),"")</f>
        <v/>
      </c>
      <c r="E3752" s="40" t="str">
        <f t="array" ref="E3752">IFERROR(INDEX(raw!$B:$H,MATCH(1,(raw!$B:$B=$B3752)*(raw!$D:$D=$C3752),0),7), "n/a")</f>
        <v/>
      </c>
    </row>
    <row r="3753">
      <c r="B3753" s="39" t="str">
        <f>IFERROR(raw!$B3752,"")</f>
        <v/>
      </c>
      <c r="C3753" s="39" t="str">
        <f>IFERROR(raw!$D3752,"")</f>
        <v/>
      </c>
      <c r="D3753" s="39" t="str">
        <f>IFERROR(__xludf.DUMMYFUNCTION("IFERROR(RANK(raw!$H3752,Filter(raw!$H$2:$H10000,raw!$B$2:$B10000=raw!$B3752),1),"""")"),"")</f>
        <v/>
      </c>
      <c r="E3753" s="40" t="str">
        <f t="array" ref="E3753">IFERROR(INDEX(raw!$B:$H,MATCH(1,(raw!$B:$B=$B3753)*(raw!$D:$D=$C3753),0),7), "n/a")</f>
        <v/>
      </c>
    </row>
    <row r="3754">
      <c r="B3754" s="39" t="str">
        <f>IFERROR(raw!$B3753,"")</f>
        <v/>
      </c>
      <c r="C3754" s="39" t="str">
        <f>IFERROR(raw!$D3753,"")</f>
        <v/>
      </c>
      <c r="D3754" s="39" t="str">
        <f>IFERROR(__xludf.DUMMYFUNCTION("IFERROR(RANK(raw!$H3753,Filter(raw!$H$2:$H10000,raw!$B$2:$B10000=raw!$B3753),1),"""")"),"")</f>
        <v/>
      </c>
      <c r="E3754" s="40" t="str">
        <f t="array" ref="E3754">IFERROR(INDEX(raw!$B:$H,MATCH(1,(raw!$B:$B=$B3754)*(raw!$D:$D=$C3754),0),7), "n/a")</f>
        <v/>
      </c>
    </row>
    <row r="3755">
      <c r="B3755" s="39" t="str">
        <f>IFERROR(raw!$B3754,"")</f>
        <v/>
      </c>
      <c r="C3755" s="39" t="str">
        <f>IFERROR(raw!$D3754,"")</f>
        <v/>
      </c>
      <c r="D3755" s="39" t="str">
        <f>IFERROR(__xludf.DUMMYFUNCTION("IFERROR(RANK(raw!$H3754,Filter(raw!$H$2:$H10000,raw!$B$2:$B10000=raw!$B3754),1),"""")"),"")</f>
        <v/>
      </c>
      <c r="E3755" s="40" t="str">
        <f t="array" ref="E3755">IFERROR(INDEX(raw!$B:$H,MATCH(1,(raw!$B:$B=$B3755)*(raw!$D:$D=$C3755),0),7), "n/a")</f>
        <v/>
      </c>
    </row>
    <row r="3756">
      <c r="B3756" s="39" t="str">
        <f>IFERROR(raw!$B3755,"")</f>
        <v/>
      </c>
      <c r="C3756" s="39" t="str">
        <f>IFERROR(raw!$D3755,"")</f>
        <v/>
      </c>
      <c r="D3756" s="39" t="str">
        <f>IFERROR(__xludf.DUMMYFUNCTION("IFERROR(RANK(raw!$H3755,Filter(raw!$H$2:$H10000,raw!$B$2:$B10000=raw!$B3755),1),"""")"),"")</f>
        <v/>
      </c>
      <c r="E3756" s="40" t="str">
        <f t="array" ref="E3756">IFERROR(INDEX(raw!$B:$H,MATCH(1,(raw!$B:$B=$B3756)*(raw!$D:$D=$C3756),0),7), "n/a")</f>
        <v/>
      </c>
    </row>
    <row r="3757">
      <c r="B3757" s="39" t="str">
        <f>IFERROR(raw!$B3756,"")</f>
        <v/>
      </c>
      <c r="C3757" s="39" t="str">
        <f>IFERROR(raw!$D3756,"")</f>
        <v/>
      </c>
      <c r="D3757" s="39" t="str">
        <f>IFERROR(__xludf.DUMMYFUNCTION("IFERROR(RANK(raw!$H3756,Filter(raw!$H$2:$H10000,raw!$B$2:$B10000=raw!$B3756),1),"""")"),"")</f>
        <v/>
      </c>
      <c r="E3757" s="40" t="str">
        <f t="array" ref="E3757">IFERROR(INDEX(raw!$B:$H,MATCH(1,(raw!$B:$B=$B3757)*(raw!$D:$D=$C3757),0),7), "n/a")</f>
        <v/>
      </c>
    </row>
    <row r="3758">
      <c r="B3758" s="39" t="str">
        <f>IFERROR(raw!$B3757,"")</f>
        <v/>
      </c>
      <c r="C3758" s="39" t="str">
        <f>IFERROR(raw!$D3757,"")</f>
        <v/>
      </c>
      <c r="D3758" s="39" t="str">
        <f>IFERROR(__xludf.DUMMYFUNCTION("IFERROR(RANK(raw!$H3757,Filter(raw!$H$2:$H10000,raw!$B$2:$B10000=raw!$B3757),1),"""")"),"")</f>
        <v/>
      </c>
      <c r="E3758" s="40" t="str">
        <f t="array" ref="E3758">IFERROR(INDEX(raw!$B:$H,MATCH(1,(raw!$B:$B=$B3758)*(raw!$D:$D=$C3758),0),7), "n/a")</f>
        <v/>
      </c>
    </row>
    <row r="3759">
      <c r="B3759" s="39" t="str">
        <f>IFERROR(raw!$B3758,"")</f>
        <v/>
      </c>
      <c r="C3759" s="39" t="str">
        <f>IFERROR(raw!$D3758,"")</f>
        <v/>
      </c>
      <c r="D3759" s="39" t="str">
        <f>IFERROR(__xludf.DUMMYFUNCTION("IFERROR(RANK(raw!$H3758,Filter(raw!$H$2:$H10000,raw!$B$2:$B10000=raw!$B3758),1),"""")"),"")</f>
        <v/>
      </c>
      <c r="E3759" s="40" t="str">
        <f t="array" ref="E3759">IFERROR(INDEX(raw!$B:$H,MATCH(1,(raw!$B:$B=$B3759)*(raw!$D:$D=$C3759),0),7), "n/a")</f>
        <v/>
      </c>
    </row>
    <row r="3760">
      <c r="B3760" s="39" t="str">
        <f>IFERROR(raw!$B3759,"")</f>
        <v/>
      </c>
      <c r="C3760" s="39" t="str">
        <f>IFERROR(raw!$D3759,"")</f>
        <v/>
      </c>
      <c r="D3760" s="39" t="str">
        <f>IFERROR(__xludf.DUMMYFUNCTION("IFERROR(RANK(raw!$H3759,Filter(raw!$H$2:$H10000,raw!$B$2:$B10000=raw!$B3759),1),"""")"),"")</f>
        <v/>
      </c>
      <c r="E3760" s="40" t="str">
        <f t="array" ref="E3760">IFERROR(INDEX(raw!$B:$H,MATCH(1,(raw!$B:$B=$B3760)*(raw!$D:$D=$C3760),0),7), "n/a")</f>
        <v/>
      </c>
    </row>
    <row r="3761">
      <c r="B3761" s="39" t="str">
        <f>IFERROR(raw!$B3760,"")</f>
        <v/>
      </c>
      <c r="C3761" s="39" t="str">
        <f>IFERROR(raw!$D3760,"")</f>
        <v/>
      </c>
      <c r="D3761" s="39" t="str">
        <f>IFERROR(__xludf.DUMMYFUNCTION("IFERROR(RANK(raw!$H3760,Filter(raw!$H$2:$H10000,raw!$B$2:$B10000=raw!$B3760),1),"""")"),"")</f>
        <v/>
      </c>
      <c r="E3761" s="40" t="str">
        <f t="array" ref="E3761">IFERROR(INDEX(raw!$B:$H,MATCH(1,(raw!$B:$B=$B3761)*(raw!$D:$D=$C3761),0),7), "n/a")</f>
        <v/>
      </c>
    </row>
    <row r="3762">
      <c r="B3762" s="39" t="str">
        <f>IFERROR(raw!$B3761,"")</f>
        <v/>
      </c>
      <c r="C3762" s="39" t="str">
        <f>IFERROR(raw!$D3761,"")</f>
        <v/>
      </c>
      <c r="D3762" s="39" t="str">
        <f>IFERROR(__xludf.DUMMYFUNCTION("IFERROR(RANK(raw!$H3761,Filter(raw!$H$2:$H10000,raw!$B$2:$B10000=raw!$B3761),1),"""")"),"")</f>
        <v/>
      </c>
      <c r="E3762" s="40" t="str">
        <f t="array" ref="E3762">IFERROR(INDEX(raw!$B:$H,MATCH(1,(raw!$B:$B=$B3762)*(raw!$D:$D=$C3762),0),7), "n/a")</f>
        <v/>
      </c>
    </row>
    <row r="3763">
      <c r="B3763" s="39" t="str">
        <f>IFERROR(raw!$B3762,"")</f>
        <v/>
      </c>
      <c r="C3763" s="39" t="str">
        <f>IFERROR(raw!$D3762,"")</f>
        <v/>
      </c>
      <c r="D3763" s="39" t="str">
        <f>IFERROR(__xludf.DUMMYFUNCTION("IFERROR(RANK(raw!$H3762,Filter(raw!$H$2:$H10000,raw!$B$2:$B10000=raw!$B3762),1),"""")"),"")</f>
        <v/>
      </c>
      <c r="E3763" s="40" t="str">
        <f t="array" ref="E3763">IFERROR(INDEX(raw!$B:$H,MATCH(1,(raw!$B:$B=$B3763)*(raw!$D:$D=$C3763),0),7), "n/a")</f>
        <v/>
      </c>
    </row>
    <row r="3764">
      <c r="B3764" s="39" t="str">
        <f>IFERROR(raw!$B3763,"")</f>
        <v/>
      </c>
      <c r="C3764" s="39" t="str">
        <f>IFERROR(raw!$D3763,"")</f>
        <v/>
      </c>
      <c r="D3764" s="39" t="str">
        <f>IFERROR(__xludf.DUMMYFUNCTION("IFERROR(RANK(raw!$H3763,Filter(raw!$H$2:$H10000,raw!$B$2:$B10000=raw!$B3763),1),"""")"),"")</f>
        <v/>
      </c>
      <c r="E3764" s="40" t="str">
        <f t="array" ref="E3764">IFERROR(INDEX(raw!$B:$H,MATCH(1,(raw!$B:$B=$B3764)*(raw!$D:$D=$C3764),0),7), "n/a")</f>
        <v/>
      </c>
    </row>
    <row r="3765">
      <c r="B3765" s="39" t="str">
        <f>IFERROR(raw!$B3764,"")</f>
        <v/>
      </c>
      <c r="C3765" s="39" t="str">
        <f>IFERROR(raw!$D3764,"")</f>
        <v/>
      </c>
      <c r="D3765" s="39" t="str">
        <f>IFERROR(__xludf.DUMMYFUNCTION("IFERROR(RANK(raw!$H3764,Filter(raw!$H$2:$H10000,raw!$B$2:$B10000=raw!$B3764),1),"""")"),"")</f>
        <v/>
      </c>
      <c r="E3765" s="40" t="str">
        <f t="array" ref="E3765">IFERROR(INDEX(raw!$B:$H,MATCH(1,(raw!$B:$B=$B3765)*(raw!$D:$D=$C3765),0),7), "n/a")</f>
        <v/>
      </c>
    </row>
    <row r="3766">
      <c r="B3766" s="39" t="str">
        <f>IFERROR(raw!$B3765,"")</f>
        <v/>
      </c>
      <c r="C3766" s="39" t="str">
        <f>IFERROR(raw!$D3765,"")</f>
        <v/>
      </c>
      <c r="D3766" s="39" t="str">
        <f>IFERROR(__xludf.DUMMYFUNCTION("IFERROR(RANK(raw!$H3765,Filter(raw!$H$2:$H10000,raw!$B$2:$B10000=raw!$B3765),1),"""")"),"")</f>
        <v/>
      </c>
      <c r="E3766" s="40" t="str">
        <f t="array" ref="E3766">IFERROR(INDEX(raw!$B:$H,MATCH(1,(raw!$B:$B=$B3766)*(raw!$D:$D=$C3766),0),7), "n/a")</f>
        <v/>
      </c>
    </row>
    <row r="3767">
      <c r="B3767" s="39" t="str">
        <f>IFERROR(raw!$B3766,"")</f>
        <v/>
      </c>
      <c r="C3767" s="39" t="str">
        <f>IFERROR(raw!$D3766,"")</f>
        <v/>
      </c>
      <c r="D3767" s="39" t="str">
        <f>IFERROR(__xludf.DUMMYFUNCTION("IFERROR(RANK(raw!$H3766,Filter(raw!$H$2:$H10000,raw!$B$2:$B10000=raw!$B3766),1),"""")"),"")</f>
        <v/>
      </c>
      <c r="E3767" s="40" t="str">
        <f t="array" ref="E3767">IFERROR(INDEX(raw!$B:$H,MATCH(1,(raw!$B:$B=$B3767)*(raw!$D:$D=$C3767),0),7), "n/a")</f>
        <v/>
      </c>
    </row>
    <row r="3768">
      <c r="B3768" s="39" t="str">
        <f>IFERROR(raw!$B3767,"")</f>
        <v/>
      </c>
      <c r="C3768" s="39" t="str">
        <f>IFERROR(raw!$D3767,"")</f>
        <v/>
      </c>
      <c r="D3768" s="39" t="str">
        <f>IFERROR(__xludf.DUMMYFUNCTION("IFERROR(RANK(raw!$H3767,Filter(raw!$H$2:$H10000,raw!$B$2:$B10000=raw!$B3767),1),"""")"),"")</f>
        <v/>
      </c>
      <c r="E3768" s="40" t="str">
        <f t="array" ref="E3768">IFERROR(INDEX(raw!$B:$H,MATCH(1,(raw!$B:$B=$B3768)*(raw!$D:$D=$C3768),0),7), "n/a")</f>
        <v/>
      </c>
    </row>
    <row r="3769">
      <c r="B3769" s="39" t="str">
        <f>IFERROR(raw!$B3768,"")</f>
        <v/>
      </c>
      <c r="C3769" s="39" t="str">
        <f>IFERROR(raw!$D3768,"")</f>
        <v/>
      </c>
      <c r="D3769" s="39" t="str">
        <f>IFERROR(__xludf.DUMMYFUNCTION("IFERROR(RANK(raw!$H3768,Filter(raw!$H$2:$H10000,raw!$B$2:$B10000=raw!$B3768),1),"""")"),"")</f>
        <v/>
      </c>
      <c r="E3769" s="40" t="str">
        <f t="array" ref="E3769">IFERROR(INDEX(raw!$B:$H,MATCH(1,(raw!$B:$B=$B3769)*(raw!$D:$D=$C3769),0),7), "n/a")</f>
        <v/>
      </c>
    </row>
    <row r="3770">
      <c r="B3770" s="39" t="str">
        <f>IFERROR(raw!$B3769,"")</f>
        <v/>
      </c>
      <c r="C3770" s="39" t="str">
        <f>IFERROR(raw!$D3769,"")</f>
        <v/>
      </c>
      <c r="D3770" s="39" t="str">
        <f>IFERROR(__xludf.DUMMYFUNCTION("IFERROR(RANK(raw!$H3769,Filter(raw!$H$2:$H10000,raw!$B$2:$B10000=raw!$B3769),1),"""")"),"")</f>
        <v/>
      </c>
      <c r="E3770" s="40" t="str">
        <f t="array" ref="E3770">IFERROR(INDEX(raw!$B:$H,MATCH(1,(raw!$B:$B=$B3770)*(raw!$D:$D=$C3770),0),7), "n/a")</f>
        <v/>
      </c>
    </row>
    <row r="3771">
      <c r="B3771" s="39" t="str">
        <f>IFERROR(raw!$B3770,"")</f>
        <v/>
      </c>
      <c r="C3771" s="39" t="str">
        <f>IFERROR(raw!$D3770,"")</f>
        <v/>
      </c>
      <c r="D3771" s="39" t="str">
        <f>IFERROR(__xludf.DUMMYFUNCTION("IFERROR(RANK(raw!$H3770,Filter(raw!$H$2:$H10000,raw!$B$2:$B10000=raw!$B3770),1),"""")"),"")</f>
        <v/>
      </c>
      <c r="E3771" s="40" t="str">
        <f t="array" ref="E3771">IFERROR(INDEX(raw!$B:$H,MATCH(1,(raw!$B:$B=$B3771)*(raw!$D:$D=$C3771),0),7), "n/a")</f>
        <v/>
      </c>
    </row>
    <row r="3772">
      <c r="B3772" s="39" t="str">
        <f>IFERROR(raw!$B3771,"")</f>
        <v/>
      </c>
      <c r="C3772" s="39" t="str">
        <f>IFERROR(raw!$D3771,"")</f>
        <v/>
      </c>
      <c r="D3772" s="39" t="str">
        <f>IFERROR(__xludf.DUMMYFUNCTION("IFERROR(RANK(raw!$H3771,Filter(raw!$H$2:$H10000,raw!$B$2:$B10000=raw!$B3771),1),"""")"),"")</f>
        <v/>
      </c>
      <c r="E3772" s="40" t="str">
        <f t="array" ref="E3772">IFERROR(INDEX(raw!$B:$H,MATCH(1,(raw!$B:$B=$B3772)*(raw!$D:$D=$C3772),0),7), "n/a")</f>
        <v/>
      </c>
    </row>
    <row r="3773">
      <c r="B3773" s="39" t="str">
        <f>IFERROR(raw!$B3772,"")</f>
        <v/>
      </c>
      <c r="C3773" s="39" t="str">
        <f>IFERROR(raw!$D3772,"")</f>
        <v/>
      </c>
      <c r="D3773" s="39" t="str">
        <f>IFERROR(__xludf.DUMMYFUNCTION("IFERROR(RANK(raw!$H3772,Filter(raw!$H$2:$H10000,raw!$B$2:$B10000=raw!$B3772),1),"""")"),"")</f>
        <v/>
      </c>
      <c r="E3773" s="40" t="str">
        <f t="array" ref="E3773">IFERROR(INDEX(raw!$B:$H,MATCH(1,(raw!$B:$B=$B3773)*(raw!$D:$D=$C3773),0),7), "n/a")</f>
        <v/>
      </c>
    </row>
    <row r="3774">
      <c r="B3774" s="39" t="str">
        <f>IFERROR(raw!$B3773,"")</f>
        <v/>
      </c>
      <c r="C3774" s="39" t="str">
        <f>IFERROR(raw!$D3773,"")</f>
        <v/>
      </c>
      <c r="D3774" s="39" t="str">
        <f>IFERROR(__xludf.DUMMYFUNCTION("IFERROR(RANK(raw!$H3773,Filter(raw!$H$2:$H10000,raw!$B$2:$B10000=raw!$B3773),1),"""")"),"")</f>
        <v/>
      </c>
      <c r="E3774" s="40" t="str">
        <f t="array" ref="E3774">IFERROR(INDEX(raw!$B:$H,MATCH(1,(raw!$B:$B=$B3774)*(raw!$D:$D=$C3774),0),7), "n/a")</f>
        <v/>
      </c>
    </row>
    <row r="3775">
      <c r="B3775" s="39" t="str">
        <f>IFERROR(raw!$B3774,"")</f>
        <v/>
      </c>
      <c r="C3775" s="39" t="str">
        <f>IFERROR(raw!$D3774,"")</f>
        <v/>
      </c>
      <c r="D3775" s="39" t="str">
        <f>IFERROR(__xludf.DUMMYFUNCTION("IFERROR(RANK(raw!$H3774,Filter(raw!$H$2:$H10000,raw!$B$2:$B10000=raw!$B3774),1),"""")"),"")</f>
        <v/>
      </c>
      <c r="E3775" s="40" t="str">
        <f t="array" ref="E3775">IFERROR(INDEX(raw!$B:$H,MATCH(1,(raw!$B:$B=$B3775)*(raw!$D:$D=$C3775),0),7), "n/a")</f>
        <v/>
      </c>
    </row>
    <row r="3776">
      <c r="B3776" s="39" t="str">
        <f>IFERROR(raw!$B3775,"")</f>
        <v/>
      </c>
      <c r="C3776" s="39" t="str">
        <f>IFERROR(raw!$D3775,"")</f>
        <v/>
      </c>
      <c r="D3776" s="39" t="str">
        <f>IFERROR(__xludf.DUMMYFUNCTION("IFERROR(RANK(raw!$H3775,Filter(raw!$H$2:$H10000,raw!$B$2:$B10000=raw!$B3775),1),"""")"),"")</f>
        <v/>
      </c>
      <c r="E3776" s="40" t="str">
        <f t="array" ref="E3776">IFERROR(INDEX(raw!$B:$H,MATCH(1,(raw!$B:$B=$B3776)*(raw!$D:$D=$C3776),0),7), "n/a")</f>
        <v/>
      </c>
    </row>
    <row r="3777">
      <c r="B3777" s="39" t="str">
        <f>IFERROR(raw!$B3776,"")</f>
        <v/>
      </c>
      <c r="C3777" s="39" t="str">
        <f>IFERROR(raw!$D3776,"")</f>
        <v/>
      </c>
      <c r="D3777" s="39" t="str">
        <f>IFERROR(__xludf.DUMMYFUNCTION("IFERROR(RANK(raw!$H3776,Filter(raw!$H$2:$H10000,raw!$B$2:$B10000=raw!$B3776),1),"""")"),"")</f>
        <v/>
      </c>
      <c r="E3777" s="40" t="str">
        <f t="array" ref="E3777">IFERROR(INDEX(raw!$B:$H,MATCH(1,(raw!$B:$B=$B3777)*(raw!$D:$D=$C3777),0),7), "n/a")</f>
        <v/>
      </c>
    </row>
    <row r="3778">
      <c r="B3778" s="39" t="str">
        <f>IFERROR(raw!$B3777,"")</f>
        <v/>
      </c>
      <c r="C3778" s="39" t="str">
        <f>IFERROR(raw!$D3777,"")</f>
        <v/>
      </c>
      <c r="D3778" s="39" t="str">
        <f>IFERROR(__xludf.DUMMYFUNCTION("IFERROR(RANK(raw!$H3777,Filter(raw!$H$2:$H10000,raw!$B$2:$B10000=raw!$B3777),1),"""")"),"")</f>
        <v/>
      </c>
      <c r="E3778" s="40" t="str">
        <f t="array" ref="E3778">IFERROR(INDEX(raw!$B:$H,MATCH(1,(raw!$B:$B=$B3778)*(raw!$D:$D=$C3778),0),7), "n/a")</f>
        <v/>
      </c>
    </row>
    <row r="3779">
      <c r="B3779" s="39" t="str">
        <f>IFERROR(raw!$B3778,"")</f>
        <v/>
      </c>
      <c r="C3779" s="39" t="str">
        <f>IFERROR(raw!$D3778,"")</f>
        <v/>
      </c>
      <c r="D3779" s="39" t="str">
        <f>IFERROR(__xludf.DUMMYFUNCTION("IFERROR(RANK(raw!$H3778,Filter(raw!$H$2:$H10000,raw!$B$2:$B10000=raw!$B3778),1),"""")"),"")</f>
        <v/>
      </c>
      <c r="E3779" s="40" t="str">
        <f t="array" ref="E3779">IFERROR(INDEX(raw!$B:$H,MATCH(1,(raw!$B:$B=$B3779)*(raw!$D:$D=$C3779),0),7), "n/a")</f>
        <v/>
      </c>
    </row>
    <row r="3780">
      <c r="B3780" s="39" t="str">
        <f>IFERROR(raw!$B3779,"")</f>
        <v/>
      </c>
      <c r="C3780" s="39" t="str">
        <f>IFERROR(raw!$D3779,"")</f>
        <v/>
      </c>
      <c r="D3780" s="39" t="str">
        <f>IFERROR(__xludf.DUMMYFUNCTION("IFERROR(RANK(raw!$H3779,Filter(raw!$H$2:$H10000,raw!$B$2:$B10000=raw!$B3779),1),"""")"),"")</f>
        <v/>
      </c>
      <c r="E3780" s="40" t="str">
        <f t="array" ref="E3780">IFERROR(INDEX(raw!$B:$H,MATCH(1,(raw!$B:$B=$B3780)*(raw!$D:$D=$C3780),0),7), "n/a")</f>
        <v/>
      </c>
    </row>
    <row r="3781">
      <c r="B3781" s="39" t="str">
        <f>IFERROR(raw!$B3780,"")</f>
        <v/>
      </c>
      <c r="C3781" s="39" t="str">
        <f>IFERROR(raw!$D3780,"")</f>
        <v/>
      </c>
      <c r="D3781" s="39" t="str">
        <f>IFERROR(__xludf.DUMMYFUNCTION("IFERROR(RANK(raw!$H3780,Filter(raw!$H$2:$H10000,raw!$B$2:$B10000=raw!$B3780),1),"""")"),"")</f>
        <v/>
      </c>
      <c r="E3781" s="40" t="str">
        <f t="array" ref="E3781">IFERROR(INDEX(raw!$B:$H,MATCH(1,(raw!$B:$B=$B3781)*(raw!$D:$D=$C3781),0),7), "n/a")</f>
        <v/>
      </c>
    </row>
    <row r="3782">
      <c r="B3782" s="39" t="str">
        <f>IFERROR(raw!$B3781,"")</f>
        <v/>
      </c>
      <c r="C3782" s="39" t="str">
        <f>IFERROR(raw!$D3781,"")</f>
        <v/>
      </c>
      <c r="D3782" s="39" t="str">
        <f>IFERROR(__xludf.DUMMYFUNCTION("IFERROR(RANK(raw!$H3781,Filter(raw!$H$2:$H10000,raw!$B$2:$B10000=raw!$B3781),1),"""")"),"")</f>
        <v/>
      </c>
      <c r="E3782" s="40" t="str">
        <f t="array" ref="E3782">IFERROR(INDEX(raw!$B:$H,MATCH(1,(raw!$B:$B=$B3782)*(raw!$D:$D=$C3782),0),7), "n/a")</f>
        <v/>
      </c>
    </row>
    <row r="3783">
      <c r="B3783" s="39" t="str">
        <f>IFERROR(raw!$B3782,"")</f>
        <v/>
      </c>
      <c r="C3783" s="39" t="str">
        <f>IFERROR(raw!$D3782,"")</f>
        <v/>
      </c>
      <c r="D3783" s="39" t="str">
        <f>IFERROR(__xludf.DUMMYFUNCTION("IFERROR(RANK(raw!$H3782,Filter(raw!$H$2:$H10000,raw!$B$2:$B10000=raw!$B3782),1),"""")"),"")</f>
        <v/>
      </c>
      <c r="E3783" s="40" t="str">
        <f t="array" ref="E3783">IFERROR(INDEX(raw!$B:$H,MATCH(1,(raw!$B:$B=$B3783)*(raw!$D:$D=$C3783),0),7), "n/a")</f>
        <v/>
      </c>
    </row>
    <row r="3784">
      <c r="B3784" s="39" t="str">
        <f>IFERROR(raw!$B3783,"")</f>
        <v/>
      </c>
      <c r="C3784" s="39" t="str">
        <f>IFERROR(raw!$D3783,"")</f>
        <v/>
      </c>
      <c r="D3784" s="39" t="str">
        <f>IFERROR(__xludf.DUMMYFUNCTION("IFERROR(RANK(raw!$H3783,Filter(raw!$H$2:$H10000,raw!$B$2:$B10000=raw!$B3783),1),"""")"),"")</f>
        <v/>
      </c>
      <c r="E3784" s="40" t="str">
        <f t="array" ref="E3784">IFERROR(INDEX(raw!$B:$H,MATCH(1,(raw!$B:$B=$B3784)*(raw!$D:$D=$C3784),0),7), "n/a")</f>
        <v/>
      </c>
    </row>
    <row r="3785">
      <c r="B3785" s="39" t="str">
        <f>IFERROR(raw!$B3784,"")</f>
        <v/>
      </c>
      <c r="C3785" s="39" t="str">
        <f>IFERROR(raw!$D3784,"")</f>
        <v/>
      </c>
      <c r="D3785" s="39" t="str">
        <f>IFERROR(__xludf.DUMMYFUNCTION("IFERROR(RANK(raw!$H3784,Filter(raw!$H$2:$H10000,raw!$B$2:$B10000=raw!$B3784),1),"""")"),"")</f>
        <v/>
      </c>
      <c r="E3785" s="40" t="str">
        <f t="array" ref="E3785">IFERROR(INDEX(raw!$B:$H,MATCH(1,(raw!$B:$B=$B3785)*(raw!$D:$D=$C3785),0),7), "n/a")</f>
        <v/>
      </c>
    </row>
    <row r="3786">
      <c r="B3786" s="39" t="str">
        <f>IFERROR(raw!$B3785,"")</f>
        <v/>
      </c>
      <c r="C3786" s="39" t="str">
        <f>IFERROR(raw!$D3785,"")</f>
        <v/>
      </c>
      <c r="D3786" s="39" t="str">
        <f>IFERROR(__xludf.DUMMYFUNCTION("IFERROR(RANK(raw!$H3785,Filter(raw!$H$2:$H10000,raw!$B$2:$B10000=raw!$B3785),1),"""")"),"")</f>
        <v/>
      </c>
      <c r="E3786" s="40" t="str">
        <f t="array" ref="E3786">IFERROR(INDEX(raw!$B:$H,MATCH(1,(raw!$B:$B=$B3786)*(raw!$D:$D=$C3786),0),7), "n/a")</f>
        <v/>
      </c>
    </row>
    <row r="3787">
      <c r="B3787" s="39" t="str">
        <f>IFERROR(raw!$B3786,"")</f>
        <v/>
      </c>
      <c r="C3787" s="39" t="str">
        <f>IFERROR(raw!$D3786,"")</f>
        <v/>
      </c>
      <c r="D3787" s="39" t="str">
        <f>IFERROR(__xludf.DUMMYFUNCTION("IFERROR(RANK(raw!$H3786,Filter(raw!$H$2:$H10000,raw!$B$2:$B10000=raw!$B3786),1),"""")"),"")</f>
        <v/>
      </c>
      <c r="E3787" s="40" t="str">
        <f t="array" ref="E3787">IFERROR(INDEX(raw!$B:$H,MATCH(1,(raw!$B:$B=$B3787)*(raw!$D:$D=$C3787),0),7), "n/a")</f>
        <v/>
      </c>
    </row>
    <row r="3788">
      <c r="B3788" s="39" t="str">
        <f>IFERROR(raw!$B3787,"")</f>
        <v/>
      </c>
      <c r="C3788" s="39" t="str">
        <f>IFERROR(raw!$D3787,"")</f>
        <v/>
      </c>
      <c r="D3788" s="39" t="str">
        <f>IFERROR(__xludf.DUMMYFUNCTION("IFERROR(RANK(raw!$H3787,Filter(raw!$H$2:$H10000,raw!$B$2:$B10000=raw!$B3787),1),"""")"),"")</f>
        <v/>
      </c>
      <c r="E3788" s="40" t="str">
        <f t="array" ref="E3788">IFERROR(INDEX(raw!$B:$H,MATCH(1,(raw!$B:$B=$B3788)*(raw!$D:$D=$C3788),0),7), "n/a")</f>
        <v/>
      </c>
    </row>
    <row r="3789">
      <c r="B3789" s="39" t="str">
        <f>IFERROR(raw!$B3788,"")</f>
        <v/>
      </c>
      <c r="C3789" s="39" t="str">
        <f>IFERROR(raw!$D3788,"")</f>
        <v/>
      </c>
      <c r="D3789" s="39" t="str">
        <f>IFERROR(__xludf.DUMMYFUNCTION("IFERROR(RANK(raw!$H3788,Filter(raw!$H$2:$H10000,raw!$B$2:$B10000=raw!$B3788),1),"""")"),"")</f>
        <v/>
      </c>
      <c r="E3789" s="40" t="str">
        <f t="array" ref="E3789">IFERROR(INDEX(raw!$B:$H,MATCH(1,(raw!$B:$B=$B3789)*(raw!$D:$D=$C3789),0),7), "n/a")</f>
        <v/>
      </c>
    </row>
    <row r="3790">
      <c r="B3790" s="39" t="str">
        <f>IFERROR(raw!$B3789,"")</f>
        <v/>
      </c>
      <c r="C3790" s="39" t="str">
        <f>IFERROR(raw!$D3789,"")</f>
        <v/>
      </c>
      <c r="D3790" s="39" t="str">
        <f>IFERROR(__xludf.DUMMYFUNCTION("IFERROR(RANK(raw!$H3789,Filter(raw!$H$2:$H10000,raw!$B$2:$B10000=raw!$B3789),1),"""")"),"")</f>
        <v/>
      </c>
      <c r="E3790" s="40" t="str">
        <f t="array" ref="E3790">IFERROR(INDEX(raw!$B:$H,MATCH(1,(raw!$B:$B=$B3790)*(raw!$D:$D=$C3790),0),7), "n/a")</f>
        <v/>
      </c>
    </row>
    <row r="3791">
      <c r="B3791" s="39" t="str">
        <f>IFERROR(raw!$B3790,"")</f>
        <v/>
      </c>
      <c r="C3791" s="39" t="str">
        <f>IFERROR(raw!$D3790,"")</f>
        <v/>
      </c>
      <c r="D3791" s="39" t="str">
        <f>IFERROR(__xludf.DUMMYFUNCTION("IFERROR(RANK(raw!$H3790,Filter(raw!$H$2:$H10000,raw!$B$2:$B10000=raw!$B3790),1),"""")"),"")</f>
        <v/>
      </c>
      <c r="E3791" s="40" t="str">
        <f t="array" ref="E3791">IFERROR(INDEX(raw!$B:$H,MATCH(1,(raw!$B:$B=$B3791)*(raw!$D:$D=$C3791),0),7), "n/a")</f>
        <v/>
      </c>
    </row>
    <row r="3792">
      <c r="B3792" s="39" t="str">
        <f>IFERROR(raw!$B3791,"")</f>
        <v/>
      </c>
      <c r="C3792" s="39" t="str">
        <f>IFERROR(raw!$D3791,"")</f>
        <v/>
      </c>
      <c r="D3792" s="39" t="str">
        <f>IFERROR(__xludf.DUMMYFUNCTION("IFERROR(RANK(raw!$H3791,Filter(raw!$H$2:$H10000,raw!$B$2:$B10000=raw!$B3791),1),"""")"),"")</f>
        <v/>
      </c>
      <c r="E3792" s="40" t="str">
        <f t="array" ref="E3792">IFERROR(INDEX(raw!$B:$H,MATCH(1,(raw!$B:$B=$B3792)*(raw!$D:$D=$C3792),0),7), "n/a")</f>
        <v/>
      </c>
    </row>
    <row r="3793">
      <c r="B3793" s="39" t="str">
        <f>IFERROR(raw!$B3792,"")</f>
        <v/>
      </c>
      <c r="C3793" s="39" t="str">
        <f>IFERROR(raw!$D3792,"")</f>
        <v/>
      </c>
      <c r="D3793" s="39" t="str">
        <f>IFERROR(__xludf.DUMMYFUNCTION("IFERROR(RANK(raw!$H3792,Filter(raw!$H$2:$H10000,raw!$B$2:$B10000=raw!$B3792),1),"""")"),"")</f>
        <v/>
      </c>
      <c r="E3793" s="40" t="str">
        <f t="array" ref="E3793">IFERROR(INDEX(raw!$B:$H,MATCH(1,(raw!$B:$B=$B3793)*(raw!$D:$D=$C3793),0),7), "n/a")</f>
        <v/>
      </c>
    </row>
    <row r="3794">
      <c r="B3794" s="39" t="str">
        <f>IFERROR(raw!$B3793,"")</f>
        <v/>
      </c>
      <c r="C3794" s="39" t="str">
        <f>IFERROR(raw!$D3793,"")</f>
        <v/>
      </c>
      <c r="D3794" s="39" t="str">
        <f>IFERROR(__xludf.DUMMYFUNCTION("IFERROR(RANK(raw!$H3793,Filter(raw!$H$2:$H10000,raw!$B$2:$B10000=raw!$B3793),1),"""")"),"")</f>
        <v/>
      </c>
      <c r="E3794" s="40" t="str">
        <f t="array" ref="E3794">IFERROR(INDEX(raw!$B:$H,MATCH(1,(raw!$B:$B=$B3794)*(raw!$D:$D=$C3794),0),7), "n/a")</f>
        <v/>
      </c>
    </row>
    <row r="3795">
      <c r="B3795" s="39" t="str">
        <f>IFERROR(raw!$B3794,"")</f>
        <v/>
      </c>
      <c r="C3795" s="39" t="str">
        <f>IFERROR(raw!$D3794,"")</f>
        <v/>
      </c>
      <c r="D3795" s="39" t="str">
        <f>IFERROR(__xludf.DUMMYFUNCTION("IFERROR(RANK(raw!$H3794,Filter(raw!$H$2:$H10000,raw!$B$2:$B10000=raw!$B3794),1),"""")"),"")</f>
        <v/>
      </c>
      <c r="E3795" s="40" t="str">
        <f t="array" ref="E3795">IFERROR(INDEX(raw!$B:$H,MATCH(1,(raw!$B:$B=$B3795)*(raw!$D:$D=$C3795),0),7), "n/a")</f>
        <v/>
      </c>
    </row>
    <row r="3796">
      <c r="B3796" s="39" t="str">
        <f>IFERROR(raw!$B3795,"")</f>
        <v/>
      </c>
      <c r="C3796" s="39" t="str">
        <f>IFERROR(raw!$D3795,"")</f>
        <v/>
      </c>
      <c r="D3796" s="39" t="str">
        <f>IFERROR(__xludf.DUMMYFUNCTION("IFERROR(RANK(raw!$H3795,Filter(raw!$H$2:$H10000,raw!$B$2:$B10000=raw!$B3795),1),"""")"),"")</f>
        <v/>
      </c>
      <c r="E3796" s="40" t="str">
        <f t="array" ref="E3796">IFERROR(INDEX(raw!$B:$H,MATCH(1,(raw!$B:$B=$B3796)*(raw!$D:$D=$C3796),0),7), "n/a")</f>
        <v/>
      </c>
    </row>
    <row r="3797">
      <c r="B3797" s="39" t="str">
        <f>IFERROR(raw!$B3796,"")</f>
        <v/>
      </c>
      <c r="C3797" s="39" t="str">
        <f>IFERROR(raw!$D3796,"")</f>
        <v/>
      </c>
      <c r="D3797" s="39" t="str">
        <f>IFERROR(__xludf.DUMMYFUNCTION("IFERROR(RANK(raw!$H3796,Filter(raw!$H$2:$H10000,raw!$B$2:$B10000=raw!$B3796),1),"""")"),"")</f>
        <v/>
      </c>
      <c r="E3797" s="40" t="str">
        <f t="array" ref="E3797">IFERROR(INDEX(raw!$B:$H,MATCH(1,(raw!$B:$B=$B3797)*(raw!$D:$D=$C3797),0),7), "n/a")</f>
        <v/>
      </c>
    </row>
    <row r="3798">
      <c r="B3798" s="39" t="str">
        <f>IFERROR(raw!$B3797,"")</f>
        <v/>
      </c>
      <c r="C3798" s="39" t="str">
        <f>IFERROR(raw!$D3797,"")</f>
        <v/>
      </c>
      <c r="D3798" s="39" t="str">
        <f>IFERROR(__xludf.DUMMYFUNCTION("IFERROR(RANK(raw!$H3797,Filter(raw!$H$2:$H10000,raw!$B$2:$B10000=raw!$B3797),1),"""")"),"")</f>
        <v/>
      </c>
      <c r="E3798" s="40" t="str">
        <f t="array" ref="E3798">IFERROR(INDEX(raw!$B:$H,MATCH(1,(raw!$B:$B=$B3798)*(raw!$D:$D=$C3798),0),7), "n/a")</f>
        <v/>
      </c>
    </row>
    <row r="3799">
      <c r="B3799" s="39" t="str">
        <f>IFERROR(raw!$B3798,"")</f>
        <v/>
      </c>
      <c r="C3799" s="39" t="str">
        <f>IFERROR(raw!$D3798,"")</f>
        <v/>
      </c>
      <c r="D3799" s="39" t="str">
        <f>IFERROR(__xludf.DUMMYFUNCTION("IFERROR(RANK(raw!$H3798,Filter(raw!$H$2:$H10000,raw!$B$2:$B10000=raw!$B3798),1),"""")"),"")</f>
        <v/>
      </c>
      <c r="E3799" s="40" t="str">
        <f t="array" ref="E3799">IFERROR(INDEX(raw!$B:$H,MATCH(1,(raw!$B:$B=$B3799)*(raw!$D:$D=$C3799),0),7), "n/a")</f>
        <v/>
      </c>
    </row>
    <row r="3800">
      <c r="B3800" s="39" t="str">
        <f>IFERROR(raw!$B3799,"")</f>
        <v/>
      </c>
      <c r="C3800" s="39" t="str">
        <f>IFERROR(raw!$D3799,"")</f>
        <v/>
      </c>
      <c r="D3800" s="39" t="str">
        <f>IFERROR(__xludf.DUMMYFUNCTION("IFERROR(RANK(raw!$H3799,Filter(raw!$H$2:$H10000,raw!$B$2:$B10000=raw!$B3799),1),"""")"),"")</f>
        <v/>
      </c>
      <c r="E3800" s="40" t="str">
        <f t="array" ref="E3800">IFERROR(INDEX(raw!$B:$H,MATCH(1,(raw!$B:$B=$B3800)*(raw!$D:$D=$C3800),0),7), "n/a")</f>
        <v/>
      </c>
    </row>
    <row r="3801">
      <c r="B3801" s="39" t="str">
        <f>IFERROR(raw!$B3800,"")</f>
        <v/>
      </c>
      <c r="C3801" s="39" t="str">
        <f>IFERROR(raw!$D3800,"")</f>
        <v/>
      </c>
      <c r="D3801" s="39" t="str">
        <f>IFERROR(__xludf.DUMMYFUNCTION("IFERROR(RANK(raw!$H3800,Filter(raw!$H$2:$H10000,raw!$B$2:$B10000=raw!$B3800),1),"""")"),"")</f>
        <v/>
      </c>
      <c r="E3801" s="40" t="str">
        <f t="array" ref="E3801">IFERROR(INDEX(raw!$B:$H,MATCH(1,(raw!$B:$B=$B3801)*(raw!$D:$D=$C3801),0),7), "n/a")</f>
        <v/>
      </c>
    </row>
    <row r="3802">
      <c r="B3802" s="39" t="str">
        <f>IFERROR(raw!$B3801,"")</f>
        <v/>
      </c>
      <c r="C3802" s="39" t="str">
        <f>IFERROR(raw!$D3801,"")</f>
        <v/>
      </c>
      <c r="D3802" s="39" t="str">
        <f>IFERROR(__xludf.DUMMYFUNCTION("IFERROR(RANK(raw!$H3801,Filter(raw!$H$2:$H10000,raw!$B$2:$B10000=raw!$B3801),1),"""")"),"")</f>
        <v/>
      </c>
      <c r="E3802" s="40" t="str">
        <f t="array" ref="E3802">IFERROR(INDEX(raw!$B:$H,MATCH(1,(raw!$B:$B=$B3802)*(raw!$D:$D=$C3802),0),7), "n/a")</f>
        <v/>
      </c>
    </row>
    <row r="3803">
      <c r="B3803" s="39" t="str">
        <f>IFERROR(raw!$B3802,"")</f>
        <v/>
      </c>
      <c r="C3803" s="39" t="str">
        <f>IFERROR(raw!$D3802,"")</f>
        <v/>
      </c>
      <c r="D3803" s="39" t="str">
        <f>IFERROR(__xludf.DUMMYFUNCTION("IFERROR(RANK(raw!$H3802,Filter(raw!$H$2:$H10000,raw!$B$2:$B10000=raw!$B3802),1),"""")"),"")</f>
        <v/>
      </c>
      <c r="E3803" s="40" t="str">
        <f t="array" ref="E3803">IFERROR(INDEX(raw!$B:$H,MATCH(1,(raw!$B:$B=$B3803)*(raw!$D:$D=$C3803),0),7), "n/a")</f>
        <v/>
      </c>
    </row>
    <row r="3804">
      <c r="B3804" s="39" t="str">
        <f>IFERROR(raw!$B3803,"")</f>
        <v/>
      </c>
      <c r="C3804" s="39" t="str">
        <f>IFERROR(raw!$D3803,"")</f>
        <v/>
      </c>
      <c r="D3804" s="39" t="str">
        <f>IFERROR(__xludf.DUMMYFUNCTION("IFERROR(RANK(raw!$H3803,Filter(raw!$H$2:$H10000,raw!$B$2:$B10000=raw!$B3803),1),"""")"),"")</f>
        <v/>
      </c>
      <c r="E3804" s="40" t="str">
        <f t="array" ref="E3804">IFERROR(INDEX(raw!$B:$H,MATCH(1,(raw!$B:$B=$B3804)*(raw!$D:$D=$C3804),0),7), "n/a")</f>
        <v/>
      </c>
    </row>
    <row r="3805">
      <c r="B3805" s="39" t="str">
        <f>IFERROR(raw!$B3804,"")</f>
        <v/>
      </c>
      <c r="C3805" s="39" t="str">
        <f>IFERROR(raw!$D3804,"")</f>
        <v/>
      </c>
      <c r="D3805" s="39" t="str">
        <f>IFERROR(__xludf.DUMMYFUNCTION("IFERROR(RANK(raw!$H3804,Filter(raw!$H$2:$H10000,raw!$B$2:$B10000=raw!$B3804),1),"""")"),"")</f>
        <v/>
      </c>
      <c r="E3805" s="40" t="str">
        <f t="array" ref="E3805">IFERROR(INDEX(raw!$B:$H,MATCH(1,(raw!$B:$B=$B3805)*(raw!$D:$D=$C3805),0),7), "n/a")</f>
        <v/>
      </c>
    </row>
    <row r="3806">
      <c r="B3806" s="39" t="str">
        <f>IFERROR(raw!$B3805,"")</f>
        <v/>
      </c>
      <c r="C3806" s="39" t="str">
        <f>IFERROR(raw!$D3805,"")</f>
        <v/>
      </c>
      <c r="D3806" s="39" t="str">
        <f>IFERROR(__xludf.DUMMYFUNCTION("IFERROR(RANK(raw!$H3805,Filter(raw!$H$2:$H10000,raw!$B$2:$B10000=raw!$B3805),1),"""")"),"")</f>
        <v/>
      </c>
      <c r="E3806" s="40" t="str">
        <f t="array" ref="E3806">IFERROR(INDEX(raw!$B:$H,MATCH(1,(raw!$B:$B=$B3806)*(raw!$D:$D=$C3806),0),7), "n/a")</f>
        <v/>
      </c>
    </row>
    <row r="3807">
      <c r="B3807" s="39" t="str">
        <f>IFERROR(raw!$B3806,"")</f>
        <v/>
      </c>
      <c r="C3807" s="39" t="str">
        <f>IFERROR(raw!$D3806,"")</f>
        <v/>
      </c>
      <c r="D3807" s="39" t="str">
        <f>IFERROR(__xludf.DUMMYFUNCTION("IFERROR(RANK(raw!$H3806,Filter(raw!$H$2:$H10000,raw!$B$2:$B10000=raw!$B3806),1),"""")"),"")</f>
        <v/>
      </c>
      <c r="E3807" s="40" t="str">
        <f t="array" ref="E3807">IFERROR(INDEX(raw!$B:$H,MATCH(1,(raw!$B:$B=$B3807)*(raw!$D:$D=$C3807),0),7), "n/a")</f>
        <v/>
      </c>
    </row>
    <row r="3808">
      <c r="B3808" s="39" t="str">
        <f>IFERROR(raw!$B3807,"")</f>
        <v/>
      </c>
      <c r="C3808" s="39" t="str">
        <f>IFERROR(raw!$D3807,"")</f>
        <v/>
      </c>
      <c r="D3808" s="39" t="str">
        <f>IFERROR(__xludf.DUMMYFUNCTION("IFERROR(RANK(raw!$H3807,Filter(raw!$H$2:$H10000,raw!$B$2:$B10000=raw!$B3807),1),"""")"),"")</f>
        <v/>
      </c>
      <c r="E3808" s="40" t="str">
        <f t="array" ref="E3808">IFERROR(INDEX(raw!$B:$H,MATCH(1,(raw!$B:$B=$B3808)*(raw!$D:$D=$C3808),0),7), "n/a")</f>
        <v/>
      </c>
    </row>
    <row r="3809">
      <c r="B3809" s="39" t="str">
        <f>IFERROR(raw!$B3808,"")</f>
        <v/>
      </c>
      <c r="C3809" s="39" t="str">
        <f>IFERROR(raw!$D3808,"")</f>
        <v/>
      </c>
      <c r="D3809" s="39" t="str">
        <f>IFERROR(__xludf.DUMMYFUNCTION("IFERROR(RANK(raw!$H3808,Filter(raw!$H$2:$H10000,raw!$B$2:$B10000=raw!$B3808),1),"""")"),"")</f>
        <v/>
      </c>
      <c r="E3809" s="40" t="str">
        <f t="array" ref="E3809">IFERROR(INDEX(raw!$B:$H,MATCH(1,(raw!$B:$B=$B3809)*(raw!$D:$D=$C3809),0),7), "n/a")</f>
        <v/>
      </c>
    </row>
    <row r="3810">
      <c r="B3810" s="39" t="str">
        <f>IFERROR(raw!$B3809,"")</f>
        <v/>
      </c>
      <c r="C3810" s="39" t="str">
        <f>IFERROR(raw!$D3809,"")</f>
        <v/>
      </c>
      <c r="D3810" s="39" t="str">
        <f>IFERROR(__xludf.DUMMYFUNCTION("IFERROR(RANK(raw!$H3809,Filter(raw!$H$2:$H10000,raw!$B$2:$B10000=raw!$B3809),1),"""")"),"")</f>
        <v/>
      </c>
      <c r="E3810" s="40" t="str">
        <f t="array" ref="E3810">IFERROR(INDEX(raw!$B:$H,MATCH(1,(raw!$B:$B=$B3810)*(raw!$D:$D=$C3810),0),7), "n/a")</f>
        <v/>
      </c>
    </row>
    <row r="3811">
      <c r="B3811" s="39" t="str">
        <f>IFERROR(raw!$B3810,"")</f>
        <v/>
      </c>
      <c r="C3811" s="39" t="str">
        <f>IFERROR(raw!$D3810,"")</f>
        <v/>
      </c>
      <c r="D3811" s="39" t="str">
        <f>IFERROR(__xludf.DUMMYFUNCTION("IFERROR(RANK(raw!$H3810,Filter(raw!$H$2:$H10000,raw!$B$2:$B10000=raw!$B3810),1),"""")"),"")</f>
        <v/>
      </c>
      <c r="E3811" s="40" t="str">
        <f t="array" ref="E3811">IFERROR(INDEX(raw!$B:$H,MATCH(1,(raw!$B:$B=$B3811)*(raw!$D:$D=$C3811),0),7), "n/a")</f>
        <v/>
      </c>
    </row>
    <row r="3812">
      <c r="B3812" s="39" t="str">
        <f>IFERROR(raw!$B3811,"")</f>
        <v/>
      </c>
      <c r="C3812" s="39" t="str">
        <f>IFERROR(raw!$D3811,"")</f>
        <v/>
      </c>
      <c r="D3812" s="39" t="str">
        <f>IFERROR(__xludf.DUMMYFUNCTION("IFERROR(RANK(raw!$H3811,Filter(raw!$H$2:$H10000,raw!$B$2:$B10000=raw!$B3811),1),"""")"),"")</f>
        <v/>
      </c>
      <c r="E3812" s="40" t="str">
        <f t="array" ref="E3812">IFERROR(INDEX(raw!$B:$H,MATCH(1,(raw!$B:$B=$B3812)*(raw!$D:$D=$C3812),0),7), "n/a")</f>
        <v/>
      </c>
    </row>
    <row r="3813">
      <c r="B3813" s="39" t="str">
        <f>IFERROR(raw!$B3812,"")</f>
        <v/>
      </c>
      <c r="C3813" s="39" t="str">
        <f>IFERROR(raw!$D3812,"")</f>
        <v/>
      </c>
      <c r="D3813" s="39" t="str">
        <f>IFERROR(__xludf.DUMMYFUNCTION("IFERROR(RANK(raw!$H3812,Filter(raw!$H$2:$H10000,raw!$B$2:$B10000=raw!$B3812),1),"""")"),"")</f>
        <v/>
      </c>
      <c r="E3813" s="40" t="str">
        <f t="array" ref="E3813">IFERROR(INDEX(raw!$B:$H,MATCH(1,(raw!$B:$B=$B3813)*(raw!$D:$D=$C3813),0),7), "n/a")</f>
        <v/>
      </c>
    </row>
    <row r="3814">
      <c r="B3814" s="39" t="str">
        <f>IFERROR(raw!$B3813,"")</f>
        <v/>
      </c>
      <c r="C3814" s="39" t="str">
        <f>IFERROR(raw!$D3813,"")</f>
        <v/>
      </c>
      <c r="D3814" s="39" t="str">
        <f>IFERROR(__xludf.DUMMYFUNCTION("IFERROR(RANK(raw!$H3813,Filter(raw!$H$2:$H10000,raw!$B$2:$B10000=raw!$B3813),1),"""")"),"")</f>
        <v/>
      </c>
      <c r="E3814" s="40" t="str">
        <f t="array" ref="E3814">IFERROR(INDEX(raw!$B:$H,MATCH(1,(raw!$B:$B=$B3814)*(raw!$D:$D=$C3814),0),7), "n/a")</f>
        <v/>
      </c>
    </row>
    <row r="3815">
      <c r="B3815" s="39" t="str">
        <f>IFERROR(raw!$B3814,"")</f>
        <v/>
      </c>
      <c r="C3815" s="39" t="str">
        <f>IFERROR(raw!$D3814,"")</f>
        <v/>
      </c>
      <c r="D3815" s="39" t="str">
        <f>IFERROR(__xludf.DUMMYFUNCTION("IFERROR(RANK(raw!$H3814,Filter(raw!$H$2:$H10000,raw!$B$2:$B10000=raw!$B3814),1),"""")"),"")</f>
        <v/>
      </c>
      <c r="E3815" s="40" t="str">
        <f t="array" ref="E3815">IFERROR(INDEX(raw!$B:$H,MATCH(1,(raw!$B:$B=$B3815)*(raw!$D:$D=$C3815),0),7), "n/a")</f>
        <v/>
      </c>
    </row>
    <row r="3816">
      <c r="B3816" s="39" t="str">
        <f>IFERROR(raw!$B3815,"")</f>
        <v/>
      </c>
      <c r="C3816" s="39" t="str">
        <f>IFERROR(raw!$D3815,"")</f>
        <v/>
      </c>
      <c r="D3816" s="39" t="str">
        <f>IFERROR(__xludf.DUMMYFUNCTION("IFERROR(RANK(raw!$H3815,Filter(raw!$H$2:$H10000,raw!$B$2:$B10000=raw!$B3815),1),"""")"),"")</f>
        <v/>
      </c>
      <c r="E3816" s="40" t="str">
        <f t="array" ref="E3816">IFERROR(INDEX(raw!$B:$H,MATCH(1,(raw!$B:$B=$B3816)*(raw!$D:$D=$C3816),0),7), "n/a")</f>
        <v/>
      </c>
    </row>
    <row r="3817">
      <c r="B3817" s="39" t="str">
        <f>IFERROR(raw!$B3816,"")</f>
        <v/>
      </c>
      <c r="C3817" s="39" t="str">
        <f>IFERROR(raw!$D3816,"")</f>
        <v/>
      </c>
      <c r="D3817" s="39" t="str">
        <f>IFERROR(__xludf.DUMMYFUNCTION("IFERROR(RANK(raw!$H3816,Filter(raw!$H$2:$H10000,raw!$B$2:$B10000=raw!$B3816),1),"""")"),"")</f>
        <v/>
      </c>
      <c r="E3817" s="40" t="str">
        <f t="array" ref="E3817">IFERROR(INDEX(raw!$B:$H,MATCH(1,(raw!$B:$B=$B3817)*(raw!$D:$D=$C3817),0),7), "n/a")</f>
        <v/>
      </c>
    </row>
    <row r="3818">
      <c r="B3818" s="39" t="str">
        <f>IFERROR(raw!$B3817,"")</f>
        <v/>
      </c>
      <c r="C3818" s="39" t="str">
        <f>IFERROR(raw!$D3817,"")</f>
        <v/>
      </c>
      <c r="D3818" s="39" t="str">
        <f>IFERROR(__xludf.DUMMYFUNCTION("IFERROR(RANK(raw!$H3817,Filter(raw!$H$2:$H10000,raw!$B$2:$B10000=raw!$B3817),1),"""")"),"")</f>
        <v/>
      </c>
      <c r="E3818" s="40" t="str">
        <f t="array" ref="E3818">IFERROR(INDEX(raw!$B:$H,MATCH(1,(raw!$B:$B=$B3818)*(raw!$D:$D=$C3818),0),7), "n/a")</f>
        <v/>
      </c>
    </row>
    <row r="3819">
      <c r="B3819" s="39" t="str">
        <f>IFERROR(raw!$B3818,"")</f>
        <v/>
      </c>
      <c r="C3819" s="39" t="str">
        <f>IFERROR(raw!$D3818,"")</f>
        <v/>
      </c>
      <c r="D3819" s="39" t="str">
        <f>IFERROR(__xludf.DUMMYFUNCTION("IFERROR(RANK(raw!$H3818,Filter(raw!$H$2:$H10000,raw!$B$2:$B10000=raw!$B3818),1),"""")"),"")</f>
        <v/>
      </c>
      <c r="E3819" s="40" t="str">
        <f t="array" ref="E3819">IFERROR(INDEX(raw!$B:$H,MATCH(1,(raw!$B:$B=$B3819)*(raw!$D:$D=$C3819),0),7), "n/a")</f>
        <v/>
      </c>
    </row>
    <row r="3820">
      <c r="B3820" s="39" t="str">
        <f>IFERROR(raw!$B3819,"")</f>
        <v/>
      </c>
      <c r="C3820" s="39" t="str">
        <f>IFERROR(raw!$D3819,"")</f>
        <v/>
      </c>
      <c r="D3820" s="39" t="str">
        <f>IFERROR(__xludf.DUMMYFUNCTION("IFERROR(RANK(raw!$H3819,Filter(raw!$H$2:$H10000,raw!$B$2:$B10000=raw!$B3819),1),"""")"),"")</f>
        <v/>
      </c>
      <c r="E3820" s="40" t="str">
        <f t="array" ref="E3820">IFERROR(INDEX(raw!$B:$H,MATCH(1,(raw!$B:$B=$B3820)*(raw!$D:$D=$C3820),0),7), "n/a")</f>
        <v/>
      </c>
    </row>
    <row r="3821">
      <c r="B3821" s="39" t="str">
        <f>IFERROR(raw!$B3820,"")</f>
        <v/>
      </c>
      <c r="C3821" s="39" t="str">
        <f>IFERROR(raw!$D3820,"")</f>
        <v/>
      </c>
      <c r="D3821" s="39" t="str">
        <f>IFERROR(__xludf.DUMMYFUNCTION("IFERROR(RANK(raw!$H3820,Filter(raw!$H$2:$H10000,raw!$B$2:$B10000=raw!$B3820),1),"""")"),"")</f>
        <v/>
      </c>
      <c r="E3821" s="40" t="str">
        <f t="array" ref="E3821">IFERROR(INDEX(raw!$B:$H,MATCH(1,(raw!$B:$B=$B3821)*(raw!$D:$D=$C3821),0),7), "n/a")</f>
        <v/>
      </c>
    </row>
    <row r="3822">
      <c r="B3822" s="39" t="str">
        <f>IFERROR(raw!$B3821,"")</f>
        <v/>
      </c>
      <c r="C3822" s="39" t="str">
        <f>IFERROR(raw!$D3821,"")</f>
        <v/>
      </c>
      <c r="D3822" s="39" t="str">
        <f>IFERROR(__xludf.DUMMYFUNCTION("IFERROR(RANK(raw!$H3821,Filter(raw!$H$2:$H10000,raw!$B$2:$B10000=raw!$B3821),1),"""")"),"")</f>
        <v/>
      </c>
      <c r="E3822" s="40" t="str">
        <f t="array" ref="E3822">IFERROR(INDEX(raw!$B:$H,MATCH(1,(raw!$B:$B=$B3822)*(raw!$D:$D=$C3822),0),7), "n/a")</f>
        <v/>
      </c>
    </row>
    <row r="3823">
      <c r="B3823" s="39" t="str">
        <f>IFERROR(raw!$B3822,"")</f>
        <v/>
      </c>
      <c r="C3823" s="39" t="str">
        <f>IFERROR(raw!$D3822,"")</f>
        <v/>
      </c>
      <c r="D3823" s="39" t="str">
        <f>IFERROR(__xludf.DUMMYFUNCTION("IFERROR(RANK(raw!$H3822,Filter(raw!$H$2:$H10000,raw!$B$2:$B10000=raw!$B3822),1),"""")"),"")</f>
        <v/>
      </c>
      <c r="E3823" s="40" t="str">
        <f t="array" ref="E3823">IFERROR(INDEX(raw!$B:$H,MATCH(1,(raw!$B:$B=$B3823)*(raw!$D:$D=$C3823),0),7), "n/a")</f>
        <v/>
      </c>
    </row>
    <row r="3824">
      <c r="B3824" s="39" t="str">
        <f>IFERROR(raw!$B3823,"")</f>
        <v/>
      </c>
      <c r="C3824" s="39" t="str">
        <f>IFERROR(raw!$D3823,"")</f>
        <v/>
      </c>
      <c r="D3824" s="39" t="str">
        <f>IFERROR(__xludf.DUMMYFUNCTION("IFERROR(RANK(raw!$H3823,Filter(raw!$H$2:$H10000,raw!$B$2:$B10000=raw!$B3823),1),"""")"),"")</f>
        <v/>
      </c>
      <c r="E3824" s="40" t="str">
        <f t="array" ref="E3824">IFERROR(INDEX(raw!$B:$H,MATCH(1,(raw!$B:$B=$B3824)*(raw!$D:$D=$C3824),0),7), "n/a")</f>
        <v/>
      </c>
    </row>
    <row r="3825">
      <c r="B3825" s="39" t="str">
        <f>IFERROR(raw!$B3824,"")</f>
        <v/>
      </c>
      <c r="C3825" s="39" t="str">
        <f>IFERROR(raw!$D3824,"")</f>
        <v/>
      </c>
      <c r="D3825" s="39" t="str">
        <f>IFERROR(__xludf.DUMMYFUNCTION("IFERROR(RANK(raw!$H3824,Filter(raw!$H$2:$H10000,raw!$B$2:$B10000=raw!$B3824),1),"""")"),"")</f>
        <v/>
      </c>
      <c r="E3825" s="40" t="str">
        <f t="array" ref="E3825">IFERROR(INDEX(raw!$B:$H,MATCH(1,(raw!$B:$B=$B3825)*(raw!$D:$D=$C3825),0),7), "n/a")</f>
        <v/>
      </c>
    </row>
    <row r="3826">
      <c r="B3826" s="39" t="str">
        <f>IFERROR(raw!$B3825,"")</f>
        <v/>
      </c>
      <c r="C3826" s="39" t="str">
        <f>IFERROR(raw!$D3825,"")</f>
        <v/>
      </c>
      <c r="D3826" s="39" t="str">
        <f>IFERROR(__xludf.DUMMYFUNCTION("IFERROR(RANK(raw!$H3825,Filter(raw!$H$2:$H10000,raw!$B$2:$B10000=raw!$B3825),1),"""")"),"")</f>
        <v/>
      </c>
      <c r="E3826" s="40" t="str">
        <f t="array" ref="E3826">IFERROR(INDEX(raw!$B:$H,MATCH(1,(raw!$B:$B=$B3826)*(raw!$D:$D=$C3826),0),7), "n/a")</f>
        <v/>
      </c>
    </row>
    <row r="3827">
      <c r="B3827" s="39" t="str">
        <f>IFERROR(raw!$B3826,"")</f>
        <v/>
      </c>
      <c r="C3827" s="39" t="str">
        <f>IFERROR(raw!$D3826,"")</f>
        <v/>
      </c>
      <c r="D3827" s="39" t="str">
        <f>IFERROR(__xludf.DUMMYFUNCTION("IFERROR(RANK(raw!$H3826,Filter(raw!$H$2:$H10000,raw!$B$2:$B10000=raw!$B3826),1),"""")"),"")</f>
        <v/>
      </c>
      <c r="E3827" s="40" t="str">
        <f t="array" ref="E3827">IFERROR(INDEX(raw!$B:$H,MATCH(1,(raw!$B:$B=$B3827)*(raw!$D:$D=$C3827),0),7), "n/a")</f>
        <v/>
      </c>
    </row>
    <row r="3828">
      <c r="B3828" s="39" t="str">
        <f>IFERROR(raw!$B3827,"")</f>
        <v/>
      </c>
      <c r="C3828" s="39" t="str">
        <f>IFERROR(raw!$D3827,"")</f>
        <v/>
      </c>
      <c r="D3828" s="39" t="str">
        <f>IFERROR(__xludf.DUMMYFUNCTION("IFERROR(RANK(raw!$H3827,Filter(raw!$H$2:$H10000,raw!$B$2:$B10000=raw!$B3827),1),"""")"),"")</f>
        <v/>
      </c>
      <c r="E3828" s="40" t="str">
        <f t="array" ref="E3828">IFERROR(INDEX(raw!$B:$H,MATCH(1,(raw!$B:$B=$B3828)*(raw!$D:$D=$C3828),0),7), "n/a")</f>
        <v/>
      </c>
    </row>
    <row r="3829">
      <c r="B3829" s="39" t="str">
        <f>IFERROR(raw!$B3828,"")</f>
        <v/>
      </c>
      <c r="C3829" s="39" t="str">
        <f>IFERROR(raw!$D3828,"")</f>
        <v/>
      </c>
      <c r="D3829" s="39" t="str">
        <f>IFERROR(__xludf.DUMMYFUNCTION("IFERROR(RANK(raw!$H3828,Filter(raw!$H$2:$H10000,raw!$B$2:$B10000=raw!$B3828),1),"""")"),"")</f>
        <v/>
      </c>
      <c r="E3829" s="40" t="str">
        <f t="array" ref="E3829">IFERROR(INDEX(raw!$B:$H,MATCH(1,(raw!$B:$B=$B3829)*(raw!$D:$D=$C3829),0),7), "n/a")</f>
        <v/>
      </c>
    </row>
    <row r="3830">
      <c r="B3830" s="39" t="str">
        <f>IFERROR(raw!$B3829,"")</f>
        <v/>
      </c>
      <c r="C3830" s="39" t="str">
        <f>IFERROR(raw!$D3829,"")</f>
        <v/>
      </c>
      <c r="D3830" s="39" t="str">
        <f>IFERROR(__xludf.DUMMYFUNCTION("IFERROR(RANK(raw!$H3829,Filter(raw!$H$2:$H10000,raw!$B$2:$B10000=raw!$B3829),1),"""")"),"")</f>
        <v/>
      </c>
      <c r="E3830" s="40" t="str">
        <f t="array" ref="E3830">IFERROR(INDEX(raw!$B:$H,MATCH(1,(raw!$B:$B=$B3830)*(raw!$D:$D=$C3830),0),7), "n/a")</f>
        <v/>
      </c>
    </row>
    <row r="3831">
      <c r="B3831" s="39" t="str">
        <f>IFERROR(raw!$B3830,"")</f>
        <v/>
      </c>
      <c r="C3831" s="39" t="str">
        <f>IFERROR(raw!$D3830,"")</f>
        <v/>
      </c>
      <c r="D3831" s="39" t="str">
        <f>IFERROR(__xludf.DUMMYFUNCTION("IFERROR(RANK(raw!$H3830,Filter(raw!$H$2:$H10000,raw!$B$2:$B10000=raw!$B3830),1),"""")"),"")</f>
        <v/>
      </c>
      <c r="E3831" s="40" t="str">
        <f t="array" ref="E3831">IFERROR(INDEX(raw!$B:$H,MATCH(1,(raw!$B:$B=$B3831)*(raw!$D:$D=$C3831),0),7), "n/a")</f>
        <v/>
      </c>
    </row>
    <row r="3832">
      <c r="B3832" s="39" t="str">
        <f>IFERROR(raw!$B3831,"")</f>
        <v/>
      </c>
      <c r="C3832" s="39" t="str">
        <f>IFERROR(raw!$D3831,"")</f>
        <v/>
      </c>
      <c r="D3832" s="39" t="str">
        <f>IFERROR(__xludf.DUMMYFUNCTION("IFERROR(RANK(raw!$H3831,Filter(raw!$H$2:$H10000,raw!$B$2:$B10000=raw!$B3831),1),"""")"),"")</f>
        <v/>
      </c>
      <c r="E3832" s="40" t="str">
        <f t="array" ref="E3832">IFERROR(INDEX(raw!$B:$H,MATCH(1,(raw!$B:$B=$B3832)*(raw!$D:$D=$C3832),0),7), "n/a")</f>
        <v/>
      </c>
    </row>
    <row r="3833">
      <c r="B3833" s="39" t="str">
        <f>IFERROR(raw!$B3832,"")</f>
        <v/>
      </c>
      <c r="C3833" s="39" t="str">
        <f>IFERROR(raw!$D3832,"")</f>
        <v/>
      </c>
      <c r="D3833" s="39" t="str">
        <f>IFERROR(__xludf.DUMMYFUNCTION("IFERROR(RANK(raw!$H3832,Filter(raw!$H$2:$H10000,raw!$B$2:$B10000=raw!$B3832),1),"""")"),"")</f>
        <v/>
      </c>
      <c r="E3833" s="40" t="str">
        <f t="array" ref="E3833">IFERROR(INDEX(raw!$B:$H,MATCH(1,(raw!$B:$B=$B3833)*(raw!$D:$D=$C3833),0),7), "n/a")</f>
        <v/>
      </c>
    </row>
    <row r="3834">
      <c r="B3834" s="39" t="str">
        <f>IFERROR(raw!$B3833,"")</f>
        <v/>
      </c>
      <c r="C3834" s="39" t="str">
        <f>IFERROR(raw!$D3833,"")</f>
        <v/>
      </c>
      <c r="D3834" s="39" t="str">
        <f>IFERROR(__xludf.DUMMYFUNCTION("IFERROR(RANK(raw!$H3833,Filter(raw!$H$2:$H10000,raw!$B$2:$B10000=raw!$B3833),1),"""")"),"")</f>
        <v/>
      </c>
      <c r="E3834" s="40" t="str">
        <f t="array" ref="E3834">IFERROR(INDEX(raw!$B:$H,MATCH(1,(raw!$B:$B=$B3834)*(raw!$D:$D=$C3834),0),7), "n/a")</f>
        <v/>
      </c>
    </row>
    <row r="3835">
      <c r="B3835" s="39" t="str">
        <f>IFERROR(raw!$B3834,"")</f>
        <v/>
      </c>
      <c r="C3835" s="39" t="str">
        <f>IFERROR(raw!$D3834,"")</f>
        <v/>
      </c>
      <c r="D3835" s="39" t="str">
        <f>IFERROR(__xludf.DUMMYFUNCTION("IFERROR(RANK(raw!$H3834,Filter(raw!$H$2:$H10000,raw!$B$2:$B10000=raw!$B3834),1),"""")"),"")</f>
        <v/>
      </c>
      <c r="E3835" s="40" t="str">
        <f t="array" ref="E3835">IFERROR(INDEX(raw!$B:$H,MATCH(1,(raw!$B:$B=$B3835)*(raw!$D:$D=$C3835),0),7), "n/a")</f>
        <v/>
      </c>
    </row>
    <row r="3836">
      <c r="B3836" s="39" t="str">
        <f>IFERROR(raw!$B3835,"")</f>
        <v/>
      </c>
      <c r="C3836" s="39" t="str">
        <f>IFERROR(raw!$D3835,"")</f>
        <v/>
      </c>
      <c r="D3836" s="39" t="str">
        <f>IFERROR(__xludf.DUMMYFUNCTION("IFERROR(RANK(raw!$H3835,Filter(raw!$H$2:$H10000,raw!$B$2:$B10000=raw!$B3835),1),"""")"),"")</f>
        <v/>
      </c>
      <c r="E3836" s="40" t="str">
        <f t="array" ref="E3836">IFERROR(INDEX(raw!$B:$H,MATCH(1,(raw!$B:$B=$B3836)*(raw!$D:$D=$C3836),0),7), "n/a")</f>
        <v/>
      </c>
    </row>
    <row r="3837">
      <c r="B3837" s="39" t="str">
        <f>IFERROR(raw!$B3836,"")</f>
        <v/>
      </c>
      <c r="C3837" s="39" t="str">
        <f>IFERROR(raw!$D3836,"")</f>
        <v/>
      </c>
      <c r="D3837" s="39" t="str">
        <f>IFERROR(__xludf.DUMMYFUNCTION("IFERROR(RANK(raw!$H3836,Filter(raw!$H$2:$H10000,raw!$B$2:$B10000=raw!$B3836),1),"""")"),"")</f>
        <v/>
      </c>
      <c r="E3837" s="40" t="str">
        <f t="array" ref="E3837">IFERROR(INDEX(raw!$B:$H,MATCH(1,(raw!$B:$B=$B3837)*(raw!$D:$D=$C3837),0),7), "n/a")</f>
        <v/>
      </c>
    </row>
    <row r="3838">
      <c r="B3838" s="39" t="str">
        <f>IFERROR(raw!$B3837,"")</f>
        <v/>
      </c>
      <c r="C3838" s="39" t="str">
        <f>IFERROR(raw!$D3837,"")</f>
        <v/>
      </c>
      <c r="D3838" s="39" t="str">
        <f>IFERROR(__xludf.DUMMYFUNCTION("IFERROR(RANK(raw!$H3837,Filter(raw!$H$2:$H10000,raw!$B$2:$B10000=raw!$B3837),1),"""")"),"")</f>
        <v/>
      </c>
      <c r="E3838" s="40" t="str">
        <f t="array" ref="E3838">IFERROR(INDEX(raw!$B:$H,MATCH(1,(raw!$B:$B=$B3838)*(raw!$D:$D=$C3838),0),7), "n/a")</f>
        <v/>
      </c>
    </row>
    <row r="3839">
      <c r="B3839" s="39" t="str">
        <f>IFERROR(raw!$B3838,"")</f>
        <v/>
      </c>
      <c r="C3839" s="39" t="str">
        <f>IFERROR(raw!$D3838,"")</f>
        <v/>
      </c>
      <c r="D3839" s="39" t="str">
        <f>IFERROR(__xludf.DUMMYFUNCTION("IFERROR(RANK(raw!$H3838,Filter(raw!$H$2:$H10000,raw!$B$2:$B10000=raw!$B3838),1),"""")"),"")</f>
        <v/>
      </c>
      <c r="E3839" s="40" t="str">
        <f t="array" ref="E3839">IFERROR(INDEX(raw!$B:$H,MATCH(1,(raw!$B:$B=$B3839)*(raw!$D:$D=$C3839),0),7), "n/a")</f>
        <v/>
      </c>
    </row>
    <row r="3840">
      <c r="B3840" s="39" t="str">
        <f>IFERROR(raw!$B3839,"")</f>
        <v/>
      </c>
      <c r="C3840" s="39" t="str">
        <f>IFERROR(raw!$D3839,"")</f>
        <v/>
      </c>
      <c r="D3840" s="39" t="str">
        <f>IFERROR(__xludf.DUMMYFUNCTION("IFERROR(RANK(raw!$H3839,Filter(raw!$H$2:$H10000,raw!$B$2:$B10000=raw!$B3839),1),"""")"),"")</f>
        <v/>
      </c>
      <c r="E3840" s="40" t="str">
        <f t="array" ref="E3840">IFERROR(INDEX(raw!$B:$H,MATCH(1,(raw!$B:$B=$B3840)*(raw!$D:$D=$C3840),0),7), "n/a")</f>
        <v/>
      </c>
    </row>
    <row r="3841">
      <c r="B3841" s="39" t="str">
        <f>IFERROR(raw!$B3840,"")</f>
        <v/>
      </c>
      <c r="C3841" s="39" t="str">
        <f>IFERROR(raw!$D3840,"")</f>
        <v/>
      </c>
      <c r="D3841" s="39" t="str">
        <f>IFERROR(__xludf.DUMMYFUNCTION("IFERROR(RANK(raw!$H3840,Filter(raw!$H$2:$H10000,raw!$B$2:$B10000=raw!$B3840),1),"""")"),"")</f>
        <v/>
      </c>
      <c r="E3841" s="40" t="str">
        <f t="array" ref="E3841">IFERROR(INDEX(raw!$B:$H,MATCH(1,(raw!$B:$B=$B3841)*(raw!$D:$D=$C3841),0),7), "n/a")</f>
        <v/>
      </c>
    </row>
    <row r="3842">
      <c r="B3842" s="39" t="str">
        <f>IFERROR(raw!$B3841,"")</f>
        <v/>
      </c>
      <c r="C3842" s="39" t="str">
        <f>IFERROR(raw!$D3841,"")</f>
        <v/>
      </c>
      <c r="D3842" s="39" t="str">
        <f>IFERROR(__xludf.DUMMYFUNCTION("IFERROR(RANK(raw!$H3841,Filter(raw!$H$2:$H10000,raw!$B$2:$B10000=raw!$B3841),1),"""")"),"")</f>
        <v/>
      </c>
      <c r="E3842" s="40" t="str">
        <f t="array" ref="E3842">IFERROR(INDEX(raw!$B:$H,MATCH(1,(raw!$B:$B=$B3842)*(raw!$D:$D=$C3842),0),7), "n/a")</f>
        <v/>
      </c>
    </row>
    <row r="3843">
      <c r="B3843" s="39" t="str">
        <f>IFERROR(raw!$B3842,"")</f>
        <v/>
      </c>
      <c r="C3843" s="39" t="str">
        <f>IFERROR(raw!$D3842,"")</f>
        <v/>
      </c>
      <c r="D3843" s="39" t="str">
        <f>IFERROR(__xludf.DUMMYFUNCTION("IFERROR(RANK(raw!$H3842,Filter(raw!$H$2:$H10000,raw!$B$2:$B10000=raw!$B3842),1),"""")"),"")</f>
        <v/>
      </c>
      <c r="E3843" s="40" t="str">
        <f t="array" ref="E3843">IFERROR(INDEX(raw!$B:$H,MATCH(1,(raw!$B:$B=$B3843)*(raw!$D:$D=$C3843),0),7), "n/a")</f>
        <v/>
      </c>
    </row>
    <row r="3844">
      <c r="B3844" s="39" t="str">
        <f>IFERROR(raw!$B3843,"")</f>
        <v/>
      </c>
      <c r="C3844" s="39" t="str">
        <f>IFERROR(raw!$D3843,"")</f>
        <v/>
      </c>
      <c r="D3844" s="39" t="str">
        <f>IFERROR(__xludf.DUMMYFUNCTION("IFERROR(RANK(raw!$H3843,Filter(raw!$H$2:$H10000,raw!$B$2:$B10000=raw!$B3843),1),"""")"),"")</f>
        <v/>
      </c>
      <c r="E3844" s="40" t="str">
        <f t="array" ref="E3844">IFERROR(INDEX(raw!$B:$H,MATCH(1,(raw!$B:$B=$B3844)*(raw!$D:$D=$C3844),0),7), "n/a")</f>
        <v/>
      </c>
    </row>
    <row r="3845">
      <c r="B3845" s="39" t="str">
        <f>IFERROR(raw!$B3844,"")</f>
        <v/>
      </c>
      <c r="C3845" s="39" t="str">
        <f>IFERROR(raw!$D3844,"")</f>
        <v/>
      </c>
      <c r="D3845" s="39" t="str">
        <f>IFERROR(__xludf.DUMMYFUNCTION("IFERROR(RANK(raw!$H3844,Filter(raw!$H$2:$H10000,raw!$B$2:$B10000=raw!$B3844),1),"""")"),"")</f>
        <v/>
      </c>
      <c r="E3845" s="40" t="str">
        <f t="array" ref="E3845">IFERROR(INDEX(raw!$B:$H,MATCH(1,(raw!$B:$B=$B3845)*(raw!$D:$D=$C3845),0),7), "n/a")</f>
        <v/>
      </c>
    </row>
    <row r="3846">
      <c r="B3846" s="39" t="str">
        <f>IFERROR(raw!$B3845,"")</f>
        <v/>
      </c>
      <c r="C3846" s="39" t="str">
        <f>IFERROR(raw!$D3845,"")</f>
        <v/>
      </c>
      <c r="D3846" s="39" t="str">
        <f>IFERROR(__xludf.DUMMYFUNCTION("IFERROR(RANK(raw!$H3845,Filter(raw!$H$2:$H10000,raw!$B$2:$B10000=raw!$B3845),1),"""")"),"")</f>
        <v/>
      </c>
      <c r="E3846" s="40" t="str">
        <f t="array" ref="E3846">IFERROR(INDEX(raw!$B:$H,MATCH(1,(raw!$B:$B=$B3846)*(raw!$D:$D=$C3846),0),7), "n/a")</f>
        <v/>
      </c>
    </row>
    <row r="3847">
      <c r="B3847" s="39" t="str">
        <f>IFERROR(raw!$B3846,"")</f>
        <v/>
      </c>
      <c r="C3847" s="39" t="str">
        <f>IFERROR(raw!$D3846,"")</f>
        <v/>
      </c>
      <c r="D3847" s="39" t="str">
        <f>IFERROR(__xludf.DUMMYFUNCTION("IFERROR(RANK(raw!$H3846,Filter(raw!$H$2:$H10000,raw!$B$2:$B10000=raw!$B3846),1),"""")"),"")</f>
        <v/>
      </c>
      <c r="E3847" s="40" t="str">
        <f t="array" ref="E3847">IFERROR(INDEX(raw!$B:$H,MATCH(1,(raw!$B:$B=$B3847)*(raw!$D:$D=$C3847),0),7), "n/a")</f>
        <v/>
      </c>
    </row>
    <row r="3848">
      <c r="B3848" s="39" t="str">
        <f>IFERROR(raw!$B3847,"")</f>
        <v/>
      </c>
      <c r="C3848" s="39" t="str">
        <f>IFERROR(raw!$D3847,"")</f>
        <v/>
      </c>
      <c r="D3848" s="39" t="str">
        <f>IFERROR(__xludf.DUMMYFUNCTION("IFERROR(RANK(raw!$H3847,Filter(raw!$H$2:$H10000,raw!$B$2:$B10000=raw!$B3847),1),"""")"),"")</f>
        <v/>
      </c>
      <c r="E3848" s="40" t="str">
        <f t="array" ref="E3848">IFERROR(INDEX(raw!$B:$H,MATCH(1,(raw!$B:$B=$B3848)*(raw!$D:$D=$C3848),0),7), "n/a")</f>
        <v/>
      </c>
    </row>
    <row r="3849">
      <c r="B3849" s="39" t="str">
        <f>IFERROR(raw!$B3848,"")</f>
        <v/>
      </c>
      <c r="C3849" s="39" t="str">
        <f>IFERROR(raw!$D3848,"")</f>
        <v/>
      </c>
      <c r="D3849" s="39" t="str">
        <f>IFERROR(__xludf.DUMMYFUNCTION("IFERROR(RANK(raw!$H3848,Filter(raw!$H$2:$H10000,raw!$B$2:$B10000=raw!$B3848),1),"""")"),"")</f>
        <v/>
      </c>
      <c r="E3849" s="40" t="str">
        <f t="array" ref="E3849">IFERROR(INDEX(raw!$B:$H,MATCH(1,(raw!$B:$B=$B3849)*(raw!$D:$D=$C3849),0),7), "n/a")</f>
        <v/>
      </c>
    </row>
    <row r="3850">
      <c r="B3850" s="39" t="str">
        <f>IFERROR(raw!$B3849,"")</f>
        <v/>
      </c>
      <c r="C3850" s="39" t="str">
        <f>IFERROR(raw!$D3849,"")</f>
        <v/>
      </c>
      <c r="D3850" s="39" t="str">
        <f>IFERROR(__xludf.DUMMYFUNCTION("IFERROR(RANK(raw!$H3849,Filter(raw!$H$2:$H10000,raw!$B$2:$B10000=raw!$B3849),1),"""")"),"")</f>
        <v/>
      </c>
      <c r="E3850" s="40" t="str">
        <f t="array" ref="E3850">IFERROR(INDEX(raw!$B:$H,MATCH(1,(raw!$B:$B=$B3850)*(raw!$D:$D=$C3850),0),7), "n/a")</f>
        <v/>
      </c>
    </row>
    <row r="3851">
      <c r="B3851" s="39" t="str">
        <f>IFERROR(raw!$B3850,"")</f>
        <v/>
      </c>
      <c r="C3851" s="39" t="str">
        <f>IFERROR(raw!$D3850,"")</f>
        <v/>
      </c>
      <c r="D3851" s="39" t="str">
        <f>IFERROR(__xludf.DUMMYFUNCTION("IFERROR(RANK(raw!$H3850,Filter(raw!$H$2:$H10000,raw!$B$2:$B10000=raw!$B3850),1),"""")"),"")</f>
        <v/>
      </c>
      <c r="E3851" s="40" t="str">
        <f t="array" ref="E3851">IFERROR(INDEX(raw!$B:$H,MATCH(1,(raw!$B:$B=$B3851)*(raw!$D:$D=$C3851),0),7), "n/a")</f>
        <v/>
      </c>
    </row>
    <row r="3852">
      <c r="B3852" s="39" t="str">
        <f>IFERROR(raw!$B3851,"")</f>
        <v/>
      </c>
      <c r="C3852" s="39" t="str">
        <f>IFERROR(raw!$D3851,"")</f>
        <v/>
      </c>
      <c r="D3852" s="39" t="str">
        <f>IFERROR(__xludf.DUMMYFUNCTION("IFERROR(RANK(raw!$H3851,Filter(raw!$H$2:$H10000,raw!$B$2:$B10000=raw!$B3851),1),"""")"),"")</f>
        <v/>
      </c>
      <c r="E3852" s="40" t="str">
        <f t="array" ref="E3852">IFERROR(INDEX(raw!$B:$H,MATCH(1,(raw!$B:$B=$B3852)*(raw!$D:$D=$C3852),0),7), "n/a")</f>
        <v/>
      </c>
    </row>
    <row r="3853">
      <c r="B3853" s="39" t="str">
        <f>IFERROR(raw!$B3852,"")</f>
        <v/>
      </c>
      <c r="C3853" s="39" t="str">
        <f>IFERROR(raw!$D3852,"")</f>
        <v/>
      </c>
      <c r="D3853" s="39" t="str">
        <f>IFERROR(__xludf.DUMMYFUNCTION("IFERROR(RANK(raw!$H3852,Filter(raw!$H$2:$H10000,raw!$B$2:$B10000=raw!$B3852),1),"""")"),"")</f>
        <v/>
      </c>
      <c r="E3853" s="40" t="str">
        <f t="array" ref="E3853">IFERROR(INDEX(raw!$B:$H,MATCH(1,(raw!$B:$B=$B3853)*(raw!$D:$D=$C3853),0),7), "n/a")</f>
        <v/>
      </c>
    </row>
    <row r="3854">
      <c r="B3854" s="39" t="str">
        <f>IFERROR(raw!$B3853,"")</f>
        <v/>
      </c>
      <c r="C3854" s="39" t="str">
        <f>IFERROR(raw!$D3853,"")</f>
        <v/>
      </c>
      <c r="D3854" s="39" t="str">
        <f>IFERROR(__xludf.DUMMYFUNCTION("IFERROR(RANK(raw!$H3853,Filter(raw!$H$2:$H10000,raw!$B$2:$B10000=raw!$B3853),1),"""")"),"")</f>
        <v/>
      </c>
      <c r="E3854" s="40" t="str">
        <f t="array" ref="E3854">IFERROR(INDEX(raw!$B:$H,MATCH(1,(raw!$B:$B=$B3854)*(raw!$D:$D=$C3854),0),7), "n/a")</f>
        <v/>
      </c>
    </row>
    <row r="3855">
      <c r="B3855" s="39" t="str">
        <f>IFERROR(raw!$B3854,"")</f>
        <v/>
      </c>
      <c r="C3855" s="39" t="str">
        <f>IFERROR(raw!$D3854,"")</f>
        <v/>
      </c>
      <c r="D3855" s="39" t="str">
        <f>IFERROR(__xludf.DUMMYFUNCTION("IFERROR(RANK(raw!$H3854,Filter(raw!$H$2:$H10000,raw!$B$2:$B10000=raw!$B3854),1),"""")"),"")</f>
        <v/>
      </c>
      <c r="E3855" s="40" t="str">
        <f t="array" ref="E3855">IFERROR(INDEX(raw!$B:$H,MATCH(1,(raw!$B:$B=$B3855)*(raw!$D:$D=$C3855),0),7), "n/a")</f>
        <v/>
      </c>
    </row>
    <row r="3856">
      <c r="B3856" s="39" t="str">
        <f>IFERROR(raw!$B3855,"")</f>
        <v/>
      </c>
      <c r="C3856" s="39" t="str">
        <f>IFERROR(raw!$D3855,"")</f>
        <v/>
      </c>
      <c r="D3856" s="39" t="str">
        <f>IFERROR(__xludf.DUMMYFUNCTION("IFERROR(RANK(raw!$H3855,Filter(raw!$H$2:$H10000,raw!$B$2:$B10000=raw!$B3855),1),"""")"),"")</f>
        <v/>
      </c>
      <c r="E3856" s="40" t="str">
        <f t="array" ref="E3856">IFERROR(INDEX(raw!$B:$H,MATCH(1,(raw!$B:$B=$B3856)*(raw!$D:$D=$C3856),0),7), "n/a")</f>
        <v/>
      </c>
    </row>
    <row r="3857">
      <c r="B3857" s="39" t="str">
        <f>IFERROR(raw!$B3856,"")</f>
        <v/>
      </c>
      <c r="C3857" s="39" t="str">
        <f>IFERROR(raw!$D3856,"")</f>
        <v/>
      </c>
      <c r="D3857" s="39" t="str">
        <f>IFERROR(__xludf.DUMMYFUNCTION("IFERROR(RANK(raw!$H3856,Filter(raw!$H$2:$H10000,raw!$B$2:$B10000=raw!$B3856),1),"""")"),"")</f>
        <v/>
      </c>
      <c r="E3857" s="40" t="str">
        <f t="array" ref="E3857">IFERROR(INDEX(raw!$B:$H,MATCH(1,(raw!$B:$B=$B3857)*(raw!$D:$D=$C3857),0),7), "n/a")</f>
        <v/>
      </c>
    </row>
    <row r="3858">
      <c r="B3858" s="39" t="str">
        <f>IFERROR(raw!$B3857,"")</f>
        <v/>
      </c>
      <c r="C3858" s="39" t="str">
        <f>IFERROR(raw!$D3857,"")</f>
        <v/>
      </c>
      <c r="D3858" s="39" t="str">
        <f>IFERROR(__xludf.DUMMYFUNCTION("IFERROR(RANK(raw!$H3857,Filter(raw!$H$2:$H10000,raw!$B$2:$B10000=raw!$B3857),1),"""")"),"")</f>
        <v/>
      </c>
      <c r="E3858" s="40" t="str">
        <f t="array" ref="E3858">IFERROR(INDEX(raw!$B:$H,MATCH(1,(raw!$B:$B=$B3858)*(raw!$D:$D=$C3858),0),7), "n/a")</f>
        <v/>
      </c>
    </row>
    <row r="3859">
      <c r="B3859" s="39" t="str">
        <f>IFERROR(raw!$B3858,"")</f>
        <v/>
      </c>
      <c r="C3859" s="39" t="str">
        <f>IFERROR(raw!$D3858,"")</f>
        <v/>
      </c>
      <c r="D3859" s="39" t="str">
        <f>IFERROR(__xludf.DUMMYFUNCTION("IFERROR(RANK(raw!$H3858,Filter(raw!$H$2:$H10000,raw!$B$2:$B10000=raw!$B3858),1),"""")"),"")</f>
        <v/>
      </c>
      <c r="E3859" s="40" t="str">
        <f t="array" ref="E3859">IFERROR(INDEX(raw!$B:$H,MATCH(1,(raw!$B:$B=$B3859)*(raw!$D:$D=$C3859),0),7), "n/a")</f>
        <v/>
      </c>
    </row>
    <row r="3860">
      <c r="B3860" s="39" t="str">
        <f>IFERROR(raw!$B3859,"")</f>
        <v/>
      </c>
      <c r="C3860" s="39" t="str">
        <f>IFERROR(raw!$D3859,"")</f>
        <v/>
      </c>
      <c r="D3860" s="39" t="str">
        <f>IFERROR(__xludf.DUMMYFUNCTION("IFERROR(RANK(raw!$H3859,Filter(raw!$H$2:$H10000,raw!$B$2:$B10000=raw!$B3859),1),"""")"),"")</f>
        <v/>
      </c>
      <c r="E3860" s="40" t="str">
        <f t="array" ref="E3860">IFERROR(INDEX(raw!$B:$H,MATCH(1,(raw!$B:$B=$B3860)*(raw!$D:$D=$C3860),0),7), "n/a")</f>
        <v/>
      </c>
    </row>
    <row r="3861">
      <c r="B3861" s="39" t="str">
        <f>IFERROR(raw!$B3860,"")</f>
        <v/>
      </c>
      <c r="C3861" s="39" t="str">
        <f>IFERROR(raw!$D3860,"")</f>
        <v/>
      </c>
      <c r="D3861" s="39" t="str">
        <f>IFERROR(__xludf.DUMMYFUNCTION("IFERROR(RANK(raw!$H3860,Filter(raw!$H$2:$H10000,raw!$B$2:$B10000=raw!$B3860),1),"""")"),"")</f>
        <v/>
      </c>
      <c r="E3861" s="40" t="str">
        <f t="array" ref="E3861">IFERROR(INDEX(raw!$B:$H,MATCH(1,(raw!$B:$B=$B3861)*(raw!$D:$D=$C3861),0),7), "n/a")</f>
        <v/>
      </c>
    </row>
    <row r="3862">
      <c r="B3862" s="39" t="str">
        <f>IFERROR(raw!$B3861,"")</f>
        <v/>
      </c>
      <c r="C3862" s="39" t="str">
        <f>IFERROR(raw!$D3861,"")</f>
        <v/>
      </c>
      <c r="D3862" s="39" t="str">
        <f>IFERROR(__xludf.DUMMYFUNCTION("IFERROR(RANK(raw!$H3861,Filter(raw!$H$2:$H10000,raw!$B$2:$B10000=raw!$B3861),1),"""")"),"")</f>
        <v/>
      </c>
      <c r="E3862" s="40" t="str">
        <f t="array" ref="E3862">IFERROR(INDEX(raw!$B:$H,MATCH(1,(raw!$B:$B=$B3862)*(raw!$D:$D=$C3862),0),7), "n/a")</f>
        <v/>
      </c>
    </row>
    <row r="3863">
      <c r="B3863" s="39" t="str">
        <f>IFERROR(raw!$B3862,"")</f>
        <v/>
      </c>
      <c r="C3863" s="39" t="str">
        <f>IFERROR(raw!$D3862,"")</f>
        <v/>
      </c>
      <c r="D3863" s="39" t="str">
        <f>IFERROR(__xludf.DUMMYFUNCTION("IFERROR(RANK(raw!$H3862,Filter(raw!$H$2:$H10000,raw!$B$2:$B10000=raw!$B3862),1),"""")"),"")</f>
        <v/>
      </c>
      <c r="E3863" s="40" t="str">
        <f t="array" ref="E3863">IFERROR(INDEX(raw!$B:$H,MATCH(1,(raw!$B:$B=$B3863)*(raw!$D:$D=$C3863),0),7), "n/a")</f>
        <v/>
      </c>
    </row>
    <row r="3864">
      <c r="B3864" s="39" t="str">
        <f>IFERROR(raw!$B3863,"")</f>
        <v/>
      </c>
      <c r="C3864" s="39" t="str">
        <f>IFERROR(raw!$D3863,"")</f>
        <v/>
      </c>
      <c r="D3864" s="39" t="str">
        <f>IFERROR(__xludf.DUMMYFUNCTION("IFERROR(RANK(raw!$H3863,Filter(raw!$H$2:$H10000,raw!$B$2:$B10000=raw!$B3863),1),"""")"),"")</f>
        <v/>
      </c>
      <c r="E3864" s="40" t="str">
        <f t="array" ref="E3864">IFERROR(INDEX(raw!$B:$H,MATCH(1,(raw!$B:$B=$B3864)*(raw!$D:$D=$C3864),0),7), "n/a")</f>
        <v/>
      </c>
    </row>
    <row r="3865">
      <c r="B3865" s="39" t="str">
        <f>IFERROR(raw!$B3864,"")</f>
        <v/>
      </c>
      <c r="C3865" s="39" t="str">
        <f>IFERROR(raw!$D3864,"")</f>
        <v/>
      </c>
      <c r="D3865" s="39" t="str">
        <f>IFERROR(__xludf.DUMMYFUNCTION("IFERROR(RANK(raw!$H3864,Filter(raw!$H$2:$H10000,raw!$B$2:$B10000=raw!$B3864),1),"""")"),"")</f>
        <v/>
      </c>
      <c r="E3865" s="40" t="str">
        <f t="array" ref="E3865">IFERROR(INDEX(raw!$B:$H,MATCH(1,(raw!$B:$B=$B3865)*(raw!$D:$D=$C3865),0),7), "n/a")</f>
        <v/>
      </c>
    </row>
    <row r="3866">
      <c r="B3866" s="39" t="str">
        <f>IFERROR(raw!$B3865,"")</f>
        <v/>
      </c>
      <c r="C3866" s="39" t="str">
        <f>IFERROR(raw!$D3865,"")</f>
        <v/>
      </c>
      <c r="D3866" s="39" t="str">
        <f>IFERROR(__xludf.DUMMYFUNCTION("IFERROR(RANK(raw!$H3865,Filter(raw!$H$2:$H10000,raw!$B$2:$B10000=raw!$B3865),1),"""")"),"")</f>
        <v/>
      </c>
      <c r="E3866" s="40" t="str">
        <f t="array" ref="E3866">IFERROR(INDEX(raw!$B:$H,MATCH(1,(raw!$B:$B=$B3866)*(raw!$D:$D=$C3866),0),7), "n/a")</f>
        <v/>
      </c>
    </row>
    <row r="3867">
      <c r="B3867" s="39" t="str">
        <f>IFERROR(raw!$B3866,"")</f>
        <v/>
      </c>
      <c r="C3867" s="39" t="str">
        <f>IFERROR(raw!$D3866,"")</f>
        <v/>
      </c>
      <c r="D3867" s="39" t="str">
        <f>IFERROR(__xludf.DUMMYFUNCTION("IFERROR(RANK(raw!$H3866,Filter(raw!$H$2:$H10000,raw!$B$2:$B10000=raw!$B3866),1),"""")"),"")</f>
        <v/>
      </c>
      <c r="E3867" s="40" t="str">
        <f t="array" ref="E3867">IFERROR(INDEX(raw!$B:$H,MATCH(1,(raw!$B:$B=$B3867)*(raw!$D:$D=$C3867),0),7), "n/a")</f>
        <v/>
      </c>
    </row>
    <row r="3868">
      <c r="B3868" s="39" t="str">
        <f>IFERROR(raw!$B3867,"")</f>
        <v/>
      </c>
      <c r="C3868" s="39" t="str">
        <f>IFERROR(raw!$D3867,"")</f>
        <v/>
      </c>
      <c r="D3868" s="39" t="str">
        <f>IFERROR(__xludf.DUMMYFUNCTION("IFERROR(RANK(raw!$H3867,Filter(raw!$H$2:$H10000,raw!$B$2:$B10000=raw!$B3867),1),"""")"),"")</f>
        <v/>
      </c>
      <c r="E3868" s="40" t="str">
        <f t="array" ref="E3868">IFERROR(INDEX(raw!$B:$H,MATCH(1,(raw!$B:$B=$B3868)*(raw!$D:$D=$C3868),0),7), "n/a")</f>
        <v/>
      </c>
    </row>
    <row r="3869">
      <c r="B3869" s="39" t="str">
        <f>IFERROR(raw!$B3868,"")</f>
        <v/>
      </c>
      <c r="C3869" s="39" t="str">
        <f>IFERROR(raw!$D3868,"")</f>
        <v/>
      </c>
      <c r="D3869" s="39" t="str">
        <f>IFERROR(__xludf.DUMMYFUNCTION("IFERROR(RANK(raw!$H3868,Filter(raw!$H$2:$H10000,raw!$B$2:$B10000=raw!$B3868),1),"""")"),"")</f>
        <v/>
      </c>
      <c r="E3869" s="40" t="str">
        <f t="array" ref="E3869">IFERROR(INDEX(raw!$B:$H,MATCH(1,(raw!$B:$B=$B3869)*(raw!$D:$D=$C3869),0),7), "n/a")</f>
        <v/>
      </c>
    </row>
    <row r="3870">
      <c r="B3870" s="39" t="str">
        <f>IFERROR(raw!$B3869,"")</f>
        <v/>
      </c>
      <c r="C3870" s="39" t="str">
        <f>IFERROR(raw!$D3869,"")</f>
        <v/>
      </c>
      <c r="D3870" s="39" t="str">
        <f>IFERROR(__xludf.DUMMYFUNCTION("IFERROR(RANK(raw!$H3869,Filter(raw!$H$2:$H10000,raw!$B$2:$B10000=raw!$B3869),1),"""")"),"")</f>
        <v/>
      </c>
      <c r="E3870" s="40" t="str">
        <f t="array" ref="E3870">IFERROR(INDEX(raw!$B:$H,MATCH(1,(raw!$B:$B=$B3870)*(raw!$D:$D=$C3870),0),7), "n/a")</f>
        <v/>
      </c>
    </row>
    <row r="3871">
      <c r="B3871" s="39" t="str">
        <f>IFERROR(raw!$B3870,"")</f>
        <v/>
      </c>
      <c r="C3871" s="39" t="str">
        <f>IFERROR(raw!$D3870,"")</f>
        <v/>
      </c>
      <c r="D3871" s="39" t="str">
        <f>IFERROR(__xludf.DUMMYFUNCTION("IFERROR(RANK(raw!$H3870,Filter(raw!$H$2:$H10000,raw!$B$2:$B10000=raw!$B3870),1),"""")"),"")</f>
        <v/>
      </c>
      <c r="E3871" s="40" t="str">
        <f t="array" ref="E3871">IFERROR(INDEX(raw!$B:$H,MATCH(1,(raw!$B:$B=$B3871)*(raw!$D:$D=$C3871),0),7), "n/a")</f>
        <v/>
      </c>
    </row>
    <row r="3872">
      <c r="B3872" s="39" t="str">
        <f>IFERROR(raw!$B3871,"")</f>
        <v/>
      </c>
      <c r="C3872" s="39" t="str">
        <f>IFERROR(raw!$D3871,"")</f>
        <v/>
      </c>
      <c r="D3872" s="39" t="str">
        <f>IFERROR(__xludf.DUMMYFUNCTION("IFERROR(RANK(raw!$H3871,Filter(raw!$H$2:$H10000,raw!$B$2:$B10000=raw!$B3871),1),"""")"),"")</f>
        <v/>
      </c>
      <c r="E3872" s="40" t="str">
        <f t="array" ref="E3872">IFERROR(INDEX(raw!$B:$H,MATCH(1,(raw!$B:$B=$B3872)*(raw!$D:$D=$C3872),0),7), "n/a")</f>
        <v/>
      </c>
    </row>
    <row r="3873">
      <c r="B3873" s="39" t="str">
        <f>IFERROR(raw!$B3872,"")</f>
        <v/>
      </c>
      <c r="C3873" s="39" t="str">
        <f>IFERROR(raw!$D3872,"")</f>
        <v/>
      </c>
      <c r="D3873" s="39" t="str">
        <f>IFERROR(__xludf.DUMMYFUNCTION("IFERROR(RANK(raw!$H3872,Filter(raw!$H$2:$H10000,raw!$B$2:$B10000=raw!$B3872),1),"""")"),"")</f>
        <v/>
      </c>
      <c r="E3873" s="40" t="str">
        <f t="array" ref="E3873">IFERROR(INDEX(raw!$B:$H,MATCH(1,(raw!$B:$B=$B3873)*(raw!$D:$D=$C3873),0),7), "n/a")</f>
        <v/>
      </c>
    </row>
    <row r="3874">
      <c r="B3874" s="39" t="str">
        <f>IFERROR(raw!$B3873,"")</f>
        <v/>
      </c>
      <c r="C3874" s="39" t="str">
        <f>IFERROR(raw!$D3873,"")</f>
        <v/>
      </c>
      <c r="D3874" s="39" t="str">
        <f>IFERROR(__xludf.DUMMYFUNCTION("IFERROR(RANK(raw!$H3873,Filter(raw!$H$2:$H10000,raw!$B$2:$B10000=raw!$B3873),1),"""")"),"")</f>
        <v/>
      </c>
      <c r="E3874" s="40" t="str">
        <f t="array" ref="E3874">IFERROR(INDEX(raw!$B:$H,MATCH(1,(raw!$B:$B=$B3874)*(raw!$D:$D=$C3874),0),7), "n/a")</f>
        <v/>
      </c>
    </row>
    <row r="3875">
      <c r="B3875" s="39" t="str">
        <f>IFERROR(raw!$B3874,"")</f>
        <v/>
      </c>
      <c r="C3875" s="39" t="str">
        <f>IFERROR(raw!$D3874,"")</f>
        <v/>
      </c>
      <c r="D3875" s="39" t="str">
        <f>IFERROR(__xludf.DUMMYFUNCTION("IFERROR(RANK(raw!$H3874,Filter(raw!$H$2:$H10000,raw!$B$2:$B10000=raw!$B3874),1),"""")"),"")</f>
        <v/>
      </c>
      <c r="E3875" s="40" t="str">
        <f t="array" ref="E3875">IFERROR(INDEX(raw!$B:$H,MATCH(1,(raw!$B:$B=$B3875)*(raw!$D:$D=$C3875),0),7), "n/a")</f>
        <v/>
      </c>
    </row>
    <row r="3876">
      <c r="B3876" s="39" t="str">
        <f>IFERROR(raw!$B3875,"")</f>
        <v/>
      </c>
      <c r="C3876" s="39" t="str">
        <f>IFERROR(raw!$D3875,"")</f>
        <v/>
      </c>
      <c r="D3876" s="39" t="str">
        <f>IFERROR(__xludf.DUMMYFUNCTION("IFERROR(RANK(raw!$H3875,Filter(raw!$H$2:$H10000,raw!$B$2:$B10000=raw!$B3875),1),"""")"),"")</f>
        <v/>
      </c>
      <c r="E3876" s="40" t="str">
        <f t="array" ref="E3876">IFERROR(INDEX(raw!$B:$H,MATCH(1,(raw!$B:$B=$B3876)*(raw!$D:$D=$C3876),0),7), "n/a")</f>
        <v/>
      </c>
    </row>
    <row r="3877">
      <c r="B3877" s="39" t="str">
        <f>IFERROR(raw!$B3876,"")</f>
        <v/>
      </c>
      <c r="C3877" s="39" t="str">
        <f>IFERROR(raw!$D3876,"")</f>
        <v/>
      </c>
      <c r="D3877" s="39" t="str">
        <f>IFERROR(__xludf.DUMMYFUNCTION("IFERROR(RANK(raw!$H3876,Filter(raw!$H$2:$H10000,raw!$B$2:$B10000=raw!$B3876),1),"""")"),"")</f>
        <v/>
      </c>
      <c r="E3877" s="40" t="str">
        <f t="array" ref="E3877">IFERROR(INDEX(raw!$B:$H,MATCH(1,(raw!$B:$B=$B3877)*(raw!$D:$D=$C3877),0),7), "n/a")</f>
        <v/>
      </c>
    </row>
    <row r="3878">
      <c r="B3878" s="39" t="str">
        <f>IFERROR(raw!$B3877,"")</f>
        <v/>
      </c>
      <c r="C3878" s="39" t="str">
        <f>IFERROR(raw!$D3877,"")</f>
        <v/>
      </c>
      <c r="D3878" s="39" t="str">
        <f>IFERROR(__xludf.DUMMYFUNCTION("IFERROR(RANK(raw!$H3877,Filter(raw!$H$2:$H10000,raw!$B$2:$B10000=raw!$B3877),1),"""")"),"")</f>
        <v/>
      </c>
      <c r="E3878" s="40" t="str">
        <f t="array" ref="E3878">IFERROR(INDEX(raw!$B:$H,MATCH(1,(raw!$B:$B=$B3878)*(raw!$D:$D=$C3878),0),7), "n/a")</f>
        <v/>
      </c>
    </row>
    <row r="3879">
      <c r="B3879" s="39" t="str">
        <f>IFERROR(raw!$B3878,"")</f>
        <v/>
      </c>
      <c r="C3879" s="39" t="str">
        <f>IFERROR(raw!$D3878,"")</f>
        <v/>
      </c>
      <c r="D3879" s="39" t="str">
        <f>IFERROR(__xludf.DUMMYFUNCTION("IFERROR(RANK(raw!$H3878,Filter(raw!$H$2:$H10000,raw!$B$2:$B10000=raw!$B3878),1),"""")"),"")</f>
        <v/>
      </c>
      <c r="E3879" s="40" t="str">
        <f t="array" ref="E3879">IFERROR(INDEX(raw!$B:$H,MATCH(1,(raw!$B:$B=$B3879)*(raw!$D:$D=$C3879),0),7), "n/a")</f>
        <v/>
      </c>
    </row>
    <row r="3880">
      <c r="B3880" s="39" t="str">
        <f>IFERROR(raw!$B3879,"")</f>
        <v/>
      </c>
      <c r="C3880" s="39" t="str">
        <f>IFERROR(raw!$D3879,"")</f>
        <v/>
      </c>
      <c r="D3880" s="39" t="str">
        <f>IFERROR(__xludf.DUMMYFUNCTION("IFERROR(RANK(raw!$H3879,Filter(raw!$H$2:$H10000,raw!$B$2:$B10000=raw!$B3879),1),"""")"),"")</f>
        <v/>
      </c>
      <c r="E3880" s="40" t="str">
        <f t="array" ref="E3880">IFERROR(INDEX(raw!$B:$H,MATCH(1,(raw!$B:$B=$B3880)*(raw!$D:$D=$C3880),0),7), "n/a")</f>
        <v/>
      </c>
    </row>
    <row r="3881">
      <c r="B3881" s="39" t="str">
        <f>IFERROR(raw!$B3880,"")</f>
        <v/>
      </c>
      <c r="C3881" s="39" t="str">
        <f>IFERROR(raw!$D3880,"")</f>
        <v/>
      </c>
      <c r="D3881" s="39" t="str">
        <f>IFERROR(__xludf.DUMMYFUNCTION("IFERROR(RANK(raw!$H3880,Filter(raw!$H$2:$H10000,raw!$B$2:$B10000=raw!$B3880),1),"""")"),"")</f>
        <v/>
      </c>
      <c r="E3881" s="40" t="str">
        <f t="array" ref="E3881">IFERROR(INDEX(raw!$B:$H,MATCH(1,(raw!$B:$B=$B3881)*(raw!$D:$D=$C3881),0),7), "n/a")</f>
        <v/>
      </c>
    </row>
    <row r="3882">
      <c r="B3882" s="39" t="str">
        <f>IFERROR(raw!$B3881,"")</f>
        <v/>
      </c>
      <c r="C3882" s="39" t="str">
        <f>IFERROR(raw!$D3881,"")</f>
        <v/>
      </c>
      <c r="D3882" s="39" t="str">
        <f>IFERROR(__xludf.DUMMYFUNCTION("IFERROR(RANK(raw!$H3881,Filter(raw!$H$2:$H10000,raw!$B$2:$B10000=raw!$B3881),1),"""")"),"")</f>
        <v/>
      </c>
      <c r="E3882" s="40" t="str">
        <f t="array" ref="E3882">IFERROR(INDEX(raw!$B:$H,MATCH(1,(raw!$B:$B=$B3882)*(raw!$D:$D=$C3882),0),7), "n/a")</f>
        <v/>
      </c>
    </row>
    <row r="3883">
      <c r="B3883" s="39" t="str">
        <f>IFERROR(raw!$B3882,"")</f>
        <v/>
      </c>
      <c r="C3883" s="39" t="str">
        <f>IFERROR(raw!$D3882,"")</f>
        <v/>
      </c>
      <c r="D3883" s="39" t="str">
        <f>IFERROR(__xludf.DUMMYFUNCTION("IFERROR(RANK(raw!$H3882,Filter(raw!$H$2:$H10000,raw!$B$2:$B10000=raw!$B3882),1),"""")"),"")</f>
        <v/>
      </c>
      <c r="E3883" s="40" t="str">
        <f t="array" ref="E3883">IFERROR(INDEX(raw!$B:$H,MATCH(1,(raw!$B:$B=$B3883)*(raw!$D:$D=$C3883),0),7), "n/a")</f>
        <v/>
      </c>
    </row>
    <row r="3884">
      <c r="B3884" s="39" t="str">
        <f>IFERROR(raw!$B3883,"")</f>
        <v/>
      </c>
      <c r="C3884" s="39" t="str">
        <f>IFERROR(raw!$D3883,"")</f>
        <v/>
      </c>
      <c r="D3884" s="39" t="str">
        <f>IFERROR(__xludf.DUMMYFUNCTION("IFERROR(RANK(raw!$H3883,Filter(raw!$H$2:$H10000,raw!$B$2:$B10000=raw!$B3883),1),"""")"),"")</f>
        <v/>
      </c>
      <c r="E3884" s="40" t="str">
        <f t="array" ref="E3884">IFERROR(INDEX(raw!$B:$H,MATCH(1,(raw!$B:$B=$B3884)*(raw!$D:$D=$C3884),0),7), "n/a")</f>
        <v/>
      </c>
    </row>
    <row r="3885">
      <c r="B3885" s="39" t="str">
        <f>IFERROR(raw!$B3884,"")</f>
        <v/>
      </c>
      <c r="C3885" s="39" t="str">
        <f>IFERROR(raw!$D3884,"")</f>
        <v/>
      </c>
      <c r="D3885" s="39" t="str">
        <f>IFERROR(__xludf.DUMMYFUNCTION("IFERROR(RANK(raw!$H3884,Filter(raw!$H$2:$H10000,raw!$B$2:$B10000=raw!$B3884),1),"""")"),"")</f>
        <v/>
      </c>
      <c r="E3885" s="40" t="str">
        <f t="array" ref="E3885">IFERROR(INDEX(raw!$B:$H,MATCH(1,(raw!$B:$B=$B3885)*(raw!$D:$D=$C3885),0),7), "n/a")</f>
        <v/>
      </c>
    </row>
    <row r="3886">
      <c r="B3886" s="39" t="str">
        <f>IFERROR(raw!$B3885,"")</f>
        <v/>
      </c>
      <c r="C3886" s="39" t="str">
        <f>IFERROR(raw!$D3885,"")</f>
        <v/>
      </c>
      <c r="D3886" s="39" t="str">
        <f>IFERROR(__xludf.DUMMYFUNCTION("IFERROR(RANK(raw!$H3885,Filter(raw!$H$2:$H10000,raw!$B$2:$B10000=raw!$B3885),1),"""")"),"")</f>
        <v/>
      </c>
      <c r="E3886" s="40" t="str">
        <f t="array" ref="E3886">IFERROR(INDEX(raw!$B:$H,MATCH(1,(raw!$B:$B=$B3886)*(raw!$D:$D=$C3886),0),7), "n/a")</f>
        <v/>
      </c>
    </row>
    <row r="3887">
      <c r="B3887" s="39" t="str">
        <f>IFERROR(raw!$B3886,"")</f>
        <v/>
      </c>
      <c r="C3887" s="39" t="str">
        <f>IFERROR(raw!$D3886,"")</f>
        <v/>
      </c>
      <c r="D3887" s="39" t="str">
        <f>IFERROR(__xludf.DUMMYFUNCTION("IFERROR(RANK(raw!$H3886,Filter(raw!$H$2:$H10000,raw!$B$2:$B10000=raw!$B3886),1),"""")"),"")</f>
        <v/>
      </c>
      <c r="E3887" s="40" t="str">
        <f t="array" ref="E3887">IFERROR(INDEX(raw!$B:$H,MATCH(1,(raw!$B:$B=$B3887)*(raw!$D:$D=$C3887),0),7), "n/a")</f>
        <v/>
      </c>
    </row>
    <row r="3888">
      <c r="B3888" s="39" t="str">
        <f>IFERROR(raw!$B3887,"")</f>
        <v/>
      </c>
      <c r="C3888" s="39" t="str">
        <f>IFERROR(raw!$D3887,"")</f>
        <v/>
      </c>
      <c r="D3888" s="39" t="str">
        <f>IFERROR(__xludf.DUMMYFUNCTION("IFERROR(RANK(raw!$H3887,Filter(raw!$H$2:$H10000,raw!$B$2:$B10000=raw!$B3887),1),"""")"),"")</f>
        <v/>
      </c>
      <c r="E3888" s="40" t="str">
        <f t="array" ref="E3888">IFERROR(INDEX(raw!$B:$H,MATCH(1,(raw!$B:$B=$B3888)*(raw!$D:$D=$C3888),0),7), "n/a")</f>
        <v/>
      </c>
    </row>
    <row r="3889">
      <c r="B3889" s="39" t="str">
        <f>IFERROR(raw!$B3888,"")</f>
        <v/>
      </c>
      <c r="C3889" s="39" t="str">
        <f>IFERROR(raw!$D3888,"")</f>
        <v/>
      </c>
      <c r="D3889" s="39" t="str">
        <f>IFERROR(__xludf.DUMMYFUNCTION("IFERROR(RANK(raw!$H3888,Filter(raw!$H$2:$H10000,raw!$B$2:$B10000=raw!$B3888),1),"""")"),"")</f>
        <v/>
      </c>
      <c r="E3889" s="40" t="str">
        <f t="array" ref="E3889">IFERROR(INDEX(raw!$B:$H,MATCH(1,(raw!$B:$B=$B3889)*(raw!$D:$D=$C3889),0),7), "n/a")</f>
        <v/>
      </c>
    </row>
    <row r="3890">
      <c r="B3890" s="39" t="str">
        <f>IFERROR(raw!$B3889,"")</f>
        <v/>
      </c>
      <c r="C3890" s="39" t="str">
        <f>IFERROR(raw!$D3889,"")</f>
        <v/>
      </c>
      <c r="D3890" s="39" t="str">
        <f>IFERROR(__xludf.DUMMYFUNCTION("IFERROR(RANK(raw!$H3889,Filter(raw!$H$2:$H10000,raw!$B$2:$B10000=raw!$B3889),1),"""")"),"")</f>
        <v/>
      </c>
      <c r="E3890" s="40" t="str">
        <f t="array" ref="E3890">IFERROR(INDEX(raw!$B:$H,MATCH(1,(raw!$B:$B=$B3890)*(raw!$D:$D=$C3890),0),7), "n/a")</f>
        <v/>
      </c>
    </row>
    <row r="3891">
      <c r="B3891" s="39" t="str">
        <f>IFERROR(raw!$B3890,"")</f>
        <v/>
      </c>
      <c r="C3891" s="39" t="str">
        <f>IFERROR(raw!$D3890,"")</f>
        <v/>
      </c>
      <c r="D3891" s="39" t="str">
        <f>IFERROR(__xludf.DUMMYFUNCTION("IFERROR(RANK(raw!$H3890,Filter(raw!$H$2:$H10000,raw!$B$2:$B10000=raw!$B3890),1),"""")"),"")</f>
        <v/>
      </c>
      <c r="E3891" s="40" t="str">
        <f t="array" ref="E3891">IFERROR(INDEX(raw!$B:$H,MATCH(1,(raw!$B:$B=$B3891)*(raw!$D:$D=$C3891),0),7), "n/a")</f>
        <v/>
      </c>
    </row>
    <row r="3892">
      <c r="B3892" s="39" t="str">
        <f>IFERROR(raw!$B3891,"")</f>
        <v/>
      </c>
      <c r="C3892" s="39" t="str">
        <f>IFERROR(raw!$D3891,"")</f>
        <v/>
      </c>
      <c r="D3892" s="39" t="str">
        <f>IFERROR(__xludf.DUMMYFUNCTION("IFERROR(RANK(raw!$H3891,Filter(raw!$H$2:$H10000,raw!$B$2:$B10000=raw!$B3891),1),"""")"),"")</f>
        <v/>
      </c>
      <c r="E3892" s="40" t="str">
        <f t="array" ref="E3892">IFERROR(INDEX(raw!$B:$H,MATCH(1,(raw!$B:$B=$B3892)*(raw!$D:$D=$C3892),0),7), "n/a")</f>
        <v/>
      </c>
    </row>
    <row r="3893">
      <c r="B3893" s="39" t="str">
        <f>IFERROR(raw!$B3892,"")</f>
        <v/>
      </c>
      <c r="C3893" s="39" t="str">
        <f>IFERROR(raw!$D3892,"")</f>
        <v/>
      </c>
      <c r="D3893" s="39" t="str">
        <f>IFERROR(__xludf.DUMMYFUNCTION("IFERROR(RANK(raw!$H3892,Filter(raw!$H$2:$H10000,raw!$B$2:$B10000=raw!$B3892),1),"""")"),"")</f>
        <v/>
      </c>
      <c r="E3893" s="40" t="str">
        <f t="array" ref="E3893">IFERROR(INDEX(raw!$B:$H,MATCH(1,(raw!$B:$B=$B3893)*(raw!$D:$D=$C3893),0),7), "n/a")</f>
        <v/>
      </c>
    </row>
    <row r="3894">
      <c r="B3894" s="39" t="str">
        <f>IFERROR(raw!$B3893,"")</f>
        <v/>
      </c>
      <c r="C3894" s="39" t="str">
        <f>IFERROR(raw!$D3893,"")</f>
        <v/>
      </c>
      <c r="D3894" s="39" t="str">
        <f>IFERROR(__xludf.DUMMYFUNCTION("IFERROR(RANK(raw!$H3893,Filter(raw!$H$2:$H10000,raw!$B$2:$B10000=raw!$B3893),1),"""")"),"")</f>
        <v/>
      </c>
      <c r="E3894" s="40" t="str">
        <f t="array" ref="E3894">IFERROR(INDEX(raw!$B:$H,MATCH(1,(raw!$B:$B=$B3894)*(raw!$D:$D=$C3894),0),7), "n/a")</f>
        <v/>
      </c>
    </row>
    <row r="3895">
      <c r="B3895" s="39" t="str">
        <f>IFERROR(raw!$B3894,"")</f>
        <v/>
      </c>
      <c r="C3895" s="39" t="str">
        <f>IFERROR(raw!$D3894,"")</f>
        <v/>
      </c>
      <c r="D3895" s="39" t="str">
        <f>IFERROR(__xludf.DUMMYFUNCTION("IFERROR(RANK(raw!$H3894,Filter(raw!$H$2:$H10000,raw!$B$2:$B10000=raw!$B3894),1),"""")"),"")</f>
        <v/>
      </c>
      <c r="E3895" s="40" t="str">
        <f t="array" ref="E3895">IFERROR(INDEX(raw!$B:$H,MATCH(1,(raw!$B:$B=$B3895)*(raw!$D:$D=$C3895),0),7), "n/a")</f>
        <v/>
      </c>
    </row>
    <row r="3896">
      <c r="B3896" s="39" t="str">
        <f>IFERROR(raw!$B3895,"")</f>
        <v/>
      </c>
      <c r="C3896" s="39" t="str">
        <f>IFERROR(raw!$D3895,"")</f>
        <v/>
      </c>
      <c r="D3896" s="39" t="str">
        <f>IFERROR(__xludf.DUMMYFUNCTION("IFERROR(RANK(raw!$H3895,Filter(raw!$H$2:$H10000,raw!$B$2:$B10000=raw!$B3895),1),"""")"),"")</f>
        <v/>
      </c>
      <c r="E3896" s="40" t="str">
        <f t="array" ref="E3896">IFERROR(INDEX(raw!$B:$H,MATCH(1,(raw!$B:$B=$B3896)*(raw!$D:$D=$C3896),0),7), "n/a")</f>
        <v/>
      </c>
    </row>
    <row r="3897">
      <c r="B3897" s="39" t="str">
        <f>IFERROR(raw!$B3896,"")</f>
        <v/>
      </c>
      <c r="C3897" s="39" t="str">
        <f>IFERROR(raw!$D3896,"")</f>
        <v/>
      </c>
      <c r="D3897" s="39" t="str">
        <f>IFERROR(__xludf.DUMMYFUNCTION("IFERROR(RANK(raw!$H3896,Filter(raw!$H$2:$H10000,raw!$B$2:$B10000=raw!$B3896),1),"""")"),"")</f>
        <v/>
      </c>
      <c r="E3897" s="40" t="str">
        <f t="array" ref="E3897">IFERROR(INDEX(raw!$B:$H,MATCH(1,(raw!$B:$B=$B3897)*(raw!$D:$D=$C3897),0),7), "n/a")</f>
        <v/>
      </c>
    </row>
    <row r="3898">
      <c r="B3898" s="39" t="str">
        <f>IFERROR(raw!$B3897,"")</f>
        <v/>
      </c>
      <c r="C3898" s="39" t="str">
        <f>IFERROR(raw!$D3897,"")</f>
        <v/>
      </c>
      <c r="D3898" s="39" t="str">
        <f>IFERROR(__xludf.DUMMYFUNCTION("IFERROR(RANK(raw!$H3897,Filter(raw!$H$2:$H10000,raw!$B$2:$B10000=raw!$B3897),1),"""")"),"")</f>
        <v/>
      </c>
      <c r="E3898" s="40" t="str">
        <f t="array" ref="E3898">IFERROR(INDEX(raw!$B:$H,MATCH(1,(raw!$B:$B=$B3898)*(raw!$D:$D=$C3898),0),7), "n/a")</f>
        <v/>
      </c>
    </row>
    <row r="3899">
      <c r="B3899" s="39" t="str">
        <f>IFERROR(raw!$B3898,"")</f>
        <v/>
      </c>
      <c r="C3899" s="39" t="str">
        <f>IFERROR(raw!$D3898,"")</f>
        <v/>
      </c>
      <c r="D3899" s="39" t="str">
        <f>IFERROR(__xludf.DUMMYFUNCTION("IFERROR(RANK(raw!$H3898,Filter(raw!$H$2:$H10000,raw!$B$2:$B10000=raw!$B3898),1),"""")"),"")</f>
        <v/>
      </c>
      <c r="E3899" s="40" t="str">
        <f t="array" ref="E3899">IFERROR(INDEX(raw!$B:$H,MATCH(1,(raw!$B:$B=$B3899)*(raw!$D:$D=$C3899),0),7), "n/a")</f>
        <v/>
      </c>
    </row>
    <row r="3900">
      <c r="B3900" s="39" t="str">
        <f>IFERROR(raw!$B3899,"")</f>
        <v/>
      </c>
      <c r="C3900" s="39" t="str">
        <f>IFERROR(raw!$D3899,"")</f>
        <v/>
      </c>
      <c r="D3900" s="39" t="str">
        <f>IFERROR(__xludf.DUMMYFUNCTION("IFERROR(RANK(raw!$H3899,Filter(raw!$H$2:$H10000,raw!$B$2:$B10000=raw!$B3899),1),"""")"),"")</f>
        <v/>
      </c>
      <c r="E3900" s="40" t="str">
        <f t="array" ref="E3900">IFERROR(INDEX(raw!$B:$H,MATCH(1,(raw!$B:$B=$B3900)*(raw!$D:$D=$C3900),0),7), "n/a")</f>
        <v/>
      </c>
    </row>
    <row r="3901">
      <c r="B3901" s="39" t="str">
        <f>IFERROR(raw!$B3900,"")</f>
        <v/>
      </c>
      <c r="C3901" s="39" t="str">
        <f>IFERROR(raw!$D3900,"")</f>
        <v/>
      </c>
      <c r="D3901" s="39" t="str">
        <f>IFERROR(__xludf.DUMMYFUNCTION("IFERROR(RANK(raw!$H3900,Filter(raw!$H$2:$H10000,raw!$B$2:$B10000=raw!$B3900),1),"""")"),"")</f>
        <v/>
      </c>
      <c r="E3901" s="40" t="str">
        <f t="array" ref="E3901">IFERROR(INDEX(raw!$B:$H,MATCH(1,(raw!$B:$B=$B3901)*(raw!$D:$D=$C3901),0),7), "n/a")</f>
        <v/>
      </c>
    </row>
    <row r="3902">
      <c r="B3902" s="39" t="str">
        <f>IFERROR(raw!$B3901,"")</f>
        <v/>
      </c>
      <c r="C3902" s="39" t="str">
        <f>IFERROR(raw!$D3901,"")</f>
        <v/>
      </c>
      <c r="D3902" s="39" t="str">
        <f>IFERROR(__xludf.DUMMYFUNCTION("IFERROR(RANK(raw!$H3901,Filter(raw!$H$2:$H10000,raw!$B$2:$B10000=raw!$B3901),1),"""")"),"")</f>
        <v/>
      </c>
      <c r="E3902" s="40" t="str">
        <f t="array" ref="E3902">IFERROR(INDEX(raw!$B:$H,MATCH(1,(raw!$B:$B=$B3902)*(raw!$D:$D=$C3902),0),7), "n/a")</f>
        <v/>
      </c>
    </row>
    <row r="3903">
      <c r="B3903" s="39" t="str">
        <f>IFERROR(raw!$B3902,"")</f>
        <v/>
      </c>
      <c r="C3903" s="39" t="str">
        <f>IFERROR(raw!$D3902,"")</f>
        <v/>
      </c>
      <c r="D3903" s="39" t="str">
        <f>IFERROR(__xludf.DUMMYFUNCTION("IFERROR(RANK(raw!$H3902,Filter(raw!$H$2:$H10000,raw!$B$2:$B10000=raw!$B3902),1),"""")"),"")</f>
        <v/>
      </c>
      <c r="E3903" s="40" t="str">
        <f t="array" ref="E3903">IFERROR(INDEX(raw!$B:$H,MATCH(1,(raw!$B:$B=$B3903)*(raw!$D:$D=$C3903),0),7), "n/a")</f>
        <v/>
      </c>
    </row>
    <row r="3904">
      <c r="B3904" s="39" t="str">
        <f>IFERROR(raw!$B3903,"")</f>
        <v/>
      </c>
      <c r="C3904" s="39" t="str">
        <f>IFERROR(raw!$D3903,"")</f>
        <v/>
      </c>
      <c r="D3904" s="39" t="str">
        <f>IFERROR(__xludf.DUMMYFUNCTION("IFERROR(RANK(raw!$H3903,Filter(raw!$H$2:$H10000,raw!$B$2:$B10000=raw!$B3903),1),"""")"),"")</f>
        <v/>
      </c>
      <c r="E3904" s="40" t="str">
        <f t="array" ref="E3904">IFERROR(INDEX(raw!$B:$H,MATCH(1,(raw!$B:$B=$B3904)*(raw!$D:$D=$C3904),0),7), "n/a")</f>
        <v/>
      </c>
    </row>
    <row r="3905">
      <c r="B3905" s="39" t="str">
        <f>IFERROR(raw!$B3904,"")</f>
        <v/>
      </c>
      <c r="C3905" s="39" t="str">
        <f>IFERROR(raw!$D3904,"")</f>
        <v/>
      </c>
      <c r="D3905" s="39" t="str">
        <f>IFERROR(__xludf.DUMMYFUNCTION("IFERROR(RANK(raw!$H3904,Filter(raw!$H$2:$H10000,raw!$B$2:$B10000=raw!$B3904),1),"""")"),"")</f>
        <v/>
      </c>
      <c r="E3905" s="40" t="str">
        <f t="array" ref="E3905">IFERROR(INDEX(raw!$B:$H,MATCH(1,(raw!$B:$B=$B3905)*(raw!$D:$D=$C3905),0),7), "n/a")</f>
        <v/>
      </c>
    </row>
    <row r="3906">
      <c r="B3906" s="39" t="str">
        <f>IFERROR(raw!$B3905,"")</f>
        <v/>
      </c>
      <c r="C3906" s="39" t="str">
        <f>IFERROR(raw!$D3905,"")</f>
        <v/>
      </c>
      <c r="D3906" s="39" t="str">
        <f>IFERROR(__xludf.DUMMYFUNCTION("IFERROR(RANK(raw!$H3905,Filter(raw!$H$2:$H10000,raw!$B$2:$B10000=raw!$B3905),1),"""")"),"")</f>
        <v/>
      </c>
      <c r="E3906" s="40" t="str">
        <f t="array" ref="E3906">IFERROR(INDEX(raw!$B:$H,MATCH(1,(raw!$B:$B=$B3906)*(raw!$D:$D=$C3906),0),7), "n/a")</f>
        <v/>
      </c>
    </row>
    <row r="3907">
      <c r="B3907" s="39" t="str">
        <f>IFERROR(raw!$B3906,"")</f>
        <v/>
      </c>
      <c r="C3907" s="39" t="str">
        <f>IFERROR(raw!$D3906,"")</f>
        <v/>
      </c>
      <c r="D3907" s="39" t="str">
        <f>IFERROR(__xludf.DUMMYFUNCTION("IFERROR(RANK(raw!$H3906,Filter(raw!$H$2:$H10000,raw!$B$2:$B10000=raw!$B3906),1),"""")"),"")</f>
        <v/>
      </c>
      <c r="E3907" s="40" t="str">
        <f t="array" ref="E3907">IFERROR(INDEX(raw!$B:$H,MATCH(1,(raw!$B:$B=$B3907)*(raw!$D:$D=$C3907),0),7), "n/a")</f>
        <v/>
      </c>
    </row>
    <row r="3908">
      <c r="B3908" s="39" t="str">
        <f>IFERROR(raw!$B3907,"")</f>
        <v/>
      </c>
      <c r="C3908" s="39" t="str">
        <f>IFERROR(raw!$D3907,"")</f>
        <v/>
      </c>
      <c r="D3908" s="39" t="str">
        <f>IFERROR(__xludf.DUMMYFUNCTION("IFERROR(RANK(raw!$H3907,Filter(raw!$H$2:$H10000,raw!$B$2:$B10000=raw!$B3907),1),"""")"),"")</f>
        <v/>
      </c>
      <c r="E3908" s="40" t="str">
        <f t="array" ref="E3908">IFERROR(INDEX(raw!$B:$H,MATCH(1,(raw!$B:$B=$B3908)*(raw!$D:$D=$C3908),0),7), "n/a")</f>
        <v/>
      </c>
    </row>
    <row r="3909">
      <c r="B3909" s="39" t="str">
        <f>IFERROR(raw!$B3908,"")</f>
        <v/>
      </c>
      <c r="C3909" s="39" t="str">
        <f>IFERROR(raw!$D3908,"")</f>
        <v/>
      </c>
      <c r="D3909" s="39" t="str">
        <f>IFERROR(__xludf.DUMMYFUNCTION("IFERROR(RANK(raw!$H3908,Filter(raw!$H$2:$H10000,raw!$B$2:$B10000=raw!$B3908),1),"""")"),"")</f>
        <v/>
      </c>
      <c r="E3909" s="40" t="str">
        <f t="array" ref="E3909">IFERROR(INDEX(raw!$B:$H,MATCH(1,(raw!$B:$B=$B3909)*(raw!$D:$D=$C3909),0),7), "n/a")</f>
        <v/>
      </c>
    </row>
    <row r="3910">
      <c r="B3910" s="39" t="str">
        <f>IFERROR(raw!$B3909,"")</f>
        <v/>
      </c>
      <c r="C3910" s="39" t="str">
        <f>IFERROR(raw!$D3909,"")</f>
        <v/>
      </c>
      <c r="D3910" s="39" t="str">
        <f>IFERROR(__xludf.DUMMYFUNCTION("IFERROR(RANK(raw!$H3909,Filter(raw!$H$2:$H10000,raw!$B$2:$B10000=raw!$B3909),1),"""")"),"")</f>
        <v/>
      </c>
      <c r="E3910" s="40" t="str">
        <f t="array" ref="E3910">IFERROR(INDEX(raw!$B:$H,MATCH(1,(raw!$B:$B=$B3910)*(raw!$D:$D=$C3910),0),7), "n/a")</f>
        <v/>
      </c>
    </row>
    <row r="3911">
      <c r="B3911" s="39" t="str">
        <f>IFERROR(raw!$B3910,"")</f>
        <v/>
      </c>
      <c r="C3911" s="39" t="str">
        <f>IFERROR(raw!$D3910,"")</f>
        <v/>
      </c>
      <c r="D3911" s="39" t="str">
        <f>IFERROR(__xludf.DUMMYFUNCTION("IFERROR(RANK(raw!$H3910,Filter(raw!$H$2:$H10000,raw!$B$2:$B10000=raw!$B3910),1),"""")"),"")</f>
        <v/>
      </c>
      <c r="E3911" s="40" t="str">
        <f t="array" ref="E3911">IFERROR(INDEX(raw!$B:$H,MATCH(1,(raw!$B:$B=$B3911)*(raw!$D:$D=$C3911),0),7), "n/a")</f>
        <v/>
      </c>
    </row>
    <row r="3912">
      <c r="B3912" s="39" t="str">
        <f>IFERROR(raw!$B3911,"")</f>
        <v/>
      </c>
      <c r="C3912" s="39" t="str">
        <f>IFERROR(raw!$D3911,"")</f>
        <v/>
      </c>
      <c r="D3912" s="39" t="str">
        <f>IFERROR(__xludf.DUMMYFUNCTION("IFERROR(RANK(raw!$H3911,Filter(raw!$H$2:$H10000,raw!$B$2:$B10000=raw!$B3911),1),"""")"),"")</f>
        <v/>
      </c>
      <c r="E3912" s="40" t="str">
        <f t="array" ref="E3912">IFERROR(INDEX(raw!$B:$H,MATCH(1,(raw!$B:$B=$B3912)*(raw!$D:$D=$C3912),0),7), "n/a")</f>
        <v/>
      </c>
    </row>
    <row r="3913">
      <c r="B3913" s="39" t="str">
        <f>IFERROR(raw!$B3912,"")</f>
        <v/>
      </c>
      <c r="C3913" s="39" t="str">
        <f>IFERROR(raw!$D3912,"")</f>
        <v/>
      </c>
      <c r="D3913" s="39" t="str">
        <f>IFERROR(__xludf.DUMMYFUNCTION("IFERROR(RANK(raw!$H3912,Filter(raw!$H$2:$H10000,raw!$B$2:$B10000=raw!$B3912),1),"""")"),"")</f>
        <v/>
      </c>
      <c r="E3913" s="40" t="str">
        <f t="array" ref="E3913">IFERROR(INDEX(raw!$B:$H,MATCH(1,(raw!$B:$B=$B3913)*(raw!$D:$D=$C3913),0),7), "n/a")</f>
        <v/>
      </c>
    </row>
    <row r="3914">
      <c r="B3914" s="39" t="str">
        <f>IFERROR(raw!$B3913,"")</f>
        <v/>
      </c>
      <c r="C3914" s="39" t="str">
        <f>IFERROR(raw!$D3913,"")</f>
        <v/>
      </c>
      <c r="D3914" s="39" t="str">
        <f>IFERROR(__xludf.DUMMYFUNCTION("IFERROR(RANK(raw!$H3913,Filter(raw!$H$2:$H10000,raw!$B$2:$B10000=raw!$B3913),1),"""")"),"")</f>
        <v/>
      </c>
      <c r="E3914" s="40" t="str">
        <f t="array" ref="E3914">IFERROR(INDEX(raw!$B:$H,MATCH(1,(raw!$B:$B=$B3914)*(raw!$D:$D=$C3914),0),7), "n/a")</f>
        <v/>
      </c>
    </row>
    <row r="3915">
      <c r="B3915" s="39" t="str">
        <f>IFERROR(raw!$B3914,"")</f>
        <v/>
      </c>
      <c r="C3915" s="39" t="str">
        <f>IFERROR(raw!$D3914,"")</f>
        <v/>
      </c>
      <c r="D3915" s="39" t="str">
        <f>IFERROR(__xludf.DUMMYFUNCTION("IFERROR(RANK(raw!$H3914,Filter(raw!$H$2:$H10000,raw!$B$2:$B10000=raw!$B3914),1),"""")"),"")</f>
        <v/>
      </c>
      <c r="E3915" s="40" t="str">
        <f t="array" ref="E3915">IFERROR(INDEX(raw!$B:$H,MATCH(1,(raw!$B:$B=$B3915)*(raw!$D:$D=$C3915),0),7), "n/a")</f>
        <v/>
      </c>
    </row>
    <row r="3916">
      <c r="B3916" s="39" t="str">
        <f>IFERROR(raw!$B3915,"")</f>
        <v/>
      </c>
      <c r="C3916" s="39" t="str">
        <f>IFERROR(raw!$D3915,"")</f>
        <v/>
      </c>
      <c r="D3916" s="39" t="str">
        <f>IFERROR(__xludf.DUMMYFUNCTION("IFERROR(RANK(raw!$H3915,Filter(raw!$H$2:$H10000,raw!$B$2:$B10000=raw!$B3915),1),"""")"),"")</f>
        <v/>
      </c>
      <c r="E3916" s="40" t="str">
        <f t="array" ref="E3916">IFERROR(INDEX(raw!$B:$H,MATCH(1,(raw!$B:$B=$B3916)*(raw!$D:$D=$C3916),0),7), "n/a")</f>
        <v/>
      </c>
    </row>
    <row r="3917">
      <c r="B3917" s="39" t="str">
        <f>IFERROR(raw!$B3916,"")</f>
        <v/>
      </c>
      <c r="C3917" s="39" t="str">
        <f>IFERROR(raw!$D3916,"")</f>
        <v/>
      </c>
      <c r="D3917" s="39" t="str">
        <f>IFERROR(__xludf.DUMMYFUNCTION("IFERROR(RANK(raw!$H3916,Filter(raw!$H$2:$H10000,raw!$B$2:$B10000=raw!$B3916),1),"""")"),"")</f>
        <v/>
      </c>
      <c r="E3917" s="40" t="str">
        <f t="array" ref="E3917">IFERROR(INDEX(raw!$B:$H,MATCH(1,(raw!$B:$B=$B3917)*(raw!$D:$D=$C3917),0),7), "n/a")</f>
        <v/>
      </c>
    </row>
    <row r="3918">
      <c r="B3918" s="39" t="str">
        <f>IFERROR(raw!$B3917,"")</f>
        <v/>
      </c>
      <c r="C3918" s="39" t="str">
        <f>IFERROR(raw!$D3917,"")</f>
        <v/>
      </c>
      <c r="D3918" s="39" t="str">
        <f>IFERROR(__xludf.DUMMYFUNCTION("IFERROR(RANK(raw!$H3917,Filter(raw!$H$2:$H10000,raw!$B$2:$B10000=raw!$B3917),1),"""")"),"")</f>
        <v/>
      </c>
      <c r="E3918" s="40" t="str">
        <f t="array" ref="E3918">IFERROR(INDEX(raw!$B:$H,MATCH(1,(raw!$B:$B=$B3918)*(raw!$D:$D=$C3918),0),7), "n/a")</f>
        <v/>
      </c>
    </row>
    <row r="3919">
      <c r="B3919" s="39" t="str">
        <f>IFERROR(raw!$B3918,"")</f>
        <v/>
      </c>
      <c r="C3919" s="39" t="str">
        <f>IFERROR(raw!$D3918,"")</f>
        <v/>
      </c>
      <c r="D3919" s="39" t="str">
        <f>IFERROR(__xludf.DUMMYFUNCTION("IFERROR(RANK(raw!$H3918,Filter(raw!$H$2:$H10000,raw!$B$2:$B10000=raw!$B3918),1),"""")"),"")</f>
        <v/>
      </c>
      <c r="E3919" s="40" t="str">
        <f t="array" ref="E3919">IFERROR(INDEX(raw!$B:$H,MATCH(1,(raw!$B:$B=$B3919)*(raw!$D:$D=$C3919),0),7), "n/a")</f>
        <v/>
      </c>
    </row>
    <row r="3920">
      <c r="B3920" s="39" t="str">
        <f>IFERROR(raw!$B3919,"")</f>
        <v/>
      </c>
      <c r="C3920" s="39" t="str">
        <f>IFERROR(raw!$D3919,"")</f>
        <v/>
      </c>
      <c r="D3920" s="39" t="str">
        <f>IFERROR(__xludf.DUMMYFUNCTION("IFERROR(RANK(raw!$H3919,Filter(raw!$H$2:$H10000,raw!$B$2:$B10000=raw!$B3919),1),"""")"),"")</f>
        <v/>
      </c>
      <c r="E3920" s="40" t="str">
        <f t="array" ref="E3920">IFERROR(INDEX(raw!$B:$H,MATCH(1,(raw!$B:$B=$B3920)*(raw!$D:$D=$C3920),0),7), "n/a")</f>
        <v/>
      </c>
    </row>
    <row r="3921">
      <c r="B3921" s="39" t="str">
        <f>IFERROR(raw!$B3920,"")</f>
        <v/>
      </c>
      <c r="C3921" s="39" t="str">
        <f>IFERROR(raw!$D3920,"")</f>
        <v/>
      </c>
      <c r="D3921" s="39" t="str">
        <f>IFERROR(__xludf.DUMMYFUNCTION("IFERROR(RANK(raw!$H3920,Filter(raw!$H$2:$H10000,raw!$B$2:$B10000=raw!$B3920),1),"""")"),"")</f>
        <v/>
      </c>
      <c r="E3921" s="40" t="str">
        <f t="array" ref="E3921">IFERROR(INDEX(raw!$B:$H,MATCH(1,(raw!$B:$B=$B3921)*(raw!$D:$D=$C3921),0),7), "n/a")</f>
        <v/>
      </c>
    </row>
    <row r="3922">
      <c r="B3922" s="39" t="str">
        <f>IFERROR(raw!$B3921,"")</f>
        <v/>
      </c>
      <c r="C3922" s="39" t="str">
        <f>IFERROR(raw!$D3921,"")</f>
        <v/>
      </c>
      <c r="D3922" s="39" t="str">
        <f>IFERROR(__xludf.DUMMYFUNCTION("IFERROR(RANK(raw!$H3921,Filter(raw!$H$2:$H10000,raw!$B$2:$B10000=raw!$B3921),1),"""")"),"")</f>
        <v/>
      </c>
      <c r="E3922" s="40" t="str">
        <f t="array" ref="E3922">IFERROR(INDEX(raw!$B:$H,MATCH(1,(raw!$B:$B=$B3922)*(raw!$D:$D=$C3922),0),7), "n/a")</f>
        <v/>
      </c>
    </row>
    <row r="3923">
      <c r="B3923" s="39" t="str">
        <f>IFERROR(raw!$B3922,"")</f>
        <v/>
      </c>
      <c r="C3923" s="39" t="str">
        <f>IFERROR(raw!$D3922,"")</f>
        <v/>
      </c>
      <c r="D3923" s="39" t="str">
        <f>IFERROR(__xludf.DUMMYFUNCTION("IFERROR(RANK(raw!$H3922,Filter(raw!$H$2:$H10000,raw!$B$2:$B10000=raw!$B3922),1),"""")"),"")</f>
        <v/>
      </c>
      <c r="E3923" s="40" t="str">
        <f t="array" ref="E3923">IFERROR(INDEX(raw!$B:$H,MATCH(1,(raw!$B:$B=$B3923)*(raw!$D:$D=$C3923),0),7), "n/a")</f>
        <v/>
      </c>
    </row>
    <row r="3924">
      <c r="B3924" s="39" t="str">
        <f>IFERROR(raw!$B3923,"")</f>
        <v/>
      </c>
      <c r="C3924" s="39" t="str">
        <f>IFERROR(raw!$D3923,"")</f>
        <v/>
      </c>
      <c r="D3924" s="39" t="str">
        <f>IFERROR(__xludf.DUMMYFUNCTION("IFERROR(RANK(raw!$H3923,Filter(raw!$H$2:$H10000,raw!$B$2:$B10000=raw!$B3923),1),"""")"),"")</f>
        <v/>
      </c>
      <c r="E3924" s="40" t="str">
        <f t="array" ref="E3924">IFERROR(INDEX(raw!$B:$H,MATCH(1,(raw!$B:$B=$B3924)*(raw!$D:$D=$C3924),0),7), "n/a")</f>
        <v/>
      </c>
    </row>
    <row r="3925">
      <c r="B3925" s="39" t="str">
        <f>IFERROR(raw!$B3924,"")</f>
        <v/>
      </c>
      <c r="C3925" s="39" t="str">
        <f>IFERROR(raw!$D3924,"")</f>
        <v/>
      </c>
      <c r="D3925" s="39" t="str">
        <f>IFERROR(__xludf.DUMMYFUNCTION("IFERROR(RANK(raw!$H3924,Filter(raw!$H$2:$H10000,raw!$B$2:$B10000=raw!$B3924),1),"""")"),"")</f>
        <v/>
      </c>
      <c r="E3925" s="40" t="str">
        <f t="array" ref="E3925">IFERROR(INDEX(raw!$B:$H,MATCH(1,(raw!$B:$B=$B3925)*(raw!$D:$D=$C3925),0),7), "n/a")</f>
        <v/>
      </c>
    </row>
    <row r="3926">
      <c r="B3926" s="39" t="str">
        <f>IFERROR(raw!$B3925,"")</f>
        <v/>
      </c>
      <c r="C3926" s="39" t="str">
        <f>IFERROR(raw!$D3925,"")</f>
        <v/>
      </c>
      <c r="D3926" s="39" t="str">
        <f>IFERROR(__xludf.DUMMYFUNCTION("IFERROR(RANK(raw!$H3925,Filter(raw!$H$2:$H10000,raw!$B$2:$B10000=raw!$B3925),1),"""")"),"")</f>
        <v/>
      </c>
      <c r="E3926" s="40" t="str">
        <f t="array" ref="E3926">IFERROR(INDEX(raw!$B:$H,MATCH(1,(raw!$B:$B=$B3926)*(raw!$D:$D=$C3926),0),7), "n/a")</f>
        <v/>
      </c>
    </row>
    <row r="3927">
      <c r="B3927" s="39" t="str">
        <f>IFERROR(raw!$B3926,"")</f>
        <v/>
      </c>
      <c r="C3927" s="39" t="str">
        <f>IFERROR(raw!$D3926,"")</f>
        <v/>
      </c>
      <c r="D3927" s="39" t="str">
        <f>IFERROR(__xludf.DUMMYFUNCTION("IFERROR(RANK(raw!$H3926,Filter(raw!$H$2:$H10000,raw!$B$2:$B10000=raw!$B3926),1),"""")"),"")</f>
        <v/>
      </c>
      <c r="E3927" s="40" t="str">
        <f t="array" ref="E3927">IFERROR(INDEX(raw!$B:$H,MATCH(1,(raw!$B:$B=$B3927)*(raw!$D:$D=$C3927),0),7), "n/a")</f>
        <v/>
      </c>
    </row>
    <row r="3928">
      <c r="B3928" s="39" t="str">
        <f>IFERROR(raw!$B3927,"")</f>
        <v/>
      </c>
      <c r="C3928" s="39" t="str">
        <f>IFERROR(raw!$D3927,"")</f>
        <v/>
      </c>
      <c r="D3928" s="39" t="str">
        <f>IFERROR(__xludf.DUMMYFUNCTION("IFERROR(RANK(raw!$H3927,Filter(raw!$H$2:$H10000,raw!$B$2:$B10000=raw!$B3927),1),"""")"),"")</f>
        <v/>
      </c>
      <c r="E3928" s="40" t="str">
        <f t="array" ref="E3928">IFERROR(INDEX(raw!$B:$H,MATCH(1,(raw!$B:$B=$B3928)*(raw!$D:$D=$C3928),0),7), "n/a")</f>
        <v/>
      </c>
    </row>
    <row r="3929">
      <c r="B3929" s="39" t="str">
        <f>IFERROR(raw!$B3928,"")</f>
        <v/>
      </c>
      <c r="C3929" s="39" t="str">
        <f>IFERROR(raw!$D3928,"")</f>
        <v/>
      </c>
      <c r="D3929" s="39" t="str">
        <f>IFERROR(__xludf.DUMMYFUNCTION("IFERROR(RANK(raw!$H3928,Filter(raw!$H$2:$H10000,raw!$B$2:$B10000=raw!$B3928),1),"""")"),"")</f>
        <v/>
      </c>
      <c r="E3929" s="40" t="str">
        <f t="array" ref="E3929">IFERROR(INDEX(raw!$B:$H,MATCH(1,(raw!$B:$B=$B3929)*(raw!$D:$D=$C3929),0),7), "n/a")</f>
        <v/>
      </c>
    </row>
    <row r="3930">
      <c r="B3930" s="39" t="str">
        <f>IFERROR(raw!$B3929,"")</f>
        <v/>
      </c>
      <c r="C3930" s="39" t="str">
        <f>IFERROR(raw!$D3929,"")</f>
        <v/>
      </c>
      <c r="D3930" s="39" t="str">
        <f>IFERROR(__xludf.DUMMYFUNCTION("IFERROR(RANK(raw!$H3929,Filter(raw!$H$2:$H10000,raw!$B$2:$B10000=raw!$B3929),1),"""")"),"")</f>
        <v/>
      </c>
      <c r="E3930" s="40" t="str">
        <f t="array" ref="E3930">IFERROR(INDEX(raw!$B:$H,MATCH(1,(raw!$B:$B=$B3930)*(raw!$D:$D=$C3930),0),7), "n/a")</f>
        <v/>
      </c>
    </row>
    <row r="3931">
      <c r="B3931" s="39" t="str">
        <f>IFERROR(raw!$B3930,"")</f>
        <v/>
      </c>
      <c r="C3931" s="39" t="str">
        <f>IFERROR(raw!$D3930,"")</f>
        <v/>
      </c>
      <c r="D3931" s="39" t="str">
        <f>IFERROR(__xludf.DUMMYFUNCTION("IFERROR(RANK(raw!$H3930,Filter(raw!$H$2:$H10000,raw!$B$2:$B10000=raw!$B3930),1),"""")"),"")</f>
        <v/>
      </c>
      <c r="E3931" s="40" t="str">
        <f t="array" ref="E3931">IFERROR(INDEX(raw!$B:$H,MATCH(1,(raw!$B:$B=$B3931)*(raw!$D:$D=$C3931),0),7), "n/a")</f>
        <v/>
      </c>
    </row>
    <row r="3932">
      <c r="B3932" s="39" t="str">
        <f>IFERROR(raw!$B3931,"")</f>
        <v/>
      </c>
      <c r="C3932" s="39" t="str">
        <f>IFERROR(raw!$D3931,"")</f>
        <v/>
      </c>
      <c r="D3932" s="39" t="str">
        <f>IFERROR(__xludf.DUMMYFUNCTION("IFERROR(RANK(raw!$H3931,Filter(raw!$H$2:$H10000,raw!$B$2:$B10000=raw!$B3931),1),"""")"),"")</f>
        <v/>
      </c>
      <c r="E3932" s="40" t="str">
        <f t="array" ref="E3932">IFERROR(INDEX(raw!$B:$H,MATCH(1,(raw!$B:$B=$B3932)*(raw!$D:$D=$C3932),0),7), "n/a")</f>
        <v/>
      </c>
    </row>
    <row r="3933">
      <c r="B3933" s="39" t="str">
        <f>IFERROR(raw!$B3932,"")</f>
        <v/>
      </c>
      <c r="C3933" s="39" t="str">
        <f>IFERROR(raw!$D3932,"")</f>
        <v/>
      </c>
      <c r="D3933" s="39" t="str">
        <f>IFERROR(__xludf.DUMMYFUNCTION("IFERROR(RANK(raw!$H3932,Filter(raw!$H$2:$H10000,raw!$B$2:$B10000=raw!$B3932),1),"""")"),"")</f>
        <v/>
      </c>
      <c r="E3933" s="40" t="str">
        <f t="array" ref="E3933">IFERROR(INDEX(raw!$B:$H,MATCH(1,(raw!$B:$B=$B3933)*(raw!$D:$D=$C3933),0),7), "n/a")</f>
        <v/>
      </c>
    </row>
    <row r="3934">
      <c r="B3934" s="39" t="str">
        <f>IFERROR(raw!$B3933,"")</f>
        <v/>
      </c>
      <c r="C3934" s="39" t="str">
        <f>IFERROR(raw!$D3933,"")</f>
        <v/>
      </c>
      <c r="D3934" s="39" t="str">
        <f>IFERROR(__xludf.DUMMYFUNCTION("IFERROR(RANK(raw!$H3933,Filter(raw!$H$2:$H10000,raw!$B$2:$B10000=raw!$B3933),1),"""")"),"")</f>
        <v/>
      </c>
      <c r="E3934" s="40" t="str">
        <f t="array" ref="E3934">IFERROR(INDEX(raw!$B:$H,MATCH(1,(raw!$B:$B=$B3934)*(raw!$D:$D=$C3934),0),7), "n/a")</f>
        <v/>
      </c>
    </row>
    <row r="3935">
      <c r="B3935" s="39" t="str">
        <f>IFERROR(raw!$B3934,"")</f>
        <v/>
      </c>
      <c r="C3935" s="39" t="str">
        <f>IFERROR(raw!$D3934,"")</f>
        <v/>
      </c>
      <c r="D3935" s="39" t="str">
        <f>IFERROR(__xludf.DUMMYFUNCTION("IFERROR(RANK(raw!$H3934,Filter(raw!$H$2:$H10000,raw!$B$2:$B10000=raw!$B3934),1),"""")"),"")</f>
        <v/>
      </c>
      <c r="E3935" s="40" t="str">
        <f t="array" ref="E3935">IFERROR(INDEX(raw!$B:$H,MATCH(1,(raw!$B:$B=$B3935)*(raw!$D:$D=$C3935),0),7), "n/a")</f>
        <v/>
      </c>
    </row>
    <row r="3936">
      <c r="B3936" s="39" t="str">
        <f>IFERROR(raw!$B3935,"")</f>
        <v/>
      </c>
      <c r="C3936" s="39" t="str">
        <f>IFERROR(raw!$D3935,"")</f>
        <v/>
      </c>
      <c r="D3936" s="39" t="str">
        <f>IFERROR(__xludf.DUMMYFUNCTION("IFERROR(RANK(raw!$H3935,Filter(raw!$H$2:$H10000,raw!$B$2:$B10000=raw!$B3935),1),"""")"),"")</f>
        <v/>
      </c>
      <c r="E3936" s="40" t="str">
        <f t="array" ref="E3936">IFERROR(INDEX(raw!$B:$H,MATCH(1,(raw!$B:$B=$B3936)*(raw!$D:$D=$C3936),0),7), "n/a")</f>
        <v/>
      </c>
    </row>
    <row r="3937">
      <c r="B3937" s="39" t="str">
        <f>IFERROR(raw!$B3936,"")</f>
        <v/>
      </c>
      <c r="C3937" s="39" t="str">
        <f>IFERROR(raw!$D3936,"")</f>
        <v/>
      </c>
      <c r="D3937" s="39" t="str">
        <f>IFERROR(__xludf.DUMMYFUNCTION("IFERROR(RANK(raw!$H3936,Filter(raw!$H$2:$H10000,raw!$B$2:$B10000=raw!$B3936),1),"""")"),"")</f>
        <v/>
      </c>
      <c r="E3937" s="40" t="str">
        <f t="array" ref="E3937">IFERROR(INDEX(raw!$B:$H,MATCH(1,(raw!$B:$B=$B3937)*(raw!$D:$D=$C3937),0),7), "n/a")</f>
        <v/>
      </c>
    </row>
    <row r="3938">
      <c r="B3938" s="39" t="str">
        <f>IFERROR(raw!$B3937,"")</f>
        <v/>
      </c>
      <c r="C3938" s="39" t="str">
        <f>IFERROR(raw!$D3937,"")</f>
        <v/>
      </c>
      <c r="D3938" s="39" t="str">
        <f>IFERROR(__xludf.DUMMYFUNCTION("IFERROR(RANK(raw!$H3937,Filter(raw!$H$2:$H10000,raw!$B$2:$B10000=raw!$B3937),1),"""")"),"")</f>
        <v/>
      </c>
      <c r="E3938" s="40" t="str">
        <f t="array" ref="E3938">IFERROR(INDEX(raw!$B:$H,MATCH(1,(raw!$B:$B=$B3938)*(raw!$D:$D=$C3938),0),7), "n/a")</f>
        <v/>
      </c>
    </row>
    <row r="3939">
      <c r="B3939" s="39" t="str">
        <f>IFERROR(raw!$B3938,"")</f>
        <v/>
      </c>
      <c r="C3939" s="39" t="str">
        <f>IFERROR(raw!$D3938,"")</f>
        <v/>
      </c>
      <c r="D3939" s="39" t="str">
        <f>IFERROR(__xludf.DUMMYFUNCTION("IFERROR(RANK(raw!$H3938,Filter(raw!$H$2:$H10000,raw!$B$2:$B10000=raw!$B3938),1),"""")"),"")</f>
        <v/>
      </c>
      <c r="E3939" s="40" t="str">
        <f t="array" ref="E3939">IFERROR(INDEX(raw!$B:$H,MATCH(1,(raw!$B:$B=$B3939)*(raw!$D:$D=$C3939),0),7), "n/a")</f>
        <v/>
      </c>
    </row>
    <row r="3940">
      <c r="B3940" s="39" t="str">
        <f>IFERROR(raw!$B3939,"")</f>
        <v/>
      </c>
      <c r="C3940" s="39" t="str">
        <f>IFERROR(raw!$D3939,"")</f>
        <v/>
      </c>
      <c r="D3940" s="39" t="str">
        <f>IFERROR(__xludf.DUMMYFUNCTION("IFERROR(RANK(raw!$H3939,Filter(raw!$H$2:$H10000,raw!$B$2:$B10000=raw!$B3939),1),"""")"),"")</f>
        <v/>
      </c>
      <c r="E3940" s="40" t="str">
        <f t="array" ref="E3940">IFERROR(INDEX(raw!$B:$H,MATCH(1,(raw!$B:$B=$B3940)*(raw!$D:$D=$C3940),0),7), "n/a")</f>
        <v/>
      </c>
    </row>
    <row r="3941">
      <c r="B3941" s="39" t="str">
        <f>IFERROR(raw!$B3940,"")</f>
        <v/>
      </c>
      <c r="C3941" s="39" t="str">
        <f>IFERROR(raw!$D3940,"")</f>
        <v/>
      </c>
      <c r="D3941" s="39" t="str">
        <f>IFERROR(__xludf.DUMMYFUNCTION("IFERROR(RANK(raw!$H3940,Filter(raw!$H$2:$H10000,raw!$B$2:$B10000=raw!$B3940),1),"""")"),"")</f>
        <v/>
      </c>
      <c r="E3941" s="40" t="str">
        <f t="array" ref="E3941">IFERROR(INDEX(raw!$B:$H,MATCH(1,(raw!$B:$B=$B3941)*(raw!$D:$D=$C3941),0),7), "n/a")</f>
        <v/>
      </c>
    </row>
    <row r="3942">
      <c r="B3942" s="39" t="str">
        <f>IFERROR(raw!$B3941,"")</f>
        <v/>
      </c>
      <c r="C3942" s="39" t="str">
        <f>IFERROR(raw!$D3941,"")</f>
        <v/>
      </c>
      <c r="D3942" s="39" t="str">
        <f>IFERROR(__xludf.DUMMYFUNCTION("IFERROR(RANK(raw!$H3941,Filter(raw!$H$2:$H10000,raw!$B$2:$B10000=raw!$B3941),1),"""")"),"")</f>
        <v/>
      </c>
      <c r="E3942" s="40" t="str">
        <f t="array" ref="E3942">IFERROR(INDEX(raw!$B:$H,MATCH(1,(raw!$B:$B=$B3942)*(raw!$D:$D=$C3942),0),7), "n/a")</f>
        <v/>
      </c>
    </row>
    <row r="3943">
      <c r="B3943" s="39" t="str">
        <f>IFERROR(raw!$B3942,"")</f>
        <v/>
      </c>
      <c r="C3943" s="39" t="str">
        <f>IFERROR(raw!$D3942,"")</f>
        <v/>
      </c>
      <c r="D3943" s="39" t="str">
        <f>IFERROR(__xludf.DUMMYFUNCTION("IFERROR(RANK(raw!$H3942,Filter(raw!$H$2:$H10000,raw!$B$2:$B10000=raw!$B3942),1),"""")"),"")</f>
        <v/>
      </c>
      <c r="E3943" s="40" t="str">
        <f t="array" ref="E3943">IFERROR(INDEX(raw!$B:$H,MATCH(1,(raw!$B:$B=$B3943)*(raw!$D:$D=$C3943),0),7), "n/a")</f>
        <v/>
      </c>
    </row>
    <row r="3944">
      <c r="B3944" s="39" t="str">
        <f>IFERROR(raw!$B3943,"")</f>
        <v/>
      </c>
      <c r="C3944" s="39" t="str">
        <f>IFERROR(raw!$D3943,"")</f>
        <v/>
      </c>
      <c r="D3944" s="39" t="str">
        <f>IFERROR(__xludf.DUMMYFUNCTION("IFERROR(RANK(raw!$H3943,Filter(raw!$H$2:$H10000,raw!$B$2:$B10000=raw!$B3943),1),"""")"),"")</f>
        <v/>
      </c>
      <c r="E3944" s="40" t="str">
        <f t="array" ref="E3944">IFERROR(INDEX(raw!$B:$H,MATCH(1,(raw!$B:$B=$B3944)*(raw!$D:$D=$C3944),0),7), "n/a")</f>
        <v/>
      </c>
    </row>
    <row r="3945">
      <c r="B3945" s="39" t="str">
        <f>IFERROR(raw!$B3944,"")</f>
        <v/>
      </c>
      <c r="C3945" s="39" t="str">
        <f>IFERROR(raw!$D3944,"")</f>
        <v/>
      </c>
      <c r="D3945" s="39" t="str">
        <f>IFERROR(__xludf.DUMMYFUNCTION("IFERROR(RANK(raw!$H3944,Filter(raw!$H$2:$H10000,raw!$B$2:$B10000=raw!$B3944),1),"""")"),"")</f>
        <v/>
      </c>
      <c r="E3945" s="40" t="str">
        <f t="array" ref="E3945">IFERROR(INDEX(raw!$B:$H,MATCH(1,(raw!$B:$B=$B3945)*(raw!$D:$D=$C3945),0),7), "n/a")</f>
        <v/>
      </c>
    </row>
    <row r="3946">
      <c r="B3946" s="39" t="str">
        <f>IFERROR(raw!$B3945,"")</f>
        <v/>
      </c>
      <c r="C3946" s="39" t="str">
        <f>IFERROR(raw!$D3945,"")</f>
        <v/>
      </c>
      <c r="D3946" s="39" t="str">
        <f>IFERROR(__xludf.DUMMYFUNCTION("IFERROR(RANK(raw!$H3945,Filter(raw!$H$2:$H10000,raw!$B$2:$B10000=raw!$B3945),1),"""")"),"")</f>
        <v/>
      </c>
      <c r="E3946" s="40" t="str">
        <f t="array" ref="E3946">IFERROR(INDEX(raw!$B:$H,MATCH(1,(raw!$B:$B=$B3946)*(raw!$D:$D=$C3946),0),7), "n/a")</f>
        <v/>
      </c>
    </row>
    <row r="3947">
      <c r="B3947" s="39" t="str">
        <f>IFERROR(raw!$B3946,"")</f>
        <v/>
      </c>
      <c r="C3947" s="39" t="str">
        <f>IFERROR(raw!$D3946,"")</f>
        <v/>
      </c>
      <c r="D3947" s="39" t="str">
        <f>IFERROR(__xludf.DUMMYFUNCTION("IFERROR(RANK(raw!$H3946,Filter(raw!$H$2:$H10000,raw!$B$2:$B10000=raw!$B3946),1),"""")"),"")</f>
        <v/>
      </c>
      <c r="E3947" s="40" t="str">
        <f t="array" ref="E3947">IFERROR(INDEX(raw!$B:$H,MATCH(1,(raw!$B:$B=$B3947)*(raw!$D:$D=$C3947),0),7), "n/a")</f>
        <v/>
      </c>
    </row>
    <row r="3948">
      <c r="B3948" s="39" t="str">
        <f>IFERROR(raw!$B3947,"")</f>
        <v/>
      </c>
      <c r="C3948" s="39" t="str">
        <f>IFERROR(raw!$D3947,"")</f>
        <v/>
      </c>
      <c r="D3948" s="39" t="str">
        <f>IFERROR(__xludf.DUMMYFUNCTION("IFERROR(RANK(raw!$H3947,Filter(raw!$H$2:$H10000,raw!$B$2:$B10000=raw!$B3947),1),"""")"),"")</f>
        <v/>
      </c>
      <c r="E3948" s="40" t="str">
        <f t="array" ref="E3948">IFERROR(INDEX(raw!$B:$H,MATCH(1,(raw!$B:$B=$B3948)*(raw!$D:$D=$C3948),0),7), "n/a")</f>
        <v/>
      </c>
    </row>
    <row r="3949">
      <c r="B3949" s="39" t="str">
        <f>IFERROR(raw!$B3948,"")</f>
        <v/>
      </c>
      <c r="C3949" s="39" t="str">
        <f>IFERROR(raw!$D3948,"")</f>
        <v/>
      </c>
      <c r="D3949" s="39" t="str">
        <f>IFERROR(__xludf.DUMMYFUNCTION("IFERROR(RANK(raw!$H3948,Filter(raw!$H$2:$H10000,raw!$B$2:$B10000=raw!$B3948),1),"""")"),"")</f>
        <v/>
      </c>
      <c r="E3949" s="40" t="str">
        <f t="array" ref="E3949">IFERROR(INDEX(raw!$B:$H,MATCH(1,(raw!$B:$B=$B3949)*(raw!$D:$D=$C3949),0),7), "n/a")</f>
        <v/>
      </c>
    </row>
    <row r="3950">
      <c r="B3950" s="39" t="str">
        <f>IFERROR(raw!$B3949,"")</f>
        <v/>
      </c>
      <c r="C3950" s="39" t="str">
        <f>IFERROR(raw!$D3949,"")</f>
        <v/>
      </c>
      <c r="D3950" s="39" t="str">
        <f>IFERROR(__xludf.DUMMYFUNCTION("IFERROR(RANK(raw!$H3949,Filter(raw!$H$2:$H10000,raw!$B$2:$B10000=raw!$B3949),1),"""")"),"")</f>
        <v/>
      </c>
      <c r="E3950" s="40" t="str">
        <f t="array" ref="E3950">IFERROR(INDEX(raw!$B:$H,MATCH(1,(raw!$B:$B=$B3950)*(raw!$D:$D=$C3950),0),7), "n/a")</f>
        <v/>
      </c>
    </row>
    <row r="3951">
      <c r="B3951" s="39" t="str">
        <f>IFERROR(raw!$B3950,"")</f>
        <v/>
      </c>
      <c r="C3951" s="39" t="str">
        <f>IFERROR(raw!$D3950,"")</f>
        <v/>
      </c>
      <c r="D3951" s="39" t="str">
        <f>IFERROR(__xludf.DUMMYFUNCTION("IFERROR(RANK(raw!$H3950,Filter(raw!$H$2:$H10000,raw!$B$2:$B10000=raw!$B3950),1),"""")"),"")</f>
        <v/>
      </c>
      <c r="E3951" s="40" t="str">
        <f t="array" ref="E3951">IFERROR(INDEX(raw!$B:$H,MATCH(1,(raw!$B:$B=$B3951)*(raw!$D:$D=$C3951),0),7), "n/a")</f>
        <v/>
      </c>
    </row>
    <row r="3952">
      <c r="B3952" s="39" t="str">
        <f>IFERROR(raw!$B3951,"")</f>
        <v/>
      </c>
      <c r="C3952" s="39" t="str">
        <f>IFERROR(raw!$D3951,"")</f>
        <v/>
      </c>
      <c r="D3952" s="39" t="str">
        <f>IFERROR(__xludf.DUMMYFUNCTION("IFERROR(RANK(raw!$H3951,Filter(raw!$H$2:$H10000,raw!$B$2:$B10000=raw!$B3951),1),"""")"),"")</f>
        <v/>
      </c>
      <c r="E3952" s="40" t="str">
        <f t="array" ref="E3952">IFERROR(INDEX(raw!$B:$H,MATCH(1,(raw!$B:$B=$B3952)*(raw!$D:$D=$C3952),0),7), "n/a")</f>
        <v/>
      </c>
    </row>
    <row r="3953">
      <c r="B3953" s="39" t="str">
        <f>IFERROR(raw!$B3952,"")</f>
        <v/>
      </c>
      <c r="C3953" s="39" t="str">
        <f>IFERROR(raw!$D3952,"")</f>
        <v/>
      </c>
      <c r="D3953" s="39" t="str">
        <f>IFERROR(__xludf.DUMMYFUNCTION("IFERROR(RANK(raw!$H3952,Filter(raw!$H$2:$H10000,raw!$B$2:$B10000=raw!$B3952),1),"""")"),"")</f>
        <v/>
      </c>
      <c r="E3953" s="40" t="str">
        <f t="array" ref="E3953">IFERROR(INDEX(raw!$B:$H,MATCH(1,(raw!$B:$B=$B3953)*(raw!$D:$D=$C3953),0),7), "n/a")</f>
        <v/>
      </c>
    </row>
    <row r="3954">
      <c r="B3954" s="39" t="str">
        <f>IFERROR(raw!$B3953,"")</f>
        <v/>
      </c>
      <c r="C3954" s="39" t="str">
        <f>IFERROR(raw!$D3953,"")</f>
        <v/>
      </c>
      <c r="D3954" s="39" t="str">
        <f>IFERROR(__xludf.DUMMYFUNCTION("IFERROR(RANK(raw!$H3953,Filter(raw!$H$2:$H10000,raw!$B$2:$B10000=raw!$B3953),1),"""")"),"")</f>
        <v/>
      </c>
      <c r="E3954" s="40" t="str">
        <f t="array" ref="E3954">IFERROR(INDEX(raw!$B:$H,MATCH(1,(raw!$B:$B=$B3954)*(raw!$D:$D=$C3954),0),7), "n/a")</f>
        <v/>
      </c>
    </row>
    <row r="3955">
      <c r="B3955" s="39" t="str">
        <f>IFERROR(raw!$B3954,"")</f>
        <v/>
      </c>
      <c r="C3955" s="39" t="str">
        <f>IFERROR(raw!$D3954,"")</f>
        <v/>
      </c>
      <c r="D3955" s="39" t="str">
        <f>IFERROR(__xludf.DUMMYFUNCTION("IFERROR(RANK(raw!$H3954,Filter(raw!$H$2:$H10000,raw!$B$2:$B10000=raw!$B3954),1),"""")"),"")</f>
        <v/>
      </c>
      <c r="E3955" s="40" t="str">
        <f t="array" ref="E3955">IFERROR(INDEX(raw!$B:$H,MATCH(1,(raw!$B:$B=$B3955)*(raw!$D:$D=$C3955),0),7), "n/a")</f>
        <v/>
      </c>
    </row>
    <row r="3956">
      <c r="B3956" s="39" t="str">
        <f>IFERROR(raw!$B3955,"")</f>
        <v/>
      </c>
      <c r="C3956" s="39" t="str">
        <f>IFERROR(raw!$D3955,"")</f>
        <v/>
      </c>
      <c r="D3956" s="39" t="str">
        <f>IFERROR(__xludf.DUMMYFUNCTION("IFERROR(RANK(raw!$H3955,Filter(raw!$H$2:$H10000,raw!$B$2:$B10000=raw!$B3955),1),"""")"),"")</f>
        <v/>
      </c>
      <c r="E3956" s="40" t="str">
        <f t="array" ref="E3956">IFERROR(INDEX(raw!$B:$H,MATCH(1,(raw!$B:$B=$B3956)*(raw!$D:$D=$C3956),0),7), "n/a")</f>
        <v/>
      </c>
    </row>
    <row r="3957">
      <c r="B3957" s="39" t="str">
        <f>IFERROR(raw!$B3956,"")</f>
        <v/>
      </c>
      <c r="C3957" s="39" t="str">
        <f>IFERROR(raw!$D3956,"")</f>
        <v/>
      </c>
      <c r="D3957" s="39" t="str">
        <f>IFERROR(__xludf.DUMMYFUNCTION("IFERROR(RANK(raw!$H3956,Filter(raw!$H$2:$H10000,raw!$B$2:$B10000=raw!$B3956),1),"""")"),"")</f>
        <v/>
      </c>
      <c r="E3957" s="40" t="str">
        <f t="array" ref="E3957">IFERROR(INDEX(raw!$B:$H,MATCH(1,(raw!$B:$B=$B3957)*(raw!$D:$D=$C3957),0),7), "n/a")</f>
        <v/>
      </c>
    </row>
    <row r="3958">
      <c r="B3958" s="39" t="str">
        <f>IFERROR(raw!$B3957,"")</f>
        <v/>
      </c>
      <c r="C3958" s="39" t="str">
        <f>IFERROR(raw!$D3957,"")</f>
        <v/>
      </c>
      <c r="D3958" s="39" t="str">
        <f>IFERROR(__xludf.DUMMYFUNCTION("IFERROR(RANK(raw!$H3957,Filter(raw!$H$2:$H10000,raw!$B$2:$B10000=raw!$B3957),1),"""")"),"")</f>
        <v/>
      </c>
      <c r="E3958" s="40" t="str">
        <f t="array" ref="E3958">IFERROR(INDEX(raw!$B:$H,MATCH(1,(raw!$B:$B=$B3958)*(raw!$D:$D=$C3958),0),7), "n/a")</f>
        <v/>
      </c>
    </row>
    <row r="3959">
      <c r="B3959" s="39" t="str">
        <f>IFERROR(raw!$B3958,"")</f>
        <v/>
      </c>
      <c r="C3959" s="39" t="str">
        <f>IFERROR(raw!$D3958,"")</f>
        <v/>
      </c>
      <c r="D3959" s="39" t="str">
        <f>IFERROR(__xludf.DUMMYFUNCTION("IFERROR(RANK(raw!$H3958,Filter(raw!$H$2:$H10000,raw!$B$2:$B10000=raw!$B3958),1),"""")"),"")</f>
        <v/>
      </c>
      <c r="E3959" s="40" t="str">
        <f t="array" ref="E3959">IFERROR(INDEX(raw!$B:$H,MATCH(1,(raw!$B:$B=$B3959)*(raw!$D:$D=$C3959),0),7), "n/a")</f>
        <v/>
      </c>
    </row>
    <row r="3960">
      <c r="B3960" s="39" t="str">
        <f>IFERROR(raw!$B3959,"")</f>
        <v/>
      </c>
      <c r="C3960" s="39" t="str">
        <f>IFERROR(raw!$D3959,"")</f>
        <v/>
      </c>
      <c r="D3960" s="39" t="str">
        <f>IFERROR(__xludf.DUMMYFUNCTION("IFERROR(RANK(raw!$H3959,Filter(raw!$H$2:$H10000,raw!$B$2:$B10000=raw!$B3959),1),"""")"),"")</f>
        <v/>
      </c>
      <c r="E3960" s="40" t="str">
        <f t="array" ref="E3960">IFERROR(INDEX(raw!$B:$H,MATCH(1,(raw!$B:$B=$B3960)*(raw!$D:$D=$C3960),0),7), "n/a")</f>
        <v/>
      </c>
    </row>
    <row r="3961">
      <c r="B3961" s="39" t="str">
        <f>IFERROR(raw!$B3960,"")</f>
        <v/>
      </c>
      <c r="C3961" s="39" t="str">
        <f>IFERROR(raw!$D3960,"")</f>
        <v/>
      </c>
      <c r="D3961" s="39" t="str">
        <f>IFERROR(__xludf.DUMMYFUNCTION("IFERROR(RANK(raw!$H3960,Filter(raw!$H$2:$H10000,raw!$B$2:$B10000=raw!$B3960),1),"""")"),"")</f>
        <v/>
      </c>
      <c r="E3961" s="40" t="str">
        <f t="array" ref="E3961">IFERROR(INDEX(raw!$B:$H,MATCH(1,(raw!$B:$B=$B3961)*(raw!$D:$D=$C3961),0),7), "n/a")</f>
        <v/>
      </c>
    </row>
    <row r="3962">
      <c r="B3962" s="39" t="str">
        <f>IFERROR(raw!$B3961,"")</f>
        <v/>
      </c>
      <c r="C3962" s="39" t="str">
        <f>IFERROR(raw!$D3961,"")</f>
        <v/>
      </c>
      <c r="D3962" s="39" t="str">
        <f>IFERROR(__xludf.DUMMYFUNCTION("IFERROR(RANK(raw!$H3961,Filter(raw!$H$2:$H10000,raw!$B$2:$B10000=raw!$B3961),1),"""")"),"")</f>
        <v/>
      </c>
      <c r="E3962" s="40" t="str">
        <f t="array" ref="E3962">IFERROR(INDEX(raw!$B:$H,MATCH(1,(raw!$B:$B=$B3962)*(raw!$D:$D=$C3962),0),7), "n/a")</f>
        <v/>
      </c>
    </row>
    <row r="3963">
      <c r="B3963" s="39" t="str">
        <f>IFERROR(raw!$B3962,"")</f>
        <v/>
      </c>
      <c r="C3963" s="39" t="str">
        <f>IFERROR(raw!$D3962,"")</f>
        <v/>
      </c>
      <c r="D3963" s="39" t="str">
        <f>IFERROR(__xludf.DUMMYFUNCTION("IFERROR(RANK(raw!$H3962,Filter(raw!$H$2:$H10000,raw!$B$2:$B10000=raw!$B3962),1),"""")"),"")</f>
        <v/>
      </c>
      <c r="E3963" s="40" t="str">
        <f t="array" ref="E3963">IFERROR(INDEX(raw!$B:$H,MATCH(1,(raw!$B:$B=$B3963)*(raw!$D:$D=$C3963),0),7), "n/a")</f>
        <v/>
      </c>
    </row>
    <row r="3964">
      <c r="B3964" s="39" t="str">
        <f>IFERROR(raw!$B3963,"")</f>
        <v/>
      </c>
      <c r="C3964" s="39" t="str">
        <f>IFERROR(raw!$D3963,"")</f>
        <v/>
      </c>
      <c r="D3964" s="39" t="str">
        <f>IFERROR(__xludf.DUMMYFUNCTION("IFERROR(RANK(raw!$H3963,Filter(raw!$H$2:$H10000,raw!$B$2:$B10000=raw!$B3963),1),"""")"),"")</f>
        <v/>
      </c>
      <c r="E3964" s="40" t="str">
        <f t="array" ref="E3964">IFERROR(INDEX(raw!$B:$H,MATCH(1,(raw!$B:$B=$B3964)*(raw!$D:$D=$C3964),0),7), "n/a")</f>
        <v/>
      </c>
    </row>
    <row r="3965">
      <c r="B3965" s="39" t="str">
        <f>IFERROR(raw!$B3964,"")</f>
        <v/>
      </c>
      <c r="C3965" s="39" t="str">
        <f>IFERROR(raw!$D3964,"")</f>
        <v/>
      </c>
      <c r="D3965" s="39" t="str">
        <f>IFERROR(__xludf.DUMMYFUNCTION("IFERROR(RANK(raw!$H3964,Filter(raw!$H$2:$H10000,raw!$B$2:$B10000=raw!$B3964),1),"""")"),"")</f>
        <v/>
      </c>
      <c r="E3965" s="40" t="str">
        <f t="array" ref="E3965">IFERROR(INDEX(raw!$B:$H,MATCH(1,(raw!$B:$B=$B3965)*(raw!$D:$D=$C3965),0),7), "n/a")</f>
        <v/>
      </c>
    </row>
    <row r="3966">
      <c r="B3966" s="39" t="str">
        <f>IFERROR(raw!$B3965,"")</f>
        <v/>
      </c>
      <c r="C3966" s="39" t="str">
        <f>IFERROR(raw!$D3965,"")</f>
        <v/>
      </c>
      <c r="D3966" s="39" t="str">
        <f>IFERROR(__xludf.DUMMYFUNCTION("IFERROR(RANK(raw!$H3965,Filter(raw!$H$2:$H10000,raw!$B$2:$B10000=raw!$B3965),1),"""")"),"")</f>
        <v/>
      </c>
      <c r="E3966" s="40" t="str">
        <f t="array" ref="E3966">IFERROR(INDEX(raw!$B:$H,MATCH(1,(raw!$B:$B=$B3966)*(raw!$D:$D=$C3966),0),7), "n/a")</f>
        <v/>
      </c>
    </row>
    <row r="3967">
      <c r="B3967" s="39" t="str">
        <f>IFERROR(raw!$B3966,"")</f>
        <v/>
      </c>
      <c r="C3967" s="39" t="str">
        <f>IFERROR(raw!$D3966,"")</f>
        <v/>
      </c>
      <c r="D3967" s="39" t="str">
        <f>IFERROR(__xludf.DUMMYFUNCTION("IFERROR(RANK(raw!$H3966,Filter(raw!$H$2:$H10000,raw!$B$2:$B10000=raw!$B3966),1),"""")"),"")</f>
        <v/>
      </c>
      <c r="E3967" s="40" t="str">
        <f t="array" ref="E3967">IFERROR(INDEX(raw!$B:$H,MATCH(1,(raw!$B:$B=$B3967)*(raw!$D:$D=$C3967),0),7), "n/a")</f>
        <v/>
      </c>
    </row>
    <row r="3968">
      <c r="B3968" s="39" t="str">
        <f>IFERROR(raw!$B3967,"")</f>
        <v/>
      </c>
      <c r="C3968" s="39" t="str">
        <f>IFERROR(raw!$D3967,"")</f>
        <v/>
      </c>
      <c r="D3968" s="39" t="str">
        <f>IFERROR(__xludf.DUMMYFUNCTION("IFERROR(RANK(raw!$H3967,Filter(raw!$H$2:$H10000,raw!$B$2:$B10000=raw!$B3967),1),"""")"),"")</f>
        <v/>
      </c>
      <c r="E3968" s="40" t="str">
        <f t="array" ref="E3968">IFERROR(INDEX(raw!$B:$H,MATCH(1,(raw!$B:$B=$B3968)*(raw!$D:$D=$C3968),0),7), "n/a")</f>
        <v/>
      </c>
    </row>
    <row r="3969">
      <c r="B3969" s="39" t="str">
        <f>IFERROR(raw!$B3968,"")</f>
        <v/>
      </c>
      <c r="C3969" s="39" t="str">
        <f>IFERROR(raw!$D3968,"")</f>
        <v/>
      </c>
      <c r="D3969" s="39" t="str">
        <f>IFERROR(__xludf.DUMMYFUNCTION("IFERROR(RANK(raw!$H3968,Filter(raw!$H$2:$H10000,raw!$B$2:$B10000=raw!$B3968),1),"""")"),"")</f>
        <v/>
      </c>
      <c r="E3969" s="40" t="str">
        <f t="array" ref="E3969">IFERROR(INDEX(raw!$B:$H,MATCH(1,(raw!$B:$B=$B3969)*(raw!$D:$D=$C3969),0),7), "n/a")</f>
        <v/>
      </c>
    </row>
    <row r="3970">
      <c r="B3970" s="39" t="str">
        <f>IFERROR(raw!$B3969,"")</f>
        <v/>
      </c>
      <c r="C3970" s="39" t="str">
        <f>IFERROR(raw!$D3969,"")</f>
        <v/>
      </c>
      <c r="D3970" s="39" t="str">
        <f>IFERROR(__xludf.DUMMYFUNCTION("IFERROR(RANK(raw!$H3969,Filter(raw!$H$2:$H10000,raw!$B$2:$B10000=raw!$B3969),1),"""")"),"")</f>
        <v/>
      </c>
      <c r="E3970" s="40" t="str">
        <f t="array" ref="E3970">IFERROR(INDEX(raw!$B:$H,MATCH(1,(raw!$B:$B=$B3970)*(raw!$D:$D=$C3970),0),7), "n/a")</f>
        <v/>
      </c>
    </row>
    <row r="3971">
      <c r="B3971" s="39" t="str">
        <f>IFERROR(raw!$B3970,"")</f>
        <v/>
      </c>
      <c r="C3971" s="39" t="str">
        <f>IFERROR(raw!$D3970,"")</f>
        <v/>
      </c>
      <c r="D3971" s="39" t="str">
        <f>IFERROR(__xludf.DUMMYFUNCTION("IFERROR(RANK(raw!$H3970,Filter(raw!$H$2:$H10000,raw!$B$2:$B10000=raw!$B3970),1),"""")"),"")</f>
        <v/>
      </c>
      <c r="E3971" s="40" t="str">
        <f t="array" ref="E3971">IFERROR(INDEX(raw!$B:$H,MATCH(1,(raw!$B:$B=$B3971)*(raw!$D:$D=$C3971),0),7), "n/a")</f>
        <v/>
      </c>
    </row>
    <row r="3972">
      <c r="B3972" s="39" t="str">
        <f>IFERROR(raw!$B3971,"")</f>
        <v/>
      </c>
      <c r="C3972" s="39" t="str">
        <f>IFERROR(raw!$D3971,"")</f>
        <v/>
      </c>
      <c r="D3972" s="39" t="str">
        <f>IFERROR(__xludf.DUMMYFUNCTION("IFERROR(RANK(raw!$H3971,Filter(raw!$H$2:$H10000,raw!$B$2:$B10000=raw!$B3971),1),"""")"),"")</f>
        <v/>
      </c>
      <c r="E3972" s="40" t="str">
        <f t="array" ref="E3972">IFERROR(INDEX(raw!$B:$H,MATCH(1,(raw!$B:$B=$B3972)*(raw!$D:$D=$C3972),0),7), "n/a")</f>
        <v/>
      </c>
    </row>
    <row r="3973">
      <c r="B3973" s="39" t="str">
        <f>IFERROR(raw!$B3972,"")</f>
        <v/>
      </c>
      <c r="C3973" s="39" t="str">
        <f>IFERROR(raw!$D3972,"")</f>
        <v/>
      </c>
      <c r="D3973" s="39" t="str">
        <f>IFERROR(__xludf.DUMMYFUNCTION("IFERROR(RANK(raw!$H3972,Filter(raw!$H$2:$H10000,raw!$B$2:$B10000=raw!$B3972),1),"""")"),"")</f>
        <v/>
      </c>
      <c r="E3973" s="40" t="str">
        <f t="array" ref="E3973">IFERROR(INDEX(raw!$B:$H,MATCH(1,(raw!$B:$B=$B3973)*(raw!$D:$D=$C3973),0),7), "n/a")</f>
        <v/>
      </c>
    </row>
    <row r="3974">
      <c r="B3974" s="39" t="str">
        <f>IFERROR(raw!$B3973,"")</f>
        <v/>
      </c>
      <c r="C3974" s="39" t="str">
        <f>IFERROR(raw!$D3973,"")</f>
        <v/>
      </c>
      <c r="D3974" s="39" t="str">
        <f>IFERROR(__xludf.DUMMYFUNCTION("IFERROR(RANK(raw!$H3973,Filter(raw!$H$2:$H10000,raw!$B$2:$B10000=raw!$B3973),1),"""")"),"")</f>
        <v/>
      </c>
      <c r="E3974" s="40" t="str">
        <f t="array" ref="E3974">IFERROR(INDEX(raw!$B:$H,MATCH(1,(raw!$B:$B=$B3974)*(raw!$D:$D=$C3974),0),7), "n/a")</f>
        <v/>
      </c>
    </row>
    <row r="3975">
      <c r="B3975" s="39" t="str">
        <f>IFERROR(raw!$B3974,"")</f>
        <v/>
      </c>
      <c r="C3975" s="39" t="str">
        <f>IFERROR(raw!$D3974,"")</f>
        <v/>
      </c>
      <c r="D3975" s="39" t="str">
        <f>IFERROR(__xludf.DUMMYFUNCTION("IFERROR(RANK(raw!$H3974,Filter(raw!$H$2:$H10000,raw!$B$2:$B10000=raw!$B3974),1),"""")"),"")</f>
        <v/>
      </c>
      <c r="E3975" s="40" t="str">
        <f t="array" ref="E3975">IFERROR(INDEX(raw!$B:$H,MATCH(1,(raw!$B:$B=$B3975)*(raw!$D:$D=$C3975),0),7), "n/a")</f>
        <v/>
      </c>
    </row>
    <row r="3976">
      <c r="B3976" s="39" t="str">
        <f>IFERROR(raw!$B3975,"")</f>
        <v/>
      </c>
      <c r="C3976" s="39" t="str">
        <f>IFERROR(raw!$D3975,"")</f>
        <v/>
      </c>
      <c r="D3976" s="39" t="str">
        <f>IFERROR(__xludf.DUMMYFUNCTION("IFERROR(RANK(raw!$H3975,Filter(raw!$H$2:$H10000,raw!$B$2:$B10000=raw!$B3975),1),"""")"),"")</f>
        <v/>
      </c>
      <c r="E3976" s="40" t="str">
        <f t="array" ref="E3976">IFERROR(INDEX(raw!$B:$H,MATCH(1,(raw!$B:$B=$B3976)*(raw!$D:$D=$C3976),0),7), "n/a")</f>
        <v/>
      </c>
    </row>
    <row r="3977">
      <c r="B3977" s="39" t="str">
        <f>IFERROR(raw!$B3976,"")</f>
        <v/>
      </c>
      <c r="C3977" s="39" t="str">
        <f>IFERROR(raw!$D3976,"")</f>
        <v/>
      </c>
      <c r="D3977" s="39" t="str">
        <f>IFERROR(__xludf.DUMMYFUNCTION("IFERROR(RANK(raw!$H3976,Filter(raw!$H$2:$H10000,raw!$B$2:$B10000=raw!$B3976),1),"""")"),"")</f>
        <v/>
      </c>
      <c r="E3977" s="40" t="str">
        <f t="array" ref="E3977">IFERROR(INDEX(raw!$B:$H,MATCH(1,(raw!$B:$B=$B3977)*(raw!$D:$D=$C3977),0),7), "n/a")</f>
        <v/>
      </c>
    </row>
    <row r="3978">
      <c r="B3978" s="39" t="str">
        <f>IFERROR(raw!$B3977,"")</f>
        <v/>
      </c>
      <c r="C3978" s="39" t="str">
        <f>IFERROR(raw!$D3977,"")</f>
        <v/>
      </c>
      <c r="D3978" s="39" t="str">
        <f>IFERROR(__xludf.DUMMYFUNCTION("IFERROR(RANK(raw!$H3977,Filter(raw!$H$2:$H10000,raw!$B$2:$B10000=raw!$B3977),1),"""")"),"")</f>
        <v/>
      </c>
      <c r="E3978" s="40" t="str">
        <f t="array" ref="E3978">IFERROR(INDEX(raw!$B:$H,MATCH(1,(raw!$B:$B=$B3978)*(raw!$D:$D=$C3978),0),7), "n/a")</f>
        <v/>
      </c>
    </row>
    <row r="3979">
      <c r="B3979" s="39" t="str">
        <f>IFERROR(raw!$B3978,"")</f>
        <v/>
      </c>
      <c r="C3979" s="39" t="str">
        <f>IFERROR(raw!$D3978,"")</f>
        <v/>
      </c>
      <c r="D3979" s="39" t="str">
        <f>IFERROR(__xludf.DUMMYFUNCTION("IFERROR(RANK(raw!$H3978,Filter(raw!$H$2:$H10000,raw!$B$2:$B10000=raw!$B3978),1),"""")"),"")</f>
        <v/>
      </c>
      <c r="E3979" s="40" t="str">
        <f t="array" ref="E3979">IFERROR(INDEX(raw!$B:$H,MATCH(1,(raw!$B:$B=$B3979)*(raw!$D:$D=$C3979),0),7), "n/a")</f>
        <v/>
      </c>
    </row>
    <row r="3980">
      <c r="B3980" s="39" t="str">
        <f>IFERROR(raw!$B3979,"")</f>
        <v/>
      </c>
      <c r="C3980" s="39" t="str">
        <f>IFERROR(raw!$D3979,"")</f>
        <v/>
      </c>
      <c r="D3980" s="39" t="str">
        <f>IFERROR(__xludf.DUMMYFUNCTION("IFERROR(RANK(raw!$H3979,Filter(raw!$H$2:$H10000,raw!$B$2:$B10000=raw!$B3979),1),"""")"),"")</f>
        <v/>
      </c>
      <c r="E3980" s="40" t="str">
        <f t="array" ref="E3980">IFERROR(INDEX(raw!$B:$H,MATCH(1,(raw!$B:$B=$B3980)*(raw!$D:$D=$C3980),0),7), "n/a")</f>
        <v/>
      </c>
    </row>
    <row r="3981">
      <c r="B3981" s="39" t="str">
        <f>IFERROR(raw!$B3980,"")</f>
        <v/>
      </c>
      <c r="C3981" s="39" t="str">
        <f>IFERROR(raw!$D3980,"")</f>
        <v/>
      </c>
      <c r="D3981" s="39" t="str">
        <f>IFERROR(__xludf.DUMMYFUNCTION("IFERROR(RANK(raw!$H3980,Filter(raw!$H$2:$H10000,raw!$B$2:$B10000=raw!$B3980),1),"""")"),"")</f>
        <v/>
      </c>
      <c r="E3981" s="40" t="str">
        <f t="array" ref="E3981">IFERROR(INDEX(raw!$B:$H,MATCH(1,(raw!$B:$B=$B3981)*(raw!$D:$D=$C3981),0),7), "n/a")</f>
        <v/>
      </c>
    </row>
    <row r="3982">
      <c r="B3982" s="39" t="str">
        <f>IFERROR(raw!$B3981,"")</f>
        <v/>
      </c>
      <c r="C3982" s="39" t="str">
        <f>IFERROR(raw!$D3981,"")</f>
        <v/>
      </c>
      <c r="D3982" s="39" t="str">
        <f>IFERROR(__xludf.DUMMYFUNCTION("IFERROR(RANK(raw!$H3981,Filter(raw!$H$2:$H10000,raw!$B$2:$B10000=raw!$B3981),1),"""")"),"")</f>
        <v/>
      </c>
      <c r="E3982" s="40" t="str">
        <f t="array" ref="E3982">IFERROR(INDEX(raw!$B:$H,MATCH(1,(raw!$B:$B=$B3982)*(raw!$D:$D=$C3982),0),7), "n/a")</f>
        <v/>
      </c>
    </row>
    <row r="3983">
      <c r="B3983" s="39" t="str">
        <f>IFERROR(raw!$B3982,"")</f>
        <v/>
      </c>
      <c r="C3983" s="39" t="str">
        <f>IFERROR(raw!$D3982,"")</f>
        <v/>
      </c>
      <c r="D3983" s="39" t="str">
        <f>IFERROR(__xludf.DUMMYFUNCTION("IFERROR(RANK(raw!$H3982,Filter(raw!$H$2:$H10000,raw!$B$2:$B10000=raw!$B3982),1),"""")"),"")</f>
        <v/>
      </c>
      <c r="E3983" s="40" t="str">
        <f t="array" ref="E3983">IFERROR(INDEX(raw!$B:$H,MATCH(1,(raw!$B:$B=$B3983)*(raw!$D:$D=$C3983),0),7), "n/a")</f>
        <v/>
      </c>
    </row>
    <row r="3984">
      <c r="B3984" s="39" t="str">
        <f>IFERROR(raw!$B3983,"")</f>
        <v/>
      </c>
      <c r="C3984" s="39" t="str">
        <f>IFERROR(raw!$D3983,"")</f>
        <v/>
      </c>
      <c r="D3984" s="39" t="str">
        <f>IFERROR(__xludf.DUMMYFUNCTION("IFERROR(RANK(raw!$H3983,Filter(raw!$H$2:$H10000,raw!$B$2:$B10000=raw!$B3983),1),"""")"),"")</f>
        <v/>
      </c>
      <c r="E3984" s="40" t="str">
        <f t="array" ref="E3984">IFERROR(INDEX(raw!$B:$H,MATCH(1,(raw!$B:$B=$B3984)*(raw!$D:$D=$C3984),0),7), "n/a")</f>
        <v/>
      </c>
    </row>
    <row r="3985">
      <c r="B3985" s="39" t="str">
        <f>IFERROR(raw!$B3984,"")</f>
        <v/>
      </c>
      <c r="C3985" s="39" t="str">
        <f>IFERROR(raw!$D3984,"")</f>
        <v/>
      </c>
      <c r="D3985" s="39" t="str">
        <f>IFERROR(__xludf.DUMMYFUNCTION("IFERROR(RANK(raw!$H3984,Filter(raw!$H$2:$H10000,raw!$B$2:$B10000=raw!$B3984),1),"""")"),"")</f>
        <v/>
      </c>
      <c r="E3985" s="40" t="str">
        <f t="array" ref="E3985">IFERROR(INDEX(raw!$B:$H,MATCH(1,(raw!$B:$B=$B3985)*(raw!$D:$D=$C3985),0),7), "n/a")</f>
        <v/>
      </c>
    </row>
    <row r="3986">
      <c r="B3986" s="39" t="str">
        <f>IFERROR(raw!$B3985,"")</f>
        <v/>
      </c>
      <c r="C3986" s="39" t="str">
        <f>IFERROR(raw!$D3985,"")</f>
        <v/>
      </c>
      <c r="D3986" s="39" t="str">
        <f>IFERROR(__xludf.DUMMYFUNCTION("IFERROR(RANK(raw!$H3985,Filter(raw!$H$2:$H10000,raw!$B$2:$B10000=raw!$B3985),1),"""")"),"")</f>
        <v/>
      </c>
      <c r="E3986" s="40" t="str">
        <f t="array" ref="E3986">IFERROR(INDEX(raw!$B:$H,MATCH(1,(raw!$B:$B=$B3986)*(raw!$D:$D=$C3986),0),7), "n/a")</f>
        <v/>
      </c>
    </row>
    <row r="3987">
      <c r="B3987" s="39" t="str">
        <f>IFERROR(raw!$B3986,"")</f>
        <v/>
      </c>
      <c r="C3987" s="39" t="str">
        <f>IFERROR(raw!$D3986,"")</f>
        <v/>
      </c>
      <c r="D3987" s="39" t="str">
        <f>IFERROR(__xludf.DUMMYFUNCTION("IFERROR(RANK(raw!$H3986,Filter(raw!$H$2:$H10000,raw!$B$2:$B10000=raw!$B3986),1),"""")"),"")</f>
        <v/>
      </c>
      <c r="E3987" s="40" t="str">
        <f t="array" ref="E3987">IFERROR(INDEX(raw!$B:$H,MATCH(1,(raw!$B:$B=$B3987)*(raw!$D:$D=$C3987),0),7), "n/a")</f>
        <v/>
      </c>
    </row>
    <row r="3988">
      <c r="B3988" s="39" t="str">
        <f>IFERROR(raw!$B3987,"")</f>
        <v/>
      </c>
      <c r="C3988" s="39" t="str">
        <f>IFERROR(raw!$D3987,"")</f>
        <v/>
      </c>
      <c r="D3988" s="39" t="str">
        <f>IFERROR(__xludf.DUMMYFUNCTION("IFERROR(RANK(raw!$H3987,Filter(raw!$H$2:$H10000,raw!$B$2:$B10000=raw!$B3987),1),"""")"),"")</f>
        <v/>
      </c>
      <c r="E3988" s="40" t="str">
        <f t="array" ref="E3988">IFERROR(INDEX(raw!$B:$H,MATCH(1,(raw!$B:$B=$B3988)*(raw!$D:$D=$C3988),0),7), "n/a")</f>
        <v/>
      </c>
    </row>
    <row r="3989">
      <c r="B3989" s="39" t="str">
        <f>IFERROR(raw!$B3988,"")</f>
        <v/>
      </c>
      <c r="C3989" s="39" t="str">
        <f>IFERROR(raw!$D3988,"")</f>
        <v/>
      </c>
      <c r="D3989" s="39" t="str">
        <f>IFERROR(__xludf.DUMMYFUNCTION("IFERROR(RANK(raw!$H3988,Filter(raw!$H$2:$H10000,raw!$B$2:$B10000=raw!$B3988),1),"""")"),"")</f>
        <v/>
      </c>
      <c r="E3989" s="40" t="str">
        <f t="array" ref="E3989">IFERROR(INDEX(raw!$B:$H,MATCH(1,(raw!$B:$B=$B3989)*(raw!$D:$D=$C3989),0),7), "n/a")</f>
        <v/>
      </c>
    </row>
    <row r="3990">
      <c r="B3990" s="39" t="str">
        <f>IFERROR(raw!$B3989,"")</f>
        <v/>
      </c>
      <c r="C3990" s="39" t="str">
        <f>IFERROR(raw!$D3989,"")</f>
        <v/>
      </c>
      <c r="D3990" s="39" t="str">
        <f>IFERROR(__xludf.DUMMYFUNCTION("IFERROR(RANK(raw!$H3989,Filter(raw!$H$2:$H10000,raw!$B$2:$B10000=raw!$B3989),1),"""")"),"")</f>
        <v/>
      </c>
      <c r="E3990" s="40" t="str">
        <f t="array" ref="E3990">IFERROR(INDEX(raw!$B:$H,MATCH(1,(raw!$B:$B=$B3990)*(raw!$D:$D=$C3990),0),7), "n/a")</f>
        <v/>
      </c>
    </row>
    <row r="3991">
      <c r="B3991" s="39" t="str">
        <f>IFERROR(raw!$B3990,"")</f>
        <v/>
      </c>
      <c r="C3991" s="39" t="str">
        <f>IFERROR(raw!$D3990,"")</f>
        <v/>
      </c>
      <c r="D3991" s="39" t="str">
        <f>IFERROR(__xludf.DUMMYFUNCTION("IFERROR(RANK(raw!$H3990,Filter(raw!$H$2:$H10000,raw!$B$2:$B10000=raw!$B3990),1),"""")"),"")</f>
        <v/>
      </c>
      <c r="E3991" s="40" t="str">
        <f t="array" ref="E3991">IFERROR(INDEX(raw!$B:$H,MATCH(1,(raw!$B:$B=$B3991)*(raw!$D:$D=$C3991),0),7), "n/a")</f>
        <v/>
      </c>
    </row>
    <row r="3992">
      <c r="B3992" s="39" t="str">
        <f>IFERROR(raw!$B3991,"")</f>
        <v/>
      </c>
      <c r="C3992" s="39" t="str">
        <f>IFERROR(raw!$D3991,"")</f>
        <v/>
      </c>
      <c r="D3992" s="39" t="str">
        <f>IFERROR(__xludf.DUMMYFUNCTION("IFERROR(RANK(raw!$H3991,Filter(raw!$H$2:$H10000,raw!$B$2:$B10000=raw!$B3991),1),"""")"),"")</f>
        <v/>
      </c>
      <c r="E3992" s="40" t="str">
        <f t="array" ref="E3992">IFERROR(INDEX(raw!$B:$H,MATCH(1,(raw!$B:$B=$B3992)*(raw!$D:$D=$C3992),0),7), "n/a")</f>
        <v/>
      </c>
    </row>
    <row r="3993">
      <c r="B3993" s="39" t="str">
        <f>IFERROR(raw!$B3992,"")</f>
        <v/>
      </c>
      <c r="C3993" s="39" t="str">
        <f>IFERROR(raw!$D3992,"")</f>
        <v/>
      </c>
      <c r="D3993" s="39" t="str">
        <f>IFERROR(__xludf.DUMMYFUNCTION("IFERROR(RANK(raw!$H3992,Filter(raw!$H$2:$H10000,raw!$B$2:$B10000=raw!$B3992),1),"""")"),"")</f>
        <v/>
      </c>
      <c r="E3993" s="40" t="str">
        <f t="array" ref="E3993">IFERROR(INDEX(raw!$B:$H,MATCH(1,(raw!$B:$B=$B3993)*(raw!$D:$D=$C3993),0),7), "n/a")</f>
        <v/>
      </c>
    </row>
    <row r="3994">
      <c r="B3994" s="39" t="str">
        <f>IFERROR(raw!$B3993,"")</f>
        <v/>
      </c>
      <c r="C3994" s="39" t="str">
        <f>IFERROR(raw!$D3993,"")</f>
        <v/>
      </c>
      <c r="D3994" s="39" t="str">
        <f>IFERROR(__xludf.DUMMYFUNCTION("IFERROR(RANK(raw!$H3993,Filter(raw!$H$2:$H10000,raw!$B$2:$B10000=raw!$B3993),1),"""")"),"")</f>
        <v/>
      </c>
      <c r="E3994" s="40" t="str">
        <f t="array" ref="E3994">IFERROR(INDEX(raw!$B:$H,MATCH(1,(raw!$B:$B=$B3994)*(raw!$D:$D=$C3994),0),7), "n/a")</f>
        <v/>
      </c>
    </row>
    <row r="3995">
      <c r="B3995" s="39" t="str">
        <f>IFERROR(raw!$B3994,"")</f>
        <v/>
      </c>
      <c r="C3995" s="39" t="str">
        <f>IFERROR(raw!$D3994,"")</f>
        <v/>
      </c>
      <c r="D3995" s="39" t="str">
        <f>IFERROR(__xludf.DUMMYFUNCTION("IFERROR(RANK(raw!$H3994,Filter(raw!$H$2:$H10000,raw!$B$2:$B10000=raw!$B3994),1),"""")"),"")</f>
        <v/>
      </c>
      <c r="E3995" s="40" t="str">
        <f t="array" ref="E3995">IFERROR(INDEX(raw!$B:$H,MATCH(1,(raw!$B:$B=$B3995)*(raw!$D:$D=$C3995),0),7), "n/a")</f>
        <v/>
      </c>
    </row>
    <row r="3996">
      <c r="B3996" s="39" t="str">
        <f>IFERROR(raw!$B3995,"")</f>
        <v/>
      </c>
      <c r="C3996" s="39" t="str">
        <f>IFERROR(raw!$D3995,"")</f>
        <v/>
      </c>
      <c r="D3996" s="39" t="str">
        <f>IFERROR(__xludf.DUMMYFUNCTION("IFERROR(RANK(raw!$H3995,Filter(raw!$H$2:$H10000,raw!$B$2:$B10000=raw!$B3995),1),"""")"),"")</f>
        <v/>
      </c>
      <c r="E3996" s="40" t="str">
        <f t="array" ref="E3996">IFERROR(INDEX(raw!$B:$H,MATCH(1,(raw!$B:$B=$B3996)*(raw!$D:$D=$C3996),0),7), "n/a")</f>
        <v/>
      </c>
    </row>
    <row r="3997">
      <c r="B3997" s="39" t="str">
        <f>IFERROR(raw!$B3996,"")</f>
        <v/>
      </c>
      <c r="C3997" s="39" t="str">
        <f>IFERROR(raw!$D3996,"")</f>
        <v/>
      </c>
      <c r="D3997" s="39" t="str">
        <f>IFERROR(__xludf.DUMMYFUNCTION("IFERROR(RANK(raw!$H3996,Filter(raw!$H$2:$H10000,raw!$B$2:$B10000=raw!$B3996),1),"""")"),"")</f>
        <v/>
      </c>
      <c r="E3997" s="40" t="str">
        <f t="array" ref="E3997">IFERROR(INDEX(raw!$B:$H,MATCH(1,(raw!$B:$B=$B3997)*(raw!$D:$D=$C3997),0),7), "n/a")</f>
        <v/>
      </c>
    </row>
    <row r="3998">
      <c r="B3998" s="39" t="str">
        <f>IFERROR(raw!$B3997,"")</f>
        <v/>
      </c>
      <c r="C3998" s="39" t="str">
        <f>IFERROR(raw!$D3997,"")</f>
        <v/>
      </c>
      <c r="D3998" s="39" t="str">
        <f>IFERROR(__xludf.DUMMYFUNCTION("IFERROR(RANK(raw!$H3997,Filter(raw!$H$2:$H10000,raw!$B$2:$B10000=raw!$B3997),1),"""")"),"")</f>
        <v/>
      </c>
      <c r="E3998" s="40" t="str">
        <f t="array" ref="E3998">IFERROR(INDEX(raw!$B:$H,MATCH(1,(raw!$B:$B=$B3998)*(raw!$D:$D=$C3998),0),7), "n/a")</f>
        <v/>
      </c>
    </row>
    <row r="3999">
      <c r="B3999" s="39" t="str">
        <f>IFERROR(raw!$B3998,"")</f>
        <v/>
      </c>
      <c r="C3999" s="39" t="str">
        <f>IFERROR(raw!$D3998,"")</f>
        <v/>
      </c>
      <c r="D3999" s="39" t="str">
        <f>IFERROR(__xludf.DUMMYFUNCTION("IFERROR(RANK(raw!$H3998,Filter(raw!$H$2:$H10000,raw!$B$2:$B10000=raw!$B3998),1),"""")"),"")</f>
        <v/>
      </c>
      <c r="E3999" s="40" t="str">
        <f t="array" ref="E3999">IFERROR(INDEX(raw!$B:$H,MATCH(1,(raw!$B:$B=$B3999)*(raw!$D:$D=$C3999),0),7), "n/a")</f>
        <v/>
      </c>
    </row>
    <row r="4000">
      <c r="B4000" s="39" t="str">
        <f>IFERROR(raw!$B3999,"")</f>
        <v/>
      </c>
      <c r="C4000" s="39" t="str">
        <f>IFERROR(raw!$D3999,"")</f>
        <v/>
      </c>
      <c r="D4000" s="39" t="str">
        <f>IFERROR(__xludf.DUMMYFUNCTION("IFERROR(RANK(raw!$H3999,Filter(raw!$H$2:$H10000,raw!$B$2:$B10000=raw!$B3999),1),"""")"),"")</f>
        <v/>
      </c>
      <c r="E4000" s="40" t="str">
        <f t="array" ref="E4000">IFERROR(INDEX(raw!$B:$H,MATCH(1,(raw!$B:$B=$B4000)*(raw!$D:$D=$C4000),0),7), "n/a")</f>
        <v/>
      </c>
    </row>
    <row r="4001">
      <c r="B4001" s="39" t="str">
        <f>IFERROR(raw!$B4000,"")</f>
        <v/>
      </c>
      <c r="C4001" s="39" t="str">
        <f>IFERROR(raw!$D4000,"")</f>
        <v/>
      </c>
      <c r="D4001" s="39" t="str">
        <f>IFERROR(__xludf.DUMMYFUNCTION("IFERROR(RANK(raw!$H4000,Filter(raw!$H$2:$H10000,raw!$B$2:$B10000=raw!$B4000),1),"""")"),"")</f>
        <v/>
      </c>
      <c r="E4001" s="40" t="str">
        <f t="array" ref="E4001">IFERROR(INDEX(raw!$B:$H,MATCH(1,(raw!$B:$B=$B4001)*(raw!$D:$D=$C4001),0),7), "n/a")</f>
        <v/>
      </c>
    </row>
    <row r="4002">
      <c r="B4002" s="39" t="str">
        <f>IFERROR(raw!$B4001,"")</f>
        <v/>
      </c>
      <c r="C4002" s="39" t="str">
        <f>IFERROR(raw!$D4001,"")</f>
        <v/>
      </c>
      <c r="D4002" s="39" t="str">
        <f>IFERROR(__xludf.DUMMYFUNCTION("IFERROR(RANK(raw!$H4001,Filter(raw!$H$2:$H10000,raw!$B$2:$B10000=raw!$B4001),1),"""")"),"")</f>
        <v/>
      </c>
      <c r="E4002" s="40" t="str">
        <f t="array" ref="E4002">IFERROR(INDEX(raw!$B:$H,MATCH(1,(raw!$B:$B=$B4002)*(raw!$D:$D=$C4002),0),7), "n/a")</f>
        <v/>
      </c>
    </row>
    <row r="4003">
      <c r="B4003" s="39" t="str">
        <f>IFERROR(raw!$B4002,"")</f>
        <v/>
      </c>
      <c r="C4003" s="39" t="str">
        <f>IFERROR(raw!$D4002,"")</f>
        <v/>
      </c>
      <c r="D4003" s="39" t="str">
        <f>IFERROR(__xludf.DUMMYFUNCTION("IFERROR(RANK(raw!$H4002,Filter(raw!$H$2:$H10000,raw!$B$2:$B10000=raw!$B4002),1),"""")"),"")</f>
        <v/>
      </c>
      <c r="E4003" s="40" t="str">
        <f t="array" ref="E4003">IFERROR(INDEX(raw!$B:$H,MATCH(1,(raw!$B:$B=$B4003)*(raw!$D:$D=$C4003),0),7), "n/a")</f>
        <v/>
      </c>
    </row>
    <row r="4004">
      <c r="B4004" s="39" t="str">
        <f>IFERROR(raw!$B4003,"")</f>
        <v/>
      </c>
      <c r="C4004" s="39" t="str">
        <f>IFERROR(raw!$D4003,"")</f>
        <v/>
      </c>
      <c r="D4004" s="39" t="str">
        <f>IFERROR(__xludf.DUMMYFUNCTION("IFERROR(RANK(raw!$H4003,Filter(raw!$H$2:$H10000,raw!$B$2:$B10000=raw!$B4003),1),"""")"),"")</f>
        <v/>
      </c>
      <c r="E4004" s="40" t="str">
        <f t="array" ref="E4004">IFERROR(INDEX(raw!$B:$H,MATCH(1,(raw!$B:$B=$B4004)*(raw!$D:$D=$C4004),0),7), "n/a")</f>
        <v/>
      </c>
    </row>
    <row r="4005">
      <c r="B4005" s="39" t="str">
        <f>IFERROR(raw!$B4004,"")</f>
        <v/>
      </c>
      <c r="C4005" s="39" t="str">
        <f>IFERROR(raw!$D4004,"")</f>
        <v/>
      </c>
      <c r="D4005" s="39" t="str">
        <f>IFERROR(__xludf.DUMMYFUNCTION("IFERROR(RANK(raw!$H4004,Filter(raw!$H$2:$H10000,raw!$B$2:$B10000=raw!$B4004),1),"""")"),"")</f>
        <v/>
      </c>
      <c r="E4005" s="40" t="str">
        <f t="array" ref="E4005">IFERROR(INDEX(raw!$B:$H,MATCH(1,(raw!$B:$B=$B4005)*(raw!$D:$D=$C4005),0),7), "n/a")</f>
        <v/>
      </c>
    </row>
    <row r="4006">
      <c r="B4006" s="39" t="str">
        <f>IFERROR(raw!$B4005,"")</f>
        <v/>
      </c>
      <c r="C4006" s="39" t="str">
        <f>IFERROR(raw!$D4005,"")</f>
        <v/>
      </c>
      <c r="D4006" s="39" t="str">
        <f>IFERROR(__xludf.DUMMYFUNCTION("IFERROR(RANK(raw!$H4005,Filter(raw!$H$2:$H10000,raw!$B$2:$B10000=raw!$B4005),1),"""")"),"")</f>
        <v/>
      </c>
      <c r="E4006" s="40" t="str">
        <f t="array" ref="E4006">IFERROR(INDEX(raw!$B:$H,MATCH(1,(raw!$B:$B=$B4006)*(raw!$D:$D=$C4006),0),7), "n/a")</f>
        <v/>
      </c>
    </row>
    <row r="4007">
      <c r="B4007" s="39" t="str">
        <f>IFERROR(raw!$B4006,"")</f>
        <v/>
      </c>
      <c r="C4007" s="39" t="str">
        <f>IFERROR(raw!$D4006,"")</f>
        <v/>
      </c>
      <c r="D4007" s="39" t="str">
        <f>IFERROR(__xludf.DUMMYFUNCTION("IFERROR(RANK(raw!$H4006,Filter(raw!$H$2:$H10000,raw!$B$2:$B10000=raw!$B4006),1),"""")"),"")</f>
        <v/>
      </c>
      <c r="E4007" s="40" t="str">
        <f t="array" ref="E4007">IFERROR(INDEX(raw!$B:$H,MATCH(1,(raw!$B:$B=$B4007)*(raw!$D:$D=$C4007),0),7), "n/a")</f>
        <v/>
      </c>
    </row>
    <row r="4008">
      <c r="B4008" s="39" t="str">
        <f>IFERROR(raw!$B4007,"")</f>
        <v/>
      </c>
      <c r="C4008" s="39" t="str">
        <f>IFERROR(raw!$D4007,"")</f>
        <v/>
      </c>
      <c r="D4008" s="39" t="str">
        <f>IFERROR(__xludf.DUMMYFUNCTION("IFERROR(RANK(raw!$H4007,Filter(raw!$H$2:$H10000,raw!$B$2:$B10000=raw!$B4007),1),"""")"),"")</f>
        <v/>
      </c>
      <c r="E4008" s="40" t="str">
        <f t="array" ref="E4008">IFERROR(INDEX(raw!$B:$H,MATCH(1,(raw!$B:$B=$B4008)*(raw!$D:$D=$C4008),0),7), "n/a")</f>
        <v/>
      </c>
    </row>
    <row r="4009">
      <c r="B4009" s="39" t="str">
        <f>IFERROR(raw!$B4008,"")</f>
        <v/>
      </c>
      <c r="C4009" s="39" t="str">
        <f>IFERROR(raw!$D4008,"")</f>
        <v/>
      </c>
      <c r="D4009" s="39" t="str">
        <f>IFERROR(__xludf.DUMMYFUNCTION("IFERROR(RANK(raw!$H4008,Filter(raw!$H$2:$H10000,raw!$B$2:$B10000=raw!$B4008),1),"""")"),"")</f>
        <v/>
      </c>
      <c r="E4009" s="40" t="str">
        <f t="array" ref="E4009">IFERROR(INDEX(raw!$B:$H,MATCH(1,(raw!$B:$B=$B4009)*(raw!$D:$D=$C4009),0),7), "n/a")</f>
        <v/>
      </c>
    </row>
    <row r="4010">
      <c r="B4010" s="39" t="str">
        <f>IFERROR(raw!$B4009,"")</f>
        <v/>
      </c>
      <c r="C4010" s="39" t="str">
        <f>IFERROR(raw!$D4009,"")</f>
        <v/>
      </c>
      <c r="D4010" s="39" t="str">
        <f>IFERROR(__xludf.DUMMYFUNCTION("IFERROR(RANK(raw!$H4009,Filter(raw!$H$2:$H10000,raw!$B$2:$B10000=raw!$B4009),1),"""")"),"")</f>
        <v/>
      </c>
      <c r="E4010" s="40" t="str">
        <f t="array" ref="E4010">IFERROR(INDEX(raw!$B:$H,MATCH(1,(raw!$B:$B=$B4010)*(raw!$D:$D=$C4010),0),7), "n/a")</f>
        <v/>
      </c>
    </row>
    <row r="4011">
      <c r="B4011" s="39" t="str">
        <f>IFERROR(raw!$B4010,"")</f>
        <v/>
      </c>
      <c r="C4011" s="39" t="str">
        <f>IFERROR(raw!$D4010,"")</f>
        <v/>
      </c>
      <c r="D4011" s="39" t="str">
        <f>IFERROR(__xludf.DUMMYFUNCTION("IFERROR(RANK(raw!$H4010,Filter(raw!$H$2:$H10000,raw!$B$2:$B10000=raw!$B4010),1),"""")"),"")</f>
        <v/>
      </c>
      <c r="E4011" s="40" t="str">
        <f t="array" ref="E4011">IFERROR(INDEX(raw!$B:$H,MATCH(1,(raw!$B:$B=$B4011)*(raw!$D:$D=$C4011),0),7), "n/a")</f>
        <v/>
      </c>
    </row>
    <row r="4012">
      <c r="B4012" s="39" t="str">
        <f>IFERROR(raw!$B4011,"")</f>
        <v/>
      </c>
      <c r="C4012" s="39" t="str">
        <f>IFERROR(raw!$D4011,"")</f>
        <v/>
      </c>
      <c r="D4012" s="39" t="str">
        <f>IFERROR(__xludf.DUMMYFUNCTION("IFERROR(RANK(raw!$H4011,Filter(raw!$H$2:$H10000,raw!$B$2:$B10000=raw!$B4011),1),"""")"),"")</f>
        <v/>
      </c>
      <c r="E4012" s="40" t="str">
        <f t="array" ref="E4012">IFERROR(INDEX(raw!$B:$H,MATCH(1,(raw!$B:$B=$B4012)*(raw!$D:$D=$C4012),0),7), "n/a")</f>
        <v/>
      </c>
    </row>
    <row r="4013">
      <c r="B4013" s="39" t="str">
        <f>IFERROR(raw!$B4012,"")</f>
        <v/>
      </c>
      <c r="C4013" s="39" t="str">
        <f>IFERROR(raw!$D4012,"")</f>
        <v/>
      </c>
      <c r="D4013" s="39" t="str">
        <f>IFERROR(__xludf.DUMMYFUNCTION("IFERROR(RANK(raw!$H4012,Filter(raw!$H$2:$H10000,raw!$B$2:$B10000=raw!$B4012),1),"""")"),"")</f>
        <v/>
      </c>
      <c r="E4013" s="40" t="str">
        <f t="array" ref="E4013">IFERROR(INDEX(raw!$B:$H,MATCH(1,(raw!$B:$B=$B4013)*(raw!$D:$D=$C4013),0),7), "n/a")</f>
        <v/>
      </c>
    </row>
    <row r="4014">
      <c r="B4014" s="39" t="str">
        <f>IFERROR(raw!$B4013,"")</f>
        <v/>
      </c>
      <c r="C4014" s="39" t="str">
        <f>IFERROR(raw!$D4013,"")</f>
        <v/>
      </c>
      <c r="D4014" s="39" t="str">
        <f>IFERROR(__xludf.DUMMYFUNCTION("IFERROR(RANK(raw!$H4013,Filter(raw!$H$2:$H10000,raw!$B$2:$B10000=raw!$B4013),1),"""")"),"")</f>
        <v/>
      </c>
      <c r="E4014" s="40" t="str">
        <f t="array" ref="E4014">IFERROR(INDEX(raw!$B:$H,MATCH(1,(raw!$B:$B=$B4014)*(raw!$D:$D=$C4014),0),7), "n/a")</f>
        <v/>
      </c>
    </row>
    <row r="4015">
      <c r="B4015" s="39" t="str">
        <f>IFERROR(raw!$B4014,"")</f>
        <v/>
      </c>
      <c r="C4015" s="39" t="str">
        <f>IFERROR(raw!$D4014,"")</f>
        <v/>
      </c>
      <c r="D4015" s="39" t="str">
        <f>IFERROR(__xludf.DUMMYFUNCTION("IFERROR(RANK(raw!$H4014,Filter(raw!$H$2:$H10000,raw!$B$2:$B10000=raw!$B4014),1),"""")"),"")</f>
        <v/>
      </c>
      <c r="E4015" s="40" t="str">
        <f t="array" ref="E4015">IFERROR(INDEX(raw!$B:$H,MATCH(1,(raw!$B:$B=$B4015)*(raw!$D:$D=$C4015),0),7), "n/a")</f>
        <v/>
      </c>
    </row>
    <row r="4016">
      <c r="B4016" s="39" t="str">
        <f>IFERROR(raw!$B4015,"")</f>
        <v/>
      </c>
      <c r="C4016" s="39" t="str">
        <f>IFERROR(raw!$D4015,"")</f>
        <v/>
      </c>
      <c r="D4016" s="39" t="str">
        <f>IFERROR(__xludf.DUMMYFUNCTION("IFERROR(RANK(raw!$H4015,Filter(raw!$H$2:$H10000,raw!$B$2:$B10000=raw!$B4015),1),"""")"),"")</f>
        <v/>
      </c>
      <c r="E4016" s="40" t="str">
        <f t="array" ref="E4016">IFERROR(INDEX(raw!$B:$H,MATCH(1,(raw!$B:$B=$B4016)*(raw!$D:$D=$C4016),0),7), "n/a")</f>
        <v/>
      </c>
    </row>
    <row r="4017">
      <c r="B4017" s="39" t="str">
        <f>IFERROR(raw!$B4016,"")</f>
        <v/>
      </c>
      <c r="C4017" s="39" t="str">
        <f>IFERROR(raw!$D4016,"")</f>
        <v/>
      </c>
      <c r="D4017" s="39" t="str">
        <f>IFERROR(__xludf.DUMMYFUNCTION("IFERROR(RANK(raw!$H4016,Filter(raw!$H$2:$H10000,raw!$B$2:$B10000=raw!$B4016),1),"""")"),"")</f>
        <v/>
      </c>
      <c r="E4017" s="40" t="str">
        <f t="array" ref="E4017">IFERROR(INDEX(raw!$B:$H,MATCH(1,(raw!$B:$B=$B4017)*(raw!$D:$D=$C4017),0),7), "n/a")</f>
        <v/>
      </c>
    </row>
    <row r="4018">
      <c r="B4018" s="39" t="str">
        <f>IFERROR(raw!$B4017,"")</f>
        <v/>
      </c>
      <c r="C4018" s="39" t="str">
        <f>IFERROR(raw!$D4017,"")</f>
        <v/>
      </c>
      <c r="D4018" s="39" t="str">
        <f>IFERROR(__xludf.DUMMYFUNCTION("IFERROR(RANK(raw!$H4017,Filter(raw!$H$2:$H10000,raw!$B$2:$B10000=raw!$B4017),1),"""")"),"")</f>
        <v/>
      </c>
      <c r="E4018" s="40" t="str">
        <f t="array" ref="E4018">IFERROR(INDEX(raw!$B:$H,MATCH(1,(raw!$B:$B=$B4018)*(raw!$D:$D=$C4018),0),7), "n/a")</f>
        <v/>
      </c>
    </row>
    <row r="4019">
      <c r="B4019" s="39" t="str">
        <f>IFERROR(raw!$B4018,"")</f>
        <v/>
      </c>
      <c r="C4019" s="39" t="str">
        <f>IFERROR(raw!$D4018,"")</f>
        <v/>
      </c>
      <c r="D4019" s="39" t="str">
        <f>IFERROR(__xludf.DUMMYFUNCTION("IFERROR(RANK(raw!$H4018,Filter(raw!$H$2:$H10000,raw!$B$2:$B10000=raw!$B4018),1),"""")"),"")</f>
        <v/>
      </c>
      <c r="E4019" s="40" t="str">
        <f t="array" ref="E4019">IFERROR(INDEX(raw!$B:$H,MATCH(1,(raw!$B:$B=$B4019)*(raw!$D:$D=$C4019),0),7), "n/a")</f>
        <v/>
      </c>
    </row>
    <row r="4020">
      <c r="B4020" s="39" t="str">
        <f>IFERROR(raw!$B4019,"")</f>
        <v/>
      </c>
      <c r="C4020" s="39" t="str">
        <f>IFERROR(raw!$D4019,"")</f>
        <v/>
      </c>
      <c r="D4020" s="39" t="str">
        <f>IFERROR(__xludf.DUMMYFUNCTION("IFERROR(RANK(raw!$H4019,Filter(raw!$H$2:$H10000,raw!$B$2:$B10000=raw!$B4019),1),"""")"),"")</f>
        <v/>
      </c>
      <c r="E4020" s="40" t="str">
        <f t="array" ref="E4020">IFERROR(INDEX(raw!$B:$H,MATCH(1,(raw!$B:$B=$B4020)*(raw!$D:$D=$C4020),0),7), "n/a")</f>
        <v/>
      </c>
    </row>
    <row r="4021">
      <c r="B4021" s="39" t="str">
        <f>IFERROR(raw!$B4020,"")</f>
        <v/>
      </c>
      <c r="C4021" s="39" t="str">
        <f>IFERROR(raw!$D4020,"")</f>
        <v/>
      </c>
      <c r="D4021" s="39" t="str">
        <f>IFERROR(__xludf.DUMMYFUNCTION("IFERROR(RANK(raw!$H4020,Filter(raw!$H$2:$H10000,raw!$B$2:$B10000=raw!$B4020),1),"""")"),"")</f>
        <v/>
      </c>
      <c r="E4021" s="40" t="str">
        <f t="array" ref="E4021">IFERROR(INDEX(raw!$B:$H,MATCH(1,(raw!$B:$B=$B4021)*(raw!$D:$D=$C4021),0),7), "n/a")</f>
        <v/>
      </c>
    </row>
    <row r="4022">
      <c r="B4022" s="39" t="str">
        <f>IFERROR(raw!$B4021,"")</f>
        <v/>
      </c>
      <c r="C4022" s="39" t="str">
        <f>IFERROR(raw!$D4021,"")</f>
        <v/>
      </c>
      <c r="D4022" s="39" t="str">
        <f>IFERROR(__xludf.DUMMYFUNCTION("IFERROR(RANK(raw!$H4021,Filter(raw!$H$2:$H10000,raw!$B$2:$B10000=raw!$B4021),1),"""")"),"")</f>
        <v/>
      </c>
      <c r="E4022" s="40" t="str">
        <f t="array" ref="E4022">IFERROR(INDEX(raw!$B:$H,MATCH(1,(raw!$B:$B=$B4022)*(raw!$D:$D=$C4022),0),7), "n/a")</f>
        <v/>
      </c>
    </row>
    <row r="4023">
      <c r="B4023" s="39" t="str">
        <f>IFERROR(raw!$B4022,"")</f>
        <v/>
      </c>
      <c r="C4023" s="39" t="str">
        <f>IFERROR(raw!$D4022,"")</f>
        <v/>
      </c>
      <c r="D4023" s="39" t="str">
        <f>IFERROR(__xludf.DUMMYFUNCTION("IFERROR(RANK(raw!$H4022,Filter(raw!$H$2:$H10000,raw!$B$2:$B10000=raw!$B4022),1),"""")"),"")</f>
        <v/>
      </c>
      <c r="E4023" s="40" t="str">
        <f t="array" ref="E4023">IFERROR(INDEX(raw!$B:$H,MATCH(1,(raw!$B:$B=$B4023)*(raw!$D:$D=$C4023),0),7), "n/a")</f>
        <v/>
      </c>
    </row>
    <row r="4024">
      <c r="B4024" s="39" t="str">
        <f>IFERROR(raw!$B4023,"")</f>
        <v/>
      </c>
      <c r="C4024" s="39" t="str">
        <f>IFERROR(raw!$D4023,"")</f>
        <v/>
      </c>
      <c r="D4024" s="39" t="str">
        <f>IFERROR(__xludf.DUMMYFUNCTION("IFERROR(RANK(raw!$H4023,Filter(raw!$H$2:$H10000,raw!$B$2:$B10000=raw!$B4023),1),"""")"),"")</f>
        <v/>
      </c>
      <c r="E4024" s="40" t="str">
        <f t="array" ref="E4024">IFERROR(INDEX(raw!$B:$H,MATCH(1,(raw!$B:$B=$B4024)*(raw!$D:$D=$C4024),0),7), "n/a")</f>
        <v/>
      </c>
    </row>
    <row r="4025">
      <c r="B4025" s="39" t="str">
        <f>IFERROR(raw!$B4024,"")</f>
        <v/>
      </c>
      <c r="C4025" s="39" t="str">
        <f>IFERROR(raw!$D4024,"")</f>
        <v/>
      </c>
      <c r="D4025" s="39" t="str">
        <f>IFERROR(__xludf.DUMMYFUNCTION("IFERROR(RANK(raw!$H4024,Filter(raw!$H$2:$H10000,raw!$B$2:$B10000=raw!$B4024),1),"""")"),"")</f>
        <v/>
      </c>
      <c r="E4025" s="40" t="str">
        <f t="array" ref="E4025">IFERROR(INDEX(raw!$B:$H,MATCH(1,(raw!$B:$B=$B4025)*(raw!$D:$D=$C4025),0),7), "n/a")</f>
        <v/>
      </c>
    </row>
    <row r="4026">
      <c r="B4026" s="39" t="str">
        <f>IFERROR(raw!$B4025,"")</f>
        <v/>
      </c>
      <c r="C4026" s="39" t="str">
        <f>IFERROR(raw!$D4025,"")</f>
        <v/>
      </c>
      <c r="D4026" s="39" t="str">
        <f>IFERROR(__xludf.DUMMYFUNCTION("IFERROR(RANK(raw!$H4025,Filter(raw!$H$2:$H10000,raw!$B$2:$B10000=raw!$B4025),1),"""")"),"")</f>
        <v/>
      </c>
      <c r="E4026" s="40" t="str">
        <f t="array" ref="E4026">IFERROR(INDEX(raw!$B:$H,MATCH(1,(raw!$B:$B=$B4026)*(raw!$D:$D=$C4026),0),7), "n/a")</f>
        <v/>
      </c>
    </row>
    <row r="4027">
      <c r="B4027" s="39" t="str">
        <f>IFERROR(raw!$B4026,"")</f>
        <v/>
      </c>
      <c r="C4027" s="39" t="str">
        <f>IFERROR(raw!$D4026,"")</f>
        <v/>
      </c>
      <c r="D4027" s="39" t="str">
        <f>IFERROR(__xludf.DUMMYFUNCTION("IFERROR(RANK(raw!$H4026,Filter(raw!$H$2:$H10000,raw!$B$2:$B10000=raw!$B4026),1),"""")"),"")</f>
        <v/>
      </c>
      <c r="E4027" s="40" t="str">
        <f t="array" ref="E4027">IFERROR(INDEX(raw!$B:$H,MATCH(1,(raw!$B:$B=$B4027)*(raw!$D:$D=$C4027),0),7), "n/a")</f>
        <v/>
      </c>
    </row>
    <row r="4028">
      <c r="B4028" s="39" t="str">
        <f>IFERROR(raw!$B4027,"")</f>
        <v/>
      </c>
      <c r="C4028" s="39" t="str">
        <f>IFERROR(raw!$D4027,"")</f>
        <v/>
      </c>
      <c r="D4028" s="39" t="str">
        <f>IFERROR(__xludf.DUMMYFUNCTION("IFERROR(RANK(raw!$H4027,Filter(raw!$H$2:$H10000,raw!$B$2:$B10000=raw!$B4027),1),"""")"),"")</f>
        <v/>
      </c>
      <c r="E4028" s="40" t="str">
        <f t="array" ref="E4028">IFERROR(INDEX(raw!$B:$H,MATCH(1,(raw!$B:$B=$B4028)*(raw!$D:$D=$C4028),0),7), "n/a")</f>
        <v/>
      </c>
    </row>
    <row r="4029">
      <c r="B4029" s="39" t="str">
        <f>IFERROR(raw!$B4028,"")</f>
        <v/>
      </c>
      <c r="C4029" s="39" t="str">
        <f>IFERROR(raw!$D4028,"")</f>
        <v/>
      </c>
      <c r="D4029" s="39" t="str">
        <f>IFERROR(__xludf.DUMMYFUNCTION("IFERROR(RANK(raw!$H4028,Filter(raw!$H$2:$H10000,raw!$B$2:$B10000=raw!$B4028),1),"""")"),"")</f>
        <v/>
      </c>
      <c r="E4029" s="40" t="str">
        <f t="array" ref="E4029">IFERROR(INDEX(raw!$B:$H,MATCH(1,(raw!$B:$B=$B4029)*(raw!$D:$D=$C4029),0),7), "n/a")</f>
        <v/>
      </c>
    </row>
    <row r="4030">
      <c r="B4030" s="39" t="str">
        <f>IFERROR(raw!$B4029,"")</f>
        <v/>
      </c>
      <c r="C4030" s="39" t="str">
        <f>IFERROR(raw!$D4029,"")</f>
        <v/>
      </c>
      <c r="D4030" s="39" t="str">
        <f>IFERROR(__xludf.DUMMYFUNCTION("IFERROR(RANK(raw!$H4029,Filter(raw!$H$2:$H10000,raw!$B$2:$B10000=raw!$B4029),1),"""")"),"")</f>
        <v/>
      </c>
      <c r="E4030" s="40" t="str">
        <f t="array" ref="E4030">IFERROR(INDEX(raw!$B:$H,MATCH(1,(raw!$B:$B=$B4030)*(raw!$D:$D=$C4030),0),7), "n/a")</f>
        <v/>
      </c>
    </row>
    <row r="4031">
      <c r="B4031" s="39" t="str">
        <f>IFERROR(raw!$B4030,"")</f>
        <v/>
      </c>
      <c r="C4031" s="39" t="str">
        <f>IFERROR(raw!$D4030,"")</f>
        <v/>
      </c>
      <c r="D4031" s="39" t="str">
        <f>IFERROR(__xludf.DUMMYFUNCTION("IFERROR(RANK(raw!$H4030,Filter(raw!$H$2:$H10000,raw!$B$2:$B10000=raw!$B4030),1),"""")"),"")</f>
        <v/>
      </c>
      <c r="E4031" s="40" t="str">
        <f t="array" ref="E4031">IFERROR(INDEX(raw!$B:$H,MATCH(1,(raw!$B:$B=$B4031)*(raw!$D:$D=$C4031),0),7), "n/a")</f>
        <v/>
      </c>
    </row>
    <row r="4032">
      <c r="B4032" s="39" t="str">
        <f>IFERROR(raw!$B4031,"")</f>
        <v/>
      </c>
      <c r="C4032" s="39" t="str">
        <f>IFERROR(raw!$D4031,"")</f>
        <v/>
      </c>
      <c r="D4032" s="39" t="str">
        <f>IFERROR(__xludf.DUMMYFUNCTION("IFERROR(RANK(raw!$H4031,Filter(raw!$H$2:$H10000,raw!$B$2:$B10000=raw!$B4031),1),"""")"),"")</f>
        <v/>
      </c>
      <c r="E4032" s="40" t="str">
        <f t="array" ref="E4032">IFERROR(INDEX(raw!$B:$H,MATCH(1,(raw!$B:$B=$B4032)*(raw!$D:$D=$C4032),0),7), "n/a")</f>
        <v/>
      </c>
    </row>
    <row r="4033">
      <c r="B4033" s="39" t="str">
        <f>IFERROR(raw!$B4032,"")</f>
        <v/>
      </c>
      <c r="C4033" s="39" t="str">
        <f>IFERROR(raw!$D4032,"")</f>
        <v/>
      </c>
      <c r="D4033" s="39" t="str">
        <f>IFERROR(__xludf.DUMMYFUNCTION("IFERROR(RANK(raw!$H4032,Filter(raw!$H$2:$H10000,raw!$B$2:$B10000=raw!$B4032),1),"""")"),"")</f>
        <v/>
      </c>
      <c r="E4033" s="40" t="str">
        <f t="array" ref="E4033">IFERROR(INDEX(raw!$B:$H,MATCH(1,(raw!$B:$B=$B4033)*(raw!$D:$D=$C4033),0),7), "n/a")</f>
        <v/>
      </c>
    </row>
    <row r="4034">
      <c r="B4034" s="39" t="str">
        <f>IFERROR(raw!$B4033,"")</f>
        <v/>
      </c>
      <c r="C4034" s="39" t="str">
        <f>IFERROR(raw!$D4033,"")</f>
        <v/>
      </c>
      <c r="D4034" s="39" t="str">
        <f>IFERROR(__xludf.DUMMYFUNCTION("IFERROR(RANK(raw!$H4033,Filter(raw!$H$2:$H10000,raw!$B$2:$B10000=raw!$B4033),1),"""")"),"")</f>
        <v/>
      </c>
      <c r="E4034" s="40" t="str">
        <f t="array" ref="E4034">IFERROR(INDEX(raw!$B:$H,MATCH(1,(raw!$B:$B=$B4034)*(raw!$D:$D=$C4034),0),7), "n/a")</f>
        <v/>
      </c>
    </row>
    <row r="4035">
      <c r="B4035" s="39" t="str">
        <f>IFERROR(raw!$B4034,"")</f>
        <v/>
      </c>
      <c r="C4035" s="39" t="str">
        <f>IFERROR(raw!$D4034,"")</f>
        <v/>
      </c>
      <c r="D4035" s="39" t="str">
        <f>IFERROR(__xludf.DUMMYFUNCTION("IFERROR(RANK(raw!$H4034,Filter(raw!$H$2:$H10000,raw!$B$2:$B10000=raw!$B4034),1),"""")"),"")</f>
        <v/>
      </c>
      <c r="E4035" s="40" t="str">
        <f t="array" ref="E4035">IFERROR(INDEX(raw!$B:$H,MATCH(1,(raw!$B:$B=$B4035)*(raw!$D:$D=$C4035),0),7), "n/a")</f>
        <v/>
      </c>
    </row>
    <row r="4036">
      <c r="B4036" s="39" t="str">
        <f>IFERROR(raw!$B4035,"")</f>
        <v/>
      </c>
      <c r="C4036" s="39" t="str">
        <f>IFERROR(raw!$D4035,"")</f>
        <v/>
      </c>
      <c r="D4036" s="39" t="str">
        <f>IFERROR(__xludf.DUMMYFUNCTION("IFERROR(RANK(raw!$H4035,Filter(raw!$H$2:$H10000,raw!$B$2:$B10000=raw!$B4035),1),"""")"),"")</f>
        <v/>
      </c>
      <c r="E4036" s="40" t="str">
        <f t="array" ref="E4036">IFERROR(INDEX(raw!$B:$H,MATCH(1,(raw!$B:$B=$B4036)*(raw!$D:$D=$C4036),0),7), "n/a")</f>
        <v/>
      </c>
    </row>
    <row r="4037">
      <c r="B4037" s="39" t="str">
        <f>IFERROR(raw!$B4036,"")</f>
        <v/>
      </c>
      <c r="C4037" s="39" t="str">
        <f>IFERROR(raw!$D4036,"")</f>
        <v/>
      </c>
      <c r="D4037" s="39" t="str">
        <f>IFERROR(__xludf.DUMMYFUNCTION("IFERROR(RANK(raw!$H4036,Filter(raw!$H$2:$H10000,raw!$B$2:$B10000=raw!$B4036),1),"""")"),"")</f>
        <v/>
      </c>
      <c r="E4037" s="40" t="str">
        <f t="array" ref="E4037">IFERROR(INDEX(raw!$B:$H,MATCH(1,(raw!$B:$B=$B4037)*(raw!$D:$D=$C4037),0),7), "n/a")</f>
        <v/>
      </c>
    </row>
    <row r="4038">
      <c r="B4038" s="39" t="str">
        <f>IFERROR(raw!$B4037,"")</f>
        <v/>
      </c>
      <c r="C4038" s="39" t="str">
        <f>IFERROR(raw!$D4037,"")</f>
        <v/>
      </c>
      <c r="D4038" s="39" t="str">
        <f>IFERROR(__xludf.DUMMYFUNCTION("IFERROR(RANK(raw!$H4037,Filter(raw!$H$2:$H10000,raw!$B$2:$B10000=raw!$B4037),1),"""")"),"")</f>
        <v/>
      </c>
      <c r="E4038" s="40" t="str">
        <f t="array" ref="E4038">IFERROR(INDEX(raw!$B:$H,MATCH(1,(raw!$B:$B=$B4038)*(raw!$D:$D=$C4038),0),7), "n/a")</f>
        <v/>
      </c>
    </row>
    <row r="4039">
      <c r="B4039" s="39" t="str">
        <f>IFERROR(raw!$B4038,"")</f>
        <v/>
      </c>
      <c r="C4039" s="39" t="str">
        <f>IFERROR(raw!$D4038,"")</f>
        <v/>
      </c>
      <c r="D4039" s="39" t="str">
        <f>IFERROR(__xludf.DUMMYFUNCTION("IFERROR(RANK(raw!$H4038,Filter(raw!$H$2:$H10000,raw!$B$2:$B10000=raw!$B4038),1),"""")"),"")</f>
        <v/>
      </c>
      <c r="E4039" s="40" t="str">
        <f t="array" ref="E4039">IFERROR(INDEX(raw!$B:$H,MATCH(1,(raw!$B:$B=$B4039)*(raw!$D:$D=$C4039),0),7), "n/a")</f>
        <v/>
      </c>
    </row>
    <row r="4040">
      <c r="B4040" s="39" t="str">
        <f>IFERROR(raw!$B4039,"")</f>
        <v/>
      </c>
      <c r="C4040" s="39" t="str">
        <f>IFERROR(raw!$D4039,"")</f>
        <v/>
      </c>
      <c r="D4040" s="39" t="str">
        <f>IFERROR(__xludf.DUMMYFUNCTION("IFERROR(RANK(raw!$H4039,Filter(raw!$H$2:$H10000,raw!$B$2:$B10000=raw!$B4039),1),"""")"),"")</f>
        <v/>
      </c>
      <c r="E4040" s="40" t="str">
        <f t="array" ref="E4040">IFERROR(INDEX(raw!$B:$H,MATCH(1,(raw!$B:$B=$B4040)*(raw!$D:$D=$C4040),0),7), "n/a")</f>
        <v/>
      </c>
    </row>
    <row r="4041">
      <c r="B4041" s="39" t="str">
        <f>IFERROR(raw!$B4040,"")</f>
        <v/>
      </c>
      <c r="C4041" s="39" t="str">
        <f>IFERROR(raw!$D4040,"")</f>
        <v/>
      </c>
      <c r="D4041" s="39" t="str">
        <f>IFERROR(__xludf.DUMMYFUNCTION("IFERROR(RANK(raw!$H4040,Filter(raw!$H$2:$H10000,raw!$B$2:$B10000=raw!$B4040),1),"""")"),"")</f>
        <v/>
      </c>
      <c r="E4041" s="40" t="str">
        <f t="array" ref="E4041">IFERROR(INDEX(raw!$B:$H,MATCH(1,(raw!$B:$B=$B4041)*(raw!$D:$D=$C4041),0),7), "n/a")</f>
        <v/>
      </c>
    </row>
    <row r="4042">
      <c r="B4042" s="39" t="str">
        <f>IFERROR(raw!$B4041,"")</f>
        <v/>
      </c>
      <c r="C4042" s="39" t="str">
        <f>IFERROR(raw!$D4041,"")</f>
        <v/>
      </c>
      <c r="D4042" s="39" t="str">
        <f>IFERROR(__xludf.DUMMYFUNCTION("IFERROR(RANK(raw!$H4041,Filter(raw!$H$2:$H10000,raw!$B$2:$B10000=raw!$B4041),1),"""")"),"")</f>
        <v/>
      </c>
      <c r="E4042" s="40" t="str">
        <f t="array" ref="E4042">IFERROR(INDEX(raw!$B:$H,MATCH(1,(raw!$B:$B=$B4042)*(raw!$D:$D=$C4042),0),7), "n/a")</f>
        <v/>
      </c>
    </row>
    <row r="4043">
      <c r="B4043" s="39" t="str">
        <f>IFERROR(raw!$B4042,"")</f>
        <v/>
      </c>
      <c r="C4043" s="39" t="str">
        <f>IFERROR(raw!$D4042,"")</f>
        <v/>
      </c>
      <c r="D4043" s="39" t="str">
        <f>IFERROR(__xludf.DUMMYFUNCTION("IFERROR(RANK(raw!$H4042,Filter(raw!$H$2:$H10000,raw!$B$2:$B10000=raw!$B4042),1),"""")"),"")</f>
        <v/>
      </c>
      <c r="E4043" s="40" t="str">
        <f t="array" ref="E4043">IFERROR(INDEX(raw!$B:$H,MATCH(1,(raw!$B:$B=$B4043)*(raw!$D:$D=$C4043),0),7), "n/a")</f>
        <v/>
      </c>
    </row>
    <row r="4044">
      <c r="B4044" s="39" t="str">
        <f>IFERROR(raw!$B4043,"")</f>
        <v/>
      </c>
      <c r="C4044" s="39" t="str">
        <f>IFERROR(raw!$D4043,"")</f>
        <v/>
      </c>
      <c r="D4044" s="39" t="str">
        <f>IFERROR(__xludf.DUMMYFUNCTION("IFERROR(RANK(raw!$H4043,Filter(raw!$H$2:$H10000,raw!$B$2:$B10000=raw!$B4043),1),"""")"),"")</f>
        <v/>
      </c>
      <c r="E4044" s="40" t="str">
        <f t="array" ref="E4044">IFERROR(INDEX(raw!$B:$H,MATCH(1,(raw!$B:$B=$B4044)*(raw!$D:$D=$C4044),0),7), "n/a")</f>
        <v/>
      </c>
    </row>
    <row r="4045">
      <c r="B4045" s="39" t="str">
        <f>IFERROR(raw!$B4044,"")</f>
        <v/>
      </c>
      <c r="C4045" s="39" t="str">
        <f>IFERROR(raw!$D4044,"")</f>
        <v/>
      </c>
      <c r="D4045" s="39" t="str">
        <f>IFERROR(__xludf.DUMMYFUNCTION("IFERROR(RANK(raw!$H4044,Filter(raw!$H$2:$H10000,raw!$B$2:$B10000=raw!$B4044),1),"""")"),"")</f>
        <v/>
      </c>
      <c r="E4045" s="40" t="str">
        <f t="array" ref="E4045">IFERROR(INDEX(raw!$B:$H,MATCH(1,(raw!$B:$B=$B4045)*(raw!$D:$D=$C4045),0),7), "n/a")</f>
        <v/>
      </c>
    </row>
    <row r="4046">
      <c r="B4046" s="39" t="str">
        <f>IFERROR(raw!$B4045,"")</f>
        <v/>
      </c>
      <c r="C4046" s="39" t="str">
        <f>IFERROR(raw!$D4045,"")</f>
        <v/>
      </c>
      <c r="D4046" s="39" t="str">
        <f>IFERROR(__xludf.DUMMYFUNCTION("IFERROR(RANK(raw!$H4045,Filter(raw!$H$2:$H10000,raw!$B$2:$B10000=raw!$B4045),1),"""")"),"")</f>
        <v/>
      </c>
      <c r="E4046" s="40" t="str">
        <f t="array" ref="E4046">IFERROR(INDEX(raw!$B:$H,MATCH(1,(raw!$B:$B=$B4046)*(raw!$D:$D=$C4046),0),7), "n/a")</f>
        <v/>
      </c>
    </row>
    <row r="4047">
      <c r="B4047" s="39" t="str">
        <f>IFERROR(raw!$B4046,"")</f>
        <v/>
      </c>
      <c r="C4047" s="39" t="str">
        <f>IFERROR(raw!$D4046,"")</f>
        <v/>
      </c>
      <c r="D4047" s="39" t="str">
        <f>IFERROR(__xludf.DUMMYFUNCTION("IFERROR(RANK(raw!$H4046,Filter(raw!$H$2:$H10000,raw!$B$2:$B10000=raw!$B4046),1),"""")"),"")</f>
        <v/>
      </c>
      <c r="E4047" s="40" t="str">
        <f t="array" ref="E4047">IFERROR(INDEX(raw!$B:$H,MATCH(1,(raw!$B:$B=$B4047)*(raw!$D:$D=$C4047),0),7), "n/a")</f>
        <v/>
      </c>
    </row>
    <row r="4048">
      <c r="B4048" s="39" t="str">
        <f>IFERROR(raw!$B4047,"")</f>
        <v/>
      </c>
      <c r="C4048" s="39" t="str">
        <f>IFERROR(raw!$D4047,"")</f>
        <v/>
      </c>
      <c r="D4048" s="39" t="str">
        <f>IFERROR(__xludf.DUMMYFUNCTION("IFERROR(RANK(raw!$H4047,Filter(raw!$H$2:$H10000,raw!$B$2:$B10000=raw!$B4047),1),"""")"),"")</f>
        <v/>
      </c>
      <c r="E4048" s="40" t="str">
        <f t="array" ref="E4048">IFERROR(INDEX(raw!$B:$H,MATCH(1,(raw!$B:$B=$B4048)*(raw!$D:$D=$C4048),0),7), "n/a")</f>
        <v/>
      </c>
    </row>
    <row r="4049">
      <c r="B4049" s="39" t="str">
        <f>IFERROR(raw!$B4048,"")</f>
        <v/>
      </c>
      <c r="C4049" s="39" t="str">
        <f>IFERROR(raw!$D4048,"")</f>
        <v/>
      </c>
      <c r="D4049" s="39" t="str">
        <f>IFERROR(__xludf.DUMMYFUNCTION("IFERROR(RANK(raw!$H4048,Filter(raw!$H$2:$H10000,raw!$B$2:$B10000=raw!$B4048),1),"""")"),"")</f>
        <v/>
      </c>
      <c r="E4049" s="40" t="str">
        <f t="array" ref="E4049">IFERROR(INDEX(raw!$B:$H,MATCH(1,(raw!$B:$B=$B4049)*(raw!$D:$D=$C4049),0),7), "n/a")</f>
        <v/>
      </c>
    </row>
    <row r="4050">
      <c r="B4050" s="39" t="str">
        <f>IFERROR(raw!$B4049,"")</f>
        <v/>
      </c>
      <c r="C4050" s="39" t="str">
        <f>IFERROR(raw!$D4049,"")</f>
        <v/>
      </c>
      <c r="D4050" s="39" t="str">
        <f>IFERROR(__xludf.DUMMYFUNCTION("IFERROR(RANK(raw!$H4049,Filter(raw!$H$2:$H10000,raw!$B$2:$B10000=raw!$B4049),1),"""")"),"")</f>
        <v/>
      </c>
      <c r="E4050" s="40" t="str">
        <f t="array" ref="E4050">IFERROR(INDEX(raw!$B:$H,MATCH(1,(raw!$B:$B=$B4050)*(raw!$D:$D=$C4050),0),7), "n/a")</f>
        <v/>
      </c>
    </row>
    <row r="4051">
      <c r="B4051" s="39" t="str">
        <f>IFERROR(raw!$B4050,"")</f>
        <v/>
      </c>
      <c r="C4051" s="39" t="str">
        <f>IFERROR(raw!$D4050,"")</f>
        <v/>
      </c>
      <c r="D4051" s="39" t="str">
        <f>IFERROR(__xludf.DUMMYFUNCTION("IFERROR(RANK(raw!$H4050,Filter(raw!$H$2:$H10000,raw!$B$2:$B10000=raw!$B4050),1),"""")"),"")</f>
        <v/>
      </c>
      <c r="E4051" s="40" t="str">
        <f t="array" ref="E4051">IFERROR(INDEX(raw!$B:$H,MATCH(1,(raw!$B:$B=$B4051)*(raw!$D:$D=$C4051),0),7), "n/a")</f>
        <v/>
      </c>
    </row>
    <row r="4052">
      <c r="B4052" s="39" t="str">
        <f>IFERROR(raw!$B4051,"")</f>
        <v/>
      </c>
      <c r="C4052" s="39" t="str">
        <f>IFERROR(raw!$D4051,"")</f>
        <v/>
      </c>
      <c r="D4052" s="39" t="str">
        <f>IFERROR(__xludf.DUMMYFUNCTION("IFERROR(RANK(raw!$H4051,Filter(raw!$H$2:$H10000,raw!$B$2:$B10000=raw!$B4051),1),"""")"),"")</f>
        <v/>
      </c>
      <c r="E4052" s="40" t="str">
        <f t="array" ref="E4052">IFERROR(INDEX(raw!$B:$H,MATCH(1,(raw!$B:$B=$B4052)*(raw!$D:$D=$C4052),0),7), "n/a")</f>
        <v/>
      </c>
    </row>
    <row r="4053">
      <c r="B4053" s="39" t="str">
        <f>IFERROR(raw!$B4052,"")</f>
        <v/>
      </c>
      <c r="C4053" s="39" t="str">
        <f>IFERROR(raw!$D4052,"")</f>
        <v/>
      </c>
      <c r="D4053" s="39" t="str">
        <f>IFERROR(__xludf.DUMMYFUNCTION("IFERROR(RANK(raw!$H4052,Filter(raw!$H$2:$H10000,raw!$B$2:$B10000=raw!$B4052),1),"""")"),"")</f>
        <v/>
      </c>
      <c r="E4053" s="40" t="str">
        <f t="array" ref="E4053">IFERROR(INDEX(raw!$B:$H,MATCH(1,(raw!$B:$B=$B4053)*(raw!$D:$D=$C4053),0),7), "n/a")</f>
        <v/>
      </c>
    </row>
    <row r="4054">
      <c r="B4054" s="39" t="str">
        <f>IFERROR(raw!$B4053,"")</f>
        <v/>
      </c>
      <c r="C4054" s="39" t="str">
        <f>IFERROR(raw!$D4053,"")</f>
        <v/>
      </c>
      <c r="D4054" s="39" t="str">
        <f>IFERROR(__xludf.DUMMYFUNCTION("IFERROR(RANK(raw!$H4053,Filter(raw!$H$2:$H10000,raw!$B$2:$B10000=raw!$B4053),1),"""")"),"")</f>
        <v/>
      </c>
      <c r="E4054" s="40" t="str">
        <f t="array" ref="E4054">IFERROR(INDEX(raw!$B:$H,MATCH(1,(raw!$B:$B=$B4054)*(raw!$D:$D=$C4054),0),7), "n/a")</f>
        <v/>
      </c>
    </row>
    <row r="4055">
      <c r="B4055" s="39" t="str">
        <f>IFERROR(raw!$B4054,"")</f>
        <v/>
      </c>
      <c r="C4055" s="39" t="str">
        <f>IFERROR(raw!$D4054,"")</f>
        <v/>
      </c>
      <c r="D4055" s="39" t="str">
        <f>IFERROR(__xludf.DUMMYFUNCTION("IFERROR(RANK(raw!$H4054,Filter(raw!$H$2:$H10000,raw!$B$2:$B10000=raw!$B4054),1),"""")"),"")</f>
        <v/>
      </c>
      <c r="E4055" s="40" t="str">
        <f t="array" ref="E4055">IFERROR(INDEX(raw!$B:$H,MATCH(1,(raw!$B:$B=$B4055)*(raw!$D:$D=$C4055),0),7), "n/a")</f>
        <v/>
      </c>
    </row>
    <row r="4056">
      <c r="B4056" s="39" t="str">
        <f>IFERROR(raw!$B4055,"")</f>
        <v/>
      </c>
      <c r="C4056" s="39" t="str">
        <f>IFERROR(raw!$D4055,"")</f>
        <v/>
      </c>
      <c r="D4056" s="39" t="str">
        <f>IFERROR(__xludf.DUMMYFUNCTION("IFERROR(RANK(raw!$H4055,Filter(raw!$H$2:$H10000,raw!$B$2:$B10000=raw!$B4055),1),"""")"),"")</f>
        <v/>
      </c>
      <c r="E4056" s="40" t="str">
        <f t="array" ref="E4056">IFERROR(INDEX(raw!$B:$H,MATCH(1,(raw!$B:$B=$B4056)*(raw!$D:$D=$C4056),0),7), "n/a")</f>
        <v/>
      </c>
    </row>
    <row r="4057">
      <c r="B4057" s="39" t="str">
        <f>IFERROR(raw!$B4056,"")</f>
        <v/>
      </c>
      <c r="C4057" s="39" t="str">
        <f>IFERROR(raw!$D4056,"")</f>
        <v/>
      </c>
      <c r="D4057" s="39" t="str">
        <f>IFERROR(__xludf.DUMMYFUNCTION("IFERROR(RANK(raw!$H4056,Filter(raw!$H$2:$H10000,raw!$B$2:$B10000=raw!$B4056),1),"""")"),"")</f>
        <v/>
      </c>
      <c r="E4057" s="40" t="str">
        <f t="array" ref="E4057">IFERROR(INDEX(raw!$B:$H,MATCH(1,(raw!$B:$B=$B4057)*(raw!$D:$D=$C4057),0),7), "n/a")</f>
        <v/>
      </c>
    </row>
    <row r="4058">
      <c r="B4058" s="39" t="str">
        <f>IFERROR(raw!$B4057,"")</f>
        <v/>
      </c>
      <c r="C4058" s="39" t="str">
        <f>IFERROR(raw!$D4057,"")</f>
        <v/>
      </c>
      <c r="D4058" s="39" t="str">
        <f>IFERROR(__xludf.DUMMYFUNCTION("IFERROR(RANK(raw!$H4057,Filter(raw!$H$2:$H10000,raw!$B$2:$B10000=raw!$B4057),1),"""")"),"")</f>
        <v/>
      </c>
      <c r="E4058" s="40" t="str">
        <f t="array" ref="E4058">IFERROR(INDEX(raw!$B:$H,MATCH(1,(raw!$B:$B=$B4058)*(raw!$D:$D=$C4058),0),7), "n/a")</f>
        <v/>
      </c>
    </row>
    <row r="4059">
      <c r="B4059" s="39" t="str">
        <f>IFERROR(raw!$B4058,"")</f>
        <v/>
      </c>
      <c r="C4059" s="39" t="str">
        <f>IFERROR(raw!$D4058,"")</f>
        <v/>
      </c>
      <c r="D4059" s="39" t="str">
        <f>IFERROR(__xludf.DUMMYFUNCTION("IFERROR(RANK(raw!$H4058,Filter(raw!$H$2:$H10000,raw!$B$2:$B10000=raw!$B4058),1),"""")"),"")</f>
        <v/>
      </c>
      <c r="E4059" s="40" t="str">
        <f t="array" ref="E4059">IFERROR(INDEX(raw!$B:$H,MATCH(1,(raw!$B:$B=$B4059)*(raw!$D:$D=$C4059),0),7), "n/a")</f>
        <v/>
      </c>
    </row>
    <row r="4060">
      <c r="B4060" s="39" t="str">
        <f>IFERROR(raw!$B4059,"")</f>
        <v/>
      </c>
      <c r="C4060" s="39" t="str">
        <f>IFERROR(raw!$D4059,"")</f>
        <v/>
      </c>
      <c r="D4060" s="39" t="str">
        <f>IFERROR(__xludf.DUMMYFUNCTION("IFERROR(RANK(raw!$H4059,Filter(raw!$H$2:$H10000,raw!$B$2:$B10000=raw!$B4059),1),"""")"),"")</f>
        <v/>
      </c>
      <c r="E4060" s="40" t="str">
        <f t="array" ref="E4060">IFERROR(INDEX(raw!$B:$H,MATCH(1,(raw!$B:$B=$B4060)*(raw!$D:$D=$C4060),0),7), "n/a")</f>
        <v/>
      </c>
    </row>
    <row r="4061">
      <c r="B4061" s="39" t="str">
        <f>IFERROR(raw!$B4060,"")</f>
        <v/>
      </c>
      <c r="C4061" s="39" t="str">
        <f>IFERROR(raw!$D4060,"")</f>
        <v/>
      </c>
      <c r="D4061" s="39" t="str">
        <f>IFERROR(__xludf.DUMMYFUNCTION("IFERROR(RANK(raw!$H4060,Filter(raw!$H$2:$H10000,raw!$B$2:$B10000=raw!$B4060),1),"""")"),"")</f>
        <v/>
      </c>
      <c r="E4061" s="40" t="str">
        <f t="array" ref="E4061">IFERROR(INDEX(raw!$B:$H,MATCH(1,(raw!$B:$B=$B4061)*(raw!$D:$D=$C4061),0),7), "n/a")</f>
        <v/>
      </c>
    </row>
    <row r="4062">
      <c r="B4062" s="39" t="str">
        <f>IFERROR(raw!$B4061,"")</f>
        <v/>
      </c>
      <c r="C4062" s="39" t="str">
        <f>IFERROR(raw!$D4061,"")</f>
        <v/>
      </c>
      <c r="D4062" s="39" t="str">
        <f>IFERROR(__xludf.DUMMYFUNCTION("IFERROR(RANK(raw!$H4061,Filter(raw!$H$2:$H10000,raw!$B$2:$B10000=raw!$B4061),1),"""")"),"")</f>
        <v/>
      </c>
      <c r="E4062" s="40" t="str">
        <f t="array" ref="E4062">IFERROR(INDEX(raw!$B:$H,MATCH(1,(raw!$B:$B=$B4062)*(raw!$D:$D=$C4062),0),7), "n/a")</f>
        <v/>
      </c>
    </row>
    <row r="4063">
      <c r="B4063" s="39" t="str">
        <f>IFERROR(raw!$B4062,"")</f>
        <v/>
      </c>
      <c r="C4063" s="39" t="str">
        <f>IFERROR(raw!$D4062,"")</f>
        <v/>
      </c>
      <c r="D4063" s="39" t="str">
        <f>IFERROR(__xludf.DUMMYFUNCTION("IFERROR(RANK(raw!$H4062,Filter(raw!$H$2:$H10000,raw!$B$2:$B10000=raw!$B4062),1),"""")"),"")</f>
        <v/>
      </c>
      <c r="E4063" s="40" t="str">
        <f t="array" ref="E4063">IFERROR(INDEX(raw!$B:$H,MATCH(1,(raw!$B:$B=$B4063)*(raw!$D:$D=$C4063),0),7), "n/a")</f>
        <v/>
      </c>
    </row>
    <row r="4064">
      <c r="B4064" s="39" t="str">
        <f>IFERROR(raw!$B4063,"")</f>
        <v/>
      </c>
      <c r="C4064" s="39" t="str">
        <f>IFERROR(raw!$D4063,"")</f>
        <v/>
      </c>
      <c r="D4064" s="39" t="str">
        <f>IFERROR(__xludf.DUMMYFUNCTION("IFERROR(RANK(raw!$H4063,Filter(raw!$H$2:$H10000,raw!$B$2:$B10000=raw!$B4063),1),"""")"),"")</f>
        <v/>
      </c>
      <c r="E4064" s="40" t="str">
        <f t="array" ref="E4064">IFERROR(INDEX(raw!$B:$H,MATCH(1,(raw!$B:$B=$B4064)*(raw!$D:$D=$C4064),0),7), "n/a")</f>
        <v/>
      </c>
    </row>
    <row r="4065">
      <c r="B4065" s="39" t="str">
        <f>IFERROR(raw!$B4064,"")</f>
        <v/>
      </c>
      <c r="C4065" s="39" t="str">
        <f>IFERROR(raw!$D4064,"")</f>
        <v/>
      </c>
      <c r="D4065" s="39" t="str">
        <f>IFERROR(__xludf.DUMMYFUNCTION("IFERROR(RANK(raw!$H4064,Filter(raw!$H$2:$H10000,raw!$B$2:$B10000=raw!$B4064),1),"""")"),"")</f>
        <v/>
      </c>
      <c r="E4065" s="40" t="str">
        <f t="array" ref="E4065">IFERROR(INDEX(raw!$B:$H,MATCH(1,(raw!$B:$B=$B4065)*(raw!$D:$D=$C4065),0),7), "n/a")</f>
        <v/>
      </c>
    </row>
    <row r="4066">
      <c r="B4066" s="39" t="str">
        <f>IFERROR(raw!$B4065,"")</f>
        <v/>
      </c>
      <c r="C4066" s="39" t="str">
        <f>IFERROR(raw!$D4065,"")</f>
        <v/>
      </c>
      <c r="D4066" s="39" t="str">
        <f>IFERROR(__xludf.DUMMYFUNCTION("IFERROR(RANK(raw!$H4065,Filter(raw!$H$2:$H10000,raw!$B$2:$B10000=raw!$B4065),1),"""")"),"")</f>
        <v/>
      </c>
      <c r="E4066" s="40" t="str">
        <f t="array" ref="E4066">IFERROR(INDEX(raw!$B:$H,MATCH(1,(raw!$B:$B=$B4066)*(raw!$D:$D=$C4066),0),7), "n/a")</f>
        <v/>
      </c>
    </row>
    <row r="4067">
      <c r="B4067" s="39" t="str">
        <f>IFERROR(raw!$B4066,"")</f>
        <v/>
      </c>
      <c r="C4067" s="39" t="str">
        <f>IFERROR(raw!$D4066,"")</f>
        <v/>
      </c>
      <c r="D4067" s="39" t="str">
        <f>IFERROR(__xludf.DUMMYFUNCTION("IFERROR(RANK(raw!$H4066,Filter(raw!$H$2:$H10000,raw!$B$2:$B10000=raw!$B4066),1),"""")"),"")</f>
        <v/>
      </c>
      <c r="E4067" s="40" t="str">
        <f t="array" ref="E4067">IFERROR(INDEX(raw!$B:$H,MATCH(1,(raw!$B:$B=$B4067)*(raw!$D:$D=$C4067),0),7), "n/a")</f>
        <v/>
      </c>
    </row>
    <row r="4068">
      <c r="B4068" s="39" t="str">
        <f>IFERROR(raw!$B4067,"")</f>
        <v/>
      </c>
      <c r="C4068" s="39" t="str">
        <f>IFERROR(raw!$D4067,"")</f>
        <v/>
      </c>
      <c r="D4068" s="39" t="str">
        <f>IFERROR(__xludf.DUMMYFUNCTION("IFERROR(RANK(raw!$H4067,Filter(raw!$H$2:$H10000,raw!$B$2:$B10000=raw!$B4067),1),"""")"),"")</f>
        <v/>
      </c>
      <c r="E4068" s="40" t="str">
        <f t="array" ref="E4068">IFERROR(INDEX(raw!$B:$H,MATCH(1,(raw!$B:$B=$B4068)*(raw!$D:$D=$C4068),0),7), "n/a")</f>
        <v/>
      </c>
    </row>
    <row r="4069">
      <c r="B4069" s="39" t="str">
        <f>IFERROR(raw!$B4068,"")</f>
        <v/>
      </c>
      <c r="C4069" s="39" t="str">
        <f>IFERROR(raw!$D4068,"")</f>
        <v/>
      </c>
      <c r="D4069" s="39" t="str">
        <f>IFERROR(__xludf.DUMMYFUNCTION("IFERROR(RANK(raw!$H4068,Filter(raw!$H$2:$H10000,raw!$B$2:$B10000=raw!$B4068),1),"""")"),"")</f>
        <v/>
      </c>
      <c r="E4069" s="40" t="str">
        <f t="array" ref="E4069">IFERROR(INDEX(raw!$B:$H,MATCH(1,(raw!$B:$B=$B4069)*(raw!$D:$D=$C4069),0),7), "n/a")</f>
        <v/>
      </c>
    </row>
    <row r="4070">
      <c r="B4070" s="39" t="str">
        <f>IFERROR(raw!$B4069,"")</f>
        <v/>
      </c>
      <c r="C4070" s="39" t="str">
        <f>IFERROR(raw!$D4069,"")</f>
        <v/>
      </c>
      <c r="D4070" s="39" t="str">
        <f>IFERROR(__xludf.DUMMYFUNCTION("IFERROR(RANK(raw!$H4069,Filter(raw!$H$2:$H10000,raw!$B$2:$B10000=raw!$B4069),1),"""")"),"")</f>
        <v/>
      </c>
      <c r="E4070" s="40" t="str">
        <f t="array" ref="E4070">IFERROR(INDEX(raw!$B:$H,MATCH(1,(raw!$B:$B=$B4070)*(raw!$D:$D=$C4070),0),7), "n/a")</f>
        <v/>
      </c>
    </row>
    <row r="4071">
      <c r="B4071" s="39" t="str">
        <f>IFERROR(raw!$B4070,"")</f>
        <v/>
      </c>
      <c r="C4071" s="39" t="str">
        <f>IFERROR(raw!$D4070,"")</f>
        <v/>
      </c>
      <c r="D4071" s="39" t="str">
        <f>IFERROR(__xludf.DUMMYFUNCTION("IFERROR(RANK(raw!$H4070,Filter(raw!$H$2:$H10000,raw!$B$2:$B10000=raw!$B4070),1),"""")"),"")</f>
        <v/>
      </c>
      <c r="E4071" s="40" t="str">
        <f t="array" ref="E4071">IFERROR(INDEX(raw!$B:$H,MATCH(1,(raw!$B:$B=$B4071)*(raw!$D:$D=$C4071),0),7), "n/a")</f>
        <v/>
      </c>
    </row>
    <row r="4072">
      <c r="B4072" s="39" t="str">
        <f>IFERROR(raw!$B4071,"")</f>
        <v/>
      </c>
      <c r="C4072" s="39" t="str">
        <f>IFERROR(raw!$D4071,"")</f>
        <v/>
      </c>
      <c r="D4072" s="39" t="str">
        <f>IFERROR(__xludf.DUMMYFUNCTION("IFERROR(RANK(raw!$H4071,Filter(raw!$H$2:$H10000,raw!$B$2:$B10000=raw!$B4071),1),"""")"),"")</f>
        <v/>
      </c>
      <c r="E4072" s="40" t="str">
        <f t="array" ref="E4072">IFERROR(INDEX(raw!$B:$H,MATCH(1,(raw!$B:$B=$B4072)*(raw!$D:$D=$C4072),0),7), "n/a")</f>
        <v/>
      </c>
    </row>
    <row r="4073">
      <c r="B4073" s="39" t="str">
        <f>IFERROR(raw!$B4072,"")</f>
        <v/>
      </c>
      <c r="C4073" s="39" t="str">
        <f>IFERROR(raw!$D4072,"")</f>
        <v/>
      </c>
      <c r="D4073" s="39" t="str">
        <f>IFERROR(__xludf.DUMMYFUNCTION("IFERROR(RANK(raw!$H4072,Filter(raw!$H$2:$H10000,raw!$B$2:$B10000=raw!$B4072),1),"""")"),"")</f>
        <v/>
      </c>
      <c r="E4073" s="40" t="str">
        <f t="array" ref="E4073">IFERROR(INDEX(raw!$B:$H,MATCH(1,(raw!$B:$B=$B4073)*(raw!$D:$D=$C4073),0),7), "n/a")</f>
        <v/>
      </c>
    </row>
    <row r="4074">
      <c r="B4074" s="39" t="str">
        <f>IFERROR(raw!$B4073,"")</f>
        <v/>
      </c>
      <c r="C4074" s="39" t="str">
        <f>IFERROR(raw!$D4073,"")</f>
        <v/>
      </c>
      <c r="D4074" s="39" t="str">
        <f>IFERROR(__xludf.DUMMYFUNCTION("IFERROR(RANK(raw!$H4073,Filter(raw!$H$2:$H10000,raw!$B$2:$B10000=raw!$B4073),1),"""")"),"")</f>
        <v/>
      </c>
      <c r="E4074" s="40" t="str">
        <f t="array" ref="E4074">IFERROR(INDEX(raw!$B:$H,MATCH(1,(raw!$B:$B=$B4074)*(raw!$D:$D=$C4074),0),7), "n/a")</f>
        <v/>
      </c>
    </row>
    <row r="4075">
      <c r="B4075" s="39" t="str">
        <f>IFERROR(raw!$B4074,"")</f>
        <v/>
      </c>
      <c r="C4075" s="39" t="str">
        <f>IFERROR(raw!$D4074,"")</f>
        <v/>
      </c>
      <c r="D4075" s="39" t="str">
        <f>IFERROR(__xludf.DUMMYFUNCTION("IFERROR(RANK(raw!$H4074,Filter(raw!$H$2:$H10000,raw!$B$2:$B10000=raw!$B4074),1),"""")"),"")</f>
        <v/>
      </c>
      <c r="E4075" s="40" t="str">
        <f t="array" ref="E4075">IFERROR(INDEX(raw!$B:$H,MATCH(1,(raw!$B:$B=$B4075)*(raw!$D:$D=$C4075),0),7), "n/a")</f>
        <v/>
      </c>
    </row>
    <row r="4076">
      <c r="B4076" s="39" t="str">
        <f>IFERROR(raw!$B4075,"")</f>
        <v/>
      </c>
      <c r="C4076" s="39" t="str">
        <f>IFERROR(raw!$D4075,"")</f>
        <v/>
      </c>
      <c r="D4076" s="39" t="str">
        <f>IFERROR(__xludf.DUMMYFUNCTION("IFERROR(RANK(raw!$H4075,Filter(raw!$H$2:$H10000,raw!$B$2:$B10000=raw!$B4075),1),"""")"),"")</f>
        <v/>
      </c>
      <c r="E4076" s="40" t="str">
        <f t="array" ref="E4076">IFERROR(INDEX(raw!$B:$H,MATCH(1,(raw!$B:$B=$B4076)*(raw!$D:$D=$C4076),0),7), "n/a")</f>
        <v/>
      </c>
    </row>
    <row r="4077">
      <c r="B4077" s="39" t="str">
        <f>IFERROR(raw!$B4076,"")</f>
        <v/>
      </c>
      <c r="C4077" s="39" t="str">
        <f>IFERROR(raw!$D4076,"")</f>
        <v/>
      </c>
      <c r="D4077" s="39" t="str">
        <f>IFERROR(__xludf.DUMMYFUNCTION("IFERROR(RANK(raw!$H4076,Filter(raw!$H$2:$H10000,raw!$B$2:$B10000=raw!$B4076),1),"""")"),"")</f>
        <v/>
      </c>
      <c r="E4077" s="40" t="str">
        <f t="array" ref="E4077">IFERROR(INDEX(raw!$B:$H,MATCH(1,(raw!$B:$B=$B4077)*(raw!$D:$D=$C4077),0),7), "n/a")</f>
        <v/>
      </c>
    </row>
    <row r="4078">
      <c r="B4078" s="39" t="str">
        <f>IFERROR(raw!$B4077,"")</f>
        <v/>
      </c>
      <c r="C4078" s="39" t="str">
        <f>IFERROR(raw!$D4077,"")</f>
        <v/>
      </c>
      <c r="D4078" s="39" t="str">
        <f>IFERROR(__xludf.DUMMYFUNCTION("IFERROR(RANK(raw!$H4077,Filter(raw!$H$2:$H10000,raw!$B$2:$B10000=raw!$B4077),1),"""")"),"")</f>
        <v/>
      </c>
      <c r="E4078" s="40" t="str">
        <f t="array" ref="E4078">IFERROR(INDEX(raw!$B:$H,MATCH(1,(raw!$B:$B=$B4078)*(raw!$D:$D=$C4078),0),7), "n/a")</f>
        <v/>
      </c>
    </row>
    <row r="4079">
      <c r="B4079" s="39" t="str">
        <f>IFERROR(raw!$B4078,"")</f>
        <v/>
      </c>
      <c r="C4079" s="39" t="str">
        <f>IFERROR(raw!$D4078,"")</f>
        <v/>
      </c>
      <c r="D4079" s="39" t="str">
        <f>IFERROR(__xludf.DUMMYFUNCTION("IFERROR(RANK(raw!$H4078,Filter(raw!$H$2:$H10000,raw!$B$2:$B10000=raw!$B4078),1),"""")"),"")</f>
        <v/>
      </c>
      <c r="E4079" s="40" t="str">
        <f t="array" ref="E4079">IFERROR(INDEX(raw!$B:$H,MATCH(1,(raw!$B:$B=$B4079)*(raw!$D:$D=$C4079),0),7), "n/a")</f>
        <v/>
      </c>
    </row>
    <row r="4080">
      <c r="B4080" s="39" t="str">
        <f>IFERROR(raw!$B4079,"")</f>
        <v/>
      </c>
      <c r="C4080" s="39" t="str">
        <f>IFERROR(raw!$D4079,"")</f>
        <v/>
      </c>
      <c r="D4080" s="39" t="str">
        <f>IFERROR(__xludf.DUMMYFUNCTION("IFERROR(RANK(raw!$H4079,Filter(raw!$H$2:$H10000,raw!$B$2:$B10000=raw!$B4079),1),"""")"),"")</f>
        <v/>
      </c>
      <c r="E4080" s="40" t="str">
        <f t="array" ref="E4080">IFERROR(INDEX(raw!$B:$H,MATCH(1,(raw!$B:$B=$B4080)*(raw!$D:$D=$C4080),0),7), "n/a")</f>
        <v/>
      </c>
    </row>
    <row r="4081">
      <c r="B4081" s="39" t="str">
        <f>IFERROR(raw!$B4080,"")</f>
        <v/>
      </c>
      <c r="C4081" s="39" t="str">
        <f>IFERROR(raw!$D4080,"")</f>
        <v/>
      </c>
      <c r="D4081" s="39" t="str">
        <f>IFERROR(__xludf.DUMMYFUNCTION("IFERROR(RANK(raw!$H4080,Filter(raw!$H$2:$H10000,raw!$B$2:$B10000=raw!$B4080),1),"""")"),"")</f>
        <v/>
      </c>
      <c r="E4081" s="40" t="str">
        <f t="array" ref="E4081">IFERROR(INDEX(raw!$B:$H,MATCH(1,(raw!$B:$B=$B4081)*(raw!$D:$D=$C4081),0),7), "n/a")</f>
        <v/>
      </c>
    </row>
    <row r="4082">
      <c r="B4082" s="39" t="str">
        <f>IFERROR(raw!$B4081,"")</f>
        <v/>
      </c>
      <c r="C4082" s="39" t="str">
        <f>IFERROR(raw!$D4081,"")</f>
        <v/>
      </c>
      <c r="D4082" s="39" t="str">
        <f>IFERROR(__xludf.DUMMYFUNCTION("IFERROR(RANK(raw!$H4081,Filter(raw!$H$2:$H10000,raw!$B$2:$B10000=raw!$B4081),1),"""")"),"")</f>
        <v/>
      </c>
      <c r="E4082" s="40" t="str">
        <f t="array" ref="E4082">IFERROR(INDEX(raw!$B:$H,MATCH(1,(raw!$B:$B=$B4082)*(raw!$D:$D=$C4082),0),7), "n/a")</f>
        <v/>
      </c>
    </row>
    <row r="4083">
      <c r="B4083" s="39" t="str">
        <f>IFERROR(raw!$B4082,"")</f>
        <v/>
      </c>
      <c r="C4083" s="39" t="str">
        <f>IFERROR(raw!$D4082,"")</f>
        <v/>
      </c>
      <c r="D4083" s="39" t="str">
        <f>IFERROR(__xludf.DUMMYFUNCTION("IFERROR(RANK(raw!$H4082,Filter(raw!$H$2:$H10000,raw!$B$2:$B10000=raw!$B4082),1),"""")"),"")</f>
        <v/>
      </c>
      <c r="E4083" s="40" t="str">
        <f t="array" ref="E4083">IFERROR(INDEX(raw!$B:$H,MATCH(1,(raw!$B:$B=$B4083)*(raw!$D:$D=$C4083),0),7), "n/a")</f>
        <v/>
      </c>
    </row>
    <row r="4084">
      <c r="B4084" s="39" t="str">
        <f>IFERROR(raw!$B4083,"")</f>
        <v/>
      </c>
      <c r="C4084" s="39" t="str">
        <f>IFERROR(raw!$D4083,"")</f>
        <v/>
      </c>
      <c r="D4084" s="39" t="str">
        <f>IFERROR(__xludf.DUMMYFUNCTION("IFERROR(RANK(raw!$H4083,Filter(raw!$H$2:$H10000,raw!$B$2:$B10000=raw!$B4083),1),"""")"),"")</f>
        <v/>
      </c>
      <c r="E4084" s="40" t="str">
        <f t="array" ref="E4084">IFERROR(INDEX(raw!$B:$H,MATCH(1,(raw!$B:$B=$B4084)*(raw!$D:$D=$C4084),0),7), "n/a")</f>
        <v/>
      </c>
    </row>
    <row r="4085">
      <c r="B4085" s="39" t="str">
        <f>IFERROR(raw!$B4084,"")</f>
        <v/>
      </c>
      <c r="C4085" s="39" t="str">
        <f>IFERROR(raw!$D4084,"")</f>
        <v/>
      </c>
      <c r="D4085" s="39" t="str">
        <f>IFERROR(__xludf.DUMMYFUNCTION("IFERROR(RANK(raw!$H4084,Filter(raw!$H$2:$H10000,raw!$B$2:$B10000=raw!$B4084),1),"""")"),"")</f>
        <v/>
      </c>
      <c r="E4085" s="40" t="str">
        <f t="array" ref="E4085">IFERROR(INDEX(raw!$B:$H,MATCH(1,(raw!$B:$B=$B4085)*(raw!$D:$D=$C4085),0),7), "n/a")</f>
        <v/>
      </c>
    </row>
    <row r="4086">
      <c r="B4086" s="39" t="str">
        <f>IFERROR(raw!$B4085,"")</f>
        <v/>
      </c>
      <c r="C4086" s="39" t="str">
        <f>IFERROR(raw!$D4085,"")</f>
        <v/>
      </c>
      <c r="D4086" s="39" t="str">
        <f>IFERROR(__xludf.DUMMYFUNCTION("IFERROR(RANK(raw!$H4085,Filter(raw!$H$2:$H10000,raw!$B$2:$B10000=raw!$B4085),1),"""")"),"")</f>
        <v/>
      </c>
      <c r="E4086" s="40" t="str">
        <f t="array" ref="E4086">IFERROR(INDEX(raw!$B:$H,MATCH(1,(raw!$B:$B=$B4086)*(raw!$D:$D=$C4086),0),7), "n/a")</f>
        <v/>
      </c>
    </row>
    <row r="4087">
      <c r="B4087" s="39" t="str">
        <f>IFERROR(raw!$B4086,"")</f>
        <v/>
      </c>
      <c r="C4087" s="39" t="str">
        <f>IFERROR(raw!$D4086,"")</f>
        <v/>
      </c>
      <c r="D4087" s="39" t="str">
        <f>IFERROR(__xludf.DUMMYFUNCTION("IFERROR(RANK(raw!$H4086,Filter(raw!$H$2:$H10000,raw!$B$2:$B10000=raw!$B4086),1),"""")"),"")</f>
        <v/>
      </c>
      <c r="E4087" s="40" t="str">
        <f t="array" ref="E4087">IFERROR(INDEX(raw!$B:$H,MATCH(1,(raw!$B:$B=$B4087)*(raw!$D:$D=$C4087),0),7), "n/a")</f>
        <v/>
      </c>
    </row>
    <row r="4088">
      <c r="B4088" s="39" t="str">
        <f>IFERROR(raw!$B4087,"")</f>
        <v/>
      </c>
      <c r="C4088" s="39" t="str">
        <f>IFERROR(raw!$D4087,"")</f>
        <v/>
      </c>
      <c r="D4088" s="39" t="str">
        <f>IFERROR(__xludf.DUMMYFUNCTION("IFERROR(RANK(raw!$H4087,Filter(raw!$H$2:$H10000,raw!$B$2:$B10000=raw!$B4087),1),"""")"),"")</f>
        <v/>
      </c>
      <c r="E4088" s="40" t="str">
        <f t="array" ref="E4088">IFERROR(INDEX(raw!$B:$H,MATCH(1,(raw!$B:$B=$B4088)*(raw!$D:$D=$C4088),0),7), "n/a")</f>
        <v/>
      </c>
    </row>
    <row r="4089">
      <c r="B4089" s="39" t="str">
        <f>IFERROR(raw!$B4088,"")</f>
        <v/>
      </c>
      <c r="C4089" s="39" t="str">
        <f>IFERROR(raw!$D4088,"")</f>
        <v/>
      </c>
      <c r="D4089" s="39" t="str">
        <f>IFERROR(__xludf.DUMMYFUNCTION("IFERROR(RANK(raw!$H4088,Filter(raw!$H$2:$H10000,raw!$B$2:$B10000=raw!$B4088),1),"""")"),"")</f>
        <v/>
      </c>
      <c r="E4089" s="40" t="str">
        <f t="array" ref="E4089">IFERROR(INDEX(raw!$B:$H,MATCH(1,(raw!$B:$B=$B4089)*(raw!$D:$D=$C4089),0),7), "n/a")</f>
        <v/>
      </c>
    </row>
    <row r="4090">
      <c r="B4090" s="39" t="str">
        <f>IFERROR(raw!$B4089,"")</f>
        <v/>
      </c>
      <c r="C4090" s="39" t="str">
        <f>IFERROR(raw!$D4089,"")</f>
        <v/>
      </c>
      <c r="D4090" s="39" t="str">
        <f>IFERROR(__xludf.DUMMYFUNCTION("IFERROR(RANK(raw!$H4089,Filter(raw!$H$2:$H10000,raw!$B$2:$B10000=raw!$B4089),1),"""")"),"")</f>
        <v/>
      </c>
      <c r="E4090" s="40" t="str">
        <f t="array" ref="E4090">IFERROR(INDEX(raw!$B:$H,MATCH(1,(raw!$B:$B=$B4090)*(raw!$D:$D=$C4090),0),7), "n/a")</f>
        <v/>
      </c>
    </row>
    <row r="4091">
      <c r="B4091" s="39" t="str">
        <f>IFERROR(raw!$B4090,"")</f>
        <v/>
      </c>
      <c r="C4091" s="39" t="str">
        <f>IFERROR(raw!$D4090,"")</f>
        <v/>
      </c>
      <c r="D4091" s="39" t="str">
        <f>IFERROR(__xludf.DUMMYFUNCTION("IFERROR(RANK(raw!$H4090,Filter(raw!$H$2:$H10000,raw!$B$2:$B10000=raw!$B4090),1),"""")"),"")</f>
        <v/>
      </c>
      <c r="E4091" s="40" t="str">
        <f t="array" ref="E4091">IFERROR(INDEX(raw!$B:$H,MATCH(1,(raw!$B:$B=$B4091)*(raw!$D:$D=$C4091),0),7), "n/a")</f>
        <v/>
      </c>
    </row>
    <row r="4092">
      <c r="B4092" s="39" t="str">
        <f>IFERROR(raw!$B4091,"")</f>
        <v/>
      </c>
      <c r="C4092" s="39" t="str">
        <f>IFERROR(raw!$D4091,"")</f>
        <v/>
      </c>
      <c r="D4092" s="39" t="str">
        <f>IFERROR(__xludf.DUMMYFUNCTION("IFERROR(RANK(raw!$H4091,Filter(raw!$H$2:$H10000,raw!$B$2:$B10000=raw!$B4091),1),"""")"),"")</f>
        <v/>
      </c>
      <c r="E4092" s="40" t="str">
        <f t="array" ref="E4092">IFERROR(INDEX(raw!$B:$H,MATCH(1,(raw!$B:$B=$B4092)*(raw!$D:$D=$C4092),0),7), "n/a")</f>
        <v/>
      </c>
    </row>
    <row r="4093">
      <c r="B4093" s="39" t="str">
        <f>IFERROR(raw!$B4092,"")</f>
        <v/>
      </c>
      <c r="C4093" s="39" t="str">
        <f>IFERROR(raw!$D4092,"")</f>
        <v/>
      </c>
      <c r="D4093" s="39" t="str">
        <f>IFERROR(__xludf.DUMMYFUNCTION("IFERROR(RANK(raw!$H4092,Filter(raw!$H$2:$H10000,raw!$B$2:$B10000=raw!$B4092),1),"""")"),"")</f>
        <v/>
      </c>
      <c r="E4093" s="40" t="str">
        <f t="array" ref="E4093">IFERROR(INDEX(raw!$B:$H,MATCH(1,(raw!$B:$B=$B4093)*(raw!$D:$D=$C4093),0),7), "n/a")</f>
        <v/>
      </c>
    </row>
    <row r="4094">
      <c r="B4094" s="39" t="str">
        <f>IFERROR(raw!$B4093,"")</f>
        <v/>
      </c>
      <c r="C4094" s="39" t="str">
        <f>IFERROR(raw!$D4093,"")</f>
        <v/>
      </c>
      <c r="D4094" s="39" t="str">
        <f>IFERROR(__xludf.DUMMYFUNCTION("IFERROR(RANK(raw!$H4093,Filter(raw!$H$2:$H10000,raw!$B$2:$B10000=raw!$B4093),1),"""")"),"")</f>
        <v/>
      </c>
      <c r="E4094" s="40" t="str">
        <f t="array" ref="E4094">IFERROR(INDEX(raw!$B:$H,MATCH(1,(raw!$B:$B=$B4094)*(raw!$D:$D=$C4094),0),7), "n/a")</f>
        <v/>
      </c>
    </row>
    <row r="4095">
      <c r="B4095" s="39" t="str">
        <f>IFERROR(raw!$B4094,"")</f>
        <v/>
      </c>
      <c r="C4095" s="39" t="str">
        <f>IFERROR(raw!$D4094,"")</f>
        <v/>
      </c>
      <c r="D4095" s="39" t="str">
        <f>IFERROR(__xludf.DUMMYFUNCTION("IFERROR(RANK(raw!$H4094,Filter(raw!$H$2:$H10000,raw!$B$2:$B10000=raw!$B4094),1),"""")"),"")</f>
        <v/>
      </c>
      <c r="E4095" s="40" t="str">
        <f t="array" ref="E4095">IFERROR(INDEX(raw!$B:$H,MATCH(1,(raw!$B:$B=$B4095)*(raw!$D:$D=$C4095),0),7), "n/a")</f>
        <v/>
      </c>
    </row>
    <row r="4096">
      <c r="B4096" s="39" t="str">
        <f>IFERROR(raw!$B4095,"")</f>
        <v/>
      </c>
      <c r="C4096" s="39" t="str">
        <f>IFERROR(raw!$D4095,"")</f>
        <v/>
      </c>
      <c r="D4096" s="39" t="str">
        <f>IFERROR(__xludf.DUMMYFUNCTION("IFERROR(RANK(raw!$H4095,Filter(raw!$H$2:$H10000,raw!$B$2:$B10000=raw!$B4095),1),"""")"),"")</f>
        <v/>
      </c>
      <c r="E4096" s="40" t="str">
        <f t="array" ref="E4096">IFERROR(INDEX(raw!$B:$H,MATCH(1,(raw!$B:$B=$B4096)*(raw!$D:$D=$C4096),0),7), "n/a")</f>
        <v/>
      </c>
    </row>
    <row r="4097">
      <c r="B4097" s="39" t="str">
        <f>IFERROR(raw!$B4096,"")</f>
        <v/>
      </c>
      <c r="C4097" s="39" t="str">
        <f>IFERROR(raw!$D4096,"")</f>
        <v/>
      </c>
      <c r="D4097" s="39" t="str">
        <f>IFERROR(__xludf.DUMMYFUNCTION("IFERROR(RANK(raw!$H4096,Filter(raw!$H$2:$H10000,raw!$B$2:$B10000=raw!$B4096),1),"""")"),"")</f>
        <v/>
      </c>
      <c r="E4097" s="40" t="str">
        <f t="array" ref="E4097">IFERROR(INDEX(raw!$B:$H,MATCH(1,(raw!$B:$B=$B4097)*(raw!$D:$D=$C4097),0),7), "n/a")</f>
        <v/>
      </c>
    </row>
    <row r="4098">
      <c r="B4098" s="39" t="str">
        <f>IFERROR(raw!$B4097,"")</f>
        <v/>
      </c>
      <c r="C4098" s="39" t="str">
        <f>IFERROR(raw!$D4097,"")</f>
        <v/>
      </c>
      <c r="D4098" s="39" t="str">
        <f>IFERROR(__xludf.DUMMYFUNCTION("IFERROR(RANK(raw!$H4097,Filter(raw!$H$2:$H10000,raw!$B$2:$B10000=raw!$B4097),1),"""")"),"")</f>
        <v/>
      </c>
      <c r="E4098" s="40" t="str">
        <f t="array" ref="E4098">IFERROR(INDEX(raw!$B:$H,MATCH(1,(raw!$B:$B=$B4098)*(raw!$D:$D=$C4098),0),7), "n/a")</f>
        <v/>
      </c>
    </row>
    <row r="4099">
      <c r="B4099" s="39" t="str">
        <f>IFERROR(raw!$B4098,"")</f>
        <v/>
      </c>
      <c r="C4099" s="39" t="str">
        <f>IFERROR(raw!$D4098,"")</f>
        <v/>
      </c>
      <c r="D4099" s="39" t="str">
        <f>IFERROR(__xludf.DUMMYFUNCTION("IFERROR(RANK(raw!$H4098,Filter(raw!$H$2:$H10000,raw!$B$2:$B10000=raw!$B4098),1),"""")"),"")</f>
        <v/>
      </c>
      <c r="E4099" s="40" t="str">
        <f t="array" ref="E4099">IFERROR(INDEX(raw!$B:$H,MATCH(1,(raw!$B:$B=$B4099)*(raw!$D:$D=$C4099),0),7), "n/a")</f>
        <v/>
      </c>
    </row>
    <row r="4100">
      <c r="B4100" s="39" t="str">
        <f>IFERROR(raw!$B4099,"")</f>
        <v/>
      </c>
      <c r="C4100" s="39" t="str">
        <f>IFERROR(raw!$D4099,"")</f>
        <v/>
      </c>
      <c r="D4100" s="39" t="str">
        <f>IFERROR(__xludf.DUMMYFUNCTION("IFERROR(RANK(raw!$H4099,Filter(raw!$H$2:$H10000,raw!$B$2:$B10000=raw!$B4099),1),"""")"),"")</f>
        <v/>
      </c>
      <c r="E4100" s="40" t="str">
        <f t="array" ref="E4100">IFERROR(INDEX(raw!$B:$H,MATCH(1,(raw!$B:$B=$B4100)*(raw!$D:$D=$C4100),0),7), "n/a")</f>
        <v/>
      </c>
    </row>
    <row r="4101">
      <c r="B4101" s="39" t="str">
        <f>IFERROR(raw!$B4100,"")</f>
        <v/>
      </c>
      <c r="C4101" s="39" t="str">
        <f>IFERROR(raw!$D4100,"")</f>
        <v/>
      </c>
      <c r="D4101" s="39" t="str">
        <f>IFERROR(__xludf.DUMMYFUNCTION("IFERROR(RANK(raw!$H4100,Filter(raw!$H$2:$H10000,raw!$B$2:$B10000=raw!$B4100),1),"""")"),"")</f>
        <v/>
      </c>
      <c r="E4101" s="40" t="str">
        <f t="array" ref="E4101">IFERROR(INDEX(raw!$B:$H,MATCH(1,(raw!$B:$B=$B4101)*(raw!$D:$D=$C4101),0),7), "n/a")</f>
        <v/>
      </c>
    </row>
    <row r="4102">
      <c r="B4102" s="39" t="str">
        <f>IFERROR(raw!$B4101,"")</f>
        <v/>
      </c>
      <c r="C4102" s="39" t="str">
        <f>IFERROR(raw!$D4101,"")</f>
        <v/>
      </c>
      <c r="D4102" s="39" t="str">
        <f>IFERROR(__xludf.DUMMYFUNCTION("IFERROR(RANK(raw!$H4101,Filter(raw!$H$2:$H10000,raw!$B$2:$B10000=raw!$B4101),1),"""")"),"")</f>
        <v/>
      </c>
      <c r="E4102" s="40" t="str">
        <f t="array" ref="E4102">IFERROR(INDEX(raw!$B:$H,MATCH(1,(raw!$B:$B=$B4102)*(raw!$D:$D=$C4102),0),7), "n/a")</f>
        <v/>
      </c>
    </row>
    <row r="4103">
      <c r="B4103" s="39" t="str">
        <f>IFERROR(raw!$B4102,"")</f>
        <v/>
      </c>
      <c r="C4103" s="39" t="str">
        <f>IFERROR(raw!$D4102,"")</f>
        <v/>
      </c>
      <c r="D4103" s="39" t="str">
        <f>IFERROR(__xludf.DUMMYFUNCTION("IFERROR(RANK(raw!$H4102,Filter(raw!$H$2:$H10000,raw!$B$2:$B10000=raw!$B4102),1),"""")"),"")</f>
        <v/>
      </c>
      <c r="E4103" s="40" t="str">
        <f t="array" ref="E4103">IFERROR(INDEX(raw!$B:$H,MATCH(1,(raw!$B:$B=$B4103)*(raw!$D:$D=$C4103),0),7), "n/a")</f>
        <v/>
      </c>
    </row>
    <row r="4104">
      <c r="B4104" s="39" t="str">
        <f>IFERROR(raw!$B4103,"")</f>
        <v/>
      </c>
      <c r="C4104" s="39" t="str">
        <f>IFERROR(raw!$D4103,"")</f>
        <v/>
      </c>
      <c r="D4104" s="39" t="str">
        <f>IFERROR(__xludf.DUMMYFUNCTION("IFERROR(RANK(raw!$H4103,Filter(raw!$H$2:$H10000,raw!$B$2:$B10000=raw!$B4103),1),"""")"),"")</f>
        <v/>
      </c>
      <c r="E4104" s="40" t="str">
        <f t="array" ref="E4104">IFERROR(INDEX(raw!$B:$H,MATCH(1,(raw!$B:$B=$B4104)*(raw!$D:$D=$C4104),0),7), "n/a")</f>
        <v/>
      </c>
    </row>
    <row r="4105">
      <c r="B4105" s="39" t="str">
        <f>IFERROR(raw!$B4104,"")</f>
        <v/>
      </c>
      <c r="C4105" s="39" t="str">
        <f>IFERROR(raw!$D4104,"")</f>
        <v/>
      </c>
      <c r="D4105" s="39" t="str">
        <f>IFERROR(__xludf.DUMMYFUNCTION("IFERROR(RANK(raw!$H4104,Filter(raw!$H$2:$H10000,raw!$B$2:$B10000=raw!$B4104),1),"""")"),"")</f>
        <v/>
      </c>
      <c r="E4105" s="40" t="str">
        <f t="array" ref="E4105">IFERROR(INDEX(raw!$B:$H,MATCH(1,(raw!$B:$B=$B4105)*(raw!$D:$D=$C4105),0),7), "n/a")</f>
        <v/>
      </c>
    </row>
    <row r="4106">
      <c r="B4106" s="39" t="str">
        <f>IFERROR(raw!$B4105,"")</f>
        <v/>
      </c>
      <c r="C4106" s="39" t="str">
        <f>IFERROR(raw!$D4105,"")</f>
        <v/>
      </c>
      <c r="D4106" s="39" t="str">
        <f>IFERROR(__xludf.DUMMYFUNCTION("IFERROR(RANK(raw!$H4105,Filter(raw!$H$2:$H10000,raw!$B$2:$B10000=raw!$B4105),1),"""")"),"")</f>
        <v/>
      </c>
      <c r="E4106" s="40" t="str">
        <f t="array" ref="E4106">IFERROR(INDEX(raw!$B:$H,MATCH(1,(raw!$B:$B=$B4106)*(raw!$D:$D=$C4106),0),7), "n/a")</f>
        <v/>
      </c>
    </row>
    <row r="4107">
      <c r="B4107" s="39" t="str">
        <f>IFERROR(raw!$B4106,"")</f>
        <v/>
      </c>
      <c r="C4107" s="39" t="str">
        <f>IFERROR(raw!$D4106,"")</f>
        <v/>
      </c>
      <c r="D4107" s="39" t="str">
        <f>IFERROR(__xludf.DUMMYFUNCTION("IFERROR(RANK(raw!$H4106,Filter(raw!$H$2:$H10000,raw!$B$2:$B10000=raw!$B4106),1),"""")"),"")</f>
        <v/>
      </c>
      <c r="E4107" s="40" t="str">
        <f t="array" ref="E4107">IFERROR(INDEX(raw!$B:$H,MATCH(1,(raw!$B:$B=$B4107)*(raw!$D:$D=$C4107),0),7), "n/a")</f>
        <v/>
      </c>
    </row>
    <row r="4108">
      <c r="B4108" s="39" t="str">
        <f>IFERROR(raw!$B4107,"")</f>
        <v/>
      </c>
      <c r="C4108" s="39" t="str">
        <f>IFERROR(raw!$D4107,"")</f>
        <v/>
      </c>
      <c r="D4108" s="39" t="str">
        <f>IFERROR(__xludf.DUMMYFUNCTION("IFERROR(RANK(raw!$H4107,Filter(raw!$H$2:$H10000,raw!$B$2:$B10000=raw!$B4107),1),"""")"),"")</f>
        <v/>
      </c>
      <c r="E4108" s="40" t="str">
        <f t="array" ref="E4108">IFERROR(INDEX(raw!$B:$H,MATCH(1,(raw!$B:$B=$B4108)*(raw!$D:$D=$C4108),0),7), "n/a")</f>
        <v/>
      </c>
    </row>
    <row r="4109">
      <c r="B4109" s="39" t="str">
        <f>IFERROR(raw!$B4108,"")</f>
        <v/>
      </c>
      <c r="C4109" s="39" t="str">
        <f>IFERROR(raw!$D4108,"")</f>
        <v/>
      </c>
      <c r="D4109" s="39" t="str">
        <f>IFERROR(__xludf.DUMMYFUNCTION("IFERROR(RANK(raw!$H4108,Filter(raw!$H$2:$H10000,raw!$B$2:$B10000=raw!$B4108),1),"""")"),"")</f>
        <v/>
      </c>
      <c r="E4109" s="40" t="str">
        <f t="array" ref="E4109">IFERROR(INDEX(raw!$B:$H,MATCH(1,(raw!$B:$B=$B4109)*(raw!$D:$D=$C4109),0),7), "n/a")</f>
        <v/>
      </c>
    </row>
    <row r="4110">
      <c r="B4110" s="39" t="str">
        <f>IFERROR(raw!$B4109,"")</f>
        <v/>
      </c>
      <c r="C4110" s="39" t="str">
        <f>IFERROR(raw!$D4109,"")</f>
        <v/>
      </c>
      <c r="D4110" s="39" t="str">
        <f>IFERROR(__xludf.DUMMYFUNCTION("IFERROR(RANK(raw!$H4109,Filter(raw!$H$2:$H10000,raw!$B$2:$B10000=raw!$B4109),1),"""")"),"")</f>
        <v/>
      </c>
      <c r="E4110" s="40" t="str">
        <f t="array" ref="E4110">IFERROR(INDEX(raw!$B:$H,MATCH(1,(raw!$B:$B=$B4110)*(raw!$D:$D=$C4110),0),7), "n/a")</f>
        <v/>
      </c>
    </row>
    <row r="4111">
      <c r="B4111" s="39" t="str">
        <f>IFERROR(raw!$B4110,"")</f>
        <v/>
      </c>
      <c r="C4111" s="39" t="str">
        <f>IFERROR(raw!$D4110,"")</f>
        <v/>
      </c>
      <c r="D4111" s="39" t="str">
        <f>IFERROR(__xludf.DUMMYFUNCTION("IFERROR(RANK(raw!$H4110,Filter(raw!$H$2:$H10000,raw!$B$2:$B10000=raw!$B4110),1),"""")"),"")</f>
        <v/>
      </c>
      <c r="E4111" s="40" t="str">
        <f t="array" ref="E4111">IFERROR(INDEX(raw!$B:$H,MATCH(1,(raw!$B:$B=$B4111)*(raw!$D:$D=$C4111),0),7), "n/a")</f>
        <v/>
      </c>
    </row>
    <row r="4112">
      <c r="B4112" s="39" t="str">
        <f>IFERROR(raw!$B4111,"")</f>
        <v/>
      </c>
      <c r="C4112" s="39" t="str">
        <f>IFERROR(raw!$D4111,"")</f>
        <v/>
      </c>
      <c r="D4112" s="39" t="str">
        <f>IFERROR(__xludf.DUMMYFUNCTION("IFERROR(RANK(raw!$H4111,Filter(raw!$H$2:$H10000,raw!$B$2:$B10000=raw!$B4111),1),"""")"),"")</f>
        <v/>
      </c>
      <c r="E4112" s="40" t="str">
        <f t="array" ref="E4112">IFERROR(INDEX(raw!$B:$H,MATCH(1,(raw!$B:$B=$B4112)*(raw!$D:$D=$C4112),0),7), "n/a")</f>
        <v/>
      </c>
    </row>
    <row r="4113">
      <c r="B4113" s="39" t="str">
        <f>IFERROR(raw!$B4112,"")</f>
        <v/>
      </c>
      <c r="C4113" s="39" t="str">
        <f>IFERROR(raw!$D4112,"")</f>
        <v/>
      </c>
      <c r="D4113" s="39" t="str">
        <f>IFERROR(__xludf.DUMMYFUNCTION("IFERROR(RANK(raw!$H4112,Filter(raw!$H$2:$H10000,raw!$B$2:$B10000=raw!$B4112),1),"""")"),"")</f>
        <v/>
      </c>
      <c r="E4113" s="40" t="str">
        <f t="array" ref="E4113">IFERROR(INDEX(raw!$B:$H,MATCH(1,(raw!$B:$B=$B4113)*(raw!$D:$D=$C4113),0),7), "n/a")</f>
        <v/>
      </c>
    </row>
    <row r="4114">
      <c r="B4114" s="39" t="str">
        <f>IFERROR(raw!$B4113,"")</f>
        <v/>
      </c>
      <c r="C4114" s="39" t="str">
        <f>IFERROR(raw!$D4113,"")</f>
        <v/>
      </c>
      <c r="D4114" s="39" t="str">
        <f>IFERROR(__xludf.DUMMYFUNCTION("IFERROR(RANK(raw!$H4113,Filter(raw!$H$2:$H10000,raw!$B$2:$B10000=raw!$B4113),1),"""")"),"")</f>
        <v/>
      </c>
      <c r="E4114" s="40" t="str">
        <f t="array" ref="E4114">IFERROR(INDEX(raw!$B:$H,MATCH(1,(raw!$B:$B=$B4114)*(raw!$D:$D=$C4114),0),7), "n/a")</f>
        <v/>
      </c>
    </row>
    <row r="4115">
      <c r="B4115" s="39" t="str">
        <f>IFERROR(raw!$B4114,"")</f>
        <v/>
      </c>
      <c r="C4115" s="39" t="str">
        <f>IFERROR(raw!$D4114,"")</f>
        <v/>
      </c>
      <c r="D4115" s="39" t="str">
        <f>IFERROR(__xludf.DUMMYFUNCTION("IFERROR(RANK(raw!$H4114,Filter(raw!$H$2:$H10000,raw!$B$2:$B10000=raw!$B4114),1),"""")"),"")</f>
        <v/>
      </c>
      <c r="E4115" s="40" t="str">
        <f t="array" ref="E4115">IFERROR(INDEX(raw!$B:$H,MATCH(1,(raw!$B:$B=$B4115)*(raw!$D:$D=$C4115),0),7), "n/a")</f>
        <v/>
      </c>
    </row>
    <row r="4116">
      <c r="B4116" s="39" t="str">
        <f>IFERROR(raw!$B4115,"")</f>
        <v/>
      </c>
      <c r="C4116" s="39" t="str">
        <f>IFERROR(raw!$D4115,"")</f>
        <v/>
      </c>
      <c r="D4116" s="39" t="str">
        <f>IFERROR(__xludf.DUMMYFUNCTION("IFERROR(RANK(raw!$H4115,Filter(raw!$H$2:$H10000,raw!$B$2:$B10000=raw!$B4115),1),"""")"),"")</f>
        <v/>
      </c>
      <c r="E4116" s="40" t="str">
        <f t="array" ref="E4116">IFERROR(INDEX(raw!$B:$H,MATCH(1,(raw!$B:$B=$B4116)*(raw!$D:$D=$C4116),0),7), "n/a")</f>
        <v/>
      </c>
    </row>
    <row r="4117">
      <c r="B4117" s="39" t="str">
        <f>IFERROR(raw!$B4116,"")</f>
        <v/>
      </c>
      <c r="C4117" s="39" t="str">
        <f>IFERROR(raw!$D4116,"")</f>
        <v/>
      </c>
      <c r="D4117" s="39" t="str">
        <f>IFERROR(__xludf.DUMMYFUNCTION("IFERROR(RANK(raw!$H4116,Filter(raw!$H$2:$H10000,raw!$B$2:$B10000=raw!$B4116),1),"""")"),"")</f>
        <v/>
      </c>
      <c r="E4117" s="40" t="str">
        <f t="array" ref="E4117">IFERROR(INDEX(raw!$B:$H,MATCH(1,(raw!$B:$B=$B4117)*(raw!$D:$D=$C4117),0),7), "n/a")</f>
        <v/>
      </c>
    </row>
    <row r="4118">
      <c r="B4118" s="39" t="str">
        <f>IFERROR(raw!$B4117,"")</f>
        <v/>
      </c>
      <c r="C4118" s="39" t="str">
        <f>IFERROR(raw!$D4117,"")</f>
        <v/>
      </c>
      <c r="D4118" s="39" t="str">
        <f>IFERROR(__xludf.DUMMYFUNCTION("IFERROR(RANK(raw!$H4117,Filter(raw!$H$2:$H10000,raw!$B$2:$B10000=raw!$B4117),1),"""")"),"")</f>
        <v/>
      </c>
      <c r="E4118" s="40" t="str">
        <f t="array" ref="E4118">IFERROR(INDEX(raw!$B:$H,MATCH(1,(raw!$B:$B=$B4118)*(raw!$D:$D=$C4118),0),7), "n/a")</f>
        <v/>
      </c>
    </row>
    <row r="4119">
      <c r="B4119" s="39" t="str">
        <f>IFERROR(raw!$B4118,"")</f>
        <v/>
      </c>
      <c r="C4119" s="39" t="str">
        <f>IFERROR(raw!$D4118,"")</f>
        <v/>
      </c>
      <c r="D4119" s="39" t="str">
        <f>IFERROR(__xludf.DUMMYFUNCTION("IFERROR(RANK(raw!$H4118,Filter(raw!$H$2:$H10000,raw!$B$2:$B10000=raw!$B4118),1),"""")"),"")</f>
        <v/>
      </c>
      <c r="E4119" s="40" t="str">
        <f t="array" ref="E4119">IFERROR(INDEX(raw!$B:$H,MATCH(1,(raw!$B:$B=$B4119)*(raw!$D:$D=$C4119),0),7), "n/a")</f>
        <v/>
      </c>
    </row>
    <row r="4120">
      <c r="B4120" s="39" t="str">
        <f>IFERROR(raw!$B4119,"")</f>
        <v/>
      </c>
      <c r="C4120" s="39" t="str">
        <f>IFERROR(raw!$D4119,"")</f>
        <v/>
      </c>
      <c r="D4120" s="39" t="str">
        <f>IFERROR(__xludf.DUMMYFUNCTION("IFERROR(RANK(raw!$H4119,Filter(raw!$H$2:$H10000,raw!$B$2:$B10000=raw!$B4119),1),"""")"),"")</f>
        <v/>
      </c>
      <c r="E4120" s="40" t="str">
        <f t="array" ref="E4120">IFERROR(INDEX(raw!$B:$H,MATCH(1,(raw!$B:$B=$B4120)*(raw!$D:$D=$C4120),0),7), "n/a")</f>
        <v/>
      </c>
    </row>
    <row r="4121">
      <c r="B4121" s="39" t="str">
        <f>IFERROR(raw!$B4120,"")</f>
        <v/>
      </c>
      <c r="C4121" s="39" t="str">
        <f>IFERROR(raw!$D4120,"")</f>
        <v/>
      </c>
      <c r="D4121" s="39" t="str">
        <f>IFERROR(__xludf.DUMMYFUNCTION("IFERROR(RANK(raw!$H4120,Filter(raw!$H$2:$H10000,raw!$B$2:$B10000=raw!$B4120),1),"""")"),"")</f>
        <v/>
      </c>
      <c r="E4121" s="40" t="str">
        <f t="array" ref="E4121">IFERROR(INDEX(raw!$B:$H,MATCH(1,(raw!$B:$B=$B4121)*(raw!$D:$D=$C4121),0),7), "n/a")</f>
        <v/>
      </c>
    </row>
    <row r="4122">
      <c r="B4122" s="39" t="str">
        <f>IFERROR(raw!$B4121,"")</f>
        <v/>
      </c>
      <c r="C4122" s="39" t="str">
        <f>IFERROR(raw!$D4121,"")</f>
        <v/>
      </c>
      <c r="D4122" s="39" t="str">
        <f>IFERROR(__xludf.DUMMYFUNCTION("IFERROR(RANK(raw!$H4121,Filter(raw!$H$2:$H10000,raw!$B$2:$B10000=raw!$B4121),1),"""")"),"")</f>
        <v/>
      </c>
      <c r="E4122" s="40" t="str">
        <f t="array" ref="E4122">IFERROR(INDEX(raw!$B:$H,MATCH(1,(raw!$B:$B=$B4122)*(raw!$D:$D=$C4122),0),7), "n/a")</f>
        <v/>
      </c>
    </row>
    <row r="4123">
      <c r="B4123" s="39" t="str">
        <f>IFERROR(raw!$B4122,"")</f>
        <v/>
      </c>
      <c r="C4123" s="39" t="str">
        <f>IFERROR(raw!$D4122,"")</f>
        <v/>
      </c>
      <c r="D4123" s="39" t="str">
        <f>IFERROR(__xludf.DUMMYFUNCTION("IFERROR(RANK(raw!$H4122,Filter(raw!$H$2:$H10000,raw!$B$2:$B10000=raw!$B4122),1),"""")"),"")</f>
        <v/>
      </c>
      <c r="E4123" s="40" t="str">
        <f t="array" ref="E4123">IFERROR(INDEX(raw!$B:$H,MATCH(1,(raw!$B:$B=$B4123)*(raw!$D:$D=$C4123),0),7), "n/a")</f>
        <v/>
      </c>
    </row>
    <row r="4124">
      <c r="B4124" s="39" t="str">
        <f>IFERROR(raw!$B4123,"")</f>
        <v/>
      </c>
      <c r="C4124" s="39" t="str">
        <f>IFERROR(raw!$D4123,"")</f>
        <v/>
      </c>
      <c r="D4124" s="39" t="str">
        <f>IFERROR(__xludf.DUMMYFUNCTION("IFERROR(RANK(raw!$H4123,Filter(raw!$H$2:$H10000,raw!$B$2:$B10000=raw!$B4123),1),"""")"),"")</f>
        <v/>
      </c>
      <c r="E4124" s="40" t="str">
        <f t="array" ref="E4124">IFERROR(INDEX(raw!$B:$H,MATCH(1,(raw!$B:$B=$B4124)*(raw!$D:$D=$C4124),0),7), "n/a")</f>
        <v/>
      </c>
    </row>
    <row r="4125">
      <c r="B4125" s="39" t="str">
        <f>IFERROR(raw!$B4124,"")</f>
        <v/>
      </c>
      <c r="C4125" s="39" t="str">
        <f>IFERROR(raw!$D4124,"")</f>
        <v/>
      </c>
      <c r="D4125" s="39" t="str">
        <f>IFERROR(__xludf.DUMMYFUNCTION("IFERROR(RANK(raw!$H4124,Filter(raw!$H$2:$H10000,raw!$B$2:$B10000=raw!$B4124),1),"""")"),"")</f>
        <v/>
      </c>
      <c r="E4125" s="40" t="str">
        <f t="array" ref="E4125">IFERROR(INDEX(raw!$B:$H,MATCH(1,(raw!$B:$B=$B4125)*(raw!$D:$D=$C4125),0),7), "n/a")</f>
        <v/>
      </c>
    </row>
    <row r="4126">
      <c r="B4126" s="39" t="str">
        <f>IFERROR(raw!$B4125,"")</f>
        <v/>
      </c>
      <c r="C4126" s="39" t="str">
        <f>IFERROR(raw!$D4125,"")</f>
        <v/>
      </c>
      <c r="D4126" s="39" t="str">
        <f>IFERROR(__xludf.DUMMYFUNCTION("IFERROR(RANK(raw!$H4125,Filter(raw!$H$2:$H10000,raw!$B$2:$B10000=raw!$B4125),1),"""")"),"")</f>
        <v/>
      </c>
      <c r="E4126" s="40" t="str">
        <f t="array" ref="E4126">IFERROR(INDEX(raw!$B:$H,MATCH(1,(raw!$B:$B=$B4126)*(raw!$D:$D=$C4126),0),7), "n/a")</f>
        <v/>
      </c>
    </row>
    <row r="4127">
      <c r="B4127" s="39" t="str">
        <f>IFERROR(raw!$B4126,"")</f>
        <v/>
      </c>
      <c r="C4127" s="39" t="str">
        <f>IFERROR(raw!$D4126,"")</f>
        <v/>
      </c>
      <c r="D4127" s="39" t="str">
        <f>IFERROR(__xludf.DUMMYFUNCTION("IFERROR(RANK(raw!$H4126,Filter(raw!$H$2:$H10000,raw!$B$2:$B10000=raw!$B4126),1),"""")"),"")</f>
        <v/>
      </c>
      <c r="E4127" s="40" t="str">
        <f t="array" ref="E4127">IFERROR(INDEX(raw!$B:$H,MATCH(1,(raw!$B:$B=$B4127)*(raw!$D:$D=$C4127),0),7), "n/a")</f>
        <v/>
      </c>
    </row>
    <row r="4128">
      <c r="B4128" s="39" t="str">
        <f>IFERROR(raw!$B4127,"")</f>
        <v/>
      </c>
      <c r="C4128" s="39" t="str">
        <f>IFERROR(raw!$D4127,"")</f>
        <v/>
      </c>
      <c r="D4128" s="39" t="str">
        <f>IFERROR(__xludf.DUMMYFUNCTION("IFERROR(RANK(raw!$H4127,Filter(raw!$H$2:$H10000,raw!$B$2:$B10000=raw!$B4127),1),"""")"),"")</f>
        <v/>
      </c>
      <c r="E4128" s="40" t="str">
        <f t="array" ref="E4128">IFERROR(INDEX(raw!$B:$H,MATCH(1,(raw!$B:$B=$B4128)*(raw!$D:$D=$C4128),0),7), "n/a")</f>
        <v/>
      </c>
    </row>
    <row r="4129">
      <c r="B4129" s="39" t="str">
        <f>IFERROR(raw!$B4128,"")</f>
        <v/>
      </c>
      <c r="C4129" s="39" t="str">
        <f>IFERROR(raw!$D4128,"")</f>
        <v/>
      </c>
      <c r="D4129" s="39" t="str">
        <f>IFERROR(__xludf.DUMMYFUNCTION("IFERROR(RANK(raw!$H4128,Filter(raw!$H$2:$H10000,raw!$B$2:$B10000=raw!$B4128),1),"""")"),"")</f>
        <v/>
      </c>
      <c r="E4129" s="40" t="str">
        <f t="array" ref="E4129">IFERROR(INDEX(raw!$B:$H,MATCH(1,(raw!$B:$B=$B4129)*(raw!$D:$D=$C4129),0),7), "n/a")</f>
        <v/>
      </c>
    </row>
    <row r="4130">
      <c r="B4130" s="39" t="str">
        <f>IFERROR(raw!$B4129,"")</f>
        <v/>
      </c>
      <c r="C4130" s="39" t="str">
        <f>IFERROR(raw!$D4129,"")</f>
        <v/>
      </c>
      <c r="D4130" s="39" t="str">
        <f>IFERROR(__xludf.DUMMYFUNCTION("IFERROR(RANK(raw!$H4129,Filter(raw!$H$2:$H10000,raw!$B$2:$B10000=raw!$B4129),1),"""")"),"")</f>
        <v/>
      </c>
      <c r="E4130" s="40" t="str">
        <f t="array" ref="E4130">IFERROR(INDEX(raw!$B:$H,MATCH(1,(raw!$B:$B=$B4130)*(raw!$D:$D=$C4130),0),7), "n/a")</f>
        <v/>
      </c>
    </row>
    <row r="4131">
      <c r="B4131" s="39" t="str">
        <f>IFERROR(raw!$B4130,"")</f>
        <v/>
      </c>
      <c r="C4131" s="39" t="str">
        <f>IFERROR(raw!$D4130,"")</f>
        <v/>
      </c>
      <c r="D4131" s="39" t="str">
        <f>IFERROR(__xludf.DUMMYFUNCTION("IFERROR(RANK(raw!$H4130,Filter(raw!$H$2:$H10000,raw!$B$2:$B10000=raw!$B4130),1),"""")"),"")</f>
        <v/>
      </c>
      <c r="E4131" s="40" t="str">
        <f t="array" ref="E4131">IFERROR(INDEX(raw!$B:$H,MATCH(1,(raw!$B:$B=$B4131)*(raw!$D:$D=$C4131),0),7), "n/a")</f>
        <v/>
      </c>
    </row>
    <row r="4132">
      <c r="B4132" s="39" t="str">
        <f>IFERROR(raw!$B4131,"")</f>
        <v/>
      </c>
      <c r="C4132" s="39" t="str">
        <f>IFERROR(raw!$D4131,"")</f>
        <v/>
      </c>
      <c r="D4132" s="39" t="str">
        <f>IFERROR(__xludf.DUMMYFUNCTION("IFERROR(RANK(raw!$H4131,Filter(raw!$H$2:$H10000,raw!$B$2:$B10000=raw!$B4131),1),"""")"),"")</f>
        <v/>
      </c>
      <c r="E4132" s="40" t="str">
        <f t="array" ref="E4132">IFERROR(INDEX(raw!$B:$H,MATCH(1,(raw!$B:$B=$B4132)*(raw!$D:$D=$C4132),0),7), "n/a")</f>
        <v/>
      </c>
    </row>
    <row r="4133">
      <c r="B4133" s="39" t="str">
        <f>IFERROR(raw!$B4132,"")</f>
        <v/>
      </c>
      <c r="C4133" s="39" t="str">
        <f>IFERROR(raw!$D4132,"")</f>
        <v/>
      </c>
      <c r="D4133" s="39" t="str">
        <f>IFERROR(__xludf.DUMMYFUNCTION("IFERROR(RANK(raw!$H4132,Filter(raw!$H$2:$H10000,raw!$B$2:$B10000=raw!$B4132),1),"""")"),"")</f>
        <v/>
      </c>
      <c r="E4133" s="40" t="str">
        <f t="array" ref="E4133">IFERROR(INDEX(raw!$B:$H,MATCH(1,(raw!$B:$B=$B4133)*(raw!$D:$D=$C4133),0),7), "n/a")</f>
        <v/>
      </c>
    </row>
    <row r="4134">
      <c r="B4134" s="39" t="str">
        <f>IFERROR(raw!$B4133,"")</f>
        <v/>
      </c>
      <c r="C4134" s="39" t="str">
        <f>IFERROR(raw!$D4133,"")</f>
        <v/>
      </c>
      <c r="D4134" s="39" t="str">
        <f>IFERROR(__xludf.DUMMYFUNCTION("IFERROR(RANK(raw!$H4133,Filter(raw!$H$2:$H10000,raw!$B$2:$B10000=raw!$B4133),1),"""")"),"")</f>
        <v/>
      </c>
      <c r="E4134" s="40" t="str">
        <f t="array" ref="E4134">IFERROR(INDEX(raw!$B:$H,MATCH(1,(raw!$B:$B=$B4134)*(raw!$D:$D=$C4134),0),7), "n/a")</f>
        <v/>
      </c>
    </row>
    <row r="4135">
      <c r="B4135" s="39" t="str">
        <f>IFERROR(raw!$B4134,"")</f>
        <v/>
      </c>
      <c r="C4135" s="39" t="str">
        <f>IFERROR(raw!$D4134,"")</f>
        <v/>
      </c>
      <c r="D4135" s="39" t="str">
        <f>IFERROR(__xludf.DUMMYFUNCTION("IFERROR(RANK(raw!$H4134,Filter(raw!$H$2:$H10000,raw!$B$2:$B10000=raw!$B4134),1),"""")"),"")</f>
        <v/>
      </c>
      <c r="E4135" s="40" t="str">
        <f t="array" ref="E4135">IFERROR(INDEX(raw!$B:$H,MATCH(1,(raw!$B:$B=$B4135)*(raw!$D:$D=$C4135),0),7), "n/a")</f>
        <v/>
      </c>
    </row>
    <row r="4136">
      <c r="B4136" s="39" t="str">
        <f>IFERROR(raw!$B4135,"")</f>
        <v/>
      </c>
      <c r="C4136" s="39" t="str">
        <f>IFERROR(raw!$D4135,"")</f>
        <v/>
      </c>
      <c r="D4136" s="39" t="str">
        <f>IFERROR(__xludf.DUMMYFUNCTION("IFERROR(RANK(raw!$H4135,Filter(raw!$H$2:$H10000,raw!$B$2:$B10000=raw!$B4135),1),"""")"),"")</f>
        <v/>
      </c>
      <c r="E4136" s="40" t="str">
        <f t="array" ref="E4136">IFERROR(INDEX(raw!$B:$H,MATCH(1,(raw!$B:$B=$B4136)*(raw!$D:$D=$C4136),0),7), "n/a")</f>
        <v/>
      </c>
    </row>
    <row r="4137">
      <c r="B4137" s="39" t="str">
        <f>IFERROR(raw!$B4136,"")</f>
        <v/>
      </c>
      <c r="C4137" s="39" t="str">
        <f>IFERROR(raw!$D4136,"")</f>
        <v/>
      </c>
      <c r="D4137" s="39" t="str">
        <f>IFERROR(__xludf.DUMMYFUNCTION("IFERROR(RANK(raw!$H4136,Filter(raw!$H$2:$H10000,raw!$B$2:$B10000=raw!$B4136),1),"""")"),"")</f>
        <v/>
      </c>
      <c r="E4137" s="40" t="str">
        <f t="array" ref="E4137">IFERROR(INDEX(raw!$B:$H,MATCH(1,(raw!$B:$B=$B4137)*(raw!$D:$D=$C4137),0),7), "n/a")</f>
        <v/>
      </c>
    </row>
    <row r="4138">
      <c r="B4138" s="39" t="str">
        <f>IFERROR(raw!$B4137,"")</f>
        <v/>
      </c>
      <c r="C4138" s="39" t="str">
        <f>IFERROR(raw!$D4137,"")</f>
        <v/>
      </c>
      <c r="D4138" s="39" t="str">
        <f>IFERROR(__xludf.DUMMYFUNCTION("IFERROR(RANK(raw!$H4137,Filter(raw!$H$2:$H10000,raw!$B$2:$B10000=raw!$B4137),1),"""")"),"")</f>
        <v/>
      </c>
      <c r="E4138" s="40" t="str">
        <f t="array" ref="E4138">IFERROR(INDEX(raw!$B:$H,MATCH(1,(raw!$B:$B=$B4138)*(raw!$D:$D=$C4138),0),7), "n/a")</f>
        <v/>
      </c>
    </row>
    <row r="4139">
      <c r="B4139" s="39" t="str">
        <f>IFERROR(raw!$B4138,"")</f>
        <v/>
      </c>
      <c r="C4139" s="39" t="str">
        <f>IFERROR(raw!$D4138,"")</f>
        <v/>
      </c>
      <c r="D4139" s="39" t="str">
        <f>IFERROR(__xludf.DUMMYFUNCTION("IFERROR(RANK(raw!$H4138,Filter(raw!$H$2:$H10000,raw!$B$2:$B10000=raw!$B4138),1),"""")"),"")</f>
        <v/>
      </c>
      <c r="E4139" s="40" t="str">
        <f t="array" ref="E4139">IFERROR(INDEX(raw!$B:$H,MATCH(1,(raw!$B:$B=$B4139)*(raw!$D:$D=$C4139),0),7), "n/a")</f>
        <v/>
      </c>
    </row>
    <row r="4140">
      <c r="B4140" s="39" t="str">
        <f>IFERROR(raw!$B4139,"")</f>
        <v/>
      </c>
      <c r="C4140" s="39" t="str">
        <f>IFERROR(raw!$D4139,"")</f>
        <v/>
      </c>
      <c r="D4140" s="39" t="str">
        <f>IFERROR(__xludf.DUMMYFUNCTION("IFERROR(RANK(raw!$H4139,Filter(raw!$H$2:$H10000,raw!$B$2:$B10000=raw!$B4139),1),"""")"),"")</f>
        <v/>
      </c>
      <c r="E4140" s="40" t="str">
        <f t="array" ref="E4140">IFERROR(INDEX(raw!$B:$H,MATCH(1,(raw!$B:$B=$B4140)*(raw!$D:$D=$C4140),0),7), "n/a")</f>
        <v/>
      </c>
    </row>
    <row r="4141">
      <c r="B4141" s="39" t="str">
        <f>IFERROR(raw!$B4140,"")</f>
        <v/>
      </c>
      <c r="C4141" s="39" t="str">
        <f>IFERROR(raw!$D4140,"")</f>
        <v/>
      </c>
      <c r="D4141" s="39" t="str">
        <f>IFERROR(__xludf.DUMMYFUNCTION("IFERROR(RANK(raw!$H4140,Filter(raw!$H$2:$H10000,raw!$B$2:$B10000=raw!$B4140),1),"""")"),"")</f>
        <v/>
      </c>
      <c r="E4141" s="40" t="str">
        <f t="array" ref="E4141">IFERROR(INDEX(raw!$B:$H,MATCH(1,(raw!$B:$B=$B4141)*(raw!$D:$D=$C4141),0),7), "n/a")</f>
        <v/>
      </c>
    </row>
    <row r="4142">
      <c r="B4142" s="39" t="str">
        <f>IFERROR(raw!$B4141,"")</f>
        <v/>
      </c>
      <c r="C4142" s="39" t="str">
        <f>IFERROR(raw!$D4141,"")</f>
        <v/>
      </c>
      <c r="D4142" s="39" t="str">
        <f>IFERROR(__xludf.DUMMYFUNCTION("IFERROR(RANK(raw!$H4141,Filter(raw!$H$2:$H10000,raw!$B$2:$B10000=raw!$B4141),1),"""")"),"")</f>
        <v/>
      </c>
      <c r="E4142" s="40" t="str">
        <f t="array" ref="E4142">IFERROR(INDEX(raw!$B:$H,MATCH(1,(raw!$B:$B=$B4142)*(raw!$D:$D=$C4142),0),7), "n/a")</f>
        <v/>
      </c>
    </row>
    <row r="4143">
      <c r="B4143" s="39" t="str">
        <f>IFERROR(raw!$B4142,"")</f>
        <v/>
      </c>
      <c r="C4143" s="39" t="str">
        <f>IFERROR(raw!$D4142,"")</f>
        <v/>
      </c>
      <c r="D4143" s="39" t="str">
        <f>IFERROR(__xludf.DUMMYFUNCTION("IFERROR(RANK(raw!$H4142,Filter(raw!$H$2:$H10000,raw!$B$2:$B10000=raw!$B4142),1),"""")"),"")</f>
        <v/>
      </c>
      <c r="E4143" s="40" t="str">
        <f t="array" ref="E4143">IFERROR(INDEX(raw!$B:$H,MATCH(1,(raw!$B:$B=$B4143)*(raw!$D:$D=$C4143),0),7), "n/a")</f>
        <v/>
      </c>
    </row>
    <row r="4144">
      <c r="B4144" s="39" t="str">
        <f>IFERROR(raw!$B4143,"")</f>
        <v/>
      </c>
      <c r="C4144" s="39" t="str">
        <f>IFERROR(raw!$D4143,"")</f>
        <v/>
      </c>
      <c r="D4144" s="39" t="str">
        <f>IFERROR(__xludf.DUMMYFUNCTION("IFERROR(RANK(raw!$H4143,Filter(raw!$H$2:$H10000,raw!$B$2:$B10000=raw!$B4143),1),"""")"),"")</f>
        <v/>
      </c>
      <c r="E4144" s="40" t="str">
        <f t="array" ref="E4144">IFERROR(INDEX(raw!$B:$H,MATCH(1,(raw!$B:$B=$B4144)*(raw!$D:$D=$C4144),0),7), "n/a")</f>
        <v/>
      </c>
    </row>
    <row r="4145">
      <c r="B4145" s="39" t="str">
        <f>IFERROR(raw!$B4144,"")</f>
        <v/>
      </c>
      <c r="C4145" s="39" t="str">
        <f>IFERROR(raw!$D4144,"")</f>
        <v/>
      </c>
      <c r="D4145" s="39" t="str">
        <f>IFERROR(__xludf.DUMMYFUNCTION("IFERROR(RANK(raw!$H4144,Filter(raw!$H$2:$H10000,raw!$B$2:$B10000=raw!$B4144),1),"""")"),"")</f>
        <v/>
      </c>
      <c r="E4145" s="40" t="str">
        <f t="array" ref="E4145">IFERROR(INDEX(raw!$B:$H,MATCH(1,(raw!$B:$B=$B4145)*(raw!$D:$D=$C4145),0),7), "n/a")</f>
        <v/>
      </c>
    </row>
    <row r="4146">
      <c r="B4146" s="39" t="str">
        <f>IFERROR(raw!$B4145,"")</f>
        <v/>
      </c>
      <c r="C4146" s="39" t="str">
        <f>IFERROR(raw!$D4145,"")</f>
        <v/>
      </c>
      <c r="D4146" s="39" t="str">
        <f>IFERROR(__xludf.DUMMYFUNCTION("IFERROR(RANK(raw!$H4145,Filter(raw!$H$2:$H10000,raw!$B$2:$B10000=raw!$B4145),1),"""")"),"")</f>
        <v/>
      </c>
      <c r="E4146" s="40" t="str">
        <f t="array" ref="E4146">IFERROR(INDEX(raw!$B:$H,MATCH(1,(raw!$B:$B=$B4146)*(raw!$D:$D=$C4146),0),7), "n/a")</f>
        <v/>
      </c>
    </row>
    <row r="4147">
      <c r="B4147" s="39" t="str">
        <f>IFERROR(raw!$B4146,"")</f>
        <v/>
      </c>
      <c r="C4147" s="39" t="str">
        <f>IFERROR(raw!$D4146,"")</f>
        <v/>
      </c>
      <c r="D4147" s="39" t="str">
        <f>IFERROR(__xludf.DUMMYFUNCTION("IFERROR(RANK(raw!$H4146,Filter(raw!$H$2:$H10000,raw!$B$2:$B10000=raw!$B4146),1),"""")"),"")</f>
        <v/>
      </c>
      <c r="E4147" s="40" t="str">
        <f t="array" ref="E4147">IFERROR(INDEX(raw!$B:$H,MATCH(1,(raw!$B:$B=$B4147)*(raw!$D:$D=$C4147),0),7), "n/a")</f>
        <v/>
      </c>
    </row>
    <row r="4148">
      <c r="B4148" s="39" t="str">
        <f>IFERROR(raw!$B4147,"")</f>
        <v/>
      </c>
      <c r="C4148" s="39" t="str">
        <f>IFERROR(raw!$D4147,"")</f>
        <v/>
      </c>
      <c r="D4148" s="39" t="str">
        <f>IFERROR(__xludf.DUMMYFUNCTION("IFERROR(RANK(raw!$H4147,Filter(raw!$H$2:$H10000,raw!$B$2:$B10000=raw!$B4147),1),"""")"),"")</f>
        <v/>
      </c>
      <c r="E4148" s="40" t="str">
        <f t="array" ref="E4148">IFERROR(INDEX(raw!$B:$H,MATCH(1,(raw!$B:$B=$B4148)*(raw!$D:$D=$C4148),0),7), "n/a")</f>
        <v/>
      </c>
    </row>
    <row r="4149">
      <c r="B4149" s="39" t="str">
        <f>IFERROR(raw!$B4148,"")</f>
        <v/>
      </c>
      <c r="C4149" s="39" t="str">
        <f>IFERROR(raw!$D4148,"")</f>
        <v/>
      </c>
      <c r="D4149" s="39" t="str">
        <f>IFERROR(__xludf.DUMMYFUNCTION("IFERROR(RANK(raw!$H4148,Filter(raw!$H$2:$H10000,raw!$B$2:$B10000=raw!$B4148),1),"""")"),"")</f>
        <v/>
      </c>
      <c r="E4149" s="40" t="str">
        <f t="array" ref="E4149">IFERROR(INDEX(raw!$B:$H,MATCH(1,(raw!$B:$B=$B4149)*(raw!$D:$D=$C4149),0),7), "n/a")</f>
        <v/>
      </c>
    </row>
    <row r="4150">
      <c r="B4150" s="39" t="str">
        <f>IFERROR(raw!$B4149,"")</f>
        <v/>
      </c>
      <c r="C4150" s="39" t="str">
        <f>IFERROR(raw!$D4149,"")</f>
        <v/>
      </c>
      <c r="D4150" s="39" t="str">
        <f>IFERROR(__xludf.DUMMYFUNCTION("IFERROR(RANK(raw!$H4149,Filter(raw!$H$2:$H10000,raw!$B$2:$B10000=raw!$B4149),1),"""")"),"")</f>
        <v/>
      </c>
      <c r="E4150" s="40" t="str">
        <f t="array" ref="E4150">IFERROR(INDEX(raw!$B:$H,MATCH(1,(raw!$B:$B=$B4150)*(raw!$D:$D=$C4150),0),7), "n/a")</f>
        <v/>
      </c>
    </row>
    <row r="4151">
      <c r="B4151" s="39" t="str">
        <f>IFERROR(raw!$B4150,"")</f>
        <v/>
      </c>
      <c r="C4151" s="39" t="str">
        <f>IFERROR(raw!$D4150,"")</f>
        <v/>
      </c>
      <c r="D4151" s="39" t="str">
        <f>IFERROR(__xludf.DUMMYFUNCTION("IFERROR(RANK(raw!$H4150,Filter(raw!$H$2:$H10000,raw!$B$2:$B10000=raw!$B4150),1),"""")"),"")</f>
        <v/>
      </c>
      <c r="E4151" s="40" t="str">
        <f t="array" ref="E4151">IFERROR(INDEX(raw!$B:$H,MATCH(1,(raw!$B:$B=$B4151)*(raw!$D:$D=$C4151),0),7), "n/a")</f>
        <v/>
      </c>
    </row>
    <row r="4152">
      <c r="B4152" s="39" t="str">
        <f>IFERROR(raw!$B4151,"")</f>
        <v/>
      </c>
      <c r="C4152" s="39" t="str">
        <f>IFERROR(raw!$D4151,"")</f>
        <v/>
      </c>
      <c r="D4152" s="39" t="str">
        <f>IFERROR(__xludf.DUMMYFUNCTION("IFERROR(RANK(raw!$H4151,Filter(raw!$H$2:$H10000,raw!$B$2:$B10000=raw!$B4151),1),"""")"),"")</f>
        <v/>
      </c>
      <c r="E4152" s="40" t="str">
        <f t="array" ref="E4152">IFERROR(INDEX(raw!$B:$H,MATCH(1,(raw!$B:$B=$B4152)*(raw!$D:$D=$C4152),0),7), "n/a")</f>
        <v/>
      </c>
    </row>
    <row r="4153">
      <c r="B4153" s="39" t="str">
        <f>IFERROR(raw!$B4152,"")</f>
        <v/>
      </c>
      <c r="C4153" s="39" t="str">
        <f>IFERROR(raw!$D4152,"")</f>
        <v/>
      </c>
      <c r="D4153" s="39" t="str">
        <f>IFERROR(__xludf.DUMMYFUNCTION("IFERROR(RANK(raw!$H4152,Filter(raw!$H$2:$H10000,raw!$B$2:$B10000=raw!$B4152),1),"""")"),"")</f>
        <v/>
      </c>
      <c r="E4153" s="40" t="str">
        <f t="array" ref="E4153">IFERROR(INDEX(raw!$B:$H,MATCH(1,(raw!$B:$B=$B4153)*(raw!$D:$D=$C4153),0),7), "n/a")</f>
        <v/>
      </c>
    </row>
    <row r="4154">
      <c r="B4154" s="39" t="str">
        <f>IFERROR(raw!$B4153,"")</f>
        <v/>
      </c>
      <c r="C4154" s="39" t="str">
        <f>IFERROR(raw!$D4153,"")</f>
        <v/>
      </c>
      <c r="D4154" s="39" t="str">
        <f>IFERROR(__xludf.DUMMYFUNCTION("IFERROR(RANK(raw!$H4153,Filter(raw!$H$2:$H10000,raw!$B$2:$B10000=raw!$B4153),1),"""")"),"")</f>
        <v/>
      </c>
      <c r="E4154" s="40" t="str">
        <f t="array" ref="E4154">IFERROR(INDEX(raw!$B:$H,MATCH(1,(raw!$B:$B=$B4154)*(raw!$D:$D=$C4154),0),7), "n/a")</f>
        <v/>
      </c>
    </row>
    <row r="4155">
      <c r="B4155" s="39" t="str">
        <f>IFERROR(raw!$B4154,"")</f>
        <v/>
      </c>
      <c r="C4155" s="39" t="str">
        <f>IFERROR(raw!$D4154,"")</f>
        <v/>
      </c>
      <c r="D4155" s="39" t="str">
        <f>IFERROR(__xludf.DUMMYFUNCTION("IFERROR(RANK(raw!$H4154,Filter(raw!$H$2:$H10000,raw!$B$2:$B10000=raw!$B4154),1),"""")"),"")</f>
        <v/>
      </c>
      <c r="E4155" s="40" t="str">
        <f t="array" ref="E4155">IFERROR(INDEX(raw!$B:$H,MATCH(1,(raw!$B:$B=$B4155)*(raw!$D:$D=$C4155),0),7), "n/a")</f>
        <v/>
      </c>
    </row>
    <row r="4156">
      <c r="B4156" s="39" t="str">
        <f>IFERROR(raw!$B4155,"")</f>
        <v/>
      </c>
      <c r="C4156" s="39" t="str">
        <f>IFERROR(raw!$D4155,"")</f>
        <v/>
      </c>
      <c r="D4156" s="39" t="str">
        <f>IFERROR(__xludf.DUMMYFUNCTION("IFERROR(RANK(raw!$H4155,Filter(raw!$H$2:$H10000,raw!$B$2:$B10000=raw!$B4155),1),"""")"),"")</f>
        <v/>
      </c>
      <c r="E4156" s="40" t="str">
        <f t="array" ref="E4156">IFERROR(INDEX(raw!$B:$H,MATCH(1,(raw!$B:$B=$B4156)*(raw!$D:$D=$C4156),0),7), "n/a")</f>
        <v/>
      </c>
    </row>
    <row r="4157">
      <c r="B4157" s="39" t="str">
        <f>IFERROR(raw!$B4156,"")</f>
        <v/>
      </c>
      <c r="C4157" s="39" t="str">
        <f>IFERROR(raw!$D4156,"")</f>
        <v/>
      </c>
      <c r="D4157" s="39" t="str">
        <f>IFERROR(__xludf.DUMMYFUNCTION("IFERROR(RANK(raw!$H4156,Filter(raw!$H$2:$H10000,raw!$B$2:$B10000=raw!$B4156),1),"""")"),"")</f>
        <v/>
      </c>
      <c r="E4157" s="40" t="str">
        <f t="array" ref="E4157">IFERROR(INDEX(raw!$B:$H,MATCH(1,(raw!$B:$B=$B4157)*(raw!$D:$D=$C4157),0),7), "n/a")</f>
        <v/>
      </c>
    </row>
    <row r="4158">
      <c r="B4158" s="39" t="str">
        <f>IFERROR(raw!$B4157,"")</f>
        <v/>
      </c>
      <c r="C4158" s="39" t="str">
        <f>IFERROR(raw!$D4157,"")</f>
        <v/>
      </c>
      <c r="D4158" s="39" t="str">
        <f>IFERROR(__xludf.DUMMYFUNCTION("IFERROR(RANK(raw!$H4157,Filter(raw!$H$2:$H10000,raw!$B$2:$B10000=raw!$B4157),1),"""")"),"")</f>
        <v/>
      </c>
      <c r="E4158" s="40" t="str">
        <f t="array" ref="E4158">IFERROR(INDEX(raw!$B:$H,MATCH(1,(raw!$B:$B=$B4158)*(raw!$D:$D=$C4158),0),7), "n/a")</f>
        <v/>
      </c>
    </row>
    <row r="4159">
      <c r="B4159" s="39" t="str">
        <f>IFERROR(raw!$B4158,"")</f>
        <v/>
      </c>
      <c r="C4159" s="39" t="str">
        <f>IFERROR(raw!$D4158,"")</f>
        <v/>
      </c>
      <c r="D4159" s="39" t="str">
        <f>IFERROR(__xludf.DUMMYFUNCTION("IFERROR(RANK(raw!$H4158,Filter(raw!$H$2:$H10000,raw!$B$2:$B10000=raw!$B4158),1),"""")"),"")</f>
        <v/>
      </c>
      <c r="E4159" s="40" t="str">
        <f t="array" ref="E4159">IFERROR(INDEX(raw!$B:$H,MATCH(1,(raw!$B:$B=$B4159)*(raw!$D:$D=$C4159),0),7), "n/a")</f>
        <v/>
      </c>
    </row>
    <row r="4160">
      <c r="B4160" s="39" t="str">
        <f>IFERROR(raw!$B4159,"")</f>
        <v/>
      </c>
      <c r="C4160" s="39" t="str">
        <f>IFERROR(raw!$D4159,"")</f>
        <v/>
      </c>
      <c r="D4160" s="39" t="str">
        <f>IFERROR(__xludf.DUMMYFUNCTION("IFERROR(RANK(raw!$H4159,Filter(raw!$H$2:$H10000,raw!$B$2:$B10000=raw!$B4159),1),"""")"),"")</f>
        <v/>
      </c>
      <c r="E4160" s="40" t="str">
        <f t="array" ref="E4160">IFERROR(INDEX(raw!$B:$H,MATCH(1,(raw!$B:$B=$B4160)*(raw!$D:$D=$C4160),0),7), "n/a")</f>
        <v/>
      </c>
    </row>
    <row r="4161">
      <c r="B4161" s="39" t="str">
        <f>IFERROR(raw!$B4160,"")</f>
        <v/>
      </c>
      <c r="C4161" s="39" t="str">
        <f>IFERROR(raw!$D4160,"")</f>
        <v/>
      </c>
      <c r="D4161" s="39" t="str">
        <f>IFERROR(__xludf.DUMMYFUNCTION("IFERROR(RANK(raw!$H4160,Filter(raw!$H$2:$H10000,raw!$B$2:$B10000=raw!$B4160),1),"""")"),"")</f>
        <v/>
      </c>
      <c r="E4161" s="40" t="str">
        <f t="array" ref="E4161">IFERROR(INDEX(raw!$B:$H,MATCH(1,(raw!$B:$B=$B4161)*(raw!$D:$D=$C4161),0),7), "n/a")</f>
        <v/>
      </c>
    </row>
    <row r="4162">
      <c r="B4162" s="39" t="str">
        <f>IFERROR(raw!$B4161,"")</f>
        <v/>
      </c>
      <c r="C4162" s="39" t="str">
        <f>IFERROR(raw!$D4161,"")</f>
        <v/>
      </c>
      <c r="D4162" s="39" t="str">
        <f>IFERROR(__xludf.DUMMYFUNCTION("IFERROR(RANK(raw!$H4161,Filter(raw!$H$2:$H10000,raw!$B$2:$B10000=raw!$B4161),1),"""")"),"")</f>
        <v/>
      </c>
      <c r="E4162" s="40" t="str">
        <f t="array" ref="E4162">IFERROR(INDEX(raw!$B:$H,MATCH(1,(raw!$B:$B=$B4162)*(raw!$D:$D=$C4162),0),7), "n/a")</f>
        <v/>
      </c>
    </row>
    <row r="4163">
      <c r="B4163" s="39" t="str">
        <f>IFERROR(raw!$B4162,"")</f>
        <v/>
      </c>
      <c r="C4163" s="39" t="str">
        <f>IFERROR(raw!$D4162,"")</f>
        <v/>
      </c>
      <c r="D4163" s="39" t="str">
        <f>IFERROR(__xludf.DUMMYFUNCTION("IFERROR(RANK(raw!$H4162,Filter(raw!$H$2:$H10000,raw!$B$2:$B10000=raw!$B4162),1),"""")"),"")</f>
        <v/>
      </c>
      <c r="E4163" s="40" t="str">
        <f t="array" ref="E4163">IFERROR(INDEX(raw!$B:$H,MATCH(1,(raw!$B:$B=$B4163)*(raw!$D:$D=$C4163),0),7), "n/a")</f>
        <v/>
      </c>
    </row>
    <row r="4164">
      <c r="B4164" s="39" t="str">
        <f>IFERROR(raw!$B4163,"")</f>
        <v/>
      </c>
      <c r="C4164" s="39" t="str">
        <f>IFERROR(raw!$D4163,"")</f>
        <v/>
      </c>
      <c r="D4164" s="39" t="str">
        <f>IFERROR(__xludf.DUMMYFUNCTION("IFERROR(RANK(raw!$H4163,Filter(raw!$H$2:$H10000,raw!$B$2:$B10000=raw!$B4163),1),"""")"),"")</f>
        <v/>
      </c>
      <c r="E4164" s="40" t="str">
        <f t="array" ref="E4164">IFERROR(INDEX(raw!$B:$H,MATCH(1,(raw!$B:$B=$B4164)*(raw!$D:$D=$C4164),0),7), "n/a")</f>
        <v/>
      </c>
    </row>
    <row r="4165">
      <c r="B4165" s="39" t="str">
        <f>IFERROR(raw!$B4164,"")</f>
        <v/>
      </c>
      <c r="C4165" s="39" t="str">
        <f>IFERROR(raw!$D4164,"")</f>
        <v/>
      </c>
      <c r="D4165" s="39" t="str">
        <f>IFERROR(__xludf.DUMMYFUNCTION("IFERROR(RANK(raw!$H4164,Filter(raw!$H$2:$H10000,raw!$B$2:$B10000=raw!$B4164),1),"""")"),"")</f>
        <v/>
      </c>
      <c r="E4165" s="40" t="str">
        <f t="array" ref="E4165">IFERROR(INDEX(raw!$B:$H,MATCH(1,(raw!$B:$B=$B4165)*(raw!$D:$D=$C4165),0),7), "n/a")</f>
        <v/>
      </c>
    </row>
    <row r="4166">
      <c r="B4166" s="39" t="str">
        <f>IFERROR(raw!$B4165,"")</f>
        <v/>
      </c>
      <c r="C4166" s="39" t="str">
        <f>IFERROR(raw!$D4165,"")</f>
        <v/>
      </c>
      <c r="D4166" s="39" t="str">
        <f>IFERROR(__xludf.DUMMYFUNCTION("IFERROR(RANK(raw!$H4165,Filter(raw!$H$2:$H10000,raw!$B$2:$B10000=raw!$B4165),1),"""")"),"")</f>
        <v/>
      </c>
      <c r="E4166" s="40" t="str">
        <f t="array" ref="E4166">IFERROR(INDEX(raw!$B:$H,MATCH(1,(raw!$B:$B=$B4166)*(raw!$D:$D=$C4166),0),7), "n/a")</f>
        <v/>
      </c>
    </row>
    <row r="4167">
      <c r="B4167" s="39" t="str">
        <f>IFERROR(raw!$B4166,"")</f>
        <v/>
      </c>
      <c r="C4167" s="39" t="str">
        <f>IFERROR(raw!$D4166,"")</f>
        <v/>
      </c>
      <c r="D4167" s="39" t="str">
        <f>IFERROR(__xludf.DUMMYFUNCTION("IFERROR(RANK(raw!$H4166,Filter(raw!$H$2:$H10000,raw!$B$2:$B10000=raw!$B4166),1),"""")"),"")</f>
        <v/>
      </c>
      <c r="E4167" s="40" t="str">
        <f t="array" ref="E4167">IFERROR(INDEX(raw!$B:$H,MATCH(1,(raw!$B:$B=$B4167)*(raw!$D:$D=$C4167),0),7), "n/a")</f>
        <v/>
      </c>
    </row>
    <row r="4168">
      <c r="B4168" s="39" t="str">
        <f>IFERROR(raw!$B4167,"")</f>
        <v/>
      </c>
      <c r="C4168" s="39" t="str">
        <f>IFERROR(raw!$D4167,"")</f>
        <v/>
      </c>
      <c r="D4168" s="39" t="str">
        <f>IFERROR(__xludf.DUMMYFUNCTION("IFERROR(RANK(raw!$H4167,Filter(raw!$H$2:$H10000,raw!$B$2:$B10000=raw!$B4167),1),"""")"),"")</f>
        <v/>
      </c>
      <c r="E4168" s="40" t="str">
        <f t="array" ref="E4168">IFERROR(INDEX(raw!$B:$H,MATCH(1,(raw!$B:$B=$B4168)*(raw!$D:$D=$C4168),0),7), "n/a")</f>
        <v/>
      </c>
    </row>
    <row r="4169">
      <c r="B4169" s="39" t="str">
        <f>IFERROR(raw!$B4168,"")</f>
        <v/>
      </c>
      <c r="C4169" s="39" t="str">
        <f>IFERROR(raw!$D4168,"")</f>
        <v/>
      </c>
      <c r="D4169" s="39" t="str">
        <f>IFERROR(__xludf.DUMMYFUNCTION("IFERROR(RANK(raw!$H4168,Filter(raw!$H$2:$H10000,raw!$B$2:$B10000=raw!$B4168),1),"""")"),"")</f>
        <v/>
      </c>
      <c r="E4169" s="40" t="str">
        <f t="array" ref="E4169">IFERROR(INDEX(raw!$B:$H,MATCH(1,(raw!$B:$B=$B4169)*(raw!$D:$D=$C4169),0),7), "n/a")</f>
        <v/>
      </c>
    </row>
    <row r="4170">
      <c r="B4170" s="39" t="str">
        <f>IFERROR(raw!$B4169,"")</f>
        <v/>
      </c>
      <c r="C4170" s="39" t="str">
        <f>IFERROR(raw!$D4169,"")</f>
        <v/>
      </c>
      <c r="D4170" s="39" t="str">
        <f>IFERROR(__xludf.DUMMYFUNCTION("IFERROR(RANK(raw!$H4169,Filter(raw!$H$2:$H10000,raw!$B$2:$B10000=raw!$B4169),1),"""")"),"")</f>
        <v/>
      </c>
      <c r="E4170" s="40" t="str">
        <f t="array" ref="E4170">IFERROR(INDEX(raw!$B:$H,MATCH(1,(raw!$B:$B=$B4170)*(raw!$D:$D=$C4170),0),7), "n/a")</f>
        <v/>
      </c>
    </row>
    <row r="4171">
      <c r="B4171" s="39" t="str">
        <f>IFERROR(raw!$B4170,"")</f>
        <v/>
      </c>
      <c r="C4171" s="39" t="str">
        <f>IFERROR(raw!$D4170,"")</f>
        <v/>
      </c>
      <c r="D4171" s="39" t="str">
        <f>IFERROR(__xludf.DUMMYFUNCTION("IFERROR(RANK(raw!$H4170,Filter(raw!$H$2:$H10000,raw!$B$2:$B10000=raw!$B4170),1),"""")"),"")</f>
        <v/>
      </c>
      <c r="E4171" s="40" t="str">
        <f t="array" ref="E4171">IFERROR(INDEX(raw!$B:$H,MATCH(1,(raw!$B:$B=$B4171)*(raw!$D:$D=$C4171),0),7), "n/a")</f>
        <v/>
      </c>
    </row>
    <row r="4172">
      <c r="B4172" s="39" t="str">
        <f>IFERROR(raw!$B4171,"")</f>
        <v/>
      </c>
      <c r="C4172" s="39" t="str">
        <f>IFERROR(raw!$D4171,"")</f>
        <v/>
      </c>
      <c r="D4172" s="39" t="str">
        <f>IFERROR(__xludf.DUMMYFUNCTION("IFERROR(RANK(raw!$H4171,Filter(raw!$H$2:$H10000,raw!$B$2:$B10000=raw!$B4171),1),"""")"),"")</f>
        <v/>
      </c>
      <c r="E4172" s="40" t="str">
        <f t="array" ref="E4172">IFERROR(INDEX(raw!$B:$H,MATCH(1,(raw!$B:$B=$B4172)*(raw!$D:$D=$C4172),0),7), "n/a")</f>
        <v/>
      </c>
    </row>
    <row r="4173">
      <c r="B4173" s="39" t="str">
        <f>IFERROR(raw!$B4172,"")</f>
        <v/>
      </c>
      <c r="C4173" s="39" t="str">
        <f>IFERROR(raw!$D4172,"")</f>
        <v/>
      </c>
      <c r="D4173" s="39" t="str">
        <f>IFERROR(__xludf.DUMMYFUNCTION("IFERROR(RANK(raw!$H4172,Filter(raw!$H$2:$H10000,raw!$B$2:$B10000=raw!$B4172),1),"""")"),"")</f>
        <v/>
      </c>
      <c r="E4173" s="40" t="str">
        <f t="array" ref="E4173">IFERROR(INDEX(raw!$B:$H,MATCH(1,(raw!$B:$B=$B4173)*(raw!$D:$D=$C4173),0),7), "n/a")</f>
        <v/>
      </c>
    </row>
    <row r="4174">
      <c r="B4174" s="39" t="str">
        <f>IFERROR(raw!$B4173,"")</f>
        <v/>
      </c>
      <c r="C4174" s="39" t="str">
        <f>IFERROR(raw!$D4173,"")</f>
        <v/>
      </c>
      <c r="D4174" s="39" t="str">
        <f>IFERROR(__xludf.DUMMYFUNCTION("IFERROR(RANK(raw!$H4173,Filter(raw!$H$2:$H10000,raw!$B$2:$B10000=raw!$B4173),1),"""")"),"")</f>
        <v/>
      </c>
      <c r="E4174" s="40" t="str">
        <f t="array" ref="E4174">IFERROR(INDEX(raw!$B:$H,MATCH(1,(raw!$B:$B=$B4174)*(raw!$D:$D=$C4174),0),7), "n/a")</f>
        <v/>
      </c>
    </row>
    <row r="4175">
      <c r="B4175" s="39" t="str">
        <f>IFERROR(raw!$B4174,"")</f>
        <v/>
      </c>
      <c r="C4175" s="39" t="str">
        <f>IFERROR(raw!$D4174,"")</f>
        <v/>
      </c>
      <c r="D4175" s="39" t="str">
        <f>IFERROR(__xludf.DUMMYFUNCTION("IFERROR(RANK(raw!$H4174,Filter(raw!$H$2:$H10000,raw!$B$2:$B10000=raw!$B4174),1),"""")"),"")</f>
        <v/>
      </c>
      <c r="E4175" s="40" t="str">
        <f t="array" ref="E4175">IFERROR(INDEX(raw!$B:$H,MATCH(1,(raw!$B:$B=$B4175)*(raw!$D:$D=$C4175),0),7), "n/a")</f>
        <v/>
      </c>
    </row>
    <row r="4176">
      <c r="B4176" s="39" t="str">
        <f>IFERROR(raw!$B4175,"")</f>
        <v/>
      </c>
      <c r="C4176" s="39" t="str">
        <f>IFERROR(raw!$D4175,"")</f>
        <v/>
      </c>
      <c r="D4176" s="39" t="str">
        <f>IFERROR(__xludf.DUMMYFUNCTION("IFERROR(RANK(raw!$H4175,Filter(raw!$H$2:$H10000,raw!$B$2:$B10000=raw!$B4175),1),"""")"),"")</f>
        <v/>
      </c>
      <c r="E4176" s="40" t="str">
        <f t="array" ref="E4176">IFERROR(INDEX(raw!$B:$H,MATCH(1,(raw!$B:$B=$B4176)*(raw!$D:$D=$C4176),0),7), "n/a")</f>
        <v/>
      </c>
    </row>
    <row r="4177">
      <c r="B4177" s="39" t="str">
        <f>IFERROR(raw!$B4176,"")</f>
        <v/>
      </c>
      <c r="C4177" s="39" t="str">
        <f>IFERROR(raw!$D4176,"")</f>
        <v/>
      </c>
      <c r="D4177" s="39" t="str">
        <f>IFERROR(__xludf.DUMMYFUNCTION("IFERROR(RANK(raw!$H4176,Filter(raw!$H$2:$H10000,raw!$B$2:$B10000=raw!$B4176),1),"""")"),"")</f>
        <v/>
      </c>
      <c r="E4177" s="40" t="str">
        <f t="array" ref="E4177">IFERROR(INDEX(raw!$B:$H,MATCH(1,(raw!$B:$B=$B4177)*(raw!$D:$D=$C4177),0),7), "n/a")</f>
        <v/>
      </c>
    </row>
    <row r="4178">
      <c r="B4178" s="39" t="str">
        <f>IFERROR(raw!$B4177,"")</f>
        <v/>
      </c>
      <c r="C4178" s="39" t="str">
        <f>IFERROR(raw!$D4177,"")</f>
        <v/>
      </c>
      <c r="D4178" s="39" t="str">
        <f>IFERROR(__xludf.DUMMYFUNCTION("IFERROR(RANK(raw!$H4177,Filter(raw!$H$2:$H10000,raw!$B$2:$B10000=raw!$B4177),1),"""")"),"")</f>
        <v/>
      </c>
      <c r="E4178" s="40" t="str">
        <f t="array" ref="E4178">IFERROR(INDEX(raw!$B:$H,MATCH(1,(raw!$B:$B=$B4178)*(raw!$D:$D=$C4178),0),7), "n/a")</f>
        <v/>
      </c>
    </row>
    <row r="4179">
      <c r="B4179" s="39" t="str">
        <f>IFERROR(raw!$B4178,"")</f>
        <v/>
      </c>
      <c r="C4179" s="39" t="str">
        <f>IFERROR(raw!$D4178,"")</f>
        <v/>
      </c>
      <c r="D4179" s="39" t="str">
        <f>IFERROR(__xludf.DUMMYFUNCTION("IFERROR(RANK(raw!$H4178,Filter(raw!$H$2:$H10000,raw!$B$2:$B10000=raw!$B4178),1),"""")"),"")</f>
        <v/>
      </c>
      <c r="E4179" s="40" t="str">
        <f t="array" ref="E4179">IFERROR(INDEX(raw!$B:$H,MATCH(1,(raw!$B:$B=$B4179)*(raw!$D:$D=$C4179),0),7), "n/a")</f>
        <v/>
      </c>
    </row>
    <row r="4180">
      <c r="B4180" s="39" t="str">
        <f>IFERROR(raw!$B4179,"")</f>
        <v/>
      </c>
      <c r="C4180" s="39" t="str">
        <f>IFERROR(raw!$D4179,"")</f>
        <v/>
      </c>
      <c r="D4180" s="39" t="str">
        <f>IFERROR(__xludf.DUMMYFUNCTION("IFERROR(RANK(raw!$H4179,Filter(raw!$H$2:$H10000,raw!$B$2:$B10000=raw!$B4179),1),"""")"),"")</f>
        <v/>
      </c>
      <c r="E4180" s="40" t="str">
        <f t="array" ref="E4180">IFERROR(INDEX(raw!$B:$H,MATCH(1,(raw!$B:$B=$B4180)*(raw!$D:$D=$C4180),0),7), "n/a")</f>
        <v/>
      </c>
    </row>
    <row r="4181">
      <c r="B4181" s="39" t="str">
        <f>IFERROR(raw!$B4180,"")</f>
        <v/>
      </c>
      <c r="C4181" s="39" t="str">
        <f>IFERROR(raw!$D4180,"")</f>
        <v/>
      </c>
      <c r="D4181" s="39" t="str">
        <f>IFERROR(__xludf.DUMMYFUNCTION("IFERROR(RANK(raw!$H4180,Filter(raw!$H$2:$H10000,raw!$B$2:$B10000=raw!$B4180),1),"""")"),"")</f>
        <v/>
      </c>
      <c r="E4181" s="40" t="str">
        <f t="array" ref="E4181">IFERROR(INDEX(raw!$B:$H,MATCH(1,(raw!$B:$B=$B4181)*(raw!$D:$D=$C4181),0),7), "n/a")</f>
        <v/>
      </c>
    </row>
    <row r="4182">
      <c r="B4182" s="39" t="str">
        <f>IFERROR(raw!$B4181,"")</f>
        <v/>
      </c>
      <c r="C4182" s="39" t="str">
        <f>IFERROR(raw!$D4181,"")</f>
        <v/>
      </c>
      <c r="D4182" s="39" t="str">
        <f>IFERROR(__xludf.DUMMYFUNCTION("IFERROR(RANK(raw!$H4181,Filter(raw!$H$2:$H10000,raw!$B$2:$B10000=raw!$B4181),1),"""")"),"")</f>
        <v/>
      </c>
      <c r="E4182" s="40" t="str">
        <f t="array" ref="E4182">IFERROR(INDEX(raw!$B:$H,MATCH(1,(raw!$B:$B=$B4182)*(raw!$D:$D=$C4182),0),7), "n/a")</f>
        <v/>
      </c>
    </row>
    <row r="4183">
      <c r="B4183" s="39" t="str">
        <f>IFERROR(raw!$B4182,"")</f>
        <v/>
      </c>
      <c r="C4183" s="39" t="str">
        <f>IFERROR(raw!$D4182,"")</f>
        <v/>
      </c>
      <c r="D4183" s="39" t="str">
        <f>IFERROR(__xludf.DUMMYFUNCTION("IFERROR(RANK(raw!$H4182,Filter(raw!$H$2:$H10000,raw!$B$2:$B10000=raw!$B4182),1),"""")"),"")</f>
        <v/>
      </c>
      <c r="E4183" s="40" t="str">
        <f t="array" ref="E4183">IFERROR(INDEX(raw!$B:$H,MATCH(1,(raw!$B:$B=$B4183)*(raw!$D:$D=$C4183),0),7), "n/a")</f>
        <v/>
      </c>
    </row>
    <row r="4184">
      <c r="B4184" s="39" t="str">
        <f>IFERROR(raw!$B4183,"")</f>
        <v/>
      </c>
      <c r="C4184" s="39" t="str">
        <f>IFERROR(raw!$D4183,"")</f>
        <v/>
      </c>
      <c r="D4184" s="39" t="str">
        <f>IFERROR(__xludf.DUMMYFUNCTION("IFERROR(RANK(raw!$H4183,Filter(raw!$H$2:$H10000,raw!$B$2:$B10000=raw!$B4183),1),"""")"),"")</f>
        <v/>
      </c>
      <c r="E4184" s="40" t="str">
        <f t="array" ref="E4184">IFERROR(INDEX(raw!$B:$H,MATCH(1,(raw!$B:$B=$B4184)*(raw!$D:$D=$C4184),0),7), "n/a")</f>
        <v/>
      </c>
    </row>
    <row r="4185">
      <c r="B4185" s="39" t="str">
        <f>IFERROR(raw!$B4184,"")</f>
        <v/>
      </c>
      <c r="C4185" s="39" t="str">
        <f>IFERROR(raw!$D4184,"")</f>
        <v/>
      </c>
      <c r="D4185" s="39" t="str">
        <f>IFERROR(__xludf.DUMMYFUNCTION("IFERROR(RANK(raw!$H4184,Filter(raw!$H$2:$H10000,raw!$B$2:$B10000=raw!$B4184),1),"""")"),"")</f>
        <v/>
      </c>
      <c r="E4185" s="40" t="str">
        <f t="array" ref="E4185">IFERROR(INDEX(raw!$B:$H,MATCH(1,(raw!$B:$B=$B4185)*(raw!$D:$D=$C4185),0),7), "n/a")</f>
        <v/>
      </c>
    </row>
    <row r="4186">
      <c r="B4186" s="39" t="str">
        <f>IFERROR(raw!$B4185,"")</f>
        <v/>
      </c>
      <c r="C4186" s="39" t="str">
        <f>IFERROR(raw!$D4185,"")</f>
        <v/>
      </c>
      <c r="D4186" s="39" t="str">
        <f>IFERROR(__xludf.DUMMYFUNCTION("IFERROR(RANK(raw!$H4185,Filter(raw!$H$2:$H10000,raw!$B$2:$B10000=raw!$B4185),1),"""")"),"")</f>
        <v/>
      </c>
      <c r="E4186" s="40" t="str">
        <f t="array" ref="E4186">IFERROR(INDEX(raw!$B:$H,MATCH(1,(raw!$B:$B=$B4186)*(raw!$D:$D=$C4186),0),7), "n/a")</f>
        <v/>
      </c>
    </row>
    <row r="4187">
      <c r="B4187" s="39" t="str">
        <f>IFERROR(raw!$B4186,"")</f>
        <v/>
      </c>
      <c r="C4187" s="39" t="str">
        <f>IFERROR(raw!$D4186,"")</f>
        <v/>
      </c>
      <c r="D4187" s="39" t="str">
        <f>IFERROR(__xludf.DUMMYFUNCTION("IFERROR(RANK(raw!$H4186,Filter(raw!$H$2:$H10000,raw!$B$2:$B10000=raw!$B4186),1),"""")"),"")</f>
        <v/>
      </c>
      <c r="E4187" s="40" t="str">
        <f t="array" ref="E4187">IFERROR(INDEX(raw!$B:$H,MATCH(1,(raw!$B:$B=$B4187)*(raw!$D:$D=$C4187),0),7), "n/a")</f>
        <v/>
      </c>
    </row>
    <row r="4188">
      <c r="B4188" s="39" t="str">
        <f>IFERROR(raw!$B4187,"")</f>
        <v/>
      </c>
      <c r="C4188" s="39" t="str">
        <f>IFERROR(raw!$D4187,"")</f>
        <v/>
      </c>
      <c r="D4188" s="39" t="str">
        <f>IFERROR(__xludf.DUMMYFUNCTION("IFERROR(RANK(raw!$H4187,Filter(raw!$H$2:$H10000,raw!$B$2:$B10000=raw!$B4187),1),"""")"),"")</f>
        <v/>
      </c>
      <c r="E4188" s="40" t="str">
        <f t="array" ref="E4188">IFERROR(INDEX(raw!$B:$H,MATCH(1,(raw!$B:$B=$B4188)*(raw!$D:$D=$C4188),0),7), "n/a")</f>
        <v/>
      </c>
    </row>
    <row r="4189">
      <c r="B4189" s="39" t="str">
        <f>IFERROR(raw!$B4188,"")</f>
        <v/>
      </c>
      <c r="C4189" s="39" t="str">
        <f>IFERROR(raw!$D4188,"")</f>
        <v/>
      </c>
      <c r="D4189" s="39" t="str">
        <f>IFERROR(__xludf.DUMMYFUNCTION("IFERROR(RANK(raw!$H4188,Filter(raw!$H$2:$H10000,raw!$B$2:$B10000=raw!$B4188),1),"""")"),"")</f>
        <v/>
      </c>
      <c r="E4189" s="40" t="str">
        <f t="array" ref="E4189">IFERROR(INDEX(raw!$B:$H,MATCH(1,(raw!$B:$B=$B4189)*(raw!$D:$D=$C4189),0),7), "n/a")</f>
        <v/>
      </c>
    </row>
    <row r="4190">
      <c r="B4190" s="39" t="str">
        <f>IFERROR(raw!$B4189,"")</f>
        <v/>
      </c>
      <c r="C4190" s="39" t="str">
        <f>IFERROR(raw!$D4189,"")</f>
        <v/>
      </c>
      <c r="D4190" s="39" t="str">
        <f>IFERROR(__xludf.DUMMYFUNCTION("IFERROR(RANK(raw!$H4189,Filter(raw!$H$2:$H10000,raw!$B$2:$B10000=raw!$B4189),1),"""")"),"")</f>
        <v/>
      </c>
      <c r="E4190" s="40" t="str">
        <f t="array" ref="E4190">IFERROR(INDEX(raw!$B:$H,MATCH(1,(raw!$B:$B=$B4190)*(raw!$D:$D=$C4190),0),7), "n/a")</f>
        <v/>
      </c>
    </row>
    <row r="4191">
      <c r="B4191" s="39" t="str">
        <f>IFERROR(raw!$B4190,"")</f>
        <v/>
      </c>
      <c r="C4191" s="39" t="str">
        <f>IFERROR(raw!$D4190,"")</f>
        <v/>
      </c>
      <c r="D4191" s="39" t="str">
        <f>IFERROR(__xludf.DUMMYFUNCTION("IFERROR(RANK(raw!$H4190,Filter(raw!$H$2:$H10000,raw!$B$2:$B10000=raw!$B4190),1),"""")"),"")</f>
        <v/>
      </c>
      <c r="E4191" s="40" t="str">
        <f t="array" ref="E4191">IFERROR(INDEX(raw!$B:$H,MATCH(1,(raw!$B:$B=$B4191)*(raw!$D:$D=$C4191),0),7), "n/a")</f>
        <v/>
      </c>
    </row>
    <row r="4192">
      <c r="B4192" s="39" t="str">
        <f>IFERROR(raw!$B4191,"")</f>
        <v/>
      </c>
      <c r="C4192" s="39" t="str">
        <f>IFERROR(raw!$D4191,"")</f>
        <v/>
      </c>
      <c r="D4192" s="39" t="str">
        <f>IFERROR(__xludf.DUMMYFUNCTION("IFERROR(RANK(raw!$H4191,Filter(raw!$H$2:$H10000,raw!$B$2:$B10000=raw!$B4191),1),"""")"),"")</f>
        <v/>
      </c>
      <c r="E4192" s="40" t="str">
        <f t="array" ref="E4192">IFERROR(INDEX(raw!$B:$H,MATCH(1,(raw!$B:$B=$B4192)*(raw!$D:$D=$C4192),0),7), "n/a")</f>
        <v/>
      </c>
    </row>
    <row r="4193">
      <c r="B4193" s="39" t="str">
        <f>IFERROR(raw!$B4192,"")</f>
        <v/>
      </c>
      <c r="C4193" s="39" t="str">
        <f>IFERROR(raw!$D4192,"")</f>
        <v/>
      </c>
      <c r="D4193" s="39" t="str">
        <f>IFERROR(__xludf.DUMMYFUNCTION("IFERROR(RANK(raw!$H4192,Filter(raw!$H$2:$H10000,raw!$B$2:$B10000=raw!$B4192),1),"""")"),"")</f>
        <v/>
      </c>
      <c r="E4193" s="40" t="str">
        <f t="array" ref="E4193">IFERROR(INDEX(raw!$B:$H,MATCH(1,(raw!$B:$B=$B4193)*(raw!$D:$D=$C4193),0),7), "n/a")</f>
        <v/>
      </c>
    </row>
    <row r="4194">
      <c r="B4194" s="39" t="str">
        <f>IFERROR(raw!$B4193,"")</f>
        <v/>
      </c>
      <c r="C4194" s="39" t="str">
        <f>IFERROR(raw!$D4193,"")</f>
        <v/>
      </c>
      <c r="D4194" s="39" t="str">
        <f>IFERROR(__xludf.DUMMYFUNCTION("IFERROR(RANK(raw!$H4193,Filter(raw!$H$2:$H10000,raw!$B$2:$B10000=raw!$B4193),1),"""")"),"")</f>
        <v/>
      </c>
      <c r="E4194" s="40" t="str">
        <f t="array" ref="E4194">IFERROR(INDEX(raw!$B:$H,MATCH(1,(raw!$B:$B=$B4194)*(raw!$D:$D=$C4194),0),7), "n/a")</f>
        <v/>
      </c>
    </row>
    <row r="4195">
      <c r="B4195" s="39" t="str">
        <f>IFERROR(raw!$B4194,"")</f>
        <v/>
      </c>
      <c r="C4195" s="39" t="str">
        <f>IFERROR(raw!$D4194,"")</f>
        <v/>
      </c>
      <c r="D4195" s="39" t="str">
        <f>IFERROR(__xludf.DUMMYFUNCTION("IFERROR(RANK(raw!$H4194,Filter(raw!$H$2:$H10000,raw!$B$2:$B10000=raw!$B4194),1),"""")"),"")</f>
        <v/>
      </c>
      <c r="E4195" s="40" t="str">
        <f t="array" ref="E4195">IFERROR(INDEX(raw!$B:$H,MATCH(1,(raw!$B:$B=$B4195)*(raw!$D:$D=$C4195),0),7), "n/a")</f>
        <v/>
      </c>
    </row>
    <row r="4196">
      <c r="B4196" s="39" t="str">
        <f>IFERROR(raw!$B4195,"")</f>
        <v/>
      </c>
      <c r="C4196" s="39" t="str">
        <f>IFERROR(raw!$D4195,"")</f>
        <v/>
      </c>
      <c r="D4196" s="39" t="str">
        <f>IFERROR(__xludf.DUMMYFUNCTION("IFERROR(RANK(raw!$H4195,Filter(raw!$H$2:$H10000,raw!$B$2:$B10000=raw!$B4195),1),"""")"),"")</f>
        <v/>
      </c>
      <c r="E4196" s="40" t="str">
        <f t="array" ref="E4196">IFERROR(INDEX(raw!$B:$H,MATCH(1,(raw!$B:$B=$B4196)*(raw!$D:$D=$C4196),0),7), "n/a")</f>
        <v/>
      </c>
    </row>
    <row r="4197">
      <c r="B4197" s="39" t="str">
        <f>IFERROR(raw!$B4196,"")</f>
        <v/>
      </c>
      <c r="C4197" s="39" t="str">
        <f>IFERROR(raw!$D4196,"")</f>
        <v/>
      </c>
      <c r="D4197" s="39" t="str">
        <f>IFERROR(__xludf.DUMMYFUNCTION("IFERROR(RANK(raw!$H4196,Filter(raw!$H$2:$H10000,raw!$B$2:$B10000=raw!$B4196),1),"""")"),"")</f>
        <v/>
      </c>
      <c r="E4197" s="40" t="str">
        <f t="array" ref="E4197">IFERROR(INDEX(raw!$B:$H,MATCH(1,(raw!$B:$B=$B4197)*(raw!$D:$D=$C4197),0),7), "n/a")</f>
        <v/>
      </c>
    </row>
    <row r="4198">
      <c r="B4198" s="39" t="str">
        <f>IFERROR(raw!$B4197,"")</f>
        <v/>
      </c>
      <c r="C4198" s="39" t="str">
        <f>IFERROR(raw!$D4197,"")</f>
        <v/>
      </c>
      <c r="D4198" s="39" t="str">
        <f>IFERROR(__xludf.DUMMYFUNCTION("IFERROR(RANK(raw!$H4197,Filter(raw!$H$2:$H10000,raw!$B$2:$B10000=raw!$B4197),1),"""")"),"")</f>
        <v/>
      </c>
      <c r="E4198" s="40" t="str">
        <f t="array" ref="E4198">IFERROR(INDEX(raw!$B:$H,MATCH(1,(raw!$B:$B=$B4198)*(raw!$D:$D=$C4198),0),7), "n/a")</f>
        <v/>
      </c>
    </row>
    <row r="4199">
      <c r="B4199" s="39" t="str">
        <f>IFERROR(raw!$B4198,"")</f>
        <v/>
      </c>
      <c r="C4199" s="39" t="str">
        <f>IFERROR(raw!$D4198,"")</f>
        <v/>
      </c>
      <c r="D4199" s="39" t="str">
        <f>IFERROR(__xludf.DUMMYFUNCTION("IFERROR(RANK(raw!$H4198,Filter(raw!$H$2:$H10000,raw!$B$2:$B10000=raw!$B4198),1),"""")"),"")</f>
        <v/>
      </c>
      <c r="E4199" s="40" t="str">
        <f t="array" ref="E4199">IFERROR(INDEX(raw!$B:$H,MATCH(1,(raw!$B:$B=$B4199)*(raw!$D:$D=$C4199),0),7), "n/a")</f>
        <v/>
      </c>
    </row>
    <row r="4200">
      <c r="B4200" s="39" t="str">
        <f>IFERROR(raw!$B4199,"")</f>
        <v/>
      </c>
      <c r="C4200" s="39" t="str">
        <f>IFERROR(raw!$D4199,"")</f>
        <v/>
      </c>
      <c r="D4200" s="39" t="str">
        <f>IFERROR(__xludf.DUMMYFUNCTION("IFERROR(RANK(raw!$H4199,Filter(raw!$H$2:$H10000,raw!$B$2:$B10000=raw!$B4199),1),"""")"),"")</f>
        <v/>
      </c>
      <c r="E4200" s="40" t="str">
        <f t="array" ref="E4200">IFERROR(INDEX(raw!$B:$H,MATCH(1,(raw!$B:$B=$B4200)*(raw!$D:$D=$C4200),0),7), "n/a")</f>
        <v/>
      </c>
    </row>
    <row r="4201">
      <c r="B4201" s="39" t="str">
        <f>IFERROR(raw!$B4200,"")</f>
        <v/>
      </c>
      <c r="C4201" s="39" t="str">
        <f>IFERROR(raw!$D4200,"")</f>
        <v/>
      </c>
      <c r="D4201" s="39" t="str">
        <f>IFERROR(__xludf.DUMMYFUNCTION("IFERROR(RANK(raw!$H4200,Filter(raw!$H$2:$H10000,raw!$B$2:$B10000=raw!$B4200),1),"""")"),"")</f>
        <v/>
      </c>
      <c r="E4201" s="40" t="str">
        <f t="array" ref="E4201">IFERROR(INDEX(raw!$B:$H,MATCH(1,(raw!$B:$B=$B4201)*(raw!$D:$D=$C4201),0),7), "n/a")</f>
        <v/>
      </c>
    </row>
    <row r="4202">
      <c r="B4202" s="39" t="str">
        <f>IFERROR(raw!$B4201,"")</f>
        <v/>
      </c>
      <c r="C4202" s="39" t="str">
        <f>IFERROR(raw!$D4201,"")</f>
        <v/>
      </c>
      <c r="D4202" s="39" t="str">
        <f>IFERROR(__xludf.DUMMYFUNCTION("IFERROR(RANK(raw!$H4201,Filter(raw!$H$2:$H10000,raw!$B$2:$B10000=raw!$B4201),1),"""")"),"")</f>
        <v/>
      </c>
      <c r="E4202" s="40" t="str">
        <f t="array" ref="E4202">IFERROR(INDEX(raw!$B:$H,MATCH(1,(raw!$B:$B=$B4202)*(raw!$D:$D=$C4202),0),7), "n/a")</f>
        <v/>
      </c>
    </row>
    <row r="4203">
      <c r="B4203" s="39" t="str">
        <f>IFERROR(raw!$B4202,"")</f>
        <v/>
      </c>
      <c r="C4203" s="39" t="str">
        <f>IFERROR(raw!$D4202,"")</f>
        <v/>
      </c>
      <c r="D4203" s="39" t="str">
        <f>IFERROR(__xludf.DUMMYFUNCTION("IFERROR(RANK(raw!$H4202,Filter(raw!$H$2:$H10000,raw!$B$2:$B10000=raw!$B4202),1),"""")"),"")</f>
        <v/>
      </c>
      <c r="E4203" s="40" t="str">
        <f t="array" ref="E4203">IFERROR(INDEX(raw!$B:$H,MATCH(1,(raw!$B:$B=$B4203)*(raw!$D:$D=$C4203),0),7), "n/a")</f>
        <v/>
      </c>
    </row>
    <row r="4204">
      <c r="B4204" s="39" t="str">
        <f>IFERROR(raw!$B4203,"")</f>
        <v/>
      </c>
      <c r="C4204" s="39" t="str">
        <f>IFERROR(raw!$D4203,"")</f>
        <v/>
      </c>
      <c r="D4204" s="39" t="str">
        <f>IFERROR(__xludf.DUMMYFUNCTION("IFERROR(RANK(raw!$H4203,Filter(raw!$H$2:$H10000,raw!$B$2:$B10000=raw!$B4203),1),"""")"),"")</f>
        <v/>
      </c>
      <c r="E4204" s="40" t="str">
        <f t="array" ref="E4204">IFERROR(INDEX(raw!$B:$H,MATCH(1,(raw!$B:$B=$B4204)*(raw!$D:$D=$C4204),0),7), "n/a")</f>
        <v/>
      </c>
    </row>
    <row r="4205">
      <c r="B4205" s="39" t="str">
        <f>IFERROR(raw!$B4204,"")</f>
        <v/>
      </c>
      <c r="C4205" s="39" t="str">
        <f>IFERROR(raw!$D4204,"")</f>
        <v/>
      </c>
      <c r="D4205" s="39" t="str">
        <f>IFERROR(__xludf.DUMMYFUNCTION("IFERROR(RANK(raw!$H4204,Filter(raw!$H$2:$H10000,raw!$B$2:$B10000=raw!$B4204),1),"""")"),"")</f>
        <v/>
      </c>
      <c r="E4205" s="40" t="str">
        <f t="array" ref="E4205">IFERROR(INDEX(raw!$B:$H,MATCH(1,(raw!$B:$B=$B4205)*(raw!$D:$D=$C4205),0),7), "n/a")</f>
        <v/>
      </c>
    </row>
    <row r="4206">
      <c r="B4206" s="39" t="str">
        <f>IFERROR(raw!$B4205,"")</f>
        <v/>
      </c>
      <c r="C4206" s="39" t="str">
        <f>IFERROR(raw!$D4205,"")</f>
        <v/>
      </c>
      <c r="D4206" s="39" t="str">
        <f>IFERROR(__xludf.DUMMYFUNCTION("IFERROR(RANK(raw!$H4205,Filter(raw!$H$2:$H10000,raw!$B$2:$B10000=raw!$B4205),1),"""")"),"")</f>
        <v/>
      </c>
      <c r="E4206" s="40" t="str">
        <f t="array" ref="E4206">IFERROR(INDEX(raw!$B:$H,MATCH(1,(raw!$B:$B=$B4206)*(raw!$D:$D=$C4206),0),7), "n/a")</f>
        <v/>
      </c>
    </row>
    <row r="4207">
      <c r="B4207" s="39" t="str">
        <f>IFERROR(raw!$B4206,"")</f>
        <v/>
      </c>
      <c r="C4207" s="39" t="str">
        <f>IFERROR(raw!$D4206,"")</f>
        <v/>
      </c>
      <c r="D4207" s="39" t="str">
        <f>IFERROR(__xludf.DUMMYFUNCTION("IFERROR(RANK(raw!$H4206,Filter(raw!$H$2:$H10000,raw!$B$2:$B10000=raw!$B4206),1),"""")"),"")</f>
        <v/>
      </c>
      <c r="E4207" s="40" t="str">
        <f t="array" ref="E4207">IFERROR(INDEX(raw!$B:$H,MATCH(1,(raw!$B:$B=$B4207)*(raw!$D:$D=$C4207),0),7), "n/a")</f>
        <v/>
      </c>
    </row>
    <row r="4208">
      <c r="B4208" s="39" t="str">
        <f>IFERROR(raw!$B4207,"")</f>
        <v/>
      </c>
      <c r="C4208" s="39" t="str">
        <f>IFERROR(raw!$D4207,"")</f>
        <v/>
      </c>
      <c r="D4208" s="39" t="str">
        <f>IFERROR(__xludf.DUMMYFUNCTION("IFERROR(RANK(raw!$H4207,Filter(raw!$H$2:$H10000,raw!$B$2:$B10000=raw!$B4207),1),"""")"),"")</f>
        <v/>
      </c>
      <c r="E4208" s="40" t="str">
        <f t="array" ref="E4208">IFERROR(INDEX(raw!$B:$H,MATCH(1,(raw!$B:$B=$B4208)*(raw!$D:$D=$C4208),0),7), "n/a")</f>
        <v/>
      </c>
    </row>
    <row r="4209">
      <c r="B4209" s="39" t="str">
        <f>IFERROR(raw!$B4208,"")</f>
        <v/>
      </c>
      <c r="C4209" s="39" t="str">
        <f>IFERROR(raw!$D4208,"")</f>
        <v/>
      </c>
      <c r="D4209" s="39" t="str">
        <f>IFERROR(__xludf.DUMMYFUNCTION("IFERROR(RANK(raw!$H4208,Filter(raw!$H$2:$H10000,raw!$B$2:$B10000=raw!$B4208),1),"""")"),"")</f>
        <v/>
      </c>
      <c r="E4209" s="40" t="str">
        <f t="array" ref="E4209">IFERROR(INDEX(raw!$B:$H,MATCH(1,(raw!$B:$B=$B4209)*(raw!$D:$D=$C4209),0),7), "n/a")</f>
        <v/>
      </c>
    </row>
    <row r="4210">
      <c r="B4210" s="39" t="str">
        <f>IFERROR(raw!$B4209,"")</f>
        <v/>
      </c>
      <c r="C4210" s="39" t="str">
        <f>IFERROR(raw!$D4209,"")</f>
        <v/>
      </c>
      <c r="D4210" s="39" t="str">
        <f>IFERROR(__xludf.DUMMYFUNCTION("IFERROR(RANK(raw!$H4209,Filter(raw!$H$2:$H10000,raw!$B$2:$B10000=raw!$B4209),1),"""")"),"")</f>
        <v/>
      </c>
      <c r="E4210" s="40" t="str">
        <f t="array" ref="E4210">IFERROR(INDEX(raw!$B:$H,MATCH(1,(raw!$B:$B=$B4210)*(raw!$D:$D=$C4210),0),7), "n/a")</f>
        <v/>
      </c>
    </row>
    <row r="4211">
      <c r="B4211" s="39" t="str">
        <f>IFERROR(raw!$B4210,"")</f>
        <v/>
      </c>
      <c r="C4211" s="39" t="str">
        <f>IFERROR(raw!$D4210,"")</f>
        <v/>
      </c>
      <c r="D4211" s="39" t="str">
        <f>IFERROR(__xludf.DUMMYFUNCTION("IFERROR(RANK(raw!$H4210,Filter(raw!$H$2:$H10000,raw!$B$2:$B10000=raw!$B4210),1),"""")"),"")</f>
        <v/>
      </c>
      <c r="E4211" s="40" t="str">
        <f t="array" ref="E4211">IFERROR(INDEX(raw!$B:$H,MATCH(1,(raw!$B:$B=$B4211)*(raw!$D:$D=$C4211),0),7), "n/a")</f>
        <v/>
      </c>
    </row>
    <row r="4212">
      <c r="B4212" s="39" t="str">
        <f>IFERROR(raw!$B4211,"")</f>
        <v/>
      </c>
      <c r="C4212" s="39" t="str">
        <f>IFERROR(raw!$D4211,"")</f>
        <v/>
      </c>
      <c r="D4212" s="39" t="str">
        <f>IFERROR(__xludf.DUMMYFUNCTION("IFERROR(RANK(raw!$H4211,Filter(raw!$H$2:$H10000,raw!$B$2:$B10000=raw!$B4211),1),"""")"),"")</f>
        <v/>
      </c>
      <c r="E4212" s="40" t="str">
        <f t="array" ref="E4212">IFERROR(INDEX(raw!$B:$H,MATCH(1,(raw!$B:$B=$B4212)*(raw!$D:$D=$C4212),0),7), "n/a")</f>
        <v/>
      </c>
    </row>
    <row r="4213">
      <c r="B4213" s="39" t="str">
        <f>IFERROR(raw!$B4212,"")</f>
        <v/>
      </c>
      <c r="C4213" s="39" t="str">
        <f>IFERROR(raw!$D4212,"")</f>
        <v/>
      </c>
      <c r="D4213" s="39" t="str">
        <f>IFERROR(__xludf.DUMMYFUNCTION("IFERROR(RANK(raw!$H4212,Filter(raw!$H$2:$H10000,raw!$B$2:$B10000=raw!$B4212),1),"""")"),"")</f>
        <v/>
      </c>
      <c r="E4213" s="40" t="str">
        <f t="array" ref="E4213">IFERROR(INDEX(raw!$B:$H,MATCH(1,(raw!$B:$B=$B4213)*(raw!$D:$D=$C4213),0),7), "n/a")</f>
        <v/>
      </c>
    </row>
    <row r="4214">
      <c r="B4214" s="39" t="str">
        <f>IFERROR(raw!$B4213,"")</f>
        <v/>
      </c>
      <c r="C4214" s="39" t="str">
        <f>IFERROR(raw!$D4213,"")</f>
        <v/>
      </c>
      <c r="D4214" s="39" t="str">
        <f>IFERROR(__xludf.DUMMYFUNCTION("IFERROR(RANK(raw!$H4213,Filter(raw!$H$2:$H10000,raw!$B$2:$B10000=raw!$B4213),1),"""")"),"")</f>
        <v/>
      </c>
      <c r="E4214" s="40" t="str">
        <f t="array" ref="E4214">IFERROR(INDEX(raw!$B:$H,MATCH(1,(raw!$B:$B=$B4214)*(raw!$D:$D=$C4214),0),7), "n/a")</f>
        <v/>
      </c>
    </row>
    <row r="4215">
      <c r="B4215" s="39" t="str">
        <f>IFERROR(raw!$B4214,"")</f>
        <v/>
      </c>
      <c r="C4215" s="39" t="str">
        <f>IFERROR(raw!$D4214,"")</f>
        <v/>
      </c>
      <c r="D4215" s="39" t="str">
        <f>IFERROR(__xludf.DUMMYFUNCTION("IFERROR(RANK(raw!$H4214,Filter(raw!$H$2:$H10000,raw!$B$2:$B10000=raw!$B4214),1),"""")"),"")</f>
        <v/>
      </c>
      <c r="E4215" s="40" t="str">
        <f t="array" ref="E4215">IFERROR(INDEX(raw!$B:$H,MATCH(1,(raw!$B:$B=$B4215)*(raw!$D:$D=$C4215),0),7), "n/a")</f>
        <v/>
      </c>
    </row>
    <row r="4216">
      <c r="B4216" s="39" t="str">
        <f>IFERROR(raw!$B4215,"")</f>
        <v/>
      </c>
      <c r="C4216" s="39" t="str">
        <f>IFERROR(raw!$D4215,"")</f>
        <v/>
      </c>
      <c r="D4216" s="39" t="str">
        <f>IFERROR(__xludf.DUMMYFUNCTION("IFERROR(RANK(raw!$H4215,Filter(raw!$H$2:$H10000,raw!$B$2:$B10000=raw!$B4215),1),"""")"),"")</f>
        <v/>
      </c>
      <c r="E4216" s="40" t="str">
        <f t="array" ref="E4216">IFERROR(INDEX(raw!$B:$H,MATCH(1,(raw!$B:$B=$B4216)*(raw!$D:$D=$C4216),0),7), "n/a")</f>
        <v/>
      </c>
    </row>
    <row r="4217">
      <c r="B4217" s="39" t="str">
        <f>IFERROR(raw!$B4216,"")</f>
        <v/>
      </c>
      <c r="C4217" s="39" t="str">
        <f>IFERROR(raw!$D4216,"")</f>
        <v/>
      </c>
      <c r="D4217" s="39" t="str">
        <f>IFERROR(__xludf.DUMMYFUNCTION("IFERROR(RANK(raw!$H4216,Filter(raw!$H$2:$H10000,raw!$B$2:$B10000=raw!$B4216),1),"""")"),"")</f>
        <v/>
      </c>
      <c r="E4217" s="40" t="str">
        <f t="array" ref="E4217">IFERROR(INDEX(raw!$B:$H,MATCH(1,(raw!$B:$B=$B4217)*(raw!$D:$D=$C4217),0),7), "n/a")</f>
        <v/>
      </c>
    </row>
    <row r="4218">
      <c r="B4218" s="39" t="str">
        <f>IFERROR(raw!$B4217,"")</f>
        <v/>
      </c>
      <c r="C4218" s="39" t="str">
        <f>IFERROR(raw!$D4217,"")</f>
        <v/>
      </c>
      <c r="D4218" s="39" t="str">
        <f>IFERROR(__xludf.DUMMYFUNCTION("IFERROR(RANK(raw!$H4217,Filter(raw!$H$2:$H10000,raw!$B$2:$B10000=raw!$B4217),1),"""")"),"")</f>
        <v/>
      </c>
      <c r="E4218" s="40" t="str">
        <f t="array" ref="E4218">IFERROR(INDEX(raw!$B:$H,MATCH(1,(raw!$B:$B=$B4218)*(raw!$D:$D=$C4218),0),7), "n/a")</f>
        <v/>
      </c>
    </row>
    <row r="4219">
      <c r="B4219" s="39" t="str">
        <f>IFERROR(raw!$B4218,"")</f>
        <v/>
      </c>
      <c r="C4219" s="39" t="str">
        <f>IFERROR(raw!$D4218,"")</f>
        <v/>
      </c>
      <c r="D4219" s="39" t="str">
        <f>IFERROR(__xludf.DUMMYFUNCTION("IFERROR(RANK(raw!$H4218,Filter(raw!$H$2:$H10000,raw!$B$2:$B10000=raw!$B4218),1),"""")"),"")</f>
        <v/>
      </c>
      <c r="E4219" s="40" t="str">
        <f t="array" ref="E4219">IFERROR(INDEX(raw!$B:$H,MATCH(1,(raw!$B:$B=$B4219)*(raw!$D:$D=$C4219),0),7), "n/a")</f>
        <v/>
      </c>
    </row>
    <row r="4220">
      <c r="B4220" s="39" t="str">
        <f>IFERROR(raw!$B4219,"")</f>
        <v/>
      </c>
      <c r="C4220" s="39" t="str">
        <f>IFERROR(raw!$D4219,"")</f>
        <v/>
      </c>
      <c r="D4220" s="39" t="str">
        <f>IFERROR(__xludf.DUMMYFUNCTION("IFERROR(RANK(raw!$H4219,Filter(raw!$H$2:$H10000,raw!$B$2:$B10000=raw!$B4219),1),"""")"),"")</f>
        <v/>
      </c>
      <c r="E4220" s="40" t="str">
        <f t="array" ref="E4220">IFERROR(INDEX(raw!$B:$H,MATCH(1,(raw!$B:$B=$B4220)*(raw!$D:$D=$C4220),0),7), "n/a")</f>
        <v/>
      </c>
    </row>
    <row r="4221">
      <c r="B4221" s="39" t="str">
        <f>IFERROR(raw!$B4220,"")</f>
        <v/>
      </c>
      <c r="C4221" s="39" t="str">
        <f>IFERROR(raw!$D4220,"")</f>
        <v/>
      </c>
      <c r="D4221" s="39" t="str">
        <f>IFERROR(__xludf.DUMMYFUNCTION("IFERROR(RANK(raw!$H4220,Filter(raw!$H$2:$H10000,raw!$B$2:$B10000=raw!$B4220),1),"""")"),"")</f>
        <v/>
      </c>
      <c r="E4221" s="40" t="str">
        <f t="array" ref="E4221">IFERROR(INDEX(raw!$B:$H,MATCH(1,(raw!$B:$B=$B4221)*(raw!$D:$D=$C4221),0),7), "n/a")</f>
        <v/>
      </c>
    </row>
    <row r="4222">
      <c r="B4222" s="39" t="str">
        <f>IFERROR(raw!$B4221,"")</f>
        <v/>
      </c>
      <c r="C4222" s="39" t="str">
        <f>IFERROR(raw!$D4221,"")</f>
        <v/>
      </c>
      <c r="D4222" s="39" t="str">
        <f>IFERROR(__xludf.DUMMYFUNCTION("IFERROR(RANK(raw!$H4221,Filter(raw!$H$2:$H10000,raw!$B$2:$B10000=raw!$B4221),1),"""")"),"")</f>
        <v/>
      </c>
      <c r="E4222" s="40" t="str">
        <f t="array" ref="E4222">IFERROR(INDEX(raw!$B:$H,MATCH(1,(raw!$B:$B=$B4222)*(raw!$D:$D=$C4222),0),7), "n/a")</f>
        <v/>
      </c>
    </row>
    <row r="4223">
      <c r="B4223" s="39" t="str">
        <f>IFERROR(raw!$B4222,"")</f>
        <v/>
      </c>
      <c r="C4223" s="39" t="str">
        <f>IFERROR(raw!$D4222,"")</f>
        <v/>
      </c>
      <c r="D4223" s="39" t="str">
        <f>IFERROR(__xludf.DUMMYFUNCTION("IFERROR(RANK(raw!$H4222,Filter(raw!$H$2:$H10000,raw!$B$2:$B10000=raw!$B4222),1),"""")"),"")</f>
        <v/>
      </c>
      <c r="E4223" s="40" t="str">
        <f t="array" ref="E4223">IFERROR(INDEX(raw!$B:$H,MATCH(1,(raw!$B:$B=$B4223)*(raw!$D:$D=$C4223),0),7), "n/a")</f>
        <v/>
      </c>
    </row>
    <row r="4224">
      <c r="B4224" s="39" t="str">
        <f>IFERROR(raw!$B4223,"")</f>
        <v/>
      </c>
      <c r="C4224" s="39" t="str">
        <f>IFERROR(raw!$D4223,"")</f>
        <v/>
      </c>
      <c r="D4224" s="39" t="str">
        <f>IFERROR(__xludf.DUMMYFUNCTION("IFERROR(RANK(raw!$H4223,Filter(raw!$H$2:$H10000,raw!$B$2:$B10000=raw!$B4223),1),"""")"),"")</f>
        <v/>
      </c>
      <c r="E4224" s="40" t="str">
        <f t="array" ref="E4224">IFERROR(INDEX(raw!$B:$H,MATCH(1,(raw!$B:$B=$B4224)*(raw!$D:$D=$C4224),0),7), "n/a")</f>
        <v/>
      </c>
    </row>
    <row r="4225">
      <c r="B4225" s="39" t="str">
        <f>IFERROR(raw!$B4224,"")</f>
        <v/>
      </c>
      <c r="C4225" s="39" t="str">
        <f>IFERROR(raw!$D4224,"")</f>
        <v/>
      </c>
      <c r="D4225" s="39" t="str">
        <f>IFERROR(__xludf.DUMMYFUNCTION("IFERROR(RANK(raw!$H4224,Filter(raw!$H$2:$H10000,raw!$B$2:$B10000=raw!$B4224),1),"""")"),"")</f>
        <v/>
      </c>
      <c r="E4225" s="40" t="str">
        <f t="array" ref="E4225">IFERROR(INDEX(raw!$B:$H,MATCH(1,(raw!$B:$B=$B4225)*(raw!$D:$D=$C4225),0),7), "n/a")</f>
        <v/>
      </c>
    </row>
    <row r="4226">
      <c r="B4226" s="39" t="str">
        <f>IFERROR(raw!$B4225,"")</f>
        <v/>
      </c>
      <c r="C4226" s="39" t="str">
        <f>IFERROR(raw!$D4225,"")</f>
        <v/>
      </c>
      <c r="D4226" s="39" t="str">
        <f>IFERROR(__xludf.DUMMYFUNCTION("IFERROR(RANK(raw!$H4225,Filter(raw!$H$2:$H10000,raw!$B$2:$B10000=raw!$B4225),1),"""")"),"")</f>
        <v/>
      </c>
      <c r="E4226" s="40" t="str">
        <f t="array" ref="E4226">IFERROR(INDEX(raw!$B:$H,MATCH(1,(raw!$B:$B=$B4226)*(raw!$D:$D=$C4226),0),7), "n/a")</f>
        <v/>
      </c>
    </row>
    <row r="4227">
      <c r="B4227" s="39" t="str">
        <f>IFERROR(raw!$B4226,"")</f>
        <v/>
      </c>
      <c r="C4227" s="39" t="str">
        <f>IFERROR(raw!$D4226,"")</f>
        <v/>
      </c>
      <c r="D4227" s="39" t="str">
        <f>IFERROR(__xludf.DUMMYFUNCTION("IFERROR(RANK(raw!$H4226,Filter(raw!$H$2:$H10000,raw!$B$2:$B10000=raw!$B4226),1),"""")"),"")</f>
        <v/>
      </c>
      <c r="E4227" s="40" t="str">
        <f t="array" ref="E4227">IFERROR(INDEX(raw!$B:$H,MATCH(1,(raw!$B:$B=$B4227)*(raw!$D:$D=$C4227),0),7), "n/a")</f>
        <v/>
      </c>
    </row>
    <row r="4228">
      <c r="B4228" s="39" t="str">
        <f>IFERROR(raw!$B4227,"")</f>
        <v/>
      </c>
      <c r="C4228" s="39" t="str">
        <f>IFERROR(raw!$D4227,"")</f>
        <v/>
      </c>
      <c r="D4228" s="39" t="str">
        <f>IFERROR(__xludf.DUMMYFUNCTION("IFERROR(RANK(raw!$H4227,Filter(raw!$H$2:$H10000,raw!$B$2:$B10000=raw!$B4227),1),"""")"),"")</f>
        <v/>
      </c>
      <c r="E4228" s="40" t="str">
        <f t="array" ref="E4228">IFERROR(INDEX(raw!$B:$H,MATCH(1,(raw!$B:$B=$B4228)*(raw!$D:$D=$C4228),0),7), "n/a")</f>
        <v/>
      </c>
    </row>
    <row r="4229">
      <c r="B4229" s="39" t="str">
        <f>IFERROR(raw!$B4228,"")</f>
        <v/>
      </c>
      <c r="C4229" s="39" t="str">
        <f>IFERROR(raw!$D4228,"")</f>
        <v/>
      </c>
      <c r="D4229" s="39" t="str">
        <f>IFERROR(__xludf.DUMMYFUNCTION("IFERROR(RANK(raw!$H4228,Filter(raw!$H$2:$H10000,raw!$B$2:$B10000=raw!$B4228),1),"""")"),"")</f>
        <v/>
      </c>
      <c r="E4229" s="40" t="str">
        <f t="array" ref="E4229">IFERROR(INDEX(raw!$B:$H,MATCH(1,(raw!$B:$B=$B4229)*(raw!$D:$D=$C4229),0),7), "n/a")</f>
        <v/>
      </c>
    </row>
    <row r="4230">
      <c r="B4230" s="39" t="str">
        <f>IFERROR(raw!$B4229,"")</f>
        <v/>
      </c>
      <c r="C4230" s="39" t="str">
        <f>IFERROR(raw!$D4229,"")</f>
        <v/>
      </c>
      <c r="D4230" s="39" t="str">
        <f>IFERROR(__xludf.DUMMYFUNCTION("IFERROR(RANK(raw!$H4229,Filter(raw!$H$2:$H10000,raw!$B$2:$B10000=raw!$B4229),1),"""")"),"")</f>
        <v/>
      </c>
      <c r="E4230" s="40" t="str">
        <f t="array" ref="E4230">IFERROR(INDEX(raw!$B:$H,MATCH(1,(raw!$B:$B=$B4230)*(raw!$D:$D=$C4230),0),7), "n/a")</f>
        <v/>
      </c>
    </row>
    <row r="4231">
      <c r="B4231" s="39" t="str">
        <f>IFERROR(raw!$B4230,"")</f>
        <v/>
      </c>
      <c r="C4231" s="39" t="str">
        <f>IFERROR(raw!$D4230,"")</f>
        <v/>
      </c>
      <c r="D4231" s="39" t="str">
        <f>IFERROR(__xludf.DUMMYFUNCTION("IFERROR(RANK(raw!$H4230,Filter(raw!$H$2:$H10000,raw!$B$2:$B10000=raw!$B4230),1),"""")"),"")</f>
        <v/>
      </c>
      <c r="E4231" s="40" t="str">
        <f t="array" ref="E4231">IFERROR(INDEX(raw!$B:$H,MATCH(1,(raw!$B:$B=$B4231)*(raw!$D:$D=$C4231),0),7), "n/a")</f>
        <v/>
      </c>
    </row>
    <row r="4232">
      <c r="B4232" s="39" t="str">
        <f>IFERROR(raw!$B4231,"")</f>
        <v/>
      </c>
      <c r="C4232" s="39" t="str">
        <f>IFERROR(raw!$D4231,"")</f>
        <v/>
      </c>
      <c r="D4232" s="39" t="str">
        <f>IFERROR(__xludf.DUMMYFUNCTION("IFERROR(RANK(raw!$H4231,Filter(raw!$H$2:$H10000,raw!$B$2:$B10000=raw!$B4231),1),"""")"),"")</f>
        <v/>
      </c>
      <c r="E4232" s="40" t="str">
        <f t="array" ref="E4232">IFERROR(INDEX(raw!$B:$H,MATCH(1,(raw!$B:$B=$B4232)*(raw!$D:$D=$C4232),0),7), "n/a")</f>
        <v/>
      </c>
    </row>
    <row r="4233">
      <c r="B4233" s="39" t="str">
        <f>IFERROR(raw!$B4232,"")</f>
        <v/>
      </c>
      <c r="C4233" s="39" t="str">
        <f>IFERROR(raw!$D4232,"")</f>
        <v/>
      </c>
      <c r="D4233" s="39" t="str">
        <f>IFERROR(__xludf.DUMMYFUNCTION("IFERROR(RANK(raw!$H4232,Filter(raw!$H$2:$H10000,raw!$B$2:$B10000=raw!$B4232),1),"""")"),"")</f>
        <v/>
      </c>
      <c r="E4233" s="40" t="str">
        <f t="array" ref="E4233">IFERROR(INDEX(raw!$B:$H,MATCH(1,(raw!$B:$B=$B4233)*(raw!$D:$D=$C4233),0),7), "n/a")</f>
        <v/>
      </c>
    </row>
    <row r="4234">
      <c r="B4234" s="39" t="str">
        <f>IFERROR(raw!$B4233,"")</f>
        <v/>
      </c>
      <c r="C4234" s="39" t="str">
        <f>IFERROR(raw!$D4233,"")</f>
        <v/>
      </c>
      <c r="D4234" s="39" t="str">
        <f>IFERROR(__xludf.DUMMYFUNCTION("IFERROR(RANK(raw!$H4233,Filter(raw!$H$2:$H10000,raw!$B$2:$B10000=raw!$B4233),1),"""")"),"")</f>
        <v/>
      </c>
      <c r="E4234" s="40" t="str">
        <f t="array" ref="E4234">IFERROR(INDEX(raw!$B:$H,MATCH(1,(raw!$B:$B=$B4234)*(raw!$D:$D=$C4234),0),7), "n/a")</f>
        <v/>
      </c>
    </row>
    <row r="4235">
      <c r="B4235" s="39" t="str">
        <f>IFERROR(raw!$B4234,"")</f>
        <v/>
      </c>
      <c r="C4235" s="39" t="str">
        <f>IFERROR(raw!$D4234,"")</f>
        <v/>
      </c>
      <c r="D4235" s="39" t="str">
        <f>IFERROR(__xludf.DUMMYFUNCTION("IFERROR(RANK(raw!$H4234,Filter(raw!$H$2:$H10000,raw!$B$2:$B10000=raw!$B4234),1),"""")"),"")</f>
        <v/>
      </c>
      <c r="E4235" s="40" t="str">
        <f t="array" ref="E4235">IFERROR(INDEX(raw!$B:$H,MATCH(1,(raw!$B:$B=$B4235)*(raw!$D:$D=$C4235),0),7), "n/a")</f>
        <v/>
      </c>
    </row>
    <row r="4236">
      <c r="B4236" s="39" t="str">
        <f>IFERROR(raw!$B4235,"")</f>
        <v/>
      </c>
      <c r="C4236" s="39" t="str">
        <f>IFERROR(raw!$D4235,"")</f>
        <v/>
      </c>
      <c r="D4236" s="39" t="str">
        <f>IFERROR(__xludf.DUMMYFUNCTION("IFERROR(RANK(raw!$H4235,Filter(raw!$H$2:$H10000,raw!$B$2:$B10000=raw!$B4235),1),"""")"),"")</f>
        <v/>
      </c>
      <c r="E4236" s="40" t="str">
        <f t="array" ref="E4236">IFERROR(INDEX(raw!$B:$H,MATCH(1,(raw!$B:$B=$B4236)*(raw!$D:$D=$C4236),0),7), "n/a")</f>
        <v/>
      </c>
    </row>
    <row r="4237">
      <c r="B4237" s="39" t="str">
        <f>IFERROR(raw!$B4236,"")</f>
        <v/>
      </c>
      <c r="C4237" s="39" t="str">
        <f>IFERROR(raw!$D4236,"")</f>
        <v/>
      </c>
      <c r="D4237" s="39" t="str">
        <f>IFERROR(__xludf.DUMMYFUNCTION("IFERROR(RANK(raw!$H4236,Filter(raw!$H$2:$H10000,raw!$B$2:$B10000=raw!$B4236),1),"""")"),"")</f>
        <v/>
      </c>
      <c r="E4237" s="40" t="str">
        <f t="array" ref="E4237">IFERROR(INDEX(raw!$B:$H,MATCH(1,(raw!$B:$B=$B4237)*(raw!$D:$D=$C4237),0),7), "n/a")</f>
        <v/>
      </c>
    </row>
    <row r="4238">
      <c r="B4238" s="39" t="str">
        <f>IFERROR(raw!$B4237,"")</f>
        <v/>
      </c>
      <c r="C4238" s="39" t="str">
        <f>IFERROR(raw!$D4237,"")</f>
        <v/>
      </c>
      <c r="D4238" s="39" t="str">
        <f>IFERROR(__xludf.DUMMYFUNCTION("IFERROR(RANK(raw!$H4237,Filter(raw!$H$2:$H10000,raw!$B$2:$B10000=raw!$B4237),1),"""")"),"")</f>
        <v/>
      </c>
      <c r="E4238" s="40" t="str">
        <f t="array" ref="E4238">IFERROR(INDEX(raw!$B:$H,MATCH(1,(raw!$B:$B=$B4238)*(raw!$D:$D=$C4238),0),7), "n/a")</f>
        <v/>
      </c>
    </row>
    <row r="4239">
      <c r="B4239" s="39" t="str">
        <f>IFERROR(raw!$B4238,"")</f>
        <v/>
      </c>
      <c r="C4239" s="39" t="str">
        <f>IFERROR(raw!$D4238,"")</f>
        <v/>
      </c>
      <c r="D4239" s="39" t="str">
        <f>IFERROR(__xludf.DUMMYFUNCTION("IFERROR(RANK(raw!$H4238,Filter(raw!$H$2:$H10000,raw!$B$2:$B10000=raw!$B4238),1),"""")"),"")</f>
        <v/>
      </c>
      <c r="E4239" s="40" t="str">
        <f t="array" ref="E4239">IFERROR(INDEX(raw!$B:$H,MATCH(1,(raw!$B:$B=$B4239)*(raw!$D:$D=$C4239),0),7), "n/a")</f>
        <v/>
      </c>
    </row>
    <row r="4240">
      <c r="B4240" s="39" t="str">
        <f>IFERROR(raw!$B4239,"")</f>
        <v/>
      </c>
      <c r="C4240" s="39" t="str">
        <f>IFERROR(raw!$D4239,"")</f>
        <v/>
      </c>
      <c r="D4240" s="39" t="str">
        <f>IFERROR(__xludf.DUMMYFUNCTION("IFERROR(RANK(raw!$H4239,Filter(raw!$H$2:$H10000,raw!$B$2:$B10000=raw!$B4239),1),"""")"),"")</f>
        <v/>
      </c>
      <c r="E4240" s="40" t="str">
        <f t="array" ref="E4240">IFERROR(INDEX(raw!$B:$H,MATCH(1,(raw!$B:$B=$B4240)*(raw!$D:$D=$C4240),0),7), "n/a")</f>
        <v/>
      </c>
    </row>
    <row r="4241">
      <c r="B4241" s="39" t="str">
        <f>IFERROR(raw!$B4240,"")</f>
        <v/>
      </c>
      <c r="C4241" s="39" t="str">
        <f>IFERROR(raw!$D4240,"")</f>
        <v/>
      </c>
      <c r="D4241" s="39" t="str">
        <f>IFERROR(__xludf.DUMMYFUNCTION("IFERROR(RANK(raw!$H4240,Filter(raw!$H$2:$H10000,raw!$B$2:$B10000=raw!$B4240),1),"""")"),"")</f>
        <v/>
      </c>
      <c r="E4241" s="40" t="str">
        <f t="array" ref="E4241">IFERROR(INDEX(raw!$B:$H,MATCH(1,(raw!$B:$B=$B4241)*(raw!$D:$D=$C4241),0),7), "n/a")</f>
        <v/>
      </c>
    </row>
    <row r="4242">
      <c r="B4242" s="39" t="str">
        <f>IFERROR(raw!$B4241,"")</f>
        <v/>
      </c>
      <c r="C4242" s="39" t="str">
        <f>IFERROR(raw!$D4241,"")</f>
        <v/>
      </c>
      <c r="D4242" s="39" t="str">
        <f>IFERROR(__xludf.DUMMYFUNCTION("IFERROR(RANK(raw!$H4241,Filter(raw!$H$2:$H10000,raw!$B$2:$B10000=raw!$B4241),1),"""")"),"")</f>
        <v/>
      </c>
      <c r="E4242" s="40" t="str">
        <f t="array" ref="E4242">IFERROR(INDEX(raw!$B:$H,MATCH(1,(raw!$B:$B=$B4242)*(raw!$D:$D=$C4242),0),7), "n/a")</f>
        <v/>
      </c>
    </row>
    <row r="4243">
      <c r="B4243" s="39" t="str">
        <f>IFERROR(raw!$B4242,"")</f>
        <v/>
      </c>
      <c r="C4243" s="39" t="str">
        <f>IFERROR(raw!$D4242,"")</f>
        <v/>
      </c>
      <c r="D4243" s="39" t="str">
        <f>IFERROR(__xludf.DUMMYFUNCTION("IFERROR(RANK(raw!$H4242,Filter(raw!$H$2:$H10000,raw!$B$2:$B10000=raw!$B4242),1),"""")"),"")</f>
        <v/>
      </c>
      <c r="E4243" s="40" t="str">
        <f t="array" ref="E4243">IFERROR(INDEX(raw!$B:$H,MATCH(1,(raw!$B:$B=$B4243)*(raw!$D:$D=$C4243),0),7), "n/a")</f>
        <v/>
      </c>
    </row>
    <row r="4244">
      <c r="B4244" s="39" t="str">
        <f>IFERROR(raw!$B4243,"")</f>
        <v/>
      </c>
      <c r="C4244" s="39" t="str">
        <f>IFERROR(raw!$D4243,"")</f>
        <v/>
      </c>
      <c r="D4244" s="39" t="str">
        <f>IFERROR(__xludf.DUMMYFUNCTION("IFERROR(RANK(raw!$H4243,Filter(raw!$H$2:$H10000,raw!$B$2:$B10000=raw!$B4243),1),"""")"),"")</f>
        <v/>
      </c>
      <c r="E4244" s="40" t="str">
        <f t="array" ref="E4244">IFERROR(INDEX(raw!$B:$H,MATCH(1,(raw!$B:$B=$B4244)*(raw!$D:$D=$C4244),0),7), "n/a")</f>
        <v/>
      </c>
    </row>
    <row r="4245">
      <c r="B4245" s="39" t="str">
        <f>IFERROR(raw!$B4244,"")</f>
        <v/>
      </c>
      <c r="C4245" s="39" t="str">
        <f>IFERROR(raw!$D4244,"")</f>
        <v/>
      </c>
      <c r="D4245" s="39" t="str">
        <f>IFERROR(__xludf.DUMMYFUNCTION("IFERROR(RANK(raw!$H4244,Filter(raw!$H$2:$H10000,raw!$B$2:$B10000=raw!$B4244),1),"""")"),"")</f>
        <v/>
      </c>
      <c r="E4245" s="40" t="str">
        <f t="array" ref="E4245">IFERROR(INDEX(raw!$B:$H,MATCH(1,(raw!$B:$B=$B4245)*(raw!$D:$D=$C4245),0),7), "n/a")</f>
        <v/>
      </c>
    </row>
    <row r="4246">
      <c r="B4246" s="39" t="str">
        <f>IFERROR(raw!$B4245,"")</f>
        <v/>
      </c>
      <c r="C4246" s="39" t="str">
        <f>IFERROR(raw!$D4245,"")</f>
        <v/>
      </c>
      <c r="D4246" s="39" t="str">
        <f>IFERROR(__xludf.DUMMYFUNCTION("IFERROR(RANK(raw!$H4245,Filter(raw!$H$2:$H10000,raw!$B$2:$B10000=raw!$B4245),1),"""")"),"")</f>
        <v/>
      </c>
      <c r="E4246" s="40" t="str">
        <f t="array" ref="E4246">IFERROR(INDEX(raw!$B:$H,MATCH(1,(raw!$B:$B=$B4246)*(raw!$D:$D=$C4246),0),7), "n/a")</f>
        <v/>
      </c>
    </row>
    <row r="4247">
      <c r="B4247" s="39" t="str">
        <f>IFERROR(raw!$B4246,"")</f>
        <v/>
      </c>
      <c r="C4247" s="39" t="str">
        <f>IFERROR(raw!$D4246,"")</f>
        <v/>
      </c>
      <c r="D4247" s="39" t="str">
        <f>IFERROR(__xludf.DUMMYFUNCTION("IFERROR(RANK(raw!$H4246,Filter(raw!$H$2:$H10000,raw!$B$2:$B10000=raw!$B4246),1),"""")"),"")</f>
        <v/>
      </c>
      <c r="E4247" s="40" t="str">
        <f t="array" ref="E4247">IFERROR(INDEX(raw!$B:$H,MATCH(1,(raw!$B:$B=$B4247)*(raw!$D:$D=$C4247),0),7), "n/a")</f>
        <v/>
      </c>
    </row>
    <row r="4248">
      <c r="B4248" s="39" t="str">
        <f>IFERROR(raw!$B4247,"")</f>
        <v/>
      </c>
      <c r="C4248" s="39" t="str">
        <f>IFERROR(raw!$D4247,"")</f>
        <v/>
      </c>
      <c r="D4248" s="39" t="str">
        <f>IFERROR(__xludf.DUMMYFUNCTION("IFERROR(RANK(raw!$H4247,Filter(raw!$H$2:$H10000,raw!$B$2:$B10000=raw!$B4247),1),"""")"),"")</f>
        <v/>
      </c>
      <c r="E4248" s="40" t="str">
        <f t="array" ref="E4248">IFERROR(INDEX(raw!$B:$H,MATCH(1,(raw!$B:$B=$B4248)*(raw!$D:$D=$C4248),0),7), "n/a")</f>
        <v/>
      </c>
    </row>
    <row r="4249">
      <c r="B4249" s="39" t="str">
        <f>IFERROR(raw!$B4248,"")</f>
        <v/>
      </c>
      <c r="C4249" s="39" t="str">
        <f>IFERROR(raw!$D4248,"")</f>
        <v/>
      </c>
      <c r="D4249" s="39" t="str">
        <f>IFERROR(__xludf.DUMMYFUNCTION("IFERROR(RANK(raw!$H4248,Filter(raw!$H$2:$H10000,raw!$B$2:$B10000=raw!$B4248),1),"""")"),"")</f>
        <v/>
      </c>
      <c r="E4249" s="40" t="str">
        <f t="array" ref="E4249">IFERROR(INDEX(raw!$B:$H,MATCH(1,(raw!$B:$B=$B4249)*(raw!$D:$D=$C4249),0),7), "n/a")</f>
        <v/>
      </c>
    </row>
    <row r="4250">
      <c r="B4250" s="39" t="str">
        <f>IFERROR(raw!$B4249,"")</f>
        <v/>
      </c>
      <c r="C4250" s="39" t="str">
        <f>IFERROR(raw!$D4249,"")</f>
        <v/>
      </c>
      <c r="D4250" s="39" t="str">
        <f>IFERROR(__xludf.DUMMYFUNCTION("IFERROR(RANK(raw!$H4249,Filter(raw!$H$2:$H10000,raw!$B$2:$B10000=raw!$B4249),1),"""")"),"")</f>
        <v/>
      </c>
      <c r="E4250" s="40" t="str">
        <f t="array" ref="E4250">IFERROR(INDEX(raw!$B:$H,MATCH(1,(raw!$B:$B=$B4250)*(raw!$D:$D=$C4250),0),7), "n/a")</f>
        <v/>
      </c>
    </row>
    <row r="4251">
      <c r="B4251" s="39" t="str">
        <f>IFERROR(raw!$B4250,"")</f>
        <v/>
      </c>
      <c r="C4251" s="39" t="str">
        <f>IFERROR(raw!$D4250,"")</f>
        <v/>
      </c>
      <c r="D4251" s="39" t="str">
        <f>IFERROR(__xludf.DUMMYFUNCTION("IFERROR(RANK(raw!$H4250,Filter(raw!$H$2:$H10000,raw!$B$2:$B10000=raw!$B4250),1),"""")"),"")</f>
        <v/>
      </c>
      <c r="E4251" s="40" t="str">
        <f t="array" ref="E4251">IFERROR(INDEX(raw!$B:$H,MATCH(1,(raw!$B:$B=$B4251)*(raw!$D:$D=$C4251),0),7), "n/a")</f>
        <v/>
      </c>
    </row>
    <row r="4252">
      <c r="B4252" s="39" t="str">
        <f>IFERROR(raw!$B4251,"")</f>
        <v/>
      </c>
      <c r="C4252" s="39" t="str">
        <f>IFERROR(raw!$D4251,"")</f>
        <v/>
      </c>
      <c r="D4252" s="39" t="str">
        <f>IFERROR(__xludf.DUMMYFUNCTION("IFERROR(RANK(raw!$H4251,Filter(raw!$H$2:$H10000,raw!$B$2:$B10000=raw!$B4251),1),"""")"),"")</f>
        <v/>
      </c>
      <c r="E4252" s="40" t="str">
        <f t="array" ref="E4252">IFERROR(INDEX(raw!$B:$H,MATCH(1,(raw!$B:$B=$B4252)*(raw!$D:$D=$C4252),0),7), "n/a")</f>
        <v/>
      </c>
    </row>
    <row r="4253">
      <c r="B4253" s="39" t="str">
        <f>IFERROR(raw!$B4252,"")</f>
        <v/>
      </c>
      <c r="C4253" s="39" t="str">
        <f>IFERROR(raw!$D4252,"")</f>
        <v/>
      </c>
      <c r="D4253" s="39" t="str">
        <f>IFERROR(__xludf.DUMMYFUNCTION("IFERROR(RANK(raw!$H4252,Filter(raw!$H$2:$H10000,raw!$B$2:$B10000=raw!$B4252),1),"""")"),"")</f>
        <v/>
      </c>
      <c r="E4253" s="40" t="str">
        <f t="array" ref="E4253">IFERROR(INDEX(raw!$B:$H,MATCH(1,(raw!$B:$B=$B4253)*(raw!$D:$D=$C4253),0),7), "n/a")</f>
        <v/>
      </c>
    </row>
    <row r="4254">
      <c r="B4254" s="39" t="str">
        <f>IFERROR(raw!$B4253,"")</f>
        <v/>
      </c>
      <c r="C4254" s="39" t="str">
        <f>IFERROR(raw!$D4253,"")</f>
        <v/>
      </c>
      <c r="D4254" s="39" t="str">
        <f>IFERROR(__xludf.DUMMYFUNCTION("IFERROR(RANK(raw!$H4253,Filter(raw!$H$2:$H10000,raw!$B$2:$B10000=raw!$B4253),1),"""")"),"")</f>
        <v/>
      </c>
      <c r="E4254" s="40" t="str">
        <f t="array" ref="E4254">IFERROR(INDEX(raw!$B:$H,MATCH(1,(raw!$B:$B=$B4254)*(raw!$D:$D=$C4254),0),7), "n/a")</f>
        <v/>
      </c>
    </row>
    <row r="4255">
      <c r="B4255" s="39" t="str">
        <f>IFERROR(raw!$B4254,"")</f>
        <v/>
      </c>
      <c r="C4255" s="39" t="str">
        <f>IFERROR(raw!$D4254,"")</f>
        <v/>
      </c>
      <c r="D4255" s="39" t="str">
        <f>IFERROR(__xludf.DUMMYFUNCTION("IFERROR(RANK(raw!$H4254,Filter(raw!$H$2:$H10000,raw!$B$2:$B10000=raw!$B4254),1),"""")"),"")</f>
        <v/>
      </c>
      <c r="E4255" s="40" t="str">
        <f t="array" ref="E4255">IFERROR(INDEX(raw!$B:$H,MATCH(1,(raw!$B:$B=$B4255)*(raw!$D:$D=$C4255),0),7), "n/a")</f>
        <v/>
      </c>
    </row>
    <row r="4256">
      <c r="B4256" s="39" t="str">
        <f>IFERROR(raw!$B4255,"")</f>
        <v/>
      </c>
      <c r="C4256" s="39" t="str">
        <f>IFERROR(raw!$D4255,"")</f>
        <v/>
      </c>
      <c r="D4256" s="39" t="str">
        <f>IFERROR(__xludf.DUMMYFUNCTION("IFERROR(RANK(raw!$H4255,Filter(raw!$H$2:$H10000,raw!$B$2:$B10000=raw!$B4255),1),"""")"),"")</f>
        <v/>
      </c>
      <c r="E4256" s="40" t="str">
        <f t="array" ref="E4256">IFERROR(INDEX(raw!$B:$H,MATCH(1,(raw!$B:$B=$B4256)*(raw!$D:$D=$C4256),0),7), "n/a")</f>
        <v/>
      </c>
    </row>
    <row r="4257">
      <c r="B4257" s="39" t="str">
        <f>IFERROR(raw!$B4256,"")</f>
        <v/>
      </c>
      <c r="C4257" s="39" t="str">
        <f>IFERROR(raw!$D4256,"")</f>
        <v/>
      </c>
      <c r="D4257" s="39" t="str">
        <f>IFERROR(__xludf.DUMMYFUNCTION("IFERROR(RANK(raw!$H4256,Filter(raw!$H$2:$H10000,raw!$B$2:$B10000=raw!$B4256),1),"""")"),"")</f>
        <v/>
      </c>
      <c r="E4257" s="40" t="str">
        <f t="array" ref="E4257">IFERROR(INDEX(raw!$B:$H,MATCH(1,(raw!$B:$B=$B4257)*(raw!$D:$D=$C4257),0),7), "n/a")</f>
        <v/>
      </c>
    </row>
    <row r="4258">
      <c r="B4258" s="39" t="str">
        <f>IFERROR(raw!$B4257,"")</f>
        <v/>
      </c>
      <c r="C4258" s="39" t="str">
        <f>IFERROR(raw!$D4257,"")</f>
        <v/>
      </c>
      <c r="D4258" s="39" t="str">
        <f>IFERROR(__xludf.DUMMYFUNCTION("IFERROR(RANK(raw!$H4257,Filter(raw!$H$2:$H10000,raw!$B$2:$B10000=raw!$B4257),1),"""")"),"")</f>
        <v/>
      </c>
      <c r="E4258" s="40" t="str">
        <f t="array" ref="E4258">IFERROR(INDEX(raw!$B:$H,MATCH(1,(raw!$B:$B=$B4258)*(raw!$D:$D=$C4258),0),7), "n/a")</f>
        <v/>
      </c>
    </row>
    <row r="4259">
      <c r="B4259" s="39" t="str">
        <f>IFERROR(raw!$B4258,"")</f>
        <v/>
      </c>
      <c r="C4259" s="39" t="str">
        <f>IFERROR(raw!$D4258,"")</f>
        <v/>
      </c>
      <c r="D4259" s="39" t="str">
        <f>IFERROR(__xludf.DUMMYFUNCTION("IFERROR(RANK(raw!$H4258,Filter(raw!$H$2:$H10000,raw!$B$2:$B10000=raw!$B4258),1),"""")"),"")</f>
        <v/>
      </c>
      <c r="E4259" s="40" t="str">
        <f t="array" ref="E4259">IFERROR(INDEX(raw!$B:$H,MATCH(1,(raw!$B:$B=$B4259)*(raw!$D:$D=$C4259),0),7), "n/a")</f>
        <v/>
      </c>
    </row>
    <row r="4260">
      <c r="B4260" s="39" t="str">
        <f>IFERROR(raw!$B4259,"")</f>
        <v/>
      </c>
      <c r="C4260" s="39" t="str">
        <f>IFERROR(raw!$D4259,"")</f>
        <v/>
      </c>
      <c r="D4260" s="39" t="str">
        <f>IFERROR(__xludf.DUMMYFUNCTION("IFERROR(RANK(raw!$H4259,Filter(raw!$H$2:$H10000,raw!$B$2:$B10000=raw!$B4259),1),"""")"),"")</f>
        <v/>
      </c>
      <c r="E4260" s="40" t="str">
        <f t="array" ref="E4260">IFERROR(INDEX(raw!$B:$H,MATCH(1,(raw!$B:$B=$B4260)*(raw!$D:$D=$C4260),0),7), "n/a")</f>
        <v/>
      </c>
    </row>
    <row r="4261">
      <c r="B4261" s="39" t="str">
        <f>IFERROR(raw!$B4260,"")</f>
        <v/>
      </c>
      <c r="C4261" s="39" t="str">
        <f>IFERROR(raw!$D4260,"")</f>
        <v/>
      </c>
      <c r="D4261" s="39" t="str">
        <f>IFERROR(__xludf.DUMMYFUNCTION("IFERROR(RANK(raw!$H4260,Filter(raw!$H$2:$H10000,raw!$B$2:$B10000=raw!$B4260),1),"""")"),"")</f>
        <v/>
      </c>
      <c r="E4261" s="40" t="str">
        <f t="array" ref="E4261">IFERROR(INDEX(raw!$B:$H,MATCH(1,(raw!$B:$B=$B4261)*(raw!$D:$D=$C4261),0),7), "n/a")</f>
        <v/>
      </c>
    </row>
    <row r="4262">
      <c r="B4262" s="39" t="str">
        <f>IFERROR(raw!$B4261,"")</f>
        <v/>
      </c>
      <c r="C4262" s="39" t="str">
        <f>IFERROR(raw!$D4261,"")</f>
        <v/>
      </c>
      <c r="D4262" s="39" t="str">
        <f>IFERROR(__xludf.DUMMYFUNCTION("IFERROR(RANK(raw!$H4261,Filter(raw!$H$2:$H10000,raw!$B$2:$B10000=raw!$B4261),1),"""")"),"")</f>
        <v/>
      </c>
      <c r="E4262" s="40" t="str">
        <f t="array" ref="E4262">IFERROR(INDEX(raw!$B:$H,MATCH(1,(raw!$B:$B=$B4262)*(raw!$D:$D=$C4262),0),7), "n/a")</f>
        <v/>
      </c>
    </row>
    <row r="4263">
      <c r="B4263" s="39" t="str">
        <f>IFERROR(raw!$B4262,"")</f>
        <v/>
      </c>
      <c r="C4263" s="39" t="str">
        <f>IFERROR(raw!$D4262,"")</f>
        <v/>
      </c>
      <c r="D4263" s="39" t="str">
        <f>IFERROR(__xludf.DUMMYFUNCTION("IFERROR(RANK(raw!$H4262,Filter(raw!$H$2:$H10000,raw!$B$2:$B10000=raw!$B4262),1),"""")"),"")</f>
        <v/>
      </c>
      <c r="E4263" s="40" t="str">
        <f t="array" ref="E4263">IFERROR(INDEX(raw!$B:$H,MATCH(1,(raw!$B:$B=$B4263)*(raw!$D:$D=$C4263),0),7), "n/a")</f>
        <v/>
      </c>
    </row>
    <row r="4264">
      <c r="B4264" s="39" t="str">
        <f>IFERROR(raw!$B4263,"")</f>
        <v/>
      </c>
      <c r="C4264" s="39" t="str">
        <f>IFERROR(raw!$D4263,"")</f>
        <v/>
      </c>
      <c r="D4264" s="39" t="str">
        <f>IFERROR(__xludf.DUMMYFUNCTION("IFERROR(RANK(raw!$H4263,Filter(raw!$H$2:$H10000,raw!$B$2:$B10000=raw!$B4263),1),"""")"),"")</f>
        <v/>
      </c>
      <c r="E4264" s="40" t="str">
        <f t="array" ref="E4264">IFERROR(INDEX(raw!$B:$H,MATCH(1,(raw!$B:$B=$B4264)*(raw!$D:$D=$C4264),0),7), "n/a")</f>
        <v/>
      </c>
    </row>
    <row r="4265">
      <c r="B4265" s="39" t="str">
        <f>IFERROR(raw!$B4264,"")</f>
        <v/>
      </c>
      <c r="C4265" s="39" t="str">
        <f>IFERROR(raw!$D4264,"")</f>
        <v/>
      </c>
      <c r="D4265" s="39" t="str">
        <f>IFERROR(__xludf.DUMMYFUNCTION("IFERROR(RANK(raw!$H4264,Filter(raw!$H$2:$H10000,raw!$B$2:$B10000=raw!$B4264),1),"""")"),"")</f>
        <v/>
      </c>
      <c r="E4265" s="40" t="str">
        <f t="array" ref="E4265">IFERROR(INDEX(raw!$B:$H,MATCH(1,(raw!$B:$B=$B4265)*(raw!$D:$D=$C4265),0),7), "n/a")</f>
        <v/>
      </c>
    </row>
    <row r="4266">
      <c r="B4266" s="39" t="str">
        <f>IFERROR(raw!$B4265,"")</f>
        <v/>
      </c>
      <c r="C4266" s="39" t="str">
        <f>IFERROR(raw!$D4265,"")</f>
        <v/>
      </c>
      <c r="D4266" s="39" t="str">
        <f>IFERROR(__xludf.DUMMYFUNCTION("IFERROR(RANK(raw!$H4265,Filter(raw!$H$2:$H10000,raw!$B$2:$B10000=raw!$B4265),1),"""")"),"")</f>
        <v/>
      </c>
      <c r="E4266" s="40" t="str">
        <f t="array" ref="E4266">IFERROR(INDEX(raw!$B:$H,MATCH(1,(raw!$B:$B=$B4266)*(raw!$D:$D=$C4266),0),7), "n/a")</f>
        <v/>
      </c>
    </row>
    <row r="4267">
      <c r="B4267" s="39" t="str">
        <f>IFERROR(raw!$B4266,"")</f>
        <v/>
      </c>
      <c r="C4267" s="39" t="str">
        <f>IFERROR(raw!$D4266,"")</f>
        <v/>
      </c>
      <c r="D4267" s="39" t="str">
        <f>IFERROR(__xludf.DUMMYFUNCTION("IFERROR(RANK(raw!$H4266,Filter(raw!$H$2:$H10000,raw!$B$2:$B10000=raw!$B4266),1),"""")"),"")</f>
        <v/>
      </c>
      <c r="E4267" s="40" t="str">
        <f t="array" ref="E4267">IFERROR(INDEX(raw!$B:$H,MATCH(1,(raw!$B:$B=$B4267)*(raw!$D:$D=$C4267),0),7), "n/a")</f>
        <v/>
      </c>
    </row>
    <row r="4268">
      <c r="B4268" s="39" t="str">
        <f>IFERROR(raw!$B4267,"")</f>
        <v/>
      </c>
      <c r="C4268" s="39" t="str">
        <f>IFERROR(raw!$D4267,"")</f>
        <v/>
      </c>
      <c r="D4268" s="39" t="str">
        <f>IFERROR(__xludf.DUMMYFUNCTION("IFERROR(RANK(raw!$H4267,Filter(raw!$H$2:$H10000,raw!$B$2:$B10000=raw!$B4267),1),"""")"),"")</f>
        <v/>
      </c>
      <c r="E4268" s="40" t="str">
        <f t="array" ref="E4268">IFERROR(INDEX(raw!$B:$H,MATCH(1,(raw!$B:$B=$B4268)*(raw!$D:$D=$C4268),0),7), "n/a")</f>
        <v/>
      </c>
    </row>
    <row r="4269">
      <c r="B4269" s="39" t="str">
        <f>IFERROR(raw!$B4268,"")</f>
        <v/>
      </c>
      <c r="C4269" s="39" t="str">
        <f>IFERROR(raw!$D4268,"")</f>
        <v/>
      </c>
      <c r="D4269" s="39" t="str">
        <f>IFERROR(__xludf.DUMMYFUNCTION("IFERROR(RANK(raw!$H4268,Filter(raw!$H$2:$H10000,raw!$B$2:$B10000=raw!$B4268),1),"""")"),"")</f>
        <v/>
      </c>
      <c r="E4269" s="40" t="str">
        <f t="array" ref="E4269">IFERROR(INDEX(raw!$B:$H,MATCH(1,(raw!$B:$B=$B4269)*(raw!$D:$D=$C4269),0),7), "n/a")</f>
        <v/>
      </c>
    </row>
    <row r="4270">
      <c r="B4270" s="39" t="str">
        <f>IFERROR(raw!$B4269,"")</f>
        <v/>
      </c>
      <c r="C4270" s="39" t="str">
        <f>IFERROR(raw!$D4269,"")</f>
        <v/>
      </c>
      <c r="D4270" s="39" t="str">
        <f>IFERROR(__xludf.DUMMYFUNCTION("IFERROR(RANK(raw!$H4269,Filter(raw!$H$2:$H10000,raw!$B$2:$B10000=raw!$B4269),1),"""")"),"")</f>
        <v/>
      </c>
      <c r="E4270" s="40" t="str">
        <f t="array" ref="E4270">IFERROR(INDEX(raw!$B:$H,MATCH(1,(raw!$B:$B=$B4270)*(raw!$D:$D=$C4270),0),7), "n/a")</f>
        <v/>
      </c>
    </row>
    <row r="4271">
      <c r="B4271" s="39" t="str">
        <f>IFERROR(raw!$B4270,"")</f>
        <v/>
      </c>
      <c r="C4271" s="39" t="str">
        <f>IFERROR(raw!$D4270,"")</f>
        <v/>
      </c>
      <c r="D4271" s="39" t="str">
        <f>IFERROR(__xludf.DUMMYFUNCTION("IFERROR(RANK(raw!$H4270,Filter(raw!$H$2:$H10000,raw!$B$2:$B10000=raw!$B4270),1),"""")"),"")</f>
        <v/>
      </c>
      <c r="E4271" s="40" t="str">
        <f t="array" ref="E4271">IFERROR(INDEX(raw!$B:$H,MATCH(1,(raw!$B:$B=$B4271)*(raw!$D:$D=$C4271),0),7), "n/a")</f>
        <v/>
      </c>
    </row>
    <row r="4272">
      <c r="B4272" s="39" t="str">
        <f>IFERROR(raw!$B4271,"")</f>
        <v/>
      </c>
      <c r="C4272" s="39" t="str">
        <f>IFERROR(raw!$D4271,"")</f>
        <v/>
      </c>
      <c r="D4272" s="39" t="str">
        <f>IFERROR(__xludf.DUMMYFUNCTION("IFERROR(RANK(raw!$H4271,Filter(raw!$H$2:$H10000,raw!$B$2:$B10000=raw!$B4271),1),"""")"),"")</f>
        <v/>
      </c>
      <c r="E4272" s="40" t="str">
        <f t="array" ref="E4272">IFERROR(INDEX(raw!$B:$H,MATCH(1,(raw!$B:$B=$B4272)*(raw!$D:$D=$C4272),0),7), "n/a")</f>
        <v/>
      </c>
    </row>
    <row r="4273">
      <c r="B4273" s="39" t="str">
        <f>IFERROR(raw!$B4272,"")</f>
        <v/>
      </c>
      <c r="C4273" s="39" t="str">
        <f>IFERROR(raw!$D4272,"")</f>
        <v/>
      </c>
      <c r="D4273" s="39" t="str">
        <f>IFERROR(__xludf.DUMMYFUNCTION("IFERROR(RANK(raw!$H4272,Filter(raw!$H$2:$H10000,raw!$B$2:$B10000=raw!$B4272),1),"""")"),"")</f>
        <v/>
      </c>
      <c r="E4273" s="40" t="str">
        <f t="array" ref="E4273">IFERROR(INDEX(raw!$B:$H,MATCH(1,(raw!$B:$B=$B4273)*(raw!$D:$D=$C4273),0),7), "n/a")</f>
        <v/>
      </c>
    </row>
    <row r="4274">
      <c r="B4274" s="39" t="str">
        <f>IFERROR(raw!$B4273,"")</f>
        <v/>
      </c>
      <c r="C4274" s="39" t="str">
        <f>IFERROR(raw!$D4273,"")</f>
        <v/>
      </c>
      <c r="D4274" s="39" t="str">
        <f>IFERROR(__xludf.DUMMYFUNCTION("IFERROR(RANK(raw!$H4273,Filter(raw!$H$2:$H10000,raw!$B$2:$B10000=raw!$B4273),1),"""")"),"")</f>
        <v/>
      </c>
      <c r="E4274" s="40" t="str">
        <f t="array" ref="E4274">IFERROR(INDEX(raw!$B:$H,MATCH(1,(raw!$B:$B=$B4274)*(raw!$D:$D=$C4274),0),7), "n/a")</f>
        <v/>
      </c>
    </row>
    <row r="4275">
      <c r="B4275" s="39" t="str">
        <f>IFERROR(raw!$B4274,"")</f>
        <v/>
      </c>
      <c r="C4275" s="39" t="str">
        <f>IFERROR(raw!$D4274,"")</f>
        <v/>
      </c>
      <c r="D4275" s="39" t="str">
        <f>IFERROR(__xludf.DUMMYFUNCTION("IFERROR(RANK(raw!$H4274,Filter(raw!$H$2:$H10000,raw!$B$2:$B10000=raw!$B4274),1),"""")"),"")</f>
        <v/>
      </c>
      <c r="E4275" s="40" t="str">
        <f t="array" ref="E4275">IFERROR(INDEX(raw!$B:$H,MATCH(1,(raw!$B:$B=$B4275)*(raw!$D:$D=$C4275),0),7), "n/a")</f>
        <v/>
      </c>
    </row>
    <row r="4276">
      <c r="B4276" s="39" t="str">
        <f>IFERROR(raw!$B4275,"")</f>
        <v/>
      </c>
      <c r="C4276" s="39" t="str">
        <f>IFERROR(raw!$D4275,"")</f>
        <v/>
      </c>
      <c r="D4276" s="39" t="str">
        <f>IFERROR(__xludf.DUMMYFUNCTION("IFERROR(RANK(raw!$H4275,Filter(raw!$H$2:$H10000,raw!$B$2:$B10000=raw!$B4275),1),"""")"),"")</f>
        <v/>
      </c>
      <c r="E4276" s="40" t="str">
        <f t="array" ref="E4276">IFERROR(INDEX(raw!$B:$H,MATCH(1,(raw!$B:$B=$B4276)*(raw!$D:$D=$C4276),0),7), "n/a")</f>
        <v/>
      </c>
    </row>
    <row r="4277">
      <c r="B4277" s="39" t="str">
        <f>IFERROR(raw!$B4276,"")</f>
        <v/>
      </c>
      <c r="C4277" s="39" t="str">
        <f>IFERROR(raw!$D4276,"")</f>
        <v/>
      </c>
      <c r="D4277" s="39" t="str">
        <f>IFERROR(__xludf.DUMMYFUNCTION("IFERROR(RANK(raw!$H4276,Filter(raw!$H$2:$H10000,raw!$B$2:$B10000=raw!$B4276),1),"""")"),"")</f>
        <v/>
      </c>
      <c r="E4277" s="40" t="str">
        <f t="array" ref="E4277">IFERROR(INDEX(raw!$B:$H,MATCH(1,(raw!$B:$B=$B4277)*(raw!$D:$D=$C4277),0),7), "n/a")</f>
        <v/>
      </c>
    </row>
    <row r="4278">
      <c r="B4278" s="39" t="str">
        <f>IFERROR(raw!$B4277,"")</f>
        <v/>
      </c>
      <c r="C4278" s="39" t="str">
        <f>IFERROR(raw!$D4277,"")</f>
        <v/>
      </c>
      <c r="D4278" s="39" t="str">
        <f>IFERROR(__xludf.DUMMYFUNCTION("IFERROR(RANK(raw!$H4277,Filter(raw!$H$2:$H10000,raw!$B$2:$B10000=raw!$B4277),1),"""")"),"")</f>
        <v/>
      </c>
      <c r="E4278" s="40" t="str">
        <f t="array" ref="E4278">IFERROR(INDEX(raw!$B:$H,MATCH(1,(raw!$B:$B=$B4278)*(raw!$D:$D=$C4278),0),7), "n/a")</f>
        <v/>
      </c>
    </row>
    <row r="4279">
      <c r="B4279" s="39" t="str">
        <f>IFERROR(raw!$B4278,"")</f>
        <v/>
      </c>
      <c r="C4279" s="39" t="str">
        <f>IFERROR(raw!$D4278,"")</f>
        <v/>
      </c>
      <c r="D4279" s="39" t="str">
        <f>IFERROR(__xludf.DUMMYFUNCTION("IFERROR(RANK(raw!$H4278,Filter(raw!$H$2:$H10000,raw!$B$2:$B10000=raw!$B4278),1),"""")"),"")</f>
        <v/>
      </c>
      <c r="E4279" s="40" t="str">
        <f t="array" ref="E4279">IFERROR(INDEX(raw!$B:$H,MATCH(1,(raw!$B:$B=$B4279)*(raw!$D:$D=$C4279),0),7), "n/a")</f>
        <v/>
      </c>
    </row>
    <row r="4280">
      <c r="B4280" s="39" t="str">
        <f>IFERROR(raw!$B4279,"")</f>
        <v/>
      </c>
      <c r="C4280" s="39" t="str">
        <f>IFERROR(raw!$D4279,"")</f>
        <v/>
      </c>
      <c r="D4280" s="39" t="str">
        <f>IFERROR(__xludf.DUMMYFUNCTION("IFERROR(RANK(raw!$H4279,Filter(raw!$H$2:$H10000,raw!$B$2:$B10000=raw!$B4279),1),"""")"),"")</f>
        <v/>
      </c>
      <c r="E4280" s="40" t="str">
        <f t="array" ref="E4280">IFERROR(INDEX(raw!$B:$H,MATCH(1,(raw!$B:$B=$B4280)*(raw!$D:$D=$C4280),0),7), "n/a")</f>
        <v/>
      </c>
    </row>
    <row r="4281">
      <c r="B4281" s="39" t="str">
        <f>IFERROR(raw!$B4280,"")</f>
        <v/>
      </c>
      <c r="C4281" s="39" t="str">
        <f>IFERROR(raw!$D4280,"")</f>
        <v/>
      </c>
      <c r="D4281" s="39" t="str">
        <f>IFERROR(__xludf.DUMMYFUNCTION("IFERROR(RANK(raw!$H4280,Filter(raw!$H$2:$H10000,raw!$B$2:$B10000=raw!$B4280),1),"""")"),"")</f>
        <v/>
      </c>
      <c r="E4281" s="40" t="str">
        <f t="array" ref="E4281">IFERROR(INDEX(raw!$B:$H,MATCH(1,(raw!$B:$B=$B4281)*(raw!$D:$D=$C4281),0),7), "n/a")</f>
        <v/>
      </c>
    </row>
    <row r="4282">
      <c r="B4282" s="39" t="str">
        <f>IFERROR(raw!$B4281,"")</f>
        <v/>
      </c>
      <c r="C4282" s="39" t="str">
        <f>IFERROR(raw!$D4281,"")</f>
        <v/>
      </c>
      <c r="D4282" s="39" t="str">
        <f>IFERROR(__xludf.DUMMYFUNCTION("IFERROR(RANK(raw!$H4281,Filter(raw!$H$2:$H10000,raw!$B$2:$B10000=raw!$B4281),1),"""")"),"")</f>
        <v/>
      </c>
      <c r="E4282" s="40" t="str">
        <f t="array" ref="E4282">IFERROR(INDEX(raw!$B:$H,MATCH(1,(raw!$B:$B=$B4282)*(raw!$D:$D=$C4282),0),7), "n/a")</f>
        <v/>
      </c>
    </row>
    <row r="4283">
      <c r="B4283" s="39" t="str">
        <f>IFERROR(raw!$B4282,"")</f>
        <v/>
      </c>
      <c r="C4283" s="39" t="str">
        <f>IFERROR(raw!$D4282,"")</f>
        <v/>
      </c>
      <c r="D4283" s="39" t="str">
        <f>IFERROR(__xludf.DUMMYFUNCTION("IFERROR(RANK(raw!$H4282,Filter(raw!$H$2:$H10000,raw!$B$2:$B10000=raw!$B4282),1),"""")"),"")</f>
        <v/>
      </c>
      <c r="E4283" s="40" t="str">
        <f t="array" ref="E4283">IFERROR(INDEX(raw!$B:$H,MATCH(1,(raw!$B:$B=$B4283)*(raw!$D:$D=$C4283),0),7), "n/a")</f>
        <v/>
      </c>
    </row>
    <row r="4284">
      <c r="B4284" s="39" t="str">
        <f>IFERROR(raw!$B4283,"")</f>
        <v/>
      </c>
      <c r="C4284" s="39" t="str">
        <f>IFERROR(raw!$D4283,"")</f>
        <v/>
      </c>
      <c r="D4284" s="39" t="str">
        <f>IFERROR(__xludf.DUMMYFUNCTION("IFERROR(RANK(raw!$H4283,Filter(raw!$H$2:$H10000,raw!$B$2:$B10000=raw!$B4283),1),"""")"),"")</f>
        <v/>
      </c>
      <c r="E4284" s="40" t="str">
        <f t="array" ref="E4284">IFERROR(INDEX(raw!$B:$H,MATCH(1,(raw!$B:$B=$B4284)*(raw!$D:$D=$C4284),0),7), "n/a")</f>
        <v/>
      </c>
    </row>
    <row r="4285">
      <c r="B4285" s="39" t="str">
        <f>IFERROR(raw!$B4284,"")</f>
        <v/>
      </c>
      <c r="C4285" s="39" t="str">
        <f>IFERROR(raw!$D4284,"")</f>
        <v/>
      </c>
      <c r="D4285" s="39" t="str">
        <f>IFERROR(__xludf.DUMMYFUNCTION("IFERROR(RANK(raw!$H4284,Filter(raw!$H$2:$H10000,raw!$B$2:$B10000=raw!$B4284),1),"""")"),"")</f>
        <v/>
      </c>
      <c r="E4285" s="40" t="str">
        <f t="array" ref="E4285">IFERROR(INDEX(raw!$B:$H,MATCH(1,(raw!$B:$B=$B4285)*(raw!$D:$D=$C4285),0),7), "n/a")</f>
        <v/>
      </c>
    </row>
    <row r="4286">
      <c r="B4286" s="39" t="str">
        <f>IFERROR(raw!$B4285,"")</f>
        <v/>
      </c>
      <c r="C4286" s="39" t="str">
        <f>IFERROR(raw!$D4285,"")</f>
        <v/>
      </c>
      <c r="D4286" s="39" t="str">
        <f>IFERROR(__xludf.DUMMYFUNCTION("IFERROR(RANK(raw!$H4285,Filter(raw!$H$2:$H10000,raw!$B$2:$B10000=raw!$B4285),1),"""")"),"")</f>
        <v/>
      </c>
      <c r="E4286" s="40" t="str">
        <f t="array" ref="E4286">IFERROR(INDEX(raw!$B:$H,MATCH(1,(raw!$B:$B=$B4286)*(raw!$D:$D=$C4286),0),7), "n/a")</f>
        <v/>
      </c>
    </row>
    <row r="4287">
      <c r="B4287" s="39" t="str">
        <f>IFERROR(raw!$B4286,"")</f>
        <v/>
      </c>
      <c r="C4287" s="39" t="str">
        <f>IFERROR(raw!$D4286,"")</f>
        <v/>
      </c>
      <c r="D4287" s="39" t="str">
        <f>IFERROR(__xludf.DUMMYFUNCTION("IFERROR(RANK(raw!$H4286,Filter(raw!$H$2:$H10000,raw!$B$2:$B10000=raw!$B4286),1),"""")"),"")</f>
        <v/>
      </c>
      <c r="E4287" s="40" t="str">
        <f t="array" ref="E4287">IFERROR(INDEX(raw!$B:$H,MATCH(1,(raw!$B:$B=$B4287)*(raw!$D:$D=$C4287),0),7), "n/a")</f>
        <v/>
      </c>
    </row>
    <row r="4288">
      <c r="B4288" s="39" t="str">
        <f>IFERROR(raw!$B4287,"")</f>
        <v/>
      </c>
      <c r="C4288" s="39" t="str">
        <f>IFERROR(raw!$D4287,"")</f>
        <v/>
      </c>
      <c r="D4288" s="39" t="str">
        <f>IFERROR(__xludf.DUMMYFUNCTION("IFERROR(RANK(raw!$H4287,Filter(raw!$H$2:$H10000,raw!$B$2:$B10000=raw!$B4287),1),"""")"),"")</f>
        <v/>
      </c>
      <c r="E4288" s="40" t="str">
        <f t="array" ref="E4288">IFERROR(INDEX(raw!$B:$H,MATCH(1,(raw!$B:$B=$B4288)*(raw!$D:$D=$C4288),0),7), "n/a")</f>
        <v/>
      </c>
    </row>
    <row r="4289">
      <c r="B4289" s="39" t="str">
        <f>IFERROR(raw!$B4288,"")</f>
        <v/>
      </c>
      <c r="C4289" s="39" t="str">
        <f>IFERROR(raw!$D4288,"")</f>
        <v/>
      </c>
      <c r="D4289" s="39" t="str">
        <f>IFERROR(__xludf.DUMMYFUNCTION("IFERROR(RANK(raw!$H4288,Filter(raw!$H$2:$H10000,raw!$B$2:$B10000=raw!$B4288),1),"""")"),"")</f>
        <v/>
      </c>
      <c r="E4289" s="40" t="str">
        <f t="array" ref="E4289">IFERROR(INDEX(raw!$B:$H,MATCH(1,(raw!$B:$B=$B4289)*(raw!$D:$D=$C4289),0),7), "n/a")</f>
        <v/>
      </c>
    </row>
    <row r="4290">
      <c r="B4290" s="39" t="str">
        <f>IFERROR(raw!$B4289,"")</f>
        <v/>
      </c>
      <c r="C4290" s="39" t="str">
        <f>IFERROR(raw!$D4289,"")</f>
        <v/>
      </c>
      <c r="D4290" s="39" t="str">
        <f>IFERROR(__xludf.DUMMYFUNCTION("IFERROR(RANK(raw!$H4289,Filter(raw!$H$2:$H10000,raw!$B$2:$B10000=raw!$B4289),1),"""")"),"")</f>
        <v/>
      </c>
      <c r="E4290" s="40" t="str">
        <f t="array" ref="E4290">IFERROR(INDEX(raw!$B:$H,MATCH(1,(raw!$B:$B=$B4290)*(raw!$D:$D=$C4290),0),7), "n/a")</f>
        <v/>
      </c>
    </row>
    <row r="4291">
      <c r="B4291" s="39" t="str">
        <f>IFERROR(raw!$B4290,"")</f>
        <v/>
      </c>
      <c r="C4291" s="39" t="str">
        <f>IFERROR(raw!$D4290,"")</f>
        <v/>
      </c>
      <c r="D4291" s="39" t="str">
        <f>IFERROR(__xludf.DUMMYFUNCTION("IFERROR(RANK(raw!$H4290,Filter(raw!$H$2:$H10000,raw!$B$2:$B10000=raw!$B4290),1),"""")"),"")</f>
        <v/>
      </c>
      <c r="E4291" s="40" t="str">
        <f t="array" ref="E4291">IFERROR(INDEX(raw!$B:$H,MATCH(1,(raw!$B:$B=$B4291)*(raw!$D:$D=$C4291),0),7), "n/a")</f>
        <v/>
      </c>
    </row>
    <row r="4292">
      <c r="B4292" s="39" t="str">
        <f>IFERROR(raw!$B4291,"")</f>
        <v/>
      </c>
      <c r="C4292" s="39" t="str">
        <f>IFERROR(raw!$D4291,"")</f>
        <v/>
      </c>
      <c r="D4292" s="39" t="str">
        <f>IFERROR(__xludf.DUMMYFUNCTION("IFERROR(RANK(raw!$H4291,Filter(raw!$H$2:$H10000,raw!$B$2:$B10000=raw!$B4291),1),"""")"),"")</f>
        <v/>
      </c>
      <c r="E4292" s="40" t="str">
        <f t="array" ref="E4292">IFERROR(INDEX(raw!$B:$H,MATCH(1,(raw!$B:$B=$B4292)*(raw!$D:$D=$C4292),0),7), "n/a")</f>
        <v/>
      </c>
    </row>
    <row r="4293">
      <c r="B4293" s="39" t="str">
        <f>IFERROR(raw!$B4292,"")</f>
        <v/>
      </c>
      <c r="C4293" s="39" t="str">
        <f>IFERROR(raw!$D4292,"")</f>
        <v/>
      </c>
      <c r="D4293" s="39" t="str">
        <f>IFERROR(__xludf.DUMMYFUNCTION("IFERROR(RANK(raw!$H4292,Filter(raw!$H$2:$H10000,raw!$B$2:$B10000=raw!$B4292),1),"""")"),"")</f>
        <v/>
      </c>
      <c r="E4293" s="40" t="str">
        <f t="array" ref="E4293">IFERROR(INDEX(raw!$B:$H,MATCH(1,(raw!$B:$B=$B4293)*(raw!$D:$D=$C4293),0),7), "n/a")</f>
        <v/>
      </c>
    </row>
    <row r="4294">
      <c r="B4294" s="39" t="str">
        <f>IFERROR(raw!$B4293,"")</f>
        <v/>
      </c>
      <c r="C4294" s="39" t="str">
        <f>IFERROR(raw!$D4293,"")</f>
        <v/>
      </c>
      <c r="D4294" s="39" t="str">
        <f>IFERROR(__xludf.DUMMYFUNCTION("IFERROR(RANK(raw!$H4293,Filter(raw!$H$2:$H10000,raw!$B$2:$B10000=raw!$B4293),1),"""")"),"")</f>
        <v/>
      </c>
      <c r="E4294" s="40" t="str">
        <f t="array" ref="E4294">IFERROR(INDEX(raw!$B:$H,MATCH(1,(raw!$B:$B=$B4294)*(raw!$D:$D=$C4294),0),7), "n/a")</f>
        <v/>
      </c>
    </row>
    <row r="4295">
      <c r="B4295" s="39" t="str">
        <f>IFERROR(raw!$B4294,"")</f>
        <v/>
      </c>
      <c r="C4295" s="39" t="str">
        <f>IFERROR(raw!$D4294,"")</f>
        <v/>
      </c>
      <c r="D4295" s="39" t="str">
        <f>IFERROR(__xludf.DUMMYFUNCTION("IFERROR(RANK(raw!$H4294,Filter(raw!$H$2:$H10000,raw!$B$2:$B10000=raw!$B4294),1),"""")"),"")</f>
        <v/>
      </c>
      <c r="E4295" s="40" t="str">
        <f t="array" ref="E4295">IFERROR(INDEX(raw!$B:$H,MATCH(1,(raw!$B:$B=$B4295)*(raw!$D:$D=$C4295),0),7), "n/a")</f>
        <v/>
      </c>
    </row>
    <row r="4296">
      <c r="B4296" s="39" t="str">
        <f>IFERROR(raw!$B4295,"")</f>
        <v/>
      </c>
      <c r="C4296" s="39" t="str">
        <f>IFERROR(raw!$D4295,"")</f>
        <v/>
      </c>
      <c r="D4296" s="39" t="str">
        <f>IFERROR(__xludf.DUMMYFUNCTION("IFERROR(RANK(raw!$H4295,Filter(raw!$H$2:$H10000,raw!$B$2:$B10000=raw!$B4295),1),"""")"),"")</f>
        <v/>
      </c>
      <c r="E4296" s="40" t="str">
        <f t="array" ref="E4296">IFERROR(INDEX(raw!$B:$H,MATCH(1,(raw!$B:$B=$B4296)*(raw!$D:$D=$C4296),0),7), "n/a")</f>
        <v/>
      </c>
    </row>
    <row r="4297">
      <c r="B4297" s="39" t="str">
        <f>IFERROR(raw!$B4296,"")</f>
        <v/>
      </c>
      <c r="C4297" s="39" t="str">
        <f>IFERROR(raw!$D4296,"")</f>
        <v/>
      </c>
      <c r="D4297" s="39" t="str">
        <f>IFERROR(__xludf.DUMMYFUNCTION("IFERROR(RANK(raw!$H4296,Filter(raw!$H$2:$H10000,raw!$B$2:$B10000=raw!$B4296),1),"""")"),"")</f>
        <v/>
      </c>
      <c r="E4297" s="40" t="str">
        <f t="array" ref="E4297">IFERROR(INDEX(raw!$B:$H,MATCH(1,(raw!$B:$B=$B4297)*(raw!$D:$D=$C4297),0),7), "n/a")</f>
        <v/>
      </c>
    </row>
    <row r="4298">
      <c r="B4298" s="39" t="str">
        <f>IFERROR(raw!$B4297,"")</f>
        <v/>
      </c>
      <c r="C4298" s="39" t="str">
        <f>IFERROR(raw!$D4297,"")</f>
        <v/>
      </c>
      <c r="D4298" s="39" t="str">
        <f>IFERROR(__xludf.DUMMYFUNCTION("IFERROR(RANK(raw!$H4297,Filter(raw!$H$2:$H10000,raw!$B$2:$B10000=raw!$B4297),1),"""")"),"")</f>
        <v/>
      </c>
      <c r="E4298" s="40" t="str">
        <f t="array" ref="E4298">IFERROR(INDEX(raw!$B:$H,MATCH(1,(raw!$B:$B=$B4298)*(raw!$D:$D=$C4298),0),7), "n/a")</f>
        <v/>
      </c>
    </row>
    <row r="4299">
      <c r="B4299" s="39" t="str">
        <f>IFERROR(raw!$B4298,"")</f>
        <v/>
      </c>
      <c r="C4299" s="39" t="str">
        <f>IFERROR(raw!$D4298,"")</f>
        <v/>
      </c>
      <c r="D4299" s="39" t="str">
        <f>IFERROR(__xludf.DUMMYFUNCTION("IFERROR(RANK(raw!$H4298,Filter(raw!$H$2:$H10000,raw!$B$2:$B10000=raw!$B4298),1),"""")"),"")</f>
        <v/>
      </c>
      <c r="E4299" s="40" t="str">
        <f t="array" ref="E4299">IFERROR(INDEX(raw!$B:$H,MATCH(1,(raw!$B:$B=$B4299)*(raw!$D:$D=$C4299),0),7), "n/a")</f>
        <v/>
      </c>
    </row>
    <row r="4300">
      <c r="B4300" s="39" t="str">
        <f>IFERROR(raw!$B4299,"")</f>
        <v/>
      </c>
      <c r="C4300" s="39" t="str">
        <f>IFERROR(raw!$D4299,"")</f>
        <v/>
      </c>
      <c r="D4300" s="39" t="str">
        <f>IFERROR(__xludf.DUMMYFUNCTION("IFERROR(RANK(raw!$H4299,Filter(raw!$H$2:$H10000,raw!$B$2:$B10000=raw!$B4299),1),"""")"),"")</f>
        <v/>
      </c>
      <c r="E4300" s="40" t="str">
        <f t="array" ref="E4300">IFERROR(INDEX(raw!$B:$H,MATCH(1,(raw!$B:$B=$B4300)*(raw!$D:$D=$C4300),0),7), "n/a")</f>
        <v/>
      </c>
    </row>
    <row r="4301">
      <c r="B4301" s="39" t="str">
        <f>IFERROR(raw!$B4300,"")</f>
        <v/>
      </c>
      <c r="C4301" s="39" t="str">
        <f>IFERROR(raw!$D4300,"")</f>
        <v/>
      </c>
      <c r="D4301" s="39" t="str">
        <f>IFERROR(__xludf.DUMMYFUNCTION("IFERROR(RANK(raw!$H4300,Filter(raw!$H$2:$H10000,raw!$B$2:$B10000=raw!$B4300),1),"""")"),"")</f>
        <v/>
      </c>
      <c r="E4301" s="40" t="str">
        <f t="array" ref="E4301">IFERROR(INDEX(raw!$B:$H,MATCH(1,(raw!$B:$B=$B4301)*(raw!$D:$D=$C4301),0),7), "n/a")</f>
        <v/>
      </c>
    </row>
    <row r="4302">
      <c r="B4302" s="39" t="str">
        <f>IFERROR(raw!$B4301,"")</f>
        <v/>
      </c>
      <c r="C4302" s="39" t="str">
        <f>IFERROR(raw!$D4301,"")</f>
        <v/>
      </c>
      <c r="D4302" s="39" t="str">
        <f>IFERROR(__xludf.DUMMYFUNCTION("IFERROR(RANK(raw!$H4301,Filter(raw!$H$2:$H10000,raw!$B$2:$B10000=raw!$B4301),1),"""")"),"")</f>
        <v/>
      </c>
      <c r="E4302" s="40" t="str">
        <f t="array" ref="E4302">IFERROR(INDEX(raw!$B:$H,MATCH(1,(raw!$B:$B=$B4302)*(raw!$D:$D=$C4302),0),7), "n/a")</f>
        <v/>
      </c>
    </row>
    <row r="4303">
      <c r="B4303" s="39" t="str">
        <f>IFERROR(raw!$B4302,"")</f>
        <v/>
      </c>
      <c r="C4303" s="39" t="str">
        <f>IFERROR(raw!$D4302,"")</f>
        <v/>
      </c>
      <c r="D4303" s="39" t="str">
        <f>IFERROR(__xludf.DUMMYFUNCTION("IFERROR(RANK(raw!$H4302,Filter(raw!$H$2:$H10000,raw!$B$2:$B10000=raw!$B4302),1),"""")"),"")</f>
        <v/>
      </c>
      <c r="E4303" s="40" t="str">
        <f t="array" ref="E4303">IFERROR(INDEX(raw!$B:$H,MATCH(1,(raw!$B:$B=$B4303)*(raw!$D:$D=$C4303),0),7), "n/a")</f>
        <v/>
      </c>
    </row>
    <row r="4304">
      <c r="B4304" s="39" t="str">
        <f>IFERROR(raw!$B4303,"")</f>
        <v/>
      </c>
      <c r="C4304" s="39" t="str">
        <f>IFERROR(raw!$D4303,"")</f>
        <v/>
      </c>
      <c r="D4304" s="39" t="str">
        <f>IFERROR(__xludf.DUMMYFUNCTION("IFERROR(RANK(raw!$H4303,Filter(raw!$H$2:$H10000,raw!$B$2:$B10000=raw!$B4303),1),"""")"),"")</f>
        <v/>
      </c>
      <c r="E4304" s="40" t="str">
        <f t="array" ref="E4304">IFERROR(INDEX(raw!$B:$H,MATCH(1,(raw!$B:$B=$B4304)*(raw!$D:$D=$C4304),0),7), "n/a")</f>
        <v/>
      </c>
    </row>
    <row r="4305">
      <c r="B4305" s="39" t="str">
        <f>IFERROR(raw!$B4304,"")</f>
        <v/>
      </c>
      <c r="C4305" s="39" t="str">
        <f>IFERROR(raw!$D4304,"")</f>
        <v/>
      </c>
      <c r="D4305" s="39" t="str">
        <f>IFERROR(__xludf.DUMMYFUNCTION("IFERROR(RANK(raw!$H4304,Filter(raw!$H$2:$H10000,raw!$B$2:$B10000=raw!$B4304),1),"""")"),"")</f>
        <v/>
      </c>
      <c r="E4305" s="40" t="str">
        <f t="array" ref="E4305">IFERROR(INDEX(raw!$B:$H,MATCH(1,(raw!$B:$B=$B4305)*(raw!$D:$D=$C4305),0),7), "n/a")</f>
        <v/>
      </c>
    </row>
    <row r="4306">
      <c r="B4306" s="39" t="str">
        <f>IFERROR(raw!$B4305,"")</f>
        <v/>
      </c>
      <c r="C4306" s="39" t="str">
        <f>IFERROR(raw!$D4305,"")</f>
        <v/>
      </c>
      <c r="D4306" s="39" t="str">
        <f>IFERROR(__xludf.DUMMYFUNCTION("IFERROR(RANK(raw!$H4305,Filter(raw!$H$2:$H10000,raw!$B$2:$B10000=raw!$B4305),1),"""")"),"")</f>
        <v/>
      </c>
      <c r="E4306" s="40" t="str">
        <f t="array" ref="E4306">IFERROR(INDEX(raw!$B:$H,MATCH(1,(raw!$B:$B=$B4306)*(raw!$D:$D=$C4306),0),7), "n/a")</f>
        <v/>
      </c>
    </row>
    <row r="4307">
      <c r="B4307" s="39" t="str">
        <f>IFERROR(raw!$B4306,"")</f>
        <v/>
      </c>
      <c r="C4307" s="39" t="str">
        <f>IFERROR(raw!$D4306,"")</f>
        <v/>
      </c>
      <c r="D4307" s="39" t="str">
        <f>IFERROR(__xludf.DUMMYFUNCTION("IFERROR(RANK(raw!$H4306,Filter(raw!$H$2:$H10000,raw!$B$2:$B10000=raw!$B4306),1),"""")"),"")</f>
        <v/>
      </c>
      <c r="E4307" s="40" t="str">
        <f t="array" ref="E4307">IFERROR(INDEX(raw!$B:$H,MATCH(1,(raw!$B:$B=$B4307)*(raw!$D:$D=$C4307),0),7), "n/a")</f>
        <v/>
      </c>
    </row>
    <row r="4308">
      <c r="B4308" s="39" t="str">
        <f>IFERROR(raw!$B4307,"")</f>
        <v/>
      </c>
      <c r="C4308" s="39" t="str">
        <f>IFERROR(raw!$D4307,"")</f>
        <v/>
      </c>
      <c r="D4308" s="39" t="str">
        <f>IFERROR(__xludf.DUMMYFUNCTION("IFERROR(RANK(raw!$H4307,Filter(raw!$H$2:$H10000,raw!$B$2:$B10000=raw!$B4307),1),"""")"),"")</f>
        <v/>
      </c>
      <c r="E4308" s="40" t="str">
        <f t="array" ref="E4308">IFERROR(INDEX(raw!$B:$H,MATCH(1,(raw!$B:$B=$B4308)*(raw!$D:$D=$C4308),0),7), "n/a")</f>
        <v/>
      </c>
    </row>
    <row r="4309">
      <c r="B4309" s="39" t="str">
        <f>IFERROR(raw!$B4308,"")</f>
        <v/>
      </c>
      <c r="C4309" s="39" t="str">
        <f>IFERROR(raw!$D4308,"")</f>
        <v/>
      </c>
      <c r="D4309" s="39" t="str">
        <f>IFERROR(__xludf.DUMMYFUNCTION("IFERROR(RANK(raw!$H4308,Filter(raw!$H$2:$H10000,raw!$B$2:$B10000=raw!$B4308),1),"""")"),"")</f>
        <v/>
      </c>
      <c r="E4309" s="40" t="str">
        <f t="array" ref="E4309">IFERROR(INDEX(raw!$B:$H,MATCH(1,(raw!$B:$B=$B4309)*(raw!$D:$D=$C4309),0),7), "n/a")</f>
        <v/>
      </c>
    </row>
    <row r="4310">
      <c r="B4310" s="39" t="str">
        <f>IFERROR(raw!$B4309,"")</f>
        <v/>
      </c>
      <c r="C4310" s="39" t="str">
        <f>IFERROR(raw!$D4309,"")</f>
        <v/>
      </c>
      <c r="D4310" s="39" t="str">
        <f>IFERROR(__xludf.DUMMYFUNCTION("IFERROR(RANK(raw!$H4309,Filter(raw!$H$2:$H10000,raw!$B$2:$B10000=raw!$B4309),1),"""")"),"")</f>
        <v/>
      </c>
      <c r="E4310" s="40" t="str">
        <f t="array" ref="E4310">IFERROR(INDEX(raw!$B:$H,MATCH(1,(raw!$B:$B=$B4310)*(raw!$D:$D=$C4310),0),7), "n/a")</f>
        <v/>
      </c>
    </row>
    <row r="4311">
      <c r="B4311" s="39" t="str">
        <f>IFERROR(raw!$B4310,"")</f>
        <v/>
      </c>
      <c r="C4311" s="39" t="str">
        <f>IFERROR(raw!$D4310,"")</f>
        <v/>
      </c>
      <c r="D4311" s="39" t="str">
        <f>IFERROR(__xludf.DUMMYFUNCTION("IFERROR(RANK(raw!$H4310,Filter(raw!$H$2:$H10000,raw!$B$2:$B10000=raw!$B4310),1),"""")"),"")</f>
        <v/>
      </c>
      <c r="E4311" s="40" t="str">
        <f t="array" ref="E4311">IFERROR(INDEX(raw!$B:$H,MATCH(1,(raw!$B:$B=$B4311)*(raw!$D:$D=$C4311),0),7), "n/a")</f>
        <v/>
      </c>
    </row>
    <row r="4312">
      <c r="B4312" s="39" t="str">
        <f>IFERROR(raw!$B4311,"")</f>
        <v/>
      </c>
      <c r="C4312" s="39" t="str">
        <f>IFERROR(raw!$D4311,"")</f>
        <v/>
      </c>
      <c r="D4312" s="39" t="str">
        <f>IFERROR(__xludf.DUMMYFUNCTION("IFERROR(RANK(raw!$H4311,Filter(raw!$H$2:$H10000,raw!$B$2:$B10000=raw!$B4311),1),"""")"),"")</f>
        <v/>
      </c>
      <c r="E4312" s="40" t="str">
        <f t="array" ref="E4312">IFERROR(INDEX(raw!$B:$H,MATCH(1,(raw!$B:$B=$B4312)*(raw!$D:$D=$C4312),0),7), "n/a")</f>
        <v/>
      </c>
    </row>
    <row r="4313">
      <c r="B4313" s="39" t="str">
        <f>IFERROR(raw!$B4312,"")</f>
        <v/>
      </c>
      <c r="C4313" s="39" t="str">
        <f>IFERROR(raw!$D4312,"")</f>
        <v/>
      </c>
      <c r="D4313" s="39" t="str">
        <f>IFERROR(__xludf.DUMMYFUNCTION("IFERROR(RANK(raw!$H4312,Filter(raw!$H$2:$H10000,raw!$B$2:$B10000=raw!$B4312),1),"""")"),"")</f>
        <v/>
      </c>
      <c r="E4313" s="40" t="str">
        <f t="array" ref="E4313">IFERROR(INDEX(raw!$B:$H,MATCH(1,(raw!$B:$B=$B4313)*(raw!$D:$D=$C4313),0),7), "n/a")</f>
        <v/>
      </c>
    </row>
    <row r="4314">
      <c r="B4314" s="39" t="str">
        <f>IFERROR(raw!$B4313,"")</f>
        <v/>
      </c>
      <c r="C4314" s="39" t="str">
        <f>IFERROR(raw!$D4313,"")</f>
        <v/>
      </c>
      <c r="D4314" s="39" t="str">
        <f>IFERROR(__xludf.DUMMYFUNCTION("IFERROR(RANK(raw!$H4313,Filter(raw!$H$2:$H10000,raw!$B$2:$B10000=raw!$B4313),1),"""")"),"")</f>
        <v/>
      </c>
      <c r="E4314" s="40" t="str">
        <f t="array" ref="E4314">IFERROR(INDEX(raw!$B:$H,MATCH(1,(raw!$B:$B=$B4314)*(raw!$D:$D=$C4314),0),7), "n/a")</f>
        <v/>
      </c>
    </row>
    <row r="4315">
      <c r="B4315" s="39" t="str">
        <f>IFERROR(raw!$B4314,"")</f>
        <v/>
      </c>
      <c r="C4315" s="39" t="str">
        <f>IFERROR(raw!$D4314,"")</f>
        <v/>
      </c>
      <c r="D4315" s="39" t="str">
        <f>IFERROR(__xludf.DUMMYFUNCTION("IFERROR(RANK(raw!$H4314,Filter(raw!$H$2:$H10000,raw!$B$2:$B10000=raw!$B4314),1),"""")"),"")</f>
        <v/>
      </c>
      <c r="E4315" s="40" t="str">
        <f t="array" ref="E4315">IFERROR(INDEX(raw!$B:$H,MATCH(1,(raw!$B:$B=$B4315)*(raw!$D:$D=$C4315),0),7), "n/a")</f>
        <v/>
      </c>
    </row>
    <row r="4316">
      <c r="B4316" s="39" t="str">
        <f>IFERROR(raw!$B4315,"")</f>
        <v/>
      </c>
      <c r="C4316" s="39" t="str">
        <f>IFERROR(raw!$D4315,"")</f>
        <v/>
      </c>
      <c r="D4316" s="39" t="str">
        <f>IFERROR(__xludf.DUMMYFUNCTION("IFERROR(RANK(raw!$H4315,Filter(raw!$H$2:$H10000,raw!$B$2:$B10000=raw!$B4315),1),"""")"),"")</f>
        <v/>
      </c>
      <c r="E4316" s="40" t="str">
        <f t="array" ref="E4316">IFERROR(INDEX(raw!$B:$H,MATCH(1,(raw!$B:$B=$B4316)*(raw!$D:$D=$C4316),0),7), "n/a")</f>
        <v/>
      </c>
    </row>
    <row r="4317">
      <c r="B4317" s="39" t="str">
        <f>IFERROR(raw!$B4316,"")</f>
        <v/>
      </c>
      <c r="C4317" s="39" t="str">
        <f>IFERROR(raw!$D4316,"")</f>
        <v/>
      </c>
      <c r="D4317" s="39" t="str">
        <f>IFERROR(__xludf.DUMMYFUNCTION("IFERROR(RANK(raw!$H4316,Filter(raw!$H$2:$H10000,raw!$B$2:$B10000=raw!$B4316),1),"""")"),"")</f>
        <v/>
      </c>
      <c r="E4317" s="40" t="str">
        <f t="array" ref="E4317">IFERROR(INDEX(raw!$B:$H,MATCH(1,(raw!$B:$B=$B4317)*(raw!$D:$D=$C4317),0),7), "n/a")</f>
        <v/>
      </c>
    </row>
    <row r="4318">
      <c r="B4318" s="39" t="str">
        <f>IFERROR(raw!$B4317,"")</f>
        <v/>
      </c>
      <c r="C4318" s="39" t="str">
        <f>IFERROR(raw!$D4317,"")</f>
        <v/>
      </c>
      <c r="D4318" s="39" t="str">
        <f>IFERROR(__xludf.DUMMYFUNCTION("IFERROR(RANK(raw!$H4317,Filter(raw!$H$2:$H10000,raw!$B$2:$B10000=raw!$B4317),1),"""")"),"")</f>
        <v/>
      </c>
      <c r="E4318" s="40" t="str">
        <f t="array" ref="E4318">IFERROR(INDEX(raw!$B:$H,MATCH(1,(raw!$B:$B=$B4318)*(raw!$D:$D=$C4318),0),7), "n/a")</f>
        <v/>
      </c>
    </row>
    <row r="4319">
      <c r="B4319" s="39" t="str">
        <f>IFERROR(raw!$B4318,"")</f>
        <v/>
      </c>
      <c r="C4319" s="39" t="str">
        <f>IFERROR(raw!$D4318,"")</f>
        <v/>
      </c>
      <c r="D4319" s="39" t="str">
        <f>IFERROR(__xludf.DUMMYFUNCTION("IFERROR(RANK(raw!$H4318,Filter(raw!$H$2:$H10000,raw!$B$2:$B10000=raw!$B4318),1),"""")"),"")</f>
        <v/>
      </c>
      <c r="E4319" s="40" t="str">
        <f t="array" ref="E4319">IFERROR(INDEX(raw!$B:$H,MATCH(1,(raw!$B:$B=$B4319)*(raw!$D:$D=$C4319),0),7), "n/a")</f>
        <v/>
      </c>
    </row>
    <row r="4320">
      <c r="B4320" s="39" t="str">
        <f>IFERROR(raw!$B4319,"")</f>
        <v/>
      </c>
      <c r="C4320" s="39" t="str">
        <f>IFERROR(raw!$D4319,"")</f>
        <v/>
      </c>
      <c r="D4320" s="39" t="str">
        <f>IFERROR(__xludf.DUMMYFUNCTION("IFERROR(RANK(raw!$H4319,Filter(raw!$H$2:$H10000,raw!$B$2:$B10000=raw!$B4319),1),"""")"),"")</f>
        <v/>
      </c>
      <c r="E4320" s="40" t="str">
        <f t="array" ref="E4320">IFERROR(INDEX(raw!$B:$H,MATCH(1,(raw!$B:$B=$B4320)*(raw!$D:$D=$C4320),0),7), "n/a")</f>
        <v/>
      </c>
    </row>
    <row r="4321">
      <c r="B4321" s="39" t="str">
        <f>IFERROR(raw!$B4320,"")</f>
        <v/>
      </c>
      <c r="C4321" s="39" t="str">
        <f>IFERROR(raw!$D4320,"")</f>
        <v/>
      </c>
      <c r="D4321" s="39" t="str">
        <f>IFERROR(__xludf.DUMMYFUNCTION("IFERROR(RANK(raw!$H4320,Filter(raw!$H$2:$H10000,raw!$B$2:$B10000=raw!$B4320),1),"""")"),"")</f>
        <v/>
      </c>
      <c r="E4321" s="40" t="str">
        <f t="array" ref="E4321">IFERROR(INDEX(raw!$B:$H,MATCH(1,(raw!$B:$B=$B4321)*(raw!$D:$D=$C4321),0),7), "n/a")</f>
        <v/>
      </c>
    </row>
    <row r="4322">
      <c r="B4322" s="39" t="str">
        <f>IFERROR(raw!$B4321,"")</f>
        <v/>
      </c>
      <c r="C4322" s="39" t="str">
        <f>IFERROR(raw!$D4321,"")</f>
        <v/>
      </c>
      <c r="D4322" s="39" t="str">
        <f>IFERROR(__xludf.DUMMYFUNCTION("IFERROR(RANK(raw!$H4321,Filter(raw!$H$2:$H10000,raw!$B$2:$B10000=raw!$B4321),1),"""")"),"")</f>
        <v/>
      </c>
      <c r="E4322" s="40" t="str">
        <f t="array" ref="E4322">IFERROR(INDEX(raw!$B:$H,MATCH(1,(raw!$B:$B=$B4322)*(raw!$D:$D=$C4322),0),7), "n/a")</f>
        <v/>
      </c>
    </row>
    <row r="4323">
      <c r="B4323" s="39" t="str">
        <f>IFERROR(raw!$B4322,"")</f>
        <v/>
      </c>
      <c r="C4323" s="39" t="str">
        <f>IFERROR(raw!$D4322,"")</f>
        <v/>
      </c>
      <c r="D4323" s="39" t="str">
        <f>IFERROR(__xludf.DUMMYFUNCTION("IFERROR(RANK(raw!$H4322,Filter(raw!$H$2:$H10000,raw!$B$2:$B10000=raw!$B4322),1),"""")"),"")</f>
        <v/>
      </c>
      <c r="E4323" s="40" t="str">
        <f t="array" ref="E4323">IFERROR(INDEX(raw!$B:$H,MATCH(1,(raw!$B:$B=$B4323)*(raw!$D:$D=$C4323),0),7), "n/a")</f>
        <v/>
      </c>
    </row>
    <row r="4324">
      <c r="B4324" s="39" t="str">
        <f>IFERROR(raw!$B4323,"")</f>
        <v/>
      </c>
      <c r="C4324" s="39" t="str">
        <f>IFERROR(raw!$D4323,"")</f>
        <v/>
      </c>
      <c r="D4324" s="39" t="str">
        <f>IFERROR(__xludf.DUMMYFUNCTION("IFERROR(RANK(raw!$H4323,Filter(raw!$H$2:$H10000,raw!$B$2:$B10000=raw!$B4323),1),"""")"),"")</f>
        <v/>
      </c>
      <c r="E4324" s="40" t="str">
        <f t="array" ref="E4324">IFERROR(INDEX(raw!$B:$H,MATCH(1,(raw!$B:$B=$B4324)*(raw!$D:$D=$C4324),0),7), "n/a")</f>
        <v/>
      </c>
    </row>
    <row r="4325">
      <c r="B4325" s="39" t="str">
        <f>IFERROR(raw!$B4324,"")</f>
        <v/>
      </c>
      <c r="C4325" s="39" t="str">
        <f>IFERROR(raw!$D4324,"")</f>
        <v/>
      </c>
      <c r="D4325" s="39" t="str">
        <f>IFERROR(__xludf.DUMMYFUNCTION("IFERROR(RANK(raw!$H4324,Filter(raw!$H$2:$H10000,raw!$B$2:$B10000=raw!$B4324),1),"""")"),"")</f>
        <v/>
      </c>
      <c r="E4325" s="40" t="str">
        <f t="array" ref="E4325">IFERROR(INDEX(raw!$B:$H,MATCH(1,(raw!$B:$B=$B4325)*(raw!$D:$D=$C4325),0),7), "n/a")</f>
        <v/>
      </c>
    </row>
    <row r="4326">
      <c r="B4326" s="39" t="str">
        <f>IFERROR(raw!$B4325,"")</f>
        <v/>
      </c>
      <c r="C4326" s="39" t="str">
        <f>IFERROR(raw!$D4325,"")</f>
        <v/>
      </c>
      <c r="D4326" s="39" t="str">
        <f>IFERROR(__xludf.DUMMYFUNCTION("IFERROR(RANK(raw!$H4325,Filter(raw!$H$2:$H10000,raw!$B$2:$B10000=raw!$B4325),1),"""")"),"")</f>
        <v/>
      </c>
      <c r="E4326" s="40" t="str">
        <f t="array" ref="E4326">IFERROR(INDEX(raw!$B:$H,MATCH(1,(raw!$B:$B=$B4326)*(raw!$D:$D=$C4326),0),7), "n/a")</f>
        <v/>
      </c>
    </row>
    <row r="4327">
      <c r="B4327" s="39" t="str">
        <f>IFERROR(raw!$B4326,"")</f>
        <v/>
      </c>
      <c r="C4327" s="39" t="str">
        <f>IFERROR(raw!$D4326,"")</f>
        <v/>
      </c>
      <c r="D4327" s="39" t="str">
        <f>IFERROR(__xludf.DUMMYFUNCTION("IFERROR(RANK(raw!$H4326,Filter(raw!$H$2:$H10000,raw!$B$2:$B10000=raw!$B4326),1),"""")"),"")</f>
        <v/>
      </c>
      <c r="E4327" s="40" t="str">
        <f t="array" ref="E4327">IFERROR(INDEX(raw!$B:$H,MATCH(1,(raw!$B:$B=$B4327)*(raw!$D:$D=$C4327),0),7), "n/a")</f>
        <v/>
      </c>
    </row>
    <row r="4328">
      <c r="B4328" s="39" t="str">
        <f>IFERROR(raw!$B4327,"")</f>
        <v/>
      </c>
      <c r="C4328" s="39" t="str">
        <f>IFERROR(raw!$D4327,"")</f>
        <v/>
      </c>
      <c r="D4328" s="39" t="str">
        <f>IFERROR(__xludf.DUMMYFUNCTION("IFERROR(RANK(raw!$H4327,Filter(raw!$H$2:$H10000,raw!$B$2:$B10000=raw!$B4327),1),"""")"),"")</f>
        <v/>
      </c>
      <c r="E4328" s="40" t="str">
        <f t="array" ref="E4328">IFERROR(INDEX(raw!$B:$H,MATCH(1,(raw!$B:$B=$B4328)*(raw!$D:$D=$C4328),0),7), "n/a")</f>
        <v/>
      </c>
    </row>
    <row r="4329">
      <c r="B4329" s="39" t="str">
        <f>IFERROR(raw!$B4328,"")</f>
        <v/>
      </c>
      <c r="C4329" s="39" t="str">
        <f>IFERROR(raw!$D4328,"")</f>
        <v/>
      </c>
      <c r="D4329" s="39" t="str">
        <f>IFERROR(__xludf.DUMMYFUNCTION("IFERROR(RANK(raw!$H4328,Filter(raw!$H$2:$H10000,raw!$B$2:$B10000=raw!$B4328),1),"""")"),"")</f>
        <v/>
      </c>
      <c r="E4329" s="40" t="str">
        <f t="array" ref="E4329">IFERROR(INDEX(raw!$B:$H,MATCH(1,(raw!$B:$B=$B4329)*(raw!$D:$D=$C4329),0),7), "n/a")</f>
        <v/>
      </c>
    </row>
    <row r="4330">
      <c r="B4330" s="39" t="str">
        <f>IFERROR(raw!$B4329,"")</f>
        <v/>
      </c>
      <c r="C4330" s="39" t="str">
        <f>IFERROR(raw!$D4329,"")</f>
        <v/>
      </c>
      <c r="D4330" s="39" t="str">
        <f>IFERROR(__xludf.DUMMYFUNCTION("IFERROR(RANK(raw!$H4329,Filter(raw!$H$2:$H10000,raw!$B$2:$B10000=raw!$B4329),1),"""")"),"")</f>
        <v/>
      </c>
      <c r="E4330" s="40" t="str">
        <f t="array" ref="E4330">IFERROR(INDEX(raw!$B:$H,MATCH(1,(raw!$B:$B=$B4330)*(raw!$D:$D=$C4330),0),7), "n/a")</f>
        <v/>
      </c>
    </row>
    <row r="4331">
      <c r="B4331" s="39" t="str">
        <f>IFERROR(raw!$B4330,"")</f>
        <v/>
      </c>
      <c r="C4331" s="39" t="str">
        <f>IFERROR(raw!$D4330,"")</f>
        <v/>
      </c>
      <c r="D4331" s="39" t="str">
        <f>IFERROR(__xludf.DUMMYFUNCTION("IFERROR(RANK(raw!$H4330,Filter(raw!$H$2:$H10000,raw!$B$2:$B10000=raw!$B4330),1),"""")"),"")</f>
        <v/>
      </c>
      <c r="E4331" s="40" t="str">
        <f t="array" ref="E4331">IFERROR(INDEX(raw!$B:$H,MATCH(1,(raw!$B:$B=$B4331)*(raw!$D:$D=$C4331),0),7), "n/a")</f>
        <v/>
      </c>
    </row>
    <row r="4332">
      <c r="B4332" s="39" t="str">
        <f>IFERROR(raw!$B4331,"")</f>
        <v/>
      </c>
      <c r="C4332" s="39" t="str">
        <f>IFERROR(raw!$D4331,"")</f>
        <v/>
      </c>
      <c r="D4332" s="39" t="str">
        <f>IFERROR(__xludf.DUMMYFUNCTION("IFERROR(RANK(raw!$H4331,Filter(raw!$H$2:$H10000,raw!$B$2:$B10000=raw!$B4331),1),"""")"),"")</f>
        <v/>
      </c>
      <c r="E4332" s="40" t="str">
        <f t="array" ref="E4332">IFERROR(INDEX(raw!$B:$H,MATCH(1,(raw!$B:$B=$B4332)*(raw!$D:$D=$C4332),0),7), "n/a")</f>
        <v/>
      </c>
    </row>
    <row r="4333">
      <c r="B4333" s="39" t="str">
        <f>IFERROR(raw!$B4332,"")</f>
        <v/>
      </c>
      <c r="C4333" s="39" t="str">
        <f>IFERROR(raw!$D4332,"")</f>
        <v/>
      </c>
      <c r="D4333" s="39" t="str">
        <f>IFERROR(__xludf.DUMMYFUNCTION("IFERROR(RANK(raw!$H4332,Filter(raw!$H$2:$H10000,raw!$B$2:$B10000=raw!$B4332),1),"""")"),"")</f>
        <v/>
      </c>
      <c r="E4333" s="40" t="str">
        <f t="array" ref="E4333">IFERROR(INDEX(raw!$B:$H,MATCH(1,(raw!$B:$B=$B4333)*(raw!$D:$D=$C4333),0),7), "n/a")</f>
        <v/>
      </c>
    </row>
    <row r="4334">
      <c r="B4334" s="39" t="str">
        <f>IFERROR(raw!$B4333,"")</f>
        <v/>
      </c>
      <c r="C4334" s="39" t="str">
        <f>IFERROR(raw!$D4333,"")</f>
        <v/>
      </c>
      <c r="D4334" s="39" t="str">
        <f>IFERROR(__xludf.DUMMYFUNCTION("IFERROR(RANK(raw!$H4333,Filter(raw!$H$2:$H10000,raw!$B$2:$B10000=raw!$B4333),1),"""")"),"")</f>
        <v/>
      </c>
      <c r="E4334" s="40" t="str">
        <f t="array" ref="E4334">IFERROR(INDEX(raw!$B:$H,MATCH(1,(raw!$B:$B=$B4334)*(raw!$D:$D=$C4334),0),7), "n/a")</f>
        <v/>
      </c>
    </row>
    <row r="4335">
      <c r="B4335" s="39" t="str">
        <f>IFERROR(raw!$B4334,"")</f>
        <v/>
      </c>
      <c r="C4335" s="39" t="str">
        <f>IFERROR(raw!$D4334,"")</f>
        <v/>
      </c>
      <c r="D4335" s="39" t="str">
        <f>IFERROR(__xludf.DUMMYFUNCTION("IFERROR(RANK(raw!$H4334,Filter(raw!$H$2:$H10000,raw!$B$2:$B10000=raw!$B4334),1),"""")"),"")</f>
        <v/>
      </c>
      <c r="E4335" s="40" t="str">
        <f t="array" ref="E4335">IFERROR(INDEX(raw!$B:$H,MATCH(1,(raw!$B:$B=$B4335)*(raw!$D:$D=$C4335),0),7), "n/a")</f>
        <v/>
      </c>
    </row>
    <row r="4336">
      <c r="B4336" s="39" t="str">
        <f>IFERROR(raw!$B4335,"")</f>
        <v/>
      </c>
      <c r="C4336" s="39" t="str">
        <f>IFERROR(raw!$D4335,"")</f>
        <v/>
      </c>
      <c r="D4336" s="39" t="str">
        <f>IFERROR(__xludf.DUMMYFUNCTION("IFERROR(RANK(raw!$H4335,Filter(raw!$H$2:$H10000,raw!$B$2:$B10000=raw!$B4335),1),"""")"),"")</f>
        <v/>
      </c>
      <c r="E4336" s="40" t="str">
        <f t="array" ref="E4336">IFERROR(INDEX(raw!$B:$H,MATCH(1,(raw!$B:$B=$B4336)*(raw!$D:$D=$C4336),0),7), "n/a")</f>
        <v/>
      </c>
    </row>
    <row r="4337">
      <c r="B4337" s="39" t="str">
        <f>IFERROR(raw!$B4336,"")</f>
        <v/>
      </c>
      <c r="C4337" s="39" t="str">
        <f>IFERROR(raw!$D4336,"")</f>
        <v/>
      </c>
      <c r="D4337" s="39" t="str">
        <f>IFERROR(__xludf.DUMMYFUNCTION("IFERROR(RANK(raw!$H4336,Filter(raw!$H$2:$H10000,raw!$B$2:$B10000=raw!$B4336),1),"""")"),"")</f>
        <v/>
      </c>
      <c r="E4337" s="40" t="str">
        <f t="array" ref="E4337">IFERROR(INDEX(raw!$B:$H,MATCH(1,(raw!$B:$B=$B4337)*(raw!$D:$D=$C4337),0),7), "n/a")</f>
        <v/>
      </c>
    </row>
    <row r="4338">
      <c r="B4338" s="39" t="str">
        <f>IFERROR(raw!$B4337,"")</f>
        <v/>
      </c>
      <c r="C4338" s="39" t="str">
        <f>IFERROR(raw!$D4337,"")</f>
        <v/>
      </c>
      <c r="D4338" s="39" t="str">
        <f>IFERROR(__xludf.DUMMYFUNCTION("IFERROR(RANK(raw!$H4337,Filter(raw!$H$2:$H10000,raw!$B$2:$B10000=raw!$B4337),1),"""")"),"")</f>
        <v/>
      </c>
      <c r="E4338" s="40" t="str">
        <f t="array" ref="E4338">IFERROR(INDEX(raw!$B:$H,MATCH(1,(raw!$B:$B=$B4338)*(raw!$D:$D=$C4338),0),7), "n/a")</f>
        <v/>
      </c>
    </row>
    <row r="4339">
      <c r="B4339" s="39" t="str">
        <f>IFERROR(raw!$B4338,"")</f>
        <v/>
      </c>
      <c r="C4339" s="39" t="str">
        <f>IFERROR(raw!$D4338,"")</f>
        <v/>
      </c>
      <c r="D4339" s="39" t="str">
        <f>IFERROR(__xludf.DUMMYFUNCTION("IFERROR(RANK(raw!$H4338,Filter(raw!$H$2:$H10000,raw!$B$2:$B10000=raw!$B4338),1),"""")"),"")</f>
        <v/>
      </c>
      <c r="E4339" s="40" t="str">
        <f t="array" ref="E4339">IFERROR(INDEX(raw!$B:$H,MATCH(1,(raw!$B:$B=$B4339)*(raw!$D:$D=$C4339),0),7), "n/a")</f>
        <v/>
      </c>
    </row>
    <row r="4340">
      <c r="B4340" s="39" t="str">
        <f>IFERROR(raw!$B4339,"")</f>
        <v/>
      </c>
      <c r="C4340" s="39" t="str">
        <f>IFERROR(raw!$D4339,"")</f>
        <v/>
      </c>
      <c r="D4340" s="39" t="str">
        <f>IFERROR(__xludf.DUMMYFUNCTION("IFERROR(RANK(raw!$H4339,Filter(raw!$H$2:$H10000,raw!$B$2:$B10000=raw!$B4339),1),"""")"),"")</f>
        <v/>
      </c>
      <c r="E4340" s="40" t="str">
        <f t="array" ref="E4340">IFERROR(INDEX(raw!$B:$H,MATCH(1,(raw!$B:$B=$B4340)*(raw!$D:$D=$C4340),0),7), "n/a")</f>
        <v/>
      </c>
    </row>
    <row r="4341">
      <c r="B4341" s="39" t="str">
        <f>IFERROR(raw!$B4340,"")</f>
        <v/>
      </c>
      <c r="C4341" s="39" t="str">
        <f>IFERROR(raw!$D4340,"")</f>
        <v/>
      </c>
      <c r="D4341" s="39" t="str">
        <f>IFERROR(__xludf.DUMMYFUNCTION("IFERROR(RANK(raw!$H4340,Filter(raw!$H$2:$H10000,raw!$B$2:$B10000=raw!$B4340),1),"""")"),"")</f>
        <v/>
      </c>
      <c r="E4341" s="40" t="str">
        <f t="array" ref="E4341">IFERROR(INDEX(raw!$B:$H,MATCH(1,(raw!$B:$B=$B4341)*(raw!$D:$D=$C4341),0),7), "n/a")</f>
        <v/>
      </c>
    </row>
    <row r="4342">
      <c r="B4342" s="39" t="str">
        <f>IFERROR(raw!$B4341,"")</f>
        <v/>
      </c>
      <c r="C4342" s="39" t="str">
        <f>IFERROR(raw!$D4341,"")</f>
        <v/>
      </c>
      <c r="D4342" s="39" t="str">
        <f>IFERROR(__xludf.DUMMYFUNCTION("IFERROR(RANK(raw!$H4341,Filter(raw!$H$2:$H10000,raw!$B$2:$B10000=raw!$B4341),1),"""")"),"")</f>
        <v/>
      </c>
      <c r="E4342" s="40" t="str">
        <f t="array" ref="E4342">IFERROR(INDEX(raw!$B:$H,MATCH(1,(raw!$B:$B=$B4342)*(raw!$D:$D=$C4342),0),7), "n/a")</f>
        <v/>
      </c>
    </row>
    <row r="4343">
      <c r="B4343" s="39" t="str">
        <f>IFERROR(raw!$B4342,"")</f>
        <v/>
      </c>
      <c r="C4343" s="39" t="str">
        <f>IFERROR(raw!$D4342,"")</f>
        <v/>
      </c>
      <c r="D4343" s="39" t="str">
        <f>IFERROR(__xludf.DUMMYFUNCTION("IFERROR(RANK(raw!$H4342,Filter(raw!$H$2:$H10000,raw!$B$2:$B10000=raw!$B4342),1),"""")"),"")</f>
        <v/>
      </c>
      <c r="E4343" s="40" t="str">
        <f t="array" ref="E4343">IFERROR(INDEX(raw!$B:$H,MATCH(1,(raw!$B:$B=$B4343)*(raw!$D:$D=$C4343),0),7), "n/a")</f>
        <v/>
      </c>
    </row>
    <row r="4344">
      <c r="B4344" s="39" t="str">
        <f>IFERROR(raw!$B4343,"")</f>
        <v/>
      </c>
      <c r="C4344" s="39" t="str">
        <f>IFERROR(raw!$D4343,"")</f>
        <v/>
      </c>
      <c r="D4344" s="39" t="str">
        <f>IFERROR(__xludf.DUMMYFUNCTION("IFERROR(RANK(raw!$H4343,Filter(raw!$H$2:$H10000,raw!$B$2:$B10000=raw!$B4343),1),"""")"),"")</f>
        <v/>
      </c>
      <c r="E4344" s="40" t="str">
        <f t="array" ref="E4344">IFERROR(INDEX(raw!$B:$H,MATCH(1,(raw!$B:$B=$B4344)*(raw!$D:$D=$C4344),0),7), "n/a")</f>
        <v/>
      </c>
    </row>
    <row r="4345">
      <c r="B4345" s="39" t="str">
        <f>IFERROR(raw!$B4344,"")</f>
        <v/>
      </c>
      <c r="C4345" s="39" t="str">
        <f>IFERROR(raw!$D4344,"")</f>
        <v/>
      </c>
      <c r="D4345" s="39" t="str">
        <f>IFERROR(__xludf.DUMMYFUNCTION("IFERROR(RANK(raw!$H4344,Filter(raw!$H$2:$H10000,raw!$B$2:$B10000=raw!$B4344),1),"""")"),"")</f>
        <v/>
      </c>
      <c r="E4345" s="40" t="str">
        <f t="array" ref="E4345">IFERROR(INDEX(raw!$B:$H,MATCH(1,(raw!$B:$B=$B4345)*(raw!$D:$D=$C4345),0),7), "n/a")</f>
        <v/>
      </c>
    </row>
    <row r="4346">
      <c r="B4346" s="39" t="str">
        <f>IFERROR(raw!$B4345,"")</f>
        <v/>
      </c>
      <c r="C4346" s="39" t="str">
        <f>IFERROR(raw!$D4345,"")</f>
        <v/>
      </c>
      <c r="D4346" s="39" t="str">
        <f>IFERROR(__xludf.DUMMYFUNCTION("IFERROR(RANK(raw!$H4345,Filter(raw!$H$2:$H10000,raw!$B$2:$B10000=raw!$B4345),1),"""")"),"")</f>
        <v/>
      </c>
      <c r="E4346" s="40" t="str">
        <f t="array" ref="E4346">IFERROR(INDEX(raw!$B:$H,MATCH(1,(raw!$B:$B=$B4346)*(raw!$D:$D=$C4346),0),7), "n/a")</f>
        <v/>
      </c>
    </row>
    <row r="4347">
      <c r="B4347" s="39" t="str">
        <f>IFERROR(raw!$B4346,"")</f>
        <v/>
      </c>
      <c r="C4347" s="39" t="str">
        <f>IFERROR(raw!$D4346,"")</f>
        <v/>
      </c>
      <c r="D4347" s="39" t="str">
        <f>IFERROR(__xludf.DUMMYFUNCTION("IFERROR(RANK(raw!$H4346,Filter(raw!$H$2:$H10000,raw!$B$2:$B10000=raw!$B4346),1),"""")"),"")</f>
        <v/>
      </c>
      <c r="E4347" s="40" t="str">
        <f t="array" ref="E4347">IFERROR(INDEX(raw!$B:$H,MATCH(1,(raw!$B:$B=$B4347)*(raw!$D:$D=$C4347),0),7), "n/a")</f>
        <v/>
      </c>
    </row>
    <row r="4348">
      <c r="B4348" s="39" t="str">
        <f>IFERROR(raw!$B4347,"")</f>
        <v/>
      </c>
      <c r="C4348" s="39" t="str">
        <f>IFERROR(raw!$D4347,"")</f>
        <v/>
      </c>
      <c r="D4348" s="39" t="str">
        <f>IFERROR(__xludf.DUMMYFUNCTION("IFERROR(RANK(raw!$H4347,Filter(raw!$H$2:$H10000,raw!$B$2:$B10000=raw!$B4347),1),"""")"),"")</f>
        <v/>
      </c>
      <c r="E4348" s="40" t="str">
        <f t="array" ref="E4348">IFERROR(INDEX(raw!$B:$H,MATCH(1,(raw!$B:$B=$B4348)*(raw!$D:$D=$C4348),0),7), "n/a")</f>
        <v/>
      </c>
    </row>
    <row r="4349">
      <c r="B4349" s="39" t="str">
        <f>IFERROR(raw!$B4348,"")</f>
        <v/>
      </c>
      <c r="C4349" s="39" t="str">
        <f>IFERROR(raw!$D4348,"")</f>
        <v/>
      </c>
      <c r="D4349" s="39" t="str">
        <f>IFERROR(__xludf.DUMMYFUNCTION("IFERROR(RANK(raw!$H4348,Filter(raw!$H$2:$H10000,raw!$B$2:$B10000=raw!$B4348),1),"""")"),"")</f>
        <v/>
      </c>
      <c r="E4349" s="40" t="str">
        <f t="array" ref="E4349">IFERROR(INDEX(raw!$B:$H,MATCH(1,(raw!$B:$B=$B4349)*(raw!$D:$D=$C4349),0),7), "n/a")</f>
        <v/>
      </c>
    </row>
    <row r="4350">
      <c r="B4350" s="39" t="str">
        <f>IFERROR(raw!$B4349,"")</f>
        <v/>
      </c>
      <c r="C4350" s="39" t="str">
        <f>IFERROR(raw!$D4349,"")</f>
        <v/>
      </c>
      <c r="D4350" s="39" t="str">
        <f>IFERROR(__xludf.DUMMYFUNCTION("IFERROR(RANK(raw!$H4349,Filter(raw!$H$2:$H10000,raw!$B$2:$B10000=raw!$B4349),1),"""")"),"")</f>
        <v/>
      </c>
      <c r="E4350" s="40" t="str">
        <f t="array" ref="E4350">IFERROR(INDEX(raw!$B:$H,MATCH(1,(raw!$B:$B=$B4350)*(raw!$D:$D=$C4350),0),7), "n/a")</f>
        <v/>
      </c>
    </row>
    <row r="4351">
      <c r="B4351" s="39" t="str">
        <f>IFERROR(raw!$B4350,"")</f>
        <v/>
      </c>
      <c r="C4351" s="39" t="str">
        <f>IFERROR(raw!$D4350,"")</f>
        <v/>
      </c>
      <c r="D4351" s="39" t="str">
        <f>IFERROR(__xludf.DUMMYFUNCTION("IFERROR(RANK(raw!$H4350,Filter(raw!$H$2:$H10000,raw!$B$2:$B10000=raw!$B4350),1),"""")"),"")</f>
        <v/>
      </c>
      <c r="E4351" s="40" t="str">
        <f t="array" ref="E4351">IFERROR(INDEX(raw!$B:$H,MATCH(1,(raw!$B:$B=$B4351)*(raw!$D:$D=$C4351),0),7), "n/a")</f>
        <v/>
      </c>
    </row>
    <row r="4352">
      <c r="B4352" s="39" t="str">
        <f>IFERROR(raw!$B4351,"")</f>
        <v/>
      </c>
      <c r="C4352" s="39" t="str">
        <f>IFERROR(raw!$D4351,"")</f>
        <v/>
      </c>
      <c r="D4352" s="39" t="str">
        <f>IFERROR(__xludf.DUMMYFUNCTION("IFERROR(RANK(raw!$H4351,Filter(raw!$H$2:$H10000,raw!$B$2:$B10000=raw!$B4351),1),"""")"),"")</f>
        <v/>
      </c>
      <c r="E4352" s="40" t="str">
        <f t="array" ref="E4352">IFERROR(INDEX(raw!$B:$H,MATCH(1,(raw!$B:$B=$B4352)*(raw!$D:$D=$C4352),0),7), "n/a")</f>
        <v/>
      </c>
    </row>
    <row r="4353">
      <c r="B4353" s="39" t="str">
        <f>IFERROR(raw!$B4352,"")</f>
        <v/>
      </c>
      <c r="C4353" s="39" t="str">
        <f>IFERROR(raw!$D4352,"")</f>
        <v/>
      </c>
      <c r="D4353" s="39" t="str">
        <f>IFERROR(__xludf.DUMMYFUNCTION("IFERROR(RANK(raw!$H4352,Filter(raw!$H$2:$H10000,raw!$B$2:$B10000=raw!$B4352),1),"""")"),"")</f>
        <v/>
      </c>
      <c r="E4353" s="40" t="str">
        <f t="array" ref="E4353">IFERROR(INDEX(raw!$B:$H,MATCH(1,(raw!$B:$B=$B4353)*(raw!$D:$D=$C4353),0),7), "n/a")</f>
        <v/>
      </c>
    </row>
    <row r="4354">
      <c r="B4354" s="39" t="str">
        <f>IFERROR(raw!$B4353,"")</f>
        <v/>
      </c>
      <c r="C4354" s="39" t="str">
        <f>IFERROR(raw!$D4353,"")</f>
        <v/>
      </c>
      <c r="D4354" s="39" t="str">
        <f>IFERROR(__xludf.DUMMYFUNCTION("IFERROR(RANK(raw!$H4353,Filter(raw!$H$2:$H10000,raw!$B$2:$B10000=raw!$B4353),1),"""")"),"")</f>
        <v/>
      </c>
      <c r="E4354" s="40" t="str">
        <f t="array" ref="E4354">IFERROR(INDEX(raw!$B:$H,MATCH(1,(raw!$B:$B=$B4354)*(raw!$D:$D=$C4354),0),7), "n/a")</f>
        <v/>
      </c>
    </row>
    <row r="4355">
      <c r="B4355" s="39" t="str">
        <f>IFERROR(raw!$B4354,"")</f>
        <v/>
      </c>
      <c r="C4355" s="39" t="str">
        <f>IFERROR(raw!$D4354,"")</f>
        <v/>
      </c>
      <c r="D4355" s="39" t="str">
        <f>IFERROR(__xludf.DUMMYFUNCTION("IFERROR(RANK(raw!$H4354,Filter(raw!$H$2:$H10000,raw!$B$2:$B10000=raw!$B4354),1),"""")"),"")</f>
        <v/>
      </c>
      <c r="E4355" s="40" t="str">
        <f t="array" ref="E4355">IFERROR(INDEX(raw!$B:$H,MATCH(1,(raw!$B:$B=$B4355)*(raw!$D:$D=$C4355),0),7), "n/a")</f>
        <v/>
      </c>
    </row>
    <row r="4356">
      <c r="B4356" s="39" t="str">
        <f>IFERROR(raw!$B4355,"")</f>
        <v/>
      </c>
      <c r="C4356" s="39" t="str">
        <f>IFERROR(raw!$D4355,"")</f>
        <v/>
      </c>
      <c r="D4356" s="39" t="str">
        <f>IFERROR(__xludf.DUMMYFUNCTION("IFERROR(RANK(raw!$H4355,Filter(raw!$H$2:$H10000,raw!$B$2:$B10000=raw!$B4355),1),"""")"),"")</f>
        <v/>
      </c>
      <c r="E4356" s="40" t="str">
        <f t="array" ref="E4356">IFERROR(INDEX(raw!$B:$H,MATCH(1,(raw!$B:$B=$B4356)*(raw!$D:$D=$C4356),0),7), "n/a")</f>
        <v/>
      </c>
    </row>
    <row r="4357">
      <c r="B4357" s="39" t="str">
        <f>IFERROR(raw!$B4356,"")</f>
        <v/>
      </c>
      <c r="C4357" s="39" t="str">
        <f>IFERROR(raw!$D4356,"")</f>
        <v/>
      </c>
      <c r="D4357" s="39" t="str">
        <f>IFERROR(__xludf.DUMMYFUNCTION("IFERROR(RANK(raw!$H4356,Filter(raw!$H$2:$H10000,raw!$B$2:$B10000=raw!$B4356),1),"""")"),"")</f>
        <v/>
      </c>
      <c r="E4357" s="40" t="str">
        <f t="array" ref="E4357">IFERROR(INDEX(raw!$B:$H,MATCH(1,(raw!$B:$B=$B4357)*(raw!$D:$D=$C4357),0),7), "n/a")</f>
        <v/>
      </c>
    </row>
    <row r="4358">
      <c r="B4358" s="39" t="str">
        <f>IFERROR(raw!$B4357,"")</f>
        <v/>
      </c>
      <c r="C4358" s="39" t="str">
        <f>IFERROR(raw!$D4357,"")</f>
        <v/>
      </c>
      <c r="D4358" s="39" t="str">
        <f>IFERROR(__xludf.DUMMYFUNCTION("IFERROR(RANK(raw!$H4357,Filter(raw!$H$2:$H10000,raw!$B$2:$B10000=raw!$B4357),1),"""")"),"")</f>
        <v/>
      </c>
      <c r="E4358" s="40" t="str">
        <f t="array" ref="E4358">IFERROR(INDEX(raw!$B:$H,MATCH(1,(raw!$B:$B=$B4358)*(raw!$D:$D=$C4358),0),7), "n/a")</f>
        <v/>
      </c>
    </row>
    <row r="4359">
      <c r="B4359" s="39" t="str">
        <f>IFERROR(raw!$B4358,"")</f>
        <v/>
      </c>
      <c r="C4359" s="39" t="str">
        <f>IFERROR(raw!$D4358,"")</f>
        <v/>
      </c>
      <c r="D4359" s="39" t="str">
        <f>IFERROR(__xludf.DUMMYFUNCTION("IFERROR(RANK(raw!$H4358,Filter(raw!$H$2:$H10000,raw!$B$2:$B10000=raw!$B4358),1),"""")"),"")</f>
        <v/>
      </c>
      <c r="E4359" s="40" t="str">
        <f t="array" ref="E4359">IFERROR(INDEX(raw!$B:$H,MATCH(1,(raw!$B:$B=$B4359)*(raw!$D:$D=$C4359),0),7), "n/a")</f>
        <v/>
      </c>
    </row>
    <row r="4360">
      <c r="B4360" s="39" t="str">
        <f>IFERROR(raw!$B4359,"")</f>
        <v/>
      </c>
      <c r="C4360" s="39" t="str">
        <f>IFERROR(raw!$D4359,"")</f>
        <v/>
      </c>
      <c r="D4360" s="39" t="str">
        <f>IFERROR(__xludf.DUMMYFUNCTION("IFERROR(RANK(raw!$H4359,Filter(raw!$H$2:$H10000,raw!$B$2:$B10000=raw!$B4359),1),"""")"),"")</f>
        <v/>
      </c>
      <c r="E4360" s="40" t="str">
        <f t="array" ref="E4360">IFERROR(INDEX(raw!$B:$H,MATCH(1,(raw!$B:$B=$B4360)*(raw!$D:$D=$C4360),0),7), "n/a")</f>
        <v/>
      </c>
    </row>
    <row r="4361">
      <c r="B4361" s="39" t="str">
        <f>IFERROR(raw!$B4360,"")</f>
        <v/>
      </c>
      <c r="C4361" s="39" t="str">
        <f>IFERROR(raw!$D4360,"")</f>
        <v/>
      </c>
      <c r="D4361" s="39" t="str">
        <f>IFERROR(__xludf.DUMMYFUNCTION("IFERROR(RANK(raw!$H4360,Filter(raw!$H$2:$H10000,raw!$B$2:$B10000=raw!$B4360),1),"""")"),"")</f>
        <v/>
      </c>
      <c r="E4361" s="40" t="str">
        <f t="array" ref="E4361">IFERROR(INDEX(raw!$B:$H,MATCH(1,(raw!$B:$B=$B4361)*(raw!$D:$D=$C4361),0),7), "n/a")</f>
        <v/>
      </c>
    </row>
    <row r="4362">
      <c r="B4362" s="39" t="str">
        <f>IFERROR(raw!$B4361,"")</f>
        <v/>
      </c>
      <c r="C4362" s="39" t="str">
        <f>IFERROR(raw!$D4361,"")</f>
        <v/>
      </c>
      <c r="D4362" s="39" t="str">
        <f>IFERROR(__xludf.DUMMYFUNCTION("IFERROR(RANK(raw!$H4361,Filter(raw!$H$2:$H10000,raw!$B$2:$B10000=raw!$B4361),1),"""")"),"")</f>
        <v/>
      </c>
      <c r="E4362" s="40" t="str">
        <f t="array" ref="E4362">IFERROR(INDEX(raw!$B:$H,MATCH(1,(raw!$B:$B=$B4362)*(raw!$D:$D=$C4362),0),7), "n/a")</f>
        <v/>
      </c>
    </row>
    <row r="4363">
      <c r="B4363" s="39" t="str">
        <f>IFERROR(raw!$B4362,"")</f>
        <v/>
      </c>
      <c r="C4363" s="39" t="str">
        <f>IFERROR(raw!$D4362,"")</f>
        <v/>
      </c>
      <c r="D4363" s="39" t="str">
        <f>IFERROR(__xludf.DUMMYFUNCTION("IFERROR(RANK(raw!$H4362,Filter(raw!$H$2:$H10000,raw!$B$2:$B10000=raw!$B4362),1),"""")"),"")</f>
        <v/>
      </c>
      <c r="E4363" s="40" t="str">
        <f t="array" ref="E4363">IFERROR(INDEX(raw!$B:$H,MATCH(1,(raw!$B:$B=$B4363)*(raw!$D:$D=$C4363),0),7), "n/a")</f>
        <v/>
      </c>
    </row>
    <row r="4364">
      <c r="B4364" s="39" t="str">
        <f>IFERROR(raw!$B4363,"")</f>
        <v/>
      </c>
      <c r="C4364" s="39" t="str">
        <f>IFERROR(raw!$D4363,"")</f>
        <v/>
      </c>
      <c r="D4364" s="39" t="str">
        <f>IFERROR(__xludf.DUMMYFUNCTION("IFERROR(RANK(raw!$H4363,Filter(raw!$H$2:$H10000,raw!$B$2:$B10000=raw!$B4363),1),"""")"),"")</f>
        <v/>
      </c>
      <c r="E4364" s="40" t="str">
        <f t="array" ref="E4364">IFERROR(INDEX(raw!$B:$H,MATCH(1,(raw!$B:$B=$B4364)*(raw!$D:$D=$C4364),0),7), "n/a")</f>
        <v/>
      </c>
    </row>
    <row r="4365">
      <c r="B4365" s="39" t="str">
        <f>IFERROR(raw!$B4364,"")</f>
        <v/>
      </c>
      <c r="C4365" s="39" t="str">
        <f>IFERROR(raw!$D4364,"")</f>
        <v/>
      </c>
      <c r="D4365" s="39" t="str">
        <f>IFERROR(__xludf.DUMMYFUNCTION("IFERROR(RANK(raw!$H4364,Filter(raw!$H$2:$H10000,raw!$B$2:$B10000=raw!$B4364),1),"""")"),"")</f>
        <v/>
      </c>
      <c r="E4365" s="40" t="str">
        <f t="array" ref="E4365">IFERROR(INDEX(raw!$B:$H,MATCH(1,(raw!$B:$B=$B4365)*(raw!$D:$D=$C4365),0),7), "n/a")</f>
        <v/>
      </c>
    </row>
    <row r="4366">
      <c r="B4366" s="39" t="str">
        <f>IFERROR(raw!$B4365,"")</f>
        <v/>
      </c>
      <c r="C4366" s="39" t="str">
        <f>IFERROR(raw!$D4365,"")</f>
        <v/>
      </c>
      <c r="D4366" s="39" t="str">
        <f>IFERROR(__xludf.DUMMYFUNCTION("IFERROR(RANK(raw!$H4365,Filter(raw!$H$2:$H10000,raw!$B$2:$B10000=raw!$B4365),1),"""")"),"")</f>
        <v/>
      </c>
      <c r="E4366" s="40" t="str">
        <f t="array" ref="E4366">IFERROR(INDEX(raw!$B:$H,MATCH(1,(raw!$B:$B=$B4366)*(raw!$D:$D=$C4366),0),7), "n/a")</f>
        <v/>
      </c>
    </row>
    <row r="4367">
      <c r="B4367" s="39" t="str">
        <f>IFERROR(raw!$B4366,"")</f>
        <v/>
      </c>
      <c r="C4367" s="39" t="str">
        <f>IFERROR(raw!$D4366,"")</f>
        <v/>
      </c>
      <c r="D4367" s="39" t="str">
        <f>IFERROR(__xludf.DUMMYFUNCTION("IFERROR(RANK(raw!$H4366,Filter(raw!$H$2:$H10000,raw!$B$2:$B10000=raw!$B4366),1),"""")"),"")</f>
        <v/>
      </c>
      <c r="E4367" s="40" t="str">
        <f t="array" ref="E4367">IFERROR(INDEX(raw!$B:$H,MATCH(1,(raw!$B:$B=$B4367)*(raw!$D:$D=$C4367),0),7), "n/a")</f>
        <v/>
      </c>
    </row>
    <row r="4368">
      <c r="B4368" s="39" t="str">
        <f>IFERROR(raw!$B4367,"")</f>
        <v/>
      </c>
      <c r="C4368" s="39" t="str">
        <f>IFERROR(raw!$D4367,"")</f>
        <v/>
      </c>
      <c r="D4368" s="39" t="str">
        <f>IFERROR(__xludf.DUMMYFUNCTION("IFERROR(RANK(raw!$H4367,Filter(raw!$H$2:$H10000,raw!$B$2:$B10000=raw!$B4367),1),"""")"),"")</f>
        <v/>
      </c>
      <c r="E4368" s="40" t="str">
        <f t="array" ref="E4368">IFERROR(INDEX(raw!$B:$H,MATCH(1,(raw!$B:$B=$B4368)*(raw!$D:$D=$C4368),0),7), "n/a")</f>
        <v/>
      </c>
    </row>
    <row r="4369">
      <c r="B4369" s="39" t="str">
        <f>IFERROR(raw!$B4368,"")</f>
        <v/>
      </c>
      <c r="C4369" s="39" t="str">
        <f>IFERROR(raw!$D4368,"")</f>
        <v/>
      </c>
      <c r="D4369" s="39" t="str">
        <f>IFERROR(__xludf.DUMMYFUNCTION("IFERROR(RANK(raw!$H4368,Filter(raw!$H$2:$H10000,raw!$B$2:$B10000=raw!$B4368),1),"""")"),"")</f>
        <v/>
      </c>
      <c r="E4369" s="40" t="str">
        <f t="array" ref="E4369">IFERROR(INDEX(raw!$B:$H,MATCH(1,(raw!$B:$B=$B4369)*(raw!$D:$D=$C4369),0),7), "n/a")</f>
        <v/>
      </c>
    </row>
    <row r="4370">
      <c r="B4370" s="39" t="str">
        <f>IFERROR(raw!$B4369,"")</f>
        <v/>
      </c>
      <c r="C4370" s="39" t="str">
        <f>IFERROR(raw!$D4369,"")</f>
        <v/>
      </c>
      <c r="D4370" s="39" t="str">
        <f>IFERROR(__xludf.DUMMYFUNCTION("IFERROR(RANK(raw!$H4369,Filter(raw!$H$2:$H10000,raw!$B$2:$B10000=raw!$B4369),1),"""")"),"")</f>
        <v/>
      </c>
      <c r="E4370" s="40" t="str">
        <f t="array" ref="E4370">IFERROR(INDEX(raw!$B:$H,MATCH(1,(raw!$B:$B=$B4370)*(raw!$D:$D=$C4370),0),7), "n/a")</f>
        <v/>
      </c>
    </row>
    <row r="4371">
      <c r="B4371" s="39" t="str">
        <f>IFERROR(raw!$B4370,"")</f>
        <v/>
      </c>
      <c r="C4371" s="39" t="str">
        <f>IFERROR(raw!$D4370,"")</f>
        <v/>
      </c>
      <c r="D4371" s="39" t="str">
        <f>IFERROR(__xludf.DUMMYFUNCTION("IFERROR(RANK(raw!$H4370,Filter(raw!$H$2:$H10000,raw!$B$2:$B10000=raw!$B4370),1),"""")"),"")</f>
        <v/>
      </c>
      <c r="E4371" s="40" t="str">
        <f t="array" ref="E4371">IFERROR(INDEX(raw!$B:$H,MATCH(1,(raw!$B:$B=$B4371)*(raw!$D:$D=$C4371),0),7), "n/a")</f>
        <v/>
      </c>
    </row>
    <row r="4372">
      <c r="B4372" s="39" t="str">
        <f>IFERROR(raw!$B4371,"")</f>
        <v/>
      </c>
      <c r="C4372" s="39" t="str">
        <f>IFERROR(raw!$D4371,"")</f>
        <v/>
      </c>
      <c r="D4372" s="39" t="str">
        <f>IFERROR(__xludf.DUMMYFUNCTION("IFERROR(RANK(raw!$H4371,Filter(raw!$H$2:$H10000,raw!$B$2:$B10000=raw!$B4371),1),"""")"),"")</f>
        <v/>
      </c>
      <c r="E4372" s="40" t="str">
        <f t="array" ref="E4372">IFERROR(INDEX(raw!$B:$H,MATCH(1,(raw!$B:$B=$B4372)*(raw!$D:$D=$C4372),0),7), "n/a")</f>
        <v/>
      </c>
    </row>
    <row r="4373">
      <c r="B4373" s="39" t="str">
        <f>IFERROR(raw!$B4372,"")</f>
        <v/>
      </c>
      <c r="C4373" s="39" t="str">
        <f>IFERROR(raw!$D4372,"")</f>
        <v/>
      </c>
      <c r="D4373" s="39" t="str">
        <f>IFERROR(__xludf.DUMMYFUNCTION("IFERROR(RANK(raw!$H4372,Filter(raw!$H$2:$H10000,raw!$B$2:$B10000=raw!$B4372),1),"""")"),"")</f>
        <v/>
      </c>
      <c r="E4373" s="40" t="str">
        <f t="array" ref="E4373">IFERROR(INDEX(raw!$B:$H,MATCH(1,(raw!$B:$B=$B4373)*(raw!$D:$D=$C4373),0),7), "n/a")</f>
        <v/>
      </c>
    </row>
    <row r="4374">
      <c r="B4374" s="39" t="str">
        <f>IFERROR(raw!$B4373,"")</f>
        <v/>
      </c>
      <c r="C4374" s="39" t="str">
        <f>IFERROR(raw!$D4373,"")</f>
        <v/>
      </c>
      <c r="D4374" s="39" t="str">
        <f>IFERROR(__xludf.DUMMYFUNCTION("IFERROR(RANK(raw!$H4373,Filter(raw!$H$2:$H10000,raw!$B$2:$B10000=raw!$B4373),1),"""")"),"")</f>
        <v/>
      </c>
      <c r="E4374" s="40" t="str">
        <f t="array" ref="E4374">IFERROR(INDEX(raw!$B:$H,MATCH(1,(raw!$B:$B=$B4374)*(raw!$D:$D=$C4374),0),7), "n/a")</f>
        <v/>
      </c>
    </row>
    <row r="4375">
      <c r="B4375" s="39" t="str">
        <f>IFERROR(raw!$B4374,"")</f>
        <v/>
      </c>
      <c r="C4375" s="39" t="str">
        <f>IFERROR(raw!$D4374,"")</f>
        <v/>
      </c>
      <c r="D4375" s="39" t="str">
        <f>IFERROR(__xludf.DUMMYFUNCTION("IFERROR(RANK(raw!$H4374,Filter(raw!$H$2:$H10000,raw!$B$2:$B10000=raw!$B4374),1),"""")"),"")</f>
        <v/>
      </c>
      <c r="E4375" s="40" t="str">
        <f t="array" ref="E4375">IFERROR(INDEX(raw!$B:$H,MATCH(1,(raw!$B:$B=$B4375)*(raw!$D:$D=$C4375),0),7), "n/a")</f>
        <v/>
      </c>
    </row>
    <row r="4376">
      <c r="B4376" s="39" t="str">
        <f>IFERROR(raw!$B4375,"")</f>
        <v/>
      </c>
      <c r="C4376" s="39" t="str">
        <f>IFERROR(raw!$D4375,"")</f>
        <v/>
      </c>
      <c r="D4376" s="39" t="str">
        <f>IFERROR(__xludf.DUMMYFUNCTION("IFERROR(RANK(raw!$H4375,Filter(raw!$H$2:$H10000,raw!$B$2:$B10000=raw!$B4375),1),"""")"),"")</f>
        <v/>
      </c>
      <c r="E4376" s="40" t="str">
        <f t="array" ref="E4376">IFERROR(INDEX(raw!$B:$H,MATCH(1,(raw!$B:$B=$B4376)*(raw!$D:$D=$C4376),0),7), "n/a")</f>
        <v/>
      </c>
    </row>
    <row r="4377">
      <c r="B4377" s="39" t="str">
        <f>IFERROR(raw!$B4376,"")</f>
        <v/>
      </c>
      <c r="C4377" s="39" t="str">
        <f>IFERROR(raw!$D4376,"")</f>
        <v/>
      </c>
      <c r="D4377" s="39" t="str">
        <f>IFERROR(__xludf.DUMMYFUNCTION("IFERROR(RANK(raw!$H4376,Filter(raw!$H$2:$H10000,raw!$B$2:$B10000=raw!$B4376),1),"""")"),"")</f>
        <v/>
      </c>
      <c r="E4377" s="40" t="str">
        <f t="array" ref="E4377">IFERROR(INDEX(raw!$B:$H,MATCH(1,(raw!$B:$B=$B4377)*(raw!$D:$D=$C4377),0),7), "n/a")</f>
        <v/>
      </c>
    </row>
    <row r="4378">
      <c r="B4378" s="39" t="str">
        <f>IFERROR(raw!$B4377,"")</f>
        <v/>
      </c>
      <c r="C4378" s="39" t="str">
        <f>IFERROR(raw!$D4377,"")</f>
        <v/>
      </c>
      <c r="D4378" s="39" t="str">
        <f>IFERROR(__xludf.DUMMYFUNCTION("IFERROR(RANK(raw!$H4377,Filter(raw!$H$2:$H10000,raw!$B$2:$B10000=raw!$B4377),1),"""")"),"")</f>
        <v/>
      </c>
      <c r="E4378" s="40" t="str">
        <f t="array" ref="E4378">IFERROR(INDEX(raw!$B:$H,MATCH(1,(raw!$B:$B=$B4378)*(raw!$D:$D=$C4378),0),7), "n/a")</f>
        <v/>
      </c>
    </row>
    <row r="4379">
      <c r="B4379" s="39" t="str">
        <f>IFERROR(raw!$B4378,"")</f>
        <v/>
      </c>
      <c r="C4379" s="39" t="str">
        <f>IFERROR(raw!$D4378,"")</f>
        <v/>
      </c>
      <c r="D4379" s="39" t="str">
        <f>IFERROR(__xludf.DUMMYFUNCTION("IFERROR(RANK(raw!$H4378,Filter(raw!$H$2:$H10000,raw!$B$2:$B10000=raw!$B4378),1),"""")"),"")</f>
        <v/>
      </c>
      <c r="E4379" s="40" t="str">
        <f t="array" ref="E4379">IFERROR(INDEX(raw!$B:$H,MATCH(1,(raw!$B:$B=$B4379)*(raw!$D:$D=$C4379),0),7), "n/a")</f>
        <v/>
      </c>
    </row>
    <row r="4380">
      <c r="B4380" s="39" t="str">
        <f>IFERROR(raw!$B4379,"")</f>
        <v/>
      </c>
      <c r="C4380" s="39" t="str">
        <f>IFERROR(raw!$D4379,"")</f>
        <v/>
      </c>
      <c r="D4380" s="39" t="str">
        <f>IFERROR(__xludf.DUMMYFUNCTION("IFERROR(RANK(raw!$H4379,Filter(raw!$H$2:$H10000,raw!$B$2:$B10000=raw!$B4379),1),"""")"),"")</f>
        <v/>
      </c>
      <c r="E4380" s="40" t="str">
        <f t="array" ref="E4380">IFERROR(INDEX(raw!$B:$H,MATCH(1,(raw!$B:$B=$B4380)*(raw!$D:$D=$C4380),0),7), "n/a")</f>
        <v/>
      </c>
    </row>
    <row r="4381">
      <c r="B4381" s="39" t="str">
        <f>IFERROR(raw!$B4380,"")</f>
        <v/>
      </c>
      <c r="C4381" s="39" t="str">
        <f>IFERROR(raw!$D4380,"")</f>
        <v/>
      </c>
      <c r="D4381" s="39" t="str">
        <f>IFERROR(__xludf.DUMMYFUNCTION("IFERROR(RANK(raw!$H4380,Filter(raw!$H$2:$H10000,raw!$B$2:$B10000=raw!$B4380),1),"""")"),"")</f>
        <v/>
      </c>
      <c r="E4381" s="40" t="str">
        <f t="array" ref="E4381">IFERROR(INDEX(raw!$B:$H,MATCH(1,(raw!$B:$B=$B4381)*(raw!$D:$D=$C4381),0),7), "n/a")</f>
        <v/>
      </c>
    </row>
    <row r="4382">
      <c r="B4382" s="39" t="str">
        <f>IFERROR(raw!$B4381,"")</f>
        <v/>
      </c>
      <c r="C4382" s="39" t="str">
        <f>IFERROR(raw!$D4381,"")</f>
        <v/>
      </c>
      <c r="D4382" s="39" t="str">
        <f>IFERROR(__xludf.DUMMYFUNCTION("IFERROR(RANK(raw!$H4381,Filter(raw!$H$2:$H10000,raw!$B$2:$B10000=raw!$B4381),1),"""")"),"")</f>
        <v/>
      </c>
      <c r="E4382" s="40" t="str">
        <f t="array" ref="E4382">IFERROR(INDEX(raw!$B:$H,MATCH(1,(raw!$B:$B=$B4382)*(raw!$D:$D=$C4382),0),7), "n/a")</f>
        <v/>
      </c>
    </row>
    <row r="4383">
      <c r="B4383" s="39" t="str">
        <f>IFERROR(raw!$B4382,"")</f>
        <v/>
      </c>
      <c r="C4383" s="39" t="str">
        <f>IFERROR(raw!$D4382,"")</f>
        <v/>
      </c>
      <c r="D4383" s="39" t="str">
        <f>IFERROR(__xludf.DUMMYFUNCTION("IFERROR(RANK(raw!$H4382,Filter(raw!$H$2:$H10000,raw!$B$2:$B10000=raw!$B4382),1),"""")"),"")</f>
        <v/>
      </c>
      <c r="E4383" s="40" t="str">
        <f t="array" ref="E4383">IFERROR(INDEX(raw!$B:$H,MATCH(1,(raw!$B:$B=$B4383)*(raw!$D:$D=$C4383),0),7), "n/a")</f>
        <v/>
      </c>
    </row>
    <row r="4384">
      <c r="B4384" s="39" t="str">
        <f>IFERROR(raw!$B4383,"")</f>
        <v/>
      </c>
      <c r="C4384" s="39" t="str">
        <f>IFERROR(raw!$D4383,"")</f>
        <v/>
      </c>
      <c r="D4384" s="39" t="str">
        <f>IFERROR(__xludf.DUMMYFUNCTION("IFERROR(RANK(raw!$H4383,Filter(raw!$H$2:$H10000,raw!$B$2:$B10000=raw!$B4383),1),"""")"),"")</f>
        <v/>
      </c>
      <c r="E4384" s="40" t="str">
        <f t="array" ref="E4384">IFERROR(INDEX(raw!$B:$H,MATCH(1,(raw!$B:$B=$B4384)*(raw!$D:$D=$C4384),0),7), "n/a")</f>
        <v/>
      </c>
    </row>
    <row r="4385">
      <c r="B4385" s="39" t="str">
        <f>IFERROR(raw!$B4384,"")</f>
        <v/>
      </c>
      <c r="C4385" s="39" t="str">
        <f>IFERROR(raw!$D4384,"")</f>
        <v/>
      </c>
      <c r="D4385" s="39" t="str">
        <f>IFERROR(__xludf.DUMMYFUNCTION("IFERROR(RANK(raw!$H4384,Filter(raw!$H$2:$H10000,raw!$B$2:$B10000=raw!$B4384),1),"""")"),"")</f>
        <v/>
      </c>
      <c r="E4385" s="40" t="str">
        <f t="array" ref="E4385">IFERROR(INDEX(raw!$B:$H,MATCH(1,(raw!$B:$B=$B4385)*(raw!$D:$D=$C4385),0),7), "n/a")</f>
        <v/>
      </c>
    </row>
    <row r="4386">
      <c r="B4386" s="39" t="str">
        <f>IFERROR(raw!$B4385,"")</f>
        <v/>
      </c>
      <c r="C4386" s="39" t="str">
        <f>IFERROR(raw!$D4385,"")</f>
        <v/>
      </c>
      <c r="D4386" s="39" t="str">
        <f>IFERROR(__xludf.DUMMYFUNCTION("IFERROR(RANK(raw!$H4385,Filter(raw!$H$2:$H10000,raw!$B$2:$B10000=raw!$B4385),1),"""")"),"")</f>
        <v/>
      </c>
      <c r="E4386" s="40" t="str">
        <f t="array" ref="E4386">IFERROR(INDEX(raw!$B:$H,MATCH(1,(raw!$B:$B=$B4386)*(raw!$D:$D=$C4386),0),7), "n/a")</f>
        <v/>
      </c>
    </row>
    <row r="4387">
      <c r="B4387" s="39" t="str">
        <f>IFERROR(raw!$B4386,"")</f>
        <v/>
      </c>
      <c r="C4387" s="39" t="str">
        <f>IFERROR(raw!$D4386,"")</f>
        <v/>
      </c>
      <c r="D4387" s="39" t="str">
        <f>IFERROR(__xludf.DUMMYFUNCTION("IFERROR(RANK(raw!$H4386,Filter(raw!$H$2:$H10000,raw!$B$2:$B10000=raw!$B4386),1),"""")"),"")</f>
        <v/>
      </c>
      <c r="E4387" s="40" t="str">
        <f t="array" ref="E4387">IFERROR(INDEX(raw!$B:$H,MATCH(1,(raw!$B:$B=$B4387)*(raw!$D:$D=$C4387),0),7), "n/a")</f>
        <v/>
      </c>
    </row>
    <row r="4388">
      <c r="B4388" s="39" t="str">
        <f>IFERROR(raw!$B4387,"")</f>
        <v/>
      </c>
      <c r="C4388" s="39" t="str">
        <f>IFERROR(raw!$D4387,"")</f>
        <v/>
      </c>
      <c r="D4388" s="39" t="str">
        <f>IFERROR(__xludf.DUMMYFUNCTION("IFERROR(RANK(raw!$H4387,Filter(raw!$H$2:$H10000,raw!$B$2:$B10000=raw!$B4387),1),"""")"),"")</f>
        <v/>
      </c>
      <c r="E4388" s="40" t="str">
        <f t="array" ref="E4388">IFERROR(INDEX(raw!$B:$H,MATCH(1,(raw!$B:$B=$B4388)*(raw!$D:$D=$C4388),0),7), "n/a")</f>
        <v/>
      </c>
    </row>
    <row r="4389">
      <c r="B4389" s="39" t="str">
        <f>IFERROR(raw!$B4388,"")</f>
        <v/>
      </c>
      <c r="C4389" s="39" t="str">
        <f>IFERROR(raw!$D4388,"")</f>
        <v/>
      </c>
      <c r="D4389" s="39" t="str">
        <f>IFERROR(__xludf.DUMMYFUNCTION("IFERROR(RANK(raw!$H4388,Filter(raw!$H$2:$H10000,raw!$B$2:$B10000=raw!$B4388),1),"""")"),"")</f>
        <v/>
      </c>
      <c r="E4389" s="40" t="str">
        <f t="array" ref="E4389">IFERROR(INDEX(raw!$B:$H,MATCH(1,(raw!$B:$B=$B4389)*(raw!$D:$D=$C4389),0),7), "n/a")</f>
        <v/>
      </c>
    </row>
    <row r="4390">
      <c r="B4390" s="39" t="str">
        <f>IFERROR(raw!$B4389,"")</f>
        <v/>
      </c>
      <c r="C4390" s="39" t="str">
        <f>IFERROR(raw!$D4389,"")</f>
        <v/>
      </c>
      <c r="D4390" s="39" t="str">
        <f>IFERROR(__xludf.DUMMYFUNCTION("IFERROR(RANK(raw!$H4389,Filter(raw!$H$2:$H10000,raw!$B$2:$B10000=raw!$B4389),1),"""")"),"")</f>
        <v/>
      </c>
      <c r="E4390" s="40" t="str">
        <f t="array" ref="E4390">IFERROR(INDEX(raw!$B:$H,MATCH(1,(raw!$B:$B=$B4390)*(raw!$D:$D=$C4390),0),7), "n/a")</f>
        <v/>
      </c>
    </row>
    <row r="4391">
      <c r="B4391" s="39" t="str">
        <f>IFERROR(raw!$B4390,"")</f>
        <v/>
      </c>
      <c r="C4391" s="39" t="str">
        <f>IFERROR(raw!$D4390,"")</f>
        <v/>
      </c>
      <c r="D4391" s="39" t="str">
        <f>IFERROR(__xludf.DUMMYFUNCTION("IFERROR(RANK(raw!$H4390,Filter(raw!$H$2:$H10000,raw!$B$2:$B10000=raw!$B4390),1),"""")"),"")</f>
        <v/>
      </c>
      <c r="E4391" s="40" t="str">
        <f t="array" ref="E4391">IFERROR(INDEX(raw!$B:$H,MATCH(1,(raw!$B:$B=$B4391)*(raw!$D:$D=$C4391),0),7), "n/a")</f>
        <v/>
      </c>
    </row>
    <row r="4392">
      <c r="B4392" s="39" t="str">
        <f>IFERROR(raw!$B4391,"")</f>
        <v/>
      </c>
      <c r="C4392" s="39" t="str">
        <f>IFERROR(raw!$D4391,"")</f>
        <v/>
      </c>
      <c r="D4392" s="39" t="str">
        <f>IFERROR(__xludf.DUMMYFUNCTION("IFERROR(RANK(raw!$H4391,Filter(raw!$H$2:$H10000,raw!$B$2:$B10000=raw!$B4391),1),"""")"),"")</f>
        <v/>
      </c>
      <c r="E4392" s="40" t="str">
        <f t="array" ref="E4392">IFERROR(INDEX(raw!$B:$H,MATCH(1,(raw!$B:$B=$B4392)*(raw!$D:$D=$C4392),0),7), "n/a")</f>
        <v/>
      </c>
    </row>
    <row r="4393">
      <c r="B4393" s="39" t="str">
        <f>IFERROR(raw!$B4392,"")</f>
        <v/>
      </c>
      <c r="C4393" s="39" t="str">
        <f>IFERROR(raw!$D4392,"")</f>
        <v/>
      </c>
      <c r="D4393" s="39" t="str">
        <f>IFERROR(__xludf.DUMMYFUNCTION("IFERROR(RANK(raw!$H4392,Filter(raw!$H$2:$H10000,raw!$B$2:$B10000=raw!$B4392),1),"""")"),"")</f>
        <v/>
      </c>
      <c r="E4393" s="40" t="str">
        <f t="array" ref="E4393">IFERROR(INDEX(raw!$B:$H,MATCH(1,(raw!$B:$B=$B4393)*(raw!$D:$D=$C4393),0),7), "n/a")</f>
        <v/>
      </c>
    </row>
    <row r="4394">
      <c r="B4394" s="39" t="str">
        <f>IFERROR(raw!$B4393,"")</f>
        <v/>
      </c>
      <c r="C4394" s="39" t="str">
        <f>IFERROR(raw!$D4393,"")</f>
        <v/>
      </c>
      <c r="D4394" s="39" t="str">
        <f>IFERROR(__xludf.DUMMYFUNCTION("IFERROR(RANK(raw!$H4393,Filter(raw!$H$2:$H10000,raw!$B$2:$B10000=raw!$B4393),1),"""")"),"")</f>
        <v/>
      </c>
      <c r="E4394" s="40" t="str">
        <f t="array" ref="E4394">IFERROR(INDEX(raw!$B:$H,MATCH(1,(raw!$B:$B=$B4394)*(raw!$D:$D=$C4394),0),7), "n/a")</f>
        <v/>
      </c>
    </row>
    <row r="4395">
      <c r="B4395" s="39" t="str">
        <f>IFERROR(raw!$B4394,"")</f>
        <v/>
      </c>
      <c r="C4395" s="39" t="str">
        <f>IFERROR(raw!$D4394,"")</f>
        <v/>
      </c>
      <c r="D4395" s="39" t="str">
        <f>IFERROR(__xludf.DUMMYFUNCTION("IFERROR(RANK(raw!$H4394,Filter(raw!$H$2:$H10000,raw!$B$2:$B10000=raw!$B4394),1),"""")"),"")</f>
        <v/>
      </c>
      <c r="E4395" s="40" t="str">
        <f t="array" ref="E4395">IFERROR(INDEX(raw!$B:$H,MATCH(1,(raw!$B:$B=$B4395)*(raw!$D:$D=$C4395),0),7), "n/a")</f>
        <v/>
      </c>
    </row>
    <row r="4396">
      <c r="B4396" s="39" t="str">
        <f>IFERROR(raw!$B4395,"")</f>
        <v/>
      </c>
      <c r="C4396" s="39" t="str">
        <f>IFERROR(raw!$D4395,"")</f>
        <v/>
      </c>
      <c r="D4396" s="39" t="str">
        <f>IFERROR(__xludf.DUMMYFUNCTION("IFERROR(RANK(raw!$H4395,Filter(raw!$H$2:$H10000,raw!$B$2:$B10000=raw!$B4395),1),"""")"),"")</f>
        <v/>
      </c>
      <c r="E4396" s="40" t="str">
        <f t="array" ref="E4396">IFERROR(INDEX(raw!$B:$H,MATCH(1,(raw!$B:$B=$B4396)*(raw!$D:$D=$C4396),0),7), "n/a")</f>
        <v/>
      </c>
    </row>
    <row r="4397">
      <c r="B4397" s="39" t="str">
        <f>IFERROR(raw!$B4396,"")</f>
        <v/>
      </c>
      <c r="C4397" s="39" t="str">
        <f>IFERROR(raw!$D4396,"")</f>
        <v/>
      </c>
      <c r="D4397" s="39" t="str">
        <f>IFERROR(__xludf.DUMMYFUNCTION("IFERROR(RANK(raw!$H4396,Filter(raw!$H$2:$H10000,raw!$B$2:$B10000=raw!$B4396),1),"""")"),"")</f>
        <v/>
      </c>
      <c r="E4397" s="40" t="str">
        <f t="array" ref="E4397">IFERROR(INDEX(raw!$B:$H,MATCH(1,(raw!$B:$B=$B4397)*(raw!$D:$D=$C4397),0),7), "n/a")</f>
        <v/>
      </c>
    </row>
    <row r="4398">
      <c r="B4398" s="39" t="str">
        <f>IFERROR(raw!$B4397,"")</f>
        <v/>
      </c>
      <c r="C4398" s="39" t="str">
        <f>IFERROR(raw!$D4397,"")</f>
        <v/>
      </c>
      <c r="D4398" s="39" t="str">
        <f>IFERROR(__xludf.DUMMYFUNCTION("IFERROR(RANK(raw!$H4397,Filter(raw!$H$2:$H10000,raw!$B$2:$B10000=raw!$B4397),1),"""")"),"")</f>
        <v/>
      </c>
      <c r="E4398" s="40" t="str">
        <f t="array" ref="E4398">IFERROR(INDEX(raw!$B:$H,MATCH(1,(raw!$B:$B=$B4398)*(raw!$D:$D=$C4398),0),7), "n/a")</f>
        <v/>
      </c>
    </row>
    <row r="4399">
      <c r="B4399" s="39" t="str">
        <f>IFERROR(raw!$B4398,"")</f>
        <v/>
      </c>
      <c r="C4399" s="39" t="str">
        <f>IFERROR(raw!$D4398,"")</f>
        <v/>
      </c>
      <c r="D4399" s="39" t="str">
        <f>IFERROR(__xludf.DUMMYFUNCTION("IFERROR(RANK(raw!$H4398,Filter(raw!$H$2:$H10000,raw!$B$2:$B10000=raw!$B4398),1),"""")"),"")</f>
        <v/>
      </c>
      <c r="E4399" s="40" t="str">
        <f t="array" ref="E4399">IFERROR(INDEX(raw!$B:$H,MATCH(1,(raw!$B:$B=$B4399)*(raw!$D:$D=$C4399),0),7), "n/a")</f>
        <v/>
      </c>
    </row>
    <row r="4400">
      <c r="B4400" s="39" t="str">
        <f>IFERROR(raw!$B4399,"")</f>
        <v/>
      </c>
      <c r="C4400" s="39" t="str">
        <f>IFERROR(raw!$D4399,"")</f>
        <v/>
      </c>
      <c r="D4400" s="39" t="str">
        <f>IFERROR(__xludf.DUMMYFUNCTION("IFERROR(RANK(raw!$H4399,Filter(raw!$H$2:$H10000,raw!$B$2:$B10000=raw!$B4399),1),"""")"),"")</f>
        <v/>
      </c>
      <c r="E4400" s="40" t="str">
        <f t="array" ref="E4400">IFERROR(INDEX(raw!$B:$H,MATCH(1,(raw!$B:$B=$B4400)*(raw!$D:$D=$C4400),0),7), "n/a")</f>
        <v/>
      </c>
    </row>
    <row r="4401">
      <c r="B4401" s="39" t="str">
        <f>IFERROR(raw!$B4400,"")</f>
        <v/>
      </c>
      <c r="C4401" s="39" t="str">
        <f>IFERROR(raw!$D4400,"")</f>
        <v/>
      </c>
      <c r="D4401" s="39" t="str">
        <f>IFERROR(__xludf.DUMMYFUNCTION("IFERROR(RANK(raw!$H4400,Filter(raw!$H$2:$H10000,raw!$B$2:$B10000=raw!$B4400),1),"""")"),"")</f>
        <v/>
      </c>
      <c r="E4401" s="40" t="str">
        <f t="array" ref="E4401">IFERROR(INDEX(raw!$B:$H,MATCH(1,(raw!$B:$B=$B4401)*(raw!$D:$D=$C4401),0),7), "n/a")</f>
        <v/>
      </c>
    </row>
    <row r="4402">
      <c r="B4402" s="39" t="str">
        <f>IFERROR(raw!$B4401,"")</f>
        <v/>
      </c>
      <c r="C4402" s="39" t="str">
        <f>IFERROR(raw!$D4401,"")</f>
        <v/>
      </c>
      <c r="D4402" s="39" t="str">
        <f>IFERROR(__xludf.DUMMYFUNCTION("IFERROR(RANK(raw!$H4401,Filter(raw!$H$2:$H10000,raw!$B$2:$B10000=raw!$B4401),1),"""")"),"")</f>
        <v/>
      </c>
      <c r="E4402" s="40" t="str">
        <f t="array" ref="E4402">IFERROR(INDEX(raw!$B:$H,MATCH(1,(raw!$B:$B=$B4402)*(raw!$D:$D=$C4402),0),7), "n/a")</f>
        <v/>
      </c>
    </row>
    <row r="4403">
      <c r="B4403" s="39" t="str">
        <f>IFERROR(raw!$B4402,"")</f>
        <v/>
      </c>
      <c r="C4403" s="39" t="str">
        <f>IFERROR(raw!$D4402,"")</f>
        <v/>
      </c>
      <c r="D4403" s="39" t="str">
        <f>IFERROR(__xludf.DUMMYFUNCTION("IFERROR(RANK(raw!$H4402,Filter(raw!$H$2:$H10000,raw!$B$2:$B10000=raw!$B4402),1),"""")"),"")</f>
        <v/>
      </c>
      <c r="E4403" s="40" t="str">
        <f t="array" ref="E4403">IFERROR(INDEX(raw!$B:$H,MATCH(1,(raw!$B:$B=$B4403)*(raw!$D:$D=$C4403),0),7), "n/a")</f>
        <v/>
      </c>
    </row>
    <row r="4404">
      <c r="B4404" s="39" t="str">
        <f>IFERROR(raw!$B4403,"")</f>
        <v/>
      </c>
      <c r="C4404" s="39" t="str">
        <f>IFERROR(raw!$D4403,"")</f>
        <v/>
      </c>
      <c r="D4404" s="39" t="str">
        <f>IFERROR(__xludf.DUMMYFUNCTION("IFERROR(RANK(raw!$H4403,Filter(raw!$H$2:$H10000,raw!$B$2:$B10000=raw!$B4403),1),"""")"),"")</f>
        <v/>
      </c>
      <c r="E4404" s="40" t="str">
        <f t="array" ref="E4404">IFERROR(INDEX(raw!$B:$H,MATCH(1,(raw!$B:$B=$B4404)*(raw!$D:$D=$C4404),0),7), "n/a")</f>
        <v/>
      </c>
    </row>
    <row r="4405">
      <c r="B4405" s="39" t="str">
        <f>IFERROR(raw!$B4404,"")</f>
        <v/>
      </c>
      <c r="C4405" s="39" t="str">
        <f>IFERROR(raw!$D4404,"")</f>
        <v/>
      </c>
      <c r="D4405" s="39" t="str">
        <f>IFERROR(__xludf.DUMMYFUNCTION("IFERROR(RANK(raw!$H4404,Filter(raw!$H$2:$H10000,raw!$B$2:$B10000=raw!$B4404),1),"""")"),"")</f>
        <v/>
      </c>
      <c r="E4405" s="40" t="str">
        <f t="array" ref="E4405">IFERROR(INDEX(raw!$B:$H,MATCH(1,(raw!$B:$B=$B4405)*(raw!$D:$D=$C4405),0),7), "n/a")</f>
        <v/>
      </c>
    </row>
    <row r="4406">
      <c r="B4406" s="39" t="str">
        <f>IFERROR(raw!$B4405,"")</f>
        <v/>
      </c>
      <c r="C4406" s="39" t="str">
        <f>IFERROR(raw!$D4405,"")</f>
        <v/>
      </c>
      <c r="D4406" s="39" t="str">
        <f>IFERROR(__xludf.DUMMYFUNCTION("IFERROR(RANK(raw!$H4405,Filter(raw!$H$2:$H10000,raw!$B$2:$B10000=raw!$B4405),1),"""")"),"")</f>
        <v/>
      </c>
      <c r="E4406" s="40" t="str">
        <f t="array" ref="E4406">IFERROR(INDEX(raw!$B:$H,MATCH(1,(raw!$B:$B=$B4406)*(raw!$D:$D=$C4406),0),7), "n/a")</f>
        <v/>
      </c>
    </row>
    <row r="4407">
      <c r="B4407" s="39" t="str">
        <f>IFERROR(raw!$B4406,"")</f>
        <v/>
      </c>
      <c r="C4407" s="39" t="str">
        <f>IFERROR(raw!$D4406,"")</f>
        <v/>
      </c>
      <c r="D4407" s="39" t="str">
        <f>IFERROR(__xludf.DUMMYFUNCTION("IFERROR(RANK(raw!$H4406,Filter(raw!$H$2:$H10000,raw!$B$2:$B10000=raw!$B4406),1),"""")"),"")</f>
        <v/>
      </c>
      <c r="E4407" s="40" t="str">
        <f t="array" ref="E4407">IFERROR(INDEX(raw!$B:$H,MATCH(1,(raw!$B:$B=$B4407)*(raw!$D:$D=$C4407),0),7), "n/a")</f>
        <v/>
      </c>
    </row>
    <row r="4408">
      <c r="B4408" s="39" t="str">
        <f>IFERROR(raw!$B4407,"")</f>
        <v/>
      </c>
      <c r="C4408" s="39" t="str">
        <f>IFERROR(raw!$D4407,"")</f>
        <v/>
      </c>
      <c r="D4408" s="39" t="str">
        <f>IFERROR(__xludf.DUMMYFUNCTION("IFERROR(RANK(raw!$H4407,Filter(raw!$H$2:$H10000,raw!$B$2:$B10000=raw!$B4407),1),"""")"),"")</f>
        <v/>
      </c>
      <c r="E4408" s="40" t="str">
        <f t="array" ref="E4408">IFERROR(INDEX(raw!$B:$H,MATCH(1,(raw!$B:$B=$B4408)*(raw!$D:$D=$C4408),0),7), "n/a")</f>
        <v/>
      </c>
    </row>
    <row r="4409">
      <c r="B4409" s="39" t="str">
        <f>IFERROR(raw!$B4408,"")</f>
        <v/>
      </c>
      <c r="C4409" s="39" t="str">
        <f>IFERROR(raw!$D4408,"")</f>
        <v/>
      </c>
      <c r="D4409" s="39" t="str">
        <f>IFERROR(__xludf.DUMMYFUNCTION("IFERROR(RANK(raw!$H4408,Filter(raw!$H$2:$H10000,raw!$B$2:$B10000=raw!$B4408),1),"""")"),"")</f>
        <v/>
      </c>
      <c r="E4409" s="40" t="str">
        <f t="array" ref="E4409">IFERROR(INDEX(raw!$B:$H,MATCH(1,(raw!$B:$B=$B4409)*(raw!$D:$D=$C4409),0),7), "n/a")</f>
        <v/>
      </c>
    </row>
    <row r="4410">
      <c r="B4410" s="39" t="str">
        <f>IFERROR(raw!$B4409,"")</f>
        <v/>
      </c>
      <c r="C4410" s="39" t="str">
        <f>IFERROR(raw!$D4409,"")</f>
        <v/>
      </c>
      <c r="D4410" s="39" t="str">
        <f>IFERROR(__xludf.DUMMYFUNCTION("IFERROR(RANK(raw!$H4409,Filter(raw!$H$2:$H10000,raw!$B$2:$B10000=raw!$B4409),1),"""")"),"")</f>
        <v/>
      </c>
      <c r="E4410" s="40" t="str">
        <f t="array" ref="E4410">IFERROR(INDEX(raw!$B:$H,MATCH(1,(raw!$B:$B=$B4410)*(raw!$D:$D=$C4410),0),7), "n/a")</f>
        <v/>
      </c>
    </row>
    <row r="4411">
      <c r="B4411" s="39" t="str">
        <f>IFERROR(raw!$B4410,"")</f>
        <v/>
      </c>
      <c r="C4411" s="39" t="str">
        <f>IFERROR(raw!$D4410,"")</f>
        <v/>
      </c>
      <c r="D4411" s="39" t="str">
        <f>IFERROR(__xludf.DUMMYFUNCTION("IFERROR(RANK(raw!$H4410,Filter(raw!$H$2:$H10000,raw!$B$2:$B10000=raw!$B4410),1),"""")"),"")</f>
        <v/>
      </c>
      <c r="E4411" s="40" t="str">
        <f t="array" ref="E4411">IFERROR(INDEX(raw!$B:$H,MATCH(1,(raw!$B:$B=$B4411)*(raw!$D:$D=$C4411),0),7), "n/a")</f>
        <v/>
      </c>
    </row>
    <row r="4412">
      <c r="B4412" s="39" t="str">
        <f>IFERROR(raw!$B4411,"")</f>
        <v/>
      </c>
      <c r="C4412" s="39" t="str">
        <f>IFERROR(raw!$D4411,"")</f>
        <v/>
      </c>
      <c r="D4412" s="39" t="str">
        <f>IFERROR(__xludf.DUMMYFUNCTION("IFERROR(RANK(raw!$H4411,Filter(raw!$H$2:$H10000,raw!$B$2:$B10000=raw!$B4411),1),"""")"),"")</f>
        <v/>
      </c>
      <c r="E4412" s="40" t="str">
        <f t="array" ref="E4412">IFERROR(INDEX(raw!$B:$H,MATCH(1,(raw!$B:$B=$B4412)*(raw!$D:$D=$C4412),0),7), "n/a")</f>
        <v/>
      </c>
    </row>
    <row r="4413">
      <c r="B4413" s="39" t="str">
        <f>IFERROR(raw!$B4412,"")</f>
        <v/>
      </c>
      <c r="C4413" s="39" t="str">
        <f>IFERROR(raw!$D4412,"")</f>
        <v/>
      </c>
      <c r="D4413" s="39" t="str">
        <f>IFERROR(__xludf.DUMMYFUNCTION("IFERROR(RANK(raw!$H4412,Filter(raw!$H$2:$H10000,raw!$B$2:$B10000=raw!$B4412),1),"""")"),"")</f>
        <v/>
      </c>
      <c r="E4413" s="40" t="str">
        <f t="array" ref="E4413">IFERROR(INDEX(raw!$B:$H,MATCH(1,(raw!$B:$B=$B4413)*(raw!$D:$D=$C4413),0),7), "n/a")</f>
        <v/>
      </c>
    </row>
    <row r="4414">
      <c r="B4414" s="39" t="str">
        <f>IFERROR(raw!$B4413,"")</f>
        <v/>
      </c>
      <c r="C4414" s="39" t="str">
        <f>IFERROR(raw!$D4413,"")</f>
        <v/>
      </c>
      <c r="D4414" s="39" t="str">
        <f>IFERROR(__xludf.DUMMYFUNCTION("IFERROR(RANK(raw!$H4413,Filter(raw!$H$2:$H10000,raw!$B$2:$B10000=raw!$B4413),1),"""")"),"")</f>
        <v/>
      </c>
      <c r="E4414" s="40" t="str">
        <f t="array" ref="E4414">IFERROR(INDEX(raw!$B:$H,MATCH(1,(raw!$B:$B=$B4414)*(raw!$D:$D=$C4414),0),7), "n/a")</f>
        <v/>
      </c>
    </row>
    <row r="4415">
      <c r="B4415" s="39" t="str">
        <f>IFERROR(raw!$B4414,"")</f>
        <v/>
      </c>
      <c r="C4415" s="39" t="str">
        <f>IFERROR(raw!$D4414,"")</f>
        <v/>
      </c>
      <c r="D4415" s="39" t="str">
        <f>IFERROR(__xludf.DUMMYFUNCTION("IFERROR(RANK(raw!$H4414,Filter(raw!$H$2:$H10000,raw!$B$2:$B10000=raw!$B4414),1),"""")"),"")</f>
        <v/>
      </c>
      <c r="E4415" s="40" t="str">
        <f t="array" ref="E4415">IFERROR(INDEX(raw!$B:$H,MATCH(1,(raw!$B:$B=$B4415)*(raw!$D:$D=$C4415),0),7), "n/a")</f>
        <v/>
      </c>
    </row>
    <row r="4416">
      <c r="B4416" s="39" t="str">
        <f>IFERROR(raw!$B4415,"")</f>
        <v/>
      </c>
      <c r="C4416" s="39" t="str">
        <f>IFERROR(raw!$D4415,"")</f>
        <v/>
      </c>
      <c r="D4416" s="39" t="str">
        <f>IFERROR(__xludf.DUMMYFUNCTION("IFERROR(RANK(raw!$H4415,Filter(raw!$H$2:$H10000,raw!$B$2:$B10000=raw!$B4415),1),"""")"),"")</f>
        <v/>
      </c>
      <c r="E4416" s="40" t="str">
        <f t="array" ref="E4416">IFERROR(INDEX(raw!$B:$H,MATCH(1,(raw!$B:$B=$B4416)*(raw!$D:$D=$C4416),0),7), "n/a")</f>
        <v/>
      </c>
    </row>
    <row r="4417">
      <c r="B4417" s="39" t="str">
        <f>IFERROR(raw!$B4416,"")</f>
        <v/>
      </c>
      <c r="C4417" s="39" t="str">
        <f>IFERROR(raw!$D4416,"")</f>
        <v/>
      </c>
      <c r="D4417" s="39" t="str">
        <f>IFERROR(__xludf.DUMMYFUNCTION("IFERROR(RANK(raw!$H4416,Filter(raw!$H$2:$H10000,raw!$B$2:$B10000=raw!$B4416),1),"""")"),"")</f>
        <v/>
      </c>
      <c r="E4417" s="40" t="str">
        <f t="array" ref="E4417">IFERROR(INDEX(raw!$B:$H,MATCH(1,(raw!$B:$B=$B4417)*(raw!$D:$D=$C4417),0),7), "n/a")</f>
        <v/>
      </c>
    </row>
    <row r="4418">
      <c r="B4418" s="39" t="str">
        <f>IFERROR(raw!$B4417,"")</f>
        <v/>
      </c>
      <c r="C4418" s="39" t="str">
        <f>IFERROR(raw!$D4417,"")</f>
        <v/>
      </c>
      <c r="D4418" s="39" t="str">
        <f>IFERROR(__xludf.DUMMYFUNCTION("IFERROR(RANK(raw!$H4417,Filter(raw!$H$2:$H10000,raw!$B$2:$B10000=raw!$B4417),1),"""")"),"")</f>
        <v/>
      </c>
      <c r="E4418" s="40" t="str">
        <f t="array" ref="E4418">IFERROR(INDEX(raw!$B:$H,MATCH(1,(raw!$B:$B=$B4418)*(raw!$D:$D=$C4418),0),7), "n/a")</f>
        <v/>
      </c>
    </row>
    <row r="4419">
      <c r="B4419" s="39" t="str">
        <f>IFERROR(raw!$B4418,"")</f>
        <v/>
      </c>
      <c r="C4419" s="39" t="str">
        <f>IFERROR(raw!$D4418,"")</f>
        <v/>
      </c>
      <c r="D4419" s="39" t="str">
        <f>IFERROR(__xludf.DUMMYFUNCTION("IFERROR(RANK(raw!$H4418,Filter(raw!$H$2:$H10000,raw!$B$2:$B10000=raw!$B4418),1),"""")"),"")</f>
        <v/>
      </c>
      <c r="E4419" s="40" t="str">
        <f t="array" ref="E4419">IFERROR(INDEX(raw!$B:$H,MATCH(1,(raw!$B:$B=$B4419)*(raw!$D:$D=$C4419),0),7), "n/a")</f>
        <v/>
      </c>
    </row>
    <row r="4420">
      <c r="B4420" s="39" t="str">
        <f>IFERROR(raw!$B4419,"")</f>
        <v/>
      </c>
      <c r="C4420" s="39" t="str">
        <f>IFERROR(raw!$D4419,"")</f>
        <v/>
      </c>
      <c r="D4420" s="39" t="str">
        <f>IFERROR(__xludf.DUMMYFUNCTION("IFERROR(RANK(raw!$H4419,Filter(raw!$H$2:$H10000,raw!$B$2:$B10000=raw!$B4419),1),"""")"),"")</f>
        <v/>
      </c>
      <c r="E4420" s="40" t="str">
        <f t="array" ref="E4420">IFERROR(INDEX(raw!$B:$H,MATCH(1,(raw!$B:$B=$B4420)*(raw!$D:$D=$C4420),0),7), "n/a")</f>
        <v/>
      </c>
    </row>
    <row r="4421">
      <c r="B4421" s="39" t="str">
        <f>IFERROR(raw!$B4420,"")</f>
        <v/>
      </c>
      <c r="C4421" s="39" t="str">
        <f>IFERROR(raw!$D4420,"")</f>
        <v/>
      </c>
      <c r="D4421" s="39" t="str">
        <f>IFERROR(__xludf.DUMMYFUNCTION("IFERROR(RANK(raw!$H4420,Filter(raw!$H$2:$H10000,raw!$B$2:$B10000=raw!$B4420),1),"""")"),"")</f>
        <v/>
      </c>
      <c r="E4421" s="40" t="str">
        <f t="array" ref="E4421">IFERROR(INDEX(raw!$B:$H,MATCH(1,(raw!$B:$B=$B4421)*(raw!$D:$D=$C4421),0),7), "n/a")</f>
        <v/>
      </c>
    </row>
    <row r="4422">
      <c r="B4422" s="39" t="str">
        <f>IFERROR(raw!$B4421,"")</f>
        <v/>
      </c>
      <c r="C4422" s="39" t="str">
        <f>IFERROR(raw!$D4421,"")</f>
        <v/>
      </c>
      <c r="D4422" s="39" t="str">
        <f>IFERROR(__xludf.DUMMYFUNCTION("IFERROR(RANK(raw!$H4421,Filter(raw!$H$2:$H10000,raw!$B$2:$B10000=raw!$B4421),1),"""")"),"")</f>
        <v/>
      </c>
      <c r="E4422" s="40" t="str">
        <f t="array" ref="E4422">IFERROR(INDEX(raw!$B:$H,MATCH(1,(raw!$B:$B=$B4422)*(raw!$D:$D=$C4422),0),7), "n/a")</f>
        <v/>
      </c>
    </row>
    <row r="4423">
      <c r="B4423" s="39" t="str">
        <f>IFERROR(raw!$B4422,"")</f>
        <v/>
      </c>
      <c r="C4423" s="39" t="str">
        <f>IFERROR(raw!$D4422,"")</f>
        <v/>
      </c>
      <c r="D4423" s="39" t="str">
        <f>IFERROR(__xludf.DUMMYFUNCTION("IFERROR(RANK(raw!$H4422,Filter(raw!$H$2:$H10000,raw!$B$2:$B10000=raw!$B4422),1),"""")"),"")</f>
        <v/>
      </c>
      <c r="E4423" s="40" t="str">
        <f t="array" ref="E4423">IFERROR(INDEX(raw!$B:$H,MATCH(1,(raw!$B:$B=$B4423)*(raw!$D:$D=$C4423),0),7), "n/a")</f>
        <v/>
      </c>
    </row>
    <row r="4424">
      <c r="B4424" s="39" t="str">
        <f>IFERROR(raw!$B4423,"")</f>
        <v/>
      </c>
      <c r="C4424" s="39" t="str">
        <f>IFERROR(raw!$D4423,"")</f>
        <v/>
      </c>
      <c r="D4424" s="39" t="str">
        <f>IFERROR(__xludf.DUMMYFUNCTION("IFERROR(RANK(raw!$H4423,Filter(raw!$H$2:$H10000,raw!$B$2:$B10000=raw!$B4423),1),"""")"),"")</f>
        <v/>
      </c>
      <c r="E4424" s="40" t="str">
        <f t="array" ref="E4424">IFERROR(INDEX(raw!$B:$H,MATCH(1,(raw!$B:$B=$B4424)*(raw!$D:$D=$C4424),0),7), "n/a")</f>
        <v/>
      </c>
    </row>
    <row r="4425">
      <c r="B4425" s="39" t="str">
        <f>IFERROR(raw!$B4424,"")</f>
        <v/>
      </c>
      <c r="C4425" s="39" t="str">
        <f>IFERROR(raw!$D4424,"")</f>
        <v/>
      </c>
      <c r="D4425" s="39" t="str">
        <f>IFERROR(__xludf.DUMMYFUNCTION("IFERROR(RANK(raw!$H4424,Filter(raw!$H$2:$H10000,raw!$B$2:$B10000=raw!$B4424),1),"""")"),"")</f>
        <v/>
      </c>
      <c r="E4425" s="40" t="str">
        <f t="array" ref="E4425">IFERROR(INDEX(raw!$B:$H,MATCH(1,(raw!$B:$B=$B4425)*(raw!$D:$D=$C4425),0),7), "n/a")</f>
        <v/>
      </c>
    </row>
    <row r="4426">
      <c r="B4426" s="39" t="str">
        <f>IFERROR(raw!$B4425,"")</f>
        <v/>
      </c>
      <c r="C4426" s="39" t="str">
        <f>IFERROR(raw!$D4425,"")</f>
        <v/>
      </c>
      <c r="D4426" s="39" t="str">
        <f>IFERROR(__xludf.DUMMYFUNCTION("IFERROR(RANK(raw!$H4425,Filter(raw!$H$2:$H10000,raw!$B$2:$B10000=raw!$B4425),1),"""")"),"")</f>
        <v/>
      </c>
      <c r="E4426" s="40" t="str">
        <f t="array" ref="E4426">IFERROR(INDEX(raw!$B:$H,MATCH(1,(raw!$B:$B=$B4426)*(raw!$D:$D=$C4426),0),7), "n/a")</f>
        <v/>
      </c>
    </row>
    <row r="4427">
      <c r="B4427" s="39" t="str">
        <f>IFERROR(raw!$B4426,"")</f>
        <v/>
      </c>
      <c r="C4427" s="39" t="str">
        <f>IFERROR(raw!$D4426,"")</f>
        <v/>
      </c>
      <c r="D4427" s="39" t="str">
        <f>IFERROR(__xludf.DUMMYFUNCTION("IFERROR(RANK(raw!$H4426,Filter(raw!$H$2:$H10000,raw!$B$2:$B10000=raw!$B4426),1),"""")"),"")</f>
        <v/>
      </c>
      <c r="E4427" s="40" t="str">
        <f t="array" ref="E4427">IFERROR(INDEX(raw!$B:$H,MATCH(1,(raw!$B:$B=$B4427)*(raw!$D:$D=$C4427),0),7), "n/a")</f>
        <v/>
      </c>
    </row>
    <row r="4428">
      <c r="B4428" s="39" t="str">
        <f>IFERROR(raw!$B4427,"")</f>
        <v/>
      </c>
      <c r="C4428" s="39" t="str">
        <f>IFERROR(raw!$D4427,"")</f>
        <v/>
      </c>
      <c r="D4428" s="39" t="str">
        <f>IFERROR(__xludf.DUMMYFUNCTION("IFERROR(RANK(raw!$H4427,Filter(raw!$H$2:$H10000,raw!$B$2:$B10000=raw!$B4427),1),"""")"),"")</f>
        <v/>
      </c>
      <c r="E4428" s="40" t="str">
        <f t="array" ref="E4428">IFERROR(INDEX(raw!$B:$H,MATCH(1,(raw!$B:$B=$B4428)*(raw!$D:$D=$C4428),0),7), "n/a")</f>
        <v/>
      </c>
    </row>
    <row r="4429">
      <c r="B4429" s="39" t="str">
        <f>IFERROR(raw!$B4428,"")</f>
        <v/>
      </c>
      <c r="C4429" s="39" t="str">
        <f>IFERROR(raw!$D4428,"")</f>
        <v/>
      </c>
      <c r="D4429" s="39" t="str">
        <f>IFERROR(__xludf.DUMMYFUNCTION("IFERROR(RANK(raw!$H4428,Filter(raw!$H$2:$H10000,raw!$B$2:$B10000=raw!$B4428),1),"""")"),"")</f>
        <v/>
      </c>
      <c r="E4429" s="40" t="str">
        <f t="array" ref="E4429">IFERROR(INDEX(raw!$B:$H,MATCH(1,(raw!$B:$B=$B4429)*(raw!$D:$D=$C4429),0),7), "n/a")</f>
        <v/>
      </c>
    </row>
    <row r="4430">
      <c r="B4430" s="39" t="str">
        <f>IFERROR(raw!$B4429,"")</f>
        <v/>
      </c>
      <c r="C4430" s="39" t="str">
        <f>IFERROR(raw!$D4429,"")</f>
        <v/>
      </c>
      <c r="D4430" s="39" t="str">
        <f>IFERROR(__xludf.DUMMYFUNCTION("IFERROR(RANK(raw!$H4429,Filter(raw!$H$2:$H10000,raw!$B$2:$B10000=raw!$B4429),1),"""")"),"")</f>
        <v/>
      </c>
      <c r="E4430" s="40" t="str">
        <f t="array" ref="E4430">IFERROR(INDEX(raw!$B:$H,MATCH(1,(raw!$B:$B=$B4430)*(raw!$D:$D=$C4430),0),7), "n/a")</f>
        <v/>
      </c>
    </row>
    <row r="4431">
      <c r="B4431" s="39" t="str">
        <f>IFERROR(raw!$B4430,"")</f>
        <v/>
      </c>
      <c r="C4431" s="39" t="str">
        <f>IFERROR(raw!$D4430,"")</f>
        <v/>
      </c>
      <c r="D4431" s="39" t="str">
        <f>IFERROR(__xludf.DUMMYFUNCTION("IFERROR(RANK(raw!$H4430,Filter(raw!$H$2:$H10000,raw!$B$2:$B10000=raw!$B4430),1),"""")"),"")</f>
        <v/>
      </c>
      <c r="E4431" s="40" t="str">
        <f t="array" ref="E4431">IFERROR(INDEX(raw!$B:$H,MATCH(1,(raw!$B:$B=$B4431)*(raw!$D:$D=$C4431),0),7), "n/a")</f>
        <v/>
      </c>
    </row>
    <row r="4432">
      <c r="B4432" s="39" t="str">
        <f>IFERROR(raw!$B4431,"")</f>
        <v/>
      </c>
      <c r="C4432" s="39" t="str">
        <f>IFERROR(raw!$D4431,"")</f>
        <v/>
      </c>
      <c r="D4432" s="39" t="str">
        <f>IFERROR(__xludf.DUMMYFUNCTION("IFERROR(RANK(raw!$H4431,Filter(raw!$H$2:$H10000,raw!$B$2:$B10000=raw!$B4431),1),"""")"),"")</f>
        <v/>
      </c>
      <c r="E4432" s="40" t="str">
        <f t="array" ref="E4432">IFERROR(INDEX(raw!$B:$H,MATCH(1,(raw!$B:$B=$B4432)*(raw!$D:$D=$C4432),0),7), "n/a")</f>
        <v/>
      </c>
    </row>
    <row r="4433">
      <c r="B4433" s="39" t="str">
        <f>IFERROR(raw!$B4432,"")</f>
        <v/>
      </c>
      <c r="C4433" s="39" t="str">
        <f>IFERROR(raw!$D4432,"")</f>
        <v/>
      </c>
      <c r="D4433" s="39" t="str">
        <f>IFERROR(__xludf.DUMMYFUNCTION("IFERROR(RANK(raw!$H4432,Filter(raw!$H$2:$H10000,raw!$B$2:$B10000=raw!$B4432),1),"""")"),"")</f>
        <v/>
      </c>
      <c r="E4433" s="40" t="str">
        <f t="array" ref="E4433">IFERROR(INDEX(raw!$B:$H,MATCH(1,(raw!$B:$B=$B4433)*(raw!$D:$D=$C4433),0),7), "n/a")</f>
        <v/>
      </c>
    </row>
    <row r="4434">
      <c r="B4434" s="39" t="str">
        <f>IFERROR(raw!$B4433,"")</f>
        <v/>
      </c>
      <c r="C4434" s="39" t="str">
        <f>IFERROR(raw!$D4433,"")</f>
        <v/>
      </c>
      <c r="D4434" s="39" t="str">
        <f>IFERROR(__xludf.DUMMYFUNCTION("IFERROR(RANK(raw!$H4433,Filter(raw!$H$2:$H10000,raw!$B$2:$B10000=raw!$B4433),1),"""")"),"")</f>
        <v/>
      </c>
      <c r="E4434" s="40" t="str">
        <f t="array" ref="E4434">IFERROR(INDEX(raw!$B:$H,MATCH(1,(raw!$B:$B=$B4434)*(raw!$D:$D=$C4434),0),7), "n/a")</f>
        <v/>
      </c>
    </row>
    <row r="4435">
      <c r="B4435" s="39" t="str">
        <f>IFERROR(raw!$B4434,"")</f>
        <v/>
      </c>
      <c r="C4435" s="39" t="str">
        <f>IFERROR(raw!$D4434,"")</f>
        <v/>
      </c>
      <c r="D4435" s="39" t="str">
        <f>IFERROR(__xludf.DUMMYFUNCTION("IFERROR(RANK(raw!$H4434,Filter(raw!$H$2:$H10000,raw!$B$2:$B10000=raw!$B4434),1),"""")"),"")</f>
        <v/>
      </c>
      <c r="E4435" s="40" t="str">
        <f t="array" ref="E4435">IFERROR(INDEX(raw!$B:$H,MATCH(1,(raw!$B:$B=$B4435)*(raw!$D:$D=$C4435),0),7), "n/a")</f>
        <v/>
      </c>
    </row>
    <row r="4436">
      <c r="B4436" s="39" t="str">
        <f>IFERROR(raw!$B4435,"")</f>
        <v/>
      </c>
      <c r="C4436" s="39" t="str">
        <f>IFERROR(raw!$D4435,"")</f>
        <v/>
      </c>
      <c r="D4436" s="39" t="str">
        <f>IFERROR(__xludf.DUMMYFUNCTION("IFERROR(RANK(raw!$H4435,Filter(raw!$H$2:$H10000,raw!$B$2:$B10000=raw!$B4435),1),"""")"),"")</f>
        <v/>
      </c>
      <c r="E4436" s="40" t="str">
        <f t="array" ref="E4436">IFERROR(INDEX(raw!$B:$H,MATCH(1,(raw!$B:$B=$B4436)*(raw!$D:$D=$C4436),0),7), "n/a")</f>
        <v/>
      </c>
    </row>
    <row r="4437">
      <c r="B4437" s="39" t="str">
        <f>IFERROR(raw!$B4436,"")</f>
        <v/>
      </c>
      <c r="C4437" s="39" t="str">
        <f>IFERROR(raw!$D4436,"")</f>
        <v/>
      </c>
      <c r="D4437" s="39" t="str">
        <f>IFERROR(__xludf.DUMMYFUNCTION("IFERROR(RANK(raw!$H4436,Filter(raw!$H$2:$H10000,raw!$B$2:$B10000=raw!$B4436),1),"""")"),"")</f>
        <v/>
      </c>
      <c r="E4437" s="40" t="str">
        <f t="array" ref="E4437">IFERROR(INDEX(raw!$B:$H,MATCH(1,(raw!$B:$B=$B4437)*(raw!$D:$D=$C4437),0),7), "n/a")</f>
        <v/>
      </c>
    </row>
    <row r="4438">
      <c r="B4438" s="39" t="str">
        <f>IFERROR(raw!$B4437,"")</f>
        <v/>
      </c>
      <c r="C4438" s="39" t="str">
        <f>IFERROR(raw!$D4437,"")</f>
        <v/>
      </c>
      <c r="D4438" s="39" t="str">
        <f>IFERROR(__xludf.DUMMYFUNCTION("IFERROR(RANK(raw!$H4437,Filter(raw!$H$2:$H10000,raw!$B$2:$B10000=raw!$B4437),1),"""")"),"")</f>
        <v/>
      </c>
      <c r="E4438" s="40" t="str">
        <f t="array" ref="E4438">IFERROR(INDEX(raw!$B:$H,MATCH(1,(raw!$B:$B=$B4438)*(raw!$D:$D=$C4438),0),7), "n/a")</f>
        <v/>
      </c>
    </row>
    <row r="4439">
      <c r="B4439" s="39" t="str">
        <f>IFERROR(raw!$B4438,"")</f>
        <v/>
      </c>
      <c r="C4439" s="39" t="str">
        <f>IFERROR(raw!$D4438,"")</f>
        <v/>
      </c>
      <c r="D4439" s="39" t="str">
        <f>IFERROR(__xludf.DUMMYFUNCTION("IFERROR(RANK(raw!$H4438,Filter(raw!$H$2:$H10000,raw!$B$2:$B10000=raw!$B4438),1),"""")"),"")</f>
        <v/>
      </c>
      <c r="E4439" s="40" t="str">
        <f t="array" ref="E4439">IFERROR(INDEX(raw!$B:$H,MATCH(1,(raw!$B:$B=$B4439)*(raw!$D:$D=$C4439),0),7), "n/a")</f>
        <v/>
      </c>
    </row>
    <row r="4440">
      <c r="B4440" s="39" t="str">
        <f>IFERROR(raw!$B4439,"")</f>
        <v/>
      </c>
      <c r="C4440" s="39" t="str">
        <f>IFERROR(raw!$D4439,"")</f>
        <v/>
      </c>
      <c r="D4440" s="39" t="str">
        <f>IFERROR(__xludf.DUMMYFUNCTION("IFERROR(RANK(raw!$H4439,Filter(raw!$H$2:$H10000,raw!$B$2:$B10000=raw!$B4439),1),"""")"),"")</f>
        <v/>
      </c>
      <c r="E4440" s="40" t="str">
        <f t="array" ref="E4440">IFERROR(INDEX(raw!$B:$H,MATCH(1,(raw!$B:$B=$B4440)*(raw!$D:$D=$C4440),0),7), "n/a")</f>
        <v/>
      </c>
    </row>
    <row r="4441">
      <c r="B4441" s="39" t="str">
        <f>IFERROR(raw!$B4440,"")</f>
        <v/>
      </c>
      <c r="C4441" s="39" t="str">
        <f>IFERROR(raw!$D4440,"")</f>
        <v/>
      </c>
      <c r="D4441" s="39" t="str">
        <f>IFERROR(__xludf.DUMMYFUNCTION("IFERROR(RANK(raw!$H4440,Filter(raw!$H$2:$H10000,raw!$B$2:$B10000=raw!$B4440),1),"""")"),"")</f>
        <v/>
      </c>
      <c r="E4441" s="40" t="str">
        <f t="array" ref="E4441">IFERROR(INDEX(raw!$B:$H,MATCH(1,(raw!$B:$B=$B4441)*(raw!$D:$D=$C4441),0),7), "n/a")</f>
        <v/>
      </c>
    </row>
    <row r="4442">
      <c r="B4442" s="39" t="str">
        <f>IFERROR(raw!$B4441,"")</f>
        <v/>
      </c>
      <c r="C4442" s="39" t="str">
        <f>IFERROR(raw!$D4441,"")</f>
        <v/>
      </c>
      <c r="D4442" s="39" t="str">
        <f>IFERROR(__xludf.DUMMYFUNCTION("IFERROR(RANK(raw!$H4441,Filter(raw!$H$2:$H10000,raw!$B$2:$B10000=raw!$B4441),1),"""")"),"")</f>
        <v/>
      </c>
      <c r="E4442" s="40" t="str">
        <f t="array" ref="E4442">IFERROR(INDEX(raw!$B:$H,MATCH(1,(raw!$B:$B=$B4442)*(raw!$D:$D=$C4442),0),7), "n/a")</f>
        <v/>
      </c>
    </row>
    <row r="4443">
      <c r="B4443" s="39" t="str">
        <f>IFERROR(raw!$B4442,"")</f>
        <v/>
      </c>
      <c r="C4443" s="39" t="str">
        <f>IFERROR(raw!$D4442,"")</f>
        <v/>
      </c>
      <c r="D4443" s="39" t="str">
        <f>IFERROR(__xludf.DUMMYFUNCTION("IFERROR(RANK(raw!$H4442,Filter(raw!$H$2:$H10000,raw!$B$2:$B10000=raw!$B4442),1),"""")"),"")</f>
        <v/>
      </c>
      <c r="E4443" s="40" t="str">
        <f t="array" ref="E4443">IFERROR(INDEX(raw!$B:$H,MATCH(1,(raw!$B:$B=$B4443)*(raw!$D:$D=$C4443),0),7), "n/a")</f>
        <v/>
      </c>
    </row>
    <row r="4444">
      <c r="B4444" s="39" t="str">
        <f>IFERROR(raw!$B4443,"")</f>
        <v/>
      </c>
      <c r="C4444" s="39" t="str">
        <f>IFERROR(raw!$D4443,"")</f>
        <v/>
      </c>
      <c r="D4444" s="39" t="str">
        <f>IFERROR(__xludf.DUMMYFUNCTION("IFERROR(RANK(raw!$H4443,Filter(raw!$H$2:$H10000,raw!$B$2:$B10000=raw!$B4443),1),"""")"),"")</f>
        <v/>
      </c>
      <c r="E4444" s="40" t="str">
        <f t="array" ref="E4444">IFERROR(INDEX(raw!$B:$H,MATCH(1,(raw!$B:$B=$B4444)*(raw!$D:$D=$C4444),0),7), "n/a")</f>
        <v/>
      </c>
    </row>
    <row r="4445">
      <c r="B4445" s="39" t="str">
        <f>IFERROR(raw!$B4444,"")</f>
        <v/>
      </c>
      <c r="C4445" s="39" t="str">
        <f>IFERROR(raw!$D4444,"")</f>
        <v/>
      </c>
      <c r="D4445" s="39" t="str">
        <f>IFERROR(__xludf.DUMMYFUNCTION("IFERROR(RANK(raw!$H4444,Filter(raw!$H$2:$H10000,raw!$B$2:$B10000=raw!$B4444),1),"""")"),"")</f>
        <v/>
      </c>
      <c r="E4445" s="40" t="str">
        <f t="array" ref="E4445">IFERROR(INDEX(raw!$B:$H,MATCH(1,(raw!$B:$B=$B4445)*(raw!$D:$D=$C4445),0),7), "n/a")</f>
        <v/>
      </c>
    </row>
    <row r="4446">
      <c r="B4446" s="39" t="str">
        <f>IFERROR(raw!$B4445,"")</f>
        <v/>
      </c>
      <c r="C4446" s="39" t="str">
        <f>IFERROR(raw!$D4445,"")</f>
        <v/>
      </c>
      <c r="D4446" s="39" t="str">
        <f>IFERROR(__xludf.DUMMYFUNCTION("IFERROR(RANK(raw!$H4445,Filter(raw!$H$2:$H10000,raw!$B$2:$B10000=raw!$B4445),1),"""")"),"")</f>
        <v/>
      </c>
      <c r="E4446" s="40" t="str">
        <f t="array" ref="E4446">IFERROR(INDEX(raw!$B:$H,MATCH(1,(raw!$B:$B=$B4446)*(raw!$D:$D=$C4446),0),7), "n/a")</f>
        <v/>
      </c>
    </row>
    <row r="4447">
      <c r="B4447" s="39" t="str">
        <f>IFERROR(raw!$B4446,"")</f>
        <v/>
      </c>
      <c r="C4447" s="39" t="str">
        <f>IFERROR(raw!$D4446,"")</f>
        <v/>
      </c>
      <c r="D4447" s="39" t="str">
        <f>IFERROR(__xludf.DUMMYFUNCTION("IFERROR(RANK(raw!$H4446,Filter(raw!$H$2:$H10000,raw!$B$2:$B10000=raw!$B4446),1),"""")"),"")</f>
        <v/>
      </c>
      <c r="E4447" s="40" t="str">
        <f t="array" ref="E4447">IFERROR(INDEX(raw!$B:$H,MATCH(1,(raw!$B:$B=$B4447)*(raw!$D:$D=$C4447),0),7), "n/a")</f>
        <v/>
      </c>
    </row>
    <row r="4448">
      <c r="B4448" s="39" t="str">
        <f>IFERROR(raw!$B4447,"")</f>
        <v/>
      </c>
      <c r="C4448" s="39" t="str">
        <f>IFERROR(raw!$D4447,"")</f>
        <v/>
      </c>
      <c r="D4448" s="39" t="str">
        <f>IFERROR(__xludf.DUMMYFUNCTION("IFERROR(RANK(raw!$H4447,Filter(raw!$H$2:$H10000,raw!$B$2:$B10000=raw!$B4447),1),"""")"),"")</f>
        <v/>
      </c>
      <c r="E4448" s="40" t="str">
        <f t="array" ref="E4448">IFERROR(INDEX(raw!$B:$H,MATCH(1,(raw!$B:$B=$B4448)*(raw!$D:$D=$C4448),0),7), "n/a")</f>
        <v/>
      </c>
    </row>
    <row r="4449">
      <c r="B4449" s="39" t="str">
        <f>IFERROR(raw!$B4448,"")</f>
        <v/>
      </c>
      <c r="C4449" s="39" t="str">
        <f>IFERROR(raw!$D4448,"")</f>
        <v/>
      </c>
      <c r="D4449" s="39" t="str">
        <f>IFERROR(__xludf.DUMMYFUNCTION("IFERROR(RANK(raw!$H4448,Filter(raw!$H$2:$H10000,raw!$B$2:$B10000=raw!$B4448),1),"""")"),"")</f>
        <v/>
      </c>
      <c r="E4449" s="40" t="str">
        <f t="array" ref="E4449">IFERROR(INDEX(raw!$B:$H,MATCH(1,(raw!$B:$B=$B4449)*(raw!$D:$D=$C4449),0),7), "n/a")</f>
        <v/>
      </c>
    </row>
    <row r="4450">
      <c r="B4450" s="39" t="str">
        <f>IFERROR(raw!$B4449,"")</f>
        <v/>
      </c>
      <c r="C4450" s="39" t="str">
        <f>IFERROR(raw!$D4449,"")</f>
        <v/>
      </c>
      <c r="D4450" s="39" t="str">
        <f>IFERROR(__xludf.DUMMYFUNCTION("IFERROR(RANK(raw!$H4449,Filter(raw!$H$2:$H10000,raw!$B$2:$B10000=raw!$B4449),1),"""")"),"")</f>
        <v/>
      </c>
      <c r="E4450" s="40" t="str">
        <f t="array" ref="E4450">IFERROR(INDEX(raw!$B:$H,MATCH(1,(raw!$B:$B=$B4450)*(raw!$D:$D=$C4450),0),7), "n/a")</f>
        <v/>
      </c>
    </row>
    <row r="4451">
      <c r="B4451" s="39" t="str">
        <f>IFERROR(raw!$B4450,"")</f>
        <v/>
      </c>
      <c r="C4451" s="39" t="str">
        <f>IFERROR(raw!$D4450,"")</f>
        <v/>
      </c>
      <c r="D4451" s="39" t="str">
        <f>IFERROR(__xludf.DUMMYFUNCTION("IFERROR(RANK(raw!$H4450,Filter(raw!$H$2:$H10000,raw!$B$2:$B10000=raw!$B4450),1),"""")"),"")</f>
        <v/>
      </c>
      <c r="E4451" s="40" t="str">
        <f t="array" ref="E4451">IFERROR(INDEX(raw!$B:$H,MATCH(1,(raw!$B:$B=$B4451)*(raw!$D:$D=$C4451),0),7), "n/a")</f>
        <v/>
      </c>
    </row>
    <row r="4452">
      <c r="B4452" s="39" t="str">
        <f>IFERROR(raw!$B4451,"")</f>
        <v/>
      </c>
      <c r="C4452" s="39" t="str">
        <f>IFERROR(raw!$D4451,"")</f>
        <v/>
      </c>
      <c r="D4452" s="39" t="str">
        <f>IFERROR(__xludf.DUMMYFUNCTION("IFERROR(RANK(raw!$H4451,Filter(raw!$H$2:$H10000,raw!$B$2:$B10000=raw!$B4451),1),"""")"),"")</f>
        <v/>
      </c>
      <c r="E4452" s="40" t="str">
        <f t="array" ref="E4452">IFERROR(INDEX(raw!$B:$H,MATCH(1,(raw!$B:$B=$B4452)*(raw!$D:$D=$C4452),0),7), "n/a")</f>
        <v/>
      </c>
    </row>
    <row r="4453">
      <c r="B4453" s="39" t="str">
        <f>IFERROR(raw!$B4452,"")</f>
        <v/>
      </c>
      <c r="C4453" s="39" t="str">
        <f>IFERROR(raw!$D4452,"")</f>
        <v/>
      </c>
      <c r="D4453" s="39" t="str">
        <f>IFERROR(__xludf.DUMMYFUNCTION("IFERROR(RANK(raw!$H4452,Filter(raw!$H$2:$H10000,raw!$B$2:$B10000=raw!$B4452),1),"""")"),"")</f>
        <v/>
      </c>
      <c r="E4453" s="40" t="str">
        <f t="array" ref="E4453">IFERROR(INDEX(raw!$B:$H,MATCH(1,(raw!$B:$B=$B4453)*(raw!$D:$D=$C4453),0),7), "n/a")</f>
        <v/>
      </c>
    </row>
    <row r="4454">
      <c r="B4454" s="39" t="str">
        <f>IFERROR(raw!$B4453,"")</f>
        <v/>
      </c>
      <c r="C4454" s="39" t="str">
        <f>IFERROR(raw!$D4453,"")</f>
        <v/>
      </c>
      <c r="D4454" s="39" t="str">
        <f>IFERROR(__xludf.DUMMYFUNCTION("IFERROR(RANK(raw!$H4453,Filter(raw!$H$2:$H10000,raw!$B$2:$B10000=raw!$B4453),1),"""")"),"")</f>
        <v/>
      </c>
      <c r="E4454" s="40" t="str">
        <f t="array" ref="E4454">IFERROR(INDEX(raw!$B:$H,MATCH(1,(raw!$B:$B=$B4454)*(raw!$D:$D=$C4454),0),7), "n/a")</f>
        <v/>
      </c>
    </row>
    <row r="4455">
      <c r="B4455" s="39" t="str">
        <f>IFERROR(raw!$B4454,"")</f>
        <v/>
      </c>
      <c r="C4455" s="39" t="str">
        <f>IFERROR(raw!$D4454,"")</f>
        <v/>
      </c>
      <c r="D4455" s="39" t="str">
        <f>IFERROR(__xludf.DUMMYFUNCTION("IFERROR(RANK(raw!$H4454,Filter(raw!$H$2:$H10000,raw!$B$2:$B10000=raw!$B4454),1),"""")"),"")</f>
        <v/>
      </c>
      <c r="E4455" s="40" t="str">
        <f t="array" ref="E4455">IFERROR(INDEX(raw!$B:$H,MATCH(1,(raw!$B:$B=$B4455)*(raw!$D:$D=$C4455),0),7), "n/a")</f>
        <v/>
      </c>
    </row>
    <row r="4456">
      <c r="B4456" s="39" t="str">
        <f>IFERROR(raw!$B4455,"")</f>
        <v/>
      </c>
      <c r="C4456" s="39" t="str">
        <f>IFERROR(raw!$D4455,"")</f>
        <v/>
      </c>
      <c r="D4456" s="39" t="str">
        <f>IFERROR(__xludf.DUMMYFUNCTION("IFERROR(RANK(raw!$H4455,Filter(raw!$H$2:$H10000,raw!$B$2:$B10000=raw!$B4455),1),"""")"),"")</f>
        <v/>
      </c>
      <c r="E4456" s="40" t="str">
        <f t="array" ref="E4456">IFERROR(INDEX(raw!$B:$H,MATCH(1,(raw!$B:$B=$B4456)*(raw!$D:$D=$C4456),0),7), "n/a")</f>
        <v/>
      </c>
    </row>
    <row r="4457">
      <c r="B4457" s="39" t="str">
        <f>IFERROR(raw!$B4456,"")</f>
        <v/>
      </c>
      <c r="C4457" s="39" t="str">
        <f>IFERROR(raw!$D4456,"")</f>
        <v/>
      </c>
      <c r="D4457" s="39" t="str">
        <f>IFERROR(__xludf.DUMMYFUNCTION("IFERROR(RANK(raw!$H4456,Filter(raw!$H$2:$H10000,raw!$B$2:$B10000=raw!$B4456),1),"""")"),"")</f>
        <v/>
      </c>
      <c r="E4457" s="40" t="str">
        <f t="array" ref="E4457">IFERROR(INDEX(raw!$B:$H,MATCH(1,(raw!$B:$B=$B4457)*(raw!$D:$D=$C4457),0),7), "n/a")</f>
        <v/>
      </c>
    </row>
    <row r="4458">
      <c r="B4458" s="39" t="str">
        <f>IFERROR(raw!$B4457,"")</f>
        <v/>
      </c>
      <c r="C4458" s="39" t="str">
        <f>IFERROR(raw!$D4457,"")</f>
        <v/>
      </c>
      <c r="D4458" s="39" t="str">
        <f>IFERROR(__xludf.DUMMYFUNCTION("IFERROR(RANK(raw!$H4457,Filter(raw!$H$2:$H10000,raw!$B$2:$B10000=raw!$B4457),1),"""")"),"")</f>
        <v/>
      </c>
      <c r="E4458" s="40" t="str">
        <f t="array" ref="E4458">IFERROR(INDEX(raw!$B:$H,MATCH(1,(raw!$B:$B=$B4458)*(raw!$D:$D=$C4458),0),7), "n/a")</f>
        <v/>
      </c>
    </row>
    <row r="4459">
      <c r="B4459" s="39" t="str">
        <f>IFERROR(raw!$B4458,"")</f>
        <v/>
      </c>
      <c r="C4459" s="39" t="str">
        <f>IFERROR(raw!$D4458,"")</f>
        <v/>
      </c>
      <c r="D4459" s="39" t="str">
        <f>IFERROR(__xludf.DUMMYFUNCTION("IFERROR(RANK(raw!$H4458,Filter(raw!$H$2:$H10000,raw!$B$2:$B10000=raw!$B4458),1),"""")"),"")</f>
        <v/>
      </c>
      <c r="E4459" s="40" t="str">
        <f t="array" ref="E4459">IFERROR(INDEX(raw!$B:$H,MATCH(1,(raw!$B:$B=$B4459)*(raw!$D:$D=$C4459),0),7), "n/a")</f>
        <v/>
      </c>
    </row>
    <row r="4460">
      <c r="B4460" s="39" t="str">
        <f>IFERROR(raw!$B4459,"")</f>
        <v/>
      </c>
      <c r="C4460" s="39" t="str">
        <f>IFERROR(raw!$D4459,"")</f>
        <v/>
      </c>
      <c r="D4460" s="39" t="str">
        <f>IFERROR(__xludf.DUMMYFUNCTION("IFERROR(RANK(raw!$H4459,Filter(raw!$H$2:$H10000,raw!$B$2:$B10000=raw!$B4459),1),"""")"),"")</f>
        <v/>
      </c>
      <c r="E4460" s="40" t="str">
        <f t="array" ref="E4460">IFERROR(INDEX(raw!$B:$H,MATCH(1,(raw!$B:$B=$B4460)*(raw!$D:$D=$C4460),0),7), "n/a")</f>
        <v/>
      </c>
    </row>
    <row r="4461">
      <c r="B4461" s="39" t="str">
        <f>IFERROR(raw!$B4460,"")</f>
        <v/>
      </c>
      <c r="C4461" s="39" t="str">
        <f>IFERROR(raw!$D4460,"")</f>
        <v/>
      </c>
      <c r="D4461" s="39" t="str">
        <f>IFERROR(__xludf.DUMMYFUNCTION("IFERROR(RANK(raw!$H4460,Filter(raw!$H$2:$H10000,raw!$B$2:$B10000=raw!$B4460),1),"""")"),"")</f>
        <v/>
      </c>
      <c r="E4461" s="40" t="str">
        <f t="array" ref="E4461">IFERROR(INDEX(raw!$B:$H,MATCH(1,(raw!$B:$B=$B4461)*(raw!$D:$D=$C4461),0),7), "n/a")</f>
        <v/>
      </c>
    </row>
    <row r="4462">
      <c r="B4462" s="39" t="str">
        <f>IFERROR(raw!$B4461,"")</f>
        <v/>
      </c>
      <c r="C4462" s="39" t="str">
        <f>IFERROR(raw!$D4461,"")</f>
        <v/>
      </c>
      <c r="D4462" s="39" t="str">
        <f>IFERROR(__xludf.DUMMYFUNCTION("IFERROR(RANK(raw!$H4461,Filter(raw!$H$2:$H10000,raw!$B$2:$B10000=raw!$B4461),1),"""")"),"")</f>
        <v/>
      </c>
      <c r="E4462" s="40" t="str">
        <f t="array" ref="E4462">IFERROR(INDEX(raw!$B:$H,MATCH(1,(raw!$B:$B=$B4462)*(raw!$D:$D=$C4462),0),7), "n/a")</f>
        <v/>
      </c>
    </row>
    <row r="4463">
      <c r="B4463" s="39" t="str">
        <f>IFERROR(raw!$B4462,"")</f>
        <v/>
      </c>
      <c r="C4463" s="39" t="str">
        <f>IFERROR(raw!$D4462,"")</f>
        <v/>
      </c>
      <c r="D4463" s="39" t="str">
        <f>IFERROR(__xludf.DUMMYFUNCTION("IFERROR(RANK(raw!$H4462,Filter(raw!$H$2:$H10000,raw!$B$2:$B10000=raw!$B4462),1),"""")"),"")</f>
        <v/>
      </c>
      <c r="E4463" s="40" t="str">
        <f t="array" ref="E4463">IFERROR(INDEX(raw!$B:$H,MATCH(1,(raw!$B:$B=$B4463)*(raw!$D:$D=$C4463),0),7), "n/a")</f>
        <v/>
      </c>
    </row>
    <row r="4464">
      <c r="B4464" s="39" t="str">
        <f>IFERROR(raw!$B4463,"")</f>
        <v/>
      </c>
      <c r="C4464" s="39" t="str">
        <f>IFERROR(raw!$D4463,"")</f>
        <v/>
      </c>
      <c r="D4464" s="39" t="str">
        <f>IFERROR(__xludf.DUMMYFUNCTION("IFERROR(RANK(raw!$H4463,Filter(raw!$H$2:$H10000,raw!$B$2:$B10000=raw!$B4463),1),"""")"),"")</f>
        <v/>
      </c>
      <c r="E4464" s="40" t="str">
        <f t="array" ref="E4464">IFERROR(INDEX(raw!$B:$H,MATCH(1,(raw!$B:$B=$B4464)*(raw!$D:$D=$C4464),0),7), "n/a")</f>
        <v/>
      </c>
    </row>
    <row r="4465">
      <c r="B4465" s="39" t="str">
        <f>IFERROR(raw!$B4464,"")</f>
        <v/>
      </c>
      <c r="C4465" s="39" t="str">
        <f>IFERROR(raw!$D4464,"")</f>
        <v/>
      </c>
      <c r="D4465" s="39" t="str">
        <f>IFERROR(__xludf.DUMMYFUNCTION("IFERROR(RANK(raw!$H4464,Filter(raw!$H$2:$H10000,raw!$B$2:$B10000=raw!$B4464),1),"""")"),"")</f>
        <v/>
      </c>
      <c r="E4465" s="40" t="str">
        <f t="array" ref="E4465">IFERROR(INDEX(raw!$B:$H,MATCH(1,(raw!$B:$B=$B4465)*(raw!$D:$D=$C4465),0),7), "n/a")</f>
        <v/>
      </c>
    </row>
    <row r="4466">
      <c r="B4466" s="39" t="str">
        <f>IFERROR(raw!$B4465,"")</f>
        <v/>
      </c>
      <c r="C4466" s="39" t="str">
        <f>IFERROR(raw!$D4465,"")</f>
        <v/>
      </c>
      <c r="D4466" s="39" t="str">
        <f>IFERROR(__xludf.DUMMYFUNCTION("IFERROR(RANK(raw!$H4465,Filter(raw!$H$2:$H10000,raw!$B$2:$B10000=raw!$B4465),1),"""")"),"")</f>
        <v/>
      </c>
      <c r="E4466" s="40" t="str">
        <f t="array" ref="E4466">IFERROR(INDEX(raw!$B:$H,MATCH(1,(raw!$B:$B=$B4466)*(raw!$D:$D=$C4466),0),7), "n/a")</f>
        <v/>
      </c>
    </row>
    <row r="4467">
      <c r="B4467" s="39" t="str">
        <f>IFERROR(raw!$B4466,"")</f>
        <v/>
      </c>
      <c r="C4467" s="39" t="str">
        <f>IFERROR(raw!$D4466,"")</f>
        <v/>
      </c>
      <c r="D4467" s="39" t="str">
        <f>IFERROR(__xludf.DUMMYFUNCTION("IFERROR(RANK(raw!$H4466,Filter(raw!$H$2:$H10000,raw!$B$2:$B10000=raw!$B4466),1),"""")"),"")</f>
        <v/>
      </c>
      <c r="E4467" s="40" t="str">
        <f t="array" ref="E4467">IFERROR(INDEX(raw!$B:$H,MATCH(1,(raw!$B:$B=$B4467)*(raw!$D:$D=$C4467),0),7), "n/a")</f>
        <v/>
      </c>
    </row>
    <row r="4468">
      <c r="B4468" s="39" t="str">
        <f>IFERROR(raw!$B4467,"")</f>
        <v/>
      </c>
      <c r="C4468" s="39" t="str">
        <f>IFERROR(raw!$D4467,"")</f>
        <v/>
      </c>
      <c r="D4468" s="39" t="str">
        <f>IFERROR(__xludf.DUMMYFUNCTION("IFERROR(RANK(raw!$H4467,Filter(raw!$H$2:$H10000,raw!$B$2:$B10000=raw!$B4467),1),"""")"),"")</f>
        <v/>
      </c>
      <c r="E4468" s="40" t="str">
        <f t="array" ref="E4468">IFERROR(INDEX(raw!$B:$H,MATCH(1,(raw!$B:$B=$B4468)*(raw!$D:$D=$C4468),0),7), "n/a")</f>
        <v/>
      </c>
    </row>
    <row r="4469">
      <c r="B4469" s="39" t="str">
        <f>IFERROR(raw!$B4468,"")</f>
        <v/>
      </c>
      <c r="C4469" s="39" t="str">
        <f>IFERROR(raw!$D4468,"")</f>
        <v/>
      </c>
      <c r="D4469" s="39" t="str">
        <f>IFERROR(__xludf.DUMMYFUNCTION("IFERROR(RANK(raw!$H4468,Filter(raw!$H$2:$H10000,raw!$B$2:$B10000=raw!$B4468),1),"""")"),"")</f>
        <v/>
      </c>
      <c r="E4469" s="40" t="str">
        <f t="array" ref="E4469">IFERROR(INDEX(raw!$B:$H,MATCH(1,(raw!$B:$B=$B4469)*(raw!$D:$D=$C4469),0),7), "n/a")</f>
        <v/>
      </c>
    </row>
    <row r="4470">
      <c r="B4470" s="39" t="str">
        <f>IFERROR(raw!$B4469,"")</f>
        <v/>
      </c>
      <c r="C4470" s="39" t="str">
        <f>IFERROR(raw!$D4469,"")</f>
        <v/>
      </c>
      <c r="D4470" s="39" t="str">
        <f>IFERROR(__xludf.DUMMYFUNCTION("IFERROR(RANK(raw!$H4469,Filter(raw!$H$2:$H10000,raw!$B$2:$B10000=raw!$B4469),1),"""")"),"")</f>
        <v/>
      </c>
      <c r="E4470" s="40" t="str">
        <f t="array" ref="E4470">IFERROR(INDEX(raw!$B:$H,MATCH(1,(raw!$B:$B=$B4470)*(raw!$D:$D=$C4470),0),7), "n/a")</f>
        <v/>
      </c>
    </row>
    <row r="4471">
      <c r="B4471" s="39" t="str">
        <f>IFERROR(raw!$B4470,"")</f>
        <v/>
      </c>
      <c r="C4471" s="39" t="str">
        <f>IFERROR(raw!$D4470,"")</f>
        <v/>
      </c>
      <c r="D4471" s="39" t="str">
        <f>IFERROR(__xludf.DUMMYFUNCTION("IFERROR(RANK(raw!$H4470,Filter(raw!$H$2:$H10000,raw!$B$2:$B10000=raw!$B4470),1),"""")"),"")</f>
        <v/>
      </c>
      <c r="E4471" s="40" t="str">
        <f t="array" ref="E4471">IFERROR(INDEX(raw!$B:$H,MATCH(1,(raw!$B:$B=$B4471)*(raw!$D:$D=$C4471),0),7), "n/a")</f>
        <v/>
      </c>
    </row>
    <row r="4472">
      <c r="B4472" s="39" t="str">
        <f>IFERROR(raw!$B4471,"")</f>
        <v/>
      </c>
      <c r="C4472" s="39" t="str">
        <f>IFERROR(raw!$D4471,"")</f>
        <v/>
      </c>
      <c r="D4472" s="39" t="str">
        <f>IFERROR(__xludf.DUMMYFUNCTION("IFERROR(RANK(raw!$H4471,Filter(raw!$H$2:$H10000,raw!$B$2:$B10000=raw!$B4471),1),"""")"),"")</f>
        <v/>
      </c>
      <c r="E4472" s="40" t="str">
        <f t="array" ref="E4472">IFERROR(INDEX(raw!$B:$H,MATCH(1,(raw!$B:$B=$B4472)*(raw!$D:$D=$C4472),0),7), "n/a")</f>
        <v/>
      </c>
    </row>
    <row r="4473">
      <c r="B4473" s="39" t="str">
        <f>IFERROR(raw!$B4472,"")</f>
        <v/>
      </c>
      <c r="C4473" s="39" t="str">
        <f>IFERROR(raw!$D4472,"")</f>
        <v/>
      </c>
      <c r="D4473" s="39" t="str">
        <f>IFERROR(__xludf.DUMMYFUNCTION("IFERROR(RANK(raw!$H4472,Filter(raw!$H$2:$H10000,raw!$B$2:$B10000=raw!$B4472),1),"""")"),"")</f>
        <v/>
      </c>
      <c r="E4473" s="40" t="str">
        <f t="array" ref="E4473">IFERROR(INDEX(raw!$B:$H,MATCH(1,(raw!$B:$B=$B4473)*(raw!$D:$D=$C4473),0),7), "n/a")</f>
        <v/>
      </c>
    </row>
    <row r="4474">
      <c r="B4474" s="39" t="str">
        <f>IFERROR(raw!$B4473,"")</f>
        <v/>
      </c>
      <c r="C4474" s="39" t="str">
        <f>IFERROR(raw!$D4473,"")</f>
        <v/>
      </c>
      <c r="D4474" s="39" t="str">
        <f>IFERROR(__xludf.DUMMYFUNCTION("IFERROR(RANK(raw!$H4473,Filter(raw!$H$2:$H10000,raw!$B$2:$B10000=raw!$B4473),1),"""")"),"")</f>
        <v/>
      </c>
      <c r="E4474" s="40" t="str">
        <f t="array" ref="E4474">IFERROR(INDEX(raw!$B:$H,MATCH(1,(raw!$B:$B=$B4474)*(raw!$D:$D=$C4474),0),7), "n/a")</f>
        <v/>
      </c>
    </row>
    <row r="4475">
      <c r="B4475" s="39" t="str">
        <f>IFERROR(raw!$B4474,"")</f>
        <v/>
      </c>
      <c r="C4475" s="39" t="str">
        <f>IFERROR(raw!$D4474,"")</f>
        <v/>
      </c>
      <c r="D4475" s="39" t="str">
        <f>IFERROR(__xludf.DUMMYFUNCTION("IFERROR(RANK(raw!$H4474,Filter(raw!$H$2:$H10000,raw!$B$2:$B10000=raw!$B4474),1),"""")"),"")</f>
        <v/>
      </c>
      <c r="E4475" s="40" t="str">
        <f t="array" ref="E4475">IFERROR(INDEX(raw!$B:$H,MATCH(1,(raw!$B:$B=$B4475)*(raw!$D:$D=$C4475),0),7), "n/a")</f>
        <v/>
      </c>
    </row>
    <row r="4476">
      <c r="B4476" s="39" t="str">
        <f>IFERROR(raw!$B4475,"")</f>
        <v/>
      </c>
      <c r="C4476" s="39" t="str">
        <f>IFERROR(raw!$D4475,"")</f>
        <v/>
      </c>
      <c r="D4476" s="39" t="str">
        <f>IFERROR(__xludf.DUMMYFUNCTION("IFERROR(RANK(raw!$H4475,Filter(raw!$H$2:$H10000,raw!$B$2:$B10000=raw!$B4475),1),"""")"),"")</f>
        <v/>
      </c>
      <c r="E4476" s="40" t="str">
        <f t="array" ref="E4476">IFERROR(INDEX(raw!$B:$H,MATCH(1,(raw!$B:$B=$B4476)*(raw!$D:$D=$C4476),0),7), "n/a")</f>
        <v/>
      </c>
    </row>
    <row r="4477">
      <c r="B4477" s="39" t="str">
        <f>IFERROR(raw!$B4476,"")</f>
        <v/>
      </c>
      <c r="C4477" s="39" t="str">
        <f>IFERROR(raw!$D4476,"")</f>
        <v/>
      </c>
      <c r="D4477" s="39" t="str">
        <f>IFERROR(__xludf.DUMMYFUNCTION("IFERROR(RANK(raw!$H4476,Filter(raw!$H$2:$H10000,raw!$B$2:$B10000=raw!$B4476),1),"""")"),"")</f>
        <v/>
      </c>
      <c r="E4477" s="40" t="str">
        <f t="array" ref="E4477">IFERROR(INDEX(raw!$B:$H,MATCH(1,(raw!$B:$B=$B4477)*(raw!$D:$D=$C4477),0),7), "n/a")</f>
        <v/>
      </c>
    </row>
    <row r="4478">
      <c r="B4478" s="39" t="str">
        <f>IFERROR(raw!$B4477,"")</f>
        <v/>
      </c>
      <c r="C4478" s="39" t="str">
        <f>IFERROR(raw!$D4477,"")</f>
        <v/>
      </c>
      <c r="D4478" s="39" t="str">
        <f>IFERROR(__xludf.DUMMYFUNCTION("IFERROR(RANK(raw!$H4477,Filter(raw!$H$2:$H10000,raw!$B$2:$B10000=raw!$B4477),1),"""")"),"")</f>
        <v/>
      </c>
      <c r="E4478" s="40" t="str">
        <f t="array" ref="E4478">IFERROR(INDEX(raw!$B:$H,MATCH(1,(raw!$B:$B=$B4478)*(raw!$D:$D=$C4478),0),7), "n/a")</f>
        <v/>
      </c>
    </row>
    <row r="4479">
      <c r="B4479" s="39" t="str">
        <f>IFERROR(raw!$B4478,"")</f>
        <v/>
      </c>
      <c r="C4479" s="39" t="str">
        <f>IFERROR(raw!$D4478,"")</f>
        <v/>
      </c>
      <c r="D4479" s="39" t="str">
        <f>IFERROR(__xludf.DUMMYFUNCTION("IFERROR(RANK(raw!$H4478,Filter(raw!$H$2:$H10000,raw!$B$2:$B10000=raw!$B4478),1),"""")"),"")</f>
        <v/>
      </c>
      <c r="E4479" s="40" t="str">
        <f t="array" ref="E4479">IFERROR(INDEX(raw!$B:$H,MATCH(1,(raw!$B:$B=$B4479)*(raw!$D:$D=$C4479),0),7), "n/a")</f>
        <v/>
      </c>
    </row>
    <row r="4480">
      <c r="B4480" s="39" t="str">
        <f>IFERROR(raw!$B4479,"")</f>
        <v/>
      </c>
      <c r="C4480" s="39" t="str">
        <f>IFERROR(raw!$D4479,"")</f>
        <v/>
      </c>
      <c r="D4480" s="39" t="str">
        <f>IFERROR(__xludf.DUMMYFUNCTION("IFERROR(RANK(raw!$H4479,Filter(raw!$H$2:$H10000,raw!$B$2:$B10000=raw!$B4479),1),"""")"),"")</f>
        <v/>
      </c>
      <c r="E4480" s="40" t="str">
        <f t="array" ref="E4480">IFERROR(INDEX(raw!$B:$H,MATCH(1,(raw!$B:$B=$B4480)*(raw!$D:$D=$C4480),0),7), "n/a")</f>
        <v/>
      </c>
    </row>
    <row r="4481">
      <c r="B4481" s="39" t="str">
        <f>IFERROR(raw!$B4480,"")</f>
        <v/>
      </c>
      <c r="C4481" s="39" t="str">
        <f>IFERROR(raw!$D4480,"")</f>
        <v/>
      </c>
      <c r="D4481" s="39" t="str">
        <f>IFERROR(__xludf.DUMMYFUNCTION("IFERROR(RANK(raw!$H4480,Filter(raw!$H$2:$H10000,raw!$B$2:$B10000=raw!$B4480),1),"""")"),"")</f>
        <v/>
      </c>
      <c r="E4481" s="40" t="str">
        <f t="array" ref="E4481">IFERROR(INDEX(raw!$B:$H,MATCH(1,(raw!$B:$B=$B4481)*(raw!$D:$D=$C4481),0),7), "n/a")</f>
        <v/>
      </c>
    </row>
    <row r="4482">
      <c r="B4482" s="39" t="str">
        <f>IFERROR(raw!$B4481,"")</f>
        <v/>
      </c>
      <c r="C4482" s="39" t="str">
        <f>IFERROR(raw!$D4481,"")</f>
        <v/>
      </c>
      <c r="D4482" s="39" t="str">
        <f>IFERROR(__xludf.DUMMYFUNCTION("IFERROR(RANK(raw!$H4481,Filter(raw!$H$2:$H10000,raw!$B$2:$B10000=raw!$B4481),1),"""")"),"")</f>
        <v/>
      </c>
      <c r="E4482" s="40" t="str">
        <f t="array" ref="E4482">IFERROR(INDEX(raw!$B:$H,MATCH(1,(raw!$B:$B=$B4482)*(raw!$D:$D=$C4482),0),7), "n/a")</f>
        <v/>
      </c>
    </row>
    <row r="4483">
      <c r="B4483" s="39" t="str">
        <f>IFERROR(raw!$B4482,"")</f>
        <v/>
      </c>
      <c r="C4483" s="39" t="str">
        <f>IFERROR(raw!$D4482,"")</f>
        <v/>
      </c>
      <c r="D4483" s="39" t="str">
        <f>IFERROR(__xludf.DUMMYFUNCTION("IFERROR(RANK(raw!$H4482,Filter(raw!$H$2:$H10000,raw!$B$2:$B10000=raw!$B4482),1),"""")"),"")</f>
        <v/>
      </c>
      <c r="E4483" s="40" t="str">
        <f t="array" ref="E4483">IFERROR(INDEX(raw!$B:$H,MATCH(1,(raw!$B:$B=$B4483)*(raw!$D:$D=$C4483),0),7), "n/a")</f>
        <v/>
      </c>
    </row>
    <row r="4484">
      <c r="B4484" s="39" t="str">
        <f>IFERROR(raw!$B4483,"")</f>
        <v/>
      </c>
      <c r="C4484" s="39" t="str">
        <f>IFERROR(raw!$D4483,"")</f>
        <v/>
      </c>
      <c r="D4484" s="39" t="str">
        <f>IFERROR(__xludf.DUMMYFUNCTION("IFERROR(RANK(raw!$H4483,Filter(raw!$H$2:$H10000,raw!$B$2:$B10000=raw!$B4483),1),"""")"),"")</f>
        <v/>
      </c>
      <c r="E4484" s="40" t="str">
        <f t="array" ref="E4484">IFERROR(INDEX(raw!$B:$H,MATCH(1,(raw!$B:$B=$B4484)*(raw!$D:$D=$C4484),0),7), "n/a")</f>
        <v/>
      </c>
    </row>
    <row r="4485">
      <c r="B4485" s="39" t="str">
        <f>IFERROR(raw!$B4484,"")</f>
        <v/>
      </c>
      <c r="C4485" s="39" t="str">
        <f>IFERROR(raw!$D4484,"")</f>
        <v/>
      </c>
      <c r="D4485" s="39" t="str">
        <f>IFERROR(__xludf.DUMMYFUNCTION("IFERROR(RANK(raw!$H4484,Filter(raw!$H$2:$H10000,raw!$B$2:$B10000=raw!$B4484),1),"""")"),"")</f>
        <v/>
      </c>
      <c r="E4485" s="40" t="str">
        <f t="array" ref="E4485">IFERROR(INDEX(raw!$B:$H,MATCH(1,(raw!$B:$B=$B4485)*(raw!$D:$D=$C4485),0),7), "n/a")</f>
        <v/>
      </c>
    </row>
    <row r="4486">
      <c r="B4486" s="39" t="str">
        <f>IFERROR(raw!$B4485,"")</f>
        <v/>
      </c>
      <c r="C4486" s="39" t="str">
        <f>IFERROR(raw!$D4485,"")</f>
        <v/>
      </c>
      <c r="D4486" s="39" t="str">
        <f>IFERROR(__xludf.DUMMYFUNCTION("IFERROR(RANK(raw!$H4485,Filter(raw!$H$2:$H10000,raw!$B$2:$B10000=raw!$B4485),1),"""")"),"")</f>
        <v/>
      </c>
      <c r="E4486" s="40" t="str">
        <f t="array" ref="E4486">IFERROR(INDEX(raw!$B:$H,MATCH(1,(raw!$B:$B=$B4486)*(raw!$D:$D=$C4486),0),7), "n/a")</f>
        <v/>
      </c>
    </row>
    <row r="4487">
      <c r="B4487" s="39" t="str">
        <f>IFERROR(raw!$B4486,"")</f>
        <v/>
      </c>
      <c r="C4487" s="39" t="str">
        <f>IFERROR(raw!$D4486,"")</f>
        <v/>
      </c>
      <c r="D4487" s="39" t="str">
        <f>IFERROR(__xludf.DUMMYFUNCTION("IFERROR(RANK(raw!$H4486,Filter(raw!$H$2:$H10000,raw!$B$2:$B10000=raw!$B4486),1),"""")"),"")</f>
        <v/>
      </c>
      <c r="E4487" s="40" t="str">
        <f t="array" ref="E4487">IFERROR(INDEX(raw!$B:$H,MATCH(1,(raw!$B:$B=$B4487)*(raw!$D:$D=$C4487),0),7), "n/a")</f>
        <v/>
      </c>
    </row>
    <row r="4488">
      <c r="B4488" s="39" t="str">
        <f>IFERROR(raw!$B4487,"")</f>
        <v/>
      </c>
      <c r="C4488" s="39" t="str">
        <f>IFERROR(raw!$D4487,"")</f>
        <v/>
      </c>
      <c r="D4488" s="39" t="str">
        <f>IFERROR(__xludf.DUMMYFUNCTION("IFERROR(RANK(raw!$H4487,Filter(raw!$H$2:$H10000,raw!$B$2:$B10000=raw!$B4487),1),"""")"),"")</f>
        <v/>
      </c>
      <c r="E4488" s="40" t="str">
        <f t="array" ref="E4488">IFERROR(INDEX(raw!$B:$H,MATCH(1,(raw!$B:$B=$B4488)*(raw!$D:$D=$C4488),0),7), "n/a")</f>
        <v/>
      </c>
    </row>
    <row r="4489">
      <c r="B4489" s="39" t="str">
        <f>IFERROR(raw!$B4488,"")</f>
        <v/>
      </c>
      <c r="C4489" s="39" t="str">
        <f>IFERROR(raw!$D4488,"")</f>
        <v/>
      </c>
      <c r="D4489" s="39" t="str">
        <f>IFERROR(__xludf.DUMMYFUNCTION("IFERROR(RANK(raw!$H4488,Filter(raw!$H$2:$H10000,raw!$B$2:$B10000=raw!$B4488),1),"""")"),"")</f>
        <v/>
      </c>
      <c r="E4489" s="40" t="str">
        <f t="array" ref="E4489">IFERROR(INDEX(raw!$B:$H,MATCH(1,(raw!$B:$B=$B4489)*(raw!$D:$D=$C4489),0),7), "n/a")</f>
        <v/>
      </c>
    </row>
    <row r="4490">
      <c r="B4490" s="39" t="str">
        <f>IFERROR(raw!$B4489,"")</f>
        <v/>
      </c>
      <c r="C4490" s="39" t="str">
        <f>IFERROR(raw!$D4489,"")</f>
        <v/>
      </c>
      <c r="D4490" s="39" t="str">
        <f>IFERROR(__xludf.DUMMYFUNCTION("IFERROR(RANK(raw!$H4489,Filter(raw!$H$2:$H10000,raw!$B$2:$B10000=raw!$B4489),1),"""")"),"")</f>
        <v/>
      </c>
      <c r="E4490" s="40" t="str">
        <f t="array" ref="E4490">IFERROR(INDEX(raw!$B:$H,MATCH(1,(raw!$B:$B=$B4490)*(raw!$D:$D=$C4490),0),7), "n/a")</f>
        <v/>
      </c>
    </row>
    <row r="4491">
      <c r="B4491" s="39" t="str">
        <f>IFERROR(raw!$B4490,"")</f>
        <v/>
      </c>
      <c r="C4491" s="39" t="str">
        <f>IFERROR(raw!$D4490,"")</f>
        <v/>
      </c>
      <c r="D4491" s="39" t="str">
        <f>IFERROR(__xludf.DUMMYFUNCTION("IFERROR(RANK(raw!$H4490,Filter(raw!$H$2:$H10000,raw!$B$2:$B10000=raw!$B4490),1),"""")"),"")</f>
        <v/>
      </c>
      <c r="E4491" s="40" t="str">
        <f t="array" ref="E4491">IFERROR(INDEX(raw!$B:$H,MATCH(1,(raw!$B:$B=$B4491)*(raw!$D:$D=$C4491),0),7), "n/a")</f>
        <v/>
      </c>
    </row>
    <row r="4492">
      <c r="B4492" s="39" t="str">
        <f>IFERROR(raw!$B4491,"")</f>
        <v/>
      </c>
      <c r="C4492" s="39" t="str">
        <f>IFERROR(raw!$D4491,"")</f>
        <v/>
      </c>
      <c r="D4492" s="39" t="str">
        <f>IFERROR(__xludf.DUMMYFUNCTION("IFERROR(RANK(raw!$H4491,Filter(raw!$H$2:$H10000,raw!$B$2:$B10000=raw!$B4491),1),"""")"),"")</f>
        <v/>
      </c>
      <c r="E4492" s="40" t="str">
        <f t="array" ref="E4492">IFERROR(INDEX(raw!$B:$H,MATCH(1,(raw!$B:$B=$B4492)*(raw!$D:$D=$C4492),0),7), "n/a")</f>
        <v/>
      </c>
    </row>
    <row r="4493">
      <c r="B4493" s="39" t="str">
        <f>IFERROR(raw!$B4492,"")</f>
        <v/>
      </c>
      <c r="C4493" s="39" t="str">
        <f>IFERROR(raw!$D4492,"")</f>
        <v/>
      </c>
      <c r="D4493" s="39" t="str">
        <f>IFERROR(__xludf.DUMMYFUNCTION("IFERROR(RANK(raw!$H4492,Filter(raw!$H$2:$H10000,raw!$B$2:$B10000=raw!$B4492),1),"""")"),"")</f>
        <v/>
      </c>
      <c r="E4493" s="40" t="str">
        <f t="array" ref="E4493">IFERROR(INDEX(raw!$B:$H,MATCH(1,(raw!$B:$B=$B4493)*(raw!$D:$D=$C4493),0),7), "n/a")</f>
        <v/>
      </c>
    </row>
    <row r="4494">
      <c r="B4494" s="39" t="str">
        <f>IFERROR(raw!$B4493,"")</f>
        <v/>
      </c>
      <c r="C4494" s="39" t="str">
        <f>IFERROR(raw!$D4493,"")</f>
        <v/>
      </c>
      <c r="D4494" s="39" t="str">
        <f>IFERROR(__xludf.DUMMYFUNCTION("IFERROR(RANK(raw!$H4493,Filter(raw!$H$2:$H10000,raw!$B$2:$B10000=raw!$B4493),1),"""")"),"")</f>
        <v/>
      </c>
      <c r="E4494" s="40" t="str">
        <f t="array" ref="E4494">IFERROR(INDEX(raw!$B:$H,MATCH(1,(raw!$B:$B=$B4494)*(raw!$D:$D=$C4494),0),7), "n/a")</f>
        <v/>
      </c>
    </row>
    <row r="4495">
      <c r="B4495" s="39" t="str">
        <f>IFERROR(raw!$B4494,"")</f>
        <v/>
      </c>
      <c r="C4495" s="39" t="str">
        <f>IFERROR(raw!$D4494,"")</f>
        <v/>
      </c>
      <c r="D4495" s="39" t="str">
        <f>IFERROR(__xludf.DUMMYFUNCTION("IFERROR(RANK(raw!$H4494,Filter(raw!$H$2:$H10000,raw!$B$2:$B10000=raw!$B4494),1),"""")"),"")</f>
        <v/>
      </c>
      <c r="E4495" s="40" t="str">
        <f t="array" ref="E4495">IFERROR(INDEX(raw!$B:$H,MATCH(1,(raw!$B:$B=$B4495)*(raw!$D:$D=$C4495),0),7), "n/a")</f>
        <v/>
      </c>
    </row>
    <row r="4496">
      <c r="B4496" s="39" t="str">
        <f>IFERROR(raw!$B4495,"")</f>
        <v/>
      </c>
      <c r="C4496" s="39" t="str">
        <f>IFERROR(raw!$D4495,"")</f>
        <v/>
      </c>
      <c r="D4496" s="39" t="str">
        <f>IFERROR(__xludf.DUMMYFUNCTION("IFERROR(RANK(raw!$H4495,Filter(raw!$H$2:$H10000,raw!$B$2:$B10000=raw!$B4495),1),"""")"),"")</f>
        <v/>
      </c>
      <c r="E4496" s="40" t="str">
        <f t="array" ref="E4496">IFERROR(INDEX(raw!$B:$H,MATCH(1,(raw!$B:$B=$B4496)*(raw!$D:$D=$C4496),0),7), "n/a")</f>
        <v/>
      </c>
    </row>
    <row r="4497">
      <c r="B4497" s="39" t="str">
        <f>IFERROR(raw!$B4496,"")</f>
        <v/>
      </c>
      <c r="C4497" s="39" t="str">
        <f>IFERROR(raw!$D4496,"")</f>
        <v/>
      </c>
      <c r="D4497" s="39" t="str">
        <f>IFERROR(__xludf.DUMMYFUNCTION("IFERROR(RANK(raw!$H4496,Filter(raw!$H$2:$H10000,raw!$B$2:$B10000=raw!$B4496),1),"""")"),"")</f>
        <v/>
      </c>
      <c r="E4497" s="40" t="str">
        <f t="array" ref="E4497">IFERROR(INDEX(raw!$B:$H,MATCH(1,(raw!$B:$B=$B4497)*(raw!$D:$D=$C4497),0),7), "n/a")</f>
        <v/>
      </c>
    </row>
    <row r="4498">
      <c r="B4498" s="39" t="str">
        <f>IFERROR(raw!$B4497,"")</f>
        <v/>
      </c>
      <c r="C4498" s="39" t="str">
        <f>IFERROR(raw!$D4497,"")</f>
        <v/>
      </c>
      <c r="D4498" s="39" t="str">
        <f>IFERROR(__xludf.DUMMYFUNCTION("IFERROR(RANK(raw!$H4497,Filter(raw!$H$2:$H10000,raw!$B$2:$B10000=raw!$B4497),1),"""")"),"")</f>
        <v/>
      </c>
      <c r="E4498" s="40" t="str">
        <f t="array" ref="E4498">IFERROR(INDEX(raw!$B:$H,MATCH(1,(raw!$B:$B=$B4498)*(raw!$D:$D=$C4498),0),7), "n/a")</f>
        <v/>
      </c>
    </row>
    <row r="4499">
      <c r="B4499" s="39" t="str">
        <f>IFERROR(raw!$B4498,"")</f>
        <v/>
      </c>
      <c r="C4499" s="39" t="str">
        <f>IFERROR(raw!$D4498,"")</f>
        <v/>
      </c>
      <c r="D4499" s="39" t="str">
        <f>IFERROR(__xludf.DUMMYFUNCTION("IFERROR(RANK(raw!$H4498,Filter(raw!$H$2:$H10000,raw!$B$2:$B10000=raw!$B4498),1),"""")"),"")</f>
        <v/>
      </c>
      <c r="E4499" s="40" t="str">
        <f t="array" ref="E4499">IFERROR(INDEX(raw!$B:$H,MATCH(1,(raw!$B:$B=$B4499)*(raw!$D:$D=$C4499),0),7), "n/a")</f>
        <v/>
      </c>
    </row>
    <row r="4500">
      <c r="B4500" s="39" t="str">
        <f>IFERROR(raw!$B4499,"")</f>
        <v/>
      </c>
      <c r="C4500" s="39" t="str">
        <f>IFERROR(raw!$D4499,"")</f>
        <v/>
      </c>
      <c r="D4500" s="39" t="str">
        <f>IFERROR(__xludf.DUMMYFUNCTION("IFERROR(RANK(raw!$H4499,Filter(raw!$H$2:$H10000,raw!$B$2:$B10000=raw!$B4499),1),"""")"),"")</f>
        <v/>
      </c>
      <c r="E4500" s="40" t="str">
        <f t="array" ref="E4500">IFERROR(INDEX(raw!$B:$H,MATCH(1,(raw!$B:$B=$B4500)*(raw!$D:$D=$C4500),0),7), "n/a")</f>
        <v/>
      </c>
    </row>
    <row r="4501">
      <c r="B4501" s="39" t="str">
        <f>IFERROR(raw!$B4500,"")</f>
        <v/>
      </c>
      <c r="C4501" s="39" t="str">
        <f>IFERROR(raw!$D4500,"")</f>
        <v/>
      </c>
      <c r="D4501" s="39" t="str">
        <f>IFERROR(__xludf.DUMMYFUNCTION("IFERROR(RANK(raw!$H4500,Filter(raw!$H$2:$H10000,raw!$B$2:$B10000=raw!$B4500),1),"""")"),"")</f>
        <v/>
      </c>
      <c r="E4501" s="40" t="str">
        <f t="array" ref="E4501">IFERROR(INDEX(raw!$B:$H,MATCH(1,(raw!$B:$B=$B4501)*(raw!$D:$D=$C4501),0),7), "n/a")</f>
        <v/>
      </c>
    </row>
    <row r="4502">
      <c r="B4502" s="39" t="str">
        <f>IFERROR(raw!$B4501,"")</f>
        <v/>
      </c>
      <c r="C4502" s="39" t="str">
        <f>IFERROR(raw!$D4501,"")</f>
        <v/>
      </c>
      <c r="D4502" s="39" t="str">
        <f>IFERROR(__xludf.DUMMYFUNCTION("IFERROR(RANK(raw!$H4501,Filter(raw!$H$2:$H10000,raw!$B$2:$B10000=raw!$B4501),1),"""")"),"")</f>
        <v/>
      </c>
      <c r="E4502" s="40" t="str">
        <f t="array" ref="E4502">IFERROR(INDEX(raw!$B:$H,MATCH(1,(raw!$B:$B=$B4502)*(raw!$D:$D=$C4502),0),7), "n/a")</f>
        <v/>
      </c>
    </row>
    <row r="4503">
      <c r="B4503" s="39" t="str">
        <f>IFERROR(raw!$B4502,"")</f>
        <v/>
      </c>
      <c r="C4503" s="39" t="str">
        <f>IFERROR(raw!$D4502,"")</f>
        <v/>
      </c>
      <c r="D4503" s="39" t="str">
        <f>IFERROR(__xludf.DUMMYFUNCTION("IFERROR(RANK(raw!$H4502,Filter(raw!$H$2:$H10000,raw!$B$2:$B10000=raw!$B4502),1),"""")"),"")</f>
        <v/>
      </c>
      <c r="E4503" s="40" t="str">
        <f t="array" ref="E4503">IFERROR(INDEX(raw!$B:$H,MATCH(1,(raw!$B:$B=$B4503)*(raw!$D:$D=$C4503),0),7), "n/a")</f>
        <v/>
      </c>
    </row>
    <row r="4504">
      <c r="B4504" s="39" t="str">
        <f>IFERROR(raw!$B4503,"")</f>
        <v/>
      </c>
      <c r="C4504" s="39" t="str">
        <f>IFERROR(raw!$D4503,"")</f>
        <v/>
      </c>
      <c r="D4504" s="39" t="str">
        <f>IFERROR(__xludf.DUMMYFUNCTION("IFERROR(RANK(raw!$H4503,Filter(raw!$H$2:$H10000,raw!$B$2:$B10000=raw!$B4503),1),"""")"),"")</f>
        <v/>
      </c>
      <c r="E4504" s="40" t="str">
        <f t="array" ref="E4504">IFERROR(INDEX(raw!$B:$H,MATCH(1,(raw!$B:$B=$B4504)*(raw!$D:$D=$C4504),0),7), "n/a")</f>
        <v/>
      </c>
    </row>
    <row r="4505">
      <c r="B4505" s="39" t="str">
        <f>IFERROR(raw!$B4504,"")</f>
        <v/>
      </c>
      <c r="C4505" s="39" t="str">
        <f>IFERROR(raw!$D4504,"")</f>
        <v/>
      </c>
      <c r="D4505" s="39" t="str">
        <f>IFERROR(__xludf.DUMMYFUNCTION("IFERROR(RANK(raw!$H4504,Filter(raw!$H$2:$H10000,raw!$B$2:$B10000=raw!$B4504),1),"""")"),"")</f>
        <v/>
      </c>
      <c r="E4505" s="40" t="str">
        <f t="array" ref="E4505">IFERROR(INDEX(raw!$B:$H,MATCH(1,(raw!$B:$B=$B4505)*(raw!$D:$D=$C4505),0),7), "n/a")</f>
        <v/>
      </c>
    </row>
    <row r="4506">
      <c r="B4506" s="39" t="str">
        <f>IFERROR(raw!$B4505,"")</f>
        <v/>
      </c>
      <c r="C4506" s="39" t="str">
        <f>IFERROR(raw!$D4505,"")</f>
        <v/>
      </c>
      <c r="D4506" s="39" t="str">
        <f>IFERROR(__xludf.DUMMYFUNCTION("IFERROR(RANK(raw!$H4505,Filter(raw!$H$2:$H10000,raw!$B$2:$B10000=raw!$B4505),1),"""")"),"")</f>
        <v/>
      </c>
      <c r="E4506" s="40" t="str">
        <f t="array" ref="E4506">IFERROR(INDEX(raw!$B:$H,MATCH(1,(raw!$B:$B=$B4506)*(raw!$D:$D=$C4506),0),7), "n/a")</f>
        <v/>
      </c>
    </row>
    <row r="4507">
      <c r="B4507" s="39" t="str">
        <f>IFERROR(raw!$B4506,"")</f>
        <v/>
      </c>
      <c r="C4507" s="39" t="str">
        <f>IFERROR(raw!$D4506,"")</f>
        <v/>
      </c>
      <c r="D4507" s="39" t="str">
        <f>IFERROR(__xludf.DUMMYFUNCTION("IFERROR(RANK(raw!$H4506,Filter(raw!$H$2:$H10000,raw!$B$2:$B10000=raw!$B4506),1),"""")"),"")</f>
        <v/>
      </c>
      <c r="E4507" s="40" t="str">
        <f t="array" ref="E4507">IFERROR(INDEX(raw!$B:$H,MATCH(1,(raw!$B:$B=$B4507)*(raw!$D:$D=$C4507),0),7), "n/a")</f>
        <v/>
      </c>
    </row>
    <row r="4508">
      <c r="B4508" s="39" t="str">
        <f>IFERROR(raw!$B4507,"")</f>
        <v/>
      </c>
      <c r="C4508" s="39" t="str">
        <f>IFERROR(raw!$D4507,"")</f>
        <v/>
      </c>
      <c r="D4508" s="39" t="str">
        <f>IFERROR(__xludf.DUMMYFUNCTION("IFERROR(RANK(raw!$H4507,Filter(raw!$H$2:$H10000,raw!$B$2:$B10000=raw!$B4507),1),"""")"),"")</f>
        <v/>
      </c>
      <c r="E4508" s="40" t="str">
        <f t="array" ref="E4508">IFERROR(INDEX(raw!$B:$H,MATCH(1,(raw!$B:$B=$B4508)*(raw!$D:$D=$C4508),0),7), "n/a")</f>
        <v/>
      </c>
    </row>
    <row r="4509">
      <c r="B4509" s="39" t="str">
        <f>IFERROR(raw!$B4508,"")</f>
        <v/>
      </c>
      <c r="C4509" s="39" t="str">
        <f>IFERROR(raw!$D4508,"")</f>
        <v/>
      </c>
      <c r="D4509" s="39" t="str">
        <f>IFERROR(__xludf.DUMMYFUNCTION("IFERROR(RANK(raw!$H4508,Filter(raw!$H$2:$H10000,raw!$B$2:$B10000=raw!$B4508),1),"""")"),"")</f>
        <v/>
      </c>
      <c r="E4509" s="40" t="str">
        <f t="array" ref="E4509">IFERROR(INDEX(raw!$B:$H,MATCH(1,(raw!$B:$B=$B4509)*(raw!$D:$D=$C4509),0),7), "n/a")</f>
        <v/>
      </c>
    </row>
    <row r="4510">
      <c r="B4510" s="39" t="str">
        <f>IFERROR(raw!$B4509,"")</f>
        <v/>
      </c>
      <c r="C4510" s="39" t="str">
        <f>IFERROR(raw!$D4509,"")</f>
        <v/>
      </c>
      <c r="D4510" s="39" t="str">
        <f>IFERROR(__xludf.DUMMYFUNCTION("IFERROR(RANK(raw!$H4509,Filter(raw!$H$2:$H10000,raw!$B$2:$B10000=raw!$B4509),1),"""")"),"")</f>
        <v/>
      </c>
      <c r="E4510" s="40" t="str">
        <f t="array" ref="E4510">IFERROR(INDEX(raw!$B:$H,MATCH(1,(raw!$B:$B=$B4510)*(raw!$D:$D=$C4510),0),7), "n/a")</f>
        <v/>
      </c>
    </row>
    <row r="4511">
      <c r="B4511" s="39" t="str">
        <f>IFERROR(raw!$B4510,"")</f>
        <v/>
      </c>
      <c r="C4511" s="39" t="str">
        <f>IFERROR(raw!$D4510,"")</f>
        <v/>
      </c>
      <c r="D4511" s="39" t="str">
        <f>IFERROR(__xludf.DUMMYFUNCTION("IFERROR(RANK(raw!$H4510,Filter(raw!$H$2:$H10000,raw!$B$2:$B10000=raw!$B4510),1),"""")"),"")</f>
        <v/>
      </c>
      <c r="E4511" s="40" t="str">
        <f t="array" ref="E4511">IFERROR(INDEX(raw!$B:$H,MATCH(1,(raw!$B:$B=$B4511)*(raw!$D:$D=$C4511),0),7), "n/a")</f>
        <v/>
      </c>
    </row>
    <row r="4512">
      <c r="B4512" s="39" t="str">
        <f>IFERROR(raw!$B4511,"")</f>
        <v/>
      </c>
      <c r="C4512" s="39" t="str">
        <f>IFERROR(raw!$D4511,"")</f>
        <v/>
      </c>
      <c r="D4512" s="39" t="str">
        <f>IFERROR(__xludf.DUMMYFUNCTION("IFERROR(RANK(raw!$H4511,Filter(raw!$H$2:$H10000,raw!$B$2:$B10000=raw!$B4511),1),"""")"),"")</f>
        <v/>
      </c>
      <c r="E4512" s="40" t="str">
        <f t="array" ref="E4512">IFERROR(INDEX(raw!$B:$H,MATCH(1,(raw!$B:$B=$B4512)*(raw!$D:$D=$C4512),0),7), "n/a")</f>
        <v/>
      </c>
    </row>
    <row r="4513">
      <c r="B4513" s="39" t="str">
        <f>IFERROR(raw!$B4512,"")</f>
        <v/>
      </c>
      <c r="C4513" s="39" t="str">
        <f>IFERROR(raw!$D4512,"")</f>
        <v/>
      </c>
      <c r="D4513" s="39" t="str">
        <f>IFERROR(__xludf.DUMMYFUNCTION("IFERROR(RANK(raw!$H4512,Filter(raw!$H$2:$H10000,raw!$B$2:$B10000=raw!$B4512),1),"""")"),"")</f>
        <v/>
      </c>
      <c r="E4513" s="40" t="str">
        <f t="array" ref="E4513">IFERROR(INDEX(raw!$B:$H,MATCH(1,(raw!$B:$B=$B4513)*(raw!$D:$D=$C4513),0),7), "n/a")</f>
        <v/>
      </c>
    </row>
    <row r="4514">
      <c r="B4514" s="39" t="str">
        <f>IFERROR(raw!$B4513,"")</f>
        <v/>
      </c>
      <c r="C4514" s="39" t="str">
        <f>IFERROR(raw!$D4513,"")</f>
        <v/>
      </c>
      <c r="D4514" s="39" t="str">
        <f>IFERROR(__xludf.DUMMYFUNCTION("IFERROR(RANK(raw!$H4513,Filter(raw!$H$2:$H10000,raw!$B$2:$B10000=raw!$B4513),1),"""")"),"")</f>
        <v/>
      </c>
      <c r="E4514" s="40" t="str">
        <f t="array" ref="E4514">IFERROR(INDEX(raw!$B:$H,MATCH(1,(raw!$B:$B=$B4514)*(raw!$D:$D=$C4514),0),7), "n/a")</f>
        <v/>
      </c>
    </row>
    <row r="4515">
      <c r="B4515" s="39" t="str">
        <f>IFERROR(raw!$B4514,"")</f>
        <v/>
      </c>
      <c r="C4515" s="39" t="str">
        <f>IFERROR(raw!$D4514,"")</f>
        <v/>
      </c>
      <c r="D4515" s="39" t="str">
        <f>IFERROR(__xludf.DUMMYFUNCTION("IFERROR(RANK(raw!$H4514,Filter(raw!$H$2:$H10000,raw!$B$2:$B10000=raw!$B4514),1),"""")"),"")</f>
        <v/>
      </c>
      <c r="E4515" s="40" t="str">
        <f t="array" ref="E4515">IFERROR(INDEX(raw!$B:$H,MATCH(1,(raw!$B:$B=$B4515)*(raw!$D:$D=$C4515),0),7), "n/a")</f>
        <v/>
      </c>
    </row>
    <row r="4516">
      <c r="B4516" s="39" t="str">
        <f>IFERROR(raw!$B4515,"")</f>
        <v/>
      </c>
      <c r="C4516" s="39" t="str">
        <f>IFERROR(raw!$D4515,"")</f>
        <v/>
      </c>
      <c r="D4516" s="39" t="str">
        <f>IFERROR(__xludf.DUMMYFUNCTION("IFERROR(RANK(raw!$H4515,Filter(raw!$H$2:$H10000,raw!$B$2:$B10000=raw!$B4515),1),"""")"),"")</f>
        <v/>
      </c>
      <c r="E4516" s="40" t="str">
        <f t="array" ref="E4516">IFERROR(INDEX(raw!$B:$H,MATCH(1,(raw!$B:$B=$B4516)*(raw!$D:$D=$C4516),0),7), "n/a")</f>
        <v/>
      </c>
    </row>
    <row r="4517">
      <c r="B4517" s="39" t="str">
        <f>IFERROR(raw!$B4516,"")</f>
        <v/>
      </c>
      <c r="C4517" s="39" t="str">
        <f>IFERROR(raw!$D4516,"")</f>
        <v/>
      </c>
      <c r="D4517" s="39" t="str">
        <f>IFERROR(__xludf.DUMMYFUNCTION("IFERROR(RANK(raw!$H4516,Filter(raw!$H$2:$H10000,raw!$B$2:$B10000=raw!$B4516),1),"""")"),"")</f>
        <v/>
      </c>
      <c r="E4517" s="40" t="str">
        <f t="array" ref="E4517">IFERROR(INDEX(raw!$B:$H,MATCH(1,(raw!$B:$B=$B4517)*(raw!$D:$D=$C4517),0),7), "n/a")</f>
        <v/>
      </c>
    </row>
    <row r="4518">
      <c r="B4518" s="39" t="str">
        <f>IFERROR(raw!$B4517,"")</f>
        <v/>
      </c>
      <c r="C4518" s="39" t="str">
        <f>IFERROR(raw!$D4517,"")</f>
        <v/>
      </c>
      <c r="D4518" s="39" t="str">
        <f>IFERROR(__xludf.DUMMYFUNCTION("IFERROR(RANK(raw!$H4517,Filter(raw!$H$2:$H10000,raw!$B$2:$B10000=raw!$B4517),1),"""")"),"")</f>
        <v/>
      </c>
      <c r="E4518" s="40" t="str">
        <f t="array" ref="E4518">IFERROR(INDEX(raw!$B:$H,MATCH(1,(raw!$B:$B=$B4518)*(raw!$D:$D=$C4518),0),7), "n/a")</f>
        <v/>
      </c>
    </row>
    <row r="4519">
      <c r="B4519" s="39" t="str">
        <f>IFERROR(raw!$B4518,"")</f>
        <v/>
      </c>
      <c r="C4519" s="39" t="str">
        <f>IFERROR(raw!$D4518,"")</f>
        <v/>
      </c>
      <c r="D4519" s="39" t="str">
        <f>IFERROR(__xludf.DUMMYFUNCTION("IFERROR(RANK(raw!$H4518,Filter(raw!$H$2:$H10000,raw!$B$2:$B10000=raw!$B4518),1),"""")"),"")</f>
        <v/>
      </c>
      <c r="E4519" s="40" t="str">
        <f t="array" ref="E4519">IFERROR(INDEX(raw!$B:$H,MATCH(1,(raw!$B:$B=$B4519)*(raw!$D:$D=$C4519),0),7), "n/a")</f>
        <v/>
      </c>
    </row>
    <row r="4520">
      <c r="B4520" s="39" t="str">
        <f>IFERROR(raw!$B4519,"")</f>
        <v/>
      </c>
      <c r="C4520" s="39" t="str">
        <f>IFERROR(raw!$D4519,"")</f>
        <v/>
      </c>
      <c r="D4520" s="39" t="str">
        <f>IFERROR(__xludf.DUMMYFUNCTION("IFERROR(RANK(raw!$H4519,Filter(raw!$H$2:$H10000,raw!$B$2:$B10000=raw!$B4519),1),"""")"),"")</f>
        <v/>
      </c>
      <c r="E4520" s="40" t="str">
        <f t="array" ref="E4520">IFERROR(INDEX(raw!$B:$H,MATCH(1,(raw!$B:$B=$B4520)*(raw!$D:$D=$C4520),0),7), "n/a")</f>
        <v/>
      </c>
    </row>
    <row r="4521">
      <c r="B4521" s="39" t="str">
        <f>IFERROR(raw!$B4520,"")</f>
        <v/>
      </c>
      <c r="C4521" s="39" t="str">
        <f>IFERROR(raw!$D4520,"")</f>
        <v/>
      </c>
      <c r="D4521" s="39" t="str">
        <f>IFERROR(__xludf.DUMMYFUNCTION("IFERROR(RANK(raw!$H4520,Filter(raw!$H$2:$H10000,raw!$B$2:$B10000=raw!$B4520),1),"""")"),"")</f>
        <v/>
      </c>
      <c r="E4521" s="40" t="str">
        <f t="array" ref="E4521">IFERROR(INDEX(raw!$B:$H,MATCH(1,(raw!$B:$B=$B4521)*(raw!$D:$D=$C4521),0),7), "n/a")</f>
        <v/>
      </c>
    </row>
    <row r="4522">
      <c r="B4522" s="39" t="str">
        <f>IFERROR(raw!$B4521,"")</f>
        <v/>
      </c>
      <c r="C4522" s="39" t="str">
        <f>IFERROR(raw!$D4521,"")</f>
        <v/>
      </c>
      <c r="D4522" s="39" t="str">
        <f>IFERROR(__xludf.DUMMYFUNCTION("IFERROR(RANK(raw!$H4521,Filter(raw!$H$2:$H10000,raw!$B$2:$B10000=raw!$B4521),1),"""")"),"")</f>
        <v/>
      </c>
      <c r="E4522" s="40" t="str">
        <f t="array" ref="E4522">IFERROR(INDEX(raw!$B:$H,MATCH(1,(raw!$B:$B=$B4522)*(raw!$D:$D=$C4522),0),7), "n/a")</f>
        <v/>
      </c>
    </row>
    <row r="4523">
      <c r="B4523" s="39" t="str">
        <f>IFERROR(raw!$B4522,"")</f>
        <v/>
      </c>
      <c r="C4523" s="39" t="str">
        <f>IFERROR(raw!$D4522,"")</f>
        <v/>
      </c>
      <c r="D4523" s="39" t="str">
        <f>IFERROR(__xludf.DUMMYFUNCTION("IFERROR(RANK(raw!$H4522,Filter(raw!$H$2:$H10000,raw!$B$2:$B10000=raw!$B4522),1),"""")"),"")</f>
        <v/>
      </c>
      <c r="E4523" s="40" t="str">
        <f t="array" ref="E4523">IFERROR(INDEX(raw!$B:$H,MATCH(1,(raw!$B:$B=$B4523)*(raw!$D:$D=$C4523),0),7), "n/a")</f>
        <v/>
      </c>
    </row>
    <row r="4524">
      <c r="B4524" s="39" t="str">
        <f>IFERROR(raw!$B4523,"")</f>
        <v/>
      </c>
      <c r="C4524" s="39" t="str">
        <f>IFERROR(raw!$D4523,"")</f>
        <v/>
      </c>
      <c r="D4524" s="39" t="str">
        <f>IFERROR(__xludf.DUMMYFUNCTION("IFERROR(RANK(raw!$H4523,Filter(raw!$H$2:$H10000,raw!$B$2:$B10000=raw!$B4523),1),"""")"),"")</f>
        <v/>
      </c>
      <c r="E4524" s="40" t="str">
        <f t="array" ref="E4524">IFERROR(INDEX(raw!$B:$H,MATCH(1,(raw!$B:$B=$B4524)*(raw!$D:$D=$C4524),0),7), "n/a")</f>
        <v/>
      </c>
    </row>
    <row r="4525">
      <c r="B4525" s="39" t="str">
        <f>IFERROR(raw!$B4524,"")</f>
        <v/>
      </c>
      <c r="C4525" s="39" t="str">
        <f>IFERROR(raw!$D4524,"")</f>
        <v/>
      </c>
      <c r="D4525" s="39" t="str">
        <f>IFERROR(__xludf.DUMMYFUNCTION("IFERROR(RANK(raw!$H4524,Filter(raw!$H$2:$H10000,raw!$B$2:$B10000=raw!$B4524),1),"""")"),"")</f>
        <v/>
      </c>
      <c r="E4525" s="40" t="str">
        <f t="array" ref="E4525">IFERROR(INDEX(raw!$B:$H,MATCH(1,(raw!$B:$B=$B4525)*(raw!$D:$D=$C4525),0),7), "n/a")</f>
        <v/>
      </c>
    </row>
    <row r="4526">
      <c r="B4526" s="39" t="str">
        <f>IFERROR(raw!$B4525,"")</f>
        <v/>
      </c>
      <c r="C4526" s="39" t="str">
        <f>IFERROR(raw!$D4525,"")</f>
        <v/>
      </c>
      <c r="D4526" s="39" t="str">
        <f>IFERROR(__xludf.DUMMYFUNCTION("IFERROR(RANK(raw!$H4525,Filter(raw!$H$2:$H10000,raw!$B$2:$B10000=raw!$B4525),1),"""")"),"")</f>
        <v/>
      </c>
      <c r="E4526" s="40" t="str">
        <f t="array" ref="E4526">IFERROR(INDEX(raw!$B:$H,MATCH(1,(raw!$B:$B=$B4526)*(raw!$D:$D=$C4526),0),7), "n/a")</f>
        <v/>
      </c>
    </row>
    <row r="4527">
      <c r="B4527" s="39" t="str">
        <f>IFERROR(raw!$B4526,"")</f>
        <v/>
      </c>
      <c r="C4527" s="39" t="str">
        <f>IFERROR(raw!$D4526,"")</f>
        <v/>
      </c>
      <c r="D4527" s="39" t="str">
        <f>IFERROR(__xludf.DUMMYFUNCTION("IFERROR(RANK(raw!$H4526,Filter(raw!$H$2:$H10000,raw!$B$2:$B10000=raw!$B4526),1),"""")"),"")</f>
        <v/>
      </c>
      <c r="E4527" s="40" t="str">
        <f t="array" ref="E4527">IFERROR(INDEX(raw!$B:$H,MATCH(1,(raw!$B:$B=$B4527)*(raw!$D:$D=$C4527),0),7), "n/a")</f>
        <v/>
      </c>
    </row>
    <row r="4528">
      <c r="B4528" s="39" t="str">
        <f>IFERROR(raw!$B4527,"")</f>
        <v/>
      </c>
      <c r="C4528" s="39" t="str">
        <f>IFERROR(raw!$D4527,"")</f>
        <v/>
      </c>
      <c r="D4528" s="39" t="str">
        <f>IFERROR(__xludf.DUMMYFUNCTION("IFERROR(RANK(raw!$H4527,Filter(raw!$H$2:$H10000,raw!$B$2:$B10000=raw!$B4527),1),"""")"),"")</f>
        <v/>
      </c>
      <c r="E4528" s="40" t="str">
        <f t="array" ref="E4528">IFERROR(INDEX(raw!$B:$H,MATCH(1,(raw!$B:$B=$B4528)*(raw!$D:$D=$C4528),0),7), "n/a")</f>
        <v/>
      </c>
    </row>
    <row r="4529">
      <c r="B4529" s="39" t="str">
        <f>IFERROR(raw!$B4528,"")</f>
        <v/>
      </c>
      <c r="C4529" s="39" t="str">
        <f>IFERROR(raw!$D4528,"")</f>
        <v/>
      </c>
      <c r="D4529" s="39" t="str">
        <f>IFERROR(__xludf.DUMMYFUNCTION("IFERROR(RANK(raw!$H4528,Filter(raw!$H$2:$H10000,raw!$B$2:$B10000=raw!$B4528),1),"""")"),"")</f>
        <v/>
      </c>
      <c r="E4529" s="40" t="str">
        <f t="array" ref="E4529">IFERROR(INDEX(raw!$B:$H,MATCH(1,(raw!$B:$B=$B4529)*(raw!$D:$D=$C4529),0),7), "n/a")</f>
        <v/>
      </c>
    </row>
    <row r="4530">
      <c r="B4530" s="39" t="str">
        <f>IFERROR(raw!$B4529,"")</f>
        <v/>
      </c>
      <c r="C4530" s="39" t="str">
        <f>IFERROR(raw!$D4529,"")</f>
        <v/>
      </c>
      <c r="D4530" s="39" t="str">
        <f>IFERROR(__xludf.DUMMYFUNCTION("IFERROR(RANK(raw!$H4529,Filter(raw!$H$2:$H10000,raw!$B$2:$B10000=raw!$B4529),1),"""")"),"")</f>
        <v/>
      </c>
      <c r="E4530" s="40" t="str">
        <f t="array" ref="E4530">IFERROR(INDEX(raw!$B:$H,MATCH(1,(raw!$B:$B=$B4530)*(raw!$D:$D=$C4530),0),7), "n/a")</f>
        <v/>
      </c>
    </row>
    <row r="4531">
      <c r="B4531" s="39" t="str">
        <f>IFERROR(raw!$B4530,"")</f>
        <v/>
      </c>
      <c r="C4531" s="39" t="str">
        <f>IFERROR(raw!$D4530,"")</f>
        <v/>
      </c>
      <c r="D4531" s="39" t="str">
        <f>IFERROR(__xludf.DUMMYFUNCTION("IFERROR(RANK(raw!$H4530,Filter(raw!$H$2:$H10000,raw!$B$2:$B10000=raw!$B4530),1),"""")"),"")</f>
        <v/>
      </c>
      <c r="E4531" s="40" t="str">
        <f t="array" ref="E4531">IFERROR(INDEX(raw!$B:$H,MATCH(1,(raw!$B:$B=$B4531)*(raw!$D:$D=$C4531),0),7), "n/a")</f>
        <v/>
      </c>
    </row>
    <row r="4532">
      <c r="B4532" s="39" t="str">
        <f>IFERROR(raw!$B4531,"")</f>
        <v/>
      </c>
      <c r="C4532" s="39" t="str">
        <f>IFERROR(raw!$D4531,"")</f>
        <v/>
      </c>
      <c r="D4532" s="39" t="str">
        <f>IFERROR(__xludf.DUMMYFUNCTION("IFERROR(RANK(raw!$H4531,Filter(raw!$H$2:$H10000,raw!$B$2:$B10000=raw!$B4531),1),"""")"),"")</f>
        <v/>
      </c>
      <c r="E4532" s="40" t="str">
        <f t="array" ref="E4532">IFERROR(INDEX(raw!$B:$H,MATCH(1,(raw!$B:$B=$B4532)*(raw!$D:$D=$C4532),0),7), "n/a")</f>
        <v/>
      </c>
    </row>
    <row r="4533">
      <c r="B4533" s="39" t="str">
        <f>IFERROR(raw!$B4532,"")</f>
        <v/>
      </c>
      <c r="C4533" s="39" t="str">
        <f>IFERROR(raw!$D4532,"")</f>
        <v/>
      </c>
      <c r="D4533" s="39" t="str">
        <f>IFERROR(__xludf.DUMMYFUNCTION("IFERROR(RANK(raw!$H4532,Filter(raw!$H$2:$H10000,raw!$B$2:$B10000=raw!$B4532),1),"""")"),"")</f>
        <v/>
      </c>
      <c r="E4533" s="40" t="str">
        <f t="array" ref="E4533">IFERROR(INDEX(raw!$B:$H,MATCH(1,(raw!$B:$B=$B4533)*(raw!$D:$D=$C4533),0),7), "n/a")</f>
        <v/>
      </c>
    </row>
    <row r="4534">
      <c r="B4534" s="39" t="str">
        <f>IFERROR(raw!$B4533,"")</f>
        <v/>
      </c>
      <c r="C4534" s="39" t="str">
        <f>IFERROR(raw!$D4533,"")</f>
        <v/>
      </c>
      <c r="D4534" s="39" t="str">
        <f>IFERROR(__xludf.DUMMYFUNCTION("IFERROR(RANK(raw!$H4533,Filter(raw!$H$2:$H10000,raw!$B$2:$B10000=raw!$B4533),1),"""")"),"")</f>
        <v/>
      </c>
      <c r="E4534" s="40" t="str">
        <f t="array" ref="E4534">IFERROR(INDEX(raw!$B:$H,MATCH(1,(raw!$B:$B=$B4534)*(raw!$D:$D=$C4534),0),7), "n/a")</f>
        <v/>
      </c>
    </row>
    <row r="4535">
      <c r="B4535" s="39" t="str">
        <f>IFERROR(raw!$B4534,"")</f>
        <v/>
      </c>
      <c r="C4535" s="39" t="str">
        <f>IFERROR(raw!$D4534,"")</f>
        <v/>
      </c>
      <c r="D4535" s="39" t="str">
        <f>IFERROR(__xludf.DUMMYFUNCTION("IFERROR(RANK(raw!$H4534,Filter(raw!$H$2:$H10000,raw!$B$2:$B10000=raw!$B4534),1),"""")"),"")</f>
        <v/>
      </c>
      <c r="E4535" s="40" t="str">
        <f t="array" ref="E4535">IFERROR(INDEX(raw!$B:$H,MATCH(1,(raw!$B:$B=$B4535)*(raw!$D:$D=$C4535),0),7), "n/a")</f>
        <v/>
      </c>
    </row>
    <row r="4536">
      <c r="B4536" s="39" t="str">
        <f>IFERROR(raw!$B4535,"")</f>
        <v/>
      </c>
      <c r="C4536" s="39" t="str">
        <f>IFERROR(raw!$D4535,"")</f>
        <v/>
      </c>
      <c r="D4536" s="39" t="str">
        <f>IFERROR(__xludf.DUMMYFUNCTION("IFERROR(RANK(raw!$H4535,Filter(raw!$H$2:$H10000,raw!$B$2:$B10000=raw!$B4535),1),"""")"),"")</f>
        <v/>
      </c>
      <c r="E4536" s="40" t="str">
        <f t="array" ref="E4536">IFERROR(INDEX(raw!$B:$H,MATCH(1,(raw!$B:$B=$B4536)*(raw!$D:$D=$C4536),0),7), "n/a")</f>
        <v/>
      </c>
    </row>
    <row r="4537">
      <c r="B4537" s="39" t="str">
        <f>IFERROR(raw!$B4536,"")</f>
        <v/>
      </c>
      <c r="C4537" s="39" t="str">
        <f>IFERROR(raw!$D4536,"")</f>
        <v/>
      </c>
      <c r="D4537" s="39" t="str">
        <f>IFERROR(__xludf.DUMMYFUNCTION("IFERROR(RANK(raw!$H4536,Filter(raw!$H$2:$H10000,raw!$B$2:$B10000=raw!$B4536),1),"""")"),"")</f>
        <v/>
      </c>
      <c r="E4537" s="40" t="str">
        <f t="array" ref="E4537">IFERROR(INDEX(raw!$B:$H,MATCH(1,(raw!$B:$B=$B4537)*(raw!$D:$D=$C4537),0),7), "n/a")</f>
        <v/>
      </c>
    </row>
    <row r="4538">
      <c r="B4538" s="39" t="str">
        <f>IFERROR(raw!$B4537,"")</f>
        <v/>
      </c>
      <c r="C4538" s="39" t="str">
        <f>IFERROR(raw!$D4537,"")</f>
        <v/>
      </c>
      <c r="D4538" s="39" t="str">
        <f>IFERROR(__xludf.DUMMYFUNCTION("IFERROR(RANK(raw!$H4537,Filter(raw!$H$2:$H10000,raw!$B$2:$B10000=raw!$B4537),1),"""")"),"")</f>
        <v/>
      </c>
      <c r="E4538" s="40" t="str">
        <f t="array" ref="E4538">IFERROR(INDEX(raw!$B:$H,MATCH(1,(raw!$B:$B=$B4538)*(raw!$D:$D=$C4538),0),7), "n/a")</f>
        <v/>
      </c>
    </row>
    <row r="4539">
      <c r="B4539" s="39" t="str">
        <f>IFERROR(raw!$B4538,"")</f>
        <v/>
      </c>
      <c r="C4539" s="39" t="str">
        <f>IFERROR(raw!$D4538,"")</f>
        <v/>
      </c>
      <c r="D4539" s="39" t="str">
        <f>IFERROR(__xludf.DUMMYFUNCTION("IFERROR(RANK(raw!$H4538,Filter(raw!$H$2:$H10000,raw!$B$2:$B10000=raw!$B4538),1),"""")"),"")</f>
        <v/>
      </c>
      <c r="E4539" s="40" t="str">
        <f t="array" ref="E4539">IFERROR(INDEX(raw!$B:$H,MATCH(1,(raw!$B:$B=$B4539)*(raw!$D:$D=$C4539),0),7), "n/a")</f>
        <v/>
      </c>
    </row>
    <row r="4540">
      <c r="B4540" s="39" t="str">
        <f>IFERROR(raw!$B4539,"")</f>
        <v/>
      </c>
      <c r="C4540" s="39" t="str">
        <f>IFERROR(raw!$D4539,"")</f>
        <v/>
      </c>
      <c r="D4540" s="39" t="str">
        <f>IFERROR(__xludf.DUMMYFUNCTION("IFERROR(RANK(raw!$H4539,Filter(raw!$H$2:$H10000,raw!$B$2:$B10000=raw!$B4539),1),"""")"),"")</f>
        <v/>
      </c>
      <c r="E4540" s="40" t="str">
        <f t="array" ref="E4540">IFERROR(INDEX(raw!$B:$H,MATCH(1,(raw!$B:$B=$B4540)*(raw!$D:$D=$C4540),0),7), "n/a")</f>
        <v/>
      </c>
    </row>
    <row r="4541">
      <c r="B4541" s="39" t="str">
        <f>IFERROR(raw!$B4540,"")</f>
        <v/>
      </c>
      <c r="C4541" s="39" t="str">
        <f>IFERROR(raw!$D4540,"")</f>
        <v/>
      </c>
      <c r="D4541" s="39" t="str">
        <f>IFERROR(__xludf.DUMMYFUNCTION("IFERROR(RANK(raw!$H4540,Filter(raw!$H$2:$H10000,raw!$B$2:$B10000=raw!$B4540),1),"""")"),"")</f>
        <v/>
      </c>
      <c r="E4541" s="40" t="str">
        <f t="array" ref="E4541">IFERROR(INDEX(raw!$B:$H,MATCH(1,(raw!$B:$B=$B4541)*(raw!$D:$D=$C4541),0),7), "n/a")</f>
        <v/>
      </c>
    </row>
    <row r="4542">
      <c r="B4542" s="39" t="str">
        <f>IFERROR(raw!$B4541,"")</f>
        <v/>
      </c>
      <c r="C4542" s="39" t="str">
        <f>IFERROR(raw!$D4541,"")</f>
        <v/>
      </c>
      <c r="D4542" s="39" t="str">
        <f>IFERROR(__xludf.DUMMYFUNCTION("IFERROR(RANK(raw!$H4541,Filter(raw!$H$2:$H10000,raw!$B$2:$B10000=raw!$B4541),1),"""")"),"")</f>
        <v/>
      </c>
      <c r="E4542" s="40" t="str">
        <f t="array" ref="E4542">IFERROR(INDEX(raw!$B:$H,MATCH(1,(raw!$B:$B=$B4542)*(raw!$D:$D=$C4542),0),7), "n/a")</f>
        <v/>
      </c>
    </row>
    <row r="4543">
      <c r="B4543" s="39" t="str">
        <f>IFERROR(raw!$B4542,"")</f>
        <v/>
      </c>
      <c r="C4543" s="39" t="str">
        <f>IFERROR(raw!$D4542,"")</f>
        <v/>
      </c>
      <c r="D4543" s="39" t="str">
        <f>IFERROR(__xludf.DUMMYFUNCTION("IFERROR(RANK(raw!$H4542,Filter(raw!$H$2:$H10000,raw!$B$2:$B10000=raw!$B4542),1),"""")"),"")</f>
        <v/>
      </c>
      <c r="E4543" s="40" t="str">
        <f t="array" ref="E4543">IFERROR(INDEX(raw!$B:$H,MATCH(1,(raw!$B:$B=$B4543)*(raw!$D:$D=$C4543),0),7), "n/a")</f>
        <v/>
      </c>
    </row>
    <row r="4544">
      <c r="B4544" s="39" t="str">
        <f>IFERROR(raw!$B4543,"")</f>
        <v/>
      </c>
      <c r="C4544" s="39" t="str">
        <f>IFERROR(raw!$D4543,"")</f>
        <v/>
      </c>
      <c r="D4544" s="39" t="str">
        <f>IFERROR(__xludf.DUMMYFUNCTION("IFERROR(RANK(raw!$H4543,Filter(raw!$H$2:$H10000,raw!$B$2:$B10000=raw!$B4543),1),"""")"),"")</f>
        <v/>
      </c>
      <c r="E4544" s="40" t="str">
        <f t="array" ref="E4544">IFERROR(INDEX(raw!$B:$H,MATCH(1,(raw!$B:$B=$B4544)*(raw!$D:$D=$C4544),0),7), "n/a")</f>
        <v/>
      </c>
    </row>
    <row r="4545">
      <c r="B4545" s="39" t="str">
        <f>IFERROR(raw!$B4544,"")</f>
        <v/>
      </c>
      <c r="C4545" s="39" t="str">
        <f>IFERROR(raw!$D4544,"")</f>
        <v/>
      </c>
      <c r="D4545" s="39" t="str">
        <f>IFERROR(__xludf.DUMMYFUNCTION("IFERROR(RANK(raw!$H4544,Filter(raw!$H$2:$H10000,raw!$B$2:$B10000=raw!$B4544),1),"""")"),"")</f>
        <v/>
      </c>
      <c r="E4545" s="40" t="str">
        <f t="array" ref="E4545">IFERROR(INDEX(raw!$B:$H,MATCH(1,(raw!$B:$B=$B4545)*(raw!$D:$D=$C4545),0),7), "n/a")</f>
        <v/>
      </c>
    </row>
    <row r="4546">
      <c r="B4546" s="39" t="str">
        <f>IFERROR(raw!$B4545,"")</f>
        <v/>
      </c>
      <c r="C4546" s="39" t="str">
        <f>IFERROR(raw!$D4545,"")</f>
        <v/>
      </c>
      <c r="D4546" s="39" t="str">
        <f>IFERROR(__xludf.DUMMYFUNCTION("IFERROR(RANK(raw!$H4545,Filter(raw!$H$2:$H10000,raw!$B$2:$B10000=raw!$B4545),1),"""")"),"")</f>
        <v/>
      </c>
      <c r="E4546" s="40" t="str">
        <f t="array" ref="E4546">IFERROR(INDEX(raw!$B:$H,MATCH(1,(raw!$B:$B=$B4546)*(raw!$D:$D=$C4546),0),7), "n/a")</f>
        <v/>
      </c>
    </row>
    <row r="4547">
      <c r="B4547" s="39" t="str">
        <f>IFERROR(raw!$B4546,"")</f>
        <v/>
      </c>
      <c r="C4547" s="39" t="str">
        <f>IFERROR(raw!$D4546,"")</f>
        <v/>
      </c>
      <c r="D4547" s="39" t="str">
        <f>IFERROR(__xludf.DUMMYFUNCTION("IFERROR(RANK(raw!$H4546,Filter(raw!$H$2:$H10000,raw!$B$2:$B10000=raw!$B4546),1),"""")"),"")</f>
        <v/>
      </c>
      <c r="E4547" s="40" t="str">
        <f t="array" ref="E4547">IFERROR(INDEX(raw!$B:$H,MATCH(1,(raw!$B:$B=$B4547)*(raw!$D:$D=$C4547),0),7), "n/a")</f>
        <v/>
      </c>
    </row>
    <row r="4548">
      <c r="B4548" s="39" t="str">
        <f>IFERROR(raw!$B4547,"")</f>
        <v/>
      </c>
      <c r="C4548" s="39" t="str">
        <f>IFERROR(raw!$D4547,"")</f>
        <v/>
      </c>
      <c r="D4548" s="39" t="str">
        <f>IFERROR(__xludf.DUMMYFUNCTION("IFERROR(RANK(raw!$H4547,Filter(raw!$H$2:$H10000,raw!$B$2:$B10000=raw!$B4547),1),"""")"),"")</f>
        <v/>
      </c>
      <c r="E4548" s="40" t="str">
        <f t="array" ref="E4548">IFERROR(INDEX(raw!$B:$H,MATCH(1,(raw!$B:$B=$B4548)*(raw!$D:$D=$C4548),0),7), "n/a")</f>
        <v/>
      </c>
    </row>
    <row r="4549">
      <c r="B4549" s="39" t="str">
        <f>IFERROR(raw!$B4548,"")</f>
        <v/>
      </c>
      <c r="C4549" s="39" t="str">
        <f>IFERROR(raw!$D4548,"")</f>
        <v/>
      </c>
      <c r="D4549" s="39" t="str">
        <f>IFERROR(__xludf.DUMMYFUNCTION("IFERROR(RANK(raw!$H4548,Filter(raw!$H$2:$H10000,raw!$B$2:$B10000=raw!$B4548),1),"""")"),"")</f>
        <v/>
      </c>
      <c r="E4549" s="40" t="str">
        <f t="array" ref="E4549">IFERROR(INDEX(raw!$B:$H,MATCH(1,(raw!$B:$B=$B4549)*(raw!$D:$D=$C4549),0),7), "n/a")</f>
        <v/>
      </c>
    </row>
    <row r="4550">
      <c r="B4550" s="39" t="str">
        <f>IFERROR(raw!$B4549,"")</f>
        <v/>
      </c>
      <c r="C4550" s="39" t="str">
        <f>IFERROR(raw!$D4549,"")</f>
        <v/>
      </c>
      <c r="D4550" s="39" t="str">
        <f>IFERROR(__xludf.DUMMYFUNCTION("IFERROR(RANK(raw!$H4549,Filter(raw!$H$2:$H10000,raw!$B$2:$B10000=raw!$B4549),1),"""")"),"")</f>
        <v/>
      </c>
      <c r="E4550" s="40" t="str">
        <f t="array" ref="E4550">IFERROR(INDEX(raw!$B:$H,MATCH(1,(raw!$B:$B=$B4550)*(raw!$D:$D=$C4550),0),7), "n/a")</f>
        <v/>
      </c>
    </row>
    <row r="4551">
      <c r="B4551" s="39" t="str">
        <f>IFERROR(raw!$B4550,"")</f>
        <v/>
      </c>
      <c r="C4551" s="39" t="str">
        <f>IFERROR(raw!$D4550,"")</f>
        <v/>
      </c>
      <c r="D4551" s="39" t="str">
        <f>IFERROR(__xludf.DUMMYFUNCTION("IFERROR(RANK(raw!$H4550,Filter(raw!$H$2:$H10000,raw!$B$2:$B10000=raw!$B4550),1),"""")"),"")</f>
        <v/>
      </c>
      <c r="E4551" s="40" t="str">
        <f t="array" ref="E4551">IFERROR(INDEX(raw!$B:$H,MATCH(1,(raw!$B:$B=$B4551)*(raw!$D:$D=$C4551),0),7), "n/a")</f>
        <v/>
      </c>
    </row>
    <row r="4552">
      <c r="B4552" s="39" t="str">
        <f>IFERROR(raw!$B4551,"")</f>
        <v/>
      </c>
      <c r="C4552" s="39" t="str">
        <f>IFERROR(raw!$D4551,"")</f>
        <v/>
      </c>
      <c r="D4552" s="39" t="str">
        <f>IFERROR(__xludf.DUMMYFUNCTION("IFERROR(RANK(raw!$H4551,Filter(raw!$H$2:$H10000,raw!$B$2:$B10000=raw!$B4551),1),"""")"),"")</f>
        <v/>
      </c>
      <c r="E4552" s="40" t="str">
        <f t="array" ref="E4552">IFERROR(INDEX(raw!$B:$H,MATCH(1,(raw!$B:$B=$B4552)*(raw!$D:$D=$C4552),0),7), "n/a")</f>
        <v/>
      </c>
    </row>
    <row r="4553">
      <c r="B4553" s="39" t="str">
        <f>IFERROR(raw!$B4552,"")</f>
        <v/>
      </c>
      <c r="C4553" s="39" t="str">
        <f>IFERROR(raw!$D4552,"")</f>
        <v/>
      </c>
      <c r="D4553" s="39" t="str">
        <f>IFERROR(__xludf.DUMMYFUNCTION("IFERROR(RANK(raw!$H4552,Filter(raw!$H$2:$H10000,raw!$B$2:$B10000=raw!$B4552),1),"""")"),"")</f>
        <v/>
      </c>
      <c r="E4553" s="40" t="str">
        <f t="array" ref="E4553">IFERROR(INDEX(raw!$B:$H,MATCH(1,(raw!$B:$B=$B4553)*(raw!$D:$D=$C4553),0),7), "n/a")</f>
        <v/>
      </c>
    </row>
    <row r="4554">
      <c r="B4554" s="39" t="str">
        <f>IFERROR(raw!$B4553,"")</f>
        <v/>
      </c>
      <c r="C4554" s="39" t="str">
        <f>IFERROR(raw!$D4553,"")</f>
        <v/>
      </c>
      <c r="D4554" s="39" t="str">
        <f>IFERROR(__xludf.DUMMYFUNCTION("IFERROR(RANK(raw!$H4553,Filter(raw!$H$2:$H10000,raw!$B$2:$B10000=raw!$B4553),1),"""")"),"")</f>
        <v/>
      </c>
      <c r="E4554" s="40" t="str">
        <f t="array" ref="E4554">IFERROR(INDEX(raw!$B:$H,MATCH(1,(raw!$B:$B=$B4554)*(raw!$D:$D=$C4554),0),7), "n/a")</f>
        <v/>
      </c>
    </row>
    <row r="4555">
      <c r="B4555" s="39" t="str">
        <f>IFERROR(raw!$B4554,"")</f>
        <v/>
      </c>
      <c r="C4555" s="39" t="str">
        <f>IFERROR(raw!$D4554,"")</f>
        <v/>
      </c>
      <c r="D4555" s="39" t="str">
        <f>IFERROR(__xludf.DUMMYFUNCTION("IFERROR(RANK(raw!$H4554,Filter(raw!$H$2:$H10000,raw!$B$2:$B10000=raw!$B4554),1),"""")"),"")</f>
        <v/>
      </c>
      <c r="E4555" s="40" t="str">
        <f t="array" ref="E4555">IFERROR(INDEX(raw!$B:$H,MATCH(1,(raw!$B:$B=$B4555)*(raw!$D:$D=$C4555),0),7), "n/a")</f>
        <v/>
      </c>
    </row>
    <row r="4556">
      <c r="B4556" s="39" t="str">
        <f>IFERROR(raw!$B4555,"")</f>
        <v/>
      </c>
      <c r="C4556" s="39" t="str">
        <f>IFERROR(raw!$D4555,"")</f>
        <v/>
      </c>
      <c r="D4556" s="39" t="str">
        <f>IFERROR(__xludf.DUMMYFUNCTION("IFERROR(RANK(raw!$H4555,Filter(raw!$H$2:$H10000,raw!$B$2:$B10000=raw!$B4555),1),"""")"),"")</f>
        <v/>
      </c>
      <c r="E4556" s="40" t="str">
        <f t="array" ref="E4556">IFERROR(INDEX(raw!$B:$H,MATCH(1,(raw!$B:$B=$B4556)*(raw!$D:$D=$C4556),0),7), "n/a")</f>
        <v/>
      </c>
    </row>
    <row r="4557">
      <c r="B4557" s="39" t="str">
        <f>IFERROR(raw!$B4556,"")</f>
        <v/>
      </c>
      <c r="C4557" s="39" t="str">
        <f>IFERROR(raw!$D4556,"")</f>
        <v/>
      </c>
      <c r="D4557" s="39" t="str">
        <f>IFERROR(__xludf.DUMMYFUNCTION("IFERROR(RANK(raw!$H4556,Filter(raw!$H$2:$H10000,raw!$B$2:$B10000=raw!$B4556),1),"""")"),"")</f>
        <v/>
      </c>
      <c r="E4557" s="40" t="str">
        <f t="array" ref="E4557">IFERROR(INDEX(raw!$B:$H,MATCH(1,(raw!$B:$B=$B4557)*(raw!$D:$D=$C4557),0),7), "n/a")</f>
        <v/>
      </c>
    </row>
    <row r="4558">
      <c r="B4558" s="39" t="str">
        <f>IFERROR(raw!$B4557,"")</f>
        <v/>
      </c>
      <c r="C4558" s="39" t="str">
        <f>IFERROR(raw!$D4557,"")</f>
        <v/>
      </c>
      <c r="D4558" s="39" t="str">
        <f>IFERROR(__xludf.DUMMYFUNCTION("IFERROR(RANK(raw!$H4557,Filter(raw!$H$2:$H10000,raw!$B$2:$B10000=raw!$B4557),1),"""")"),"")</f>
        <v/>
      </c>
      <c r="E4558" s="40" t="str">
        <f t="array" ref="E4558">IFERROR(INDEX(raw!$B:$H,MATCH(1,(raw!$B:$B=$B4558)*(raw!$D:$D=$C4558),0),7), "n/a")</f>
        <v/>
      </c>
    </row>
    <row r="4559">
      <c r="B4559" s="39" t="str">
        <f>IFERROR(raw!$B4558,"")</f>
        <v/>
      </c>
      <c r="C4559" s="39" t="str">
        <f>IFERROR(raw!$D4558,"")</f>
        <v/>
      </c>
      <c r="D4559" s="39" t="str">
        <f>IFERROR(__xludf.DUMMYFUNCTION("IFERROR(RANK(raw!$H4558,Filter(raw!$H$2:$H10000,raw!$B$2:$B10000=raw!$B4558),1),"""")"),"")</f>
        <v/>
      </c>
      <c r="E4559" s="40" t="str">
        <f t="array" ref="E4559">IFERROR(INDEX(raw!$B:$H,MATCH(1,(raw!$B:$B=$B4559)*(raw!$D:$D=$C4559),0),7), "n/a")</f>
        <v/>
      </c>
    </row>
    <row r="4560">
      <c r="B4560" s="39" t="str">
        <f>IFERROR(raw!$B4559,"")</f>
        <v/>
      </c>
      <c r="C4560" s="39" t="str">
        <f>IFERROR(raw!$D4559,"")</f>
        <v/>
      </c>
      <c r="D4560" s="39" t="str">
        <f>IFERROR(__xludf.DUMMYFUNCTION("IFERROR(RANK(raw!$H4559,Filter(raw!$H$2:$H10000,raw!$B$2:$B10000=raw!$B4559),1),"""")"),"")</f>
        <v/>
      </c>
      <c r="E4560" s="40" t="str">
        <f t="array" ref="E4560">IFERROR(INDEX(raw!$B:$H,MATCH(1,(raw!$B:$B=$B4560)*(raw!$D:$D=$C4560),0),7), "n/a")</f>
        <v/>
      </c>
    </row>
    <row r="4561">
      <c r="B4561" s="39" t="str">
        <f>IFERROR(raw!$B4560,"")</f>
        <v/>
      </c>
      <c r="C4561" s="39" t="str">
        <f>IFERROR(raw!$D4560,"")</f>
        <v/>
      </c>
      <c r="D4561" s="39" t="str">
        <f>IFERROR(__xludf.DUMMYFUNCTION("IFERROR(RANK(raw!$H4560,Filter(raw!$H$2:$H10000,raw!$B$2:$B10000=raw!$B4560),1),"""")"),"")</f>
        <v/>
      </c>
      <c r="E4561" s="40" t="str">
        <f t="array" ref="E4561">IFERROR(INDEX(raw!$B:$H,MATCH(1,(raw!$B:$B=$B4561)*(raw!$D:$D=$C4561),0),7), "n/a")</f>
        <v/>
      </c>
    </row>
    <row r="4562">
      <c r="B4562" s="39" t="str">
        <f>IFERROR(raw!$B4561,"")</f>
        <v/>
      </c>
      <c r="C4562" s="39" t="str">
        <f>IFERROR(raw!$D4561,"")</f>
        <v/>
      </c>
      <c r="D4562" s="39" t="str">
        <f>IFERROR(__xludf.DUMMYFUNCTION("IFERROR(RANK(raw!$H4561,Filter(raw!$H$2:$H10000,raw!$B$2:$B10000=raw!$B4561),1),"""")"),"")</f>
        <v/>
      </c>
      <c r="E4562" s="40" t="str">
        <f t="array" ref="E4562">IFERROR(INDEX(raw!$B:$H,MATCH(1,(raw!$B:$B=$B4562)*(raw!$D:$D=$C4562),0),7), "n/a")</f>
        <v/>
      </c>
    </row>
    <row r="4563">
      <c r="B4563" s="39" t="str">
        <f>IFERROR(raw!$B4562,"")</f>
        <v/>
      </c>
      <c r="C4563" s="39" t="str">
        <f>IFERROR(raw!$D4562,"")</f>
        <v/>
      </c>
      <c r="D4563" s="39" t="str">
        <f>IFERROR(__xludf.DUMMYFUNCTION("IFERROR(RANK(raw!$H4562,Filter(raw!$H$2:$H10000,raw!$B$2:$B10000=raw!$B4562),1),"""")"),"")</f>
        <v/>
      </c>
      <c r="E4563" s="40" t="str">
        <f t="array" ref="E4563">IFERROR(INDEX(raw!$B:$H,MATCH(1,(raw!$B:$B=$B4563)*(raw!$D:$D=$C4563),0),7), "n/a")</f>
        <v/>
      </c>
    </row>
    <row r="4564">
      <c r="B4564" s="39" t="str">
        <f>IFERROR(raw!$B4563,"")</f>
        <v/>
      </c>
      <c r="C4564" s="39" t="str">
        <f>IFERROR(raw!$D4563,"")</f>
        <v/>
      </c>
      <c r="D4564" s="39" t="str">
        <f>IFERROR(__xludf.DUMMYFUNCTION("IFERROR(RANK(raw!$H4563,Filter(raw!$H$2:$H10000,raw!$B$2:$B10000=raw!$B4563),1),"""")"),"")</f>
        <v/>
      </c>
      <c r="E4564" s="40" t="str">
        <f t="array" ref="E4564">IFERROR(INDEX(raw!$B:$H,MATCH(1,(raw!$B:$B=$B4564)*(raw!$D:$D=$C4564),0),7), "n/a")</f>
        <v/>
      </c>
    </row>
    <row r="4565">
      <c r="B4565" s="39" t="str">
        <f>IFERROR(raw!$B4564,"")</f>
        <v/>
      </c>
      <c r="C4565" s="39" t="str">
        <f>IFERROR(raw!$D4564,"")</f>
        <v/>
      </c>
      <c r="D4565" s="39" t="str">
        <f>IFERROR(__xludf.DUMMYFUNCTION("IFERROR(RANK(raw!$H4564,Filter(raw!$H$2:$H10000,raw!$B$2:$B10000=raw!$B4564),1),"""")"),"")</f>
        <v/>
      </c>
      <c r="E4565" s="40" t="str">
        <f t="array" ref="E4565">IFERROR(INDEX(raw!$B:$H,MATCH(1,(raw!$B:$B=$B4565)*(raw!$D:$D=$C4565),0),7), "n/a")</f>
        <v/>
      </c>
    </row>
    <row r="4566">
      <c r="B4566" s="39" t="str">
        <f>IFERROR(raw!$B4565,"")</f>
        <v/>
      </c>
      <c r="C4566" s="39" t="str">
        <f>IFERROR(raw!$D4565,"")</f>
        <v/>
      </c>
      <c r="D4566" s="39" t="str">
        <f>IFERROR(__xludf.DUMMYFUNCTION("IFERROR(RANK(raw!$H4565,Filter(raw!$H$2:$H10000,raw!$B$2:$B10000=raw!$B4565),1),"""")"),"")</f>
        <v/>
      </c>
      <c r="E4566" s="40" t="str">
        <f t="array" ref="E4566">IFERROR(INDEX(raw!$B:$H,MATCH(1,(raw!$B:$B=$B4566)*(raw!$D:$D=$C4566),0),7), "n/a")</f>
        <v/>
      </c>
    </row>
    <row r="4567">
      <c r="B4567" s="39" t="str">
        <f>IFERROR(raw!$B4566,"")</f>
        <v/>
      </c>
      <c r="C4567" s="39" t="str">
        <f>IFERROR(raw!$D4566,"")</f>
        <v/>
      </c>
      <c r="D4567" s="39" t="str">
        <f>IFERROR(__xludf.DUMMYFUNCTION("IFERROR(RANK(raw!$H4566,Filter(raw!$H$2:$H10000,raw!$B$2:$B10000=raw!$B4566),1),"""")"),"")</f>
        <v/>
      </c>
      <c r="E4567" s="40" t="str">
        <f t="array" ref="E4567">IFERROR(INDEX(raw!$B:$H,MATCH(1,(raw!$B:$B=$B4567)*(raw!$D:$D=$C4567),0),7), "n/a")</f>
        <v/>
      </c>
    </row>
    <row r="4568">
      <c r="B4568" s="39" t="str">
        <f>IFERROR(raw!$B4567,"")</f>
        <v/>
      </c>
      <c r="C4568" s="39" t="str">
        <f>IFERROR(raw!$D4567,"")</f>
        <v/>
      </c>
      <c r="D4568" s="39" t="str">
        <f>IFERROR(__xludf.DUMMYFUNCTION("IFERROR(RANK(raw!$H4567,Filter(raw!$H$2:$H10000,raw!$B$2:$B10000=raw!$B4567),1),"""")"),"")</f>
        <v/>
      </c>
      <c r="E4568" s="40" t="str">
        <f t="array" ref="E4568">IFERROR(INDEX(raw!$B:$H,MATCH(1,(raw!$B:$B=$B4568)*(raw!$D:$D=$C4568),0),7), "n/a")</f>
        <v/>
      </c>
    </row>
    <row r="4569">
      <c r="B4569" s="39" t="str">
        <f>IFERROR(raw!$B4568,"")</f>
        <v/>
      </c>
      <c r="C4569" s="39" t="str">
        <f>IFERROR(raw!$D4568,"")</f>
        <v/>
      </c>
      <c r="D4569" s="39" t="str">
        <f>IFERROR(__xludf.DUMMYFUNCTION("IFERROR(RANK(raw!$H4568,Filter(raw!$H$2:$H10000,raw!$B$2:$B10000=raw!$B4568),1),"""")"),"")</f>
        <v/>
      </c>
      <c r="E4569" s="40" t="str">
        <f t="array" ref="E4569">IFERROR(INDEX(raw!$B:$H,MATCH(1,(raw!$B:$B=$B4569)*(raw!$D:$D=$C4569),0),7), "n/a")</f>
        <v/>
      </c>
    </row>
    <row r="4570">
      <c r="B4570" s="39" t="str">
        <f>IFERROR(raw!$B4569,"")</f>
        <v/>
      </c>
      <c r="C4570" s="39" t="str">
        <f>IFERROR(raw!$D4569,"")</f>
        <v/>
      </c>
      <c r="D4570" s="39" t="str">
        <f>IFERROR(__xludf.DUMMYFUNCTION("IFERROR(RANK(raw!$H4569,Filter(raw!$H$2:$H10000,raw!$B$2:$B10000=raw!$B4569),1),"""")"),"")</f>
        <v/>
      </c>
      <c r="E4570" s="40" t="str">
        <f t="array" ref="E4570">IFERROR(INDEX(raw!$B:$H,MATCH(1,(raw!$B:$B=$B4570)*(raw!$D:$D=$C4570),0),7), "n/a")</f>
        <v/>
      </c>
    </row>
    <row r="4571">
      <c r="B4571" s="39" t="str">
        <f>IFERROR(raw!$B4570,"")</f>
        <v/>
      </c>
      <c r="C4571" s="39" t="str">
        <f>IFERROR(raw!$D4570,"")</f>
        <v/>
      </c>
      <c r="D4571" s="39" t="str">
        <f>IFERROR(__xludf.DUMMYFUNCTION("IFERROR(RANK(raw!$H4570,Filter(raw!$H$2:$H10000,raw!$B$2:$B10000=raw!$B4570),1),"""")"),"")</f>
        <v/>
      </c>
      <c r="E4571" s="40" t="str">
        <f t="array" ref="E4571">IFERROR(INDEX(raw!$B:$H,MATCH(1,(raw!$B:$B=$B4571)*(raw!$D:$D=$C4571),0),7), "n/a")</f>
        <v/>
      </c>
    </row>
    <row r="4572">
      <c r="B4572" s="39" t="str">
        <f>IFERROR(raw!$B4571,"")</f>
        <v/>
      </c>
      <c r="C4572" s="39" t="str">
        <f>IFERROR(raw!$D4571,"")</f>
        <v/>
      </c>
      <c r="D4572" s="39" t="str">
        <f>IFERROR(__xludf.DUMMYFUNCTION("IFERROR(RANK(raw!$H4571,Filter(raw!$H$2:$H10000,raw!$B$2:$B10000=raw!$B4571),1),"""")"),"")</f>
        <v/>
      </c>
      <c r="E4572" s="40" t="str">
        <f t="array" ref="E4572">IFERROR(INDEX(raw!$B:$H,MATCH(1,(raw!$B:$B=$B4572)*(raw!$D:$D=$C4572),0),7), "n/a")</f>
        <v/>
      </c>
    </row>
    <row r="4573">
      <c r="B4573" s="39" t="str">
        <f>IFERROR(raw!$B4572,"")</f>
        <v/>
      </c>
      <c r="C4573" s="39" t="str">
        <f>IFERROR(raw!$D4572,"")</f>
        <v/>
      </c>
      <c r="D4573" s="39" t="str">
        <f>IFERROR(__xludf.DUMMYFUNCTION("IFERROR(RANK(raw!$H4572,Filter(raw!$H$2:$H10000,raw!$B$2:$B10000=raw!$B4572),1),"""")"),"")</f>
        <v/>
      </c>
      <c r="E4573" s="40" t="str">
        <f t="array" ref="E4573">IFERROR(INDEX(raw!$B:$H,MATCH(1,(raw!$B:$B=$B4573)*(raw!$D:$D=$C4573),0),7), "n/a")</f>
        <v/>
      </c>
    </row>
    <row r="4574">
      <c r="B4574" s="39" t="str">
        <f>IFERROR(raw!$B4573,"")</f>
        <v/>
      </c>
      <c r="C4574" s="39" t="str">
        <f>IFERROR(raw!$D4573,"")</f>
        <v/>
      </c>
      <c r="D4574" s="39" t="str">
        <f>IFERROR(__xludf.DUMMYFUNCTION("IFERROR(RANK(raw!$H4573,Filter(raw!$H$2:$H10000,raw!$B$2:$B10000=raw!$B4573),1),"""")"),"")</f>
        <v/>
      </c>
      <c r="E4574" s="40" t="str">
        <f t="array" ref="E4574">IFERROR(INDEX(raw!$B:$H,MATCH(1,(raw!$B:$B=$B4574)*(raw!$D:$D=$C4574),0),7), "n/a")</f>
        <v/>
      </c>
    </row>
    <row r="4575">
      <c r="B4575" s="39" t="str">
        <f>IFERROR(raw!$B4574,"")</f>
        <v/>
      </c>
      <c r="C4575" s="39" t="str">
        <f>IFERROR(raw!$D4574,"")</f>
        <v/>
      </c>
      <c r="D4575" s="39" t="str">
        <f>IFERROR(__xludf.DUMMYFUNCTION("IFERROR(RANK(raw!$H4574,Filter(raw!$H$2:$H10000,raw!$B$2:$B10000=raw!$B4574),1),"""")"),"")</f>
        <v/>
      </c>
      <c r="E4575" s="40" t="str">
        <f t="array" ref="E4575">IFERROR(INDEX(raw!$B:$H,MATCH(1,(raw!$B:$B=$B4575)*(raw!$D:$D=$C4575),0),7), "n/a")</f>
        <v/>
      </c>
    </row>
    <row r="4576">
      <c r="B4576" s="39" t="str">
        <f>IFERROR(raw!$B4575,"")</f>
        <v/>
      </c>
      <c r="C4576" s="39" t="str">
        <f>IFERROR(raw!$D4575,"")</f>
        <v/>
      </c>
      <c r="D4576" s="39" t="str">
        <f>IFERROR(__xludf.DUMMYFUNCTION("IFERROR(RANK(raw!$H4575,Filter(raw!$H$2:$H10000,raw!$B$2:$B10000=raw!$B4575),1),"""")"),"")</f>
        <v/>
      </c>
      <c r="E4576" s="40" t="str">
        <f t="array" ref="E4576">IFERROR(INDEX(raw!$B:$H,MATCH(1,(raw!$B:$B=$B4576)*(raw!$D:$D=$C4576),0),7), "n/a")</f>
        <v/>
      </c>
    </row>
    <row r="4577">
      <c r="B4577" s="39" t="str">
        <f>IFERROR(raw!$B4576,"")</f>
        <v/>
      </c>
      <c r="C4577" s="39" t="str">
        <f>IFERROR(raw!$D4576,"")</f>
        <v/>
      </c>
      <c r="D4577" s="39" t="str">
        <f>IFERROR(__xludf.DUMMYFUNCTION("IFERROR(RANK(raw!$H4576,Filter(raw!$H$2:$H10000,raw!$B$2:$B10000=raw!$B4576),1),"""")"),"")</f>
        <v/>
      </c>
      <c r="E4577" s="40" t="str">
        <f t="array" ref="E4577">IFERROR(INDEX(raw!$B:$H,MATCH(1,(raw!$B:$B=$B4577)*(raw!$D:$D=$C4577),0),7), "n/a")</f>
        <v/>
      </c>
    </row>
    <row r="4578">
      <c r="B4578" s="39" t="str">
        <f>IFERROR(raw!$B4577,"")</f>
        <v/>
      </c>
      <c r="C4578" s="39" t="str">
        <f>IFERROR(raw!$D4577,"")</f>
        <v/>
      </c>
      <c r="D4578" s="39" t="str">
        <f>IFERROR(__xludf.DUMMYFUNCTION("IFERROR(RANK(raw!$H4577,Filter(raw!$H$2:$H10000,raw!$B$2:$B10000=raw!$B4577),1),"""")"),"")</f>
        <v/>
      </c>
      <c r="E4578" s="40" t="str">
        <f t="array" ref="E4578">IFERROR(INDEX(raw!$B:$H,MATCH(1,(raw!$B:$B=$B4578)*(raw!$D:$D=$C4578),0),7), "n/a")</f>
        <v/>
      </c>
    </row>
    <row r="4579">
      <c r="B4579" s="39" t="str">
        <f>IFERROR(raw!$B4578,"")</f>
        <v/>
      </c>
      <c r="C4579" s="39" t="str">
        <f>IFERROR(raw!$D4578,"")</f>
        <v/>
      </c>
      <c r="D4579" s="39" t="str">
        <f>IFERROR(__xludf.DUMMYFUNCTION("IFERROR(RANK(raw!$H4578,Filter(raw!$H$2:$H10000,raw!$B$2:$B10000=raw!$B4578),1),"""")"),"")</f>
        <v/>
      </c>
      <c r="E4579" s="40" t="str">
        <f t="array" ref="E4579">IFERROR(INDEX(raw!$B:$H,MATCH(1,(raw!$B:$B=$B4579)*(raw!$D:$D=$C4579),0),7), "n/a")</f>
        <v/>
      </c>
    </row>
    <row r="4580">
      <c r="B4580" s="39" t="str">
        <f>IFERROR(raw!$B4579,"")</f>
        <v/>
      </c>
      <c r="C4580" s="39" t="str">
        <f>IFERROR(raw!$D4579,"")</f>
        <v/>
      </c>
      <c r="D4580" s="39" t="str">
        <f>IFERROR(__xludf.DUMMYFUNCTION("IFERROR(RANK(raw!$H4579,Filter(raw!$H$2:$H10000,raw!$B$2:$B10000=raw!$B4579),1),"""")"),"")</f>
        <v/>
      </c>
      <c r="E4580" s="40" t="str">
        <f t="array" ref="E4580">IFERROR(INDEX(raw!$B:$H,MATCH(1,(raw!$B:$B=$B4580)*(raw!$D:$D=$C4580),0),7), "n/a")</f>
        <v/>
      </c>
    </row>
    <row r="4581">
      <c r="B4581" s="39" t="str">
        <f>IFERROR(raw!$B4580,"")</f>
        <v/>
      </c>
      <c r="C4581" s="39" t="str">
        <f>IFERROR(raw!$D4580,"")</f>
        <v/>
      </c>
      <c r="D4581" s="39" t="str">
        <f>IFERROR(__xludf.DUMMYFUNCTION("IFERROR(RANK(raw!$H4580,Filter(raw!$H$2:$H10000,raw!$B$2:$B10000=raw!$B4580),1),"""")"),"")</f>
        <v/>
      </c>
      <c r="E4581" s="40" t="str">
        <f t="array" ref="E4581">IFERROR(INDEX(raw!$B:$H,MATCH(1,(raw!$B:$B=$B4581)*(raw!$D:$D=$C4581),0),7), "n/a")</f>
        <v/>
      </c>
    </row>
    <row r="4582">
      <c r="B4582" s="39" t="str">
        <f>IFERROR(raw!$B4581,"")</f>
        <v/>
      </c>
      <c r="C4582" s="39" t="str">
        <f>IFERROR(raw!$D4581,"")</f>
        <v/>
      </c>
      <c r="D4582" s="39" t="str">
        <f>IFERROR(__xludf.DUMMYFUNCTION("IFERROR(RANK(raw!$H4581,Filter(raw!$H$2:$H10000,raw!$B$2:$B10000=raw!$B4581),1),"""")"),"")</f>
        <v/>
      </c>
      <c r="E4582" s="40" t="str">
        <f t="array" ref="E4582">IFERROR(INDEX(raw!$B:$H,MATCH(1,(raw!$B:$B=$B4582)*(raw!$D:$D=$C4582),0),7), "n/a")</f>
        <v/>
      </c>
    </row>
    <row r="4583">
      <c r="B4583" s="39" t="str">
        <f>IFERROR(raw!$B4582,"")</f>
        <v/>
      </c>
      <c r="C4583" s="39" t="str">
        <f>IFERROR(raw!$D4582,"")</f>
        <v/>
      </c>
      <c r="D4583" s="39" t="str">
        <f>IFERROR(__xludf.DUMMYFUNCTION("IFERROR(RANK(raw!$H4582,Filter(raw!$H$2:$H10000,raw!$B$2:$B10000=raw!$B4582),1),"""")"),"")</f>
        <v/>
      </c>
      <c r="E4583" s="40" t="str">
        <f t="array" ref="E4583">IFERROR(INDEX(raw!$B:$H,MATCH(1,(raw!$B:$B=$B4583)*(raw!$D:$D=$C4583),0),7), "n/a")</f>
        <v/>
      </c>
    </row>
    <row r="4584">
      <c r="B4584" s="39" t="str">
        <f>IFERROR(raw!$B4583,"")</f>
        <v/>
      </c>
      <c r="C4584" s="39" t="str">
        <f>IFERROR(raw!$D4583,"")</f>
        <v/>
      </c>
      <c r="D4584" s="39" t="str">
        <f>IFERROR(__xludf.DUMMYFUNCTION("IFERROR(RANK(raw!$H4583,Filter(raw!$H$2:$H10000,raw!$B$2:$B10000=raw!$B4583),1),"""")"),"")</f>
        <v/>
      </c>
      <c r="E4584" s="40" t="str">
        <f t="array" ref="E4584">IFERROR(INDEX(raw!$B:$H,MATCH(1,(raw!$B:$B=$B4584)*(raw!$D:$D=$C4584),0),7), "n/a")</f>
        <v/>
      </c>
    </row>
    <row r="4585">
      <c r="B4585" s="39" t="str">
        <f>IFERROR(raw!$B4584,"")</f>
        <v/>
      </c>
      <c r="C4585" s="39" t="str">
        <f>IFERROR(raw!$D4584,"")</f>
        <v/>
      </c>
      <c r="D4585" s="39" t="str">
        <f>IFERROR(__xludf.DUMMYFUNCTION("IFERROR(RANK(raw!$H4584,Filter(raw!$H$2:$H10000,raw!$B$2:$B10000=raw!$B4584),1),"""")"),"")</f>
        <v/>
      </c>
      <c r="E4585" s="40" t="str">
        <f t="array" ref="E4585">IFERROR(INDEX(raw!$B:$H,MATCH(1,(raw!$B:$B=$B4585)*(raw!$D:$D=$C4585),0),7), "n/a")</f>
        <v/>
      </c>
    </row>
    <row r="4586">
      <c r="B4586" s="39" t="str">
        <f>IFERROR(raw!$B4585,"")</f>
        <v/>
      </c>
      <c r="C4586" s="39" t="str">
        <f>IFERROR(raw!$D4585,"")</f>
        <v/>
      </c>
      <c r="D4586" s="39" t="str">
        <f>IFERROR(__xludf.DUMMYFUNCTION("IFERROR(RANK(raw!$H4585,Filter(raw!$H$2:$H10000,raw!$B$2:$B10000=raw!$B4585),1),"""")"),"")</f>
        <v/>
      </c>
      <c r="E4586" s="40" t="str">
        <f t="array" ref="E4586">IFERROR(INDEX(raw!$B:$H,MATCH(1,(raw!$B:$B=$B4586)*(raw!$D:$D=$C4586),0),7), "n/a")</f>
        <v/>
      </c>
    </row>
    <row r="4587">
      <c r="B4587" s="39" t="str">
        <f>IFERROR(raw!$B4586,"")</f>
        <v/>
      </c>
      <c r="C4587" s="39" t="str">
        <f>IFERROR(raw!$D4586,"")</f>
        <v/>
      </c>
      <c r="D4587" s="39" t="str">
        <f>IFERROR(__xludf.DUMMYFUNCTION("IFERROR(RANK(raw!$H4586,Filter(raw!$H$2:$H10000,raw!$B$2:$B10000=raw!$B4586),1),"""")"),"")</f>
        <v/>
      </c>
      <c r="E4587" s="40" t="str">
        <f t="array" ref="E4587">IFERROR(INDEX(raw!$B:$H,MATCH(1,(raw!$B:$B=$B4587)*(raw!$D:$D=$C4587),0),7), "n/a")</f>
        <v/>
      </c>
    </row>
    <row r="4588">
      <c r="B4588" s="39" t="str">
        <f>IFERROR(raw!$B4587,"")</f>
        <v/>
      </c>
      <c r="C4588" s="39" t="str">
        <f>IFERROR(raw!$D4587,"")</f>
        <v/>
      </c>
      <c r="D4588" s="39" t="str">
        <f>IFERROR(__xludf.DUMMYFUNCTION("IFERROR(RANK(raw!$H4587,Filter(raw!$H$2:$H10000,raw!$B$2:$B10000=raw!$B4587),1),"""")"),"")</f>
        <v/>
      </c>
      <c r="E4588" s="40" t="str">
        <f t="array" ref="E4588">IFERROR(INDEX(raw!$B:$H,MATCH(1,(raw!$B:$B=$B4588)*(raw!$D:$D=$C4588),0),7), "n/a")</f>
        <v/>
      </c>
    </row>
    <row r="4589">
      <c r="B4589" s="39" t="str">
        <f>IFERROR(raw!$B4588,"")</f>
        <v/>
      </c>
      <c r="C4589" s="39" t="str">
        <f>IFERROR(raw!$D4588,"")</f>
        <v/>
      </c>
      <c r="D4589" s="39" t="str">
        <f>IFERROR(__xludf.DUMMYFUNCTION("IFERROR(RANK(raw!$H4588,Filter(raw!$H$2:$H10000,raw!$B$2:$B10000=raw!$B4588),1),"""")"),"")</f>
        <v/>
      </c>
      <c r="E4589" s="40" t="str">
        <f t="array" ref="E4589">IFERROR(INDEX(raw!$B:$H,MATCH(1,(raw!$B:$B=$B4589)*(raw!$D:$D=$C4589),0),7), "n/a")</f>
        <v/>
      </c>
    </row>
    <row r="4590">
      <c r="B4590" s="39" t="str">
        <f>IFERROR(raw!$B4589,"")</f>
        <v/>
      </c>
      <c r="C4590" s="39" t="str">
        <f>IFERROR(raw!$D4589,"")</f>
        <v/>
      </c>
      <c r="D4590" s="39" t="str">
        <f>IFERROR(__xludf.DUMMYFUNCTION("IFERROR(RANK(raw!$H4589,Filter(raw!$H$2:$H10000,raw!$B$2:$B10000=raw!$B4589),1),"""")"),"")</f>
        <v/>
      </c>
      <c r="E4590" s="40" t="str">
        <f t="array" ref="E4590">IFERROR(INDEX(raw!$B:$H,MATCH(1,(raw!$B:$B=$B4590)*(raw!$D:$D=$C4590),0),7), "n/a")</f>
        <v/>
      </c>
    </row>
    <row r="4591">
      <c r="B4591" s="39" t="str">
        <f>IFERROR(raw!$B4590,"")</f>
        <v/>
      </c>
      <c r="C4591" s="39" t="str">
        <f>IFERROR(raw!$D4590,"")</f>
        <v/>
      </c>
      <c r="D4591" s="39" t="str">
        <f>IFERROR(__xludf.DUMMYFUNCTION("IFERROR(RANK(raw!$H4590,Filter(raw!$H$2:$H10000,raw!$B$2:$B10000=raw!$B4590),1),"""")"),"")</f>
        <v/>
      </c>
      <c r="E4591" s="40" t="str">
        <f t="array" ref="E4591">IFERROR(INDEX(raw!$B:$H,MATCH(1,(raw!$B:$B=$B4591)*(raw!$D:$D=$C4591),0),7), "n/a")</f>
        <v/>
      </c>
    </row>
    <row r="4592">
      <c r="B4592" s="39" t="str">
        <f>IFERROR(raw!$B4591,"")</f>
        <v/>
      </c>
      <c r="C4592" s="39" t="str">
        <f>IFERROR(raw!$D4591,"")</f>
        <v/>
      </c>
      <c r="D4592" s="39" t="str">
        <f>IFERROR(__xludf.DUMMYFUNCTION("IFERROR(RANK(raw!$H4591,Filter(raw!$H$2:$H10000,raw!$B$2:$B10000=raw!$B4591),1),"""")"),"")</f>
        <v/>
      </c>
      <c r="E4592" s="40" t="str">
        <f t="array" ref="E4592">IFERROR(INDEX(raw!$B:$H,MATCH(1,(raw!$B:$B=$B4592)*(raw!$D:$D=$C4592),0),7), "n/a")</f>
        <v/>
      </c>
    </row>
    <row r="4593">
      <c r="B4593" s="39" t="str">
        <f>IFERROR(raw!$B4592,"")</f>
        <v/>
      </c>
      <c r="C4593" s="39" t="str">
        <f>IFERROR(raw!$D4592,"")</f>
        <v/>
      </c>
      <c r="D4593" s="39" t="str">
        <f>IFERROR(__xludf.DUMMYFUNCTION("IFERROR(RANK(raw!$H4592,Filter(raw!$H$2:$H10000,raw!$B$2:$B10000=raw!$B4592),1),"""")"),"")</f>
        <v/>
      </c>
      <c r="E4593" s="40" t="str">
        <f t="array" ref="E4593">IFERROR(INDEX(raw!$B:$H,MATCH(1,(raw!$B:$B=$B4593)*(raw!$D:$D=$C4593),0),7), "n/a")</f>
        <v/>
      </c>
    </row>
    <row r="4594">
      <c r="B4594" s="39" t="str">
        <f>IFERROR(raw!$B4593,"")</f>
        <v/>
      </c>
      <c r="C4594" s="39" t="str">
        <f>IFERROR(raw!$D4593,"")</f>
        <v/>
      </c>
      <c r="D4594" s="39" t="str">
        <f>IFERROR(__xludf.DUMMYFUNCTION("IFERROR(RANK(raw!$H4593,Filter(raw!$H$2:$H10000,raw!$B$2:$B10000=raw!$B4593),1),"""")"),"")</f>
        <v/>
      </c>
      <c r="E4594" s="40" t="str">
        <f t="array" ref="E4594">IFERROR(INDEX(raw!$B:$H,MATCH(1,(raw!$B:$B=$B4594)*(raw!$D:$D=$C4594),0),7), "n/a")</f>
        <v/>
      </c>
    </row>
    <row r="4595">
      <c r="B4595" s="39" t="str">
        <f>IFERROR(raw!$B4594,"")</f>
        <v/>
      </c>
      <c r="C4595" s="39" t="str">
        <f>IFERROR(raw!$D4594,"")</f>
        <v/>
      </c>
      <c r="D4595" s="39" t="str">
        <f>IFERROR(__xludf.DUMMYFUNCTION("IFERROR(RANK(raw!$H4594,Filter(raw!$H$2:$H10000,raw!$B$2:$B10000=raw!$B4594),1),"""")"),"")</f>
        <v/>
      </c>
      <c r="E4595" s="40" t="str">
        <f t="array" ref="E4595">IFERROR(INDEX(raw!$B:$H,MATCH(1,(raw!$B:$B=$B4595)*(raw!$D:$D=$C4595),0),7), "n/a")</f>
        <v/>
      </c>
    </row>
    <row r="4596">
      <c r="B4596" s="39" t="str">
        <f>IFERROR(raw!$B4595,"")</f>
        <v/>
      </c>
      <c r="C4596" s="39" t="str">
        <f>IFERROR(raw!$D4595,"")</f>
        <v/>
      </c>
      <c r="D4596" s="39" t="str">
        <f>IFERROR(__xludf.DUMMYFUNCTION("IFERROR(RANK(raw!$H4595,Filter(raw!$H$2:$H10000,raw!$B$2:$B10000=raw!$B4595),1),"""")"),"")</f>
        <v/>
      </c>
      <c r="E4596" s="40" t="str">
        <f t="array" ref="E4596">IFERROR(INDEX(raw!$B:$H,MATCH(1,(raw!$B:$B=$B4596)*(raw!$D:$D=$C4596),0),7), "n/a")</f>
        <v/>
      </c>
    </row>
    <row r="4597">
      <c r="B4597" s="39" t="str">
        <f>IFERROR(raw!$B4596,"")</f>
        <v/>
      </c>
      <c r="C4597" s="39" t="str">
        <f>IFERROR(raw!$D4596,"")</f>
        <v/>
      </c>
      <c r="D4597" s="39" t="str">
        <f>IFERROR(__xludf.DUMMYFUNCTION("IFERROR(RANK(raw!$H4596,Filter(raw!$H$2:$H10000,raw!$B$2:$B10000=raw!$B4596),1),"""")"),"")</f>
        <v/>
      </c>
      <c r="E4597" s="40" t="str">
        <f t="array" ref="E4597">IFERROR(INDEX(raw!$B:$H,MATCH(1,(raw!$B:$B=$B4597)*(raw!$D:$D=$C4597),0),7), "n/a")</f>
        <v/>
      </c>
    </row>
    <row r="4598">
      <c r="B4598" s="39" t="str">
        <f>IFERROR(raw!$B4597,"")</f>
        <v/>
      </c>
      <c r="C4598" s="39" t="str">
        <f>IFERROR(raw!$D4597,"")</f>
        <v/>
      </c>
      <c r="D4598" s="39" t="str">
        <f>IFERROR(__xludf.DUMMYFUNCTION("IFERROR(RANK(raw!$H4597,Filter(raw!$H$2:$H10000,raw!$B$2:$B10000=raw!$B4597),1),"""")"),"")</f>
        <v/>
      </c>
      <c r="E4598" s="40" t="str">
        <f t="array" ref="E4598">IFERROR(INDEX(raw!$B:$H,MATCH(1,(raw!$B:$B=$B4598)*(raw!$D:$D=$C4598),0),7), "n/a")</f>
        <v/>
      </c>
    </row>
    <row r="4599">
      <c r="B4599" s="39" t="str">
        <f>IFERROR(raw!$B4598,"")</f>
        <v/>
      </c>
      <c r="C4599" s="39" t="str">
        <f>IFERROR(raw!$D4598,"")</f>
        <v/>
      </c>
      <c r="D4599" s="39" t="str">
        <f>IFERROR(__xludf.DUMMYFUNCTION("IFERROR(RANK(raw!$H4598,Filter(raw!$H$2:$H10000,raw!$B$2:$B10000=raw!$B4598),1),"""")"),"")</f>
        <v/>
      </c>
      <c r="E4599" s="40" t="str">
        <f t="array" ref="E4599">IFERROR(INDEX(raw!$B:$H,MATCH(1,(raw!$B:$B=$B4599)*(raw!$D:$D=$C4599),0),7), "n/a")</f>
        <v/>
      </c>
    </row>
    <row r="4600">
      <c r="B4600" s="39" t="str">
        <f>IFERROR(raw!$B4599,"")</f>
        <v/>
      </c>
      <c r="C4600" s="39" t="str">
        <f>IFERROR(raw!$D4599,"")</f>
        <v/>
      </c>
      <c r="D4600" s="39" t="str">
        <f>IFERROR(__xludf.DUMMYFUNCTION("IFERROR(RANK(raw!$H4599,Filter(raw!$H$2:$H10000,raw!$B$2:$B10000=raw!$B4599),1),"""")"),"")</f>
        <v/>
      </c>
      <c r="E4600" s="40" t="str">
        <f t="array" ref="E4600">IFERROR(INDEX(raw!$B:$H,MATCH(1,(raw!$B:$B=$B4600)*(raw!$D:$D=$C4600),0),7), "n/a")</f>
        <v/>
      </c>
    </row>
    <row r="4601">
      <c r="B4601" s="39" t="str">
        <f>IFERROR(raw!$B4600,"")</f>
        <v/>
      </c>
      <c r="C4601" s="39" t="str">
        <f>IFERROR(raw!$D4600,"")</f>
        <v/>
      </c>
      <c r="D4601" s="39" t="str">
        <f>IFERROR(__xludf.DUMMYFUNCTION("IFERROR(RANK(raw!$H4600,Filter(raw!$H$2:$H10000,raw!$B$2:$B10000=raw!$B4600),1),"""")"),"")</f>
        <v/>
      </c>
      <c r="E4601" s="40" t="str">
        <f t="array" ref="E4601">IFERROR(INDEX(raw!$B:$H,MATCH(1,(raw!$B:$B=$B4601)*(raw!$D:$D=$C4601),0),7), "n/a")</f>
        <v/>
      </c>
    </row>
    <row r="4602">
      <c r="B4602" s="39" t="str">
        <f>IFERROR(raw!$B4601,"")</f>
        <v/>
      </c>
      <c r="C4602" s="39" t="str">
        <f>IFERROR(raw!$D4601,"")</f>
        <v/>
      </c>
      <c r="D4602" s="39" t="str">
        <f>IFERROR(__xludf.DUMMYFUNCTION("IFERROR(RANK(raw!$H4601,Filter(raw!$H$2:$H10000,raw!$B$2:$B10000=raw!$B4601),1),"""")"),"")</f>
        <v/>
      </c>
      <c r="E4602" s="40" t="str">
        <f t="array" ref="E4602">IFERROR(INDEX(raw!$B:$H,MATCH(1,(raw!$B:$B=$B4602)*(raw!$D:$D=$C4602),0),7), "n/a")</f>
        <v/>
      </c>
    </row>
    <row r="4603">
      <c r="B4603" s="39" t="str">
        <f>IFERROR(raw!$B4602,"")</f>
        <v/>
      </c>
      <c r="C4603" s="39" t="str">
        <f>IFERROR(raw!$D4602,"")</f>
        <v/>
      </c>
      <c r="D4603" s="39" t="str">
        <f>IFERROR(__xludf.DUMMYFUNCTION("IFERROR(RANK(raw!$H4602,Filter(raw!$H$2:$H10000,raw!$B$2:$B10000=raw!$B4602),1),"""")"),"")</f>
        <v/>
      </c>
      <c r="E4603" s="40" t="str">
        <f t="array" ref="E4603">IFERROR(INDEX(raw!$B:$H,MATCH(1,(raw!$B:$B=$B4603)*(raw!$D:$D=$C4603),0),7), "n/a")</f>
        <v/>
      </c>
    </row>
    <row r="4604">
      <c r="B4604" s="39" t="str">
        <f>IFERROR(raw!$B4603,"")</f>
        <v/>
      </c>
      <c r="C4604" s="39" t="str">
        <f>IFERROR(raw!$D4603,"")</f>
        <v/>
      </c>
      <c r="D4604" s="39" t="str">
        <f>IFERROR(__xludf.DUMMYFUNCTION("IFERROR(RANK(raw!$H4603,Filter(raw!$H$2:$H10000,raw!$B$2:$B10000=raw!$B4603),1),"""")"),"")</f>
        <v/>
      </c>
      <c r="E4604" s="40" t="str">
        <f t="array" ref="E4604">IFERROR(INDEX(raw!$B:$H,MATCH(1,(raw!$B:$B=$B4604)*(raw!$D:$D=$C4604),0),7), "n/a")</f>
        <v/>
      </c>
    </row>
    <row r="4605">
      <c r="B4605" s="39" t="str">
        <f>IFERROR(raw!$B4604,"")</f>
        <v/>
      </c>
      <c r="C4605" s="39" t="str">
        <f>IFERROR(raw!$D4604,"")</f>
        <v/>
      </c>
      <c r="D4605" s="39" t="str">
        <f>IFERROR(__xludf.DUMMYFUNCTION("IFERROR(RANK(raw!$H4604,Filter(raw!$H$2:$H10000,raw!$B$2:$B10000=raw!$B4604),1),"""")"),"")</f>
        <v/>
      </c>
      <c r="E4605" s="40" t="str">
        <f t="array" ref="E4605">IFERROR(INDEX(raw!$B:$H,MATCH(1,(raw!$B:$B=$B4605)*(raw!$D:$D=$C4605),0),7), "n/a")</f>
        <v/>
      </c>
    </row>
    <row r="4606">
      <c r="B4606" s="39" t="str">
        <f>IFERROR(raw!$B4605,"")</f>
        <v/>
      </c>
      <c r="C4606" s="39" t="str">
        <f>IFERROR(raw!$D4605,"")</f>
        <v/>
      </c>
      <c r="D4606" s="39" t="str">
        <f>IFERROR(__xludf.DUMMYFUNCTION("IFERROR(RANK(raw!$H4605,Filter(raw!$H$2:$H10000,raw!$B$2:$B10000=raw!$B4605),1),"""")"),"")</f>
        <v/>
      </c>
      <c r="E4606" s="40" t="str">
        <f t="array" ref="E4606">IFERROR(INDEX(raw!$B:$H,MATCH(1,(raw!$B:$B=$B4606)*(raw!$D:$D=$C4606),0),7), "n/a")</f>
        <v/>
      </c>
    </row>
    <row r="4607">
      <c r="B4607" s="39" t="str">
        <f>IFERROR(raw!$B4606,"")</f>
        <v/>
      </c>
      <c r="C4607" s="39" t="str">
        <f>IFERROR(raw!$D4606,"")</f>
        <v/>
      </c>
      <c r="D4607" s="39" t="str">
        <f>IFERROR(__xludf.DUMMYFUNCTION("IFERROR(RANK(raw!$H4606,Filter(raw!$H$2:$H10000,raw!$B$2:$B10000=raw!$B4606),1),"""")"),"")</f>
        <v/>
      </c>
      <c r="E4607" s="40" t="str">
        <f t="array" ref="E4607">IFERROR(INDEX(raw!$B:$H,MATCH(1,(raw!$B:$B=$B4607)*(raw!$D:$D=$C4607),0),7), "n/a")</f>
        <v/>
      </c>
    </row>
    <row r="4608">
      <c r="B4608" s="39" t="str">
        <f>IFERROR(raw!$B4607,"")</f>
        <v/>
      </c>
      <c r="C4608" s="39" t="str">
        <f>IFERROR(raw!$D4607,"")</f>
        <v/>
      </c>
      <c r="D4608" s="39" t="str">
        <f>IFERROR(__xludf.DUMMYFUNCTION("IFERROR(RANK(raw!$H4607,Filter(raw!$H$2:$H10000,raw!$B$2:$B10000=raw!$B4607),1),"""")"),"")</f>
        <v/>
      </c>
      <c r="E4608" s="40" t="str">
        <f t="array" ref="E4608">IFERROR(INDEX(raw!$B:$H,MATCH(1,(raw!$B:$B=$B4608)*(raw!$D:$D=$C4608),0),7), "n/a")</f>
        <v/>
      </c>
    </row>
    <row r="4609">
      <c r="B4609" s="39" t="str">
        <f>IFERROR(raw!$B4608,"")</f>
        <v/>
      </c>
      <c r="C4609" s="39" t="str">
        <f>IFERROR(raw!$D4608,"")</f>
        <v/>
      </c>
      <c r="D4609" s="39" t="str">
        <f>IFERROR(__xludf.DUMMYFUNCTION("IFERROR(RANK(raw!$H4608,Filter(raw!$H$2:$H10000,raw!$B$2:$B10000=raw!$B4608),1),"""")"),"")</f>
        <v/>
      </c>
      <c r="E4609" s="40" t="str">
        <f t="array" ref="E4609">IFERROR(INDEX(raw!$B:$H,MATCH(1,(raw!$B:$B=$B4609)*(raw!$D:$D=$C4609),0),7), "n/a")</f>
        <v/>
      </c>
    </row>
    <row r="4610">
      <c r="B4610" s="39" t="str">
        <f>IFERROR(raw!$B4609,"")</f>
        <v/>
      </c>
      <c r="C4610" s="39" t="str">
        <f>IFERROR(raw!$D4609,"")</f>
        <v/>
      </c>
      <c r="D4610" s="39" t="str">
        <f>IFERROR(__xludf.DUMMYFUNCTION("IFERROR(RANK(raw!$H4609,Filter(raw!$H$2:$H10000,raw!$B$2:$B10000=raw!$B4609),1),"""")"),"")</f>
        <v/>
      </c>
      <c r="E4610" s="40" t="str">
        <f t="array" ref="E4610">IFERROR(INDEX(raw!$B:$H,MATCH(1,(raw!$B:$B=$B4610)*(raw!$D:$D=$C4610),0),7), "n/a")</f>
        <v/>
      </c>
    </row>
    <row r="4611">
      <c r="B4611" s="39" t="str">
        <f>IFERROR(raw!$B4610,"")</f>
        <v/>
      </c>
      <c r="C4611" s="39" t="str">
        <f>IFERROR(raw!$D4610,"")</f>
        <v/>
      </c>
      <c r="D4611" s="39" t="str">
        <f>IFERROR(__xludf.DUMMYFUNCTION("IFERROR(RANK(raw!$H4610,Filter(raw!$H$2:$H10000,raw!$B$2:$B10000=raw!$B4610),1),"""")"),"")</f>
        <v/>
      </c>
      <c r="E4611" s="40" t="str">
        <f t="array" ref="E4611">IFERROR(INDEX(raw!$B:$H,MATCH(1,(raw!$B:$B=$B4611)*(raw!$D:$D=$C4611),0),7), "n/a")</f>
        <v/>
      </c>
    </row>
    <row r="4612">
      <c r="B4612" s="39" t="str">
        <f>IFERROR(raw!$B4611,"")</f>
        <v/>
      </c>
      <c r="C4612" s="39" t="str">
        <f>IFERROR(raw!$D4611,"")</f>
        <v/>
      </c>
      <c r="D4612" s="39" t="str">
        <f>IFERROR(__xludf.DUMMYFUNCTION("IFERROR(RANK(raw!$H4611,Filter(raw!$H$2:$H10000,raw!$B$2:$B10000=raw!$B4611),1),"""")"),"")</f>
        <v/>
      </c>
      <c r="E4612" s="40" t="str">
        <f t="array" ref="E4612">IFERROR(INDEX(raw!$B:$H,MATCH(1,(raw!$B:$B=$B4612)*(raw!$D:$D=$C4612),0),7), "n/a")</f>
        <v/>
      </c>
    </row>
    <row r="4613">
      <c r="B4613" s="39" t="str">
        <f>IFERROR(raw!$B4612,"")</f>
        <v/>
      </c>
      <c r="C4613" s="39" t="str">
        <f>IFERROR(raw!$D4612,"")</f>
        <v/>
      </c>
      <c r="D4613" s="39" t="str">
        <f>IFERROR(__xludf.DUMMYFUNCTION("IFERROR(RANK(raw!$H4612,Filter(raw!$H$2:$H10000,raw!$B$2:$B10000=raw!$B4612),1),"""")"),"")</f>
        <v/>
      </c>
      <c r="E4613" s="40" t="str">
        <f t="array" ref="E4613">IFERROR(INDEX(raw!$B:$H,MATCH(1,(raw!$B:$B=$B4613)*(raw!$D:$D=$C4613),0),7), "n/a")</f>
        <v/>
      </c>
    </row>
    <row r="4614">
      <c r="B4614" s="39" t="str">
        <f>IFERROR(raw!$B4613,"")</f>
        <v/>
      </c>
      <c r="C4614" s="39" t="str">
        <f>IFERROR(raw!$D4613,"")</f>
        <v/>
      </c>
      <c r="D4614" s="39" t="str">
        <f>IFERROR(__xludf.DUMMYFUNCTION("IFERROR(RANK(raw!$H4613,Filter(raw!$H$2:$H10000,raw!$B$2:$B10000=raw!$B4613),1),"""")"),"")</f>
        <v/>
      </c>
      <c r="E4614" s="40" t="str">
        <f t="array" ref="E4614">IFERROR(INDEX(raw!$B:$H,MATCH(1,(raw!$B:$B=$B4614)*(raw!$D:$D=$C4614),0),7), "n/a")</f>
        <v/>
      </c>
    </row>
    <row r="4615">
      <c r="B4615" s="39" t="str">
        <f>IFERROR(raw!$B4614,"")</f>
        <v/>
      </c>
      <c r="C4615" s="39" t="str">
        <f>IFERROR(raw!$D4614,"")</f>
        <v/>
      </c>
      <c r="D4615" s="39" t="str">
        <f>IFERROR(__xludf.DUMMYFUNCTION("IFERROR(RANK(raw!$H4614,Filter(raw!$H$2:$H10000,raw!$B$2:$B10000=raw!$B4614),1),"""")"),"")</f>
        <v/>
      </c>
      <c r="E4615" s="40" t="str">
        <f t="array" ref="E4615">IFERROR(INDEX(raw!$B:$H,MATCH(1,(raw!$B:$B=$B4615)*(raw!$D:$D=$C4615),0),7), "n/a")</f>
        <v/>
      </c>
    </row>
    <row r="4616">
      <c r="B4616" s="39" t="str">
        <f>IFERROR(raw!$B4615,"")</f>
        <v/>
      </c>
      <c r="C4616" s="39" t="str">
        <f>IFERROR(raw!$D4615,"")</f>
        <v/>
      </c>
      <c r="D4616" s="39" t="str">
        <f>IFERROR(__xludf.DUMMYFUNCTION("IFERROR(RANK(raw!$H4615,Filter(raw!$H$2:$H10000,raw!$B$2:$B10000=raw!$B4615),1),"""")"),"")</f>
        <v/>
      </c>
      <c r="E4616" s="40" t="str">
        <f t="array" ref="E4616">IFERROR(INDEX(raw!$B:$H,MATCH(1,(raw!$B:$B=$B4616)*(raw!$D:$D=$C4616),0),7), "n/a")</f>
        <v/>
      </c>
    </row>
    <row r="4617">
      <c r="B4617" s="39" t="str">
        <f>IFERROR(raw!$B4616,"")</f>
        <v/>
      </c>
      <c r="C4617" s="39" t="str">
        <f>IFERROR(raw!$D4616,"")</f>
        <v/>
      </c>
      <c r="D4617" s="39" t="str">
        <f>IFERROR(__xludf.DUMMYFUNCTION("IFERROR(RANK(raw!$H4616,Filter(raw!$H$2:$H10000,raw!$B$2:$B10000=raw!$B4616),1),"""")"),"")</f>
        <v/>
      </c>
      <c r="E4617" s="40" t="str">
        <f t="array" ref="E4617">IFERROR(INDEX(raw!$B:$H,MATCH(1,(raw!$B:$B=$B4617)*(raw!$D:$D=$C4617),0),7), "n/a")</f>
        <v/>
      </c>
    </row>
    <row r="4618">
      <c r="B4618" s="39" t="str">
        <f>IFERROR(raw!$B4617,"")</f>
        <v/>
      </c>
      <c r="C4618" s="39" t="str">
        <f>IFERROR(raw!$D4617,"")</f>
        <v/>
      </c>
      <c r="D4618" s="39" t="str">
        <f>IFERROR(__xludf.DUMMYFUNCTION("IFERROR(RANK(raw!$H4617,Filter(raw!$H$2:$H10000,raw!$B$2:$B10000=raw!$B4617),1),"""")"),"")</f>
        <v/>
      </c>
      <c r="E4618" s="40" t="str">
        <f t="array" ref="E4618">IFERROR(INDEX(raw!$B:$H,MATCH(1,(raw!$B:$B=$B4618)*(raw!$D:$D=$C4618),0),7), "n/a")</f>
        <v/>
      </c>
    </row>
    <row r="4619">
      <c r="B4619" s="39" t="str">
        <f>IFERROR(raw!$B4618,"")</f>
        <v/>
      </c>
      <c r="C4619" s="39" t="str">
        <f>IFERROR(raw!$D4618,"")</f>
        <v/>
      </c>
      <c r="D4619" s="39" t="str">
        <f>IFERROR(__xludf.DUMMYFUNCTION("IFERROR(RANK(raw!$H4618,Filter(raw!$H$2:$H10000,raw!$B$2:$B10000=raw!$B4618),1),"""")"),"")</f>
        <v/>
      </c>
      <c r="E4619" s="40" t="str">
        <f t="array" ref="E4619">IFERROR(INDEX(raw!$B:$H,MATCH(1,(raw!$B:$B=$B4619)*(raw!$D:$D=$C4619),0),7), "n/a")</f>
        <v/>
      </c>
    </row>
    <row r="4620">
      <c r="B4620" s="39" t="str">
        <f>IFERROR(raw!$B4619,"")</f>
        <v/>
      </c>
      <c r="C4620" s="39" t="str">
        <f>IFERROR(raw!$D4619,"")</f>
        <v/>
      </c>
      <c r="D4620" s="39" t="str">
        <f>IFERROR(__xludf.DUMMYFUNCTION("IFERROR(RANK(raw!$H4619,Filter(raw!$H$2:$H10000,raw!$B$2:$B10000=raw!$B4619),1),"""")"),"")</f>
        <v/>
      </c>
      <c r="E4620" s="40" t="str">
        <f t="array" ref="E4620">IFERROR(INDEX(raw!$B:$H,MATCH(1,(raw!$B:$B=$B4620)*(raw!$D:$D=$C4620),0),7), "n/a")</f>
        <v/>
      </c>
    </row>
    <row r="4621">
      <c r="B4621" s="39" t="str">
        <f>IFERROR(raw!$B4620,"")</f>
        <v/>
      </c>
      <c r="C4621" s="39" t="str">
        <f>IFERROR(raw!$D4620,"")</f>
        <v/>
      </c>
      <c r="D4621" s="39" t="str">
        <f>IFERROR(__xludf.DUMMYFUNCTION("IFERROR(RANK(raw!$H4620,Filter(raw!$H$2:$H10000,raw!$B$2:$B10000=raw!$B4620),1),"""")"),"")</f>
        <v/>
      </c>
      <c r="E4621" s="40" t="str">
        <f t="array" ref="E4621">IFERROR(INDEX(raw!$B:$H,MATCH(1,(raw!$B:$B=$B4621)*(raw!$D:$D=$C4621),0),7), "n/a")</f>
        <v/>
      </c>
    </row>
    <row r="4622">
      <c r="B4622" s="39" t="str">
        <f>IFERROR(raw!$B4621,"")</f>
        <v/>
      </c>
      <c r="C4622" s="39" t="str">
        <f>IFERROR(raw!$D4621,"")</f>
        <v/>
      </c>
      <c r="D4622" s="39" t="str">
        <f>IFERROR(__xludf.DUMMYFUNCTION("IFERROR(RANK(raw!$H4621,Filter(raw!$H$2:$H10000,raw!$B$2:$B10000=raw!$B4621),1),"""")"),"")</f>
        <v/>
      </c>
      <c r="E4622" s="40" t="str">
        <f t="array" ref="E4622">IFERROR(INDEX(raw!$B:$H,MATCH(1,(raw!$B:$B=$B4622)*(raw!$D:$D=$C4622),0),7), "n/a")</f>
        <v/>
      </c>
    </row>
    <row r="4623">
      <c r="B4623" s="39" t="str">
        <f>IFERROR(raw!$B4622,"")</f>
        <v/>
      </c>
      <c r="C4623" s="39" t="str">
        <f>IFERROR(raw!$D4622,"")</f>
        <v/>
      </c>
      <c r="D4623" s="39" t="str">
        <f>IFERROR(__xludf.DUMMYFUNCTION("IFERROR(RANK(raw!$H4622,Filter(raw!$H$2:$H10000,raw!$B$2:$B10000=raw!$B4622),1),"""")"),"")</f>
        <v/>
      </c>
      <c r="E4623" s="40" t="str">
        <f t="array" ref="E4623">IFERROR(INDEX(raw!$B:$H,MATCH(1,(raw!$B:$B=$B4623)*(raw!$D:$D=$C4623),0),7), "n/a")</f>
        <v/>
      </c>
    </row>
    <row r="4624">
      <c r="B4624" s="39" t="str">
        <f>IFERROR(raw!$B4623,"")</f>
        <v/>
      </c>
      <c r="C4624" s="39" t="str">
        <f>IFERROR(raw!$D4623,"")</f>
        <v/>
      </c>
      <c r="D4624" s="39" t="str">
        <f>IFERROR(__xludf.DUMMYFUNCTION("IFERROR(RANK(raw!$H4623,Filter(raw!$H$2:$H10000,raw!$B$2:$B10000=raw!$B4623),1),"""")"),"")</f>
        <v/>
      </c>
      <c r="E4624" s="40" t="str">
        <f t="array" ref="E4624">IFERROR(INDEX(raw!$B:$H,MATCH(1,(raw!$B:$B=$B4624)*(raw!$D:$D=$C4624),0),7), "n/a")</f>
        <v/>
      </c>
    </row>
    <row r="4625">
      <c r="B4625" s="39" t="str">
        <f>IFERROR(raw!$B4624,"")</f>
        <v/>
      </c>
      <c r="C4625" s="39" t="str">
        <f>IFERROR(raw!$D4624,"")</f>
        <v/>
      </c>
      <c r="D4625" s="39" t="str">
        <f>IFERROR(__xludf.DUMMYFUNCTION("IFERROR(RANK(raw!$H4624,Filter(raw!$H$2:$H10000,raw!$B$2:$B10000=raw!$B4624),1),"""")"),"")</f>
        <v/>
      </c>
      <c r="E4625" s="40" t="str">
        <f t="array" ref="E4625">IFERROR(INDEX(raw!$B:$H,MATCH(1,(raw!$B:$B=$B4625)*(raw!$D:$D=$C4625),0),7), "n/a")</f>
        <v/>
      </c>
    </row>
    <row r="4626">
      <c r="B4626" s="39" t="str">
        <f>IFERROR(raw!$B4625,"")</f>
        <v/>
      </c>
      <c r="C4626" s="39" t="str">
        <f>IFERROR(raw!$D4625,"")</f>
        <v/>
      </c>
      <c r="D4626" s="39" t="str">
        <f>IFERROR(__xludf.DUMMYFUNCTION("IFERROR(RANK(raw!$H4625,Filter(raw!$H$2:$H10000,raw!$B$2:$B10000=raw!$B4625),1),"""")"),"")</f>
        <v/>
      </c>
      <c r="E4626" s="40" t="str">
        <f t="array" ref="E4626">IFERROR(INDEX(raw!$B:$H,MATCH(1,(raw!$B:$B=$B4626)*(raw!$D:$D=$C4626),0),7), "n/a")</f>
        <v/>
      </c>
    </row>
    <row r="4627">
      <c r="B4627" s="39" t="str">
        <f>IFERROR(raw!$B4626,"")</f>
        <v/>
      </c>
      <c r="C4627" s="39" t="str">
        <f>IFERROR(raw!$D4626,"")</f>
        <v/>
      </c>
      <c r="D4627" s="39" t="str">
        <f>IFERROR(__xludf.DUMMYFUNCTION("IFERROR(RANK(raw!$H4626,Filter(raw!$H$2:$H10000,raw!$B$2:$B10000=raw!$B4626),1),"""")"),"")</f>
        <v/>
      </c>
      <c r="E4627" s="40" t="str">
        <f t="array" ref="E4627">IFERROR(INDEX(raw!$B:$H,MATCH(1,(raw!$B:$B=$B4627)*(raw!$D:$D=$C4627),0),7), "n/a")</f>
        <v/>
      </c>
    </row>
    <row r="4628">
      <c r="B4628" s="39" t="str">
        <f>IFERROR(raw!$B4627,"")</f>
        <v/>
      </c>
      <c r="C4628" s="39" t="str">
        <f>IFERROR(raw!$D4627,"")</f>
        <v/>
      </c>
      <c r="D4628" s="39" t="str">
        <f>IFERROR(__xludf.DUMMYFUNCTION("IFERROR(RANK(raw!$H4627,Filter(raw!$H$2:$H10000,raw!$B$2:$B10000=raw!$B4627),1),"""")"),"")</f>
        <v/>
      </c>
      <c r="E4628" s="40" t="str">
        <f t="array" ref="E4628">IFERROR(INDEX(raw!$B:$H,MATCH(1,(raw!$B:$B=$B4628)*(raw!$D:$D=$C4628),0),7), "n/a")</f>
        <v/>
      </c>
    </row>
    <row r="4629">
      <c r="B4629" s="39" t="str">
        <f>IFERROR(raw!$B4628,"")</f>
        <v/>
      </c>
      <c r="C4629" s="39" t="str">
        <f>IFERROR(raw!$D4628,"")</f>
        <v/>
      </c>
      <c r="D4629" s="39" t="str">
        <f>IFERROR(__xludf.DUMMYFUNCTION("IFERROR(RANK(raw!$H4628,Filter(raw!$H$2:$H10000,raw!$B$2:$B10000=raw!$B4628),1),"""")"),"")</f>
        <v/>
      </c>
      <c r="E4629" s="40" t="str">
        <f t="array" ref="E4629">IFERROR(INDEX(raw!$B:$H,MATCH(1,(raw!$B:$B=$B4629)*(raw!$D:$D=$C4629),0),7), "n/a")</f>
        <v/>
      </c>
    </row>
    <row r="4630">
      <c r="B4630" s="39" t="str">
        <f>IFERROR(raw!$B4629,"")</f>
        <v/>
      </c>
      <c r="C4630" s="39" t="str">
        <f>IFERROR(raw!$D4629,"")</f>
        <v/>
      </c>
      <c r="D4630" s="39" t="str">
        <f>IFERROR(__xludf.DUMMYFUNCTION("IFERROR(RANK(raw!$H4629,Filter(raw!$H$2:$H10000,raw!$B$2:$B10000=raw!$B4629),1),"""")"),"")</f>
        <v/>
      </c>
      <c r="E4630" s="40" t="str">
        <f t="array" ref="E4630">IFERROR(INDEX(raw!$B:$H,MATCH(1,(raw!$B:$B=$B4630)*(raw!$D:$D=$C4630),0),7), "n/a")</f>
        <v/>
      </c>
    </row>
    <row r="4631">
      <c r="B4631" s="39" t="str">
        <f>IFERROR(raw!$B4630,"")</f>
        <v/>
      </c>
      <c r="C4631" s="39" t="str">
        <f>IFERROR(raw!$D4630,"")</f>
        <v/>
      </c>
      <c r="D4631" s="39" t="str">
        <f>IFERROR(__xludf.DUMMYFUNCTION("IFERROR(RANK(raw!$H4630,Filter(raw!$H$2:$H10000,raw!$B$2:$B10000=raw!$B4630),1),"""")"),"")</f>
        <v/>
      </c>
      <c r="E4631" s="40" t="str">
        <f t="array" ref="E4631">IFERROR(INDEX(raw!$B:$H,MATCH(1,(raw!$B:$B=$B4631)*(raw!$D:$D=$C4631),0),7), "n/a")</f>
        <v/>
      </c>
    </row>
    <row r="4632">
      <c r="B4632" s="39" t="str">
        <f>IFERROR(raw!$B4631,"")</f>
        <v/>
      </c>
      <c r="C4632" s="39" t="str">
        <f>IFERROR(raw!$D4631,"")</f>
        <v/>
      </c>
      <c r="D4632" s="39" t="str">
        <f>IFERROR(__xludf.DUMMYFUNCTION("IFERROR(RANK(raw!$H4631,Filter(raw!$H$2:$H10000,raw!$B$2:$B10000=raw!$B4631),1),"""")"),"")</f>
        <v/>
      </c>
      <c r="E4632" s="40" t="str">
        <f t="array" ref="E4632">IFERROR(INDEX(raw!$B:$H,MATCH(1,(raw!$B:$B=$B4632)*(raw!$D:$D=$C4632),0),7), "n/a")</f>
        <v/>
      </c>
    </row>
    <row r="4633">
      <c r="B4633" s="39" t="str">
        <f>IFERROR(raw!$B4632,"")</f>
        <v/>
      </c>
      <c r="C4633" s="39" t="str">
        <f>IFERROR(raw!$D4632,"")</f>
        <v/>
      </c>
      <c r="D4633" s="39" t="str">
        <f>IFERROR(__xludf.DUMMYFUNCTION("IFERROR(RANK(raw!$H4632,Filter(raw!$H$2:$H10000,raw!$B$2:$B10000=raw!$B4632),1),"""")"),"")</f>
        <v/>
      </c>
      <c r="E4633" s="40" t="str">
        <f t="array" ref="E4633">IFERROR(INDEX(raw!$B:$H,MATCH(1,(raw!$B:$B=$B4633)*(raw!$D:$D=$C4633),0),7), "n/a")</f>
        <v/>
      </c>
    </row>
    <row r="4634">
      <c r="B4634" s="39" t="str">
        <f>IFERROR(raw!$B4633,"")</f>
        <v/>
      </c>
      <c r="C4634" s="39" t="str">
        <f>IFERROR(raw!$D4633,"")</f>
        <v/>
      </c>
      <c r="D4634" s="39" t="str">
        <f>IFERROR(__xludf.DUMMYFUNCTION("IFERROR(RANK(raw!$H4633,Filter(raw!$H$2:$H10000,raw!$B$2:$B10000=raw!$B4633),1),"""")"),"")</f>
        <v/>
      </c>
      <c r="E4634" s="40" t="str">
        <f t="array" ref="E4634">IFERROR(INDEX(raw!$B:$H,MATCH(1,(raw!$B:$B=$B4634)*(raw!$D:$D=$C4634),0),7), "n/a")</f>
        <v/>
      </c>
    </row>
    <row r="4635">
      <c r="B4635" s="39" t="str">
        <f>IFERROR(raw!$B4634,"")</f>
        <v/>
      </c>
      <c r="C4635" s="39" t="str">
        <f>IFERROR(raw!$D4634,"")</f>
        <v/>
      </c>
      <c r="D4635" s="39" t="str">
        <f>IFERROR(__xludf.DUMMYFUNCTION("IFERROR(RANK(raw!$H4634,Filter(raw!$H$2:$H10000,raw!$B$2:$B10000=raw!$B4634),1),"""")"),"")</f>
        <v/>
      </c>
      <c r="E4635" s="40" t="str">
        <f t="array" ref="E4635">IFERROR(INDEX(raw!$B:$H,MATCH(1,(raw!$B:$B=$B4635)*(raw!$D:$D=$C4635),0),7), "n/a")</f>
        <v/>
      </c>
    </row>
    <row r="4636">
      <c r="B4636" s="39" t="str">
        <f>IFERROR(raw!$B4635,"")</f>
        <v/>
      </c>
      <c r="C4636" s="39" t="str">
        <f>IFERROR(raw!$D4635,"")</f>
        <v/>
      </c>
      <c r="D4636" s="39" t="str">
        <f>IFERROR(__xludf.DUMMYFUNCTION("IFERROR(RANK(raw!$H4635,Filter(raw!$H$2:$H10000,raw!$B$2:$B10000=raw!$B4635),1),"""")"),"")</f>
        <v/>
      </c>
      <c r="E4636" s="40" t="str">
        <f t="array" ref="E4636">IFERROR(INDEX(raw!$B:$H,MATCH(1,(raw!$B:$B=$B4636)*(raw!$D:$D=$C4636),0),7), "n/a")</f>
        <v/>
      </c>
    </row>
    <row r="4637">
      <c r="B4637" s="39" t="str">
        <f>IFERROR(raw!$B4636,"")</f>
        <v/>
      </c>
      <c r="C4637" s="39" t="str">
        <f>IFERROR(raw!$D4636,"")</f>
        <v/>
      </c>
      <c r="D4637" s="39" t="str">
        <f>IFERROR(__xludf.DUMMYFUNCTION("IFERROR(RANK(raw!$H4636,Filter(raw!$H$2:$H10000,raw!$B$2:$B10000=raw!$B4636),1),"""")"),"")</f>
        <v/>
      </c>
      <c r="E4637" s="40" t="str">
        <f t="array" ref="E4637">IFERROR(INDEX(raw!$B:$H,MATCH(1,(raw!$B:$B=$B4637)*(raw!$D:$D=$C4637),0),7), "n/a")</f>
        <v/>
      </c>
    </row>
    <row r="4638">
      <c r="B4638" s="39" t="str">
        <f>IFERROR(raw!$B4637,"")</f>
        <v/>
      </c>
      <c r="C4638" s="39" t="str">
        <f>IFERROR(raw!$D4637,"")</f>
        <v/>
      </c>
      <c r="D4638" s="39" t="str">
        <f>IFERROR(__xludf.DUMMYFUNCTION("IFERROR(RANK(raw!$H4637,Filter(raw!$H$2:$H10000,raw!$B$2:$B10000=raw!$B4637),1),"""")"),"")</f>
        <v/>
      </c>
      <c r="E4638" s="40" t="str">
        <f t="array" ref="E4638">IFERROR(INDEX(raw!$B:$H,MATCH(1,(raw!$B:$B=$B4638)*(raw!$D:$D=$C4638),0),7), "n/a")</f>
        <v/>
      </c>
    </row>
    <row r="4639">
      <c r="B4639" s="39" t="str">
        <f>IFERROR(raw!$B4638,"")</f>
        <v/>
      </c>
      <c r="C4639" s="39" t="str">
        <f>IFERROR(raw!$D4638,"")</f>
        <v/>
      </c>
      <c r="D4639" s="39" t="str">
        <f>IFERROR(__xludf.DUMMYFUNCTION("IFERROR(RANK(raw!$H4638,Filter(raw!$H$2:$H10000,raw!$B$2:$B10000=raw!$B4638),1),"""")"),"")</f>
        <v/>
      </c>
      <c r="E4639" s="40" t="str">
        <f t="array" ref="E4639">IFERROR(INDEX(raw!$B:$H,MATCH(1,(raw!$B:$B=$B4639)*(raw!$D:$D=$C4639),0),7), "n/a")</f>
        <v/>
      </c>
    </row>
    <row r="4640">
      <c r="B4640" s="39" t="str">
        <f>IFERROR(raw!$B4639,"")</f>
        <v/>
      </c>
      <c r="C4640" s="39" t="str">
        <f>IFERROR(raw!$D4639,"")</f>
        <v/>
      </c>
      <c r="D4640" s="39" t="str">
        <f>IFERROR(__xludf.DUMMYFUNCTION("IFERROR(RANK(raw!$H4639,Filter(raw!$H$2:$H10000,raw!$B$2:$B10000=raw!$B4639),1),"""")"),"")</f>
        <v/>
      </c>
      <c r="E4640" s="40" t="str">
        <f t="array" ref="E4640">IFERROR(INDEX(raw!$B:$H,MATCH(1,(raw!$B:$B=$B4640)*(raw!$D:$D=$C4640),0),7), "n/a")</f>
        <v/>
      </c>
    </row>
    <row r="4641">
      <c r="B4641" s="39" t="str">
        <f>IFERROR(raw!$B4640,"")</f>
        <v/>
      </c>
      <c r="C4641" s="39" t="str">
        <f>IFERROR(raw!$D4640,"")</f>
        <v/>
      </c>
      <c r="D4641" s="39" t="str">
        <f>IFERROR(__xludf.DUMMYFUNCTION("IFERROR(RANK(raw!$H4640,Filter(raw!$H$2:$H10000,raw!$B$2:$B10000=raw!$B4640),1),"""")"),"")</f>
        <v/>
      </c>
      <c r="E4641" s="40" t="str">
        <f t="array" ref="E4641">IFERROR(INDEX(raw!$B:$H,MATCH(1,(raw!$B:$B=$B4641)*(raw!$D:$D=$C4641),0),7), "n/a")</f>
        <v/>
      </c>
    </row>
    <row r="4642">
      <c r="B4642" s="39" t="str">
        <f>IFERROR(raw!$B4641,"")</f>
        <v/>
      </c>
      <c r="C4642" s="39" t="str">
        <f>IFERROR(raw!$D4641,"")</f>
        <v/>
      </c>
      <c r="D4642" s="39" t="str">
        <f>IFERROR(__xludf.DUMMYFUNCTION("IFERROR(RANK(raw!$H4641,Filter(raw!$H$2:$H10000,raw!$B$2:$B10000=raw!$B4641),1),"""")"),"")</f>
        <v/>
      </c>
      <c r="E4642" s="40" t="str">
        <f t="array" ref="E4642">IFERROR(INDEX(raw!$B:$H,MATCH(1,(raw!$B:$B=$B4642)*(raw!$D:$D=$C4642),0),7), "n/a")</f>
        <v/>
      </c>
    </row>
    <row r="4643">
      <c r="B4643" s="39" t="str">
        <f>IFERROR(raw!$B4642,"")</f>
        <v/>
      </c>
      <c r="C4643" s="39" t="str">
        <f>IFERROR(raw!$D4642,"")</f>
        <v/>
      </c>
      <c r="D4643" s="39" t="str">
        <f>IFERROR(__xludf.DUMMYFUNCTION("IFERROR(RANK(raw!$H4642,Filter(raw!$H$2:$H10000,raw!$B$2:$B10000=raw!$B4642),1),"""")"),"")</f>
        <v/>
      </c>
      <c r="E4643" s="40" t="str">
        <f t="array" ref="E4643">IFERROR(INDEX(raw!$B:$H,MATCH(1,(raw!$B:$B=$B4643)*(raw!$D:$D=$C4643),0),7), "n/a")</f>
        <v/>
      </c>
    </row>
    <row r="4644">
      <c r="B4644" s="39" t="str">
        <f>IFERROR(raw!$B4643,"")</f>
        <v/>
      </c>
      <c r="C4644" s="39" t="str">
        <f>IFERROR(raw!$D4643,"")</f>
        <v/>
      </c>
      <c r="D4644" s="39" t="str">
        <f>IFERROR(__xludf.DUMMYFUNCTION("IFERROR(RANK(raw!$H4643,Filter(raw!$H$2:$H10000,raw!$B$2:$B10000=raw!$B4643),1),"""")"),"")</f>
        <v/>
      </c>
      <c r="E4644" s="40" t="str">
        <f t="array" ref="E4644">IFERROR(INDEX(raw!$B:$H,MATCH(1,(raw!$B:$B=$B4644)*(raw!$D:$D=$C4644),0),7), "n/a")</f>
        <v/>
      </c>
    </row>
    <row r="4645">
      <c r="B4645" s="39" t="str">
        <f>IFERROR(raw!$B4644,"")</f>
        <v/>
      </c>
      <c r="C4645" s="39" t="str">
        <f>IFERROR(raw!$D4644,"")</f>
        <v/>
      </c>
      <c r="D4645" s="39" t="str">
        <f>IFERROR(__xludf.DUMMYFUNCTION("IFERROR(RANK(raw!$H4644,Filter(raw!$H$2:$H10000,raw!$B$2:$B10000=raw!$B4644),1),"""")"),"")</f>
        <v/>
      </c>
      <c r="E4645" s="40" t="str">
        <f t="array" ref="E4645">IFERROR(INDEX(raw!$B:$H,MATCH(1,(raw!$B:$B=$B4645)*(raw!$D:$D=$C4645),0),7), "n/a")</f>
        <v/>
      </c>
    </row>
    <row r="4646">
      <c r="B4646" s="39" t="str">
        <f>IFERROR(raw!$B4645,"")</f>
        <v/>
      </c>
      <c r="C4646" s="39" t="str">
        <f>IFERROR(raw!$D4645,"")</f>
        <v/>
      </c>
      <c r="D4646" s="39" t="str">
        <f>IFERROR(__xludf.DUMMYFUNCTION("IFERROR(RANK(raw!$H4645,Filter(raw!$H$2:$H10000,raw!$B$2:$B10000=raw!$B4645),1),"""")"),"")</f>
        <v/>
      </c>
      <c r="E4646" s="40" t="str">
        <f t="array" ref="E4646">IFERROR(INDEX(raw!$B:$H,MATCH(1,(raw!$B:$B=$B4646)*(raw!$D:$D=$C4646),0),7), "n/a")</f>
        <v/>
      </c>
    </row>
    <row r="4647">
      <c r="B4647" s="39" t="str">
        <f>IFERROR(raw!$B4646,"")</f>
        <v/>
      </c>
      <c r="C4647" s="39" t="str">
        <f>IFERROR(raw!$D4646,"")</f>
        <v/>
      </c>
      <c r="D4647" s="39" t="str">
        <f>IFERROR(__xludf.DUMMYFUNCTION("IFERROR(RANK(raw!$H4646,Filter(raw!$H$2:$H10000,raw!$B$2:$B10000=raw!$B4646),1),"""")"),"")</f>
        <v/>
      </c>
      <c r="E4647" s="40" t="str">
        <f t="array" ref="E4647">IFERROR(INDEX(raw!$B:$H,MATCH(1,(raw!$B:$B=$B4647)*(raw!$D:$D=$C4647),0),7), "n/a")</f>
        <v/>
      </c>
    </row>
    <row r="4648">
      <c r="B4648" s="39" t="str">
        <f>IFERROR(raw!$B4647,"")</f>
        <v/>
      </c>
      <c r="C4648" s="39" t="str">
        <f>IFERROR(raw!$D4647,"")</f>
        <v/>
      </c>
      <c r="D4648" s="39" t="str">
        <f>IFERROR(__xludf.DUMMYFUNCTION("IFERROR(RANK(raw!$H4647,Filter(raw!$H$2:$H10000,raw!$B$2:$B10000=raw!$B4647),1),"""")"),"")</f>
        <v/>
      </c>
      <c r="E4648" s="40" t="str">
        <f t="array" ref="E4648">IFERROR(INDEX(raw!$B:$H,MATCH(1,(raw!$B:$B=$B4648)*(raw!$D:$D=$C4648),0),7), "n/a")</f>
        <v/>
      </c>
    </row>
    <row r="4649">
      <c r="B4649" s="39" t="str">
        <f>IFERROR(raw!$B4648,"")</f>
        <v/>
      </c>
      <c r="C4649" s="39" t="str">
        <f>IFERROR(raw!$D4648,"")</f>
        <v/>
      </c>
      <c r="D4649" s="39" t="str">
        <f>IFERROR(__xludf.DUMMYFUNCTION("IFERROR(RANK(raw!$H4648,Filter(raw!$H$2:$H10000,raw!$B$2:$B10000=raw!$B4648),1),"""")"),"")</f>
        <v/>
      </c>
      <c r="E4649" s="40" t="str">
        <f t="array" ref="E4649">IFERROR(INDEX(raw!$B:$H,MATCH(1,(raw!$B:$B=$B4649)*(raw!$D:$D=$C4649),0),7), "n/a")</f>
        <v/>
      </c>
    </row>
    <row r="4650">
      <c r="B4650" s="39" t="str">
        <f>IFERROR(raw!$B4649,"")</f>
        <v/>
      </c>
      <c r="C4650" s="39" t="str">
        <f>IFERROR(raw!$D4649,"")</f>
        <v/>
      </c>
      <c r="D4650" s="39" t="str">
        <f>IFERROR(__xludf.DUMMYFUNCTION("IFERROR(RANK(raw!$H4649,Filter(raw!$H$2:$H10000,raw!$B$2:$B10000=raw!$B4649),1),"""")"),"")</f>
        <v/>
      </c>
      <c r="E4650" s="40" t="str">
        <f t="array" ref="E4650">IFERROR(INDEX(raw!$B:$H,MATCH(1,(raw!$B:$B=$B4650)*(raw!$D:$D=$C4650),0),7), "n/a")</f>
        <v/>
      </c>
    </row>
    <row r="4651">
      <c r="B4651" s="39" t="str">
        <f>IFERROR(raw!$B4650,"")</f>
        <v/>
      </c>
      <c r="C4651" s="39" t="str">
        <f>IFERROR(raw!$D4650,"")</f>
        <v/>
      </c>
      <c r="D4651" s="39" t="str">
        <f>IFERROR(__xludf.DUMMYFUNCTION("IFERROR(RANK(raw!$H4650,Filter(raw!$H$2:$H10000,raw!$B$2:$B10000=raw!$B4650),1),"""")"),"")</f>
        <v/>
      </c>
      <c r="E4651" s="40" t="str">
        <f t="array" ref="E4651">IFERROR(INDEX(raw!$B:$H,MATCH(1,(raw!$B:$B=$B4651)*(raw!$D:$D=$C4651),0),7), "n/a")</f>
        <v/>
      </c>
    </row>
    <row r="4652">
      <c r="B4652" s="39" t="str">
        <f>IFERROR(raw!$B4651,"")</f>
        <v/>
      </c>
      <c r="C4652" s="39" t="str">
        <f>IFERROR(raw!$D4651,"")</f>
        <v/>
      </c>
      <c r="D4652" s="39" t="str">
        <f>IFERROR(__xludf.DUMMYFUNCTION("IFERROR(RANK(raw!$H4651,Filter(raw!$H$2:$H10000,raw!$B$2:$B10000=raw!$B4651),1),"""")"),"")</f>
        <v/>
      </c>
      <c r="E4652" s="40" t="str">
        <f t="array" ref="E4652">IFERROR(INDEX(raw!$B:$H,MATCH(1,(raw!$B:$B=$B4652)*(raw!$D:$D=$C4652),0),7), "n/a")</f>
        <v/>
      </c>
    </row>
    <row r="4653">
      <c r="B4653" s="39" t="str">
        <f>IFERROR(raw!$B4652,"")</f>
        <v/>
      </c>
      <c r="C4653" s="39" t="str">
        <f>IFERROR(raw!$D4652,"")</f>
        <v/>
      </c>
      <c r="D4653" s="39" t="str">
        <f>IFERROR(__xludf.DUMMYFUNCTION("IFERROR(RANK(raw!$H4652,Filter(raw!$H$2:$H10000,raw!$B$2:$B10000=raw!$B4652),1),"""")"),"")</f>
        <v/>
      </c>
      <c r="E4653" s="40" t="str">
        <f t="array" ref="E4653">IFERROR(INDEX(raw!$B:$H,MATCH(1,(raw!$B:$B=$B4653)*(raw!$D:$D=$C4653),0),7), "n/a")</f>
        <v/>
      </c>
    </row>
    <row r="4654">
      <c r="B4654" s="39" t="str">
        <f>IFERROR(raw!$B4653,"")</f>
        <v/>
      </c>
      <c r="C4654" s="39" t="str">
        <f>IFERROR(raw!$D4653,"")</f>
        <v/>
      </c>
      <c r="D4654" s="39" t="str">
        <f>IFERROR(__xludf.DUMMYFUNCTION("IFERROR(RANK(raw!$H4653,Filter(raw!$H$2:$H10000,raw!$B$2:$B10000=raw!$B4653),1),"""")"),"")</f>
        <v/>
      </c>
      <c r="E4654" s="40" t="str">
        <f t="array" ref="E4654">IFERROR(INDEX(raw!$B:$H,MATCH(1,(raw!$B:$B=$B4654)*(raw!$D:$D=$C4654),0),7), "n/a")</f>
        <v/>
      </c>
    </row>
    <row r="4655">
      <c r="B4655" s="39" t="str">
        <f>IFERROR(raw!$B4654,"")</f>
        <v/>
      </c>
      <c r="C4655" s="39" t="str">
        <f>IFERROR(raw!$D4654,"")</f>
        <v/>
      </c>
      <c r="D4655" s="39" t="str">
        <f>IFERROR(__xludf.DUMMYFUNCTION("IFERROR(RANK(raw!$H4654,Filter(raw!$H$2:$H10000,raw!$B$2:$B10000=raw!$B4654),1),"""")"),"")</f>
        <v/>
      </c>
      <c r="E4655" s="40" t="str">
        <f t="array" ref="E4655">IFERROR(INDEX(raw!$B:$H,MATCH(1,(raw!$B:$B=$B4655)*(raw!$D:$D=$C4655),0),7), "n/a")</f>
        <v/>
      </c>
    </row>
    <row r="4656">
      <c r="B4656" s="39" t="str">
        <f>IFERROR(raw!$B4655,"")</f>
        <v/>
      </c>
      <c r="C4656" s="39" t="str">
        <f>IFERROR(raw!$D4655,"")</f>
        <v/>
      </c>
      <c r="D4656" s="39" t="str">
        <f>IFERROR(__xludf.DUMMYFUNCTION("IFERROR(RANK(raw!$H4655,Filter(raw!$H$2:$H10000,raw!$B$2:$B10000=raw!$B4655),1),"""")"),"")</f>
        <v/>
      </c>
      <c r="E4656" s="40" t="str">
        <f t="array" ref="E4656">IFERROR(INDEX(raw!$B:$H,MATCH(1,(raw!$B:$B=$B4656)*(raw!$D:$D=$C4656),0),7), "n/a")</f>
        <v/>
      </c>
    </row>
    <row r="4657">
      <c r="B4657" s="39" t="str">
        <f>IFERROR(raw!$B4656,"")</f>
        <v/>
      </c>
      <c r="C4657" s="39" t="str">
        <f>IFERROR(raw!$D4656,"")</f>
        <v/>
      </c>
      <c r="D4657" s="39" t="str">
        <f>IFERROR(__xludf.DUMMYFUNCTION("IFERROR(RANK(raw!$H4656,Filter(raw!$H$2:$H10000,raw!$B$2:$B10000=raw!$B4656),1),"""")"),"")</f>
        <v/>
      </c>
      <c r="E4657" s="40" t="str">
        <f t="array" ref="E4657">IFERROR(INDEX(raw!$B:$H,MATCH(1,(raw!$B:$B=$B4657)*(raw!$D:$D=$C4657),0),7), "n/a")</f>
        <v/>
      </c>
    </row>
    <row r="4658">
      <c r="B4658" s="39" t="str">
        <f>IFERROR(raw!$B4657,"")</f>
        <v/>
      </c>
      <c r="C4658" s="39" t="str">
        <f>IFERROR(raw!$D4657,"")</f>
        <v/>
      </c>
      <c r="D4658" s="39" t="str">
        <f>IFERROR(__xludf.DUMMYFUNCTION("IFERROR(RANK(raw!$H4657,Filter(raw!$H$2:$H10000,raw!$B$2:$B10000=raw!$B4657),1),"""")"),"")</f>
        <v/>
      </c>
      <c r="E4658" s="40" t="str">
        <f t="array" ref="E4658">IFERROR(INDEX(raw!$B:$H,MATCH(1,(raw!$B:$B=$B4658)*(raw!$D:$D=$C4658),0),7), "n/a")</f>
        <v/>
      </c>
    </row>
    <row r="4659">
      <c r="B4659" s="39" t="str">
        <f>IFERROR(raw!$B4658,"")</f>
        <v/>
      </c>
      <c r="C4659" s="39" t="str">
        <f>IFERROR(raw!$D4658,"")</f>
        <v/>
      </c>
      <c r="D4659" s="39" t="str">
        <f>IFERROR(__xludf.DUMMYFUNCTION("IFERROR(RANK(raw!$H4658,Filter(raw!$H$2:$H10000,raw!$B$2:$B10000=raw!$B4658),1),"""")"),"")</f>
        <v/>
      </c>
      <c r="E4659" s="40" t="str">
        <f t="array" ref="E4659">IFERROR(INDEX(raw!$B:$H,MATCH(1,(raw!$B:$B=$B4659)*(raw!$D:$D=$C4659),0),7), "n/a")</f>
        <v/>
      </c>
    </row>
    <row r="4660">
      <c r="B4660" s="39" t="str">
        <f>IFERROR(raw!$B4659,"")</f>
        <v/>
      </c>
      <c r="C4660" s="39" t="str">
        <f>IFERROR(raw!$D4659,"")</f>
        <v/>
      </c>
      <c r="D4660" s="39" t="str">
        <f>IFERROR(__xludf.DUMMYFUNCTION("IFERROR(RANK(raw!$H4659,Filter(raw!$H$2:$H10000,raw!$B$2:$B10000=raw!$B4659),1),"""")"),"")</f>
        <v/>
      </c>
      <c r="E4660" s="40" t="str">
        <f t="array" ref="E4660">IFERROR(INDEX(raw!$B:$H,MATCH(1,(raw!$B:$B=$B4660)*(raw!$D:$D=$C4660),0),7), "n/a")</f>
        <v/>
      </c>
    </row>
    <row r="4661">
      <c r="B4661" s="39" t="str">
        <f>IFERROR(raw!$B4660,"")</f>
        <v/>
      </c>
      <c r="C4661" s="39" t="str">
        <f>IFERROR(raw!$D4660,"")</f>
        <v/>
      </c>
      <c r="D4661" s="39" t="str">
        <f>IFERROR(__xludf.DUMMYFUNCTION("IFERROR(RANK(raw!$H4660,Filter(raw!$H$2:$H10000,raw!$B$2:$B10000=raw!$B4660),1),"""")"),"")</f>
        <v/>
      </c>
      <c r="E4661" s="40" t="str">
        <f t="array" ref="E4661">IFERROR(INDEX(raw!$B:$H,MATCH(1,(raw!$B:$B=$B4661)*(raw!$D:$D=$C4661),0),7), "n/a")</f>
        <v/>
      </c>
    </row>
    <row r="4662">
      <c r="B4662" s="39" t="str">
        <f>IFERROR(raw!$B4661,"")</f>
        <v/>
      </c>
      <c r="C4662" s="39" t="str">
        <f>IFERROR(raw!$D4661,"")</f>
        <v/>
      </c>
      <c r="D4662" s="39" t="str">
        <f>IFERROR(__xludf.DUMMYFUNCTION("IFERROR(RANK(raw!$H4661,Filter(raw!$H$2:$H10000,raw!$B$2:$B10000=raw!$B4661),1),"""")"),"")</f>
        <v/>
      </c>
      <c r="E4662" s="40" t="str">
        <f t="array" ref="E4662">IFERROR(INDEX(raw!$B:$H,MATCH(1,(raw!$B:$B=$B4662)*(raw!$D:$D=$C4662),0),7), "n/a")</f>
        <v/>
      </c>
    </row>
    <row r="4663">
      <c r="B4663" s="39" t="str">
        <f>IFERROR(raw!$B4662,"")</f>
        <v/>
      </c>
      <c r="C4663" s="39" t="str">
        <f>IFERROR(raw!$D4662,"")</f>
        <v/>
      </c>
      <c r="D4663" s="39" t="str">
        <f>IFERROR(__xludf.DUMMYFUNCTION("IFERROR(RANK(raw!$H4662,Filter(raw!$H$2:$H10000,raw!$B$2:$B10000=raw!$B4662),1),"""")"),"")</f>
        <v/>
      </c>
      <c r="E4663" s="40" t="str">
        <f t="array" ref="E4663">IFERROR(INDEX(raw!$B:$H,MATCH(1,(raw!$B:$B=$B4663)*(raw!$D:$D=$C4663),0),7), "n/a")</f>
        <v/>
      </c>
    </row>
    <row r="4664">
      <c r="B4664" s="39" t="str">
        <f>IFERROR(raw!$B4663,"")</f>
        <v/>
      </c>
      <c r="C4664" s="39" t="str">
        <f>IFERROR(raw!$D4663,"")</f>
        <v/>
      </c>
      <c r="D4664" s="39" t="str">
        <f>IFERROR(__xludf.DUMMYFUNCTION("IFERROR(RANK(raw!$H4663,Filter(raw!$H$2:$H10000,raw!$B$2:$B10000=raw!$B4663),1),"""")"),"")</f>
        <v/>
      </c>
      <c r="E4664" s="40" t="str">
        <f t="array" ref="E4664">IFERROR(INDEX(raw!$B:$H,MATCH(1,(raw!$B:$B=$B4664)*(raw!$D:$D=$C4664),0),7), "n/a")</f>
        <v/>
      </c>
    </row>
    <row r="4665">
      <c r="B4665" s="39" t="str">
        <f>IFERROR(raw!$B4664,"")</f>
        <v/>
      </c>
      <c r="C4665" s="39" t="str">
        <f>IFERROR(raw!$D4664,"")</f>
        <v/>
      </c>
      <c r="D4665" s="39" t="str">
        <f>IFERROR(__xludf.DUMMYFUNCTION("IFERROR(RANK(raw!$H4664,Filter(raw!$H$2:$H10000,raw!$B$2:$B10000=raw!$B4664),1),"""")"),"")</f>
        <v/>
      </c>
      <c r="E4665" s="40" t="str">
        <f t="array" ref="E4665">IFERROR(INDEX(raw!$B:$H,MATCH(1,(raw!$B:$B=$B4665)*(raw!$D:$D=$C4665),0),7), "n/a")</f>
        <v/>
      </c>
    </row>
    <row r="4666">
      <c r="B4666" s="39" t="str">
        <f>IFERROR(raw!$B4665,"")</f>
        <v/>
      </c>
      <c r="C4666" s="39" t="str">
        <f>IFERROR(raw!$D4665,"")</f>
        <v/>
      </c>
      <c r="D4666" s="39" t="str">
        <f>IFERROR(__xludf.DUMMYFUNCTION("IFERROR(RANK(raw!$H4665,Filter(raw!$H$2:$H10000,raw!$B$2:$B10000=raw!$B4665),1),"""")"),"")</f>
        <v/>
      </c>
      <c r="E4666" s="40" t="str">
        <f t="array" ref="E4666">IFERROR(INDEX(raw!$B:$H,MATCH(1,(raw!$B:$B=$B4666)*(raw!$D:$D=$C4666),0),7), "n/a")</f>
        <v/>
      </c>
    </row>
    <row r="4667">
      <c r="B4667" s="39" t="str">
        <f>IFERROR(raw!$B4666,"")</f>
        <v/>
      </c>
      <c r="C4667" s="39" t="str">
        <f>IFERROR(raw!$D4666,"")</f>
        <v/>
      </c>
      <c r="D4667" s="39" t="str">
        <f>IFERROR(__xludf.DUMMYFUNCTION("IFERROR(RANK(raw!$H4666,Filter(raw!$H$2:$H10000,raw!$B$2:$B10000=raw!$B4666),1),"""")"),"")</f>
        <v/>
      </c>
      <c r="E4667" s="40" t="str">
        <f t="array" ref="E4667">IFERROR(INDEX(raw!$B:$H,MATCH(1,(raw!$B:$B=$B4667)*(raw!$D:$D=$C4667),0),7), "n/a")</f>
        <v/>
      </c>
    </row>
    <row r="4668">
      <c r="B4668" s="39" t="str">
        <f>IFERROR(raw!$B4667,"")</f>
        <v/>
      </c>
      <c r="C4668" s="39" t="str">
        <f>IFERROR(raw!$D4667,"")</f>
        <v/>
      </c>
      <c r="D4668" s="39" t="str">
        <f>IFERROR(__xludf.DUMMYFUNCTION("IFERROR(RANK(raw!$H4667,Filter(raw!$H$2:$H10000,raw!$B$2:$B10000=raw!$B4667),1),"""")"),"")</f>
        <v/>
      </c>
      <c r="E4668" s="40" t="str">
        <f t="array" ref="E4668">IFERROR(INDEX(raw!$B:$H,MATCH(1,(raw!$B:$B=$B4668)*(raw!$D:$D=$C4668),0),7), "n/a")</f>
        <v/>
      </c>
    </row>
    <row r="4669">
      <c r="B4669" s="39" t="str">
        <f>IFERROR(raw!$B4668,"")</f>
        <v/>
      </c>
      <c r="C4669" s="39" t="str">
        <f>IFERROR(raw!$D4668,"")</f>
        <v/>
      </c>
      <c r="D4669" s="39" t="str">
        <f>IFERROR(__xludf.DUMMYFUNCTION("IFERROR(RANK(raw!$H4668,Filter(raw!$H$2:$H10000,raw!$B$2:$B10000=raw!$B4668),1),"""")"),"")</f>
        <v/>
      </c>
      <c r="E4669" s="40" t="str">
        <f t="array" ref="E4669">IFERROR(INDEX(raw!$B:$H,MATCH(1,(raw!$B:$B=$B4669)*(raw!$D:$D=$C4669),0),7), "n/a")</f>
        <v/>
      </c>
    </row>
    <row r="4670">
      <c r="B4670" s="39" t="str">
        <f>IFERROR(raw!$B4669,"")</f>
        <v/>
      </c>
      <c r="C4670" s="39" t="str">
        <f>IFERROR(raw!$D4669,"")</f>
        <v/>
      </c>
      <c r="D4670" s="39" t="str">
        <f>IFERROR(__xludf.DUMMYFUNCTION("IFERROR(RANK(raw!$H4669,Filter(raw!$H$2:$H10000,raw!$B$2:$B10000=raw!$B4669),1),"""")"),"")</f>
        <v/>
      </c>
      <c r="E4670" s="40" t="str">
        <f t="array" ref="E4670">IFERROR(INDEX(raw!$B:$H,MATCH(1,(raw!$B:$B=$B4670)*(raw!$D:$D=$C4670),0),7), "n/a")</f>
        <v/>
      </c>
    </row>
    <row r="4671">
      <c r="B4671" s="39" t="str">
        <f>IFERROR(raw!$B4670,"")</f>
        <v/>
      </c>
      <c r="C4671" s="39" t="str">
        <f>IFERROR(raw!$D4670,"")</f>
        <v/>
      </c>
      <c r="D4671" s="39" t="str">
        <f>IFERROR(__xludf.DUMMYFUNCTION("IFERROR(RANK(raw!$H4670,Filter(raw!$H$2:$H10000,raw!$B$2:$B10000=raw!$B4670),1),"""")"),"")</f>
        <v/>
      </c>
      <c r="E4671" s="40" t="str">
        <f t="array" ref="E4671">IFERROR(INDEX(raw!$B:$H,MATCH(1,(raw!$B:$B=$B4671)*(raw!$D:$D=$C4671),0),7), "n/a")</f>
        <v/>
      </c>
    </row>
    <row r="4672">
      <c r="B4672" s="39" t="str">
        <f>IFERROR(raw!$B4671,"")</f>
        <v/>
      </c>
      <c r="C4672" s="39" t="str">
        <f>IFERROR(raw!$D4671,"")</f>
        <v/>
      </c>
      <c r="D4672" s="39" t="str">
        <f>IFERROR(__xludf.DUMMYFUNCTION("IFERROR(RANK(raw!$H4671,Filter(raw!$H$2:$H10000,raw!$B$2:$B10000=raw!$B4671),1),"""")"),"")</f>
        <v/>
      </c>
      <c r="E4672" s="40" t="str">
        <f t="array" ref="E4672">IFERROR(INDEX(raw!$B:$H,MATCH(1,(raw!$B:$B=$B4672)*(raw!$D:$D=$C4672),0),7), "n/a")</f>
        <v/>
      </c>
    </row>
    <row r="4673">
      <c r="B4673" s="39" t="str">
        <f>IFERROR(raw!$B4672,"")</f>
        <v/>
      </c>
      <c r="C4673" s="39" t="str">
        <f>IFERROR(raw!$D4672,"")</f>
        <v/>
      </c>
      <c r="D4673" s="39" t="str">
        <f>IFERROR(__xludf.DUMMYFUNCTION("IFERROR(RANK(raw!$H4672,Filter(raw!$H$2:$H10000,raw!$B$2:$B10000=raw!$B4672),1),"""")"),"")</f>
        <v/>
      </c>
      <c r="E4673" s="40" t="str">
        <f t="array" ref="E4673">IFERROR(INDEX(raw!$B:$H,MATCH(1,(raw!$B:$B=$B4673)*(raw!$D:$D=$C4673),0),7), "n/a")</f>
        <v/>
      </c>
    </row>
    <row r="4674">
      <c r="B4674" s="39" t="str">
        <f>IFERROR(raw!$B4673,"")</f>
        <v/>
      </c>
      <c r="C4674" s="39" t="str">
        <f>IFERROR(raw!$D4673,"")</f>
        <v/>
      </c>
      <c r="D4674" s="39" t="str">
        <f>IFERROR(__xludf.DUMMYFUNCTION("IFERROR(RANK(raw!$H4673,Filter(raw!$H$2:$H10000,raw!$B$2:$B10000=raw!$B4673),1),"""")"),"")</f>
        <v/>
      </c>
      <c r="E4674" s="40" t="str">
        <f t="array" ref="E4674">IFERROR(INDEX(raw!$B:$H,MATCH(1,(raw!$B:$B=$B4674)*(raw!$D:$D=$C4674),0),7), "n/a")</f>
        <v/>
      </c>
    </row>
    <row r="4675">
      <c r="B4675" s="39" t="str">
        <f>IFERROR(raw!$B4674,"")</f>
        <v/>
      </c>
      <c r="C4675" s="39" t="str">
        <f>IFERROR(raw!$D4674,"")</f>
        <v/>
      </c>
      <c r="D4675" s="39" t="str">
        <f>IFERROR(__xludf.DUMMYFUNCTION("IFERROR(RANK(raw!$H4674,Filter(raw!$H$2:$H10000,raw!$B$2:$B10000=raw!$B4674),1),"""")"),"")</f>
        <v/>
      </c>
      <c r="E4675" s="40" t="str">
        <f t="array" ref="E4675">IFERROR(INDEX(raw!$B:$H,MATCH(1,(raw!$B:$B=$B4675)*(raw!$D:$D=$C4675),0),7), "n/a")</f>
        <v/>
      </c>
    </row>
    <row r="4676">
      <c r="B4676" s="39" t="str">
        <f>IFERROR(raw!$B4675,"")</f>
        <v/>
      </c>
      <c r="C4676" s="39" t="str">
        <f>IFERROR(raw!$D4675,"")</f>
        <v/>
      </c>
      <c r="D4676" s="39" t="str">
        <f>IFERROR(__xludf.DUMMYFUNCTION("IFERROR(RANK(raw!$H4675,Filter(raw!$H$2:$H10000,raw!$B$2:$B10000=raw!$B4675),1),"""")"),"")</f>
        <v/>
      </c>
      <c r="E4676" s="40" t="str">
        <f t="array" ref="E4676">IFERROR(INDEX(raw!$B:$H,MATCH(1,(raw!$B:$B=$B4676)*(raw!$D:$D=$C4676),0),7), "n/a")</f>
        <v/>
      </c>
    </row>
    <row r="4677">
      <c r="B4677" s="39" t="str">
        <f>IFERROR(raw!$B4676,"")</f>
        <v/>
      </c>
      <c r="C4677" s="39" t="str">
        <f>IFERROR(raw!$D4676,"")</f>
        <v/>
      </c>
      <c r="D4677" s="39" t="str">
        <f>IFERROR(__xludf.DUMMYFUNCTION("IFERROR(RANK(raw!$H4676,Filter(raw!$H$2:$H10000,raw!$B$2:$B10000=raw!$B4676),1),"""")"),"")</f>
        <v/>
      </c>
      <c r="E4677" s="40" t="str">
        <f t="array" ref="E4677">IFERROR(INDEX(raw!$B:$H,MATCH(1,(raw!$B:$B=$B4677)*(raw!$D:$D=$C4677),0),7), "n/a")</f>
        <v/>
      </c>
    </row>
    <row r="4678">
      <c r="B4678" s="39" t="str">
        <f>IFERROR(raw!$B4677,"")</f>
        <v/>
      </c>
      <c r="C4678" s="39" t="str">
        <f>IFERROR(raw!$D4677,"")</f>
        <v/>
      </c>
      <c r="D4678" s="39" t="str">
        <f>IFERROR(__xludf.DUMMYFUNCTION("IFERROR(RANK(raw!$H4677,Filter(raw!$H$2:$H10000,raw!$B$2:$B10000=raw!$B4677),1),"""")"),"")</f>
        <v/>
      </c>
      <c r="E4678" s="40" t="str">
        <f t="array" ref="E4678">IFERROR(INDEX(raw!$B:$H,MATCH(1,(raw!$B:$B=$B4678)*(raw!$D:$D=$C4678),0),7), "n/a")</f>
        <v/>
      </c>
    </row>
    <row r="4679">
      <c r="B4679" s="39" t="str">
        <f>IFERROR(raw!$B4678,"")</f>
        <v/>
      </c>
      <c r="C4679" s="39" t="str">
        <f>IFERROR(raw!$D4678,"")</f>
        <v/>
      </c>
      <c r="D4679" s="39" t="str">
        <f>IFERROR(__xludf.DUMMYFUNCTION("IFERROR(RANK(raw!$H4678,Filter(raw!$H$2:$H10000,raw!$B$2:$B10000=raw!$B4678),1),"""")"),"")</f>
        <v/>
      </c>
      <c r="E4679" s="40" t="str">
        <f t="array" ref="E4679">IFERROR(INDEX(raw!$B:$H,MATCH(1,(raw!$B:$B=$B4679)*(raw!$D:$D=$C4679),0),7), "n/a")</f>
        <v/>
      </c>
    </row>
    <row r="4680">
      <c r="B4680" s="39" t="str">
        <f>IFERROR(raw!$B4679,"")</f>
        <v/>
      </c>
      <c r="C4680" s="39" t="str">
        <f>IFERROR(raw!$D4679,"")</f>
        <v/>
      </c>
      <c r="D4680" s="39" t="str">
        <f>IFERROR(__xludf.DUMMYFUNCTION("IFERROR(RANK(raw!$H4679,Filter(raw!$H$2:$H10000,raw!$B$2:$B10000=raw!$B4679),1),"""")"),"")</f>
        <v/>
      </c>
      <c r="E4680" s="40" t="str">
        <f t="array" ref="E4680">IFERROR(INDEX(raw!$B:$H,MATCH(1,(raw!$B:$B=$B4680)*(raw!$D:$D=$C4680),0),7), "n/a")</f>
        <v/>
      </c>
    </row>
    <row r="4681">
      <c r="B4681" s="39" t="str">
        <f>IFERROR(raw!$B4680,"")</f>
        <v/>
      </c>
      <c r="C4681" s="39" t="str">
        <f>IFERROR(raw!$D4680,"")</f>
        <v/>
      </c>
      <c r="D4681" s="39" t="str">
        <f>IFERROR(__xludf.DUMMYFUNCTION("IFERROR(RANK(raw!$H4680,Filter(raw!$H$2:$H10000,raw!$B$2:$B10000=raw!$B4680),1),"""")"),"")</f>
        <v/>
      </c>
      <c r="E4681" s="40" t="str">
        <f t="array" ref="E4681">IFERROR(INDEX(raw!$B:$H,MATCH(1,(raw!$B:$B=$B4681)*(raw!$D:$D=$C4681),0),7), "n/a")</f>
        <v/>
      </c>
    </row>
    <row r="4682">
      <c r="B4682" s="39" t="str">
        <f>IFERROR(raw!$B4681,"")</f>
        <v/>
      </c>
      <c r="C4682" s="39" t="str">
        <f>IFERROR(raw!$D4681,"")</f>
        <v/>
      </c>
      <c r="D4682" s="39" t="str">
        <f>IFERROR(__xludf.DUMMYFUNCTION("IFERROR(RANK(raw!$H4681,Filter(raw!$H$2:$H10000,raw!$B$2:$B10000=raw!$B4681),1),"""")"),"")</f>
        <v/>
      </c>
      <c r="E4682" s="40" t="str">
        <f t="array" ref="E4682">IFERROR(INDEX(raw!$B:$H,MATCH(1,(raw!$B:$B=$B4682)*(raw!$D:$D=$C4682),0),7), "n/a")</f>
        <v/>
      </c>
    </row>
    <row r="4683">
      <c r="B4683" s="39" t="str">
        <f>IFERROR(raw!$B4682,"")</f>
        <v/>
      </c>
      <c r="C4683" s="39" t="str">
        <f>IFERROR(raw!$D4682,"")</f>
        <v/>
      </c>
      <c r="D4683" s="39" t="str">
        <f>IFERROR(__xludf.DUMMYFUNCTION("IFERROR(RANK(raw!$H4682,Filter(raw!$H$2:$H10000,raw!$B$2:$B10000=raw!$B4682),1),"""")"),"")</f>
        <v/>
      </c>
      <c r="E4683" s="40" t="str">
        <f t="array" ref="E4683">IFERROR(INDEX(raw!$B:$H,MATCH(1,(raw!$B:$B=$B4683)*(raw!$D:$D=$C4683),0),7), "n/a")</f>
        <v/>
      </c>
    </row>
    <row r="4684">
      <c r="B4684" s="39" t="str">
        <f>IFERROR(raw!$B4683,"")</f>
        <v/>
      </c>
      <c r="C4684" s="39" t="str">
        <f>IFERROR(raw!$D4683,"")</f>
        <v/>
      </c>
      <c r="D4684" s="39" t="str">
        <f>IFERROR(__xludf.DUMMYFUNCTION("IFERROR(RANK(raw!$H4683,Filter(raw!$H$2:$H10000,raw!$B$2:$B10000=raw!$B4683),1),"""")"),"")</f>
        <v/>
      </c>
      <c r="E4684" s="40" t="str">
        <f t="array" ref="E4684">IFERROR(INDEX(raw!$B:$H,MATCH(1,(raw!$B:$B=$B4684)*(raw!$D:$D=$C4684),0),7), "n/a")</f>
        <v/>
      </c>
    </row>
    <row r="4685">
      <c r="B4685" s="39" t="str">
        <f>IFERROR(raw!$B4684,"")</f>
        <v/>
      </c>
      <c r="C4685" s="39" t="str">
        <f>IFERROR(raw!$D4684,"")</f>
        <v/>
      </c>
      <c r="D4685" s="39" t="str">
        <f>IFERROR(__xludf.DUMMYFUNCTION("IFERROR(RANK(raw!$H4684,Filter(raw!$H$2:$H10000,raw!$B$2:$B10000=raw!$B4684),1),"""")"),"")</f>
        <v/>
      </c>
      <c r="E4685" s="40" t="str">
        <f t="array" ref="E4685">IFERROR(INDEX(raw!$B:$H,MATCH(1,(raw!$B:$B=$B4685)*(raw!$D:$D=$C4685),0),7), "n/a")</f>
        <v/>
      </c>
    </row>
    <row r="4686">
      <c r="B4686" s="39" t="str">
        <f>IFERROR(raw!$B4685,"")</f>
        <v/>
      </c>
      <c r="C4686" s="39" t="str">
        <f>IFERROR(raw!$D4685,"")</f>
        <v/>
      </c>
      <c r="D4686" s="39" t="str">
        <f>IFERROR(__xludf.DUMMYFUNCTION("IFERROR(RANK(raw!$H4685,Filter(raw!$H$2:$H10000,raw!$B$2:$B10000=raw!$B4685),1),"""")"),"")</f>
        <v/>
      </c>
      <c r="E4686" s="40" t="str">
        <f t="array" ref="E4686">IFERROR(INDEX(raw!$B:$H,MATCH(1,(raw!$B:$B=$B4686)*(raw!$D:$D=$C4686),0),7), "n/a")</f>
        <v/>
      </c>
    </row>
    <row r="4687">
      <c r="B4687" s="39" t="str">
        <f>IFERROR(raw!$B4686,"")</f>
        <v/>
      </c>
      <c r="C4687" s="39" t="str">
        <f>IFERROR(raw!$D4686,"")</f>
        <v/>
      </c>
      <c r="D4687" s="39" t="str">
        <f>IFERROR(__xludf.DUMMYFUNCTION("IFERROR(RANK(raw!$H4686,Filter(raw!$H$2:$H10000,raw!$B$2:$B10000=raw!$B4686),1),"""")"),"")</f>
        <v/>
      </c>
      <c r="E4687" s="40" t="str">
        <f t="array" ref="E4687">IFERROR(INDEX(raw!$B:$H,MATCH(1,(raw!$B:$B=$B4687)*(raw!$D:$D=$C4687),0),7), "n/a")</f>
        <v/>
      </c>
    </row>
    <row r="4688">
      <c r="B4688" s="39" t="str">
        <f>IFERROR(raw!$B4687,"")</f>
        <v/>
      </c>
      <c r="C4688" s="39" t="str">
        <f>IFERROR(raw!$D4687,"")</f>
        <v/>
      </c>
      <c r="D4688" s="39" t="str">
        <f>IFERROR(__xludf.DUMMYFUNCTION("IFERROR(RANK(raw!$H4687,Filter(raw!$H$2:$H10000,raw!$B$2:$B10000=raw!$B4687),1),"""")"),"")</f>
        <v/>
      </c>
      <c r="E4688" s="40" t="str">
        <f t="array" ref="E4688">IFERROR(INDEX(raw!$B:$H,MATCH(1,(raw!$B:$B=$B4688)*(raw!$D:$D=$C4688),0),7), "n/a")</f>
        <v/>
      </c>
    </row>
    <row r="4689">
      <c r="B4689" s="39" t="str">
        <f>IFERROR(raw!$B4688,"")</f>
        <v/>
      </c>
      <c r="C4689" s="39" t="str">
        <f>IFERROR(raw!$D4688,"")</f>
        <v/>
      </c>
      <c r="D4689" s="39" t="str">
        <f>IFERROR(__xludf.DUMMYFUNCTION("IFERROR(RANK(raw!$H4688,Filter(raw!$H$2:$H10000,raw!$B$2:$B10000=raw!$B4688),1),"""")"),"")</f>
        <v/>
      </c>
      <c r="E4689" s="40" t="str">
        <f t="array" ref="E4689">IFERROR(INDEX(raw!$B:$H,MATCH(1,(raw!$B:$B=$B4689)*(raw!$D:$D=$C4689),0),7), "n/a")</f>
        <v/>
      </c>
    </row>
    <row r="4690">
      <c r="B4690" s="39" t="str">
        <f>IFERROR(raw!$B4689,"")</f>
        <v/>
      </c>
      <c r="C4690" s="39" t="str">
        <f>IFERROR(raw!$D4689,"")</f>
        <v/>
      </c>
      <c r="D4690" s="39" t="str">
        <f>IFERROR(__xludf.DUMMYFUNCTION("IFERROR(RANK(raw!$H4689,Filter(raw!$H$2:$H10000,raw!$B$2:$B10000=raw!$B4689),1),"""")"),"")</f>
        <v/>
      </c>
      <c r="E4690" s="40" t="str">
        <f t="array" ref="E4690">IFERROR(INDEX(raw!$B:$H,MATCH(1,(raw!$B:$B=$B4690)*(raw!$D:$D=$C4690),0),7), "n/a")</f>
        <v/>
      </c>
    </row>
    <row r="4691">
      <c r="B4691" s="39" t="str">
        <f>IFERROR(raw!$B4690,"")</f>
        <v/>
      </c>
      <c r="C4691" s="39" t="str">
        <f>IFERROR(raw!$D4690,"")</f>
        <v/>
      </c>
      <c r="D4691" s="39" t="str">
        <f>IFERROR(__xludf.DUMMYFUNCTION("IFERROR(RANK(raw!$H4690,Filter(raw!$H$2:$H10000,raw!$B$2:$B10000=raw!$B4690),1),"""")"),"")</f>
        <v/>
      </c>
      <c r="E4691" s="40" t="str">
        <f t="array" ref="E4691">IFERROR(INDEX(raw!$B:$H,MATCH(1,(raw!$B:$B=$B4691)*(raw!$D:$D=$C4691),0),7), "n/a")</f>
        <v/>
      </c>
    </row>
    <row r="4692">
      <c r="B4692" s="39" t="str">
        <f>IFERROR(raw!$B4691,"")</f>
        <v/>
      </c>
      <c r="C4692" s="39" t="str">
        <f>IFERROR(raw!$D4691,"")</f>
        <v/>
      </c>
      <c r="D4692" s="39" t="str">
        <f>IFERROR(__xludf.DUMMYFUNCTION("IFERROR(RANK(raw!$H4691,Filter(raw!$H$2:$H10000,raw!$B$2:$B10000=raw!$B4691),1),"""")"),"")</f>
        <v/>
      </c>
      <c r="E4692" s="40" t="str">
        <f t="array" ref="E4692">IFERROR(INDEX(raw!$B:$H,MATCH(1,(raw!$B:$B=$B4692)*(raw!$D:$D=$C4692),0),7), "n/a")</f>
        <v/>
      </c>
    </row>
    <row r="4693">
      <c r="B4693" s="39" t="str">
        <f>IFERROR(raw!$B4692,"")</f>
        <v/>
      </c>
      <c r="C4693" s="39" t="str">
        <f>IFERROR(raw!$D4692,"")</f>
        <v/>
      </c>
      <c r="D4693" s="39" t="str">
        <f>IFERROR(__xludf.DUMMYFUNCTION("IFERROR(RANK(raw!$H4692,Filter(raw!$H$2:$H10000,raw!$B$2:$B10000=raw!$B4692),1),"""")"),"")</f>
        <v/>
      </c>
      <c r="E4693" s="40" t="str">
        <f t="array" ref="E4693">IFERROR(INDEX(raw!$B:$H,MATCH(1,(raw!$B:$B=$B4693)*(raw!$D:$D=$C4693),0),7), "n/a")</f>
        <v/>
      </c>
    </row>
    <row r="4694">
      <c r="B4694" s="39" t="str">
        <f>IFERROR(raw!$B4693,"")</f>
        <v/>
      </c>
      <c r="C4694" s="39" t="str">
        <f>IFERROR(raw!$D4693,"")</f>
        <v/>
      </c>
      <c r="D4694" s="39" t="str">
        <f>IFERROR(__xludf.DUMMYFUNCTION("IFERROR(RANK(raw!$H4693,Filter(raw!$H$2:$H10000,raw!$B$2:$B10000=raw!$B4693),1),"""")"),"")</f>
        <v/>
      </c>
      <c r="E4694" s="40" t="str">
        <f t="array" ref="E4694">IFERROR(INDEX(raw!$B:$H,MATCH(1,(raw!$B:$B=$B4694)*(raw!$D:$D=$C4694),0),7), "n/a")</f>
        <v/>
      </c>
    </row>
    <row r="4695">
      <c r="B4695" s="39" t="str">
        <f>IFERROR(raw!$B4694,"")</f>
        <v/>
      </c>
      <c r="C4695" s="39" t="str">
        <f>IFERROR(raw!$D4694,"")</f>
        <v/>
      </c>
      <c r="D4695" s="39" t="str">
        <f>IFERROR(__xludf.DUMMYFUNCTION("IFERROR(RANK(raw!$H4694,Filter(raw!$H$2:$H10000,raw!$B$2:$B10000=raw!$B4694),1),"""")"),"")</f>
        <v/>
      </c>
      <c r="E4695" s="40" t="str">
        <f t="array" ref="E4695">IFERROR(INDEX(raw!$B:$H,MATCH(1,(raw!$B:$B=$B4695)*(raw!$D:$D=$C4695),0),7), "n/a")</f>
        <v/>
      </c>
    </row>
    <row r="4696">
      <c r="B4696" s="39" t="str">
        <f>IFERROR(raw!$B4695,"")</f>
        <v/>
      </c>
      <c r="C4696" s="39" t="str">
        <f>IFERROR(raw!$D4695,"")</f>
        <v/>
      </c>
      <c r="D4696" s="39" t="str">
        <f>IFERROR(__xludf.DUMMYFUNCTION("IFERROR(RANK(raw!$H4695,Filter(raw!$H$2:$H10000,raw!$B$2:$B10000=raw!$B4695),1),"""")"),"")</f>
        <v/>
      </c>
      <c r="E4696" s="40" t="str">
        <f t="array" ref="E4696">IFERROR(INDEX(raw!$B:$H,MATCH(1,(raw!$B:$B=$B4696)*(raw!$D:$D=$C4696),0),7), "n/a")</f>
        <v/>
      </c>
    </row>
    <row r="4697">
      <c r="B4697" s="39" t="str">
        <f>IFERROR(raw!$B4696,"")</f>
        <v/>
      </c>
      <c r="C4697" s="39" t="str">
        <f>IFERROR(raw!$D4696,"")</f>
        <v/>
      </c>
      <c r="D4697" s="39" t="str">
        <f>IFERROR(__xludf.DUMMYFUNCTION("IFERROR(RANK(raw!$H4696,Filter(raw!$H$2:$H10000,raw!$B$2:$B10000=raw!$B4696),1),"""")"),"")</f>
        <v/>
      </c>
      <c r="E4697" s="40" t="str">
        <f t="array" ref="E4697">IFERROR(INDEX(raw!$B:$H,MATCH(1,(raw!$B:$B=$B4697)*(raw!$D:$D=$C4697),0),7), "n/a")</f>
        <v/>
      </c>
    </row>
    <row r="4698">
      <c r="B4698" s="39" t="str">
        <f>IFERROR(raw!$B4697,"")</f>
        <v/>
      </c>
      <c r="C4698" s="39" t="str">
        <f>IFERROR(raw!$D4697,"")</f>
        <v/>
      </c>
      <c r="D4698" s="39" t="str">
        <f>IFERROR(__xludf.DUMMYFUNCTION("IFERROR(RANK(raw!$H4697,Filter(raw!$H$2:$H10000,raw!$B$2:$B10000=raw!$B4697),1),"""")"),"")</f>
        <v/>
      </c>
      <c r="E4698" s="40" t="str">
        <f t="array" ref="E4698">IFERROR(INDEX(raw!$B:$H,MATCH(1,(raw!$B:$B=$B4698)*(raw!$D:$D=$C4698),0),7), "n/a")</f>
        <v/>
      </c>
    </row>
    <row r="4699">
      <c r="B4699" s="39" t="str">
        <f>IFERROR(raw!$B4698,"")</f>
        <v/>
      </c>
      <c r="C4699" s="39" t="str">
        <f>IFERROR(raw!$D4698,"")</f>
        <v/>
      </c>
      <c r="D4699" s="39" t="str">
        <f>IFERROR(__xludf.DUMMYFUNCTION("IFERROR(RANK(raw!$H4698,Filter(raw!$H$2:$H10000,raw!$B$2:$B10000=raw!$B4698),1),"""")"),"")</f>
        <v/>
      </c>
      <c r="E4699" s="40" t="str">
        <f t="array" ref="E4699">IFERROR(INDEX(raw!$B:$H,MATCH(1,(raw!$B:$B=$B4699)*(raw!$D:$D=$C4699),0),7), "n/a")</f>
        <v/>
      </c>
    </row>
    <row r="4700">
      <c r="B4700" s="39" t="str">
        <f>IFERROR(raw!$B4699,"")</f>
        <v/>
      </c>
      <c r="C4700" s="39" t="str">
        <f>IFERROR(raw!$D4699,"")</f>
        <v/>
      </c>
      <c r="D4700" s="39" t="str">
        <f>IFERROR(__xludf.DUMMYFUNCTION("IFERROR(RANK(raw!$H4699,Filter(raw!$H$2:$H10000,raw!$B$2:$B10000=raw!$B4699),1),"""")"),"")</f>
        <v/>
      </c>
      <c r="E4700" s="40" t="str">
        <f t="array" ref="E4700">IFERROR(INDEX(raw!$B:$H,MATCH(1,(raw!$B:$B=$B4700)*(raw!$D:$D=$C4700),0),7), "n/a")</f>
        <v/>
      </c>
    </row>
    <row r="4701">
      <c r="B4701" s="39" t="str">
        <f>IFERROR(raw!$B4700,"")</f>
        <v/>
      </c>
      <c r="C4701" s="39" t="str">
        <f>IFERROR(raw!$D4700,"")</f>
        <v/>
      </c>
      <c r="D4701" s="39" t="str">
        <f>IFERROR(__xludf.DUMMYFUNCTION("IFERROR(RANK(raw!$H4700,Filter(raw!$H$2:$H10000,raw!$B$2:$B10000=raw!$B4700),1),"""")"),"")</f>
        <v/>
      </c>
      <c r="E4701" s="40" t="str">
        <f t="array" ref="E4701">IFERROR(INDEX(raw!$B:$H,MATCH(1,(raw!$B:$B=$B4701)*(raw!$D:$D=$C4701),0),7), "n/a")</f>
        <v/>
      </c>
    </row>
    <row r="4702">
      <c r="B4702" s="39" t="str">
        <f>IFERROR(raw!$B4701,"")</f>
        <v/>
      </c>
      <c r="C4702" s="39" t="str">
        <f>IFERROR(raw!$D4701,"")</f>
        <v/>
      </c>
      <c r="D4702" s="39" t="str">
        <f>IFERROR(__xludf.DUMMYFUNCTION("IFERROR(RANK(raw!$H4701,Filter(raw!$H$2:$H10000,raw!$B$2:$B10000=raw!$B4701),1),"""")"),"")</f>
        <v/>
      </c>
      <c r="E4702" s="40" t="str">
        <f t="array" ref="E4702">IFERROR(INDEX(raw!$B:$H,MATCH(1,(raw!$B:$B=$B4702)*(raw!$D:$D=$C4702),0),7), "n/a")</f>
        <v/>
      </c>
    </row>
    <row r="4703">
      <c r="B4703" s="39" t="str">
        <f>IFERROR(raw!$B4702,"")</f>
        <v/>
      </c>
      <c r="C4703" s="39" t="str">
        <f>IFERROR(raw!$D4702,"")</f>
        <v/>
      </c>
      <c r="D4703" s="39" t="str">
        <f>IFERROR(__xludf.DUMMYFUNCTION("IFERROR(RANK(raw!$H4702,Filter(raw!$H$2:$H10000,raw!$B$2:$B10000=raw!$B4702),1),"""")"),"")</f>
        <v/>
      </c>
      <c r="E4703" s="40" t="str">
        <f t="array" ref="E4703">IFERROR(INDEX(raw!$B:$H,MATCH(1,(raw!$B:$B=$B4703)*(raw!$D:$D=$C4703),0),7), "n/a")</f>
        <v/>
      </c>
    </row>
    <row r="4704">
      <c r="B4704" s="39" t="str">
        <f>IFERROR(raw!$B4703,"")</f>
        <v/>
      </c>
      <c r="C4704" s="39" t="str">
        <f>IFERROR(raw!$D4703,"")</f>
        <v/>
      </c>
      <c r="D4704" s="39" t="str">
        <f>IFERROR(__xludf.DUMMYFUNCTION("IFERROR(RANK(raw!$H4703,Filter(raw!$H$2:$H10000,raw!$B$2:$B10000=raw!$B4703),1),"""")"),"")</f>
        <v/>
      </c>
      <c r="E4704" s="40" t="str">
        <f t="array" ref="E4704">IFERROR(INDEX(raw!$B:$H,MATCH(1,(raw!$B:$B=$B4704)*(raw!$D:$D=$C4704),0),7), "n/a")</f>
        <v/>
      </c>
    </row>
    <row r="4705">
      <c r="B4705" s="39" t="str">
        <f>IFERROR(raw!$B4704,"")</f>
        <v/>
      </c>
      <c r="C4705" s="39" t="str">
        <f>IFERROR(raw!$D4704,"")</f>
        <v/>
      </c>
      <c r="D4705" s="39" t="str">
        <f>IFERROR(__xludf.DUMMYFUNCTION("IFERROR(RANK(raw!$H4704,Filter(raw!$H$2:$H10000,raw!$B$2:$B10000=raw!$B4704),1),"""")"),"")</f>
        <v/>
      </c>
      <c r="E4705" s="40" t="str">
        <f t="array" ref="E4705">IFERROR(INDEX(raw!$B:$H,MATCH(1,(raw!$B:$B=$B4705)*(raw!$D:$D=$C4705),0),7), "n/a")</f>
        <v/>
      </c>
    </row>
    <row r="4706">
      <c r="B4706" s="39" t="str">
        <f>IFERROR(raw!$B4705,"")</f>
        <v/>
      </c>
      <c r="C4706" s="39" t="str">
        <f>IFERROR(raw!$D4705,"")</f>
        <v/>
      </c>
      <c r="D4706" s="39" t="str">
        <f>IFERROR(__xludf.DUMMYFUNCTION("IFERROR(RANK(raw!$H4705,Filter(raw!$H$2:$H10000,raw!$B$2:$B10000=raw!$B4705),1),"""")"),"")</f>
        <v/>
      </c>
      <c r="E4706" s="40" t="str">
        <f t="array" ref="E4706">IFERROR(INDEX(raw!$B:$H,MATCH(1,(raw!$B:$B=$B4706)*(raw!$D:$D=$C4706),0),7), "n/a")</f>
        <v/>
      </c>
    </row>
    <row r="4707">
      <c r="B4707" s="39" t="str">
        <f>IFERROR(raw!$B4706,"")</f>
        <v/>
      </c>
      <c r="C4707" s="39" t="str">
        <f>IFERROR(raw!$D4706,"")</f>
        <v/>
      </c>
      <c r="D4707" s="39" t="str">
        <f>IFERROR(__xludf.DUMMYFUNCTION("IFERROR(RANK(raw!$H4706,Filter(raw!$H$2:$H10000,raw!$B$2:$B10000=raw!$B4706),1),"""")"),"")</f>
        <v/>
      </c>
      <c r="E4707" s="40" t="str">
        <f t="array" ref="E4707">IFERROR(INDEX(raw!$B:$H,MATCH(1,(raw!$B:$B=$B4707)*(raw!$D:$D=$C4707),0),7), "n/a")</f>
        <v/>
      </c>
    </row>
    <row r="4708">
      <c r="B4708" s="39" t="str">
        <f>IFERROR(raw!$B4707,"")</f>
        <v/>
      </c>
      <c r="C4708" s="39" t="str">
        <f>IFERROR(raw!$D4707,"")</f>
        <v/>
      </c>
      <c r="D4708" s="39" t="str">
        <f>IFERROR(__xludf.DUMMYFUNCTION("IFERROR(RANK(raw!$H4707,Filter(raw!$H$2:$H10000,raw!$B$2:$B10000=raw!$B4707),1),"""")"),"")</f>
        <v/>
      </c>
      <c r="E4708" s="40" t="str">
        <f t="array" ref="E4708">IFERROR(INDEX(raw!$B:$H,MATCH(1,(raw!$B:$B=$B4708)*(raw!$D:$D=$C4708),0),7), "n/a")</f>
        <v/>
      </c>
    </row>
    <row r="4709">
      <c r="B4709" s="39" t="str">
        <f>IFERROR(raw!$B4708,"")</f>
        <v/>
      </c>
      <c r="C4709" s="39" t="str">
        <f>IFERROR(raw!$D4708,"")</f>
        <v/>
      </c>
      <c r="D4709" s="39" t="str">
        <f>IFERROR(__xludf.DUMMYFUNCTION("IFERROR(RANK(raw!$H4708,Filter(raw!$H$2:$H10000,raw!$B$2:$B10000=raw!$B4708),1),"""")"),"")</f>
        <v/>
      </c>
      <c r="E4709" s="40" t="str">
        <f t="array" ref="E4709">IFERROR(INDEX(raw!$B:$H,MATCH(1,(raw!$B:$B=$B4709)*(raw!$D:$D=$C4709),0),7), "n/a")</f>
        <v/>
      </c>
    </row>
    <row r="4710">
      <c r="B4710" s="39" t="str">
        <f>IFERROR(raw!$B4709,"")</f>
        <v/>
      </c>
      <c r="C4710" s="39" t="str">
        <f>IFERROR(raw!$D4709,"")</f>
        <v/>
      </c>
      <c r="D4710" s="39" t="str">
        <f>IFERROR(__xludf.DUMMYFUNCTION("IFERROR(RANK(raw!$H4709,Filter(raw!$H$2:$H10000,raw!$B$2:$B10000=raw!$B4709),1),"""")"),"")</f>
        <v/>
      </c>
      <c r="E4710" s="40" t="str">
        <f t="array" ref="E4710">IFERROR(INDEX(raw!$B:$H,MATCH(1,(raw!$B:$B=$B4710)*(raw!$D:$D=$C4710),0),7), "n/a")</f>
        <v/>
      </c>
    </row>
    <row r="4711">
      <c r="B4711" s="39" t="str">
        <f>IFERROR(raw!$B4710,"")</f>
        <v/>
      </c>
      <c r="C4711" s="39" t="str">
        <f>IFERROR(raw!$D4710,"")</f>
        <v/>
      </c>
      <c r="D4711" s="39" t="str">
        <f>IFERROR(__xludf.DUMMYFUNCTION("IFERROR(RANK(raw!$H4710,Filter(raw!$H$2:$H10000,raw!$B$2:$B10000=raw!$B4710),1),"""")"),"")</f>
        <v/>
      </c>
      <c r="E4711" s="40" t="str">
        <f t="array" ref="E4711">IFERROR(INDEX(raw!$B:$H,MATCH(1,(raw!$B:$B=$B4711)*(raw!$D:$D=$C4711),0),7), "n/a")</f>
        <v/>
      </c>
    </row>
    <row r="4712">
      <c r="B4712" s="39" t="str">
        <f>IFERROR(raw!$B4711,"")</f>
        <v/>
      </c>
      <c r="C4712" s="39" t="str">
        <f>IFERROR(raw!$D4711,"")</f>
        <v/>
      </c>
      <c r="D4712" s="39" t="str">
        <f>IFERROR(__xludf.DUMMYFUNCTION("IFERROR(RANK(raw!$H4711,Filter(raw!$H$2:$H10000,raw!$B$2:$B10000=raw!$B4711),1),"""")"),"")</f>
        <v/>
      </c>
      <c r="E4712" s="40" t="str">
        <f t="array" ref="E4712">IFERROR(INDEX(raw!$B:$H,MATCH(1,(raw!$B:$B=$B4712)*(raw!$D:$D=$C4712),0),7), "n/a")</f>
        <v/>
      </c>
    </row>
    <row r="4713">
      <c r="B4713" s="39" t="str">
        <f>IFERROR(raw!$B4712,"")</f>
        <v/>
      </c>
      <c r="C4713" s="39" t="str">
        <f>IFERROR(raw!$D4712,"")</f>
        <v/>
      </c>
      <c r="D4713" s="39" t="str">
        <f>IFERROR(__xludf.DUMMYFUNCTION("IFERROR(RANK(raw!$H4712,Filter(raw!$H$2:$H10000,raw!$B$2:$B10000=raw!$B4712),1),"""")"),"")</f>
        <v/>
      </c>
      <c r="E4713" s="40" t="str">
        <f t="array" ref="E4713">IFERROR(INDEX(raw!$B:$H,MATCH(1,(raw!$B:$B=$B4713)*(raw!$D:$D=$C4713),0),7), "n/a")</f>
        <v/>
      </c>
    </row>
    <row r="4714">
      <c r="B4714" s="39" t="str">
        <f>IFERROR(raw!$B4713,"")</f>
        <v/>
      </c>
      <c r="C4714" s="39" t="str">
        <f>IFERROR(raw!$D4713,"")</f>
        <v/>
      </c>
      <c r="D4714" s="39" t="str">
        <f>IFERROR(__xludf.DUMMYFUNCTION("IFERROR(RANK(raw!$H4713,Filter(raw!$H$2:$H10000,raw!$B$2:$B10000=raw!$B4713),1),"""")"),"")</f>
        <v/>
      </c>
      <c r="E4714" s="40" t="str">
        <f t="array" ref="E4714">IFERROR(INDEX(raw!$B:$H,MATCH(1,(raw!$B:$B=$B4714)*(raw!$D:$D=$C4714),0),7), "n/a")</f>
        <v/>
      </c>
    </row>
    <row r="4715">
      <c r="B4715" s="39" t="str">
        <f>IFERROR(raw!$B4714,"")</f>
        <v/>
      </c>
      <c r="C4715" s="39" t="str">
        <f>IFERROR(raw!$D4714,"")</f>
        <v/>
      </c>
      <c r="D4715" s="39" t="str">
        <f>IFERROR(__xludf.DUMMYFUNCTION("IFERROR(RANK(raw!$H4714,Filter(raw!$H$2:$H10000,raw!$B$2:$B10000=raw!$B4714),1),"""")"),"")</f>
        <v/>
      </c>
      <c r="E4715" s="40" t="str">
        <f t="array" ref="E4715">IFERROR(INDEX(raw!$B:$H,MATCH(1,(raw!$B:$B=$B4715)*(raw!$D:$D=$C4715),0),7), "n/a")</f>
        <v/>
      </c>
    </row>
    <row r="4716">
      <c r="B4716" s="39" t="str">
        <f>IFERROR(raw!$B4715,"")</f>
        <v/>
      </c>
      <c r="C4716" s="39" t="str">
        <f>IFERROR(raw!$D4715,"")</f>
        <v/>
      </c>
      <c r="D4716" s="39" t="str">
        <f>IFERROR(__xludf.DUMMYFUNCTION("IFERROR(RANK(raw!$H4715,Filter(raw!$H$2:$H10000,raw!$B$2:$B10000=raw!$B4715),1),"""")"),"")</f>
        <v/>
      </c>
      <c r="E4716" s="40" t="str">
        <f t="array" ref="E4716">IFERROR(INDEX(raw!$B:$H,MATCH(1,(raw!$B:$B=$B4716)*(raw!$D:$D=$C4716),0),7), "n/a")</f>
        <v/>
      </c>
    </row>
    <row r="4717">
      <c r="B4717" s="39" t="str">
        <f>IFERROR(raw!$B4716,"")</f>
        <v/>
      </c>
      <c r="C4717" s="39" t="str">
        <f>IFERROR(raw!$D4716,"")</f>
        <v/>
      </c>
      <c r="D4717" s="39" t="str">
        <f>IFERROR(__xludf.DUMMYFUNCTION("IFERROR(RANK(raw!$H4716,Filter(raw!$H$2:$H10000,raw!$B$2:$B10000=raw!$B4716),1),"""")"),"")</f>
        <v/>
      </c>
      <c r="E4717" s="40" t="str">
        <f t="array" ref="E4717">IFERROR(INDEX(raw!$B:$H,MATCH(1,(raw!$B:$B=$B4717)*(raw!$D:$D=$C4717),0),7), "n/a")</f>
        <v/>
      </c>
    </row>
    <row r="4718">
      <c r="B4718" s="39" t="str">
        <f>IFERROR(raw!$B4717,"")</f>
        <v/>
      </c>
      <c r="C4718" s="39" t="str">
        <f>IFERROR(raw!$D4717,"")</f>
        <v/>
      </c>
      <c r="D4718" s="39" t="str">
        <f>IFERROR(__xludf.DUMMYFUNCTION("IFERROR(RANK(raw!$H4717,Filter(raw!$H$2:$H10000,raw!$B$2:$B10000=raw!$B4717),1),"""")"),"")</f>
        <v/>
      </c>
      <c r="E4718" s="40" t="str">
        <f t="array" ref="E4718">IFERROR(INDEX(raw!$B:$H,MATCH(1,(raw!$B:$B=$B4718)*(raw!$D:$D=$C4718),0),7), "n/a")</f>
        <v/>
      </c>
    </row>
    <row r="4719">
      <c r="B4719" s="39" t="str">
        <f>IFERROR(raw!$B4718,"")</f>
        <v/>
      </c>
      <c r="C4719" s="39" t="str">
        <f>IFERROR(raw!$D4718,"")</f>
        <v/>
      </c>
      <c r="D4719" s="39" t="str">
        <f>IFERROR(__xludf.DUMMYFUNCTION("IFERROR(RANK(raw!$H4718,Filter(raw!$H$2:$H10000,raw!$B$2:$B10000=raw!$B4718),1),"""")"),"")</f>
        <v/>
      </c>
      <c r="E4719" s="40" t="str">
        <f t="array" ref="E4719">IFERROR(INDEX(raw!$B:$H,MATCH(1,(raw!$B:$B=$B4719)*(raw!$D:$D=$C4719),0),7), "n/a")</f>
        <v/>
      </c>
    </row>
    <row r="4720">
      <c r="B4720" s="39" t="str">
        <f>IFERROR(raw!$B4719,"")</f>
        <v/>
      </c>
      <c r="C4720" s="39" t="str">
        <f>IFERROR(raw!$D4719,"")</f>
        <v/>
      </c>
      <c r="D4720" s="39" t="str">
        <f>IFERROR(__xludf.DUMMYFUNCTION("IFERROR(RANK(raw!$H4719,Filter(raw!$H$2:$H10000,raw!$B$2:$B10000=raw!$B4719),1),"""")"),"")</f>
        <v/>
      </c>
      <c r="E4720" s="40" t="str">
        <f t="array" ref="E4720">IFERROR(INDEX(raw!$B:$H,MATCH(1,(raw!$B:$B=$B4720)*(raw!$D:$D=$C4720),0),7), "n/a")</f>
        <v/>
      </c>
    </row>
    <row r="4721">
      <c r="B4721" s="39" t="str">
        <f>IFERROR(raw!$B4720,"")</f>
        <v/>
      </c>
      <c r="C4721" s="39" t="str">
        <f>IFERROR(raw!$D4720,"")</f>
        <v/>
      </c>
      <c r="D4721" s="39" t="str">
        <f>IFERROR(__xludf.DUMMYFUNCTION("IFERROR(RANK(raw!$H4720,Filter(raw!$H$2:$H10000,raw!$B$2:$B10000=raw!$B4720),1),"""")"),"")</f>
        <v/>
      </c>
      <c r="E4721" s="40" t="str">
        <f t="array" ref="E4721">IFERROR(INDEX(raw!$B:$H,MATCH(1,(raw!$B:$B=$B4721)*(raw!$D:$D=$C4721),0),7), "n/a")</f>
        <v/>
      </c>
    </row>
    <row r="4722">
      <c r="B4722" s="39" t="str">
        <f>IFERROR(raw!$B4721,"")</f>
        <v/>
      </c>
      <c r="C4722" s="39" t="str">
        <f>IFERROR(raw!$D4721,"")</f>
        <v/>
      </c>
      <c r="D4722" s="39" t="str">
        <f>IFERROR(__xludf.DUMMYFUNCTION("IFERROR(RANK(raw!$H4721,Filter(raw!$H$2:$H10000,raw!$B$2:$B10000=raw!$B4721),1),"""")"),"")</f>
        <v/>
      </c>
      <c r="E4722" s="40" t="str">
        <f t="array" ref="E4722">IFERROR(INDEX(raw!$B:$H,MATCH(1,(raw!$B:$B=$B4722)*(raw!$D:$D=$C4722),0),7), "n/a")</f>
        <v/>
      </c>
    </row>
    <row r="4723">
      <c r="B4723" s="39" t="str">
        <f>IFERROR(raw!$B4722,"")</f>
        <v/>
      </c>
      <c r="C4723" s="39" t="str">
        <f>IFERROR(raw!$D4722,"")</f>
        <v/>
      </c>
      <c r="D4723" s="39" t="str">
        <f>IFERROR(__xludf.DUMMYFUNCTION("IFERROR(RANK(raw!$H4722,Filter(raw!$H$2:$H10000,raw!$B$2:$B10000=raw!$B4722),1),"""")"),"")</f>
        <v/>
      </c>
      <c r="E4723" s="40" t="str">
        <f t="array" ref="E4723">IFERROR(INDEX(raw!$B:$H,MATCH(1,(raw!$B:$B=$B4723)*(raw!$D:$D=$C4723),0),7), "n/a")</f>
        <v/>
      </c>
    </row>
    <row r="4724">
      <c r="B4724" s="39" t="str">
        <f>IFERROR(raw!$B4723,"")</f>
        <v/>
      </c>
      <c r="C4724" s="39" t="str">
        <f>IFERROR(raw!$D4723,"")</f>
        <v/>
      </c>
      <c r="D4724" s="39" t="str">
        <f>IFERROR(__xludf.DUMMYFUNCTION("IFERROR(RANK(raw!$H4723,Filter(raw!$H$2:$H10000,raw!$B$2:$B10000=raw!$B4723),1),"""")"),"")</f>
        <v/>
      </c>
      <c r="E4724" s="40" t="str">
        <f t="array" ref="E4724">IFERROR(INDEX(raw!$B:$H,MATCH(1,(raw!$B:$B=$B4724)*(raw!$D:$D=$C4724),0),7), "n/a")</f>
        <v/>
      </c>
    </row>
    <row r="4725">
      <c r="B4725" s="39" t="str">
        <f>IFERROR(raw!$B4724,"")</f>
        <v/>
      </c>
      <c r="C4725" s="39" t="str">
        <f>IFERROR(raw!$D4724,"")</f>
        <v/>
      </c>
      <c r="D4725" s="39" t="str">
        <f>IFERROR(__xludf.DUMMYFUNCTION("IFERROR(RANK(raw!$H4724,Filter(raw!$H$2:$H10000,raw!$B$2:$B10000=raw!$B4724),1),"""")"),"")</f>
        <v/>
      </c>
      <c r="E4725" s="40" t="str">
        <f t="array" ref="E4725">IFERROR(INDEX(raw!$B:$H,MATCH(1,(raw!$B:$B=$B4725)*(raw!$D:$D=$C4725),0),7), "n/a")</f>
        <v/>
      </c>
    </row>
    <row r="4726">
      <c r="B4726" s="39" t="str">
        <f>IFERROR(raw!$B4725,"")</f>
        <v/>
      </c>
      <c r="C4726" s="39" t="str">
        <f>IFERROR(raw!$D4725,"")</f>
        <v/>
      </c>
      <c r="D4726" s="39" t="str">
        <f>IFERROR(__xludf.DUMMYFUNCTION("IFERROR(RANK(raw!$H4725,Filter(raw!$H$2:$H10000,raw!$B$2:$B10000=raw!$B4725),1),"""")"),"")</f>
        <v/>
      </c>
      <c r="E4726" s="40" t="str">
        <f t="array" ref="E4726">IFERROR(INDEX(raw!$B:$H,MATCH(1,(raw!$B:$B=$B4726)*(raw!$D:$D=$C4726),0),7), "n/a")</f>
        <v/>
      </c>
    </row>
    <row r="4727">
      <c r="B4727" s="39" t="str">
        <f>IFERROR(raw!$B4726,"")</f>
        <v/>
      </c>
      <c r="C4727" s="39" t="str">
        <f>IFERROR(raw!$D4726,"")</f>
        <v/>
      </c>
      <c r="D4727" s="39" t="str">
        <f>IFERROR(__xludf.DUMMYFUNCTION("IFERROR(RANK(raw!$H4726,Filter(raw!$H$2:$H10000,raw!$B$2:$B10000=raw!$B4726),1),"""")"),"")</f>
        <v/>
      </c>
      <c r="E4727" s="40" t="str">
        <f t="array" ref="E4727">IFERROR(INDEX(raw!$B:$H,MATCH(1,(raw!$B:$B=$B4727)*(raw!$D:$D=$C4727),0),7), "n/a")</f>
        <v/>
      </c>
    </row>
    <row r="4728">
      <c r="B4728" s="39" t="str">
        <f>IFERROR(raw!$B4727,"")</f>
        <v/>
      </c>
      <c r="C4728" s="39" t="str">
        <f>IFERROR(raw!$D4727,"")</f>
        <v/>
      </c>
      <c r="D4728" s="39" t="str">
        <f>IFERROR(__xludf.DUMMYFUNCTION("IFERROR(RANK(raw!$H4727,Filter(raw!$H$2:$H10000,raw!$B$2:$B10000=raw!$B4727),1),"""")"),"")</f>
        <v/>
      </c>
      <c r="E4728" s="40" t="str">
        <f t="array" ref="E4728">IFERROR(INDEX(raw!$B:$H,MATCH(1,(raw!$B:$B=$B4728)*(raw!$D:$D=$C4728),0),7), "n/a")</f>
        <v/>
      </c>
    </row>
    <row r="4729">
      <c r="B4729" s="39" t="str">
        <f>IFERROR(raw!$B4728,"")</f>
        <v/>
      </c>
      <c r="C4729" s="39" t="str">
        <f>IFERROR(raw!$D4728,"")</f>
        <v/>
      </c>
      <c r="D4729" s="39" t="str">
        <f>IFERROR(__xludf.DUMMYFUNCTION("IFERROR(RANK(raw!$H4728,Filter(raw!$H$2:$H10000,raw!$B$2:$B10000=raw!$B4728),1),"""")"),"")</f>
        <v/>
      </c>
      <c r="E4729" s="40" t="str">
        <f t="array" ref="E4729">IFERROR(INDEX(raw!$B:$H,MATCH(1,(raw!$B:$B=$B4729)*(raw!$D:$D=$C4729),0),7), "n/a")</f>
        <v/>
      </c>
    </row>
    <row r="4730">
      <c r="B4730" s="39" t="str">
        <f>IFERROR(raw!$B4729,"")</f>
        <v/>
      </c>
      <c r="C4730" s="39" t="str">
        <f>IFERROR(raw!$D4729,"")</f>
        <v/>
      </c>
      <c r="D4730" s="39" t="str">
        <f>IFERROR(__xludf.DUMMYFUNCTION("IFERROR(RANK(raw!$H4729,Filter(raw!$H$2:$H10000,raw!$B$2:$B10000=raw!$B4729),1),"""")"),"")</f>
        <v/>
      </c>
      <c r="E4730" s="40" t="str">
        <f t="array" ref="E4730">IFERROR(INDEX(raw!$B:$H,MATCH(1,(raw!$B:$B=$B4730)*(raw!$D:$D=$C4730),0),7), "n/a")</f>
        <v/>
      </c>
    </row>
    <row r="4731">
      <c r="B4731" s="39" t="str">
        <f>IFERROR(raw!$B4730,"")</f>
        <v/>
      </c>
      <c r="C4731" s="39" t="str">
        <f>IFERROR(raw!$D4730,"")</f>
        <v/>
      </c>
      <c r="D4731" s="39" t="str">
        <f>IFERROR(__xludf.DUMMYFUNCTION("IFERROR(RANK(raw!$H4730,Filter(raw!$H$2:$H10000,raw!$B$2:$B10000=raw!$B4730),1),"""")"),"")</f>
        <v/>
      </c>
      <c r="E4731" s="40" t="str">
        <f t="array" ref="E4731">IFERROR(INDEX(raw!$B:$H,MATCH(1,(raw!$B:$B=$B4731)*(raw!$D:$D=$C4731),0),7), "n/a")</f>
        <v/>
      </c>
    </row>
    <row r="4732">
      <c r="B4732" s="39" t="str">
        <f>IFERROR(raw!$B4731,"")</f>
        <v/>
      </c>
      <c r="C4732" s="39" t="str">
        <f>IFERROR(raw!$D4731,"")</f>
        <v/>
      </c>
      <c r="D4732" s="39" t="str">
        <f>IFERROR(__xludf.DUMMYFUNCTION("IFERROR(RANK(raw!$H4731,Filter(raw!$H$2:$H10000,raw!$B$2:$B10000=raw!$B4731),1),"""")"),"")</f>
        <v/>
      </c>
      <c r="E4732" s="40" t="str">
        <f t="array" ref="E4732">IFERROR(INDEX(raw!$B:$H,MATCH(1,(raw!$B:$B=$B4732)*(raw!$D:$D=$C4732),0),7), "n/a")</f>
        <v/>
      </c>
    </row>
    <row r="4733">
      <c r="B4733" s="39" t="str">
        <f>IFERROR(raw!$B4732,"")</f>
        <v/>
      </c>
      <c r="C4733" s="39" t="str">
        <f>IFERROR(raw!$D4732,"")</f>
        <v/>
      </c>
      <c r="D4733" s="39" t="str">
        <f>IFERROR(__xludf.DUMMYFUNCTION("IFERROR(RANK(raw!$H4732,Filter(raw!$H$2:$H10000,raw!$B$2:$B10000=raw!$B4732),1),"""")"),"")</f>
        <v/>
      </c>
      <c r="E4733" s="40" t="str">
        <f t="array" ref="E4733">IFERROR(INDEX(raw!$B:$H,MATCH(1,(raw!$B:$B=$B4733)*(raw!$D:$D=$C4733),0),7), "n/a")</f>
        <v/>
      </c>
    </row>
    <row r="4734">
      <c r="B4734" s="39" t="str">
        <f>IFERROR(raw!$B4733,"")</f>
        <v/>
      </c>
      <c r="C4734" s="39" t="str">
        <f>IFERROR(raw!$D4733,"")</f>
        <v/>
      </c>
      <c r="D4734" s="39" t="str">
        <f>IFERROR(__xludf.DUMMYFUNCTION("IFERROR(RANK(raw!$H4733,Filter(raw!$H$2:$H10000,raw!$B$2:$B10000=raw!$B4733),1),"""")"),"")</f>
        <v/>
      </c>
      <c r="E4734" s="40" t="str">
        <f t="array" ref="E4734">IFERROR(INDEX(raw!$B:$H,MATCH(1,(raw!$B:$B=$B4734)*(raw!$D:$D=$C4734),0),7), "n/a")</f>
        <v/>
      </c>
    </row>
    <row r="4735">
      <c r="B4735" s="39" t="str">
        <f>IFERROR(raw!$B4734,"")</f>
        <v/>
      </c>
      <c r="C4735" s="39" t="str">
        <f>IFERROR(raw!$D4734,"")</f>
        <v/>
      </c>
      <c r="D4735" s="39" t="str">
        <f>IFERROR(__xludf.DUMMYFUNCTION("IFERROR(RANK(raw!$H4734,Filter(raw!$H$2:$H10000,raw!$B$2:$B10000=raw!$B4734),1),"""")"),"")</f>
        <v/>
      </c>
      <c r="E4735" s="40" t="str">
        <f t="array" ref="E4735">IFERROR(INDEX(raw!$B:$H,MATCH(1,(raw!$B:$B=$B4735)*(raw!$D:$D=$C4735),0),7), "n/a")</f>
        <v/>
      </c>
    </row>
    <row r="4736">
      <c r="B4736" s="39" t="str">
        <f>IFERROR(raw!$B4735,"")</f>
        <v/>
      </c>
      <c r="C4736" s="39" t="str">
        <f>IFERROR(raw!$D4735,"")</f>
        <v/>
      </c>
      <c r="D4736" s="39" t="str">
        <f>IFERROR(__xludf.DUMMYFUNCTION("IFERROR(RANK(raw!$H4735,Filter(raw!$H$2:$H10000,raw!$B$2:$B10000=raw!$B4735),1),"""")"),"")</f>
        <v/>
      </c>
      <c r="E4736" s="40" t="str">
        <f t="array" ref="E4736">IFERROR(INDEX(raw!$B:$H,MATCH(1,(raw!$B:$B=$B4736)*(raw!$D:$D=$C4736),0),7), "n/a")</f>
        <v/>
      </c>
    </row>
    <row r="4737">
      <c r="B4737" s="39" t="str">
        <f>IFERROR(raw!$B4736,"")</f>
        <v/>
      </c>
      <c r="C4737" s="39" t="str">
        <f>IFERROR(raw!$D4736,"")</f>
        <v/>
      </c>
      <c r="D4737" s="39" t="str">
        <f>IFERROR(__xludf.DUMMYFUNCTION("IFERROR(RANK(raw!$H4736,Filter(raw!$H$2:$H10000,raw!$B$2:$B10000=raw!$B4736),1),"""")"),"")</f>
        <v/>
      </c>
      <c r="E4737" s="40" t="str">
        <f t="array" ref="E4737">IFERROR(INDEX(raw!$B:$H,MATCH(1,(raw!$B:$B=$B4737)*(raw!$D:$D=$C4737),0),7), "n/a")</f>
        <v/>
      </c>
    </row>
    <row r="4738">
      <c r="B4738" s="39" t="str">
        <f>IFERROR(raw!$B4737,"")</f>
        <v/>
      </c>
      <c r="C4738" s="39" t="str">
        <f>IFERROR(raw!$D4737,"")</f>
        <v/>
      </c>
      <c r="D4738" s="39" t="str">
        <f>IFERROR(__xludf.DUMMYFUNCTION("IFERROR(RANK(raw!$H4737,Filter(raw!$H$2:$H10000,raw!$B$2:$B10000=raw!$B4737),1),"""")"),"")</f>
        <v/>
      </c>
      <c r="E4738" s="40" t="str">
        <f t="array" ref="E4738">IFERROR(INDEX(raw!$B:$H,MATCH(1,(raw!$B:$B=$B4738)*(raw!$D:$D=$C4738),0),7), "n/a")</f>
        <v/>
      </c>
    </row>
    <row r="4739">
      <c r="B4739" s="39" t="str">
        <f>IFERROR(raw!$B4738,"")</f>
        <v/>
      </c>
      <c r="C4739" s="39" t="str">
        <f>IFERROR(raw!$D4738,"")</f>
        <v/>
      </c>
      <c r="D4739" s="39" t="str">
        <f>IFERROR(__xludf.DUMMYFUNCTION("IFERROR(RANK(raw!$H4738,Filter(raw!$H$2:$H10000,raw!$B$2:$B10000=raw!$B4738),1),"""")"),"")</f>
        <v/>
      </c>
      <c r="E4739" s="40" t="str">
        <f t="array" ref="E4739">IFERROR(INDEX(raw!$B:$H,MATCH(1,(raw!$B:$B=$B4739)*(raw!$D:$D=$C4739),0),7), "n/a")</f>
        <v/>
      </c>
    </row>
    <row r="4740">
      <c r="B4740" s="39" t="str">
        <f>IFERROR(raw!$B4739,"")</f>
        <v/>
      </c>
      <c r="C4740" s="39" t="str">
        <f>IFERROR(raw!$D4739,"")</f>
        <v/>
      </c>
      <c r="D4740" s="39" t="str">
        <f>IFERROR(__xludf.DUMMYFUNCTION("IFERROR(RANK(raw!$H4739,Filter(raw!$H$2:$H10000,raw!$B$2:$B10000=raw!$B4739),1),"""")"),"")</f>
        <v/>
      </c>
      <c r="E4740" s="40" t="str">
        <f t="array" ref="E4740">IFERROR(INDEX(raw!$B:$H,MATCH(1,(raw!$B:$B=$B4740)*(raw!$D:$D=$C4740),0),7), "n/a")</f>
        <v/>
      </c>
    </row>
    <row r="4741">
      <c r="B4741" s="39" t="str">
        <f>IFERROR(raw!$B4740,"")</f>
        <v/>
      </c>
      <c r="C4741" s="39" t="str">
        <f>IFERROR(raw!$D4740,"")</f>
        <v/>
      </c>
      <c r="D4741" s="39" t="str">
        <f>IFERROR(__xludf.DUMMYFUNCTION("IFERROR(RANK(raw!$H4740,Filter(raw!$H$2:$H10000,raw!$B$2:$B10000=raw!$B4740),1),"""")"),"")</f>
        <v/>
      </c>
      <c r="E4741" s="40" t="str">
        <f t="array" ref="E4741">IFERROR(INDEX(raw!$B:$H,MATCH(1,(raw!$B:$B=$B4741)*(raw!$D:$D=$C4741),0),7), "n/a")</f>
        <v/>
      </c>
    </row>
    <row r="4742">
      <c r="B4742" s="39" t="str">
        <f>IFERROR(raw!$B4741,"")</f>
        <v/>
      </c>
      <c r="C4742" s="39" t="str">
        <f>IFERROR(raw!$D4741,"")</f>
        <v/>
      </c>
      <c r="D4742" s="39" t="str">
        <f>IFERROR(__xludf.DUMMYFUNCTION("IFERROR(RANK(raw!$H4741,Filter(raw!$H$2:$H10000,raw!$B$2:$B10000=raw!$B4741),1),"""")"),"")</f>
        <v/>
      </c>
      <c r="E4742" s="40" t="str">
        <f t="array" ref="E4742">IFERROR(INDEX(raw!$B:$H,MATCH(1,(raw!$B:$B=$B4742)*(raw!$D:$D=$C4742),0),7), "n/a")</f>
        <v/>
      </c>
    </row>
    <row r="4743">
      <c r="B4743" s="39" t="str">
        <f>IFERROR(raw!$B4742,"")</f>
        <v/>
      </c>
      <c r="C4743" s="39" t="str">
        <f>IFERROR(raw!$D4742,"")</f>
        <v/>
      </c>
      <c r="D4743" s="39" t="str">
        <f>IFERROR(__xludf.DUMMYFUNCTION("IFERROR(RANK(raw!$H4742,Filter(raw!$H$2:$H10000,raw!$B$2:$B10000=raw!$B4742),1),"""")"),"")</f>
        <v/>
      </c>
      <c r="E4743" s="40" t="str">
        <f t="array" ref="E4743">IFERROR(INDEX(raw!$B:$H,MATCH(1,(raw!$B:$B=$B4743)*(raw!$D:$D=$C4743),0),7), "n/a")</f>
        <v/>
      </c>
    </row>
    <row r="4744">
      <c r="B4744" s="39" t="str">
        <f>IFERROR(raw!$B4743,"")</f>
        <v/>
      </c>
      <c r="C4744" s="39" t="str">
        <f>IFERROR(raw!$D4743,"")</f>
        <v/>
      </c>
      <c r="D4744" s="39" t="str">
        <f>IFERROR(__xludf.DUMMYFUNCTION("IFERROR(RANK(raw!$H4743,Filter(raw!$H$2:$H10000,raw!$B$2:$B10000=raw!$B4743),1),"""")"),"")</f>
        <v/>
      </c>
      <c r="E4744" s="40" t="str">
        <f t="array" ref="E4744">IFERROR(INDEX(raw!$B:$H,MATCH(1,(raw!$B:$B=$B4744)*(raw!$D:$D=$C4744),0),7), "n/a")</f>
        <v/>
      </c>
    </row>
    <row r="4745">
      <c r="B4745" s="39" t="str">
        <f>IFERROR(raw!$B4744,"")</f>
        <v/>
      </c>
      <c r="C4745" s="39" t="str">
        <f>IFERROR(raw!$D4744,"")</f>
        <v/>
      </c>
      <c r="D4745" s="39" t="str">
        <f>IFERROR(__xludf.DUMMYFUNCTION("IFERROR(RANK(raw!$H4744,Filter(raw!$H$2:$H10000,raw!$B$2:$B10000=raw!$B4744),1),"""")"),"")</f>
        <v/>
      </c>
      <c r="E4745" s="40" t="str">
        <f t="array" ref="E4745">IFERROR(INDEX(raw!$B:$H,MATCH(1,(raw!$B:$B=$B4745)*(raw!$D:$D=$C4745),0),7), "n/a")</f>
        <v/>
      </c>
    </row>
    <row r="4746">
      <c r="B4746" s="39" t="str">
        <f>IFERROR(raw!$B4745,"")</f>
        <v/>
      </c>
      <c r="C4746" s="39" t="str">
        <f>IFERROR(raw!$D4745,"")</f>
        <v/>
      </c>
      <c r="D4746" s="39" t="str">
        <f>IFERROR(__xludf.DUMMYFUNCTION("IFERROR(RANK(raw!$H4745,Filter(raw!$H$2:$H10000,raw!$B$2:$B10000=raw!$B4745),1),"""")"),"")</f>
        <v/>
      </c>
      <c r="E4746" s="40" t="str">
        <f t="array" ref="E4746">IFERROR(INDEX(raw!$B:$H,MATCH(1,(raw!$B:$B=$B4746)*(raw!$D:$D=$C4746),0),7), "n/a")</f>
        <v/>
      </c>
    </row>
    <row r="4747">
      <c r="B4747" s="39" t="str">
        <f>IFERROR(raw!$B4746,"")</f>
        <v/>
      </c>
      <c r="C4747" s="39" t="str">
        <f>IFERROR(raw!$D4746,"")</f>
        <v/>
      </c>
      <c r="D4747" s="39" t="str">
        <f>IFERROR(__xludf.DUMMYFUNCTION("IFERROR(RANK(raw!$H4746,Filter(raw!$H$2:$H10000,raw!$B$2:$B10000=raw!$B4746),1),"""")"),"")</f>
        <v/>
      </c>
      <c r="E4747" s="40" t="str">
        <f t="array" ref="E4747">IFERROR(INDEX(raw!$B:$H,MATCH(1,(raw!$B:$B=$B4747)*(raw!$D:$D=$C4747),0),7), "n/a")</f>
        <v/>
      </c>
    </row>
    <row r="4748">
      <c r="B4748" s="39" t="str">
        <f>IFERROR(raw!$B4747,"")</f>
        <v/>
      </c>
      <c r="C4748" s="39" t="str">
        <f>IFERROR(raw!$D4747,"")</f>
        <v/>
      </c>
      <c r="D4748" s="39" t="str">
        <f>IFERROR(__xludf.DUMMYFUNCTION("IFERROR(RANK(raw!$H4747,Filter(raw!$H$2:$H10000,raw!$B$2:$B10000=raw!$B4747),1),"""")"),"")</f>
        <v/>
      </c>
      <c r="E4748" s="40" t="str">
        <f t="array" ref="E4748">IFERROR(INDEX(raw!$B:$H,MATCH(1,(raw!$B:$B=$B4748)*(raw!$D:$D=$C4748),0),7), "n/a")</f>
        <v/>
      </c>
    </row>
    <row r="4749">
      <c r="B4749" s="39" t="str">
        <f>IFERROR(raw!$B4748,"")</f>
        <v/>
      </c>
      <c r="C4749" s="39" t="str">
        <f>IFERROR(raw!$D4748,"")</f>
        <v/>
      </c>
      <c r="D4749" s="39" t="str">
        <f>IFERROR(__xludf.DUMMYFUNCTION("IFERROR(RANK(raw!$H4748,Filter(raw!$H$2:$H10000,raw!$B$2:$B10000=raw!$B4748),1),"""")"),"")</f>
        <v/>
      </c>
      <c r="E4749" s="40" t="str">
        <f t="array" ref="E4749">IFERROR(INDEX(raw!$B:$H,MATCH(1,(raw!$B:$B=$B4749)*(raw!$D:$D=$C4749),0),7), "n/a")</f>
        <v/>
      </c>
    </row>
    <row r="4750">
      <c r="B4750" s="39" t="str">
        <f>IFERROR(raw!$B4749,"")</f>
        <v/>
      </c>
      <c r="C4750" s="39" t="str">
        <f>IFERROR(raw!$D4749,"")</f>
        <v/>
      </c>
      <c r="D4750" s="39" t="str">
        <f>IFERROR(__xludf.DUMMYFUNCTION("IFERROR(RANK(raw!$H4749,Filter(raw!$H$2:$H10000,raw!$B$2:$B10000=raw!$B4749),1),"""")"),"")</f>
        <v/>
      </c>
      <c r="E4750" s="40" t="str">
        <f t="array" ref="E4750">IFERROR(INDEX(raw!$B:$H,MATCH(1,(raw!$B:$B=$B4750)*(raw!$D:$D=$C4750),0),7), "n/a")</f>
        <v/>
      </c>
    </row>
    <row r="4751">
      <c r="B4751" s="39" t="str">
        <f>IFERROR(raw!$B4750,"")</f>
        <v/>
      </c>
      <c r="C4751" s="39" t="str">
        <f>IFERROR(raw!$D4750,"")</f>
        <v/>
      </c>
      <c r="D4751" s="39" t="str">
        <f>IFERROR(__xludf.DUMMYFUNCTION("IFERROR(RANK(raw!$H4750,Filter(raw!$H$2:$H10000,raw!$B$2:$B10000=raw!$B4750),1),"""")"),"")</f>
        <v/>
      </c>
      <c r="E4751" s="40" t="str">
        <f t="array" ref="E4751">IFERROR(INDEX(raw!$B:$H,MATCH(1,(raw!$B:$B=$B4751)*(raw!$D:$D=$C4751),0),7), "n/a")</f>
        <v/>
      </c>
    </row>
    <row r="4752">
      <c r="B4752" s="39" t="str">
        <f>IFERROR(raw!$B4751,"")</f>
        <v/>
      </c>
      <c r="C4752" s="39" t="str">
        <f>IFERROR(raw!$D4751,"")</f>
        <v/>
      </c>
      <c r="D4752" s="39" t="str">
        <f>IFERROR(__xludf.DUMMYFUNCTION("IFERROR(RANK(raw!$H4751,Filter(raw!$H$2:$H10000,raw!$B$2:$B10000=raw!$B4751),1),"""")"),"")</f>
        <v/>
      </c>
      <c r="E4752" s="40" t="str">
        <f t="array" ref="E4752">IFERROR(INDEX(raw!$B:$H,MATCH(1,(raw!$B:$B=$B4752)*(raw!$D:$D=$C4752),0),7), "n/a")</f>
        <v/>
      </c>
    </row>
    <row r="4753">
      <c r="B4753" s="39" t="str">
        <f>IFERROR(raw!$B4752,"")</f>
        <v/>
      </c>
      <c r="C4753" s="39" t="str">
        <f>IFERROR(raw!$D4752,"")</f>
        <v/>
      </c>
      <c r="D4753" s="39" t="str">
        <f>IFERROR(__xludf.DUMMYFUNCTION("IFERROR(RANK(raw!$H4752,Filter(raw!$H$2:$H10000,raw!$B$2:$B10000=raw!$B4752),1),"""")"),"")</f>
        <v/>
      </c>
      <c r="E4753" s="40" t="str">
        <f t="array" ref="E4753">IFERROR(INDEX(raw!$B:$H,MATCH(1,(raw!$B:$B=$B4753)*(raw!$D:$D=$C4753),0),7), "n/a")</f>
        <v/>
      </c>
    </row>
    <row r="4754">
      <c r="B4754" s="39" t="str">
        <f>IFERROR(raw!$B4753,"")</f>
        <v/>
      </c>
      <c r="C4754" s="39" t="str">
        <f>IFERROR(raw!$D4753,"")</f>
        <v/>
      </c>
      <c r="D4754" s="39" t="str">
        <f>IFERROR(__xludf.DUMMYFUNCTION("IFERROR(RANK(raw!$H4753,Filter(raw!$H$2:$H10000,raw!$B$2:$B10000=raw!$B4753),1),"""")"),"")</f>
        <v/>
      </c>
      <c r="E4754" s="40" t="str">
        <f t="array" ref="E4754">IFERROR(INDEX(raw!$B:$H,MATCH(1,(raw!$B:$B=$B4754)*(raw!$D:$D=$C4754),0),7), "n/a")</f>
        <v/>
      </c>
    </row>
    <row r="4755">
      <c r="B4755" s="39" t="str">
        <f>IFERROR(raw!$B4754,"")</f>
        <v/>
      </c>
      <c r="C4755" s="39" t="str">
        <f>IFERROR(raw!$D4754,"")</f>
        <v/>
      </c>
      <c r="D4755" s="39" t="str">
        <f>IFERROR(__xludf.DUMMYFUNCTION("IFERROR(RANK(raw!$H4754,Filter(raw!$H$2:$H10000,raw!$B$2:$B10000=raw!$B4754),1),"""")"),"")</f>
        <v/>
      </c>
      <c r="E4755" s="40" t="str">
        <f t="array" ref="E4755">IFERROR(INDEX(raw!$B:$H,MATCH(1,(raw!$B:$B=$B4755)*(raw!$D:$D=$C4755),0),7), "n/a")</f>
        <v/>
      </c>
    </row>
    <row r="4756">
      <c r="B4756" s="39" t="str">
        <f>IFERROR(raw!$B4755,"")</f>
        <v/>
      </c>
      <c r="C4756" s="39" t="str">
        <f>IFERROR(raw!$D4755,"")</f>
        <v/>
      </c>
      <c r="D4756" s="39" t="str">
        <f>IFERROR(__xludf.DUMMYFUNCTION("IFERROR(RANK(raw!$H4755,Filter(raw!$H$2:$H10000,raw!$B$2:$B10000=raw!$B4755),1),"""")"),"")</f>
        <v/>
      </c>
      <c r="E4756" s="40" t="str">
        <f t="array" ref="E4756">IFERROR(INDEX(raw!$B:$H,MATCH(1,(raw!$B:$B=$B4756)*(raw!$D:$D=$C4756),0),7), "n/a")</f>
        <v/>
      </c>
    </row>
    <row r="4757">
      <c r="B4757" s="39" t="str">
        <f>IFERROR(raw!$B4756,"")</f>
        <v/>
      </c>
      <c r="C4757" s="39" t="str">
        <f>IFERROR(raw!$D4756,"")</f>
        <v/>
      </c>
      <c r="D4757" s="39" t="str">
        <f>IFERROR(__xludf.DUMMYFUNCTION("IFERROR(RANK(raw!$H4756,Filter(raw!$H$2:$H10000,raw!$B$2:$B10000=raw!$B4756),1),"""")"),"")</f>
        <v/>
      </c>
      <c r="E4757" s="40" t="str">
        <f t="array" ref="E4757">IFERROR(INDEX(raw!$B:$H,MATCH(1,(raw!$B:$B=$B4757)*(raw!$D:$D=$C4757),0),7), "n/a")</f>
        <v/>
      </c>
    </row>
    <row r="4758">
      <c r="B4758" s="39" t="str">
        <f>IFERROR(raw!$B4757,"")</f>
        <v/>
      </c>
      <c r="C4758" s="39" t="str">
        <f>IFERROR(raw!$D4757,"")</f>
        <v/>
      </c>
      <c r="D4758" s="39" t="str">
        <f>IFERROR(__xludf.DUMMYFUNCTION("IFERROR(RANK(raw!$H4757,Filter(raw!$H$2:$H10000,raw!$B$2:$B10000=raw!$B4757),1),"""")"),"")</f>
        <v/>
      </c>
      <c r="E4758" s="40" t="str">
        <f t="array" ref="E4758">IFERROR(INDEX(raw!$B:$H,MATCH(1,(raw!$B:$B=$B4758)*(raw!$D:$D=$C4758),0),7), "n/a")</f>
        <v/>
      </c>
    </row>
    <row r="4759">
      <c r="B4759" s="39" t="str">
        <f>IFERROR(raw!$B4758,"")</f>
        <v/>
      </c>
      <c r="C4759" s="39" t="str">
        <f>IFERROR(raw!$D4758,"")</f>
        <v/>
      </c>
      <c r="D4759" s="39" t="str">
        <f>IFERROR(__xludf.DUMMYFUNCTION("IFERROR(RANK(raw!$H4758,Filter(raw!$H$2:$H10000,raw!$B$2:$B10000=raw!$B4758),1),"""")"),"")</f>
        <v/>
      </c>
      <c r="E4759" s="40" t="str">
        <f t="array" ref="E4759">IFERROR(INDEX(raw!$B:$H,MATCH(1,(raw!$B:$B=$B4759)*(raw!$D:$D=$C4759),0),7), "n/a")</f>
        <v/>
      </c>
    </row>
    <row r="4760">
      <c r="B4760" s="39" t="str">
        <f>IFERROR(raw!$B4759,"")</f>
        <v/>
      </c>
      <c r="C4760" s="39" t="str">
        <f>IFERROR(raw!$D4759,"")</f>
        <v/>
      </c>
      <c r="D4760" s="39" t="str">
        <f>IFERROR(__xludf.DUMMYFUNCTION("IFERROR(RANK(raw!$H4759,Filter(raw!$H$2:$H10000,raw!$B$2:$B10000=raw!$B4759),1),"""")"),"")</f>
        <v/>
      </c>
      <c r="E4760" s="40" t="str">
        <f t="array" ref="E4760">IFERROR(INDEX(raw!$B:$H,MATCH(1,(raw!$B:$B=$B4760)*(raw!$D:$D=$C4760),0),7), "n/a")</f>
        <v/>
      </c>
    </row>
    <row r="4761">
      <c r="B4761" s="39" t="str">
        <f>IFERROR(raw!$B4760,"")</f>
        <v/>
      </c>
      <c r="C4761" s="39" t="str">
        <f>IFERROR(raw!$D4760,"")</f>
        <v/>
      </c>
      <c r="D4761" s="39" t="str">
        <f>IFERROR(__xludf.DUMMYFUNCTION("IFERROR(RANK(raw!$H4760,Filter(raw!$H$2:$H10000,raw!$B$2:$B10000=raw!$B4760),1),"""")"),"")</f>
        <v/>
      </c>
      <c r="E4761" s="40" t="str">
        <f t="array" ref="E4761">IFERROR(INDEX(raw!$B:$H,MATCH(1,(raw!$B:$B=$B4761)*(raw!$D:$D=$C4761),0),7), "n/a")</f>
        <v/>
      </c>
    </row>
    <row r="4762">
      <c r="B4762" s="39" t="str">
        <f>IFERROR(raw!$B4761,"")</f>
        <v/>
      </c>
      <c r="C4762" s="39" t="str">
        <f>IFERROR(raw!$D4761,"")</f>
        <v/>
      </c>
      <c r="D4762" s="39" t="str">
        <f>IFERROR(__xludf.DUMMYFUNCTION("IFERROR(RANK(raw!$H4761,Filter(raw!$H$2:$H10000,raw!$B$2:$B10000=raw!$B4761),1),"""")"),"")</f>
        <v/>
      </c>
      <c r="E4762" s="40" t="str">
        <f t="array" ref="E4762">IFERROR(INDEX(raw!$B:$H,MATCH(1,(raw!$B:$B=$B4762)*(raw!$D:$D=$C4762),0),7), "n/a")</f>
        <v/>
      </c>
    </row>
    <row r="4763">
      <c r="B4763" s="39" t="str">
        <f>IFERROR(raw!$B4762,"")</f>
        <v/>
      </c>
      <c r="C4763" s="39" t="str">
        <f>IFERROR(raw!$D4762,"")</f>
        <v/>
      </c>
      <c r="D4763" s="39" t="str">
        <f>IFERROR(__xludf.DUMMYFUNCTION("IFERROR(RANK(raw!$H4762,Filter(raw!$H$2:$H10000,raw!$B$2:$B10000=raw!$B4762),1),"""")"),"")</f>
        <v/>
      </c>
      <c r="E4763" s="40" t="str">
        <f t="array" ref="E4763">IFERROR(INDEX(raw!$B:$H,MATCH(1,(raw!$B:$B=$B4763)*(raw!$D:$D=$C4763),0),7), "n/a")</f>
        <v/>
      </c>
    </row>
    <row r="4764">
      <c r="B4764" s="39" t="str">
        <f>IFERROR(raw!$B4763,"")</f>
        <v/>
      </c>
      <c r="C4764" s="39" t="str">
        <f>IFERROR(raw!$D4763,"")</f>
        <v/>
      </c>
      <c r="D4764" s="39" t="str">
        <f>IFERROR(__xludf.DUMMYFUNCTION("IFERROR(RANK(raw!$H4763,Filter(raw!$H$2:$H10000,raw!$B$2:$B10000=raw!$B4763),1),"""")"),"")</f>
        <v/>
      </c>
      <c r="E4764" s="40" t="str">
        <f t="array" ref="E4764">IFERROR(INDEX(raw!$B:$H,MATCH(1,(raw!$B:$B=$B4764)*(raw!$D:$D=$C4764),0),7), "n/a")</f>
        <v/>
      </c>
    </row>
    <row r="4765">
      <c r="B4765" s="39" t="str">
        <f>IFERROR(raw!$B4764,"")</f>
        <v/>
      </c>
      <c r="C4765" s="39" t="str">
        <f>IFERROR(raw!$D4764,"")</f>
        <v/>
      </c>
      <c r="D4765" s="39" t="str">
        <f>IFERROR(__xludf.DUMMYFUNCTION("IFERROR(RANK(raw!$H4764,Filter(raw!$H$2:$H10000,raw!$B$2:$B10000=raw!$B4764),1),"""")"),"")</f>
        <v/>
      </c>
      <c r="E4765" s="40" t="str">
        <f t="array" ref="E4765">IFERROR(INDEX(raw!$B:$H,MATCH(1,(raw!$B:$B=$B4765)*(raw!$D:$D=$C4765),0),7), "n/a")</f>
        <v/>
      </c>
    </row>
    <row r="4766">
      <c r="B4766" s="39" t="str">
        <f>IFERROR(raw!$B4765,"")</f>
        <v/>
      </c>
      <c r="C4766" s="39" t="str">
        <f>IFERROR(raw!$D4765,"")</f>
        <v/>
      </c>
      <c r="D4766" s="39" t="str">
        <f>IFERROR(__xludf.DUMMYFUNCTION("IFERROR(RANK(raw!$H4765,Filter(raw!$H$2:$H10000,raw!$B$2:$B10000=raw!$B4765),1),"""")"),"")</f>
        <v/>
      </c>
      <c r="E4766" s="40" t="str">
        <f t="array" ref="E4766">IFERROR(INDEX(raw!$B:$H,MATCH(1,(raw!$B:$B=$B4766)*(raw!$D:$D=$C4766),0),7), "n/a")</f>
        <v/>
      </c>
    </row>
    <row r="4767">
      <c r="B4767" s="39" t="str">
        <f>IFERROR(raw!$B4766,"")</f>
        <v/>
      </c>
      <c r="C4767" s="39" t="str">
        <f>IFERROR(raw!$D4766,"")</f>
        <v/>
      </c>
      <c r="D4767" s="39" t="str">
        <f>IFERROR(__xludf.DUMMYFUNCTION("IFERROR(RANK(raw!$H4766,Filter(raw!$H$2:$H10000,raw!$B$2:$B10000=raw!$B4766),1),"""")"),"")</f>
        <v/>
      </c>
      <c r="E4767" s="40" t="str">
        <f t="array" ref="E4767">IFERROR(INDEX(raw!$B:$H,MATCH(1,(raw!$B:$B=$B4767)*(raw!$D:$D=$C4767),0),7), "n/a")</f>
        <v/>
      </c>
    </row>
    <row r="4768">
      <c r="B4768" s="39" t="str">
        <f>IFERROR(raw!$B4767,"")</f>
        <v/>
      </c>
      <c r="C4768" s="39" t="str">
        <f>IFERROR(raw!$D4767,"")</f>
        <v/>
      </c>
      <c r="D4768" s="39" t="str">
        <f>IFERROR(__xludf.DUMMYFUNCTION("IFERROR(RANK(raw!$H4767,Filter(raw!$H$2:$H10000,raw!$B$2:$B10000=raw!$B4767),1),"""")"),"")</f>
        <v/>
      </c>
      <c r="E4768" s="40" t="str">
        <f t="array" ref="E4768">IFERROR(INDEX(raw!$B:$H,MATCH(1,(raw!$B:$B=$B4768)*(raw!$D:$D=$C4768),0),7), "n/a")</f>
        <v/>
      </c>
    </row>
    <row r="4769">
      <c r="B4769" s="39" t="str">
        <f>IFERROR(raw!$B4768,"")</f>
        <v/>
      </c>
      <c r="C4769" s="39" t="str">
        <f>IFERROR(raw!$D4768,"")</f>
        <v/>
      </c>
      <c r="D4769" s="39" t="str">
        <f>IFERROR(__xludf.DUMMYFUNCTION("IFERROR(RANK(raw!$H4768,Filter(raw!$H$2:$H10000,raw!$B$2:$B10000=raw!$B4768),1),"""")"),"")</f>
        <v/>
      </c>
      <c r="E4769" s="40" t="str">
        <f t="array" ref="E4769">IFERROR(INDEX(raw!$B:$H,MATCH(1,(raw!$B:$B=$B4769)*(raw!$D:$D=$C4769),0),7), "n/a")</f>
        <v/>
      </c>
    </row>
    <row r="4770">
      <c r="B4770" s="39" t="str">
        <f>IFERROR(raw!$B4769,"")</f>
        <v/>
      </c>
      <c r="C4770" s="39" t="str">
        <f>IFERROR(raw!$D4769,"")</f>
        <v/>
      </c>
      <c r="D4770" s="39" t="str">
        <f>IFERROR(__xludf.DUMMYFUNCTION("IFERROR(RANK(raw!$H4769,Filter(raw!$H$2:$H10000,raw!$B$2:$B10000=raw!$B4769),1),"""")"),"")</f>
        <v/>
      </c>
      <c r="E4770" s="40" t="str">
        <f t="array" ref="E4770">IFERROR(INDEX(raw!$B:$H,MATCH(1,(raw!$B:$B=$B4770)*(raw!$D:$D=$C4770),0),7), "n/a")</f>
        <v/>
      </c>
    </row>
    <row r="4771">
      <c r="B4771" s="39" t="str">
        <f>IFERROR(raw!$B4770,"")</f>
        <v/>
      </c>
      <c r="C4771" s="39" t="str">
        <f>IFERROR(raw!$D4770,"")</f>
        <v/>
      </c>
      <c r="D4771" s="39" t="str">
        <f>IFERROR(__xludf.DUMMYFUNCTION("IFERROR(RANK(raw!$H4770,Filter(raw!$H$2:$H10000,raw!$B$2:$B10000=raw!$B4770),1),"""")"),"")</f>
        <v/>
      </c>
      <c r="E4771" s="40" t="str">
        <f t="array" ref="E4771">IFERROR(INDEX(raw!$B:$H,MATCH(1,(raw!$B:$B=$B4771)*(raw!$D:$D=$C4771),0),7), "n/a")</f>
        <v/>
      </c>
    </row>
    <row r="4772">
      <c r="B4772" s="39" t="str">
        <f>IFERROR(raw!$B4771,"")</f>
        <v/>
      </c>
      <c r="C4772" s="39" t="str">
        <f>IFERROR(raw!$D4771,"")</f>
        <v/>
      </c>
      <c r="D4772" s="39" t="str">
        <f>IFERROR(__xludf.DUMMYFUNCTION("IFERROR(RANK(raw!$H4771,Filter(raw!$H$2:$H10000,raw!$B$2:$B10000=raw!$B4771),1),"""")"),"")</f>
        <v/>
      </c>
      <c r="E4772" s="40" t="str">
        <f t="array" ref="E4772">IFERROR(INDEX(raw!$B:$H,MATCH(1,(raw!$B:$B=$B4772)*(raw!$D:$D=$C4772),0),7), "n/a")</f>
        <v/>
      </c>
    </row>
    <row r="4773">
      <c r="B4773" s="39" t="str">
        <f>IFERROR(raw!$B4772,"")</f>
        <v/>
      </c>
      <c r="C4773" s="39" t="str">
        <f>IFERROR(raw!$D4772,"")</f>
        <v/>
      </c>
      <c r="D4773" s="39" t="str">
        <f>IFERROR(__xludf.DUMMYFUNCTION("IFERROR(RANK(raw!$H4772,Filter(raw!$H$2:$H10000,raw!$B$2:$B10000=raw!$B4772),1),"""")"),"")</f>
        <v/>
      </c>
      <c r="E4773" s="40" t="str">
        <f t="array" ref="E4773">IFERROR(INDEX(raw!$B:$H,MATCH(1,(raw!$B:$B=$B4773)*(raw!$D:$D=$C4773),0),7), "n/a")</f>
        <v/>
      </c>
    </row>
    <row r="4774">
      <c r="B4774" s="39" t="str">
        <f>IFERROR(raw!$B4773,"")</f>
        <v/>
      </c>
      <c r="C4774" s="39" t="str">
        <f>IFERROR(raw!$D4773,"")</f>
        <v/>
      </c>
      <c r="D4774" s="39" t="str">
        <f>IFERROR(__xludf.DUMMYFUNCTION("IFERROR(RANK(raw!$H4773,Filter(raw!$H$2:$H10000,raw!$B$2:$B10000=raw!$B4773),1),"""")"),"")</f>
        <v/>
      </c>
      <c r="E4774" s="40" t="str">
        <f t="array" ref="E4774">IFERROR(INDEX(raw!$B:$H,MATCH(1,(raw!$B:$B=$B4774)*(raw!$D:$D=$C4774),0),7), "n/a")</f>
        <v/>
      </c>
    </row>
    <row r="4775">
      <c r="B4775" s="39" t="str">
        <f>IFERROR(raw!$B4774,"")</f>
        <v/>
      </c>
      <c r="C4775" s="39" t="str">
        <f>IFERROR(raw!$D4774,"")</f>
        <v/>
      </c>
      <c r="D4775" s="39" t="str">
        <f>IFERROR(__xludf.DUMMYFUNCTION("IFERROR(RANK(raw!$H4774,Filter(raw!$H$2:$H10000,raw!$B$2:$B10000=raw!$B4774),1),"""")"),"")</f>
        <v/>
      </c>
      <c r="E4775" s="40" t="str">
        <f t="array" ref="E4775">IFERROR(INDEX(raw!$B:$H,MATCH(1,(raw!$B:$B=$B4775)*(raw!$D:$D=$C4775),0),7), "n/a")</f>
        <v/>
      </c>
    </row>
    <row r="4776">
      <c r="B4776" s="39" t="str">
        <f>IFERROR(raw!$B4775,"")</f>
        <v/>
      </c>
      <c r="C4776" s="39" t="str">
        <f>IFERROR(raw!$D4775,"")</f>
        <v/>
      </c>
      <c r="D4776" s="39" t="str">
        <f>IFERROR(__xludf.DUMMYFUNCTION("IFERROR(RANK(raw!$H4775,Filter(raw!$H$2:$H10000,raw!$B$2:$B10000=raw!$B4775),1),"""")"),"")</f>
        <v/>
      </c>
      <c r="E4776" s="40" t="str">
        <f t="array" ref="E4776">IFERROR(INDEX(raw!$B:$H,MATCH(1,(raw!$B:$B=$B4776)*(raw!$D:$D=$C4776),0),7), "n/a")</f>
        <v/>
      </c>
    </row>
    <row r="4777">
      <c r="B4777" s="39" t="str">
        <f>IFERROR(raw!$B4776,"")</f>
        <v/>
      </c>
      <c r="C4777" s="39" t="str">
        <f>IFERROR(raw!$D4776,"")</f>
        <v/>
      </c>
      <c r="D4777" s="39" t="str">
        <f>IFERROR(__xludf.DUMMYFUNCTION("IFERROR(RANK(raw!$H4776,Filter(raw!$H$2:$H10000,raw!$B$2:$B10000=raw!$B4776),1),"""")"),"")</f>
        <v/>
      </c>
      <c r="E4777" s="40" t="str">
        <f t="array" ref="E4777">IFERROR(INDEX(raw!$B:$H,MATCH(1,(raw!$B:$B=$B4777)*(raw!$D:$D=$C4777),0),7), "n/a")</f>
        <v/>
      </c>
    </row>
    <row r="4778">
      <c r="B4778" s="39" t="str">
        <f>IFERROR(raw!$B4777,"")</f>
        <v/>
      </c>
      <c r="C4778" s="39" t="str">
        <f>IFERROR(raw!$D4777,"")</f>
        <v/>
      </c>
      <c r="D4778" s="39" t="str">
        <f>IFERROR(__xludf.DUMMYFUNCTION("IFERROR(RANK(raw!$H4777,Filter(raw!$H$2:$H10000,raw!$B$2:$B10000=raw!$B4777),1),"""")"),"")</f>
        <v/>
      </c>
      <c r="E4778" s="40" t="str">
        <f t="array" ref="E4778">IFERROR(INDEX(raw!$B:$H,MATCH(1,(raw!$B:$B=$B4778)*(raw!$D:$D=$C4778),0),7), "n/a")</f>
        <v/>
      </c>
    </row>
    <row r="4779">
      <c r="B4779" s="39" t="str">
        <f>IFERROR(raw!$B4778,"")</f>
        <v/>
      </c>
      <c r="C4779" s="39" t="str">
        <f>IFERROR(raw!$D4778,"")</f>
        <v/>
      </c>
      <c r="D4779" s="39" t="str">
        <f>IFERROR(__xludf.DUMMYFUNCTION("IFERROR(RANK(raw!$H4778,Filter(raw!$H$2:$H10000,raw!$B$2:$B10000=raw!$B4778),1),"""")"),"")</f>
        <v/>
      </c>
      <c r="E4779" s="40" t="str">
        <f t="array" ref="E4779">IFERROR(INDEX(raw!$B:$H,MATCH(1,(raw!$B:$B=$B4779)*(raw!$D:$D=$C4779),0),7), "n/a")</f>
        <v/>
      </c>
    </row>
    <row r="4780">
      <c r="B4780" s="39" t="str">
        <f>IFERROR(raw!$B4779,"")</f>
        <v/>
      </c>
      <c r="C4780" s="39" t="str">
        <f>IFERROR(raw!$D4779,"")</f>
        <v/>
      </c>
      <c r="D4780" s="39" t="str">
        <f>IFERROR(__xludf.DUMMYFUNCTION("IFERROR(RANK(raw!$H4779,Filter(raw!$H$2:$H10000,raw!$B$2:$B10000=raw!$B4779),1),"""")"),"")</f>
        <v/>
      </c>
      <c r="E4780" s="40" t="str">
        <f t="array" ref="E4780">IFERROR(INDEX(raw!$B:$H,MATCH(1,(raw!$B:$B=$B4780)*(raw!$D:$D=$C4780),0),7), "n/a")</f>
        <v/>
      </c>
    </row>
    <row r="4781">
      <c r="B4781" s="39" t="str">
        <f>IFERROR(raw!$B4780,"")</f>
        <v/>
      </c>
      <c r="C4781" s="39" t="str">
        <f>IFERROR(raw!$D4780,"")</f>
        <v/>
      </c>
      <c r="D4781" s="39" t="str">
        <f>IFERROR(__xludf.DUMMYFUNCTION("IFERROR(RANK(raw!$H4780,Filter(raw!$H$2:$H10000,raw!$B$2:$B10000=raw!$B4780),1),"""")"),"")</f>
        <v/>
      </c>
      <c r="E4781" s="40" t="str">
        <f t="array" ref="E4781">IFERROR(INDEX(raw!$B:$H,MATCH(1,(raw!$B:$B=$B4781)*(raw!$D:$D=$C4781),0),7), "n/a")</f>
        <v/>
      </c>
    </row>
    <row r="4782">
      <c r="B4782" s="39" t="str">
        <f>IFERROR(raw!$B4781,"")</f>
        <v/>
      </c>
      <c r="C4782" s="39" t="str">
        <f>IFERROR(raw!$D4781,"")</f>
        <v/>
      </c>
      <c r="D4782" s="39" t="str">
        <f>IFERROR(__xludf.DUMMYFUNCTION("IFERROR(RANK(raw!$H4781,Filter(raw!$H$2:$H10000,raw!$B$2:$B10000=raw!$B4781),1),"""")"),"")</f>
        <v/>
      </c>
      <c r="E4782" s="40" t="str">
        <f t="array" ref="E4782">IFERROR(INDEX(raw!$B:$H,MATCH(1,(raw!$B:$B=$B4782)*(raw!$D:$D=$C4782),0),7), "n/a")</f>
        <v/>
      </c>
    </row>
    <row r="4783">
      <c r="B4783" s="39" t="str">
        <f>IFERROR(raw!$B4782,"")</f>
        <v/>
      </c>
      <c r="C4783" s="39" t="str">
        <f>IFERROR(raw!$D4782,"")</f>
        <v/>
      </c>
      <c r="D4783" s="39" t="str">
        <f>IFERROR(__xludf.DUMMYFUNCTION("IFERROR(RANK(raw!$H4782,Filter(raw!$H$2:$H10000,raw!$B$2:$B10000=raw!$B4782),1),"""")"),"")</f>
        <v/>
      </c>
      <c r="E4783" s="40" t="str">
        <f t="array" ref="E4783">IFERROR(INDEX(raw!$B:$H,MATCH(1,(raw!$B:$B=$B4783)*(raw!$D:$D=$C4783),0),7), "n/a")</f>
        <v/>
      </c>
    </row>
    <row r="4784">
      <c r="B4784" s="39" t="str">
        <f>IFERROR(raw!$B4783,"")</f>
        <v/>
      </c>
      <c r="C4784" s="39" t="str">
        <f>IFERROR(raw!$D4783,"")</f>
        <v/>
      </c>
      <c r="D4784" s="39" t="str">
        <f>IFERROR(__xludf.DUMMYFUNCTION("IFERROR(RANK(raw!$H4783,Filter(raw!$H$2:$H10000,raw!$B$2:$B10000=raw!$B4783),1),"""")"),"")</f>
        <v/>
      </c>
      <c r="E4784" s="40" t="str">
        <f t="array" ref="E4784">IFERROR(INDEX(raw!$B:$H,MATCH(1,(raw!$B:$B=$B4784)*(raw!$D:$D=$C4784),0),7), "n/a")</f>
        <v/>
      </c>
    </row>
    <row r="4785">
      <c r="B4785" s="39" t="str">
        <f>IFERROR(raw!$B4784,"")</f>
        <v/>
      </c>
      <c r="C4785" s="39" t="str">
        <f>IFERROR(raw!$D4784,"")</f>
        <v/>
      </c>
      <c r="D4785" s="39" t="str">
        <f>IFERROR(__xludf.DUMMYFUNCTION("IFERROR(RANK(raw!$H4784,Filter(raw!$H$2:$H10000,raw!$B$2:$B10000=raw!$B4784),1),"""")"),"")</f>
        <v/>
      </c>
      <c r="E4785" s="40" t="str">
        <f t="array" ref="E4785">IFERROR(INDEX(raw!$B:$H,MATCH(1,(raw!$B:$B=$B4785)*(raw!$D:$D=$C4785),0),7), "n/a")</f>
        <v/>
      </c>
    </row>
    <row r="4786">
      <c r="B4786" s="39" t="str">
        <f>IFERROR(raw!$B4785,"")</f>
        <v/>
      </c>
      <c r="C4786" s="39" t="str">
        <f>IFERROR(raw!$D4785,"")</f>
        <v/>
      </c>
      <c r="D4786" s="39" t="str">
        <f>IFERROR(__xludf.DUMMYFUNCTION("IFERROR(RANK(raw!$H4785,Filter(raw!$H$2:$H10000,raw!$B$2:$B10000=raw!$B4785),1),"""")"),"")</f>
        <v/>
      </c>
      <c r="E4786" s="40" t="str">
        <f t="array" ref="E4786">IFERROR(INDEX(raw!$B:$H,MATCH(1,(raw!$B:$B=$B4786)*(raw!$D:$D=$C4786),0),7), "n/a")</f>
        <v/>
      </c>
    </row>
    <row r="4787">
      <c r="B4787" s="39" t="str">
        <f>IFERROR(raw!$B4786,"")</f>
        <v/>
      </c>
      <c r="C4787" s="39" t="str">
        <f>IFERROR(raw!$D4786,"")</f>
        <v/>
      </c>
      <c r="D4787" s="39" t="str">
        <f>IFERROR(__xludf.DUMMYFUNCTION("IFERROR(RANK(raw!$H4786,Filter(raw!$H$2:$H10000,raw!$B$2:$B10000=raw!$B4786),1),"""")"),"")</f>
        <v/>
      </c>
      <c r="E4787" s="40" t="str">
        <f t="array" ref="E4787">IFERROR(INDEX(raw!$B:$H,MATCH(1,(raw!$B:$B=$B4787)*(raw!$D:$D=$C4787),0),7), "n/a")</f>
        <v/>
      </c>
    </row>
    <row r="4788">
      <c r="B4788" s="39" t="str">
        <f>IFERROR(raw!$B4787,"")</f>
        <v/>
      </c>
      <c r="C4788" s="39" t="str">
        <f>IFERROR(raw!$D4787,"")</f>
        <v/>
      </c>
      <c r="D4788" s="39" t="str">
        <f>IFERROR(__xludf.DUMMYFUNCTION("IFERROR(RANK(raw!$H4787,Filter(raw!$H$2:$H10000,raw!$B$2:$B10000=raw!$B4787),1),"""")"),"")</f>
        <v/>
      </c>
      <c r="E4788" s="40" t="str">
        <f t="array" ref="E4788">IFERROR(INDEX(raw!$B:$H,MATCH(1,(raw!$B:$B=$B4788)*(raw!$D:$D=$C4788),0),7), "n/a")</f>
        <v/>
      </c>
    </row>
    <row r="4789">
      <c r="B4789" s="39" t="str">
        <f>IFERROR(raw!$B4788,"")</f>
        <v/>
      </c>
      <c r="C4789" s="39" t="str">
        <f>IFERROR(raw!$D4788,"")</f>
        <v/>
      </c>
      <c r="D4789" s="39" t="str">
        <f>IFERROR(__xludf.DUMMYFUNCTION("IFERROR(RANK(raw!$H4788,Filter(raw!$H$2:$H10000,raw!$B$2:$B10000=raw!$B4788),1),"""")"),"")</f>
        <v/>
      </c>
      <c r="E4789" s="40" t="str">
        <f t="array" ref="E4789">IFERROR(INDEX(raw!$B:$H,MATCH(1,(raw!$B:$B=$B4789)*(raw!$D:$D=$C4789),0),7), "n/a")</f>
        <v/>
      </c>
    </row>
    <row r="4790">
      <c r="B4790" s="39" t="str">
        <f>IFERROR(raw!$B4789,"")</f>
        <v/>
      </c>
      <c r="C4790" s="39" t="str">
        <f>IFERROR(raw!$D4789,"")</f>
        <v/>
      </c>
      <c r="D4790" s="39" t="str">
        <f>IFERROR(__xludf.DUMMYFUNCTION("IFERROR(RANK(raw!$H4789,Filter(raw!$H$2:$H10000,raw!$B$2:$B10000=raw!$B4789),1),"""")"),"")</f>
        <v/>
      </c>
      <c r="E4790" s="40" t="str">
        <f t="array" ref="E4790">IFERROR(INDEX(raw!$B:$H,MATCH(1,(raw!$B:$B=$B4790)*(raw!$D:$D=$C4790),0),7), "n/a")</f>
        <v/>
      </c>
    </row>
    <row r="4791">
      <c r="B4791" s="39" t="str">
        <f>IFERROR(raw!$B4790,"")</f>
        <v/>
      </c>
      <c r="C4791" s="39" t="str">
        <f>IFERROR(raw!$D4790,"")</f>
        <v/>
      </c>
      <c r="D4791" s="39" t="str">
        <f>IFERROR(__xludf.DUMMYFUNCTION("IFERROR(RANK(raw!$H4790,Filter(raw!$H$2:$H10000,raw!$B$2:$B10000=raw!$B4790),1),"""")"),"")</f>
        <v/>
      </c>
      <c r="E4791" s="40" t="str">
        <f t="array" ref="E4791">IFERROR(INDEX(raw!$B:$H,MATCH(1,(raw!$B:$B=$B4791)*(raw!$D:$D=$C4791),0),7), "n/a")</f>
        <v/>
      </c>
    </row>
    <row r="4792">
      <c r="B4792" s="39" t="str">
        <f>IFERROR(raw!$B4791,"")</f>
        <v/>
      </c>
      <c r="C4792" s="39" t="str">
        <f>IFERROR(raw!$D4791,"")</f>
        <v/>
      </c>
      <c r="D4792" s="39" t="str">
        <f>IFERROR(__xludf.DUMMYFUNCTION("IFERROR(RANK(raw!$H4791,Filter(raw!$H$2:$H10000,raw!$B$2:$B10000=raw!$B4791),1),"""")"),"")</f>
        <v/>
      </c>
      <c r="E4792" s="40" t="str">
        <f t="array" ref="E4792">IFERROR(INDEX(raw!$B:$H,MATCH(1,(raw!$B:$B=$B4792)*(raw!$D:$D=$C4792),0),7), "n/a")</f>
        <v/>
      </c>
    </row>
    <row r="4793">
      <c r="B4793" s="39" t="str">
        <f>IFERROR(raw!$B4792,"")</f>
        <v/>
      </c>
      <c r="C4793" s="39" t="str">
        <f>IFERROR(raw!$D4792,"")</f>
        <v/>
      </c>
      <c r="D4793" s="39" t="str">
        <f>IFERROR(__xludf.DUMMYFUNCTION("IFERROR(RANK(raw!$H4792,Filter(raw!$H$2:$H10000,raw!$B$2:$B10000=raw!$B4792),1),"""")"),"")</f>
        <v/>
      </c>
      <c r="E4793" s="40" t="str">
        <f t="array" ref="E4793">IFERROR(INDEX(raw!$B:$H,MATCH(1,(raw!$B:$B=$B4793)*(raw!$D:$D=$C4793),0),7), "n/a")</f>
        <v/>
      </c>
    </row>
    <row r="4794">
      <c r="B4794" s="39" t="str">
        <f>IFERROR(raw!$B4793,"")</f>
        <v/>
      </c>
      <c r="C4794" s="39" t="str">
        <f>IFERROR(raw!$D4793,"")</f>
        <v/>
      </c>
      <c r="D4794" s="39" t="str">
        <f>IFERROR(__xludf.DUMMYFUNCTION("IFERROR(RANK(raw!$H4793,Filter(raw!$H$2:$H10000,raw!$B$2:$B10000=raw!$B4793),1),"""")"),"")</f>
        <v/>
      </c>
      <c r="E4794" s="40" t="str">
        <f t="array" ref="E4794">IFERROR(INDEX(raw!$B:$H,MATCH(1,(raw!$B:$B=$B4794)*(raw!$D:$D=$C4794),0),7), "n/a")</f>
        <v/>
      </c>
    </row>
    <row r="4795">
      <c r="B4795" s="39" t="str">
        <f>IFERROR(raw!$B4794,"")</f>
        <v/>
      </c>
      <c r="C4795" s="39" t="str">
        <f>IFERROR(raw!$D4794,"")</f>
        <v/>
      </c>
      <c r="D4795" s="39" t="str">
        <f>IFERROR(__xludf.DUMMYFUNCTION("IFERROR(RANK(raw!$H4794,Filter(raw!$H$2:$H10000,raw!$B$2:$B10000=raw!$B4794),1),"""")"),"")</f>
        <v/>
      </c>
      <c r="E4795" s="40" t="str">
        <f t="array" ref="E4795">IFERROR(INDEX(raw!$B:$H,MATCH(1,(raw!$B:$B=$B4795)*(raw!$D:$D=$C4795),0),7), "n/a")</f>
        <v/>
      </c>
    </row>
    <row r="4796">
      <c r="B4796" s="39" t="str">
        <f>IFERROR(raw!$B4795,"")</f>
        <v/>
      </c>
      <c r="C4796" s="39" t="str">
        <f>IFERROR(raw!$D4795,"")</f>
        <v/>
      </c>
      <c r="D4796" s="39" t="str">
        <f>IFERROR(__xludf.DUMMYFUNCTION("IFERROR(RANK(raw!$H4795,Filter(raw!$H$2:$H10000,raw!$B$2:$B10000=raw!$B4795),1),"""")"),"")</f>
        <v/>
      </c>
      <c r="E4796" s="40" t="str">
        <f t="array" ref="E4796">IFERROR(INDEX(raw!$B:$H,MATCH(1,(raw!$B:$B=$B4796)*(raw!$D:$D=$C4796),0),7), "n/a")</f>
        <v/>
      </c>
    </row>
    <row r="4797">
      <c r="B4797" s="39" t="str">
        <f>IFERROR(raw!$B4796,"")</f>
        <v/>
      </c>
      <c r="C4797" s="39" t="str">
        <f>IFERROR(raw!$D4796,"")</f>
        <v/>
      </c>
      <c r="D4797" s="39" t="str">
        <f>IFERROR(__xludf.DUMMYFUNCTION("IFERROR(RANK(raw!$H4796,Filter(raw!$H$2:$H10000,raw!$B$2:$B10000=raw!$B4796),1),"""")"),"")</f>
        <v/>
      </c>
      <c r="E4797" s="40" t="str">
        <f t="array" ref="E4797">IFERROR(INDEX(raw!$B:$H,MATCH(1,(raw!$B:$B=$B4797)*(raw!$D:$D=$C4797),0),7), "n/a")</f>
        <v/>
      </c>
    </row>
    <row r="4798">
      <c r="B4798" s="39" t="str">
        <f>IFERROR(raw!$B4797,"")</f>
        <v/>
      </c>
      <c r="C4798" s="39" t="str">
        <f>IFERROR(raw!$D4797,"")</f>
        <v/>
      </c>
      <c r="D4798" s="39" t="str">
        <f>IFERROR(__xludf.DUMMYFUNCTION("IFERROR(RANK(raw!$H4797,Filter(raw!$H$2:$H10000,raw!$B$2:$B10000=raw!$B4797),1),"""")"),"")</f>
        <v/>
      </c>
      <c r="E4798" s="40" t="str">
        <f t="array" ref="E4798">IFERROR(INDEX(raw!$B:$H,MATCH(1,(raw!$B:$B=$B4798)*(raw!$D:$D=$C4798),0),7), "n/a")</f>
        <v/>
      </c>
    </row>
    <row r="4799">
      <c r="B4799" s="39" t="str">
        <f>IFERROR(raw!$B4798,"")</f>
        <v/>
      </c>
      <c r="C4799" s="39" t="str">
        <f>IFERROR(raw!$D4798,"")</f>
        <v/>
      </c>
      <c r="D4799" s="39" t="str">
        <f>IFERROR(__xludf.DUMMYFUNCTION("IFERROR(RANK(raw!$H4798,Filter(raw!$H$2:$H10000,raw!$B$2:$B10000=raw!$B4798),1),"""")"),"")</f>
        <v/>
      </c>
      <c r="E4799" s="40" t="str">
        <f t="array" ref="E4799">IFERROR(INDEX(raw!$B:$H,MATCH(1,(raw!$B:$B=$B4799)*(raw!$D:$D=$C4799),0),7), "n/a")</f>
        <v/>
      </c>
    </row>
    <row r="4800">
      <c r="B4800" s="39" t="str">
        <f>IFERROR(raw!$B4799,"")</f>
        <v/>
      </c>
      <c r="C4800" s="39" t="str">
        <f>IFERROR(raw!$D4799,"")</f>
        <v/>
      </c>
      <c r="D4800" s="39" t="str">
        <f>IFERROR(__xludf.DUMMYFUNCTION("IFERROR(RANK(raw!$H4799,Filter(raw!$H$2:$H10000,raw!$B$2:$B10000=raw!$B4799),1),"""")"),"")</f>
        <v/>
      </c>
      <c r="E4800" s="40" t="str">
        <f t="array" ref="E4800">IFERROR(INDEX(raw!$B:$H,MATCH(1,(raw!$B:$B=$B4800)*(raw!$D:$D=$C4800),0),7), "n/a")</f>
        <v/>
      </c>
    </row>
    <row r="4801">
      <c r="B4801" s="39" t="str">
        <f>IFERROR(raw!$B4800,"")</f>
        <v/>
      </c>
      <c r="C4801" s="39" t="str">
        <f>IFERROR(raw!$D4800,"")</f>
        <v/>
      </c>
      <c r="D4801" s="39" t="str">
        <f>IFERROR(__xludf.DUMMYFUNCTION("IFERROR(RANK(raw!$H4800,Filter(raw!$H$2:$H10000,raw!$B$2:$B10000=raw!$B4800),1),"""")"),"")</f>
        <v/>
      </c>
      <c r="E4801" s="40" t="str">
        <f t="array" ref="E4801">IFERROR(INDEX(raw!$B:$H,MATCH(1,(raw!$B:$B=$B4801)*(raw!$D:$D=$C4801),0),7), "n/a")</f>
        <v/>
      </c>
    </row>
    <row r="4802">
      <c r="B4802" s="39" t="str">
        <f>IFERROR(raw!$B4801,"")</f>
        <v/>
      </c>
      <c r="C4802" s="39" t="str">
        <f>IFERROR(raw!$D4801,"")</f>
        <v/>
      </c>
      <c r="D4802" s="39" t="str">
        <f>IFERROR(__xludf.DUMMYFUNCTION("IFERROR(RANK(raw!$H4801,Filter(raw!$H$2:$H10000,raw!$B$2:$B10000=raw!$B4801),1),"""")"),"")</f>
        <v/>
      </c>
      <c r="E4802" s="40" t="str">
        <f t="array" ref="E4802">IFERROR(INDEX(raw!$B:$H,MATCH(1,(raw!$B:$B=$B4802)*(raw!$D:$D=$C4802),0),7), "n/a")</f>
        <v/>
      </c>
    </row>
    <row r="4803">
      <c r="B4803" s="39" t="str">
        <f>IFERROR(raw!$B4802,"")</f>
        <v/>
      </c>
      <c r="C4803" s="39" t="str">
        <f>IFERROR(raw!$D4802,"")</f>
        <v/>
      </c>
      <c r="D4803" s="39" t="str">
        <f>IFERROR(__xludf.DUMMYFUNCTION("IFERROR(RANK(raw!$H4802,Filter(raw!$H$2:$H10000,raw!$B$2:$B10000=raw!$B4802),1),"""")"),"")</f>
        <v/>
      </c>
      <c r="E4803" s="40" t="str">
        <f t="array" ref="E4803">IFERROR(INDEX(raw!$B:$H,MATCH(1,(raw!$B:$B=$B4803)*(raw!$D:$D=$C4803),0),7), "n/a")</f>
        <v/>
      </c>
    </row>
    <row r="4804">
      <c r="B4804" s="39" t="str">
        <f>IFERROR(raw!$B4803,"")</f>
        <v/>
      </c>
      <c r="C4804" s="39" t="str">
        <f>IFERROR(raw!$D4803,"")</f>
        <v/>
      </c>
      <c r="D4804" s="39" t="str">
        <f>IFERROR(__xludf.DUMMYFUNCTION("IFERROR(RANK(raw!$H4803,Filter(raw!$H$2:$H10000,raw!$B$2:$B10000=raw!$B4803),1),"""")"),"")</f>
        <v/>
      </c>
      <c r="E4804" s="40" t="str">
        <f t="array" ref="E4804">IFERROR(INDEX(raw!$B:$H,MATCH(1,(raw!$B:$B=$B4804)*(raw!$D:$D=$C4804),0),7), "n/a")</f>
        <v/>
      </c>
    </row>
    <row r="4805">
      <c r="B4805" s="39" t="str">
        <f>IFERROR(raw!$B4804,"")</f>
        <v/>
      </c>
      <c r="C4805" s="39" t="str">
        <f>IFERROR(raw!$D4804,"")</f>
        <v/>
      </c>
      <c r="D4805" s="39" t="str">
        <f>IFERROR(__xludf.DUMMYFUNCTION("IFERROR(RANK(raw!$H4804,Filter(raw!$H$2:$H10000,raw!$B$2:$B10000=raw!$B4804),1),"""")"),"")</f>
        <v/>
      </c>
      <c r="E4805" s="40" t="str">
        <f t="array" ref="E4805">IFERROR(INDEX(raw!$B:$H,MATCH(1,(raw!$B:$B=$B4805)*(raw!$D:$D=$C4805),0),7), "n/a")</f>
        <v/>
      </c>
    </row>
    <row r="4806">
      <c r="B4806" s="39" t="str">
        <f>IFERROR(raw!$B4805,"")</f>
        <v/>
      </c>
      <c r="C4806" s="39" t="str">
        <f>IFERROR(raw!$D4805,"")</f>
        <v/>
      </c>
      <c r="D4806" s="39" t="str">
        <f>IFERROR(__xludf.DUMMYFUNCTION("IFERROR(RANK(raw!$H4805,Filter(raw!$H$2:$H10000,raw!$B$2:$B10000=raw!$B4805),1),"""")"),"")</f>
        <v/>
      </c>
      <c r="E4806" s="40" t="str">
        <f t="array" ref="E4806">IFERROR(INDEX(raw!$B:$H,MATCH(1,(raw!$B:$B=$B4806)*(raw!$D:$D=$C4806),0),7), "n/a")</f>
        <v/>
      </c>
    </row>
    <row r="4807">
      <c r="B4807" s="39" t="str">
        <f>IFERROR(raw!$B4806,"")</f>
        <v/>
      </c>
      <c r="C4807" s="39" t="str">
        <f>IFERROR(raw!$D4806,"")</f>
        <v/>
      </c>
      <c r="D4807" s="39" t="str">
        <f>IFERROR(__xludf.DUMMYFUNCTION("IFERROR(RANK(raw!$H4806,Filter(raw!$H$2:$H10000,raw!$B$2:$B10000=raw!$B4806),1),"""")"),"")</f>
        <v/>
      </c>
      <c r="E4807" s="40" t="str">
        <f t="array" ref="E4807">IFERROR(INDEX(raw!$B:$H,MATCH(1,(raw!$B:$B=$B4807)*(raw!$D:$D=$C4807),0),7), "n/a")</f>
        <v/>
      </c>
    </row>
    <row r="4808">
      <c r="B4808" s="39" t="str">
        <f>IFERROR(raw!$B4807,"")</f>
        <v/>
      </c>
      <c r="C4808" s="39" t="str">
        <f>IFERROR(raw!$D4807,"")</f>
        <v/>
      </c>
      <c r="D4808" s="39" t="str">
        <f>IFERROR(__xludf.DUMMYFUNCTION("IFERROR(RANK(raw!$H4807,Filter(raw!$H$2:$H10000,raw!$B$2:$B10000=raw!$B4807),1),"""")"),"")</f>
        <v/>
      </c>
      <c r="E4808" s="40" t="str">
        <f t="array" ref="E4808">IFERROR(INDEX(raw!$B:$H,MATCH(1,(raw!$B:$B=$B4808)*(raw!$D:$D=$C4808),0),7), "n/a")</f>
        <v/>
      </c>
    </row>
    <row r="4809">
      <c r="B4809" s="39" t="str">
        <f>IFERROR(raw!$B4808,"")</f>
        <v/>
      </c>
      <c r="C4809" s="39" t="str">
        <f>IFERROR(raw!$D4808,"")</f>
        <v/>
      </c>
      <c r="D4809" s="39" t="str">
        <f>IFERROR(__xludf.DUMMYFUNCTION("IFERROR(RANK(raw!$H4808,Filter(raw!$H$2:$H10000,raw!$B$2:$B10000=raw!$B4808),1),"""")"),"")</f>
        <v/>
      </c>
      <c r="E4809" s="40" t="str">
        <f t="array" ref="E4809">IFERROR(INDEX(raw!$B:$H,MATCH(1,(raw!$B:$B=$B4809)*(raw!$D:$D=$C4809),0),7), "n/a")</f>
        <v/>
      </c>
    </row>
    <row r="4810">
      <c r="B4810" s="39" t="str">
        <f>IFERROR(raw!$B4809,"")</f>
        <v/>
      </c>
      <c r="C4810" s="39" t="str">
        <f>IFERROR(raw!$D4809,"")</f>
        <v/>
      </c>
      <c r="D4810" s="39" t="str">
        <f>IFERROR(__xludf.DUMMYFUNCTION("IFERROR(RANK(raw!$H4809,Filter(raw!$H$2:$H10000,raw!$B$2:$B10000=raw!$B4809),1),"""")"),"")</f>
        <v/>
      </c>
      <c r="E4810" s="40" t="str">
        <f t="array" ref="E4810">IFERROR(INDEX(raw!$B:$H,MATCH(1,(raw!$B:$B=$B4810)*(raw!$D:$D=$C4810),0),7), "n/a")</f>
        <v/>
      </c>
    </row>
    <row r="4811">
      <c r="B4811" s="39" t="str">
        <f>IFERROR(raw!$B4810,"")</f>
        <v/>
      </c>
      <c r="C4811" s="39" t="str">
        <f>IFERROR(raw!$D4810,"")</f>
        <v/>
      </c>
      <c r="D4811" s="39" t="str">
        <f>IFERROR(__xludf.DUMMYFUNCTION("IFERROR(RANK(raw!$H4810,Filter(raw!$H$2:$H10000,raw!$B$2:$B10000=raw!$B4810),1),"""")"),"")</f>
        <v/>
      </c>
      <c r="E4811" s="40" t="str">
        <f t="array" ref="E4811">IFERROR(INDEX(raw!$B:$H,MATCH(1,(raw!$B:$B=$B4811)*(raw!$D:$D=$C4811),0),7), "n/a")</f>
        <v/>
      </c>
    </row>
    <row r="4812">
      <c r="B4812" s="39" t="str">
        <f>IFERROR(raw!$B4811,"")</f>
        <v/>
      </c>
      <c r="C4812" s="39" t="str">
        <f>IFERROR(raw!$D4811,"")</f>
        <v/>
      </c>
      <c r="D4812" s="39" t="str">
        <f>IFERROR(__xludf.DUMMYFUNCTION("IFERROR(RANK(raw!$H4811,Filter(raw!$H$2:$H10000,raw!$B$2:$B10000=raw!$B4811),1),"""")"),"")</f>
        <v/>
      </c>
      <c r="E4812" s="40" t="str">
        <f t="array" ref="E4812">IFERROR(INDEX(raw!$B:$H,MATCH(1,(raw!$B:$B=$B4812)*(raw!$D:$D=$C4812),0),7), "n/a")</f>
        <v/>
      </c>
    </row>
    <row r="4813">
      <c r="B4813" s="39" t="str">
        <f>IFERROR(raw!$B4812,"")</f>
        <v/>
      </c>
      <c r="C4813" s="39" t="str">
        <f>IFERROR(raw!$D4812,"")</f>
        <v/>
      </c>
      <c r="D4813" s="39" t="str">
        <f>IFERROR(__xludf.DUMMYFUNCTION("IFERROR(RANK(raw!$H4812,Filter(raw!$H$2:$H10000,raw!$B$2:$B10000=raw!$B4812),1),"""")"),"")</f>
        <v/>
      </c>
      <c r="E4813" s="40" t="str">
        <f t="array" ref="E4813">IFERROR(INDEX(raw!$B:$H,MATCH(1,(raw!$B:$B=$B4813)*(raw!$D:$D=$C4813),0),7), "n/a")</f>
        <v/>
      </c>
    </row>
    <row r="4814">
      <c r="B4814" s="39" t="str">
        <f>IFERROR(raw!$B4813,"")</f>
        <v/>
      </c>
      <c r="C4814" s="39" t="str">
        <f>IFERROR(raw!$D4813,"")</f>
        <v/>
      </c>
      <c r="D4814" s="39" t="str">
        <f>IFERROR(__xludf.DUMMYFUNCTION("IFERROR(RANK(raw!$H4813,Filter(raw!$H$2:$H10000,raw!$B$2:$B10000=raw!$B4813),1),"""")"),"")</f>
        <v/>
      </c>
      <c r="E4814" s="40" t="str">
        <f t="array" ref="E4814">IFERROR(INDEX(raw!$B:$H,MATCH(1,(raw!$B:$B=$B4814)*(raw!$D:$D=$C4814),0),7), "n/a")</f>
        <v/>
      </c>
    </row>
    <row r="4815">
      <c r="B4815" s="39" t="str">
        <f>IFERROR(raw!$B4814,"")</f>
        <v/>
      </c>
      <c r="C4815" s="39" t="str">
        <f>IFERROR(raw!$D4814,"")</f>
        <v/>
      </c>
      <c r="D4815" s="39" t="str">
        <f>IFERROR(__xludf.DUMMYFUNCTION("IFERROR(RANK(raw!$H4814,Filter(raw!$H$2:$H10000,raw!$B$2:$B10000=raw!$B4814),1),"""")"),"")</f>
        <v/>
      </c>
      <c r="E4815" s="40" t="str">
        <f t="array" ref="E4815">IFERROR(INDEX(raw!$B:$H,MATCH(1,(raw!$B:$B=$B4815)*(raw!$D:$D=$C4815),0),7), "n/a")</f>
        <v/>
      </c>
    </row>
    <row r="4816">
      <c r="B4816" s="39" t="str">
        <f>IFERROR(raw!$B4815,"")</f>
        <v/>
      </c>
      <c r="C4816" s="39" t="str">
        <f>IFERROR(raw!$D4815,"")</f>
        <v/>
      </c>
      <c r="D4816" s="39" t="str">
        <f>IFERROR(__xludf.DUMMYFUNCTION("IFERROR(RANK(raw!$H4815,Filter(raw!$H$2:$H10000,raw!$B$2:$B10000=raw!$B4815),1),"""")"),"")</f>
        <v/>
      </c>
      <c r="E4816" s="40" t="str">
        <f t="array" ref="E4816">IFERROR(INDEX(raw!$B:$H,MATCH(1,(raw!$B:$B=$B4816)*(raw!$D:$D=$C4816),0),7), "n/a")</f>
        <v/>
      </c>
    </row>
    <row r="4817">
      <c r="B4817" s="39" t="str">
        <f>IFERROR(raw!$B4816,"")</f>
        <v/>
      </c>
      <c r="C4817" s="39" t="str">
        <f>IFERROR(raw!$D4816,"")</f>
        <v/>
      </c>
      <c r="D4817" s="39" t="str">
        <f>IFERROR(__xludf.DUMMYFUNCTION("IFERROR(RANK(raw!$H4816,Filter(raw!$H$2:$H10000,raw!$B$2:$B10000=raw!$B4816),1),"""")"),"")</f>
        <v/>
      </c>
      <c r="E4817" s="40" t="str">
        <f t="array" ref="E4817">IFERROR(INDEX(raw!$B:$H,MATCH(1,(raw!$B:$B=$B4817)*(raw!$D:$D=$C4817),0),7), "n/a")</f>
        <v/>
      </c>
    </row>
    <row r="4818">
      <c r="B4818" s="39" t="str">
        <f>IFERROR(raw!$B4817,"")</f>
        <v/>
      </c>
      <c r="C4818" s="39" t="str">
        <f>IFERROR(raw!$D4817,"")</f>
        <v/>
      </c>
      <c r="D4818" s="39" t="str">
        <f>IFERROR(__xludf.DUMMYFUNCTION("IFERROR(RANK(raw!$H4817,Filter(raw!$H$2:$H10000,raw!$B$2:$B10000=raw!$B4817),1),"""")"),"")</f>
        <v/>
      </c>
      <c r="E4818" s="40" t="str">
        <f t="array" ref="E4818">IFERROR(INDEX(raw!$B:$H,MATCH(1,(raw!$B:$B=$B4818)*(raw!$D:$D=$C4818),0),7), "n/a")</f>
        <v/>
      </c>
    </row>
    <row r="4819">
      <c r="B4819" s="39" t="str">
        <f>IFERROR(raw!$B4818,"")</f>
        <v/>
      </c>
      <c r="C4819" s="39" t="str">
        <f>IFERROR(raw!$D4818,"")</f>
        <v/>
      </c>
      <c r="D4819" s="39" t="str">
        <f>IFERROR(__xludf.DUMMYFUNCTION("IFERROR(RANK(raw!$H4818,Filter(raw!$H$2:$H10000,raw!$B$2:$B10000=raw!$B4818),1),"""")"),"")</f>
        <v/>
      </c>
      <c r="E4819" s="40" t="str">
        <f t="array" ref="E4819">IFERROR(INDEX(raw!$B:$H,MATCH(1,(raw!$B:$B=$B4819)*(raw!$D:$D=$C4819),0),7), "n/a")</f>
        <v/>
      </c>
    </row>
    <row r="4820">
      <c r="B4820" s="39" t="str">
        <f>IFERROR(raw!$B4819,"")</f>
        <v/>
      </c>
      <c r="C4820" s="39" t="str">
        <f>IFERROR(raw!$D4819,"")</f>
        <v/>
      </c>
      <c r="D4820" s="39" t="str">
        <f>IFERROR(__xludf.DUMMYFUNCTION("IFERROR(RANK(raw!$H4819,Filter(raw!$H$2:$H10000,raw!$B$2:$B10000=raw!$B4819),1),"""")"),"")</f>
        <v/>
      </c>
      <c r="E4820" s="40" t="str">
        <f t="array" ref="E4820">IFERROR(INDEX(raw!$B:$H,MATCH(1,(raw!$B:$B=$B4820)*(raw!$D:$D=$C4820),0),7), "n/a")</f>
        <v/>
      </c>
    </row>
    <row r="4821">
      <c r="B4821" s="39" t="str">
        <f>IFERROR(raw!$B4820,"")</f>
        <v/>
      </c>
      <c r="C4821" s="39" t="str">
        <f>IFERROR(raw!$D4820,"")</f>
        <v/>
      </c>
      <c r="D4821" s="39" t="str">
        <f>IFERROR(__xludf.DUMMYFUNCTION("IFERROR(RANK(raw!$H4820,Filter(raw!$H$2:$H10000,raw!$B$2:$B10000=raw!$B4820),1),"""")"),"")</f>
        <v/>
      </c>
      <c r="E4821" s="40" t="str">
        <f t="array" ref="E4821">IFERROR(INDEX(raw!$B:$H,MATCH(1,(raw!$B:$B=$B4821)*(raw!$D:$D=$C4821),0),7), "n/a")</f>
        <v/>
      </c>
    </row>
    <row r="4822">
      <c r="B4822" s="39" t="str">
        <f>IFERROR(raw!$B4821,"")</f>
        <v/>
      </c>
      <c r="C4822" s="39" t="str">
        <f>IFERROR(raw!$D4821,"")</f>
        <v/>
      </c>
      <c r="D4822" s="39" t="str">
        <f>IFERROR(__xludf.DUMMYFUNCTION("IFERROR(RANK(raw!$H4821,Filter(raw!$H$2:$H10000,raw!$B$2:$B10000=raw!$B4821),1),"""")"),"")</f>
        <v/>
      </c>
      <c r="E4822" s="40" t="str">
        <f t="array" ref="E4822">IFERROR(INDEX(raw!$B:$H,MATCH(1,(raw!$B:$B=$B4822)*(raw!$D:$D=$C4822),0),7), "n/a")</f>
        <v/>
      </c>
    </row>
    <row r="4823">
      <c r="B4823" s="39" t="str">
        <f>IFERROR(raw!$B4822,"")</f>
        <v/>
      </c>
      <c r="C4823" s="39" t="str">
        <f>IFERROR(raw!$D4822,"")</f>
        <v/>
      </c>
      <c r="D4823" s="39" t="str">
        <f>IFERROR(__xludf.DUMMYFUNCTION("IFERROR(RANK(raw!$H4822,Filter(raw!$H$2:$H10000,raw!$B$2:$B10000=raw!$B4822),1),"""")"),"")</f>
        <v/>
      </c>
      <c r="E4823" s="40" t="str">
        <f t="array" ref="E4823">IFERROR(INDEX(raw!$B:$H,MATCH(1,(raw!$B:$B=$B4823)*(raw!$D:$D=$C4823),0),7), "n/a")</f>
        <v/>
      </c>
    </row>
    <row r="4824">
      <c r="B4824" s="39" t="str">
        <f>IFERROR(raw!$B4823,"")</f>
        <v/>
      </c>
      <c r="C4824" s="39" t="str">
        <f>IFERROR(raw!$D4823,"")</f>
        <v/>
      </c>
      <c r="D4824" s="39" t="str">
        <f>IFERROR(__xludf.DUMMYFUNCTION("IFERROR(RANK(raw!$H4823,Filter(raw!$H$2:$H10000,raw!$B$2:$B10000=raw!$B4823),1),"""")"),"")</f>
        <v/>
      </c>
      <c r="E4824" s="40" t="str">
        <f t="array" ref="E4824">IFERROR(INDEX(raw!$B:$H,MATCH(1,(raw!$B:$B=$B4824)*(raw!$D:$D=$C4824),0),7), "n/a")</f>
        <v/>
      </c>
    </row>
    <row r="4825">
      <c r="B4825" s="39" t="str">
        <f>IFERROR(raw!$B4824,"")</f>
        <v/>
      </c>
      <c r="C4825" s="39" t="str">
        <f>IFERROR(raw!$D4824,"")</f>
        <v/>
      </c>
      <c r="D4825" s="39" t="str">
        <f>IFERROR(__xludf.DUMMYFUNCTION("IFERROR(RANK(raw!$H4824,Filter(raw!$H$2:$H10000,raw!$B$2:$B10000=raw!$B4824),1),"""")"),"")</f>
        <v/>
      </c>
      <c r="E4825" s="40" t="str">
        <f t="array" ref="E4825">IFERROR(INDEX(raw!$B:$H,MATCH(1,(raw!$B:$B=$B4825)*(raw!$D:$D=$C4825),0),7), "n/a")</f>
        <v/>
      </c>
    </row>
    <row r="4826">
      <c r="B4826" s="39" t="str">
        <f>IFERROR(raw!$B4825,"")</f>
        <v/>
      </c>
      <c r="C4826" s="39" t="str">
        <f>IFERROR(raw!$D4825,"")</f>
        <v/>
      </c>
      <c r="D4826" s="39" t="str">
        <f>IFERROR(__xludf.DUMMYFUNCTION("IFERROR(RANK(raw!$H4825,Filter(raw!$H$2:$H10000,raw!$B$2:$B10000=raw!$B4825),1),"""")"),"")</f>
        <v/>
      </c>
      <c r="E4826" s="40" t="str">
        <f t="array" ref="E4826">IFERROR(INDEX(raw!$B:$H,MATCH(1,(raw!$B:$B=$B4826)*(raw!$D:$D=$C4826),0),7), "n/a")</f>
        <v/>
      </c>
    </row>
    <row r="4827">
      <c r="B4827" s="39" t="str">
        <f>IFERROR(raw!$B4826,"")</f>
        <v/>
      </c>
      <c r="C4827" s="39" t="str">
        <f>IFERROR(raw!$D4826,"")</f>
        <v/>
      </c>
      <c r="D4827" s="39" t="str">
        <f>IFERROR(__xludf.DUMMYFUNCTION("IFERROR(RANK(raw!$H4826,Filter(raw!$H$2:$H10000,raw!$B$2:$B10000=raw!$B4826),1),"""")"),"")</f>
        <v/>
      </c>
      <c r="E4827" s="40" t="str">
        <f t="array" ref="E4827">IFERROR(INDEX(raw!$B:$H,MATCH(1,(raw!$B:$B=$B4827)*(raw!$D:$D=$C4827),0),7), "n/a")</f>
        <v/>
      </c>
    </row>
    <row r="4828">
      <c r="B4828" s="39" t="str">
        <f>IFERROR(raw!$B4827,"")</f>
        <v/>
      </c>
      <c r="C4828" s="39" t="str">
        <f>IFERROR(raw!$D4827,"")</f>
        <v/>
      </c>
      <c r="D4828" s="39" t="str">
        <f>IFERROR(__xludf.DUMMYFUNCTION("IFERROR(RANK(raw!$H4827,Filter(raw!$H$2:$H10000,raw!$B$2:$B10000=raw!$B4827),1),"""")"),"")</f>
        <v/>
      </c>
      <c r="E4828" s="40" t="str">
        <f t="array" ref="E4828">IFERROR(INDEX(raw!$B:$H,MATCH(1,(raw!$B:$B=$B4828)*(raw!$D:$D=$C4828),0),7), "n/a")</f>
        <v/>
      </c>
    </row>
    <row r="4829">
      <c r="B4829" s="39" t="str">
        <f>IFERROR(raw!$B4828,"")</f>
        <v/>
      </c>
      <c r="C4829" s="39" t="str">
        <f>IFERROR(raw!$D4828,"")</f>
        <v/>
      </c>
      <c r="D4829" s="39" t="str">
        <f>IFERROR(__xludf.DUMMYFUNCTION("IFERROR(RANK(raw!$H4828,Filter(raw!$H$2:$H10000,raw!$B$2:$B10000=raw!$B4828),1),"""")"),"")</f>
        <v/>
      </c>
      <c r="E4829" s="40" t="str">
        <f t="array" ref="E4829">IFERROR(INDEX(raw!$B:$H,MATCH(1,(raw!$B:$B=$B4829)*(raw!$D:$D=$C4829),0),7), "n/a")</f>
        <v/>
      </c>
    </row>
    <row r="4830">
      <c r="B4830" s="39" t="str">
        <f>IFERROR(raw!$B4829,"")</f>
        <v/>
      </c>
      <c r="C4830" s="39" t="str">
        <f>IFERROR(raw!$D4829,"")</f>
        <v/>
      </c>
      <c r="D4830" s="39" t="str">
        <f>IFERROR(__xludf.DUMMYFUNCTION("IFERROR(RANK(raw!$H4829,Filter(raw!$H$2:$H10000,raw!$B$2:$B10000=raw!$B4829),1),"""")"),"")</f>
        <v/>
      </c>
      <c r="E4830" s="40" t="str">
        <f t="array" ref="E4830">IFERROR(INDEX(raw!$B:$H,MATCH(1,(raw!$B:$B=$B4830)*(raw!$D:$D=$C4830),0),7), "n/a")</f>
        <v/>
      </c>
    </row>
    <row r="4831">
      <c r="B4831" s="39" t="str">
        <f>IFERROR(raw!$B4830,"")</f>
        <v/>
      </c>
      <c r="C4831" s="39" t="str">
        <f>IFERROR(raw!$D4830,"")</f>
        <v/>
      </c>
      <c r="D4831" s="39" t="str">
        <f>IFERROR(__xludf.DUMMYFUNCTION("IFERROR(RANK(raw!$H4830,Filter(raw!$H$2:$H10000,raw!$B$2:$B10000=raw!$B4830),1),"""")"),"")</f>
        <v/>
      </c>
      <c r="E4831" s="40" t="str">
        <f t="array" ref="E4831">IFERROR(INDEX(raw!$B:$H,MATCH(1,(raw!$B:$B=$B4831)*(raw!$D:$D=$C4831),0),7), "n/a")</f>
        <v/>
      </c>
    </row>
    <row r="4832">
      <c r="B4832" s="39" t="str">
        <f>IFERROR(raw!$B4831,"")</f>
        <v/>
      </c>
      <c r="C4832" s="39" t="str">
        <f>IFERROR(raw!$D4831,"")</f>
        <v/>
      </c>
      <c r="D4832" s="39" t="str">
        <f>IFERROR(__xludf.DUMMYFUNCTION("IFERROR(RANK(raw!$H4831,Filter(raw!$H$2:$H10000,raw!$B$2:$B10000=raw!$B4831),1),"""")"),"")</f>
        <v/>
      </c>
      <c r="E4832" s="40" t="str">
        <f t="array" ref="E4832">IFERROR(INDEX(raw!$B:$H,MATCH(1,(raw!$B:$B=$B4832)*(raw!$D:$D=$C4832),0),7), "n/a")</f>
        <v/>
      </c>
    </row>
    <row r="4833">
      <c r="B4833" s="39" t="str">
        <f>IFERROR(raw!$B4832,"")</f>
        <v/>
      </c>
      <c r="C4833" s="39" t="str">
        <f>IFERROR(raw!$D4832,"")</f>
        <v/>
      </c>
      <c r="D4833" s="39" t="str">
        <f>IFERROR(__xludf.DUMMYFUNCTION("IFERROR(RANK(raw!$H4832,Filter(raw!$H$2:$H10000,raw!$B$2:$B10000=raw!$B4832),1),"""")"),"")</f>
        <v/>
      </c>
      <c r="E4833" s="40" t="str">
        <f t="array" ref="E4833">IFERROR(INDEX(raw!$B:$H,MATCH(1,(raw!$B:$B=$B4833)*(raw!$D:$D=$C4833),0),7), "n/a")</f>
        <v/>
      </c>
    </row>
    <row r="4834">
      <c r="B4834" s="39" t="str">
        <f>IFERROR(raw!$B4833,"")</f>
        <v/>
      </c>
      <c r="C4834" s="39" t="str">
        <f>IFERROR(raw!$D4833,"")</f>
        <v/>
      </c>
      <c r="D4834" s="39" t="str">
        <f>IFERROR(__xludf.DUMMYFUNCTION("IFERROR(RANK(raw!$H4833,Filter(raw!$H$2:$H10000,raw!$B$2:$B10000=raw!$B4833),1),"""")"),"")</f>
        <v/>
      </c>
      <c r="E4834" s="40" t="str">
        <f t="array" ref="E4834">IFERROR(INDEX(raw!$B:$H,MATCH(1,(raw!$B:$B=$B4834)*(raw!$D:$D=$C4834),0),7), "n/a")</f>
        <v/>
      </c>
    </row>
    <row r="4835">
      <c r="B4835" s="39" t="str">
        <f>IFERROR(raw!$B4834,"")</f>
        <v/>
      </c>
      <c r="C4835" s="39" t="str">
        <f>IFERROR(raw!$D4834,"")</f>
        <v/>
      </c>
      <c r="D4835" s="39" t="str">
        <f>IFERROR(__xludf.DUMMYFUNCTION("IFERROR(RANK(raw!$H4834,Filter(raw!$H$2:$H10000,raw!$B$2:$B10000=raw!$B4834),1),"""")"),"")</f>
        <v/>
      </c>
      <c r="E4835" s="40" t="str">
        <f t="array" ref="E4835">IFERROR(INDEX(raw!$B:$H,MATCH(1,(raw!$B:$B=$B4835)*(raw!$D:$D=$C4835),0),7), "n/a")</f>
        <v/>
      </c>
    </row>
    <row r="4836">
      <c r="B4836" s="39" t="str">
        <f>IFERROR(raw!$B4835,"")</f>
        <v/>
      </c>
      <c r="C4836" s="39" t="str">
        <f>IFERROR(raw!$D4835,"")</f>
        <v/>
      </c>
      <c r="D4836" s="39" t="str">
        <f>IFERROR(__xludf.DUMMYFUNCTION("IFERROR(RANK(raw!$H4835,Filter(raw!$H$2:$H10000,raw!$B$2:$B10000=raw!$B4835),1),"""")"),"")</f>
        <v/>
      </c>
      <c r="E4836" s="40" t="str">
        <f t="array" ref="E4836">IFERROR(INDEX(raw!$B:$H,MATCH(1,(raw!$B:$B=$B4836)*(raw!$D:$D=$C4836),0),7), "n/a")</f>
        <v/>
      </c>
    </row>
    <row r="4837">
      <c r="B4837" s="39" t="str">
        <f>IFERROR(raw!$B4836,"")</f>
        <v/>
      </c>
      <c r="C4837" s="39" t="str">
        <f>IFERROR(raw!$D4836,"")</f>
        <v/>
      </c>
      <c r="D4837" s="39" t="str">
        <f>IFERROR(__xludf.DUMMYFUNCTION("IFERROR(RANK(raw!$H4836,Filter(raw!$H$2:$H10000,raw!$B$2:$B10000=raw!$B4836),1),"""")"),"")</f>
        <v/>
      </c>
      <c r="E4837" s="40" t="str">
        <f t="array" ref="E4837">IFERROR(INDEX(raw!$B:$H,MATCH(1,(raw!$B:$B=$B4837)*(raw!$D:$D=$C4837),0),7), "n/a")</f>
        <v/>
      </c>
    </row>
    <row r="4838">
      <c r="B4838" s="39" t="str">
        <f>IFERROR(raw!$B4837,"")</f>
        <v/>
      </c>
      <c r="C4838" s="39" t="str">
        <f>IFERROR(raw!$D4837,"")</f>
        <v/>
      </c>
      <c r="D4838" s="39" t="str">
        <f>IFERROR(__xludf.DUMMYFUNCTION("IFERROR(RANK(raw!$H4837,Filter(raw!$H$2:$H10000,raw!$B$2:$B10000=raw!$B4837),1),"""")"),"")</f>
        <v/>
      </c>
      <c r="E4838" s="40" t="str">
        <f t="array" ref="E4838">IFERROR(INDEX(raw!$B:$H,MATCH(1,(raw!$B:$B=$B4838)*(raw!$D:$D=$C4838),0),7), "n/a")</f>
        <v/>
      </c>
    </row>
    <row r="4839">
      <c r="B4839" s="39" t="str">
        <f>IFERROR(raw!$B4838,"")</f>
        <v/>
      </c>
      <c r="C4839" s="39" t="str">
        <f>IFERROR(raw!$D4838,"")</f>
        <v/>
      </c>
      <c r="D4839" s="39" t="str">
        <f>IFERROR(__xludf.DUMMYFUNCTION("IFERROR(RANK(raw!$H4838,Filter(raw!$H$2:$H10000,raw!$B$2:$B10000=raw!$B4838),1),"""")"),"")</f>
        <v/>
      </c>
      <c r="E4839" s="40" t="str">
        <f t="array" ref="E4839">IFERROR(INDEX(raw!$B:$H,MATCH(1,(raw!$B:$B=$B4839)*(raw!$D:$D=$C4839),0),7), "n/a")</f>
        <v/>
      </c>
    </row>
    <row r="4840">
      <c r="B4840" s="39" t="str">
        <f>IFERROR(raw!$B4839,"")</f>
        <v/>
      </c>
      <c r="C4840" s="39" t="str">
        <f>IFERROR(raw!$D4839,"")</f>
        <v/>
      </c>
      <c r="D4840" s="39" t="str">
        <f>IFERROR(__xludf.DUMMYFUNCTION("IFERROR(RANK(raw!$H4839,Filter(raw!$H$2:$H10000,raw!$B$2:$B10000=raw!$B4839),1),"""")"),"")</f>
        <v/>
      </c>
      <c r="E4840" s="40" t="str">
        <f t="array" ref="E4840">IFERROR(INDEX(raw!$B:$H,MATCH(1,(raw!$B:$B=$B4840)*(raw!$D:$D=$C4840),0),7), "n/a")</f>
        <v/>
      </c>
    </row>
    <row r="4841">
      <c r="B4841" s="39" t="str">
        <f>IFERROR(raw!$B4840,"")</f>
        <v/>
      </c>
      <c r="C4841" s="39" t="str">
        <f>IFERROR(raw!$D4840,"")</f>
        <v/>
      </c>
      <c r="D4841" s="39" t="str">
        <f>IFERROR(__xludf.DUMMYFUNCTION("IFERROR(RANK(raw!$H4840,Filter(raw!$H$2:$H10000,raw!$B$2:$B10000=raw!$B4840),1),"""")"),"")</f>
        <v/>
      </c>
      <c r="E4841" s="40" t="str">
        <f t="array" ref="E4841">IFERROR(INDEX(raw!$B:$H,MATCH(1,(raw!$B:$B=$B4841)*(raw!$D:$D=$C4841),0),7), "n/a")</f>
        <v/>
      </c>
    </row>
    <row r="4842">
      <c r="B4842" s="39" t="str">
        <f>IFERROR(raw!$B4841,"")</f>
        <v/>
      </c>
      <c r="C4842" s="39" t="str">
        <f>IFERROR(raw!$D4841,"")</f>
        <v/>
      </c>
      <c r="D4842" s="39" t="str">
        <f>IFERROR(__xludf.DUMMYFUNCTION("IFERROR(RANK(raw!$H4841,Filter(raw!$H$2:$H10000,raw!$B$2:$B10000=raw!$B4841),1),"""")"),"")</f>
        <v/>
      </c>
      <c r="E4842" s="40" t="str">
        <f t="array" ref="E4842">IFERROR(INDEX(raw!$B:$H,MATCH(1,(raw!$B:$B=$B4842)*(raw!$D:$D=$C4842),0),7), "n/a")</f>
        <v/>
      </c>
    </row>
    <row r="4843">
      <c r="B4843" s="39" t="str">
        <f>IFERROR(raw!$B4842,"")</f>
        <v/>
      </c>
      <c r="C4843" s="39" t="str">
        <f>IFERROR(raw!$D4842,"")</f>
        <v/>
      </c>
      <c r="D4843" s="39" t="str">
        <f>IFERROR(__xludf.DUMMYFUNCTION("IFERROR(RANK(raw!$H4842,Filter(raw!$H$2:$H10000,raw!$B$2:$B10000=raw!$B4842),1),"""")"),"")</f>
        <v/>
      </c>
      <c r="E4843" s="40" t="str">
        <f t="array" ref="E4843">IFERROR(INDEX(raw!$B:$H,MATCH(1,(raw!$B:$B=$B4843)*(raw!$D:$D=$C4843),0),7), "n/a")</f>
        <v/>
      </c>
    </row>
    <row r="4844">
      <c r="B4844" s="39" t="str">
        <f>IFERROR(raw!$B4843,"")</f>
        <v/>
      </c>
      <c r="C4844" s="39" t="str">
        <f>IFERROR(raw!$D4843,"")</f>
        <v/>
      </c>
      <c r="D4844" s="39" t="str">
        <f>IFERROR(__xludf.DUMMYFUNCTION("IFERROR(RANK(raw!$H4843,Filter(raw!$H$2:$H10000,raw!$B$2:$B10000=raw!$B4843),1),"""")"),"")</f>
        <v/>
      </c>
      <c r="E4844" s="40" t="str">
        <f t="array" ref="E4844">IFERROR(INDEX(raw!$B:$H,MATCH(1,(raw!$B:$B=$B4844)*(raw!$D:$D=$C4844),0),7), "n/a")</f>
        <v/>
      </c>
    </row>
    <row r="4845">
      <c r="B4845" s="39" t="str">
        <f>IFERROR(raw!$B4844,"")</f>
        <v/>
      </c>
      <c r="C4845" s="39" t="str">
        <f>IFERROR(raw!$D4844,"")</f>
        <v/>
      </c>
      <c r="D4845" s="39" t="str">
        <f>IFERROR(__xludf.DUMMYFUNCTION("IFERROR(RANK(raw!$H4844,Filter(raw!$H$2:$H10000,raw!$B$2:$B10000=raw!$B4844),1),"""")"),"")</f>
        <v/>
      </c>
      <c r="E4845" s="40" t="str">
        <f t="array" ref="E4845">IFERROR(INDEX(raw!$B:$H,MATCH(1,(raw!$B:$B=$B4845)*(raw!$D:$D=$C4845),0),7), "n/a")</f>
        <v/>
      </c>
    </row>
    <row r="4846">
      <c r="B4846" s="39" t="str">
        <f>IFERROR(raw!$B4845,"")</f>
        <v/>
      </c>
      <c r="C4846" s="39" t="str">
        <f>IFERROR(raw!$D4845,"")</f>
        <v/>
      </c>
      <c r="D4846" s="39" t="str">
        <f>IFERROR(__xludf.DUMMYFUNCTION("IFERROR(RANK(raw!$H4845,Filter(raw!$H$2:$H10000,raw!$B$2:$B10000=raw!$B4845),1),"""")"),"")</f>
        <v/>
      </c>
      <c r="E4846" s="40" t="str">
        <f t="array" ref="E4846">IFERROR(INDEX(raw!$B:$H,MATCH(1,(raw!$B:$B=$B4846)*(raw!$D:$D=$C4846),0),7), "n/a")</f>
        <v/>
      </c>
    </row>
    <row r="4847">
      <c r="B4847" s="39" t="str">
        <f>IFERROR(raw!$B4846,"")</f>
        <v/>
      </c>
      <c r="C4847" s="39" t="str">
        <f>IFERROR(raw!$D4846,"")</f>
        <v/>
      </c>
      <c r="D4847" s="39" t="str">
        <f>IFERROR(__xludf.DUMMYFUNCTION("IFERROR(RANK(raw!$H4846,Filter(raw!$H$2:$H10000,raw!$B$2:$B10000=raw!$B4846),1),"""")"),"")</f>
        <v/>
      </c>
      <c r="E4847" s="40" t="str">
        <f t="array" ref="E4847">IFERROR(INDEX(raw!$B:$H,MATCH(1,(raw!$B:$B=$B4847)*(raw!$D:$D=$C4847),0),7), "n/a")</f>
        <v/>
      </c>
    </row>
    <row r="4848">
      <c r="B4848" s="39" t="str">
        <f>IFERROR(raw!$B4847,"")</f>
        <v/>
      </c>
      <c r="C4848" s="39" t="str">
        <f>IFERROR(raw!$D4847,"")</f>
        <v/>
      </c>
      <c r="D4848" s="39" t="str">
        <f>IFERROR(__xludf.DUMMYFUNCTION("IFERROR(RANK(raw!$H4847,Filter(raw!$H$2:$H10000,raw!$B$2:$B10000=raw!$B4847),1),"""")"),"")</f>
        <v/>
      </c>
      <c r="E4848" s="40" t="str">
        <f t="array" ref="E4848">IFERROR(INDEX(raw!$B:$H,MATCH(1,(raw!$B:$B=$B4848)*(raw!$D:$D=$C4848),0),7), "n/a")</f>
        <v/>
      </c>
    </row>
    <row r="4849">
      <c r="B4849" s="39" t="str">
        <f>IFERROR(raw!$B4848,"")</f>
        <v/>
      </c>
      <c r="C4849" s="39" t="str">
        <f>IFERROR(raw!$D4848,"")</f>
        <v/>
      </c>
      <c r="D4849" s="39" t="str">
        <f>IFERROR(__xludf.DUMMYFUNCTION("IFERROR(RANK(raw!$H4848,Filter(raw!$H$2:$H10000,raw!$B$2:$B10000=raw!$B4848),1),"""")"),"")</f>
        <v/>
      </c>
      <c r="E4849" s="40" t="str">
        <f t="array" ref="E4849">IFERROR(INDEX(raw!$B:$H,MATCH(1,(raw!$B:$B=$B4849)*(raw!$D:$D=$C4849),0),7), "n/a")</f>
        <v/>
      </c>
    </row>
    <row r="4850">
      <c r="B4850" s="39" t="str">
        <f>IFERROR(raw!$B4849,"")</f>
        <v/>
      </c>
      <c r="C4850" s="39" t="str">
        <f>IFERROR(raw!$D4849,"")</f>
        <v/>
      </c>
      <c r="D4850" s="39" t="str">
        <f>IFERROR(__xludf.DUMMYFUNCTION("IFERROR(RANK(raw!$H4849,Filter(raw!$H$2:$H10000,raw!$B$2:$B10000=raw!$B4849),1),"""")"),"")</f>
        <v/>
      </c>
      <c r="E4850" s="40" t="str">
        <f t="array" ref="E4850">IFERROR(INDEX(raw!$B:$H,MATCH(1,(raw!$B:$B=$B4850)*(raw!$D:$D=$C4850),0),7), "n/a")</f>
        <v/>
      </c>
    </row>
    <row r="4851">
      <c r="B4851" s="39" t="str">
        <f>IFERROR(raw!$B4850,"")</f>
        <v/>
      </c>
      <c r="C4851" s="39" t="str">
        <f>IFERROR(raw!$D4850,"")</f>
        <v/>
      </c>
      <c r="D4851" s="39" t="str">
        <f>IFERROR(__xludf.DUMMYFUNCTION("IFERROR(RANK(raw!$H4850,Filter(raw!$H$2:$H10000,raw!$B$2:$B10000=raw!$B4850),1),"""")"),"")</f>
        <v/>
      </c>
      <c r="E4851" s="40" t="str">
        <f t="array" ref="E4851">IFERROR(INDEX(raw!$B:$H,MATCH(1,(raw!$B:$B=$B4851)*(raw!$D:$D=$C4851),0),7), "n/a")</f>
        <v/>
      </c>
    </row>
    <row r="4852">
      <c r="B4852" s="39" t="str">
        <f>IFERROR(raw!$B4851,"")</f>
        <v/>
      </c>
      <c r="C4852" s="39" t="str">
        <f>IFERROR(raw!$D4851,"")</f>
        <v/>
      </c>
      <c r="D4852" s="39" t="str">
        <f>IFERROR(__xludf.DUMMYFUNCTION("IFERROR(RANK(raw!$H4851,Filter(raw!$H$2:$H10000,raw!$B$2:$B10000=raw!$B4851),1),"""")"),"")</f>
        <v/>
      </c>
      <c r="E4852" s="40" t="str">
        <f t="array" ref="E4852">IFERROR(INDEX(raw!$B:$H,MATCH(1,(raw!$B:$B=$B4852)*(raw!$D:$D=$C4852),0),7), "n/a")</f>
        <v/>
      </c>
    </row>
    <row r="4853">
      <c r="B4853" s="39" t="str">
        <f>IFERROR(raw!$B4852,"")</f>
        <v/>
      </c>
      <c r="C4853" s="39" t="str">
        <f>IFERROR(raw!$D4852,"")</f>
        <v/>
      </c>
      <c r="D4853" s="39" t="str">
        <f>IFERROR(__xludf.DUMMYFUNCTION("IFERROR(RANK(raw!$H4852,Filter(raw!$H$2:$H10000,raw!$B$2:$B10000=raw!$B4852),1),"""")"),"")</f>
        <v/>
      </c>
      <c r="E4853" s="40" t="str">
        <f t="array" ref="E4853">IFERROR(INDEX(raw!$B:$H,MATCH(1,(raw!$B:$B=$B4853)*(raw!$D:$D=$C4853),0),7), "n/a")</f>
        <v/>
      </c>
    </row>
    <row r="4854">
      <c r="B4854" s="39" t="str">
        <f>IFERROR(raw!$B4853,"")</f>
        <v/>
      </c>
      <c r="C4854" s="39" t="str">
        <f>IFERROR(raw!$D4853,"")</f>
        <v/>
      </c>
      <c r="D4854" s="39" t="str">
        <f>IFERROR(__xludf.DUMMYFUNCTION("IFERROR(RANK(raw!$H4853,Filter(raw!$H$2:$H10000,raw!$B$2:$B10000=raw!$B4853),1),"""")"),"")</f>
        <v/>
      </c>
      <c r="E4854" s="40" t="str">
        <f t="array" ref="E4854">IFERROR(INDEX(raw!$B:$H,MATCH(1,(raw!$B:$B=$B4854)*(raw!$D:$D=$C4854),0),7), "n/a")</f>
        <v/>
      </c>
    </row>
    <row r="4855">
      <c r="B4855" s="39" t="str">
        <f>IFERROR(raw!$B4854,"")</f>
        <v/>
      </c>
      <c r="C4855" s="39" t="str">
        <f>IFERROR(raw!$D4854,"")</f>
        <v/>
      </c>
      <c r="D4855" s="39" t="str">
        <f>IFERROR(__xludf.DUMMYFUNCTION("IFERROR(RANK(raw!$H4854,Filter(raw!$H$2:$H10000,raw!$B$2:$B10000=raw!$B4854),1),"""")"),"")</f>
        <v/>
      </c>
      <c r="E4855" s="40" t="str">
        <f t="array" ref="E4855">IFERROR(INDEX(raw!$B:$H,MATCH(1,(raw!$B:$B=$B4855)*(raw!$D:$D=$C4855),0),7), "n/a")</f>
        <v/>
      </c>
    </row>
    <row r="4856">
      <c r="B4856" s="39" t="str">
        <f>IFERROR(raw!$B4855,"")</f>
        <v/>
      </c>
      <c r="C4856" s="39" t="str">
        <f>IFERROR(raw!$D4855,"")</f>
        <v/>
      </c>
      <c r="D4856" s="39" t="str">
        <f>IFERROR(__xludf.DUMMYFUNCTION("IFERROR(RANK(raw!$H4855,Filter(raw!$H$2:$H10000,raw!$B$2:$B10000=raw!$B4855),1),"""")"),"")</f>
        <v/>
      </c>
      <c r="E4856" s="40" t="str">
        <f t="array" ref="E4856">IFERROR(INDEX(raw!$B:$H,MATCH(1,(raw!$B:$B=$B4856)*(raw!$D:$D=$C4856),0),7), "n/a")</f>
        <v/>
      </c>
    </row>
    <row r="4857">
      <c r="B4857" s="39" t="str">
        <f>IFERROR(raw!$B4856,"")</f>
        <v/>
      </c>
      <c r="C4857" s="39" t="str">
        <f>IFERROR(raw!$D4856,"")</f>
        <v/>
      </c>
      <c r="D4857" s="39" t="str">
        <f>IFERROR(__xludf.DUMMYFUNCTION("IFERROR(RANK(raw!$H4856,Filter(raw!$H$2:$H10000,raw!$B$2:$B10000=raw!$B4856),1),"""")"),"")</f>
        <v/>
      </c>
      <c r="E4857" s="40" t="str">
        <f t="array" ref="E4857">IFERROR(INDEX(raw!$B:$H,MATCH(1,(raw!$B:$B=$B4857)*(raw!$D:$D=$C4857),0),7), "n/a")</f>
        <v/>
      </c>
    </row>
    <row r="4858">
      <c r="B4858" s="39" t="str">
        <f>IFERROR(raw!$B4857,"")</f>
        <v/>
      </c>
      <c r="C4858" s="39" t="str">
        <f>IFERROR(raw!$D4857,"")</f>
        <v/>
      </c>
      <c r="D4858" s="39" t="str">
        <f>IFERROR(__xludf.DUMMYFUNCTION("IFERROR(RANK(raw!$H4857,Filter(raw!$H$2:$H10000,raw!$B$2:$B10000=raw!$B4857),1),"""")"),"")</f>
        <v/>
      </c>
      <c r="E4858" s="40" t="str">
        <f t="array" ref="E4858">IFERROR(INDEX(raw!$B:$H,MATCH(1,(raw!$B:$B=$B4858)*(raw!$D:$D=$C4858),0),7), "n/a")</f>
        <v/>
      </c>
    </row>
    <row r="4859">
      <c r="B4859" s="39" t="str">
        <f>IFERROR(raw!$B4858,"")</f>
        <v/>
      </c>
      <c r="C4859" s="39" t="str">
        <f>IFERROR(raw!$D4858,"")</f>
        <v/>
      </c>
      <c r="D4859" s="39" t="str">
        <f>IFERROR(__xludf.DUMMYFUNCTION("IFERROR(RANK(raw!$H4858,Filter(raw!$H$2:$H10000,raw!$B$2:$B10000=raw!$B4858),1),"""")"),"")</f>
        <v/>
      </c>
      <c r="E4859" s="40" t="str">
        <f t="array" ref="E4859">IFERROR(INDEX(raw!$B:$H,MATCH(1,(raw!$B:$B=$B4859)*(raw!$D:$D=$C4859),0),7), "n/a")</f>
        <v/>
      </c>
    </row>
    <row r="4860">
      <c r="B4860" s="39" t="str">
        <f>IFERROR(raw!$B4859,"")</f>
        <v/>
      </c>
      <c r="C4860" s="39" t="str">
        <f>IFERROR(raw!$D4859,"")</f>
        <v/>
      </c>
      <c r="D4860" s="39" t="str">
        <f>IFERROR(__xludf.DUMMYFUNCTION("IFERROR(RANK(raw!$H4859,Filter(raw!$H$2:$H10000,raw!$B$2:$B10000=raw!$B4859),1),"""")"),"")</f>
        <v/>
      </c>
      <c r="E4860" s="40" t="str">
        <f t="array" ref="E4860">IFERROR(INDEX(raw!$B:$H,MATCH(1,(raw!$B:$B=$B4860)*(raw!$D:$D=$C4860),0),7), "n/a")</f>
        <v/>
      </c>
    </row>
    <row r="4861">
      <c r="B4861" s="39" t="str">
        <f>IFERROR(raw!$B4860,"")</f>
        <v/>
      </c>
      <c r="C4861" s="39" t="str">
        <f>IFERROR(raw!$D4860,"")</f>
        <v/>
      </c>
      <c r="D4861" s="39" t="str">
        <f>IFERROR(__xludf.DUMMYFUNCTION("IFERROR(RANK(raw!$H4860,Filter(raw!$H$2:$H10000,raw!$B$2:$B10000=raw!$B4860),1),"""")"),"")</f>
        <v/>
      </c>
      <c r="E4861" s="40" t="str">
        <f t="array" ref="E4861">IFERROR(INDEX(raw!$B:$H,MATCH(1,(raw!$B:$B=$B4861)*(raw!$D:$D=$C4861),0),7), "n/a")</f>
        <v/>
      </c>
    </row>
    <row r="4862">
      <c r="B4862" s="39" t="str">
        <f>IFERROR(raw!$B4861,"")</f>
        <v/>
      </c>
      <c r="C4862" s="39" t="str">
        <f>IFERROR(raw!$D4861,"")</f>
        <v/>
      </c>
      <c r="D4862" s="39" t="str">
        <f>IFERROR(__xludf.DUMMYFUNCTION("IFERROR(RANK(raw!$H4861,Filter(raw!$H$2:$H10000,raw!$B$2:$B10000=raw!$B4861),1),"""")"),"")</f>
        <v/>
      </c>
      <c r="E4862" s="40" t="str">
        <f t="array" ref="E4862">IFERROR(INDEX(raw!$B:$H,MATCH(1,(raw!$B:$B=$B4862)*(raw!$D:$D=$C4862),0),7), "n/a")</f>
        <v/>
      </c>
    </row>
    <row r="4863">
      <c r="B4863" s="39" t="str">
        <f>IFERROR(raw!$B4862,"")</f>
        <v/>
      </c>
      <c r="C4863" s="39" t="str">
        <f>IFERROR(raw!$D4862,"")</f>
        <v/>
      </c>
      <c r="D4863" s="39" t="str">
        <f>IFERROR(__xludf.DUMMYFUNCTION("IFERROR(RANK(raw!$H4862,Filter(raw!$H$2:$H10000,raw!$B$2:$B10000=raw!$B4862),1),"""")"),"")</f>
        <v/>
      </c>
      <c r="E4863" s="40" t="str">
        <f t="array" ref="E4863">IFERROR(INDEX(raw!$B:$H,MATCH(1,(raw!$B:$B=$B4863)*(raw!$D:$D=$C4863),0),7), "n/a")</f>
        <v/>
      </c>
    </row>
    <row r="4864">
      <c r="B4864" s="39" t="str">
        <f>IFERROR(raw!$B4863,"")</f>
        <v/>
      </c>
      <c r="C4864" s="39" t="str">
        <f>IFERROR(raw!$D4863,"")</f>
        <v/>
      </c>
      <c r="D4864" s="39" t="str">
        <f>IFERROR(__xludf.DUMMYFUNCTION("IFERROR(RANK(raw!$H4863,Filter(raw!$H$2:$H10000,raw!$B$2:$B10000=raw!$B4863),1),"""")"),"")</f>
        <v/>
      </c>
      <c r="E4864" s="40" t="str">
        <f t="array" ref="E4864">IFERROR(INDEX(raw!$B:$H,MATCH(1,(raw!$B:$B=$B4864)*(raw!$D:$D=$C4864),0),7), "n/a")</f>
        <v/>
      </c>
    </row>
    <row r="4865">
      <c r="B4865" s="39" t="str">
        <f>IFERROR(raw!$B4864,"")</f>
        <v/>
      </c>
      <c r="C4865" s="39" t="str">
        <f>IFERROR(raw!$D4864,"")</f>
        <v/>
      </c>
      <c r="D4865" s="39" t="str">
        <f>IFERROR(__xludf.DUMMYFUNCTION("IFERROR(RANK(raw!$H4864,Filter(raw!$H$2:$H10000,raw!$B$2:$B10000=raw!$B4864),1),"""")"),"")</f>
        <v/>
      </c>
      <c r="E4865" s="40" t="str">
        <f t="array" ref="E4865">IFERROR(INDEX(raw!$B:$H,MATCH(1,(raw!$B:$B=$B4865)*(raw!$D:$D=$C4865),0),7), "n/a")</f>
        <v/>
      </c>
    </row>
    <row r="4866">
      <c r="B4866" s="39" t="str">
        <f>IFERROR(raw!$B4865,"")</f>
        <v/>
      </c>
      <c r="C4866" s="39" t="str">
        <f>IFERROR(raw!$D4865,"")</f>
        <v/>
      </c>
      <c r="D4866" s="39" t="str">
        <f>IFERROR(__xludf.DUMMYFUNCTION("IFERROR(RANK(raw!$H4865,Filter(raw!$H$2:$H10000,raw!$B$2:$B10000=raw!$B4865),1),"""")"),"")</f>
        <v/>
      </c>
      <c r="E4866" s="40" t="str">
        <f t="array" ref="E4866">IFERROR(INDEX(raw!$B:$H,MATCH(1,(raw!$B:$B=$B4866)*(raw!$D:$D=$C4866),0),7), "n/a")</f>
        <v/>
      </c>
    </row>
    <row r="4867">
      <c r="B4867" s="39" t="str">
        <f>IFERROR(raw!$B4866,"")</f>
        <v/>
      </c>
      <c r="C4867" s="39" t="str">
        <f>IFERROR(raw!$D4866,"")</f>
        <v/>
      </c>
      <c r="D4867" s="39" t="str">
        <f>IFERROR(__xludf.DUMMYFUNCTION("IFERROR(RANK(raw!$H4866,Filter(raw!$H$2:$H10000,raw!$B$2:$B10000=raw!$B4866),1),"""")"),"")</f>
        <v/>
      </c>
      <c r="E4867" s="40" t="str">
        <f t="array" ref="E4867">IFERROR(INDEX(raw!$B:$H,MATCH(1,(raw!$B:$B=$B4867)*(raw!$D:$D=$C4867),0),7), "n/a")</f>
        <v/>
      </c>
    </row>
    <row r="4868">
      <c r="B4868" s="39" t="str">
        <f>IFERROR(raw!$B4867,"")</f>
        <v/>
      </c>
      <c r="C4868" s="39" t="str">
        <f>IFERROR(raw!$D4867,"")</f>
        <v/>
      </c>
      <c r="D4868" s="39" t="str">
        <f>IFERROR(__xludf.DUMMYFUNCTION("IFERROR(RANK(raw!$H4867,Filter(raw!$H$2:$H10000,raw!$B$2:$B10000=raw!$B4867),1),"""")"),"")</f>
        <v/>
      </c>
      <c r="E4868" s="40" t="str">
        <f t="array" ref="E4868">IFERROR(INDEX(raw!$B:$H,MATCH(1,(raw!$B:$B=$B4868)*(raw!$D:$D=$C4868),0),7), "n/a")</f>
        <v/>
      </c>
    </row>
    <row r="4869">
      <c r="B4869" s="39" t="str">
        <f>IFERROR(raw!$B4868,"")</f>
        <v/>
      </c>
      <c r="C4869" s="39" t="str">
        <f>IFERROR(raw!$D4868,"")</f>
        <v/>
      </c>
      <c r="D4869" s="39" t="str">
        <f>IFERROR(__xludf.DUMMYFUNCTION("IFERROR(RANK(raw!$H4868,Filter(raw!$H$2:$H10000,raw!$B$2:$B10000=raw!$B4868),1),"""")"),"")</f>
        <v/>
      </c>
      <c r="E4869" s="40" t="str">
        <f t="array" ref="E4869">IFERROR(INDEX(raw!$B:$H,MATCH(1,(raw!$B:$B=$B4869)*(raw!$D:$D=$C4869),0),7), "n/a")</f>
        <v/>
      </c>
    </row>
    <row r="4870">
      <c r="B4870" s="39" t="str">
        <f>IFERROR(raw!$B4869,"")</f>
        <v/>
      </c>
      <c r="C4870" s="39" t="str">
        <f>IFERROR(raw!$D4869,"")</f>
        <v/>
      </c>
      <c r="D4870" s="39" t="str">
        <f>IFERROR(__xludf.DUMMYFUNCTION("IFERROR(RANK(raw!$H4869,Filter(raw!$H$2:$H10000,raw!$B$2:$B10000=raw!$B4869),1),"""")"),"")</f>
        <v/>
      </c>
      <c r="E4870" s="40" t="str">
        <f t="array" ref="E4870">IFERROR(INDEX(raw!$B:$H,MATCH(1,(raw!$B:$B=$B4870)*(raw!$D:$D=$C4870),0),7), "n/a")</f>
        <v/>
      </c>
    </row>
    <row r="4871">
      <c r="B4871" s="39" t="str">
        <f>IFERROR(raw!$B4870,"")</f>
        <v/>
      </c>
      <c r="C4871" s="39" t="str">
        <f>IFERROR(raw!$D4870,"")</f>
        <v/>
      </c>
      <c r="D4871" s="39" t="str">
        <f>IFERROR(__xludf.DUMMYFUNCTION("IFERROR(RANK(raw!$H4870,Filter(raw!$H$2:$H10000,raw!$B$2:$B10000=raw!$B4870),1),"""")"),"")</f>
        <v/>
      </c>
      <c r="E4871" s="40" t="str">
        <f t="array" ref="E4871">IFERROR(INDEX(raw!$B:$H,MATCH(1,(raw!$B:$B=$B4871)*(raw!$D:$D=$C4871),0),7), "n/a")</f>
        <v/>
      </c>
    </row>
    <row r="4872">
      <c r="B4872" s="39" t="str">
        <f>IFERROR(raw!$B4871,"")</f>
        <v/>
      </c>
      <c r="C4872" s="39" t="str">
        <f>IFERROR(raw!$D4871,"")</f>
        <v/>
      </c>
      <c r="D4872" s="39" t="str">
        <f>IFERROR(__xludf.DUMMYFUNCTION("IFERROR(RANK(raw!$H4871,Filter(raw!$H$2:$H10000,raw!$B$2:$B10000=raw!$B4871),1),"""")"),"")</f>
        <v/>
      </c>
      <c r="E4872" s="40" t="str">
        <f t="array" ref="E4872">IFERROR(INDEX(raw!$B:$H,MATCH(1,(raw!$B:$B=$B4872)*(raw!$D:$D=$C4872),0),7), "n/a")</f>
        <v/>
      </c>
    </row>
    <row r="4873">
      <c r="B4873" s="39" t="str">
        <f>IFERROR(raw!$B4872,"")</f>
        <v/>
      </c>
      <c r="C4873" s="39" t="str">
        <f>IFERROR(raw!$D4872,"")</f>
        <v/>
      </c>
      <c r="D4873" s="39" t="str">
        <f>IFERROR(__xludf.DUMMYFUNCTION("IFERROR(RANK(raw!$H4872,Filter(raw!$H$2:$H10000,raw!$B$2:$B10000=raw!$B4872),1),"""")"),"")</f>
        <v/>
      </c>
      <c r="E4873" s="40" t="str">
        <f t="array" ref="E4873">IFERROR(INDEX(raw!$B:$H,MATCH(1,(raw!$B:$B=$B4873)*(raw!$D:$D=$C4873),0),7), "n/a")</f>
        <v/>
      </c>
    </row>
    <row r="4874">
      <c r="B4874" s="39" t="str">
        <f>IFERROR(raw!$B4873,"")</f>
        <v/>
      </c>
      <c r="C4874" s="39" t="str">
        <f>IFERROR(raw!$D4873,"")</f>
        <v/>
      </c>
      <c r="D4874" s="39" t="str">
        <f>IFERROR(__xludf.DUMMYFUNCTION("IFERROR(RANK(raw!$H4873,Filter(raw!$H$2:$H10000,raw!$B$2:$B10000=raw!$B4873),1),"""")"),"")</f>
        <v/>
      </c>
      <c r="E4874" s="40" t="str">
        <f t="array" ref="E4874">IFERROR(INDEX(raw!$B:$H,MATCH(1,(raw!$B:$B=$B4874)*(raw!$D:$D=$C4874),0),7), "n/a")</f>
        <v/>
      </c>
    </row>
    <row r="4875">
      <c r="B4875" s="39" t="str">
        <f>IFERROR(raw!$B4874,"")</f>
        <v/>
      </c>
      <c r="C4875" s="39" t="str">
        <f>IFERROR(raw!$D4874,"")</f>
        <v/>
      </c>
      <c r="D4875" s="39" t="str">
        <f>IFERROR(__xludf.DUMMYFUNCTION("IFERROR(RANK(raw!$H4874,Filter(raw!$H$2:$H10000,raw!$B$2:$B10000=raw!$B4874),1),"""")"),"")</f>
        <v/>
      </c>
      <c r="E4875" s="40" t="str">
        <f t="array" ref="E4875">IFERROR(INDEX(raw!$B:$H,MATCH(1,(raw!$B:$B=$B4875)*(raw!$D:$D=$C4875),0),7), "n/a")</f>
        <v/>
      </c>
    </row>
    <row r="4876">
      <c r="B4876" s="39" t="str">
        <f>IFERROR(raw!$B4875,"")</f>
        <v/>
      </c>
      <c r="C4876" s="39" t="str">
        <f>IFERROR(raw!$D4875,"")</f>
        <v/>
      </c>
      <c r="D4876" s="39" t="str">
        <f>IFERROR(__xludf.DUMMYFUNCTION("IFERROR(RANK(raw!$H4875,Filter(raw!$H$2:$H10000,raw!$B$2:$B10000=raw!$B4875),1),"""")"),"")</f>
        <v/>
      </c>
      <c r="E4876" s="40" t="str">
        <f t="array" ref="E4876">IFERROR(INDEX(raw!$B:$H,MATCH(1,(raw!$B:$B=$B4876)*(raw!$D:$D=$C4876),0),7), "n/a")</f>
        <v/>
      </c>
    </row>
    <row r="4877">
      <c r="B4877" s="39" t="str">
        <f>IFERROR(raw!$B4876,"")</f>
        <v/>
      </c>
      <c r="C4877" s="39" t="str">
        <f>IFERROR(raw!$D4876,"")</f>
        <v/>
      </c>
      <c r="D4877" s="39" t="str">
        <f>IFERROR(__xludf.DUMMYFUNCTION("IFERROR(RANK(raw!$H4876,Filter(raw!$H$2:$H10000,raw!$B$2:$B10000=raw!$B4876),1),"""")"),"")</f>
        <v/>
      </c>
      <c r="E4877" s="40" t="str">
        <f t="array" ref="E4877">IFERROR(INDEX(raw!$B:$H,MATCH(1,(raw!$B:$B=$B4877)*(raw!$D:$D=$C4877),0),7), "n/a")</f>
        <v/>
      </c>
    </row>
    <row r="4878">
      <c r="B4878" s="39" t="str">
        <f>IFERROR(raw!$B4877,"")</f>
        <v/>
      </c>
      <c r="C4878" s="39" t="str">
        <f>IFERROR(raw!$D4877,"")</f>
        <v/>
      </c>
      <c r="D4878" s="39" t="str">
        <f>IFERROR(__xludf.DUMMYFUNCTION("IFERROR(RANK(raw!$H4877,Filter(raw!$H$2:$H10000,raw!$B$2:$B10000=raw!$B4877),1),"""")"),"")</f>
        <v/>
      </c>
      <c r="E4878" s="40" t="str">
        <f t="array" ref="E4878">IFERROR(INDEX(raw!$B:$H,MATCH(1,(raw!$B:$B=$B4878)*(raw!$D:$D=$C4878),0),7), "n/a")</f>
        <v/>
      </c>
    </row>
    <row r="4879">
      <c r="B4879" s="39" t="str">
        <f>IFERROR(raw!$B4878,"")</f>
        <v/>
      </c>
      <c r="C4879" s="39" t="str">
        <f>IFERROR(raw!$D4878,"")</f>
        <v/>
      </c>
      <c r="D4879" s="39" t="str">
        <f>IFERROR(__xludf.DUMMYFUNCTION("IFERROR(RANK(raw!$H4878,Filter(raw!$H$2:$H10000,raw!$B$2:$B10000=raw!$B4878),1),"""")"),"")</f>
        <v/>
      </c>
      <c r="E4879" s="40" t="str">
        <f t="array" ref="E4879">IFERROR(INDEX(raw!$B:$H,MATCH(1,(raw!$B:$B=$B4879)*(raw!$D:$D=$C4879),0),7), "n/a")</f>
        <v/>
      </c>
    </row>
    <row r="4880">
      <c r="B4880" s="39" t="str">
        <f>IFERROR(raw!$B4879,"")</f>
        <v/>
      </c>
      <c r="C4880" s="39" t="str">
        <f>IFERROR(raw!$D4879,"")</f>
        <v/>
      </c>
      <c r="D4880" s="39" t="str">
        <f>IFERROR(__xludf.DUMMYFUNCTION("IFERROR(RANK(raw!$H4879,Filter(raw!$H$2:$H10000,raw!$B$2:$B10000=raw!$B4879),1),"""")"),"")</f>
        <v/>
      </c>
      <c r="E4880" s="40" t="str">
        <f t="array" ref="E4880">IFERROR(INDEX(raw!$B:$H,MATCH(1,(raw!$B:$B=$B4880)*(raw!$D:$D=$C4880),0),7), "n/a")</f>
        <v/>
      </c>
    </row>
    <row r="4881">
      <c r="B4881" s="39" t="str">
        <f>IFERROR(raw!$B4880,"")</f>
        <v/>
      </c>
      <c r="C4881" s="39" t="str">
        <f>IFERROR(raw!$D4880,"")</f>
        <v/>
      </c>
      <c r="D4881" s="39" t="str">
        <f>IFERROR(__xludf.DUMMYFUNCTION("IFERROR(RANK(raw!$H4880,Filter(raw!$H$2:$H10000,raw!$B$2:$B10000=raw!$B4880),1),"""")"),"")</f>
        <v/>
      </c>
      <c r="E4881" s="40" t="str">
        <f t="array" ref="E4881">IFERROR(INDEX(raw!$B:$H,MATCH(1,(raw!$B:$B=$B4881)*(raw!$D:$D=$C4881),0),7), "n/a")</f>
        <v/>
      </c>
    </row>
    <row r="4882">
      <c r="B4882" s="39" t="str">
        <f>IFERROR(raw!$B4881,"")</f>
        <v/>
      </c>
      <c r="C4882" s="39" t="str">
        <f>IFERROR(raw!$D4881,"")</f>
        <v/>
      </c>
      <c r="D4882" s="39" t="str">
        <f>IFERROR(__xludf.DUMMYFUNCTION("IFERROR(RANK(raw!$H4881,Filter(raw!$H$2:$H10000,raw!$B$2:$B10000=raw!$B4881),1),"""")"),"")</f>
        <v/>
      </c>
      <c r="E4882" s="40" t="str">
        <f t="array" ref="E4882">IFERROR(INDEX(raw!$B:$H,MATCH(1,(raw!$B:$B=$B4882)*(raw!$D:$D=$C4882),0),7), "n/a")</f>
        <v/>
      </c>
    </row>
    <row r="4883">
      <c r="B4883" s="39" t="str">
        <f>IFERROR(raw!$B4882,"")</f>
        <v/>
      </c>
      <c r="C4883" s="39" t="str">
        <f>IFERROR(raw!$D4882,"")</f>
        <v/>
      </c>
      <c r="D4883" s="39" t="str">
        <f>IFERROR(__xludf.DUMMYFUNCTION("IFERROR(RANK(raw!$H4882,Filter(raw!$H$2:$H10000,raw!$B$2:$B10000=raw!$B4882),1),"""")"),"")</f>
        <v/>
      </c>
      <c r="E4883" s="40" t="str">
        <f t="array" ref="E4883">IFERROR(INDEX(raw!$B:$H,MATCH(1,(raw!$B:$B=$B4883)*(raw!$D:$D=$C4883),0),7), "n/a")</f>
        <v/>
      </c>
    </row>
    <row r="4884">
      <c r="B4884" s="39" t="str">
        <f>IFERROR(raw!$B4883,"")</f>
        <v/>
      </c>
      <c r="C4884" s="39" t="str">
        <f>IFERROR(raw!$D4883,"")</f>
        <v/>
      </c>
      <c r="D4884" s="39" t="str">
        <f>IFERROR(__xludf.DUMMYFUNCTION("IFERROR(RANK(raw!$H4883,Filter(raw!$H$2:$H10000,raw!$B$2:$B10000=raw!$B4883),1),"""")"),"")</f>
        <v/>
      </c>
      <c r="E4884" s="40" t="str">
        <f t="array" ref="E4884">IFERROR(INDEX(raw!$B:$H,MATCH(1,(raw!$B:$B=$B4884)*(raw!$D:$D=$C4884),0),7), "n/a")</f>
        <v/>
      </c>
    </row>
    <row r="4885">
      <c r="B4885" s="39" t="str">
        <f>IFERROR(raw!$B4884,"")</f>
        <v/>
      </c>
      <c r="C4885" s="39" t="str">
        <f>IFERROR(raw!$D4884,"")</f>
        <v/>
      </c>
      <c r="D4885" s="39" t="str">
        <f>IFERROR(__xludf.DUMMYFUNCTION("IFERROR(RANK(raw!$H4884,Filter(raw!$H$2:$H10000,raw!$B$2:$B10000=raw!$B4884),1),"""")"),"")</f>
        <v/>
      </c>
      <c r="E4885" s="40" t="str">
        <f t="array" ref="E4885">IFERROR(INDEX(raw!$B:$H,MATCH(1,(raw!$B:$B=$B4885)*(raw!$D:$D=$C4885),0),7), "n/a")</f>
        <v/>
      </c>
    </row>
    <row r="4886">
      <c r="B4886" s="39" t="str">
        <f>IFERROR(raw!$B4885,"")</f>
        <v/>
      </c>
      <c r="C4886" s="39" t="str">
        <f>IFERROR(raw!$D4885,"")</f>
        <v/>
      </c>
      <c r="D4886" s="39" t="str">
        <f>IFERROR(__xludf.DUMMYFUNCTION("IFERROR(RANK(raw!$H4885,Filter(raw!$H$2:$H10000,raw!$B$2:$B10000=raw!$B4885),1),"""")"),"")</f>
        <v/>
      </c>
      <c r="E4886" s="40" t="str">
        <f t="array" ref="E4886">IFERROR(INDEX(raw!$B:$H,MATCH(1,(raw!$B:$B=$B4886)*(raw!$D:$D=$C4886),0),7), "n/a")</f>
        <v/>
      </c>
    </row>
    <row r="4887">
      <c r="B4887" s="39" t="str">
        <f>IFERROR(raw!$B4886,"")</f>
        <v/>
      </c>
      <c r="C4887" s="39" t="str">
        <f>IFERROR(raw!$D4886,"")</f>
        <v/>
      </c>
      <c r="D4887" s="39" t="str">
        <f>IFERROR(__xludf.DUMMYFUNCTION("IFERROR(RANK(raw!$H4886,Filter(raw!$H$2:$H10000,raw!$B$2:$B10000=raw!$B4886),1),"""")"),"")</f>
        <v/>
      </c>
      <c r="E4887" s="40" t="str">
        <f t="array" ref="E4887">IFERROR(INDEX(raw!$B:$H,MATCH(1,(raw!$B:$B=$B4887)*(raw!$D:$D=$C4887),0),7), "n/a")</f>
        <v/>
      </c>
    </row>
    <row r="4888">
      <c r="B4888" s="39" t="str">
        <f>IFERROR(raw!$B4887,"")</f>
        <v/>
      </c>
      <c r="C4888" s="39" t="str">
        <f>IFERROR(raw!$D4887,"")</f>
        <v/>
      </c>
      <c r="D4888" s="39" t="str">
        <f>IFERROR(__xludf.DUMMYFUNCTION("IFERROR(RANK(raw!$H4887,Filter(raw!$H$2:$H10000,raw!$B$2:$B10000=raw!$B4887),1),"""")"),"")</f>
        <v/>
      </c>
      <c r="E4888" s="40" t="str">
        <f t="array" ref="E4888">IFERROR(INDEX(raw!$B:$H,MATCH(1,(raw!$B:$B=$B4888)*(raw!$D:$D=$C4888),0),7), "n/a")</f>
        <v/>
      </c>
    </row>
    <row r="4889">
      <c r="B4889" s="39" t="str">
        <f>IFERROR(raw!$B4888,"")</f>
        <v/>
      </c>
      <c r="C4889" s="39" t="str">
        <f>IFERROR(raw!$D4888,"")</f>
        <v/>
      </c>
      <c r="D4889" s="39" t="str">
        <f>IFERROR(__xludf.DUMMYFUNCTION("IFERROR(RANK(raw!$H4888,Filter(raw!$H$2:$H10000,raw!$B$2:$B10000=raw!$B4888),1),"""")"),"")</f>
        <v/>
      </c>
      <c r="E4889" s="40" t="str">
        <f t="array" ref="E4889">IFERROR(INDEX(raw!$B:$H,MATCH(1,(raw!$B:$B=$B4889)*(raw!$D:$D=$C4889),0),7), "n/a")</f>
        <v/>
      </c>
    </row>
    <row r="4890">
      <c r="B4890" s="39" t="str">
        <f>IFERROR(raw!$B4889,"")</f>
        <v/>
      </c>
      <c r="C4890" s="39" t="str">
        <f>IFERROR(raw!$D4889,"")</f>
        <v/>
      </c>
      <c r="D4890" s="39" t="str">
        <f>IFERROR(__xludf.DUMMYFUNCTION("IFERROR(RANK(raw!$H4889,Filter(raw!$H$2:$H10000,raw!$B$2:$B10000=raw!$B4889),1),"""")"),"")</f>
        <v/>
      </c>
      <c r="E4890" s="40" t="str">
        <f t="array" ref="E4890">IFERROR(INDEX(raw!$B:$H,MATCH(1,(raw!$B:$B=$B4890)*(raw!$D:$D=$C4890),0),7), "n/a")</f>
        <v/>
      </c>
    </row>
    <row r="4891">
      <c r="B4891" s="39" t="str">
        <f>IFERROR(raw!$B4890,"")</f>
        <v/>
      </c>
      <c r="C4891" s="39" t="str">
        <f>IFERROR(raw!$D4890,"")</f>
        <v/>
      </c>
      <c r="D4891" s="39" t="str">
        <f>IFERROR(__xludf.DUMMYFUNCTION("IFERROR(RANK(raw!$H4890,Filter(raw!$H$2:$H10000,raw!$B$2:$B10000=raw!$B4890),1),"""")"),"")</f>
        <v/>
      </c>
      <c r="E4891" s="40" t="str">
        <f t="array" ref="E4891">IFERROR(INDEX(raw!$B:$H,MATCH(1,(raw!$B:$B=$B4891)*(raw!$D:$D=$C4891),0),7), "n/a")</f>
        <v/>
      </c>
    </row>
    <row r="4892">
      <c r="B4892" s="39" t="str">
        <f>IFERROR(raw!$B4891,"")</f>
        <v/>
      </c>
      <c r="C4892" s="39" t="str">
        <f>IFERROR(raw!$D4891,"")</f>
        <v/>
      </c>
      <c r="D4892" s="39" t="str">
        <f>IFERROR(__xludf.DUMMYFUNCTION("IFERROR(RANK(raw!$H4891,Filter(raw!$H$2:$H10000,raw!$B$2:$B10000=raw!$B4891),1),"""")"),"")</f>
        <v/>
      </c>
      <c r="E4892" s="40" t="str">
        <f t="array" ref="E4892">IFERROR(INDEX(raw!$B:$H,MATCH(1,(raw!$B:$B=$B4892)*(raw!$D:$D=$C4892),0),7), "n/a")</f>
        <v/>
      </c>
    </row>
    <row r="4893">
      <c r="B4893" s="39" t="str">
        <f>IFERROR(raw!$B4892,"")</f>
        <v/>
      </c>
      <c r="C4893" s="39" t="str">
        <f>IFERROR(raw!$D4892,"")</f>
        <v/>
      </c>
      <c r="D4893" s="39" t="str">
        <f>IFERROR(__xludf.DUMMYFUNCTION("IFERROR(RANK(raw!$H4892,Filter(raw!$H$2:$H10000,raw!$B$2:$B10000=raw!$B4892),1),"""")"),"")</f>
        <v/>
      </c>
      <c r="E4893" s="40" t="str">
        <f t="array" ref="E4893">IFERROR(INDEX(raw!$B:$H,MATCH(1,(raw!$B:$B=$B4893)*(raw!$D:$D=$C4893),0),7), "n/a")</f>
        <v/>
      </c>
    </row>
    <row r="4894">
      <c r="B4894" s="39" t="str">
        <f>IFERROR(raw!$B4893,"")</f>
        <v/>
      </c>
      <c r="C4894" s="39" t="str">
        <f>IFERROR(raw!$D4893,"")</f>
        <v/>
      </c>
      <c r="D4894" s="39" t="str">
        <f>IFERROR(__xludf.DUMMYFUNCTION("IFERROR(RANK(raw!$H4893,Filter(raw!$H$2:$H10000,raw!$B$2:$B10000=raw!$B4893),1),"""")"),"")</f>
        <v/>
      </c>
      <c r="E4894" s="40" t="str">
        <f t="array" ref="E4894">IFERROR(INDEX(raw!$B:$H,MATCH(1,(raw!$B:$B=$B4894)*(raw!$D:$D=$C4894),0),7), "n/a")</f>
        <v/>
      </c>
    </row>
    <row r="4895">
      <c r="B4895" s="39" t="str">
        <f>IFERROR(raw!$B4894,"")</f>
        <v/>
      </c>
      <c r="C4895" s="39" t="str">
        <f>IFERROR(raw!$D4894,"")</f>
        <v/>
      </c>
      <c r="D4895" s="39" t="str">
        <f>IFERROR(__xludf.DUMMYFUNCTION("IFERROR(RANK(raw!$H4894,Filter(raw!$H$2:$H10000,raw!$B$2:$B10000=raw!$B4894),1),"""")"),"")</f>
        <v/>
      </c>
      <c r="E4895" s="40" t="str">
        <f t="array" ref="E4895">IFERROR(INDEX(raw!$B:$H,MATCH(1,(raw!$B:$B=$B4895)*(raw!$D:$D=$C4895),0),7), "n/a")</f>
        <v/>
      </c>
    </row>
    <row r="4896">
      <c r="B4896" s="39" t="str">
        <f>IFERROR(raw!$B4895,"")</f>
        <v/>
      </c>
      <c r="C4896" s="39" t="str">
        <f>IFERROR(raw!$D4895,"")</f>
        <v/>
      </c>
      <c r="D4896" s="39" t="str">
        <f>IFERROR(__xludf.DUMMYFUNCTION("IFERROR(RANK(raw!$H4895,Filter(raw!$H$2:$H10000,raw!$B$2:$B10000=raw!$B4895),1),"""")"),"")</f>
        <v/>
      </c>
      <c r="E4896" s="40" t="str">
        <f t="array" ref="E4896">IFERROR(INDEX(raw!$B:$H,MATCH(1,(raw!$B:$B=$B4896)*(raw!$D:$D=$C4896),0),7), "n/a")</f>
        <v/>
      </c>
    </row>
    <row r="4897">
      <c r="B4897" s="39" t="str">
        <f>IFERROR(raw!$B4896,"")</f>
        <v/>
      </c>
      <c r="C4897" s="39" t="str">
        <f>IFERROR(raw!$D4896,"")</f>
        <v/>
      </c>
      <c r="D4897" s="39" t="str">
        <f>IFERROR(__xludf.DUMMYFUNCTION("IFERROR(RANK(raw!$H4896,Filter(raw!$H$2:$H10000,raw!$B$2:$B10000=raw!$B4896),1),"""")"),"")</f>
        <v/>
      </c>
      <c r="E4897" s="40" t="str">
        <f t="array" ref="E4897">IFERROR(INDEX(raw!$B:$H,MATCH(1,(raw!$B:$B=$B4897)*(raw!$D:$D=$C4897),0),7), "n/a")</f>
        <v/>
      </c>
    </row>
    <row r="4898">
      <c r="B4898" s="39" t="str">
        <f>IFERROR(raw!$B4897,"")</f>
        <v/>
      </c>
      <c r="C4898" s="39" t="str">
        <f>IFERROR(raw!$D4897,"")</f>
        <v/>
      </c>
      <c r="D4898" s="39" t="str">
        <f>IFERROR(__xludf.DUMMYFUNCTION("IFERROR(RANK(raw!$H4897,Filter(raw!$H$2:$H10000,raw!$B$2:$B10000=raw!$B4897),1),"""")"),"")</f>
        <v/>
      </c>
      <c r="E4898" s="40" t="str">
        <f t="array" ref="E4898">IFERROR(INDEX(raw!$B:$H,MATCH(1,(raw!$B:$B=$B4898)*(raw!$D:$D=$C4898),0),7), "n/a")</f>
        <v/>
      </c>
    </row>
    <row r="4899">
      <c r="B4899" s="39" t="str">
        <f>IFERROR(raw!$B4898,"")</f>
        <v/>
      </c>
      <c r="C4899" s="39" t="str">
        <f>IFERROR(raw!$D4898,"")</f>
        <v/>
      </c>
      <c r="D4899" s="39" t="str">
        <f>IFERROR(__xludf.DUMMYFUNCTION("IFERROR(RANK(raw!$H4898,Filter(raw!$H$2:$H10000,raw!$B$2:$B10000=raw!$B4898),1),"""")"),"")</f>
        <v/>
      </c>
      <c r="E4899" s="40" t="str">
        <f t="array" ref="E4899">IFERROR(INDEX(raw!$B:$H,MATCH(1,(raw!$B:$B=$B4899)*(raw!$D:$D=$C4899),0),7), "n/a")</f>
        <v/>
      </c>
    </row>
    <row r="4900">
      <c r="B4900" s="39" t="str">
        <f>IFERROR(raw!$B4899,"")</f>
        <v/>
      </c>
      <c r="C4900" s="39" t="str">
        <f>IFERROR(raw!$D4899,"")</f>
        <v/>
      </c>
      <c r="D4900" s="39" t="str">
        <f>IFERROR(__xludf.DUMMYFUNCTION("IFERROR(RANK(raw!$H4899,Filter(raw!$H$2:$H10000,raw!$B$2:$B10000=raw!$B4899),1),"""")"),"")</f>
        <v/>
      </c>
      <c r="E4900" s="40" t="str">
        <f t="array" ref="E4900">IFERROR(INDEX(raw!$B:$H,MATCH(1,(raw!$B:$B=$B4900)*(raw!$D:$D=$C4900),0),7), "n/a")</f>
        <v/>
      </c>
    </row>
    <row r="4901">
      <c r="B4901" s="39" t="str">
        <f>IFERROR(raw!$B4900,"")</f>
        <v/>
      </c>
      <c r="C4901" s="39" t="str">
        <f>IFERROR(raw!$D4900,"")</f>
        <v/>
      </c>
      <c r="D4901" s="39" t="str">
        <f>IFERROR(__xludf.DUMMYFUNCTION("IFERROR(RANK(raw!$H4900,Filter(raw!$H$2:$H10000,raw!$B$2:$B10000=raw!$B4900),1),"""")"),"")</f>
        <v/>
      </c>
      <c r="E4901" s="40" t="str">
        <f t="array" ref="E4901">IFERROR(INDEX(raw!$B:$H,MATCH(1,(raw!$B:$B=$B4901)*(raw!$D:$D=$C4901),0),7), "n/a")</f>
        <v/>
      </c>
    </row>
    <row r="4902">
      <c r="B4902" s="39" t="str">
        <f>IFERROR(raw!$B4901,"")</f>
        <v/>
      </c>
      <c r="C4902" s="39" t="str">
        <f>IFERROR(raw!$D4901,"")</f>
        <v/>
      </c>
      <c r="D4902" s="39" t="str">
        <f>IFERROR(__xludf.DUMMYFUNCTION("IFERROR(RANK(raw!$H4901,Filter(raw!$H$2:$H10000,raw!$B$2:$B10000=raw!$B4901),1),"""")"),"")</f>
        <v/>
      </c>
      <c r="E4902" s="40" t="str">
        <f t="array" ref="E4902">IFERROR(INDEX(raw!$B:$H,MATCH(1,(raw!$B:$B=$B4902)*(raw!$D:$D=$C4902),0),7), "n/a")</f>
        <v/>
      </c>
    </row>
    <row r="4903">
      <c r="B4903" s="39" t="str">
        <f>IFERROR(raw!$B4902,"")</f>
        <v/>
      </c>
      <c r="C4903" s="39" t="str">
        <f>IFERROR(raw!$D4902,"")</f>
        <v/>
      </c>
      <c r="D4903" s="39" t="str">
        <f>IFERROR(__xludf.DUMMYFUNCTION("IFERROR(RANK(raw!$H4902,Filter(raw!$H$2:$H10000,raw!$B$2:$B10000=raw!$B4902),1),"""")"),"")</f>
        <v/>
      </c>
      <c r="E4903" s="40" t="str">
        <f t="array" ref="E4903">IFERROR(INDEX(raw!$B:$H,MATCH(1,(raw!$B:$B=$B4903)*(raw!$D:$D=$C4903),0),7), "n/a")</f>
        <v/>
      </c>
    </row>
    <row r="4904">
      <c r="B4904" s="39" t="str">
        <f>IFERROR(raw!$B4903,"")</f>
        <v/>
      </c>
      <c r="C4904" s="39" t="str">
        <f>IFERROR(raw!$D4903,"")</f>
        <v/>
      </c>
      <c r="D4904" s="39" t="str">
        <f>IFERROR(__xludf.DUMMYFUNCTION("IFERROR(RANK(raw!$H4903,Filter(raw!$H$2:$H10000,raw!$B$2:$B10000=raw!$B4903),1),"""")"),"")</f>
        <v/>
      </c>
      <c r="E4904" s="40" t="str">
        <f t="array" ref="E4904">IFERROR(INDEX(raw!$B:$H,MATCH(1,(raw!$B:$B=$B4904)*(raw!$D:$D=$C4904),0),7), "n/a")</f>
        <v/>
      </c>
    </row>
    <row r="4905">
      <c r="B4905" s="39" t="str">
        <f>IFERROR(raw!$B4904,"")</f>
        <v/>
      </c>
      <c r="C4905" s="39" t="str">
        <f>IFERROR(raw!$D4904,"")</f>
        <v/>
      </c>
      <c r="D4905" s="39" t="str">
        <f>IFERROR(__xludf.DUMMYFUNCTION("IFERROR(RANK(raw!$H4904,Filter(raw!$H$2:$H10000,raw!$B$2:$B10000=raw!$B4904),1),"""")"),"")</f>
        <v/>
      </c>
      <c r="E4905" s="40" t="str">
        <f t="array" ref="E4905">IFERROR(INDEX(raw!$B:$H,MATCH(1,(raw!$B:$B=$B4905)*(raw!$D:$D=$C4905),0),7), "n/a")</f>
        <v/>
      </c>
    </row>
    <row r="4906">
      <c r="B4906" s="39" t="str">
        <f>IFERROR(raw!$B4905,"")</f>
        <v/>
      </c>
      <c r="C4906" s="39" t="str">
        <f>IFERROR(raw!$D4905,"")</f>
        <v/>
      </c>
      <c r="D4906" s="39" t="str">
        <f>IFERROR(__xludf.DUMMYFUNCTION("IFERROR(RANK(raw!$H4905,Filter(raw!$H$2:$H10000,raw!$B$2:$B10000=raw!$B4905),1),"""")"),"")</f>
        <v/>
      </c>
      <c r="E4906" s="40" t="str">
        <f t="array" ref="E4906">IFERROR(INDEX(raw!$B:$H,MATCH(1,(raw!$B:$B=$B4906)*(raw!$D:$D=$C4906),0),7), "n/a")</f>
        <v/>
      </c>
    </row>
    <row r="4907">
      <c r="B4907" s="39" t="str">
        <f>IFERROR(raw!$B4906,"")</f>
        <v/>
      </c>
      <c r="C4907" s="39" t="str">
        <f>IFERROR(raw!$D4906,"")</f>
        <v/>
      </c>
      <c r="D4907" s="39" t="str">
        <f>IFERROR(__xludf.DUMMYFUNCTION("IFERROR(RANK(raw!$H4906,Filter(raw!$H$2:$H10000,raw!$B$2:$B10000=raw!$B4906),1),"""")"),"")</f>
        <v/>
      </c>
      <c r="E4907" s="40" t="str">
        <f t="array" ref="E4907">IFERROR(INDEX(raw!$B:$H,MATCH(1,(raw!$B:$B=$B4907)*(raw!$D:$D=$C4907),0),7), "n/a")</f>
        <v/>
      </c>
    </row>
    <row r="4908">
      <c r="B4908" s="39" t="str">
        <f>IFERROR(raw!$B4907,"")</f>
        <v/>
      </c>
      <c r="C4908" s="39" t="str">
        <f>IFERROR(raw!$D4907,"")</f>
        <v/>
      </c>
      <c r="D4908" s="39" t="str">
        <f>IFERROR(__xludf.DUMMYFUNCTION("IFERROR(RANK(raw!$H4907,Filter(raw!$H$2:$H10000,raw!$B$2:$B10000=raw!$B4907),1),"""")"),"")</f>
        <v/>
      </c>
      <c r="E4908" s="40" t="str">
        <f t="array" ref="E4908">IFERROR(INDEX(raw!$B:$H,MATCH(1,(raw!$B:$B=$B4908)*(raw!$D:$D=$C4908),0),7), "n/a")</f>
        <v/>
      </c>
    </row>
    <row r="4909">
      <c r="B4909" s="39" t="str">
        <f>IFERROR(raw!$B4908,"")</f>
        <v/>
      </c>
      <c r="C4909" s="39" t="str">
        <f>IFERROR(raw!$D4908,"")</f>
        <v/>
      </c>
      <c r="D4909" s="39" t="str">
        <f>IFERROR(__xludf.DUMMYFUNCTION("IFERROR(RANK(raw!$H4908,Filter(raw!$H$2:$H10000,raw!$B$2:$B10000=raw!$B4908),1),"""")"),"")</f>
        <v/>
      </c>
      <c r="E4909" s="40" t="str">
        <f t="array" ref="E4909">IFERROR(INDEX(raw!$B:$H,MATCH(1,(raw!$B:$B=$B4909)*(raw!$D:$D=$C4909),0),7), "n/a")</f>
        <v/>
      </c>
    </row>
    <row r="4910">
      <c r="B4910" s="39" t="str">
        <f>IFERROR(raw!$B4909,"")</f>
        <v/>
      </c>
      <c r="C4910" s="39" t="str">
        <f>IFERROR(raw!$D4909,"")</f>
        <v/>
      </c>
      <c r="D4910" s="39" t="str">
        <f>IFERROR(__xludf.DUMMYFUNCTION("IFERROR(RANK(raw!$H4909,Filter(raw!$H$2:$H10000,raw!$B$2:$B10000=raw!$B4909),1),"""")"),"")</f>
        <v/>
      </c>
      <c r="E4910" s="40" t="str">
        <f t="array" ref="E4910">IFERROR(INDEX(raw!$B:$H,MATCH(1,(raw!$B:$B=$B4910)*(raw!$D:$D=$C4910),0),7), "n/a")</f>
        <v/>
      </c>
    </row>
    <row r="4911">
      <c r="B4911" s="39" t="str">
        <f>IFERROR(raw!$B4910,"")</f>
        <v/>
      </c>
      <c r="C4911" s="39" t="str">
        <f>IFERROR(raw!$D4910,"")</f>
        <v/>
      </c>
      <c r="D4911" s="39" t="str">
        <f>IFERROR(__xludf.DUMMYFUNCTION("IFERROR(RANK(raw!$H4910,Filter(raw!$H$2:$H10000,raw!$B$2:$B10000=raw!$B4910),1),"""")"),"")</f>
        <v/>
      </c>
      <c r="E4911" s="40" t="str">
        <f t="array" ref="E4911">IFERROR(INDEX(raw!$B:$H,MATCH(1,(raw!$B:$B=$B4911)*(raw!$D:$D=$C4911),0),7), "n/a")</f>
        <v/>
      </c>
    </row>
    <row r="4912">
      <c r="B4912" s="39" t="str">
        <f>IFERROR(raw!$B4911,"")</f>
        <v/>
      </c>
      <c r="C4912" s="39" t="str">
        <f>IFERROR(raw!$D4911,"")</f>
        <v/>
      </c>
      <c r="D4912" s="39" t="str">
        <f>IFERROR(__xludf.DUMMYFUNCTION("IFERROR(RANK(raw!$H4911,Filter(raw!$H$2:$H10000,raw!$B$2:$B10000=raw!$B4911),1),"""")"),"")</f>
        <v/>
      </c>
      <c r="E4912" s="40" t="str">
        <f t="array" ref="E4912">IFERROR(INDEX(raw!$B:$H,MATCH(1,(raw!$B:$B=$B4912)*(raw!$D:$D=$C4912),0),7), "n/a")</f>
        <v/>
      </c>
    </row>
    <row r="4913">
      <c r="B4913" s="39" t="str">
        <f>IFERROR(raw!$B4912,"")</f>
        <v/>
      </c>
      <c r="C4913" s="39" t="str">
        <f>IFERROR(raw!$D4912,"")</f>
        <v/>
      </c>
      <c r="D4913" s="39" t="str">
        <f>IFERROR(__xludf.DUMMYFUNCTION("IFERROR(RANK(raw!$H4912,Filter(raw!$H$2:$H10000,raw!$B$2:$B10000=raw!$B4912),1),"""")"),"")</f>
        <v/>
      </c>
      <c r="E4913" s="40" t="str">
        <f t="array" ref="E4913">IFERROR(INDEX(raw!$B:$H,MATCH(1,(raw!$B:$B=$B4913)*(raw!$D:$D=$C4913),0),7), "n/a")</f>
        <v/>
      </c>
    </row>
    <row r="4914">
      <c r="B4914" s="39" t="str">
        <f>IFERROR(raw!$B4913,"")</f>
        <v/>
      </c>
      <c r="C4914" s="39" t="str">
        <f>IFERROR(raw!$D4913,"")</f>
        <v/>
      </c>
      <c r="D4914" s="39" t="str">
        <f>IFERROR(__xludf.DUMMYFUNCTION("IFERROR(RANK(raw!$H4913,Filter(raw!$H$2:$H10000,raw!$B$2:$B10000=raw!$B4913),1),"""")"),"")</f>
        <v/>
      </c>
      <c r="E4914" s="40" t="str">
        <f t="array" ref="E4914">IFERROR(INDEX(raw!$B:$H,MATCH(1,(raw!$B:$B=$B4914)*(raw!$D:$D=$C4914),0),7), "n/a")</f>
        <v/>
      </c>
    </row>
    <row r="4915">
      <c r="B4915" s="39" t="str">
        <f>IFERROR(raw!$B4914,"")</f>
        <v/>
      </c>
      <c r="C4915" s="39" t="str">
        <f>IFERROR(raw!$D4914,"")</f>
        <v/>
      </c>
      <c r="D4915" s="39" t="str">
        <f>IFERROR(__xludf.DUMMYFUNCTION("IFERROR(RANK(raw!$H4914,Filter(raw!$H$2:$H10000,raw!$B$2:$B10000=raw!$B4914),1),"""")"),"")</f>
        <v/>
      </c>
      <c r="E4915" s="40" t="str">
        <f t="array" ref="E4915">IFERROR(INDEX(raw!$B:$H,MATCH(1,(raw!$B:$B=$B4915)*(raw!$D:$D=$C4915),0),7), "n/a")</f>
        <v/>
      </c>
    </row>
    <row r="4916">
      <c r="B4916" s="39" t="str">
        <f>IFERROR(raw!$B4915,"")</f>
        <v/>
      </c>
      <c r="C4916" s="39" t="str">
        <f>IFERROR(raw!$D4915,"")</f>
        <v/>
      </c>
      <c r="D4916" s="39" t="str">
        <f>IFERROR(__xludf.DUMMYFUNCTION("IFERROR(RANK(raw!$H4915,Filter(raw!$H$2:$H10000,raw!$B$2:$B10000=raw!$B4915),1),"""")"),"")</f>
        <v/>
      </c>
      <c r="E4916" s="40" t="str">
        <f t="array" ref="E4916">IFERROR(INDEX(raw!$B:$H,MATCH(1,(raw!$B:$B=$B4916)*(raw!$D:$D=$C4916),0),7), "n/a")</f>
        <v/>
      </c>
    </row>
    <row r="4917">
      <c r="B4917" s="39" t="str">
        <f>IFERROR(raw!$B4916,"")</f>
        <v/>
      </c>
      <c r="C4917" s="39" t="str">
        <f>IFERROR(raw!$D4916,"")</f>
        <v/>
      </c>
      <c r="D4917" s="39" t="str">
        <f>IFERROR(__xludf.DUMMYFUNCTION("IFERROR(RANK(raw!$H4916,Filter(raw!$H$2:$H10000,raw!$B$2:$B10000=raw!$B4916),1),"""")"),"")</f>
        <v/>
      </c>
      <c r="E4917" s="40" t="str">
        <f t="array" ref="E4917">IFERROR(INDEX(raw!$B:$H,MATCH(1,(raw!$B:$B=$B4917)*(raw!$D:$D=$C4917),0),7), "n/a")</f>
        <v/>
      </c>
    </row>
    <row r="4918">
      <c r="B4918" s="39" t="str">
        <f>IFERROR(raw!$B4917,"")</f>
        <v/>
      </c>
      <c r="C4918" s="39" t="str">
        <f>IFERROR(raw!$D4917,"")</f>
        <v/>
      </c>
      <c r="D4918" s="39" t="str">
        <f>IFERROR(__xludf.DUMMYFUNCTION("IFERROR(RANK(raw!$H4917,Filter(raw!$H$2:$H10000,raw!$B$2:$B10000=raw!$B4917),1),"""")"),"")</f>
        <v/>
      </c>
      <c r="E4918" s="40" t="str">
        <f t="array" ref="E4918">IFERROR(INDEX(raw!$B:$H,MATCH(1,(raw!$B:$B=$B4918)*(raw!$D:$D=$C4918),0),7), "n/a")</f>
        <v/>
      </c>
    </row>
    <row r="4919">
      <c r="B4919" s="39" t="str">
        <f>IFERROR(raw!$B4918,"")</f>
        <v/>
      </c>
      <c r="C4919" s="39" t="str">
        <f>IFERROR(raw!$D4918,"")</f>
        <v/>
      </c>
      <c r="D4919" s="39" t="str">
        <f>IFERROR(__xludf.DUMMYFUNCTION("IFERROR(RANK(raw!$H4918,Filter(raw!$H$2:$H10000,raw!$B$2:$B10000=raw!$B4918),1),"""")"),"")</f>
        <v/>
      </c>
      <c r="E4919" s="40" t="str">
        <f t="array" ref="E4919">IFERROR(INDEX(raw!$B:$H,MATCH(1,(raw!$B:$B=$B4919)*(raw!$D:$D=$C4919),0),7), "n/a")</f>
        <v/>
      </c>
    </row>
    <row r="4920">
      <c r="B4920" s="39" t="str">
        <f>IFERROR(raw!$B4919,"")</f>
        <v/>
      </c>
      <c r="C4920" s="39" t="str">
        <f>IFERROR(raw!$D4919,"")</f>
        <v/>
      </c>
      <c r="D4920" s="39" t="str">
        <f>IFERROR(__xludf.DUMMYFUNCTION("IFERROR(RANK(raw!$H4919,Filter(raw!$H$2:$H10000,raw!$B$2:$B10000=raw!$B4919),1),"""")"),"")</f>
        <v/>
      </c>
      <c r="E4920" s="40" t="str">
        <f t="array" ref="E4920">IFERROR(INDEX(raw!$B:$H,MATCH(1,(raw!$B:$B=$B4920)*(raw!$D:$D=$C4920),0),7), "n/a")</f>
        <v/>
      </c>
    </row>
    <row r="4921">
      <c r="B4921" s="39" t="str">
        <f>IFERROR(raw!$B4920,"")</f>
        <v/>
      </c>
      <c r="C4921" s="39" t="str">
        <f>IFERROR(raw!$D4920,"")</f>
        <v/>
      </c>
      <c r="D4921" s="39" t="str">
        <f>IFERROR(__xludf.DUMMYFUNCTION("IFERROR(RANK(raw!$H4920,Filter(raw!$H$2:$H10000,raw!$B$2:$B10000=raw!$B4920),1),"""")"),"")</f>
        <v/>
      </c>
      <c r="E4921" s="40" t="str">
        <f t="array" ref="E4921">IFERROR(INDEX(raw!$B:$H,MATCH(1,(raw!$B:$B=$B4921)*(raw!$D:$D=$C4921),0),7), "n/a")</f>
        <v/>
      </c>
    </row>
    <row r="4922">
      <c r="B4922" s="39" t="str">
        <f>IFERROR(raw!$B4921,"")</f>
        <v/>
      </c>
      <c r="C4922" s="39" t="str">
        <f>IFERROR(raw!$D4921,"")</f>
        <v/>
      </c>
      <c r="D4922" s="39" t="str">
        <f>IFERROR(__xludf.DUMMYFUNCTION("IFERROR(RANK(raw!$H4921,Filter(raw!$H$2:$H10000,raw!$B$2:$B10000=raw!$B4921),1),"""")"),"")</f>
        <v/>
      </c>
      <c r="E4922" s="40" t="str">
        <f t="array" ref="E4922">IFERROR(INDEX(raw!$B:$H,MATCH(1,(raw!$B:$B=$B4922)*(raw!$D:$D=$C4922),0),7), "n/a")</f>
        <v/>
      </c>
    </row>
    <row r="4923">
      <c r="B4923" s="39" t="str">
        <f>IFERROR(raw!$B4922,"")</f>
        <v/>
      </c>
      <c r="C4923" s="39" t="str">
        <f>IFERROR(raw!$D4922,"")</f>
        <v/>
      </c>
      <c r="D4923" s="39" t="str">
        <f>IFERROR(__xludf.DUMMYFUNCTION("IFERROR(RANK(raw!$H4922,Filter(raw!$H$2:$H10000,raw!$B$2:$B10000=raw!$B4922),1),"""")"),"")</f>
        <v/>
      </c>
      <c r="E4923" s="40" t="str">
        <f t="array" ref="E4923">IFERROR(INDEX(raw!$B:$H,MATCH(1,(raw!$B:$B=$B4923)*(raw!$D:$D=$C4923),0),7), "n/a")</f>
        <v/>
      </c>
    </row>
    <row r="4924">
      <c r="B4924" s="39" t="str">
        <f>IFERROR(raw!$B4923,"")</f>
        <v/>
      </c>
      <c r="C4924" s="39" t="str">
        <f>IFERROR(raw!$D4923,"")</f>
        <v/>
      </c>
      <c r="D4924" s="39" t="str">
        <f>IFERROR(__xludf.DUMMYFUNCTION("IFERROR(RANK(raw!$H4923,Filter(raw!$H$2:$H10000,raw!$B$2:$B10000=raw!$B4923),1),"""")"),"")</f>
        <v/>
      </c>
      <c r="E4924" s="40" t="str">
        <f t="array" ref="E4924">IFERROR(INDEX(raw!$B:$H,MATCH(1,(raw!$B:$B=$B4924)*(raw!$D:$D=$C4924),0),7), "n/a")</f>
        <v/>
      </c>
    </row>
    <row r="4925">
      <c r="B4925" s="39" t="str">
        <f>IFERROR(raw!$B4924,"")</f>
        <v/>
      </c>
      <c r="C4925" s="39" t="str">
        <f>IFERROR(raw!$D4924,"")</f>
        <v/>
      </c>
      <c r="D4925" s="39" t="str">
        <f>IFERROR(__xludf.DUMMYFUNCTION("IFERROR(RANK(raw!$H4924,Filter(raw!$H$2:$H10000,raw!$B$2:$B10000=raw!$B4924),1),"""")"),"")</f>
        <v/>
      </c>
      <c r="E4925" s="40" t="str">
        <f t="array" ref="E4925">IFERROR(INDEX(raw!$B:$H,MATCH(1,(raw!$B:$B=$B4925)*(raw!$D:$D=$C4925),0),7), "n/a")</f>
        <v/>
      </c>
    </row>
    <row r="4926">
      <c r="B4926" s="39" t="str">
        <f>IFERROR(raw!$B4925,"")</f>
        <v/>
      </c>
      <c r="C4926" s="39" t="str">
        <f>IFERROR(raw!$D4925,"")</f>
        <v/>
      </c>
      <c r="D4926" s="39" t="str">
        <f>IFERROR(__xludf.DUMMYFUNCTION("IFERROR(RANK(raw!$H4925,Filter(raw!$H$2:$H10000,raw!$B$2:$B10000=raw!$B4925),1),"""")"),"")</f>
        <v/>
      </c>
      <c r="E4926" s="40" t="str">
        <f t="array" ref="E4926">IFERROR(INDEX(raw!$B:$H,MATCH(1,(raw!$B:$B=$B4926)*(raw!$D:$D=$C4926),0),7), "n/a")</f>
        <v/>
      </c>
    </row>
    <row r="4927">
      <c r="B4927" s="39" t="str">
        <f>IFERROR(raw!$B4926,"")</f>
        <v/>
      </c>
      <c r="C4927" s="39" t="str">
        <f>IFERROR(raw!$D4926,"")</f>
        <v/>
      </c>
      <c r="D4927" s="39" t="str">
        <f>IFERROR(__xludf.DUMMYFUNCTION("IFERROR(RANK(raw!$H4926,Filter(raw!$H$2:$H10000,raw!$B$2:$B10000=raw!$B4926),1),"""")"),"")</f>
        <v/>
      </c>
      <c r="E4927" s="40" t="str">
        <f t="array" ref="E4927">IFERROR(INDEX(raw!$B:$H,MATCH(1,(raw!$B:$B=$B4927)*(raw!$D:$D=$C4927),0),7), "n/a")</f>
        <v/>
      </c>
    </row>
    <row r="4928">
      <c r="B4928" s="39" t="str">
        <f>IFERROR(raw!$B4927,"")</f>
        <v/>
      </c>
      <c r="C4928" s="39" t="str">
        <f>IFERROR(raw!$D4927,"")</f>
        <v/>
      </c>
      <c r="D4928" s="39" t="str">
        <f>IFERROR(__xludf.DUMMYFUNCTION("IFERROR(RANK(raw!$H4927,Filter(raw!$H$2:$H10000,raw!$B$2:$B10000=raw!$B4927),1),"""")"),"")</f>
        <v/>
      </c>
      <c r="E4928" s="40" t="str">
        <f t="array" ref="E4928">IFERROR(INDEX(raw!$B:$H,MATCH(1,(raw!$B:$B=$B4928)*(raw!$D:$D=$C4928),0),7), "n/a")</f>
        <v/>
      </c>
    </row>
    <row r="4929">
      <c r="B4929" s="39" t="str">
        <f>IFERROR(raw!$B4928,"")</f>
        <v/>
      </c>
      <c r="C4929" s="39" t="str">
        <f>IFERROR(raw!$D4928,"")</f>
        <v/>
      </c>
      <c r="D4929" s="39" t="str">
        <f>IFERROR(__xludf.DUMMYFUNCTION("IFERROR(RANK(raw!$H4928,Filter(raw!$H$2:$H10000,raw!$B$2:$B10000=raw!$B4928),1),"""")"),"")</f>
        <v/>
      </c>
      <c r="E4929" s="40" t="str">
        <f t="array" ref="E4929">IFERROR(INDEX(raw!$B:$H,MATCH(1,(raw!$B:$B=$B4929)*(raw!$D:$D=$C4929),0),7), "n/a")</f>
        <v/>
      </c>
    </row>
    <row r="4930">
      <c r="B4930" s="39" t="str">
        <f>IFERROR(raw!$B4929,"")</f>
        <v/>
      </c>
      <c r="C4930" s="39" t="str">
        <f>IFERROR(raw!$D4929,"")</f>
        <v/>
      </c>
      <c r="D4930" s="39" t="str">
        <f>IFERROR(__xludf.DUMMYFUNCTION("IFERROR(RANK(raw!$H4929,Filter(raw!$H$2:$H10000,raw!$B$2:$B10000=raw!$B4929),1),"""")"),"")</f>
        <v/>
      </c>
      <c r="E4930" s="40" t="str">
        <f t="array" ref="E4930">IFERROR(INDEX(raw!$B:$H,MATCH(1,(raw!$B:$B=$B4930)*(raw!$D:$D=$C4930),0),7), "n/a")</f>
        <v/>
      </c>
    </row>
    <row r="4931">
      <c r="B4931" s="39" t="str">
        <f>IFERROR(raw!$B4930,"")</f>
        <v/>
      </c>
      <c r="C4931" s="39" t="str">
        <f>IFERROR(raw!$D4930,"")</f>
        <v/>
      </c>
      <c r="D4931" s="39" t="str">
        <f>IFERROR(__xludf.DUMMYFUNCTION("IFERROR(RANK(raw!$H4930,Filter(raw!$H$2:$H10000,raw!$B$2:$B10000=raw!$B4930),1),"""")"),"")</f>
        <v/>
      </c>
      <c r="E4931" s="40" t="str">
        <f t="array" ref="E4931">IFERROR(INDEX(raw!$B:$H,MATCH(1,(raw!$B:$B=$B4931)*(raw!$D:$D=$C4931),0),7), "n/a")</f>
        <v/>
      </c>
    </row>
    <row r="4932">
      <c r="B4932" s="39" t="str">
        <f>IFERROR(raw!$B4931,"")</f>
        <v/>
      </c>
      <c r="C4932" s="39" t="str">
        <f>IFERROR(raw!$D4931,"")</f>
        <v/>
      </c>
      <c r="D4932" s="39" t="str">
        <f>IFERROR(__xludf.DUMMYFUNCTION("IFERROR(RANK(raw!$H4931,Filter(raw!$H$2:$H10000,raw!$B$2:$B10000=raw!$B4931),1),"""")"),"")</f>
        <v/>
      </c>
      <c r="E4932" s="40" t="str">
        <f t="array" ref="E4932">IFERROR(INDEX(raw!$B:$H,MATCH(1,(raw!$B:$B=$B4932)*(raw!$D:$D=$C4932),0),7), "n/a")</f>
        <v/>
      </c>
    </row>
    <row r="4933">
      <c r="B4933" s="39" t="str">
        <f>IFERROR(raw!$B4932,"")</f>
        <v/>
      </c>
      <c r="C4933" s="39" t="str">
        <f>IFERROR(raw!$D4932,"")</f>
        <v/>
      </c>
      <c r="D4933" s="39" t="str">
        <f>IFERROR(__xludf.DUMMYFUNCTION("IFERROR(RANK(raw!$H4932,Filter(raw!$H$2:$H10000,raw!$B$2:$B10000=raw!$B4932),1),"""")"),"")</f>
        <v/>
      </c>
      <c r="E4933" s="40" t="str">
        <f t="array" ref="E4933">IFERROR(INDEX(raw!$B:$H,MATCH(1,(raw!$B:$B=$B4933)*(raw!$D:$D=$C4933),0),7), "n/a")</f>
        <v/>
      </c>
    </row>
    <row r="4934">
      <c r="B4934" s="39" t="str">
        <f>IFERROR(raw!$B4933,"")</f>
        <v/>
      </c>
      <c r="C4934" s="39" t="str">
        <f>IFERROR(raw!$D4933,"")</f>
        <v/>
      </c>
      <c r="D4934" s="39" t="str">
        <f>IFERROR(__xludf.DUMMYFUNCTION("IFERROR(RANK(raw!$H4933,Filter(raw!$H$2:$H10000,raw!$B$2:$B10000=raw!$B4933),1),"""")"),"")</f>
        <v/>
      </c>
      <c r="E4934" s="40" t="str">
        <f t="array" ref="E4934">IFERROR(INDEX(raw!$B:$H,MATCH(1,(raw!$B:$B=$B4934)*(raw!$D:$D=$C4934),0),7), "n/a")</f>
        <v/>
      </c>
    </row>
    <row r="4935">
      <c r="B4935" s="39" t="str">
        <f>IFERROR(raw!$B4934,"")</f>
        <v/>
      </c>
      <c r="C4935" s="39" t="str">
        <f>IFERROR(raw!$D4934,"")</f>
        <v/>
      </c>
      <c r="D4935" s="39" t="str">
        <f>IFERROR(__xludf.DUMMYFUNCTION("IFERROR(RANK(raw!$H4934,Filter(raw!$H$2:$H10000,raw!$B$2:$B10000=raw!$B4934),1),"""")"),"")</f>
        <v/>
      </c>
      <c r="E4935" s="40" t="str">
        <f t="array" ref="E4935">IFERROR(INDEX(raw!$B:$H,MATCH(1,(raw!$B:$B=$B4935)*(raw!$D:$D=$C4935),0),7), "n/a")</f>
        <v/>
      </c>
    </row>
    <row r="4936">
      <c r="B4936" s="39" t="str">
        <f>IFERROR(raw!$B4935,"")</f>
        <v/>
      </c>
      <c r="C4936" s="39" t="str">
        <f>IFERROR(raw!$D4935,"")</f>
        <v/>
      </c>
      <c r="D4936" s="39" t="str">
        <f>IFERROR(__xludf.DUMMYFUNCTION("IFERROR(RANK(raw!$H4935,Filter(raw!$H$2:$H10000,raw!$B$2:$B10000=raw!$B4935),1),"""")"),"")</f>
        <v/>
      </c>
      <c r="E4936" s="40" t="str">
        <f t="array" ref="E4936">IFERROR(INDEX(raw!$B:$H,MATCH(1,(raw!$B:$B=$B4936)*(raw!$D:$D=$C4936),0),7), "n/a")</f>
        <v/>
      </c>
    </row>
    <row r="4937">
      <c r="B4937" s="39" t="str">
        <f>IFERROR(raw!$B4936,"")</f>
        <v/>
      </c>
      <c r="C4937" s="39" t="str">
        <f>IFERROR(raw!$D4936,"")</f>
        <v/>
      </c>
      <c r="D4937" s="39" t="str">
        <f>IFERROR(__xludf.DUMMYFUNCTION("IFERROR(RANK(raw!$H4936,Filter(raw!$H$2:$H10000,raw!$B$2:$B10000=raw!$B4936),1),"""")"),"")</f>
        <v/>
      </c>
      <c r="E4937" s="40" t="str">
        <f t="array" ref="E4937">IFERROR(INDEX(raw!$B:$H,MATCH(1,(raw!$B:$B=$B4937)*(raw!$D:$D=$C4937),0),7), "n/a")</f>
        <v/>
      </c>
    </row>
    <row r="4938">
      <c r="B4938" s="39" t="str">
        <f>IFERROR(raw!$B4937,"")</f>
        <v/>
      </c>
      <c r="C4938" s="39" t="str">
        <f>IFERROR(raw!$D4937,"")</f>
        <v/>
      </c>
      <c r="D4938" s="39" t="str">
        <f>IFERROR(__xludf.DUMMYFUNCTION("IFERROR(RANK(raw!$H4937,Filter(raw!$H$2:$H10000,raw!$B$2:$B10000=raw!$B4937),1),"""")"),"")</f>
        <v/>
      </c>
      <c r="E4938" s="40" t="str">
        <f t="array" ref="E4938">IFERROR(INDEX(raw!$B:$H,MATCH(1,(raw!$B:$B=$B4938)*(raw!$D:$D=$C4938),0),7), "n/a")</f>
        <v/>
      </c>
    </row>
    <row r="4939">
      <c r="B4939" s="39" t="str">
        <f>IFERROR(raw!$B4938,"")</f>
        <v/>
      </c>
      <c r="C4939" s="39" t="str">
        <f>IFERROR(raw!$D4938,"")</f>
        <v/>
      </c>
      <c r="D4939" s="39" t="str">
        <f>IFERROR(__xludf.DUMMYFUNCTION("IFERROR(RANK(raw!$H4938,Filter(raw!$H$2:$H10000,raw!$B$2:$B10000=raw!$B4938),1),"""")"),"")</f>
        <v/>
      </c>
      <c r="E4939" s="40" t="str">
        <f t="array" ref="E4939">IFERROR(INDEX(raw!$B:$H,MATCH(1,(raw!$B:$B=$B4939)*(raw!$D:$D=$C4939),0),7), "n/a")</f>
        <v/>
      </c>
    </row>
    <row r="4940">
      <c r="B4940" s="39" t="str">
        <f>IFERROR(raw!$B4939,"")</f>
        <v/>
      </c>
      <c r="C4940" s="39" t="str">
        <f>IFERROR(raw!$D4939,"")</f>
        <v/>
      </c>
      <c r="D4940" s="39" t="str">
        <f>IFERROR(__xludf.DUMMYFUNCTION("IFERROR(RANK(raw!$H4939,Filter(raw!$H$2:$H10000,raw!$B$2:$B10000=raw!$B4939),1),"""")"),"")</f>
        <v/>
      </c>
      <c r="E4940" s="40" t="str">
        <f t="array" ref="E4940">IFERROR(INDEX(raw!$B:$H,MATCH(1,(raw!$B:$B=$B4940)*(raw!$D:$D=$C4940),0),7), "n/a")</f>
        <v/>
      </c>
    </row>
    <row r="4941">
      <c r="B4941" s="39" t="str">
        <f>IFERROR(raw!$B4940,"")</f>
        <v/>
      </c>
      <c r="C4941" s="39" t="str">
        <f>IFERROR(raw!$D4940,"")</f>
        <v/>
      </c>
      <c r="D4941" s="39" t="str">
        <f>IFERROR(__xludf.DUMMYFUNCTION("IFERROR(RANK(raw!$H4940,Filter(raw!$H$2:$H10000,raw!$B$2:$B10000=raw!$B4940),1),"""")"),"")</f>
        <v/>
      </c>
      <c r="E4941" s="40" t="str">
        <f t="array" ref="E4941">IFERROR(INDEX(raw!$B:$H,MATCH(1,(raw!$B:$B=$B4941)*(raw!$D:$D=$C4941),0),7), "n/a")</f>
        <v/>
      </c>
    </row>
    <row r="4942">
      <c r="B4942" s="39" t="str">
        <f>IFERROR(raw!$B4941,"")</f>
        <v/>
      </c>
      <c r="C4942" s="39" t="str">
        <f>IFERROR(raw!$D4941,"")</f>
        <v/>
      </c>
      <c r="D4942" s="39" t="str">
        <f>IFERROR(__xludf.DUMMYFUNCTION("IFERROR(RANK(raw!$H4941,Filter(raw!$H$2:$H10000,raw!$B$2:$B10000=raw!$B4941),1),"""")"),"")</f>
        <v/>
      </c>
      <c r="E4942" s="40" t="str">
        <f t="array" ref="E4942">IFERROR(INDEX(raw!$B:$H,MATCH(1,(raw!$B:$B=$B4942)*(raw!$D:$D=$C4942),0),7), "n/a")</f>
        <v/>
      </c>
    </row>
    <row r="4943">
      <c r="B4943" s="39" t="str">
        <f>IFERROR(raw!$B4942,"")</f>
        <v/>
      </c>
      <c r="C4943" s="39" t="str">
        <f>IFERROR(raw!$D4942,"")</f>
        <v/>
      </c>
      <c r="D4943" s="39" t="str">
        <f>IFERROR(__xludf.DUMMYFUNCTION("IFERROR(RANK(raw!$H4942,Filter(raw!$H$2:$H10000,raw!$B$2:$B10000=raw!$B4942),1),"""")"),"")</f>
        <v/>
      </c>
      <c r="E4943" s="40" t="str">
        <f t="array" ref="E4943">IFERROR(INDEX(raw!$B:$H,MATCH(1,(raw!$B:$B=$B4943)*(raw!$D:$D=$C4943),0),7), "n/a")</f>
        <v/>
      </c>
    </row>
    <row r="4944">
      <c r="B4944" s="39" t="str">
        <f>IFERROR(raw!$B4943,"")</f>
        <v/>
      </c>
      <c r="C4944" s="39" t="str">
        <f>IFERROR(raw!$D4943,"")</f>
        <v/>
      </c>
      <c r="D4944" s="39" t="str">
        <f>IFERROR(__xludf.DUMMYFUNCTION("IFERROR(RANK(raw!$H4943,Filter(raw!$H$2:$H10000,raw!$B$2:$B10000=raw!$B4943),1),"""")"),"")</f>
        <v/>
      </c>
      <c r="E4944" s="40" t="str">
        <f t="array" ref="E4944">IFERROR(INDEX(raw!$B:$H,MATCH(1,(raw!$B:$B=$B4944)*(raw!$D:$D=$C4944),0),7), "n/a")</f>
        <v/>
      </c>
    </row>
    <row r="4945">
      <c r="B4945" s="39" t="str">
        <f>IFERROR(raw!$B4944,"")</f>
        <v/>
      </c>
      <c r="C4945" s="39" t="str">
        <f>IFERROR(raw!$D4944,"")</f>
        <v/>
      </c>
      <c r="D4945" s="39" t="str">
        <f>IFERROR(__xludf.DUMMYFUNCTION("IFERROR(RANK(raw!$H4944,Filter(raw!$H$2:$H10000,raw!$B$2:$B10000=raw!$B4944),1),"""")"),"")</f>
        <v/>
      </c>
      <c r="E4945" s="40" t="str">
        <f t="array" ref="E4945">IFERROR(INDEX(raw!$B:$H,MATCH(1,(raw!$B:$B=$B4945)*(raw!$D:$D=$C4945),0),7), "n/a")</f>
        <v/>
      </c>
    </row>
    <row r="4946">
      <c r="B4946" s="39" t="str">
        <f>IFERROR(raw!$B4945,"")</f>
        <v/>
      </c>
      <c r="C4946" s="39" t="str">
        <f>IFERROR(raw!$D4945,"")</f>
        <v/>
      </c>
      <c r="D4946" s="39" t="str">
        <f>IFERROR(__xludf.DUMMYFUNCTION("IFERROR(RANK(raw!$H4945,Filter(raw!$H$2:$H10000,raw!$B$2:$B10000=raw!$B4945),1),"""")"),"")</f>
        <v/>
      </c>
      <c r="E4946" s="40" t="str">
        <f t="array" ref="E4946">IFERROR(INDEX(raw!$B:$H,MATCH(1,(raw!$B:$B=$B4946)*(raw!$D:$D=$C4946),0),7), "n/a")</f>
        <v/>
      </c>
    </row>
    <row r="4947">
      <c r="B4947" s="39" t="str">
        <f>IFERROR(raw!$B4946,"")</f>
        <v/>
      </c>
      <c r="C4947" s="39" t="str">
        <f>IFERROR(raw!$D4946,"")</f>
        <v/>
      </c>
      <c r="D4947" s="39" t="str">
        <f>IFERROR(__xludf.DUMMYFUNCTION("IFERROR(RANK(raw!$H4946,Filter(raw!$H$2:$H10000,raw!$B$2:$B10000=raw!$B4946),1),"""")"),"")</f>
        <v/>
      </c>
      <c r="E4947" s="40" t="str">
        <f t="array" ref="E4947">IFERROR(INDEX(raw!$B:$H,MATCH(1,(raw!$B:$B=$B4947)*(raw!$D:$D=$C4947),0),7), "n/a")</f>
        <v/>
      </c>
    </row>
    <row r="4948">
      <c r="B4948" s="39" t="str">
        <f>IFERROR(raw!$B4947,"")</f>
        <v/>
      </c>
      <c r="C4948" s="39" t="str">
        <f>IFERROR(raw!$D4947,"")</f>
        <v/>
      </c>
      <c r="D4948" s="39" t="str">
        <f>IFERROR(__xludf.DUMMYFUNCTION("IFERROR(RANK(raw!$H4947,Filter(raw!$H$2:$H10000,raw!$B$2:$B10000=raw!$B4947),1),"""")"),"")</f>
        <v/>
      </c>
      <c r="E4948" s="40" t="str">
        <f t="array" ref="E4948">IFERROR(INDEX(raw!$B:$H,MATCH(1,(raw!$B:$B=$B4948)*(raw!$D:$D=$C4948),0),7), "n/a")</f>
        <v/>
      </c>
    </row>
    <row r="4949">
      <c r="B4949" s="39" t="str">
        <f>IFERROR(raw!$B4948,"")</f>
        <v/>
      </c>
      <c r="C4949" s="39" t="str">
        <f>IFERROR(raw!$D4948,"")</f>
        <v/>
      </c>
      <c r="D4949" s="39" t="str">
        <f>IFERROR(__xludf.DUMMYFUNCTION("IFERROR(RANK(raw!$H4948,Filter(raw!$H$2:$H10000,raw!$B$2:$B10000=raw!$B4948),1),"""")"),"")</f>
        <v/>
      </c>
      <c r="E4949" s="40" t="str">
        <f t="array" ref="E4949">IFERROR(INDEX(raw!$B:$H,MATCH(1,(raw!$B:$B=$B4949)*(raw!$D:$D=$C4949),0),7), "n/a")</f>
        <v/>
      </c>
    </row>
    <row r="4950">
      <c r="B4950" s="39" t="str">
        <f>IFERROR(raw!$B4949,"")</f>
        <v/>
      </c>
      <c r="C4950" s="39" t="str">
        <f>IFERROR(raw!$D4949,"")</f>
        <v/>
      </c>
      <c r="D4950" s="39" t="str">
        <f>IFERROR(__xludf.DUMMYFUNCTION("IFERROR(RANK(raw!$H4949,Filter(raw!$H$2:$H10000,raw!$B$2:$B10000=raw!$B4949),1),"""")"),"")</f>
        <v/>
      </c>
      <c r="E4950" s="40" t="str">
        <f t="array" ref="E4950">IFERROR(INDEX(raw!$B:$H,MATCH(1,(raw!$B:$B=$B4950)*(raw!$D:$D=$C4950),0),7), "n/a")</f>
        <v/>
      </c>
    </row>
    <row r="4951">
      <c r="B4951" s="39" t="str">
        <f>IFERROR(raw!$B4950,"")</f>
        <v/>
      </c>
      <c r="C4951" s="39" t="str">
        <f>IFERROR(raw!$D4950,"")</f>
        <v/>
      </c>
      <c r="D4951" s="39" t="str">
        <f>IFERROR(__xludf.DUMMYFUNCTION("IFERROR(RANK(raw!$H4950,Filter(raw!$H$2:$H10000,raw!$B$2:$B10000=raw!$B4950),1),"""")"),"")</f>
        <v/>
      </c>
      <c r="E4951" s="40" t="str">
        <f t="array" ref="E4951">IFERROR(INDEX(raw!$B:$H,MATCH(1,(raw!$B:$B=$B4951)*(raw!$D:$D=$C4951),0),7), "n/a")</f>
        <v/>
      </c>
    </row>
    <row r="4952">
      <c r="B4952" s="39" t="str">
        <f>IFERROR(raw!$B4951,"")</f>
        <v/>
      </c>
      <c r="C4952" s="39" t="str">
        <f>IFERROR(raw!$D4951,"")</f>
        <v/>
      </c>
      <c r="D4952" s="39" t="str">
        <f>IFERROR(__xludf.DUMMYFUNCTION("IFERROR(RANK(raw!$H4951,Filter(raw!$H$2:$H10000,raw!$B$2:$B10000=raw!$B4951),1),"""")"),"")</f>
        <v/>
      </c>
      <c r="E4952" s="40" t="str">
        <f t="array" ref="E4952">IFERROR(INDEX(raw!$B:$H,MATCH(1,(raw!$B:$B=$B4952)*(raw!$D:$D=$C4952),0),7), "n/a")</f>
        <v/>
      </c>
    </row>
    <row r="4953">
      <c r="B4953" s="39" t="str">
        <f>IFERROR(raw!$B4952,"")</f>
        <v/>
      </c>
      <c r="C4953" s="39" t="str">
        <f>IFERROR(raw!$D4952,"")</f>
        <v/>
      </c>
      <c r="D4953" s="39" t="str">
        <f>IFERROR(__xludf.DUMMYFUNCTION("IFERROR(RANK(raw!$H4952,Filter(raw!$H$2:$H10000,raw!$B$2:$B10000=raw!$B4952),1),"""")"),"")</f>
        <v/>
      </c>
      <c r="E4953" s="40" t="str">
        <f t="array" ref="E4953">IFERROR(INDEX(raw!$B:$H,MATCH(1,(raw!$B:$B=$B4953)*(raw!$D:$D=$C4953),0),7), "n/a")</f>
        <v/>
      </c>
    </row>
    <row r="4954">
      <c r="B4954" s="39" t="str">
        <f>IFERROR(raw!$B4953,"")</f>
        <v/>
      </c>
      <c r="C4954" s="39" t="str">
        <f>IFERROR(raw!$D4953,"")</f>
        <v/>
      </c>
      <c r="D4954" s="39" t="str">
        <f>IFERROR(__xludf.DUMMYFUNCTION("IFERROR(RANK(raw!$H4953,Filter(raw!$H$2:$H10000,raw!$B$2:$B10000=raw!$B4953),1),"""")"),"")</f>
        <v/>
      </c>
      <c r="E4954" s="40" t="str">
        <f t="array" ref="E4954">IFERROR(INDEX(raw!$B:$H,MATCH(1,(raw!$B:$B=$B4954)*(raw!$D:$D=$C4954),0),7), "n/a")</f>
        <v/>
      </c>
    </row>
    <row r="4955">
      <c r="B4955" s="39" t="str">
        <f>IFERROR(raw!$B4954,"")</f>
        <v/>
      </c>
      <c r="C4955" s="39" t="str">
        <f>IFERROR(raw!$D4954,"")</f>
        <v/>
      </c>
      <c r="D4955" s="39" t="str">
        <f>IFERROR(__xludf.DUMMYFUNCTION("IFERROR(RANK(raw!$H4954,Filter(raw!$H$2:$H10000,raw!$B$2:$B10000=raw!$B4954),1),"""")"),"")</f>
        <v/>
      </c>
      <c r="E4955" s="40" t="str">
        <f t="array" ref="E4955">IFERROR(INDEX(raw!$B:$H,MATCH(1,(raw!$B:$B=$B4955)*(raw!$D:$D=$C4955),0),7), "n/a")</f>
        <v/>
      </c>
    </row>
    <row r="4956">
      <c r="B4956" s="39" t="str">
        <f>IFERROR(raw!$B4955,"")</f>
        <v/>
      </c>
      <c r="C4956" s="39" t="str">
        <f>IFERROR(raw!$D4955,"")</f>
        <v/>
      </c>
      <c r="D4956" s="39" t="str">
        <f>IFERROR(__xludf.DUMMYFUNCTION("IFERROR(RANK(raw!$H4955,Filter(raw!$H$2:$H10000,raw!$B$2:$B10000=raw!$B4955),1),"""")"),"")</f>
        <v/>
      </c>
      <c r="E4956" s="40" t="str">
        <f t="array" ref="E4956">IFERROR(INDEX(raw!$B:$H,MATCH(1,(raw!$B:$B=$B4956)*(raw!$D:$D=$C4956),0),7), "n/a")</f>
        <v/>
      </c>
    </row>
    <row r="4957">
      <c r="B4957" s="39" t="str">
        <f>IFERROR(raw!$B4956,"")</f>
        <v/>
      </c>
      <c r="C4957" s="39" t="str">
        <f>IFERROR(raw!$D4956,"")</f>
        <v/>
      </c>
      <c r="D4957" s="39" t="str">
        <f>IFERROR(__xludf.DUMMYFUNCTION("IFERROR(RANK(raw!$H4956,Filter(raw!$H$2:$H10000,raw!$B$2:$B10000=raw!$B4956),1),"""")"),"")</f>
        <v/>
      </c>
      <c r="E4957" s="40" t="str">
        <f t="array" ref="E4957">IFERROR(INDEX(raw!$B:$H,MATCH(1,(raw!$B:$B=$B4957)*(raw!$D:$D=$C4957),0),7), "n/a")</f>
        <v/>
      </c>
    </row>
    <row r="4958">
      <c r="B4958" s="39" t="str">
        <f>IFERROR(raw!$B4957,"")</f>
        <v/>
      </c>
      <c r="C4958" s="39" t="str">
        <f>IFERROR(raw!$D4957,"")</f>
        <v/>
      </c>
      <c r="D4958" s="39" t="str">
        <f>IFERROR(__xludf.DUMMYFUNCTION("IFERROR(RANK(raw!$H4957,Filter(raw!$H$2:$H10000,raw!$B$2:$B10000=raw!$B4957),1),"""")"),"")</f>
        <v/>
      </c>
      <c r="E4958" s="40" t="str">
        <f t="array" ref="E4958">IFERROR(INDEX(raw!$B:$H,MATCH(1,(raw!$B:$B=$B4958)*(raw!$D:$D=$C4958),0),7), "n/a")</f>
        <v/>
      </c>
    </row>
    <row r="4959">
      <c r="B4959" s="39" t="str">
        <f>IFERROR(raw!$B4958,"")</f>
        <v/>
      </c>
      <c r="C4959" s="39" t="str">
        <f>IFERROR(raw!$D4958,"")</f>
        <v/>
      </c>
      <c r="D4959" s="39" t="str">
        <f>IFERROR(__xludf.DUMMYFUNCTION("IFERROR(RANK(raw!$H4958,Filter(raw!$H$2:$H10000,raw!$B$2:$B10000=raw!$B4958),1),"""")"),"")</f>
        <v/>
      </c>
      <c r="E4959" s="40" t="str">
        <f t="array" ref="E4959">IFERROR(INDEX(raw!$B:$H,MATCH(1,(raw!$B:$B=$B4959)*(raw!$D:$D=$C4959),0),7), "n/a")</f>
        <v/>
      </c>
    </row>
    <row r="4960">
      <c r="B4960" s="39" t="str">
        <f>IFERROR(raw!$B4959,"")</f>
        <v/>
      </c>
      <c r="C4960" s="39" t="str">
        <f>IFERROR(raw!$D4959,"")</f>
        <v/>
      </c>
      <c r="D4960" s="39" t="str">
        <f>IFERROR(__xludf.DUMMYFUNCTION("IFERROR(RANK(raw!$H4959,Filter(raw!$H$2:$H10000,raw!$B$2:$B10000=raw!$B4959),1),"""")"),"")</f>
        <v/>
      </c>
      <c r="E4960" s="40" t="str">
        <f t="array" ref="E4960">IFERROR(INDEX(raw!$B:$H,MATCH(1,(raw!$B:$B=$B4960)*(raw!$D:$D=$C4960),0),7), "n/a")</f>
        <v/>
      </c>
    </row>
    <row r="4961">
      <c r="B4961" s="39" t="str">
        <f>IFERROR(raw!$B4960,"")</f>
        <v/>
      </c>
      <c r="C4961" s="39" t="str">
        <f>IFERROR(raw!$D4960,"")</f>
        <v/>
      </c>
      <c r="D4961" s="39" t="str">
        <f>IFERROR(__xludf.DUMMYFUNCTION("IFERROR(RANK(raw!$H4960,Filter(raw!$H$2:$H10000,raw!$B$2:$B10000=raw!$B4960),1),"""")"),"")</f>
        <v/>
      </c>
      <c r="E4961" s="40" t="str">
        <f t="array" ref="E4961">IFERROR(INDEX(raw!$B:$H,MATCH(1,(raw!$B:$B=$B4961)*(raw!$D:$D=$C4961),0),7), "n/a")</f>
        <v/>
      </c>
    </row>
    <row r="4962">
      <c r="B4962" s="39" t="str">
        <f>IFERROR(raw!$B4961,"")</f>
        <v/>
      </c>
      <c r="C4962" s="39" t="str">
        <f>IFERROR(raw!$D4961,"")</f>
        <v/>
      </c>
      <c r="D4962" s="39" t="str">
        <f>IFERROR(__xludf.DUMMYFUNCTION("IFERROR(RANK(raw!$H4961,Filter(raw!$H$2:$H10000,raw!$B$2:$B10000=raw!$B4961),1),"""")"),"")</f>
        <v/>
      </c>
      <c r="E4962" s="40" t="str">
        <f t="array" ref="E4962">IFERROR(INDEX(raw!$B:$H,MATCH(1,(raw!$B:$B=$B4962)*(raw!$D:$D=$C4962),0),7), "n/a")</f>
        <v/>
      </c>
    </row>
    <row r="4963">
      <c r="B4963" s="39" t="str">
        <f>IFERROR(raw!$B4962,"")</f>
        <v/>
      </c>
      <c r="C4963" s="39" t="str">
        <f>IFERROR(raw!$D4962,"")</f>
        <v/>
      </c>
      <c r="D4963" s="39" t="str">
        <f>IFERROR(__xludf.DUMMYFUNCTION("IFERROR(RANK(raw!$H4962,Filter(raw!$H$2:$H10000,raw!$B$2:$B10000=raw!$B4962),1),"""")"),"")</f>
        <v/>
      </c>
      <c r="E4963" s="40" t="str">
        <f t="array" ref="E4963">IFERROR(INDEX(raw!$B:$H,MATCH(1,(raw!$B:$B=$B4963)*(raw!$D:$D=$C4963),0),7), "n/a")</f>
        <v/>
      </c>
    </row>
    <row r="4964">
      <c r="B4964" s="39" t="str">
        <f>IFERROR(raw!$B4963,"")</f>
        <v/>
      </c>
      <c r="C4964" s="39" t="str">
        <f>IFERROR(raw!$D4963,"")</f>
        <v/>
      </c>
      <c r="D4964" s="39" t="str">
        <f>IFERROR(__xludf.DUMMYFUNCTION("IFERROR(RANK(raw!$H4963,Filter(raw!$H$2:$H10000,raw!$B$2:$B10000=raw!$B4963),1),"""")"),"")</f>
        <v/>
      </c>
      <c r="E4964" s="40" t="str">
        <f t="array" ref="E4964">IFERROR(INDEX(raw!$B:$H,MATCH(1,(raw!$B:$B=$B4964)*(raw!$D:$D=$C4964),0),7), "n/a")</f>
        <v/>
      </c>
    </row>
    <row r="4965">
      <c r="B4965" s="39" t="str">
        <f>IFERROR(raw!$B4964,"")</f>
        <v/>
      </c>
      <c r="C4965" s="39" t="str">
        <f>IFERROR(raw!$D4964,"")</f>
        <v/>
      </c>
      <c r="D4965" s="39" t="str">
        <f>IFERROR(__xludf.DUMMYFUNCTION("IFERROR(RANK(raw!$H4964,Filter(raw!$H$2:$H10000,raw!$B$2:$B10000=raw!$B4964),1),"""")"),"")</f>
        <v/>
      </c>
      <c r="E4965" s="40" t="str">
        <f t="array" ref="E4965">IFERROR(INDEX(raw!$B:$H,MATCH(1,(raw!$B:$B=$B4965)*(raw!$D:$D=$C4965),0),7), "n/a")</f>
        <v/>
      </c>
    </row>
    <row r="4966">
      <c r="B4966" s="39" t="str">
        <f>IFERROR(raw!$B4965,"")</f>
        <v/>
      </c>
      <c r="C4966" s="39" t="str">
        <f>IFERROR(raw!$D4965,"")</f>
        <v/>
      </c>
      <c r="D4966" s="39" t="str">
        <f>IFERROR(__xludf.DUMMYFUNCTION("IFERROR(RANK(raw!$H4965,Filter(raw!$H$2:$H10000,raw!$B$2:$B10000=raw!$B4965),1),"""")"),"")</f>
        <v/>
      </c>
      <c r="E4966" s="40" t="str">
        <f t="array" ref="E4966">IFERROR(INDEX(raw!$B:$H,MATCH(1,(raw!$B:$B=$B4966)*(raw!$D:$D=$C4966),0),7), "n/a")</f>
        <v/>
      </c>
    </row>
    <row r="4967">
      <c r="B4967" s="39" t="str">
        <f>IFERROR(raw!$B4966,"")</f>
        <v/>
      </c>
      <c r="C4967" s="39" t="str">
        <f>IFERROR(raw!$D4966,"")</f>
        <v/>
      </c>
      <c r="D4967" s="39" t="str">
        <f>IFERROR(__xludf.DUMMYFUNCTION("IFERROR(RANK(raw!$H4966,Filter(raw!$H$2:$H10000,raw!$B$2:$B10000=raw!$B4966),1),"""")"),"")</f>
        <v/>
      </c>
      <c r="E4967" s="40" t="str">
        <f t="array" ref="E4967">IFERROR(INDEX(raw!$B:$H,MATCH(1,(raw!$B:$B=$B4967)*(raw!$D:$D=$C4967),0),7), "n/a")</f>
        <v/>
      </c>
    </row>
    <row r="4968">
      <c r="B4968" s="39" t="str">
        <f>IFERROR(raw!$B4967,"")</f>
        <v/>
      </c>
      <c r="C4968" s="39" t="str">
        <f>IFERROR(raw!$D4967,"")</f>
        <v/>
      </c>
      <c r="D4968" s="39" t="str">
        <f>IFERROR(__xludf.DUMMYFUNCTION("IFERROR(RANK(raw!$H4967,Filter(raw!$H$2:$H10000,raw!$B$2:$B10000=raw!$B4967),1),"""")"),"")</f>
        <v/>
      </c>
      <c r="E4968" s="40" t="str">
        <f t="array" ref="E4968">IFERROR(INDEX(raw!$B:$H,MATCH(1,(raw!$B:$B=$B4968)*(raw!$D:$D=$C4968),0),7), "n/a")</f>
        <v/>
      </c>
    </row>
    <row r="4969">
      <c r="B4969" s="39" t="str">
        <f>IFERROR(raw!$B4968,"")</f>
        <v/>
      </c>
      <c r="C4969" s="39" t="str">
        <f>IFERROR(raw!$D4968,"")</f>
        <v/>
      </c>
      <c r="D4969" s="39" t="str">
        <f>IFERROR(__xludf.DUMMYFUNCTION("IFERROR(RANK(raw!$H4968,Filter(raw!$H$2:$H10000,raw!$B$2:$B10000=raw!$B4968),1),"""")"),"")</f>
        <v/>
      </c>
      <c r="E4969" s="40" t="str">
        <f t="array" ref="E4969">IFERROR(INDEX(raw!$B:$H,MATCH(1,(raw!$B:$B=$B4969)*(raw!$D:$D=$C4969),0),7), "n/a")</f>
        <v/>
      </c>
    </row>
    <row r="4970">
      <c r="B4970" s="39" t="str">
        <f>IFERROR(raw!$B4969,"")</f>
        <v/>
      </c>
      <c r="C4970" s="39" t="str">
        <f>IFERROR(raw!$D4969,"")</f>
        <v/>
      </c>
      <c r="D4970" s="39" t="str">
        <f>IFERROR(__xludf.DUMMYFUNCTION("IFERROR(RANK(raw!$H4969,Filter(raw!$H$2:$H10000,raw!$B$2:$B10000=raw!$B4969),1),"""")"),"")</f>
        <v/>
      </c>
      <c r="E4970" s="40" t="str">
        <f t="array" ref="E4970">IFERROR(INDEX(raw!$B:$H,MATCH(1,(raw!$B:$B=$B4970)*(raw!$D:$D=$C4970),0),7), "n/a")</f>
        <v/>
      </c>
    </row>
    <row r="4971">
      <c r="B4971" s="39" t="str">
        <f>IFERROR(raw!$B4970,"")</f>
        <v/>
      </c>
      <c r="C4971" s="39" t="str">
        <f>IFERROR(raw!$D4970,"")</f>
        <v/>
      </c>
      <c r="D4971" s="39" t="str">
        <f>IFERROR(__xludf.DUMMYFUNCTION("IFERROR(RANK(raw!$H4970,Filter(raw!$H$2:$H10000,raw!$B$2:$B10000=raw!$B4970),1),"""")"),"")</f>
        <v/>
      </c>
      <c r="E4971" s="40" t="str">
        <f t="array" ref="E4971">IFERROR(INDEX(raw!$B:$H,MATCH(1,(raw!$B:$B=$B4971)*(raw!$D:$D=$C4971),0),7), "n/a")</f>
        <v/>
      </c>
    </row>
    <row r="4972">
      <c r="B4972" s="39" t="str">
        <f>IFERROR(raw!$B4971,"")</f>
        <v/>
      </c>
      <c r="C4972" s="39" t="str">
        <f>IFERROR(raw!$D4971,"")</f>
        <v/>
      </c>
      <c r="D4972" s="39" t="str">
        <f>IFERROR(__xludf.DUMMYFUNCTION("IFERROR(RANK(raw!$H4971,Filter(raw!$H$2:$H10000,raw!$B$2:$B10000=raw!$B4971),1),"""")"),"")</f>
        <v/>
      </c>
      <c r="E4972" s="40" t="str">
        <f t="array" ref="E4972">IFERROR(INDEX(raw!$B:$H,MATCH(1,(raw!$B:$B=$B4972)*(raw!$D:$D=$C4972),0),7), "n/a")</f>
        <v/>
      </c>
    </row>
    <row r="4973">
      <c r="B4973" s="39" t="str">
        <f>IFERROR(raw!$B4972,"")</f>
        <v/>
      </c>
      <c r="C4973" s="39" t="str">
        <f>IFERROR(raw!$D4972,"")</f>
        <v/>
      </c>
      <c r="D4973" s="39" t="str">
        <f>IFERROR(__xludf.DUMMYFUNCTION("IFERROR(RANK(raw!$H4972,Filter(raw!$H$2:$H10000,raw!$B$2:$B10000=raw!$B4972),1),"""")"),"")</f>
        <v/>
      </c>
      <c r="E4973" s="40" t="str">
        <f t="array" ref="E4973">IFERROR(INDEX(raw!$B:$H,MATCH(1,(raw!$B:$B=$B4973)*(raw!$D:$D=$C4973),0),7), "n/a")</f>
        <v/>
      </c>
    </row>
    <row r="4974">
      <c r="B4974" s="39" t="str">
        <f>IFERROR(raw!$B4973,"")</f>
        <v/>
      </c>
      <c r="C4974" s="39" t="str">
        <f>IFERROR(raw!$D4973,"")</f>
        <v/>
      </c>
      <c r="D4974" s="39" t="str">
        <f>IFERROR(__xludf.DUMMYFUNCTION("IFERROR(RANK(raw!$H4973,Filter(raw!$H$2:$H10000,raw!$B$2:$B10000=raw!$B4973),1),"""")"),"")</f>
        <v/>
      </c>
      <c r="E4974" s="40" t="str">
        <f t="array" ref="E4974">IFERROR(INDEX(raw!$B:$H,MATCH(1,(raw!$B:$B=$B4974)*(raw!$D:$D=$C4974),0),7), "n/a")</f>
        <v/>
      </c>
    </row>
    <row r="4975">
      <c r="B4975" s="39" t="str">
        <f>IFERROR(raw!$B4974,"")</f>
        <v/>
      </c>
      <c r="C4975" s="39" t="str">
        <f>IFERROR(raw!$D4974,"")</f>
        <v/>
      </c>
      <c r="D4975" s="39" t="str">
        <f>IFERROR(__xludf.DUMMYFUNCTION("IFERROR(RANK(raw!$H4974,Filter(raw!$H$2:$H10000,raw!$B$2:$B10000=raw!$B4974),1),"""")"),"")</f>
        <v/>
      </c>
      <c r="E4975" s="40" t="str">
        <f t="array" ref="E4975">IFERROR(INDEX(raw!$B:$H,MATCH(1,(raw!$B:$B=$B4975)*(raw!$D:$D=$C4975),0),7), "n/a")</f>
        <v/>
      </c>
    </row>
    <row r="4976">
      <c r="B4976" s="39" t="str">
        <f>IFERROR(raw!$B4975,"")</f>
        <v/>
      </c>
      <c r="C4976" s="39" t="str">
        <f>IFERROR(raw!$D4975,"")</f>
        <v/>
      </c>
      <c r="D4976" s="39" t="str">
        <f>IFERROR(__xludf.DUMMYFUNCTION("IFERROR(RANK(raw!$H4975,Filter(raw!$H$2:$H10000,raw!$B$2:$B10000=raw!$B4975),1),"""")"),"")</f>
        <v/>
      </c>
      <c r="E4976" s="40" t="str">
        <f t="array" ref="E4976">IFERROR(INDEX(raw!$B:$H,MATCH(1,(raw!$B:$B=$B4976)*(raw!$D:$D=$C4976),0),7), "n/a")</f>
        <v/>
      </c>
    </row>
    <row r="4977">
      <c r="B4977" s="39" t="str">
        <f>IFERROR(raw!$B4976,"")</f>
        <v/>
      </c>
      <c r="C4977" s="39" t="str">
        <f>IFERROR(raw!$D4976,"")</f>
        <v/>
      </c>
      <c r="D4977" s="39" t="str">
        <f>IFERROR(__xludf.DUMMYFUNCTION("IFERROR(RANK(raw!$H4976,Filter(raw!$H$2:$H10000,raw!$B$2:$B10000=raw!$B4976),1),"""")"),"")</f>
        <v/>
      </c>
      <c r="E4977" s="40" t="str">
        <f t="array" ref="E4977">IFERROR(INDEX(raw!$B:$H,MATCH(1,(raw!$B:$B=$B4977)*(raw!$D:$D=$C4977),0),7), "n/a")</f>
        <v/>
      </c>
    </row>
    <row r="4978">
      <c r="B4978" s="39" t="str">
        <f>IFERROR(raw!$B4977,"")</f>
        <v/>
      </c>
      <c r="C4978" s="39" t="str">
        <f>IFERROR(raw!$D4977,"")</f>
        <v/>
      </c>
      <c r="D4978" s="39" t="str">
        <f>IFERROR(__xludf.DUMMYFUNCTION("IFERROR(RANK(raw!$H4977,Filter(raw!$H$2:$H10000,raw!$B$2:$B10000=raw!$B4977),1),"""")"),"")</f>
        <v/>
      </c>
      <c r="E4978" s="40" t="str">
        <f t="array" ref="E4978">IFERROR(INDEX(raw!$B:$H,MATCH(1,(raw!$B:$B=$B4978)*(raw!$D:$D=$C4978),0),7), "n/a")</f>
        <v/>
      </c>
    </row>
    <row r="4979">
      <c r="B4979" s="39" t="str">
        <f>IFERROR(raw!$B4978,"")</f>
        <v/>
      </c>
      <c r="C4979" s="39" t="str">
        <f>IFERROR(raw!$D4978,"")</f>
        <v/>
      </c>
      <c r="D4979" s="39" t="str">
        <f>IFERROR(__xludf.DUMMYFUNCTION("IFERROR(RANK(raw!$H4978,Filter(raw!$H$2:$H10000,raw!$B$2:$B10000=raw!$B4978),1),"""")"),"")</f>
        <v/>
      </c>
      <c r="E4979" s="40" t="str">
        <f t="array" ref="E4979">IFERROR(INDEX(raw!$B:$H,MATCH(1,(raw!$B:$B=$B4979)*(raw!$D:$D=$C4979),0),7), "n/a")</f>
        <v/>
      </c>
    </row>
    <row r="4980">
      <c r="B4980" s="39" t="str">
        <f>IFERROR(raw!$B4979,"")</f>
        <v/>
      </c>
      <c r="C4980" s="39" t="str">
        <f>IFERROR(raw!$D4979,"")</f>
        <v/>
      </c>
      <c r="D4980" s="39" t="str">
        <f>IFERROR(__xludf.DUMMYFUNCTION("IFERROR(RANK(raw!$H4979,Filter(raw!$H$2:$H10000,raw!$B$2:$B10000=raw!$B4979),1),"""")"),"")</f>
        <v/>
      </c>
      <c r="E4980" s="40" t="str">
        <f t="array" ref="E4980">IFERROR(INDEX(raw!$B:$H,MATCH(1,(raw!$B:$B=$B4980)*(raw!$D:$D=$C4980),0),7), "n/a")</f>
        <v/>
      </c>
    </row>
    <row r="4981">
      <c r="B4981" s="39" t="str">
        <f>IFERROR(raw!$B4980,"")</f>
        <v/>
      </c>
      <c r="C4981" s="39" t="str">
        <f>IFERROR(raw!$D4980,"")</f>
        <v/>
      </c>
      <c r="D4981" s="39" t="str">
        <f>IFERROR(__xludf.DUMMYFUNCTION("IFERROR(RANK(raw!$H4980,Filter(raw!$H$2:$H10000,raw!$B$2:$B10000=raw!$B4980),1),"""")"),"")</f>
        <v/>
      </c>
      <c r="E4981" s="40" t="str">
        <f t="array" ref="E4981">IFERROR(INDEX(raw!$B:$H,MATCH(1,(raw!$B:$B=$B4981)*(raw!$D:$D=$C4981),0),7), "n/a")</f>
        <v/>
      </c>
    </row>
    <row r="4982">
      <c r="B4982" s="39" t="str">
        <f>IFERROR(raw!$B4981,"")</f>
        <v/>
      </c>
      <c r="C4982" s="39" t="str">
        <f>IFERROR(raw!$D4981,"")</f>
        <v/>
      </c>
      <c r="D4982" s="39" t="str">
        <f>IFERROR(__xludf.DUMMYFUNCTION("IFERROR(RANK(raw!$H4981,Filter(raw!$H$2:$H10000,raw!$B$2:$B10000=raw!$B4981),1),"""")"),"")</f>
        <v/>
      </c>
      <c r="E4982" s="40" t="str">
        <f t="array" ref="E4982">IFERROR(INDEX(raw!$B:$H,MATCH(1,(raw!$B:$B=$B4982)*(raw!$D:$D=$C4982),0),7), "n/a")</f>
        <v/>
      </c>
    </row>
    <row r="4983">
      <c r="B4983" s="39" t="str">
        <f>IFERROR(raw!$B4982,"")</f>
        <v/>
      </c>
      <c r="C4983" s="39" t="str">
        <f>IFERROR(raw!$D4982,"")</f>
        <v/>
      </c>
      <c r="D4983" s="39" t="str">
        <f>IFERROR(__xludf.DUMMYFUNCTION("IFERROR(RANK(raw!$H4982,Filter(raw!$H$2:$H10000,raw!$B$2:$B10000=raw!$B4982),1),"""")"),"")</f>
        <v/>
      </c>
      <c r="E4983" s="40" t="str">
        <f t="array" ref="E4983">IFERROR(INDEX(raw!$B:$H,MATCH(1,(raw!$B:$B=$B4983)*(raw!$D:$D=$C4983),0),7), "n/a")</f>
        <v/>
      </c>
    </row>
    <row r="4984">
      <c r="B4984" s="39" t="str">
        <f>IFERROR(raw!$B4983,"")</f>
        <v/>
      </c>
      <c r="C4984" s="39" t="str">
        <f>IFERROR(raw!$D4983,"")</f>
        <v/>
      </c>
      <c r="D4984" s="39" t="str">
        <f>IFERROR(__xludf.DUMMYFUNCTION("IFERROR(RANK(raw!$H4983,Filter(raw!$H$2:$H10000,raw!$B$2:$B10000=raw!$B4983),1),"""")"),"")</f>
        <v/>
      </c>
      <c r="E4984" s="40" t="str">
        <f t="array" ref="E4984">IFERROR(INDEX(raw!$B:$H,MATCH(1,(raw!$B:$B=$B4984)*(raw!$D:$D=$C4984),0),7), "n/a")</f>
        <v/>
      </c>
    </row>
    <row r="4985">
      <c r="B4985" s="39" t="str">
        <f>IFERROR(raw!$B4984,"")</f>
        <v/>
      </c>
      <c r="C4985" s="39" t="str">
        <f>IFERROR(raw!$D4984,"")</f>
        <v/>
      </c>
      <c r="D4985" s="39" t="str">
        <f>IFERROR(__xludf.DUMMYFUNCTION("IFERROR(RANK(raw!$H4984,Filter(raw!$H$2:$H10000,raw!$B$2:$B10000=raw!$B4984),1),"""")"),"")</f>
        <v/>
      </c>
      <c r="E4985" s="40" t="str">
        <f t="array" ref="E4985">IFERROR(INDEX(raw!$B:$H,MATCH(1,(raw!$B:$B=$B4985)*(raw!$D:$D=$C4985),0),7), "n/a")</f>
        <v/>
      </c>
    </row>
    <row r="4986">
      <c r="B4986" s="39" t="str">
        <f>IFERROR(raw!$B4985,"")</f>
        <v/>
      </c>
      <c r="C4986" s="39" t="str">
        <f>IFERROR(raw!$D4985,"")</f>
        <v/>
      </c>
      <c r="D4986" s="39" t="str">
        <f>IFERROR(__xludf.DUMMYFUNCTION("IFERROR(RANK(raw!$H4985,Filter(raw!$H$2:$H10000,raw!$B$2:$B10000=raw!$B4985),1),"""")"),"")</f>
        <v/>
      </c>
      <c r="E4986" s="40" t="str">
        <f t="array" ref="E4986">IFERROR(INDEX(raw!$B:$H,MATCH(1,(raw!$B:$B=$B4986)*(raw!$D:$D=$C4986),0),7), "n/a")</f>
        <v/>
      </c>
    </row>
    <row r="4987">
      <c r="B4987" s="39" t="str">
        <f>IFERROR(raw!$B4986,"")</f>
        <v/>
      </c>
      <c r="C4987" s="39" t="str">
        <f>IFERROR(raw!$D4986,"")</f>
        <v/>
      </c>
      <c r="D4987" s="39" t="str">
        <f>IFERROR(__xludf.DUMMYFUNCTION("IFERROR(RANK(raw!$H4986,Filter(raw!$H$2:$H10000,raw!$B$2:$B10000=raw!$B4986),1),"""")"),"")</f>
        <v/>
      </c>
      <c r="E4987" s="40" t="str">
        <f t="array" ref="E4987">IFERROR(INDEX(raw!$B:$H,MATCH(1,(raw!$B:$B=$B4987)*(raw!$D:$D=$C4987),0),7), "n/a")</f>
        <v/>
      </c>
    </row>
    <row r="4988">
      <c r="B4988" s="39" t="str">
        <f>IFERROR(raw!$B4987,"")</f>
        <v/>
      </c>
      <c r="C4988" s="39" t="str">
        <f>IFERROR(raw!$D4987,"")</f>
        <v/>
      </c>
      <c r="D4988" s="39" t="str">
        <f>IFERROR(__xludf.DUMMYFUNCTION("IFERROR(RANK(raw!$H4987,Filter(raw!$H$2:$H10000,raw!$B$2:$B10000=raw!$B4987),1),"""")"),"")</f>
        <v/>
      </c>
      <c r="E4988" s="40" t="str">
        <f t="array" ref="E4988">IFERROR(INDEX(raw!$B:$H,MATCH(1,(raw!$B:$B=$B4988)*(raw!$D:$D=$C4988),0),7), "n/a")</f>
        <v/>
      </c>
    </row>
    <row r="4989">
      <c r="B4989" s="39" t="str">
        <f>IFERROR(raw!$B4988,"")</f>
        <v/>
      </c>
      <c r="C4989" s="39" t="str">
        <f>IFERROR(raw!$D4988,"")</f>
        <v/>
      </c>
      <c r="D4989" s="39" t="str">
        <f>IFERROR(__xludf.DUMMYFUNCTION("IFERROR(RANK(raw!$H4988,Filter(raw!$H$2:$H10000,raw!$B$2:$B10000=raw!$B4988),1),"""")"),"")</f>
        <v/>
      </c>
      <c r="E4989" s="40" t="str">
        <f t="array" ref="E4989">IFERROR(INDEX(raw!$B:$H,MATCH(1,(raw!$B:$B=$B4989)*(raw!$D:$D=$C4989),0),7), "n/a")</f>
        <v/>
      </c>
    </row>
    <row r="4990">
      <c r="B4990" s="39" t="str">
        <f>IFERROR(raw!$B4989,"")</f>
        <v/>
      </c>
      <c r="C4990" s="39" t="str">
        <f>IFERROR(raw!$D4989,"")</f>
        <v/>
      </c>
      <c r="D4990" s="39" t="str">
        <f>IFERROR(__xludf.DUMMYFUNCTION("IFERROR(RANK(raw!$H4989,Filter(raw!$H$2:$H10000,raw!$B$2:$B10000=raw!$B4989),1),"""")"),"")</f>
        <v/>
      </c>
      <c r="E4990" s="40" t="str">
        <f t="array" ref="E4990">IFERROR(INDEX(raw!$B:$H,MATCH(1,(raw!$B:$B=$B4990)*(raw!$D:$D=$C4990),0),7), "n/a")</f>
        <v/>
      </c>
    </row>
    <row r="4991">
      <c r="B4991" s="39" t="str">
        <f>IFERROR(raw!$B4990,"")</f>
        <v/>
      </c>
      <c r="C4991" s="39" t="str">
        <f>IFERROR(raw!$D4990,"")</f>
        <v/>
      </c>
      <c r="D4991" s="39" t="str">
        <f>IFERROR(__xludf.DUMMYFUNCTION("IFERROR(RANK(raw!$H4990,Filter(raw!$H$2:$H10000,raw!$B$2:$B10000=raw!$B4990),1),"""")"),"")</f>
        <v/>
      </c>
      <c r="E4991" s="40" t="str">
        <f t="array" ref="E4991">IFERROR(INDEX(raw!$B:$H,MATCH(1,(raw!$B:$B=$B4991)*(raw!$D:$D=$C4991),0),7), "n/a")</f>
        <v/>
      </c>
    </row>
    <row r="4992">
      <c r="B4992" s="39" t="str">
        <f>IFERROR(raw!$B4991,"")</f>
        <v/>
      </c>
      <c r="C4992" s="39" t="str">
        <f>IFERROR(raw!$D4991,"")</f>
        <v/>
      </c>
      <c r="D4992" s="39" t="str">
        <f>IFERROR(__xludf.DUMMYFUNCTION("IFERROR(RANK(raw!$H4991,Filter(raw!$H$2:$H10000,raw!$B$2:$B10000=raw!$B4991),1),"""")"),"")</f>
        <v/>
      </c>
      <c r="E4992" s="40" t="str">
        <f t="array" ref="E4992">IFERROR(INDEX(raw!$B:$H,MATCH(1,(raw!$B:$B=$B4992)*(raw!$D:$D=$C4992),0),7), "n/a")</f>
        <v/>
      </c>
    </row>
    <row r="4993">
      <c r="B4993" s="39" t="str">
        <f>IFERROR(raw!$B4992,"")</f>
        <v/>
      </c>
      <c r="C4993" s="39" t="str">
        <f>IFERROR(raw!$D4992,"")</f>
        <v/>
      </c>
      <c r="D4993" s="39" t="str">
        <f>IFERROR(__xludf.DUMMYFUNCTION("IFERROR(RANK(raw!$H4992,Filter(raw!$H$2:$H10000,raw!$B$2:$B10000=raw!$B4992),1),"""")"),"")</f>
        <v/>
      </c>
      <c r="E4993" s="40" t="str">
        <f t="array" ref="E4993">IFERROR(INDEX(raw!$B:$H,MATCH(1,(raw!$B:$B=$B4993)*(raw!$D:$D=$C4993),0),7), "n/a")</f>
        <v/>
      </c>
    </row>
    <row r="4994">
      <c r="B4994" s="39" t="str">
        <f>IFERROR(raw!$B4993,"")</f>
        <v/>
      </c>
      <c r="C4994" s="39" t="str">
        <f>IFERROR(raw!$D4993,"")</f>
        <v/>
      </c>
      <c r="D4994" s="39" t="str">
        <f>IFERROR(__xludf.DUMMYFUNCTION("IFERROR(RANK(raw!$H4993,Filter(raw!$H$2:$H10000,raw!$B$2:$B10000=raw!$B4993),1),"""")"),"")</f>
        <v/>
      </c>
      <c r="E4994" s="40" t="str">
        <f t="array" ref="E4994">IFERROR(INDEX(raw!$B:$H,MATCH(1,(raw!$B:$B=$B4994)*(raw!$D:$D=$C4994),0),7), "n/a")</f>
        <v/>
      </c>
    </row>
    <row r="4995">
      <c r="B4995" s="39" t="str">
        <f>IFERROR(raw!$B4994,"")</f>
        <v/>
      </c>
      <c r="C4995" s="39" t="str">
        <f>IFERROR(raw!$D4994,"")</f>
        <v/>
      </c>
      <c r="D4995" s="39" t="str">
        <f>IFERROR(__xludf.DUMMYFUNCTION("IFERROR(RANK(raw!$H4994,Filter(raw!$H$2:$H10000,raw!$B$2:$B10000=raw!$B4994),1),"""")"),"")</f>
        <v/>
      </c>
      <c r="E4995" s="40" t="str">
        <f t="array" ref="E4995">IFERROR(INDEX(raw!$B:$H,MATCH(1,(raw!$B:$B=$B4995)*(raw!$D:$D=$C4995),0),7), "n/a")</f>
        <v/>
      </c>
    </row>
    <row r="4996">
      <c r="B4996" s="39" t="str">
        <f>IFERROR(raw!$B4995,"")</f>
        <v/>
      </c>
      <c r="C4996" s="39" t="str">
        <f>IFERROR(raw!$D4995,"")</f>
        <v/>
      </c>
      <c r="D4996" s="39" t="str">
        <f>IFERROR(__xludf.DUMMYFUNCTION("IFERROR(RANK(raw!$H4995,Filter(raw!$H$2:$H10000,raw!$B$2:$B10000=raw!$B4995),1),"""")"),"")</f>
        <v/>
      </c>
      <c r="E4996" s="40" t="str">
        <f t="array" ref="E4996">IFERROR(INDEX(raw!$B:$H,MATCH(1,(raw!$B:$B=$B4996)*(raw!$D:$D=$C4996),0),7), "n/a")</f>
        <v/>
      </c>
    </row>
    <row r="4997">
      <c r="B4997" s="39" t="str">
        <f>IFERROR(raw!$B4996,"")</f>
        <v/>
      </c>
      <c r="C4997" s="39" t="str">
        <f>IFERROR(raw!$D4996,"")</f>
        <v/>
      </c>
      <c r="D4997" s="39" t="str">
        <f>IFERROR(__xludf.DUMMYFUNCTION("IFERROR(RANK(raw!$H4996,Filter(raw!$H$2:$H10000,raw!$B$2:$B10000=raw!$B4996),1),"""")"),"")</f>
        <v/>
      </c>
      <c r="E4997" s="40" t="str">
        <f t="array" ref="E4997">IFERROR(INDEX(raw!$B:$H,MATCH(1,(raw!$B:$B=$B4997)*(raw!$D:$D=$C4997),0),7), "n/a")</f>
        <v/>
      </c>
    </row>
    <row r="4998">
      <c r="B4998" s="39" t="str">
        <f>IFERROR(raw!$B4997,"")</f>
        <v/>
      </c>
      <c r="C4998" s="39" t="str">
        <f>IFERROR(raw!$D4997,"")</f>
        <v/>
      </c>
      <c r="D4998" s="39" t="str">
        <f>IFERROR(__xludf.DUMMYFUNCTION("IFERROR(RANK(raw!$H4997,Filter(raw!$H$2:$H10000,raw!$B$2:$B10000=raw!$B4997),1),"""")"),"")</f>
        <v/>
      </c>
      <c r="E4998" s="40" t="str">
        <f t="array" ref="E4998">IFERROR(INDEX(raw!$B:$H,MATCH(1,(raw!$B:$B=$B4998)*(raw!$D:$D=$C4998),0),7), "n/a")</f>
        <v/>
      </c>
    </row>
    <row r="4999">
      <c r="B4999" s="39" t="str">
        <f>IFERROR(raw!$B4998,"")</f>
        <v/>
      </c>
      <c r="C4999" s="39" t="str">
        <f>IFERROR(raw!$D4998,"")</f>
        <v/>
      </c>
      <c r="D4999" s="39" t="str">
        <f>IFERROR(__xludf.DUMMYFUNCTION("IFERROR(RANK(raw!$H4998,Filter(raw!$H$2:$H10000,raw!$B$2:$B10000=raw!$B4998),1),"""")"),"")</f>
        <v/>
      </c>
      <c r="E4999" s="40" t="str">
        <f t="array" ref="E4999">IFERROR(INDEX(raw!$B:$H,MATCH(1,(raw!$B:$B=$B4999)*(raw!$D:$D=$C4999),0),7), "n/a")</f>
        <v/>
      </c>
    </row>
    <row r="5000">
      <c r="B5000" s="39" t="str">
        <f>IFERROR(raw!$B4999,"")</f>
        <v/>
      </c>
      <c r="C5000" s="39" t="str">
        <f>IFERROR(raw!$D4999,"")</f>
        <v/>
      </c>
      <c r="D5000" s="39" t="str">
        <f>IFERROR(__xludf.DUMMYFUNCTION("IFERROR(RANK(raw!$H4999,Filter(raw!$H$2:$H10000,raw!$B$2:$B10000=raw!$B4999),1),"""")"),"")</f>
        <v/>
      </c>
      <c r="E5000" s="40" t="str">
        <f t="array" ref="E5000">IFERROR(INDEX(raw!$B:$H,MATCH(1,(raw!$B:$B=$B5000)*(raw!$D:$D=$C5000),0),7), "n/a")</f>
        <v/>
      </c>
    </row>
    <row r="5001">
      <c r="B5001" s="39" t="str">
        <f>IFERROR(raw!$B5000,"")</f>
        <v/>
      </c>
      <c r="C5001" s="39" t="str">
        <f>IFERROR(raw!$D5000,"")</f>
        <v/>
      </c>
      <c r="D5001" s="39" t="str">
        <f>IFERROR(__xludf.DUMMYFUNCTION("IFERROR(RANK(raw!$H5000,Filter(raw!$H$2:$H10000,raw!$B$2:$B10000=raw!$B5000),1),"""")"),"")</f>
        <v/>
      </c>
      <c r="E5001" s="40" t="str">
        <f t="array" ref="E5001">IFERROR(INDEX(raw!$B:$H,MATCH(1,(raw!$B:$B=$B5001)*(raw!$D:$D=$C5001),0),7), "n/a")</f>
        <v/>
      </c>
    </row>
    <row r="5002">
      <c r="B5002" s="39" t="str">
        <f>IFERROR(raw!$B5001,"")</f>
        <v/>
      </c>
      <c r="C5002" s="39" t="str">
        <f>IFERROR(raw!$D5001,"")</f>
        <v/>
      </c>
      <c r="D5002" s="39" t="str">
        <f>IFERROR(__xludf.DUMMYFUNCTION("IFERROR(RANK(raw!$H5001,Filter(raw!$H$2:$H10000,raw!$B$2:$B10000=raw!$B5001),1),"""")"),"")</f>
        <v/>
      </c>
      <c r="E5002" s="40" t="str">
        <f t="array" ref="E5002">IFERROR(INDEX(raw!$B:$H,MATCH(1,(raw!$B:$B=$B5002)*(raw!$D:$D=$C5002),0),7), "n/a")</f>
        <v/>
      </c>
    </row>
    <row r="5003">
      <c r="B5003" s="39" t="str">
        <f>IFERROR(raw!$B5002,"")</f>
        <v/>
      </c>
      <c r="C5003" s="39" t="str">
        <f>IFERROR(raw!$D5002,"")</f>
        <v/>
      </c>
      <c r="D5003" s="39" t="str">
        <f>IFERROR(__xludf.DUMMYFUNCTION("IFERROR(RANK(raw!$H5002,Filter(raw!$H$2:$H10000,raw!$B$2:$B10000=raw!$B5002),1),"""")"),"")</f>
        <v/>
      </c>
      <c r="E5003" s="40" t="str">
        <f t="array" ref="E5003">IFERROR(INDEX(raw!$B:$H,MATCH(1,(raw!$B:$B=$B5003)*(raw!$D:$D=$C5003),0),7), "n/a")</f>
        <v/>
      </c>
    </row>
    <row r="5004">
      <c r="B5004" s="39" t="str">
        <f>IFERROR(raw!$B5003,"")</f>
        <v/>
      </c>
      <c r="C5004" s="39" t="str">
        <f>IFERROR(raw!$D5003,"")</f>
        <v/>
      </c>
      <c r="D5004" s="39" t="str">
        <f>IFERROR(__xludf.DUMMYFUNCTION("IFERROR(RANK(raw!$H5003,Filter(raw!$H$2:$H10000,raw!$B$2:$B10000=raw!$B5003),1),"""")"),"")</f>
        <v/>
      </c>
      <c r="E5004" s="40" t="str">
        <f t="array" ref="E5004">IFERROR(INDEX(raw!$B:$H,MATCH(1,(raw!$B:$B=$B5004)*(raw!$D:$D=$C5004),0),7), "n/a")</f>
        <v/>
      </c>
    </row>
    <row r="5005">
      <c r="B5005" s="39" t="str">
        <f>IFERROR(raw!$B5004,"")</f>
        <v/>
      </c>
      <c r="C5005" s="39" t="str">
        <f>IFERROR(raw!$D5004,"")</f>
        <v/>
      </c>
      <c r="D5005" s="39" t="str">
        <f>IFERROR(__xludf.DUMMYFUNCTION("IFERROR(RANK(raw!$H5004,Filter(raw!$H$2:$H10000,raw!$B$2:$B10000=raw!$B5004),1),"""")"),"")</f>
        <v/>
      </c>
      <c r="E5005" s="40" t="str">
        <f t="array" ref="E5005">IFERROR(INDEX(raw!$B:$H,MATCH(1,(raw!$B:$B=$B5005)*(raw!$D:$D=$C5005),0),7), "n/a")</f>
        <v/>
      </c>
    </row>
    <row r="5006">
      <c r="B5006" s="39" t="str">
        <f>IFERROR(raw!$B5005,"")</f>
        <v/>
      </c>
      <c r="C5006" s="39" t="str">
        <f>IFERROR(raw!$D5005,"")</f>
        <v/>
      </c>
      <c r="D5006" s="39" t="str">
        <f>IFERROR(__xludf.DUMMYFUNCTION("IFERROR(RANK(raw!$H5005,Filter(raw!$H$2:$H10000,raw!$B$2:$B10000=raw!$B5005),1),"""")"),"")</f>
        <v/>
      </c>
      <c r="E5006" s="40" t="str">
        <f t="array" ref="E5006">IFERROR(INDEX(raw!$B:$H,MATCH(1,(raw!$B:$B=$B5006)*(raw!$D:$D=$C5006),0),7), "n/a")</f>
        <v/>
      </c>
    </row>
    <row r="5007">
      <c r="B5007" s="39" t="str">
        <f>IFERROR(raw!$B5006,"")</f>
        <v/>
      </c>
      <c r="C5007" s="39" t="str">
        <f>IFERROR(raw!$D5006,"")</f>
        <v/>
      </c>
      <c r="D5007" s="39" t="str">
        <f>IFERROR(__xludf.DUMMYFUNCTION("IFERROR(RANK(raw!$H5006,Filter(raw!$H$2:$H10000,raw!$B$2:$B10000=raw!$B5006),1),"""")"),"")</f>
        <v/>
      </c>
      <c r="E5007" s="40" t="str">
        <f t="array" ref="E5007">IFERROR(INDEX(raw!$B:$H,MATCH(1,(raw!$B:$B=$B5007)*(raw!$D:$D=$C5007),0),7), "n/a")</f>
        <v/>
      </c>
    </row>
    <row r="5008">
      <c r="B5008" s="39" t="str">
        <f>IFERROR(raw!$B5007,"")</f>
        <v/>
      </c>
      <c r="C5008" s="39" t="str">
        <f>IFERROR(raw!$D5007,"")</f>
        <v/>
      </c>
      <c r="D5008" s="39" t="str">
        <f>IFERROR(__xludf.DUMMYFUNCTION("IFERROR(RANK(raw!$H5007,Filter(raw!$H$2:$H10000,raw!$B$2:$B10000=raw!$B5007),1),"""")"),"")</f>
        <v/>
      </c>
      <c r="E5008" s="40" t="str">
        <f t="array" ref="E5008">IFERROR(INDEX(raw!$B:$H,MATCH(1,(raw!$B:$B=$B5008)*(raw!$D:$D=$C5008),0),7), "n/a")</f>
        <v/>
      </c>
    </row>
    <row r="5009">
      <c r="B5009" s="39" t="str">
        <f>IFERROR(raw!$B5008,"")</f>
        <v/>
      </c>
      <c r="C5009" s="39" t="str">
        <f>IFERROR(raw!$D5008,"")</f>
        <v/>
      </c>
      <c r="D5009" s="39" t="str">
        <f>IFERROR(__xludf.DUMMYFUNCTION("IFERROR(RANK(raw!$H5008,Filter(raw!$H$2:$H10000,raw!$B$2:$B10000=raw!$B5008),1),"""")"),"")</f>
        <v/>
      </c>
      <c r="E5009" s="40" t="str">
        <f t="array" ref="E5009">IFERROR(INDEX(raw!$B:$H,MATCH(1,(raw!$B:$B=$B5009)*(raw!$D:$D=$C5009),0),7), "n/a")</f>
        <v/>
      </c>
    </row>
    <row r="5010">
      <c r="B5010" s="39" t="str">
        <f>IFERROR(raw!$B5009,"")</f>
        <v/>
      </c>
      <c r="C5010" s="39" t="str">
        <f>IFERROR(raw!$D5009,"")</f>
        <v/>
      </c>
      <c r="D5010" s="39" t="str">
        <f>IFERROR(__xludf.DUMMYFUNCTION("IFERROR(RANK(raw!$H5009,Filter(raw!$H$2:$H10000,raw!$B$2:$B10000=raw!$B5009),1),"""")"),"")</f>
        <v/>
      </c>
      <c r="E5010" s="40" t="str">
        <f t="array" ref="E5010">IFERROR(INDEX(raw!$B:$H,MATCH(1,(raw!$B:$B=$B5010)*(raw!$D:$D=$C5010),0),7), "n/a")</f>
        <v/>
      </c>
    </row>
    <row r="5011">
      <c r="B5011" s="39" t="str">
        <f>IFERROR(raw!$B5010,"")</f>
        <v/>
      </c>
      <c r="C5011" s="39" t="str">
        <f>IFERROR(raw!$D5010,"")</f>
        <v/>
      </c>
      <c r="D5011" s="39" t="str">
        <f>IFERROR(__xludf.DUMMYFUNCTION("IFERROR(RANK(raw!$H5010,Filter(raw!$H$2:$H10000,raw!$B$2:$B10000=raw!$B5010),1),"""")"),"")</f>
        <v/>
      </c>
      <c r="E5011" s="40" t="str">
        <f t="array" ref="E5011">IFERROR(INDEX(raw!$B:$H,MATCH(1,(raw!$B:$B=$B5011)*(raw!$D:$D=$C5011),0),7), "n/a")</f>
        <v/>
      </c>
    </row>
    <row r="5012">
      <c r="B5012" s="39" t="str">
        <f>IFERROR(raw!$B5011,"")</f>
        <v/>
      </c>
      <c r="C5012" s="39" t="str">
        <f>IFERROR(raw!$D5011,"")</f>
        <v/>
      </c>
      <c r="D5012" s="39" t="str">
        <f>IFERROR(__xludf.DUMMYFUNCTION("IFERROR(RANK(raw!$H5011,Filter(raw!$H$2:$H10000,raw!$B$2:$B10000=raw!$B5011),1),"""")"),"")</f>
        <v/>
      </c>
      <c r="E5012" s="40" t="str">
        <f t="array" ref="E5012">IFERROR(INDEX(raw!$B:$H,MATCH(1,(raw!$B:$B=$B5012)*(raw!$D:$D=$C5012),0),7), "n/a")</f>
        <v/>
      </c>
    </row>
    <row r="5013">
      <c r="B5013" s="39" t="str">
        <f>IFERROR(raw!$B5012,"")</f>
        <v/>
      </c>
      <c r="C5013" s="39" t="str">
        <f>IFERROR(raw!$D5012,"")</f>
        <v/>
      </c>
      <c r="D5013" s="39" t="str">
        <f>IFERROR(__xludf.DUMMYFUNCTION("IFERROR(RANK(raw!$H5012,Filter(raw!$H$2:$H10000,raw!$B$2:$B10000=raw!$B5012),1),"""")"),"")</f>
        <v/>
      </c>
      <c r="E5013" s="40" t="str">
        <f t="array" ref="E5013">IFERROR(INDEX(raw!$B:$H,MATCH(1,(raw!$B:$B=$B5013)*(raw!$D:$D=$C5013),0),7), "n/a")</f>
        <v/>
      </c>
    </row>
    <row r="5014">
      <c r="B5014" s="39" t="str">
        <f>IFERROR(raw!$B5013,"")</f>
        <v/>
      </c>
      <c r="C5014" s="39" t="str">
        <f>IFERROR(raw!$D5013,"")</f>
        <v/>
      </c>
      <c r="D5014" s="39" t="str">
        <f>IFERROR(__xludf.DUMMYFUNCTION("IFERROR(RANK(raw!$H5013,Filter(raw!$H$2:$H10000,raw!$B$2:$B10000=raw!$B5013),1),"""")"),"")</f>
        <v/>
      </c>
      <c r="E5014" s="40" t="str">
        <f t="array" ref="E5014">IFERROR(INDEX(raw!$B:$H,MATCH(1,(raw!$B:$B=$B5014)*(raw!$D:$D=$C5014),0),7), "n/a")</f>
        <v/>
      </c>
    </row>
    <row r="5015">
      <c r="B5015" s="39" t="str">
        <f>IFERROR(raw!$B5014,"")</f>
        <v/>
      </c>
      <c r="C5015" s="39" t="str">
        <f>IFERROR(raw!$D5014,"")</f>
        <v/>
      </c>
      <c r="D5015" s="39" t="str">
        <f>IFERROR(__xludf.DUMMYFUNCTION("IFERROR(RANK(raw!$H5014,Filter(raw!$H$2:$H10000,raw!$B$2:$B10000=raw!$B5014),1),"""")"),"")</f>
        <v/>
      </c>
      <c r="E5015" s="40" t="str">
        <f t="array" ref="E5015">IFERROR(INDEX(raw!$B:$H,MATCH(1,(raw!$B:$B=$B5015)*(raw!$D:$D=$C5015),0),7), "n/a")</f>
        <v/>
      </c>
    </row>
    <row r="5016">
      <c r="B5016" s="39" t="str">
        <f>IFERROR(raw!$B5015,"")</f>
        <v/>
      </c>
      <c r="C5016" s="39" t="str">
        <f>IFERROR(raw!$D5015,"")</f>
        <v/>
      </c>
      <c r="D5016" s="39" t="str">
        <f>IFERROR(__xludf.DUMMYFUNCTION("IFERROR(RANK(raw!$H5015,Filter(raw!$H$2:$H10000,raw!$B$2:$B10000=raw!$B5015),1),"""")"),"")</f>
        <v/>
      </c>
      <c r="E5016" s="40" t="str">
        <f t="array" ref="E5016">IFERROR(INDEX(raw!$B:$H,MATCH(1,(raw!$B:$B=$B5016)*(raw!$D:$D=$C5016),0),7), "n/a")</f>
        <v/>
      </c>
    </row>
    <row r="5017">
      <c r="B5017" s="39" t="str">
        <f>IFERROR(raw!$B5016,"")</f>
        <v/>
      </c>
      <c r="C5017" s="39" t="str">
        <f>IFERROR(raw!$D5016,"")</f>
        <v/>
      </c>
      <c r="D5017" s="39" t="str">
        <f>IFERROR(__xludf.DUMMYFUNCTION("IFERROR(RANK(raw!$H5016,Filter(raw!$H$2:$H10000,raw!$B$2:$B10000=raw!$B5016),1),"""")"),"")</f>
        <v/>
      </c>
      <c r="E5017" s="40" t="str">
        <f t="array" ref="E5017">IFERROR(INDEX(raw!$B:$H,MATCH(1,(raw!$B:$B=$B5017)*(raw!$D:$D=$C5017),0),7), "n/a")</f>
        <v/>
      </c>
    </row>
    <row r="5018">
      <c r="B5018" s="39" t="str">
        <f>IFERROR(raw!$B5017,"")</f>
        <v/>
      </c>
      <c r="C5018" s="39" t="str">
        <f>IFERROR(raw!$D5017,"")</f>
        <v/>
      </c>
      <c r="D5018" s="39" t="str">
        <f>IFERROR(__xludf.DUMMYFUNCTION("IFERROR(RANK(raw!$H5017,Filter(raw!$H$2:$H10000,raw!$B$2:$B10000=raw!$B5017),1),"""")"),"")</f>
        <v/>
      </c>
      <c r="E5018" s="40" t="str">
        <f t="array" ref="E5018">IFERROR(INDEX(raw!$B:$H,MATCH(1,(raw!$B:$B=$B5018)*(raw!$D:$D=$C5018),0),7), "n/a")</f>
        <v/>
      </c>
    </row>
    <row r="5019">
      <c r="B5019" s="39" t="str">
        <f>IFERROR(raw!$B5018,"")</f>
        <v/>
      </c>
      <c r="C5019" s="39" t="str">
        <f>IFERROR(raw!$D5018,"")</f>
        <v/>
      </c>
      <c r="D5019" s="39" t="str">
        <f>IFERROR(__xludf.DUMMYFUNCTION("IFERROR(RANK(raw!$H5018,Filter(raw!$H$2:$H10000,raw!$B$2:$B10000=raw!$B5018),1),"""")"),"")</f>
        <v/>
      </c>
      <c r="E5019" s="40" t="str">
        <f t="array" ref="E5019">IFERROR(INDEX(raw!$B:$H,MATCH(1,(raw!$B:$B=$B5019)*(raw!$D:$D=$C5019),0),7), "n/a")</f>
        <v/>
      </c>
    </row>
    <row r="5020">
      <c r="B5020" s="39" t="str">
        <f>IFERROR(raw!$B5019,"")</f>
        <v/>
      </c>
      <c r="C5020" s="39" t="str">
        <f>IFERROR(raw!$D5019,"")</f>
        <v/>
      </c>
      <c r="D5020" s="39" t="str">
        <f>IFERROR(__xludf.DUMMYFUNCTION("IFERROR(RANK(raw!$H5019,Filter(raw!$H$2:$H10000,raw!$B$2:$B10000=raw!$B5019),1),"""")"),"")</f>
        <v/>
      </c>
      <c r="E5020" s="40" t="str">
        <f t="array" ref="E5020">IFERROR(INDEX(raw!$B:$H,MATCH(1,(raw!$B:$B=$B5020)*(raw!$D:$D=$C5020),0),7), "n/a")</f>
        <v/>
      </c>
    </row>
    <row r="5021">
      <c r="B5021" s="39" t="str">
        <f>IFERROR(raw!$B5020,"")</f>
        <v/>
      </c>
      <c r="C5021" s="39" t="str">
        <f>IFERROR(raw!$D5020,"")</f>
        <v/>
      </c>
      <c r="D5021" s="39" t="str">
        <f>IFERROR(__xludf.DUMMYFUNCTION("IFERROR(RANK(raw!$H5020,Filter(raw!$H$2:$H10000,raw!$B$2:$B10000=raw!$B5020),1),"""")"),"")</f>
        <v/>
      </c>
      <c r="E5021" s="40" t="str">
        <f t="array" ref="E5021">IFERROR(INDEX(raw!$B:$H,MATCH(1,(raw!$B:$B=$B5021)*(raw!$D:$D=$C5021),0),7), "n/a")</f>
        <v/>
      </c>
    </row>
    <row r="5022">
      <c r="B5022" s="39" t="str">
        <f>IFERROR(raw!$B5021,"")</f>
        <v/>
      </c>
      <c r="C5022" s="39" t="str">
        <f>IFERROR(raw!$D5021,"")</f>
        <v/>
      </c>
      <c r="D5022" s="39" t="str">
        <f>IFERROR(__xludf.DUMMYFUNCTION("IFERROR(RANK(raw!$H5021,Filter(raw!$H$2:$H10000,raw!$B$2:$B10000=raw!$B5021),1),"""")"),"")</f>
        <v/>
      </c>
      <c r="E5022" s="40" t="str">
        <f t="array" ref="E5022">IFERROR(INDEX(raw!$B:$H,MATCH(1,(raw!$B:$B=$B5022)*(raw!$D:$D=$C5022),0),7), "n/a")</f>
        <v/>
      </c>
    </row>
    <row r="5023">
      <c r="B5023" s="39" t="str">
        <f>IFERROR(raw!$B5022,"")</f>
        <v/>
      </c>
      <c r="C5023" s="39" t="str">
        <f>IFERROR(raw!$D5022,"")</f>
        <v/>
      </c>
      <c r="D5023" s="39" t="str">
        <f>IFERROR(__xludf.DUMMYFUNCTION("IFERROR(RANK(raw!$H5022,Filter(raw!$H$2:$H10000,raw!$B$2:$B10000=raw!$B5022),1),"""")"),"")</f>
        <v/>
      </c>
      <c r="E5023" s="40" t="str">
        <f t="array" ref="E5023">IFERROR(INDEX(raw!$B:$H,MATCH(1,(raw!$B:$B=$B5023)*(raw!$D:$D=$C5023),0),7), "n/a")</f>
        <v/>
      </c>
    </row>
    <row r="5024">
      <c r="B5024" s="39" t="str">
        <f>IFERROR(raw!$B5023,"")</f>
        <v/>
      </c>
      <c r="C5024" s="39" t="str">
        <f>IFERROR(raw!$D5023,"")</f>
        <v/>
      </c>
      <c r="D5024" s="39" t="str">
        <f>IFERROR(__xludf.DUMMYFUNCTION("IFERROR(RANK(raw!$H5023,Filter(raw!$H$2:$H10000,raw!$B$2:$B10000=raw!$B5023),1),"""")"),"")</f>
        <v/>
      </c>
      <c r="E5024" s="40" t="str">
        <f t="array" ref="E5024">IFERROR(INDEX(raw!$B:$H,MATCH(1,(raw!$B:$B=$B5024)*(raw!$D:$D=$C5024),0),7), "n/a")</f>
        <v/>
      </c>
    </row>
    <row r="5025">
      <c r="B5025" s="39" t="str">
        <f>IFERROR(raw!$B5024,"")</f>
        <v/>
      </c>
      <c r="C5025" s="39" t="str">
        <f>IFERROR(raw!$D5024,"")</f>
        <v/>
      </c>
      <c r="D5025" s="39" t="str">
        <f>IFERROR(__xludf.DUMMYFUNCTION("IFERROR(RANK(raw!$H5024,Filter(raw!$H$2:$H10000,raw!$B$2:$B10000=raw!$B5024),1),"""")"),"")</f>
        <v/>
      </c>
      <c r="E5025" s="40" t="str">
        <f t="array" ref="E5025">IFERROR(INDEX(raw!$B:$H,MATCH(1,(raw!$B:$B=$B5025)*(raw!$D:$D=$C5025),0),7), "n/a")</f>
        <v/>
      </c>
    </row>
    <row r="5026">
      <c r="B5026" s="39" t="str">
        <f>IFERROR(raw!$B5025,"")</f>
        <v/>
      </c>
      <c r="C5026" s="39" t="str">
        <f>IFERROR(raw!$D5025,"")</f>
        <v/>
      </c>
      <c r="D5026" s="39" t="str">
        <f>IFERROR(__xludf.DUMMYFUNCTION("IFERROR(RANK(raw!$H5025,Filter(raw!$H$2:$H10000,raw!$B$2:$B10000=raw!$B5025),1),"""")"),"")</f>
        <v/>
      </c>
      <c r="E5026" s="40" t="str">
        <f t="array" ref="E5026">IFERROR(INDEX(raw!$B:$H,MATCH(1,(raw!$B:$B=$B5026)*(raw!$D:$D=$C5026),0),7), "n/a")</f>
        <v/>
      </c>
    </row>
    <row r="5027">
      <c r="B5027" s="39" t="str">
        <f>IFERROR(raw!$B5026,"")</f>
        <v/>
      </c>
      <c r="C5027" s="39" t="str">
        <f>IFERROR(raw!$D5026,"")</f>
        <v/>
      </c>
      <c r="D5027" s="39" t="str">
        <f>IFERROR(__xludf.DUMMYFUNCTION("IFERROR(RANK(raw!$H5026,Filter(raw!$H$2:$H10000,raw!$B$2:$B10000=raw!$B5026),1),"""")"),"")</f>
        <v/>
      </c>
      <c r="E5027" s="40" t="str">
        <f t="array" ref="E5027">IFERROR(INDEX(raw!$B:$H,MATCH(1,(raw!$B:$B=$B5027)*(raw!$D:$D=$C5027),0),7), "n/a")</f>
        <v/>
      </c>
    </row>
    <row r="5028">
      <c r="B5028" s="39" t="str">
        <f>IFERROR(raw!$B5027,"")</f>
        <v/>
      </c>
      <c r="C5028" s="39" t="str">
        <f>IFERROR(raw!$D5027,"")</f>
        <v/>
      </c>
      <c r="D5028" s="39" t="str">
        <f>IFERROR(__xludf.DUMMYFUNCTION("IFERROR(RANK(raw!$H5027,Filter(raw!$H$2:$H10000,raw!$B$2:$B10000=raw!$B5027),1),"""")"),"")</f>
        <v/>
      </c>
      <c r="E5028" s="40" t="str">
        <f t="array" ref="E5028">IFERROR(INDEX(raw!$B:$H,MATCH(1,(raw!$B:$B=$B5028)*(raw!$D:$D=$C5028),0),7), "n/a")</f>
        <v/>
      </c>
    </row>
    <row r="5029">
      <c r="B5029" s="39" t="str">
        <f>IFERROR(raw!$B5028,"")</f>
        <v/>
      </c>
      <c r="C5029" s="39" t="str">
        <f>IFERROR(raw!$D5028,"")</f>
        <v/>
      </c>
      <c r="D5029" s="39" t="str">
        <f>IFERROR(__xludf.DUMMYFUNCTION("IFERROR(RANK(raw!$H5028,Filter(raw!$H$2:$H10000,raw!$B$2:$B10000=raw!$B5028),1),"""")"),"")</f>
        <v/>
      </c>
      <c r="E5029" s="40" t="str">
        <f t="array" ref="E5029">IFERROR(INDEX(raw!$B:$H,MATCH(1,(raw!$B:$B=$B5029)*(raw!$D:$D=$C5029),0),7), "n/a")</f>
        <v/>
      </c>
    </row>
    <row r="5030">
      <c r="B5030" s="39" t="str">
        <f>IFERROR(raw!$B5029,"")</f>
        <v/>
      </c>
      <c r="C5030" s="39" t="str">
        <f>IFERROR(raw!$D5029,"")</f>
        <v/>
      </c>
      <c r="D5030" s="39" t="str">
        <f>IFERROR(__xludf.DUMMYFUNCTION("IFERROR(RANK(raw!$H5029,Filter(raw!$H$2:$H10000,raw!$B$2:$B10000=raw!$B5029),1),"""")"),"")</f>
        <v/>
      </c>
      <c r="E5030" s="40" t="str">
        <f t="array" ref="E5030">IFERROR(INDEX(raw!$B:$H,MATCH(1,(raw!$B:$B=$B5030)*(raw!$D:$D=$C5030),0),7), "n/a")</f>
        <v/>
      </c>
    </row>
    <row r="5031">
      <c r="B5031" s="39" t="str">
        <f>IFERROR(raw!$B5030,"")</f>
        <v/>
      </c>
      <c r="C5031" s="39" t="str">
        <f>IFERROR(raw!$D5030,"")</f>
        <v/>
      </c>
      <c r="D5031" s="39" t="str">
        <f>IFERROR(__xludf.DUMMYFUNCTION("IFERROR(RANK(raw!$H5030,Filter(raw!$H$2:$H10000,raw!$B$2:$B10000=raw!$B5030),1),"""")"),"")</f>
        <v/>
      </c>
      <c r="E5031" s="40" t="str">
        <f t="array" ref="E5031">IFERROR(INDEX(raw!$B:$H,MATCH(1,(raw!$B:$B=$B5031)*(raw!$D:$D=$C5031),0),7), "n/a")</f>
        <v/>
      </c>
    </row>
    <row r="5032">
      <c r="B5032" s="39" t="str">
        <f>IFERROR(raw!$B5031,"")</f>
        <v/>
      </c>
      <c r="C5032" s="39" t="str">
        <f>IFERROR(raw!$D5031,"")</f>
        <v/>
      </c>
      <c r="D5032" s="39" t="str">
        <f>IFERROR(__xludf.DUMMYFUNCTION("IFERROR(RANK(raw!$H5031,Filter(raw!$H$2:$H10000,raw!$B$2:$B10000=raw!$B5031),1),"""")"),"")</f>
        <v/>
      </c>
      <c r="E5032" s="40" t="str">
        <f t="array" ref="E5032">IFERROR(INDEX(raw!$B:$H,MATCH(1,(raw!$B:$B=$B5032)*(raw!$D:$D=$C5032),0),7), "n/a")</f>
        <v/>
      </c>
    </row>
    <row r="5033">
      <c r="B5033" s="39" t="str">
        <f>IFERROR(raw!$B5032,"")</f>
        <v/>
      </c>
      <c r="C5033" s="39" t="str">
        <f>IFERROR(raw!$D5032,"")</f>
        <v/>
      </c>
      <c r="D5033" s="39" t="str">
        <f>IFERROR(__xludf.DUMMYFUNCTION("IFERROR(RANK(raw!$H5032,Filter(raw!$H$2:$H10000,raw!$B$2:$B10000=raw!$B5032),1),"""")"),"")</f>
        <v/>
      </c>
      <c r="E5033" s="40" t="str">
        <f t="array" ref="E5033">IFERROR(INDEX(raw!$B:$H,MATCH(1,(raw!$B:$B=$B5033)*(raw!$D:$D=$C5033),0),7), "n/a")</f>
        <v/>
      </c>
    </row>
    <row r="5034">
      <c r="B5034" s="39" t="str">
        <f>IFERROR(raw!$B5033,"")</f>
        <v/>
      </c>
      <c r="C5034" s="39" t="str">
        <f>IFERROR(raw!$D5033,"")</f>
        <v/>
      </c>
      <c r="D5034" s="39" t="str">
        <f>IFERROR(__xludf.DUMMYFUNCTION("IFERROR(RANK(raw!$H5033,Filter(raw!$H$2:$H10000,raw!$B$2:$B10000=raw!$B5033),1),"""")"),"")</f>
        <v/>
      </c>
      <c r="E5034" s="40" t="str">
        <f t="array" ref="E5034">IFERROR(INDEX(raw!$B:$H,MATCH(1,(raw!$B:$B=$B5034)*(raw!$D:$D=$C5034),0),7), "n/a")</f>
        <v/>
      </c>
    </row>
    <row r="5035">
      <c r="B5035" s="39" t="str">
        <f>IFERROR(raw!$B5034,"")</f>
        <v/>
      </c>
      <c r="C5035" s="39" t="str">
        <f>IFERROR(raw!$D5034,"")</f>
        <v/>
      </c>
      <c r="D5035" s="39" t="str">
        <f>IFERROR(__xludf.DUMMYFUNCTION("IFERROR(RANK(raw!$H5034,Filter(raw!$H$2:$H10000,raw!$B$2:$B10000=raw!$B5034),1),"""")"),"")</f>
        <v/>
      </c>
      <c r="E5035" s="40" t="str">
        <f t="array" ref="E5035">IFERROR(INDEX(raw!$B:$H,MATCH(1,(raw!$B:$B=$B5035)*(raw!$D:$D=$C5035),0),7), "n/a")</f>
        <v/>
      </c>
    </row>
    <row r="5036">
      <c r="B5036" s="39" t="str">
        <f>IFERROR(raw!$B5035,"")</f>
        <v/>
      </c>
      <c r="C5036" s="39" t="str">
        <f>IFERROR(raw!$D5035,"")</f>
        <v/>
      </c>
      <c r="D5036" s="39" t="str">
        <f>IFERROR(__xludf.DUMMYFUNCTION("IFERROR(RANK(raw!$H5035,Filter(raw!$H$2:$H10000,raw!$B$2:$B10000=raw!$B5035),1),"""")"),"")</f>
        <v/>
      </c>
      <c r="E5036" s="40" t="str">
        <f t="array" ref="E5036">IFERROR(INDEX(raw!$B:$H,MATCH(1,(raw!$B:$B=$B5036)*(raw!$D:$D=$C5036),0),7), "n/a")</f>
        <v/>
      </c>
    </row>
    <row r="5037">
      <c r="B5037" s="39" t="str">
        <f>IFERROR(raw!$B5036,"")</f>
        <v/>
      </c>
      <c r="C5037" s="39" t="str">
        <f>IFERROR(raw!$D5036,"")</f>
        <v/>
      </c>
      <c r="D5037" s="39" t="str">
        <f>IFERROR(__xludf.DUMMYFUNCTION("IFERROR(RANK(raw!$H5036,Filter(raw!$H$2:$H10000,raw!$B$2:$B10000=raw!$B5036),1),"""")"),"")</f>
        <v/>
      </c>
      <c r="E5037" s="40" t="str">
        <f t="array" ref="E5037">IFERROR(INDEX(raw!$B:$H,MATCH(1,(raw!$B:$B=$B5037)*(raw!$D:$D=$C5037),0),7), "n/a")</f>
        <v/>
      </c>
    </row>
    <row r="5038">
      <c r="B5038" s="39" t="str">
        <f>IFERROR(raw!$B5037,"")</f>
        <v/>
      </c>
      <c r="C5038" s="39" t="str">
        <f>IFERROR(raw!$D5037,"")</f>
        <v/>
      </c>
      <c r="D5038" s="39" t="str">
        <f>IFERROR(__xludf.DUMMYFUNCTION("IFERROR(RANK(raw!$H5037,Filter(raw!$H$2:$H10000,raw!$B$2:$B10000=raw!$B5037),1),"""")"),"")</f>
        <v/>
      </c>
      <c r="E5038" s="40" t="str">
        <f t="array" ref="E5038">IFERROR(INDEX(raw!$B:$H,MATCH(1,(raw!$B:$B=$B5038)*(raw!$D:$D=$C5038),0),7), "n/a")</f>
        <v/>
      </c>
    </row>
    <row r="5039">
      <c r="B5039" s="39" t="str">
        <f>IFERROR(raw!$B5038,"")</f>
        <v/>
      </c>
      <c r="C5039" s="39" t="str">
        <f>IFERROR(raw!$D5038,"")</f>
        <v/>
      </c>
      <c r="D5039" s="39" t="str">
        <f>IFERROR(__xludf.DUMMYFUNCTION("IFERROR(RANK(raw!$H5038,Filter(raw!$H$2:$H10000,raw!$B$2:$B10000=raw!$B5038),1),"""")"),"")</f>
        <v/>
      </c>
      <c r="E5039" s="40" t="str">
        <f t="array" ref="E5039">IFERROR(INDEX(raw!$B:$H,MATCH(1,(raw!$B:$B=$B5039)*(raw!$D:$D=$C5039),0),7), "n/a")</f>
        <v/>
      </c>
    </row>
    <row r="5040">
      <c r="B5040" s="39" t="str">
        <f>IFERROR(raw!$B5039,"")</f>
        <v/>
      </c>
      <c r="C5040" s="39" t="str">
        <f>IFERROR(raw!$D5039,"")</f>
        <v/>
      </c>
      <c r="D5040" s="39" t="str">
        <f>IFERROR(__xludf.DUMMYFUNCTION("IFERROR(RANK(raw!$H5039,Filter(raw!$H$2:$H10000,raw!$B$2:$B10000=raw!$B5039),1),"""")"),"")</f>
        <v/>
      </c>
      <c r="E5040" s="40" t="str">
        <f t="array" ref="E5040">IFERROR(INDEX(raw!$B:$H,MATCH(1,(raw!$B:$B=$B5040)*(raw!$D:$D=$C5040),0),7), "n/a")</f>
        <v/>
      </c>
    </row>
    <row r="5041">
      <c r="B5041" s="39" t="str">
        <f>IFERROR(raw!$B5040,"")</f>
        <v/>
      </c>
      <c r="C5041" s="39" t="str">
        <f>IFERROR(raw!$D5040,"")</f>
        <v/>
      </c>
      <c r="D5041" s="39" t="str">
        <f>IFERROR(__xludf.DUMMYFUNCTION("IFERROR(RANK(raw!$H5040,Filter(raw!$H$2:$H10000,raw!$B$2:$B10000=raw!$B5040),1),"""")"),"")</f>
        <v/>
      </c>
      <c r="E5041" s="40" t="str">
        <f t="array" ref="E5041">IFERROR(INDEX(raw!$B:$H,MATCH(1,(raw!$B:$B=$B5041)*(raw!$D:$D=$C5041),0),7), "n/a")</f>
        <v/>
      </c>
    </row>
    <row r="5042">
      <c r="B5042" s="39" t="str">
        <f>IFERROR(raw!$B5041,"")</f>
        <v/>
      </c>
      <c r="C5042" s="39" t="str">
        <f>IFERROR(raw!$D5041,"")</f>
        <v/>
      </c>
      <c r="D5042" s="39" t="str">
        <f>IFERROR(__xludf.DUMMYFUNCTION("IFERROR(RANK(raw!$H5041,Filter(raw!$H$2:$H10000,raw!$B$2:$B10000=raw!$B5041),1),"""")"),"")</f>
        <v/>
      </c>
      <c r="E5042" s="40" t="str">
        <f t="array" ref="E5042">IFERROR(INDEX(raw!$B:$H,MATCH(1,(raw!$B:$B=$B5042)*(raw!$D:$D=$C5042),0),7), "n/a")</f>
        <v/>
      </c>
    </row>
    <row r="5043">
      <c r="B5043" s="39" t="str">
        <f>IFERROR(raw!$B5042,"")</f>
        <v/>
      </c>
      <c r="C5043" s="39" t="str">
        <f>IFERROR(raw!$D5042,"")</f>
        <v/>
      </c>
      <c r="D5043" s="39" t="str">
        <f>IFERROR(__xludf.DUMMYFUNCTION("IFERROR(RANK(raw!$H5042,Filter(raw!$H$2:$H10000,raw!$B$2:$B10000=raw!$B5042),1),"""")"),"")</f>
        <v/>
      </c>
      <c r="E5043" s="40" t="str">
        <f t="array" ref="E5043">IFERROR(INDEX(raw!$B:$H,MATCH(1,(raw!$B:$B=$B5043)*(raw!$D:$D=$C5043),0),7), "n/a")</f>
        <v/>
      </c>
    </row>
    <row r="5044">
      <c r="B5044" s="39" t="str">
        <f>IFERROR(raw!$B5043,"")</f>
        <v/>
      </c>
      <c r="C5044" s="39" t="str">
        <f>IFERROR(raw!$D5043,"")</f>
        <v/>
      </c>
      <c r="D5044" s="39" t="str">
        <f>IFERROR(__xludf.DUMMYFUNCTION("IFERROR(RANK(raw!$H5043,Filter(raw!$H$2:$H10000,raw!$B$2:$B10000=raw!$B5043),1),"""")"),"")</f>
        <v/>
      </c>
      <c r="E5044" s="40" t="str">
        <f t="array" ref="E5044">IFERROR(INDEX(raw!$B:$H,MATCH(1,(raw!$B:$B=$B5044)*(raw!$D:$D=$C5044),0),7), "n/a")</f>
        <v/>
      </c>
    </row>
    <row r="5045">
      <c r="B5045" s="39" t="str">
        <f>IFERROR(raw!$B5044,"")</f>
        <v/>
      </c>
      <c r="C5045" s="39" t="str">
        <f>IFERROR(raw!$D5044,"")</f>
        <v/>
      </c>
      <c r="D5045" s="39" t="str">
        <f>IFERROR(__xludf.DUMMYFUNCTION("IFERROR(RANK(raw!$H5044,Filter(raw!$H$2:$H10000,raw!$B$2:$B10000=raw!$B5044),1),"""")"),"")</f>
        <v/>
      </c>
      <c r="E5045" s="40" t="str">
        <f t="array" ref="E5045">IFERROR(INDEX(raw!$B:$H,MATCH(1,(raw!$B:$B=$B5045)*(raw!$D:$D=$C5045),0),7), "n/a")</f>
        <v/>
      </c>
    </row>
    <row r="5046">
      <c r="B5046" s="39" t="str">
        <f>IFERROR(raw!$B5045,"")</f>
        <v/>
      </c>
      <c r="C5046" s="39" t="str">
        <f>IFERROR(raw!$D5045,"")</f>
        <v/>
      </c>
      <c r="D5046" s="39" t="str">
        <f>IFERROR(__xludf.DUMMYFUNCTION("IFERROR(RANK(raw!$H5045,Filter(raw!$H$2:$H10000,raw!$B$2:$B10000=raw!$B5045),1),"""")"),"")</f>
        <v/>
      </c>
      <c r="E5046" s="40" t="str">
        <f t="array" ref="E5046">IFERROR(INDEX(raw!$B:$H,MATCH(1,(raw!$B:$B=$B5046)*(raw!$D:$D=$C5046),0),7), "n/a")</f>
        <v/>
      </c>
    </row>
    <row r="5047">
      <c r="B5047" s="39" t="str">
        <f>IFERROR(raw!$B5046,"")</f>
        <v/>
      </c>
      <c r="C5047" s="39" t="str">
        <f>IFERROR(raw!$D5046,"")</f>
        <v/>
      </c>
      <c r="D5047" s="39" t="str">
        <f>IFERROR(__xludf.DUMMYFUNCTION("IFERROR(RANK(raw!$H5046,Filter(raw!$H$2:$H10000,raw!$B$2:$B10000=raw!$B5046),1),"""")"),"")</f>
        <v/>
      </c>
      <c r="E5047" s="40" t="str">
        <f t="array" ref="E5047">IFERROR(INDEX(raw!$B:$H,MATCH(1,(raw!$B:$B=$B5047)*(raw!$D:$D=$C5047),0),7), "n/a")</f>
        <v/>
      </c>
    </row>
    <row r="5048">
      <c r="B5048" s="39" t="str">
        <f>IFERROR(raw!$B5047,"")</f>
        <v/>
      </c>
      <c r="C5048" s="39" t="str">
        <f>IFERROR(raw!$D5047,"")</f>
        <v/>
      </c>
      <c r="D5048" s="39" t="str">
        <f>IFERROR(__xludf.DUMMYFUNCTION("IFERROR(RANK(raw!$H5047,Filter(raw!$H$2:$H10000,raw!$B$2:$B10000=raw!$B5047),1),"""")"),"")</f>
        <v/>
      </c>
      <c r="E5048" s="40" t="str">
        <f t="array" ref="E5048">IFERROR(INDEX(raw!$B:$H,MATCH(1,(raw!$B:$B=$B5048)*(raw!$D:$D=$C5048),0),7), "n/a")</f>
        <v/>
      </c>
    </row>
    <row r="5049">
      <c r="B5049" s="39" t="str">
        <f>IFERROR(raw!$B5048,"")</f>
        <v/>
      </c>
      <c r="C5049" s="39" t="str">
        <f>IFERROR(raw!$D5048,"")</f>
        <v/>
      </c>
      <c r="D5049" s="39" t="str">
        <f>IFERROR(__xludf.DUMMYFUNCTION("IFERROR(RANK(raw!$H5048,Filter(raw!$H$2:$H10000,raw!$B$2:$B10000=raw!$B5048),1),"""")"),"")</f>
        <v/>
      </c>
      <c r="E5049" s="40" t="str">
        <f t="array" ref="E5049">IFERROR(INDEX(raw!$B:$H,MATCH(1,(raw!$B:$B=$B5049)*(raw!$D:$D=$C5049),0),7), "n/a")</f>
        <v/>
      </c>
    </row>
    <row r="5050">
      <c r="B5050" s="39" t="str">
        <f>IFERROR(raw!$B5049,"")</f>
        <v/>
      </c>
      <c r="C5050" s="39" t="str">
        <f>IFERROR(raw!$D5049,"")</f>
        <v/>
      </c>
      <c r="D5050" s="39" t="str">
        <f>IFERROR(__xludf.DUMMYFUNCTION("IFERROR(RANK(raw!$H5049,Filter(raw!$H$2:$H10000,raw!$B$2:$B10000=raw!$B5049),1),"""")"),"")</f>
        <v/>
      </c>
      <c r="E5050" s="40" t="str">
        <f t="array" ref="E5050">IFERROR(INDEX(raw!$B:$H,MATCH(1,(raw!$B:$B=$B5050)*(raw!$D:$D=$C5050),0),7), "n/a")</f>
        <v/>
      </c>
    </row>
    <row r="5051">
      <c r="B5051" s="39" t="str">
        <f>IFERROR(raw!$B5050,"")</f>
        <v/>
      </c>
      <c r="C5051" s="39" t="str">
        <f>IFERROR(raw!$D5050,"")</f>
        <v/>
      </c>
      <c r="D5051" s="39" t="str">
        <f>IFERROR(__xludf.DUMMYFUNCTION("IFERROR(RANK(raw!$H5050,Filter(raw!$H$2:$H10000,raw!$B$2:$B10000=raw!$B5050),1),"""")"),"")</f>
        <v/>
      </c>
      <c r="E5051" s="40" t="str">
        <f t="array" ref="E5051">IFERROR(INDEX(raw!$B:$H,MATCH(1,(raw!$B:$B=$B5051)*(raw!$D:$D=$C5051),0),7), "n/a")</f>
        <v/>
      </c>
    </row>
    <row r="5052">
      <c r="B5052" s="39" t="str">
        <f>IFERROR(raw!$B5051,"")</f>
        <v/>
      </c>
      <c r="C5052" s="39" t="str">
        <f>IFERROR(raw!$D5051,"")</f>
        <v/>
      </c>
      <c r="D5052" s="39" t="str">
        <f>IFERROR(__xludf.DUMMYFUNCTION("IFERROR(RANK(raw!$H5051,Filter(raw!$H$2:$H10000,raw!$B$2:$B10000=raw!$B5051),1),"""")"),"")</f>
        <v/>
      </c>
      <c r="E5052" s="40" t="str">
        <f t="array" ref="E5052">IFERROR(INDEX(raw!$B:$H,MATCH(1,(raw!$B:$B=$B5052)*(raw!$D:$D=$C5052),0),7), "n/a")</f>
        <v/>
      </c>
    </row>
    <row r="5053">
      <c r="B5053" s="39" t="str">
        <f>IFERROR(raw!$B5052,"")</f>
        <v/>
      </c>
      <c r="C5053" s="39" t="str">
        <f>IFERROR(raw!$D5052,"")</f>
        <v/>
      </c>
      <c r="D5053" s="39" t="str">
        <f>IFERROR(__xludf.DUMMYFUNCTION("IFERROR(RANK(raw!$H5052,Filter(raw!$H$2:$H10000,raw!$B$2:$B10000=raw!$B5052),1),"""")"),"")</f>
        <v/>
      </c>
      <c r="E5053" s="40" t="str">
        <f t="array" ref="E5053">IFERROR(INDEX(raw!$B:$H,MATCH(1,(raw!$B:$B=$B5053)*(raw!$D:$D=$C5053),0),7), "n/a")</f>
        <v/>
      </c>
    </row>
    <row r="5054">
      <c r="B5054" s="39" t="str">
        <f>IFERROR(raw!$B5053,"")</f>
        <v/>
      </c>
      <c r="C5054" s="39" t="str">
        <f>IFERROR(raw!$D5053,"")</f>
        <v/>
      </c>
      <c r="D5054" s="39" t="str">
        <f>IFERROR(__xludf.DUMMYFUNCTION("IFERROR(RANK(raw!$H5053,Filter(raw!$H$2:$H10000,raw!$B$2:$B10000=raw!$B5053),1),"""")"),"")</f>
        <v/>
      </c>
      <c r="E5054" s="40" t="str">
        <f t="array" ref="E5054">IFERROR(INDEX(raw!$B:$H,MATCH(1,(raw!$B:$B=$B5054)*(raw!$D:$D=$C5054),0),7), "n/a")</f>
        <v/>
      </c>
    </row>
    <row r="5055">
      <c r="B5055" s="39" t="str">
        <f>IFERROR(raw!$B5054,"")</f>
        <v/>
      </c>
      <c r="C5055" s="39" t="str">
        <f>IFERROR(raw!$D5054,"")</f>
        <v/>
      </c>
      <c r="D5055" s="39" t="str">
        <f>IFERROR(__xludf.DUMMYFUNCTION("IFERROR(RANK(raw!$H5054,Filter(raw!$H$2:$H10000,raw!$B$2:$B10000=raw!$B5054),1),"""")"),"")</f>
        <v/>
      </c>
      <c r="E5055" s="40" t="str">
        <f t="array" ref="E5055">IFERROR(INDEX(raw!$B:$H,MATCH(1,(raw!$B:$B=$B5055)*(raw!$D:$D=$C5055),0),7), "n/a")</f>
        <v/>
      </c>
    </row>
    <row r="5056">
      <c r="B5056" s="39" t="str">
        <f>IFERROR(raw!$B5055,"")</f>
        <v/>
      </c>
      <c r="C5056" s="39" t="str">
        <f>IFERROR(raw!$D5055,"")</f>
        <v/>
      </c>
      <c r="D5056" s="39" t="str">
        <f>IFERROR(__xludf.DUMMYFUNCTION("IFERROR(RANK(raw!$H5055,Filter(raw!$H$2:$H10000,raw!$B$2:$B10000=raw!$B5055),1),"""")"),"")</f>
        <v/>
      </c>
      <c r="E5056" s="40" t="str">
        <f t="array" ref="E5056">IFERROR(INDEX(raw!$B:$H,MATCH(1,(raw!$B:$B=$B5056)*(raw!$D:$D=$C5056),0),7), "n/a")</f>
        <v/>
      </c>
    </row>
    <row r="5057">
      <c r="B5057" s="39" t="str">
        <f>IFERROR(raw!$B5056,"")</f>
        <v/>
      </c>
      <c r="C5057" s="39" t="str">
        <f>IFERROR(raw!$D5056,"")</f>
        <v/>
      </c>
      <c r="D5057" s="39" t="str">
        <f>IFERROR(__xludf.DUMMYFUNCTION("IFERROR(RANK(raw!$H5056,Filter(raw!$H$2:$H10000,raw!$B$2:$B10000=raw!$B5056),1),"""")"),"")</f>
        <v/>
      </c>
      <c r="E5057" s="40" t="str">
        <f t="array" ref="E5057">IFERROR(INDEX(raw!$B:$H,MATCH(1,(raw!$B:$B=$B5057)*(raw!$D:$D=$C5057),0),7), "n/a")</f>
        <v/>
      </c>
    </row>
    <row r="5058">
      <c r="B5058" s="39" t="str">
        <f>IFERROR(raw!$B5057,"")</f>
        <v/>
      </c>
      <c r="C5058" s="39" t="str">
        <f>IFERROR(raw!$D5057,"")</f>
        <v/>
      </c>
      <c r="D5058" s="39" t="str">
        <f>IFERROR(__xludf.DUMMYFUNCTION("IFERROR(RANK(raw!$H5057,Filter(raw!$H$2:$H10000,raw!$B$2:$B10000=raw!$B5057),1),"""")"),"")</f>
        <v/>
      </c>
      <c r="E5058" s="40" t="str">
        <f t="array" ref="E5058">IFERROR(INDEX(raw!$B:$H,MATCH(1,(raw!$B:$B=$B5058)*(raw!$D:$D=$C5058),0),7), "n/a")</f>
        <v/>
      </c>
    </row>
    <row r="5059">
      <c r="B5059" s="39" t="str">
        <f>IFERROR(raw!$B5058,"")</f>
        <v/>
      </c>
      <c r="C5059" s="39" t="str">
        <f>IFERROR(raw!$D5058,"")</f>
        <v/>
      </c>
      <c r="D5059" s="39" t="str">
        <f>IFERROR(__xludf.DUMMYFUNCTION("IFERROR(RANK(raw!$H5058,Filter(raw!$H$2:$H10000,raw!$B$2:$B10000=raw!$B5058),1),"""")"),"")</f>
        <v/>
      </c>
      <c r="E5059" s="40" t="str">
        <f t="array" ref="E5059">IFERROR(INDEX(raw!$B:$H,MATCH(1,(raw!$B:$B=$B5059)*(raw!$D:$D=$C5059),0),7), "n/a")</f>
        <v/>
      </c>
    </row>
    <row r="5060">
      <c r="B5060" s="39" t="str">
        <f>IFERROR(raw!$B5059,"")</f>
        <v/>
      </c>
      <c r="C5060" s="39" t="str">
        <f>IFERROR(raw!$D5059,"")</f>
        <v/>
      </c>
      <c r="D5060" s="39" t="str">
        <f>IFERROR(__xludf.DUMMYFUNCTION("IFERROR(RANK(raw!$H5059,Filter(raw!$H$2:$H10000,raw!$B$2:$B10000=raw!$B5059),1),"""")"),"")</f>
        <v/>
      </c>
      <c r="E5060" s="40" t="str">
        <f t="array" ref="E5060">IFERROR(INDEX(raw!$B:$H,MATCH(1,(raw!$B:$B=$B5060)*(raw!$D:$D=$C5060),0),7), "n/a")</f>
        <v/>
      </c>
    </row>
    <row r="5061">
      <c r="B5061" s="39" t="str">
        <f>IFERROR(raw!$B5060,"")</f>
        <v/>
      </c>
      <c r="C5061" s="39" t="str">
        <f>IFERROR(raw!$D5060,"")</f>
        <v/>
      </c>
      <c r="D5061" s="39" t="str">
        <f>IFERROR(__xludf.DUMMYFUNCTION("IFERROR(RANK(raw!$H5060,Filter(raw!$H$2:$H10000,raw!$B$2:$B10000=raw!$B5060),1),"""")"),"")</f>
        <v/>
      </c>
      <c r="E5061" s="40" t="str">
        <f t="array" ref="E5061">IFERROR(INDEX(raw!$B:$H,MATCH(1,(raw!$B:$B=$B5061)*(raw!$D:$D=$C5061),0),7), "n/a")</f>
        <v/>
      </c>
    </row>
    <row r="5062">
      <c r="B5062" s="39" t="str">
        <f>IFERROR(raw!$B5061,"")</f>
        <v/>
      </c>
      <c r="C5062" s="39" t="str">
        <f>IFERROR(raw!$D5061,"")</f>
        <v/>
      </c>
      <c r="D5062" s="39" t="str">
        <f>IFERROR(__xludf.DUMMYFUNCTION("IFERROR(RANK(raw!$H5061,Filter(raw!$H$2:$H10000,raw!$B$2:$B10000=raw!$B5061),1),"""")"),"")</f>
        <v/>
      </c>
      <c r="E5062" s="40" t="str">
        <f t="array" ref="E5062">IFERROR(INDEX(raw!$B:$H,MATCH(1,(raw!$B:$B=$B5062)*(raw!$D:$D=$C5062),0),7), "n/a")</f>
        <v/>
      </c>
    </row>
    <row r="5063">
      <c r="B5063" s="39" t="str">
        <f>IFERROR(raw!$B5062,"")</f>
        <v/>
      </c>
      <c r="C5063" s="39" t="str">
        <f>IFERROR(raw!$D5062,"")</f>
        <v/>
      </c>
      <c r="D5063" s="39" t="str">
        <f>IFERROR(__xludf.DUMMYFUNCTION("IFERROR(RANK(raw!$H5062,Filter(raw!$H$2:$H10000,raw!$B$2:$B10000=raw!$B5062),1),"""")"),"")</f>
        <v/>
      </c>
      <c r="E5063" s="40" t="str">
        <f t="array" ref="E5063">IFERROR(INDEX(raw!$B:$H,MATCH(1,(raw!$B:$B=$B5063)*(raw!$D:$D=$C5063),0),7), "n/a")</f>
        <v/>
      </c>
    </row>
    <row r="5064">
      <c r="B5064" s="39" t="str">
        <f>IFERROR(raw!$B5063,"")</f>
        <v/>
      </c>
      <c r="C5064" s="39" t="str">
        <f>IFERROR(raw!$D5063,"")</f>
        <v/>
      </c>
      <c r="D5064" s="39" t="str">
        <f>IFERROR(__xludf.DUMMYFUNCTION("IFERROR(RANK(raw!$H5063,Filter(raw!$H$2:$H10000,raw!$B$2:$B10000=raw!$B5063),1),"""")"),"")</f>
        <v/>
      </c>
      <c r="E5064" s="40" t="str">
        <f t="array" ref="E5064">IFERROR(INDEX(raw!$B:$H,MATCH(1,(raw!$B:$B=$B5064)*(raw!$D:$D=$C5064),0),7), "n/a")</f>
        <v/>
      </c>
    </row>
    <row r="5065">
      <c r="B5065" s="39" t="str">
        <f>IFERROR(raw!$B5064,"")</f>
        <v/>
      </c>
      <c r="C5065" s="39" t="str">
        <f>IFERROR(raw!$D5064,"")</f>
        <v/>
      </c>
      <c r="D5065" s="39" t="str">
        <f>IFERROR(__xludf.DUMMYFUNCTION("IFERROR(RANK(raw!$H5064,Filter(raw!$H$2:$H10000,raw!$B$2:$B10000=raw!$B5064),1),"""")"),"")</f>
        <v/>
      </c>
      <c r="E5065" s="40" t="str">
        <f t="array" ref="E5065">IFERROR(INDEX(raw!$B:$H,MATCH(1,(raw!$B:$B=$B5065)*(raw!$D:$D=$C5065),0),7), "n/a")</f>
        <v/>
      </c>
    </row>
    <row r="5066">
      <c r="B5066" s="39" t="str">
        <f>IFERROR(raw!$B5065,"")</f>
        <v/>
      </c>
      <c r="C5066" s="39" t="str">
        <f>IFERROR(raw!$D5065,"")</f>
        <v/>
      </c>
      <c r="D5066" s="39" t="str">
        <f>IFERROR(__xludf.DUMMYFUNCTION("IFERROR(RANK(raw!$H5065,Filter(raw!$H$2:$H10000,raw!$B$2:$B10000=raw!$B5065),1),"""")"),"")</f>
        <v/>
      </c>
      <c r="E5066" s="40" t="str">
        <f t="array" ref="E5066">IFERROR(INDEX(raw!$B:$H,MATCH(1,(raw!$B:$B=$B5066)*(raw!$D:$D=$C5066),0),7), "n/a")</f>
        <v/>
      </c>
    </row>
    <row r="5067">
      <c r="B5067" s="39" t="str">
        <f>IFERROR(raw!$B5066,"")</f>
        <v/>
      </c>
      <c r="C5067" s="39" t="str">
        <f>IFERROR(raw!$D5066,"")</f>
        <v/>
      </c>
      <c r="D5067" s="39" t="str">
        <f>IFERROR(__xludf.DUMMYFUNCTION("IFERROR(RANK(raw!$H5066,Filter(raw!$H$2:$H10000,raw!$B$2:$B10000=raw!$B5066),1),"""")"),"")</f>
        <v/>
      </c>
      <c r="E5067" s="40" t="str">
        <f t="array" ref="E5067">IFERROR(INDEX(raw!$B:$H,MATCH(1,(raw!$B:$B=$B5067)*(raw!$D:$D=$C5067),0),7), "n/a")</f>
        <v/>
      </c>
    </row>
    <row r="5068">
      <c r="B5068" s="39" t="str">
        <f>IFERROR(raw!$B5067,"")</f>
        <v/>
      </c>
      <c r="C5068" s="39" t="str">
        <f>IFERROR(raw!$D5067,"")</f>
        <v/>
      </c>
      <c r="D5068" s="39" t="str">
        <f>IFERROR(__xludf.DUMMYFUNCTION("IFERROR(RANK(raw!$H5067,Filter(raw!$H$2:$H10000,raw!$B$2:$B10000=raw!$B5067),1),"""")"),"")</f>
        <v/>
      </c>
      <c r="E5068" s="40" t="str">
        <f t="array" ref="E5068">IFERROR(INDEX(raw!$B:$H,MATCH(1,(raw!$B:$B=$B5068)*(raw!$D:$D=$C5068),0),7), "n/a")</f>
        <v/>
      </c>
    </row>
    <row r="5069">
      <c r="B5069" s="39" t="str">
        <f>IFERROR(raw!$B5068,"")</f>
        <v/>
      </c>
      <c r="C5069" s="39" t="str">
        <f>IFERROR(raw!$D5068,"")</f>
        <v/>
      </c>
      <c r="D5069" s="39" t="str">
        <f>IFERROR(__xludf.DUMMYFUNCTION("IFERROR(RANK(raw!$H5068,Filter(raw!$H$2:$H10000,raw!$B$2:$B10000=raw!$B5068),1),"""")"),"")</f>
        <v/>
      </c>
      <c r="E5069" s="40" t="str">
        <f t="array" ref="E5069">IFERROR(INDEX(raw!$B:$H,MATCH(1,(raw!$B:$B=$B5069)*(raw!$D:$D=$C5069),0),7), "n/a")</f>
        <v/>
      </c>
    </row>
    <row r="5070">
      <c r="B5070" s="39" t="str">
        <f>IFERROR(raw!$B5069,"")</f>
        <v/>
      </c>
      <c r="C5070" s="39" t="str">
        <f>IFERROR(raw!$D5069,"")</f>
        <v/>
      </c>
      <c r="D5070" s="39" t="str">
        <f>IFERROR(__xludf.DUMMYFUNCTION("IFERROR(RANK(raw!$H5069,Filter(raw!$H$2:$H10000,raw!$B$2:$B10000=raw!$B5069),1),"""")"),"")</f>
        <v/>
      </c>
      <c r="E5070" s="40" t="str">
        <f t="array" ref="E5070">IFERROR(INDEX(raw!$B:$H,MATCH(1,(raw!$B:$B=$B5070)*(raw!$D:$D=$C5070),0),7), "n/a")</f>
        <v/>
      </c>
    </row>
    <row r="5071">
      <c r="B5071" s="39" t="str">
        <f>IFERROR(raw!$B5070,"")</f>
        <v/>
      </c>
      <c r="C5071" s="39" t="str">
        <f>IFERROR(raw!$D5070,"")</f>
        <v/>
      </c>
      <c r="D5071" s="39" t="str">
        <f>IFERROR(__xludf.DUMMYFUNCTION("IFERROR(RANK(raw!$H5070,Filter(raw!$H$2:$H10000,raw!$B$2:$B10000=raw!$B5070),1),"""")"),"")</f>
        <v/>
      </c>
      <c r="E5071" s="40" t="str">
        <f t="array" ref="E5071">IFERROR(INDEX(raw!$B:$H,MATCH(1,(raw!$B:$B=$B5071)*(raw!$D:$D=$C5071),0),7), "n/a")</f>
        <v/>
      </c>
    </row>
    <row r="5072">
      <c r="B5072" s="39" t="str">
        <f>IFERROR(raw!$B5071,"")</f>
        <v/>
      </c>
      <c r="C5072" s="39" t="str">
        <f>IFERROR(raw!$D5071,"")</f>
        <v/>
      </c>
      <c r="D5072" s="39" t="str">
        <f>IFERROR(__xludf.DUMMYFUNCTION("IFERROR(RANK(raw!$H5071,Filter(raw!$H$2:$H10000,raw!$B$2:$B10000=raw!$B5071),1),"""")"),"")</f>
        <v/>
      </c>
      <c r="E5072" s="40" t="str">
        <f t="array" ref="E5072">IFERROR(INDEX(raw!$B:$H,MATCH(1,(raw!$B:$B=$B5072)*(raw!$D:$D=$C5072),0),7), "n/a")</f>
        <v/>
      </c>
    </row>
    <row r="5073">
      <c r="B5073" s="39" t="str">
        <f>IFERROR(raw!$B5072,"")</f>
        <v/>
      </c>
      <c r="C5073" s="39" t="str">
        <f>IFERROR(raw!$D5072,"")</f>
        <v/>
      </c>
      <c r="D5073" s="39" t="str">
        <f>IFERROR(__xludf.DUMMYFUNCTION("IFERROR(RANK(raw!$H5072,Filter(raw!$H$2:$H10000,raw!$B$2:$B10000=raw!$B5072),1),"""")"),"")</f>
        <v/>
      </c>
      <c r="E5073" s="40" t="str">
        <f t="array" ref="E5073">IFERROR(INDEX(raw!$B:$H,MATCH(1,(raw!$B:$B=$B5073)*(raw!$D:$D=$C5073),0),7), "n/a")</f>
        <v/>
      </c>
    </row>
    <row r="5074">
      <c r="B5074" s="39" t="str">
        <f>IFERROR(raw!$B5073,"")</f>
        <v/>
      </c>
      <c r="C5074" s="39" t="str">
        <f>IFERROR(raw!$D5073,"")</f>
        <v/>
      </c>
      <c r="D5074" s="39" t="str">
        <f>IFERROR(__xludf.DUMMYFUNCTION("IFERROR(RANK(raw!$H5073,Filter(raw!$H$2:$H10000,raw!$B$2:$B10000=raw!$B5073),1),"""")"),"")</f>
        <v/>
      </c>
      <c r="E5074" s="40" t="str">
        <f t="array" ref="E5074">IFERROR(INDEX(raw!$B:$H,MATCH(1,(raw!$B:$B=$B5074)*(raw!$D:$D=$C5074),0),7), "n/a")</f>
        <v/>
      </c>
    </row>
    <row r="5075">
      <c r="B5075" s="39" t="str">
        <f>IFERROR(raw!$B5074,"")</f>
        <v/>
      </c>
      <c r="C5075" s="39" t="str">
        <f>IFERROR(raw!$D5074,"")</f>
        <v/>
      </c>
      <c r="D5075" s="39" t="str">
        <f>IFERROR(__xludf.DUMMYFUNCTION("IFERROR(RANK(raw!$H5074,Filter(raw!$H$2:$H10000,raw!$B$2:$B10000=raw!$B5074),1),"""")"),"")</f>
        <v/>
      </c>
      <c r="E5075" s="40" t="str">
        <f t="array" ref="E5075">IFERROR(INDEX(raw!$B:$H,MATCH(1,(raw!$B:$B=$B5075)*(raw!$D:$D=$C5075),0),7), "n/a")</f>
        <v/>
      </c>
    </row>
    <row r="5076">
      <c r="B5076" s="39" t="str">
        <f>IFERROR(raw!$B5075,"")</f>
        <v/>
      </c>
      <c r="C5076" s="39" t="str">
        <f>IFERROR(raw!$D5075,"")</f>
        <v/>
      </c>
      <c r="D5076" s="39" t="str">
        <f>IFERROR(__xludf.DUMMYFUNCTION("IFERROR(RANK(raw!$H5075,Filter(raw!$H$2:$H10000,raw!$B$2:$B10000=raw!$B5075),1),"""")"),"")</f>
        <v/>
      </c>
      <c r="E5076" s="40" t="str">
        <f t="array" ref="E5076">IFERROR(INDEX(raw!$B:$H,MATCH(1,(raw!$B:$B=$B5076)*(raw!$D:$D=$C5076),0),7), "n/a")</f>
        <v/>
      </c>
    </row>
    <row r="5077">
      <c r="B5077" s="39" t="str">
        <f>IFERROR(raw!$B5076,"")</f>
        <v/>
      </c>
      <c r="C5077" s="39" t="str">
        <f>IFERROR(raw!$D5076,"")</f>
        <v/>
      </c>
      <c r="D5077" s="39" t="str">
        <f>IFERROR(__xludf.DUMMYFUNCTION("IFERROR(RANK(raw!$H5076,Filter(raw!$H$2:$H10000,raw!$B$2:$B10000=raw!$B5076),1),"""")"),"")</f>
        <v/>
      </c>
      <c r="E5077" s="40" t="str">
        <f t="array" ref="E5077">IFERROR(INDEX(raw!$B:$H,MATCH(1,(raw!$B:$B=$B5077)*(raw!$D:$D=$C5077),0),7), "n/a")</f>
        <v/>
      </c>
    </row>
    <row r="5078">
      <c r="B5078" s="39" t="str">
        <f>IFERROR(raw!$B5077,"")</f>
        <v/>
      </c>
      <c r="C5078" s="39" t="str">
        <f>IFERROR(raw!$D5077,"")</f>
        <v/>
      </c>
      <c r="D5078" s="39" t="str">
        <f>IFERROR(__xludf.DUMMYFUNCTION("IFERROR(RANK(raw!$H5077,Filter(raw!$H$2:$H10000,raw!$B$2:$B10000=raw!$B5077),1),"""")"),"")</f>
        <v/>
      </c>
      <c r="E5078" s="40" t="str">
        <f t="array" ref="E5078">IFERROR(INDEX(raw!$B:$H,MATCH(1,(raw!$B:$B=$B5078)*(raw!$D:$D=$C5078),0),7), "n/a")</f>
        <v/>
      </c>
    </row>
    <row r="5079">
      <c r="B5079" s="39" t="str">
        <f>IFERROR(raw!$B5078,"")</f>
        <v/>
      </c>
      <c r="C5079" s="39" t="str">
        <f>IFERROR(raw!$D5078,"")</f>
        <v/>
      </c>
      <c r="D5079" s="39" t="str">
        <f>IFERROR(__xludf.DUMMYFUNCTION("IFERROR(RANK(raw!$H5078,Filter(raw!$H$2:$H10000,raw!$B$2:$B10000=raw!$B5078),1),"""")"),"")</f>
        <v/>
      </c>
      <c r="E5079" s="40" t="str">
        <f t="array" ref="E5079">IFERROR(INDEX(raw!$B:$H,MATCH(1,(raw!$B:$B=$B5079)*(raw!$D:$D=$C5079),0),7), "n/a")</f>
        <v/>
      </c>
    </row>
    <row r="5080">
      <c r="B5080" s="39" t="str">
        <f>IFERROR(raw!$B5079,"")</f>
        <v/>
      </c>
      <c r="C5080" s="39" t="str">
        <f>IFERROR(raw!$D5079,"")</f>
        <v/>
      </c>
      <c r="D5080" s="39" t="str">
        <f>IFERROR(__xludf.DUMMYFUNCTION("IFERROR(RANK(raw!$H5079,Filter(raw!$H$2:$H10000,raw!$B$2:$B10000=raw!$B5079),1),"""")"),"")</f>
        <v/>
      </c>
      <c r="E5080" s="40" t="str">
        <f t="array" ref="E5080">IFERROR(INDEX(raw!$B:$H,MATCH(1,(raw!$B:$B=$B5080)*(raw!$D:$D=$C5080),0),7), "n/a")</f>
        <v/>
      </c>
    </row>
    <row r="5081">
      <c r="B5081" s="39" t="str">
        <f>IFERROR(raw!$B5080,"")</f>
        <v/>
      </c>
      <c r="C5081" s="39" t="str">
        <f>IFERROR(raw!$D5080,"")</f>
        <v/>
      </c>
      <c r="D5081" s="39" t="str">
        <f>IFERROR(__xludf.DUMMYFUNCTION("IFERROR(RANK(raw!$H5080,Filter(raw!$H$2:$H10000,raw!$B$2:$B10000=raw!$B5080),1),"""")"),"")</f>
        <v/>
      </c>
      <c r="E5081" s="40" t="str">
        <f t="array" ref="E5081">IFERROR(INDEX(raw!$B:$H,MATCH(1,(raw!$B:$B=$B5081)*(raw!$D:$D=$C5081),0),7), "n/a")</f>
        <v/>
      </c>
    </row>
    <row r="5082">
      <c r="B5082" s="39" t="str">
        <f>IFERROR(raw!$B5081,"")</f>
        <v/>
      </c>
      <c r="C5082" s="39" t="str">
        <f>IFERROR(raw!$D5081,"")</f>
        <v/>
      </c>
      <c r="D5082" s="39" t="str">
        <f>IFERROR(__xludf.DUMMYFUNCTION("IFERROR(RANK(raw!$H5081,Filter(raw!$H$2:$H10000,raw!$B$2:$B10000=raw!$B5081),1),"""")"),"")</f>
        <v/>
      </c>
      <c r="E5082" s="40" t="str">
        <f t="array" ref="E5082">IFERROR(INDEX(raw!$B:$H,MATCH(1,(raw!$B:$B=$B5082)*(raw!$D:$D=$C5082),0),7), "n/a")</f>
        <v/>
      </c>
    </row>
    <row r="5083">
      <c r="B5083" s="39" t="str">
        <f>IFERROR(raw!$B5082,"")</f>
        <v/>
      </c>
      <c r="C5083" s="39" t="str">
        <f>IFERROR(raw!$D5082,"")</f>
        <v/>
      </c>
      <c r="D5083" s="39" t="str">
        <f>IFERROR(__xludf.DUMMYFUNCTION("IFERROR(RANK(raw!$H5082,Filter(raw!$H$2:$H10000,raw!$B$2:$B10000=raw!$B5082),1),"""")"),"")</f>
        <v/>
      </c>
      <c r="E5083" s="40" t="str">
        <f t="array" ref="E5083">IFERROR(INDEX(raw!$B:$H,MATCH(1,(raw!$B:$B=$B5083)*(raw!$D:$D=$C5083),0),7), "n/a")</f>
        <v/>
      </c>
    </row>
    <row r="5084">
      <c r="B5084" s="39" t="str">
        <f>IFERROR(raw!$B5083,"")</f>
        <v/>
      </c>
      <c r="C5084" s="39" t="str">
        <f>IFERROR(raw!$D5083,"")</f>
        <v/>
      </c>
      <c r="D5084" s="39" t="str">
        <f>IFERROR(__xludf.DUMMYFUNCTION("IFERROR(RANK(raw!$H5083,Filter(raw!$H$2:$H10000,raw!$B$2:$B10000=raw!$B5083),1),"""")"),"")</f>
        <v/>
      </c>
      <c r="E5084" s="40" t="str">
        <f t="array" ref="E5084">IFERROR(INDEX(raw!$B:$H,MATCH(1,(raw!$B:$B=$B5084)*(raw!$D:$D=$C5084),0),7), "n/a")</f>
        <v/>
      </c>
    </row>
    <row r="5085">
      <c r="B5085" s="39" t="str">
        <f>IFERROR(raw!$B5084,"")</f>
        <v/>
      </c>
      <c r="C5085" s="39" t="str">
        <f>IFERROR(raw!$D5084,"")</f>
        <v/>
      </c>
      <c r="D5085" s="39" t="str">
        <f>IFERROR(__xludf.DUMMYFUNCTION("IFERROR(RANK(raw!$H5084,Filter(raw!$H$2:$H10000,raw!$B$2:$B10000=raw!$B5084),1),"""")"),"")</f>
        <v/>
      </c>
      <c r="E5085" s="40" t="str">
        <f t="array" ref="E5085">IFERROR(INDEX(raw!$B:$H,MATCH(1,(raw!$B:$B=$B5085)*(raw!$D:$D=$C5085),0),7), "n/a")</f>
        <v/>
      </c>
    </row>
    <row r="5086">
      <c r="B5086" s="39" t="str">
        <f>IFERROR(raw!$B5085,"")</f>
        <v/>
      </c>
      <c r="C5086" s="39" t="str">
        <f>IFERROR(raw!$D5085,"")</f>
        <v/>
      </c>
      <c r="D5086" s="39" t="str">
        <f>IFERROR(__xludf.DUMMYFUNCTION("IFERROR(RANK(raw!$H5085,Filter(raw!$H$2:$H10000,raw!$B$2:$B10000=raw!$B5085),1),"""")"),"")</f>
        <v/>
      </c>
      <c r="E5086" s="40" t="str">
        <f t="array" ref="E5086">IFERROR(INDEX(raw!$B:$H,MATCH(1,(raw!$B:$B=$B5086)*(raw!$D:$D=$C5086),0),7), "n/a")</f>
        <v/>
      </c>
    </row>
    <row r="5087">
      <c r="B5087" s="39" t="str">
        <f>IFERROR(raw!$B5086,"")</f>
        <v/>
      </c>
      <c r="C5087" s="39" t="str">
        <f>IFERROR(raw!$D5086,"")</f>
        <v/>
      </c>
      <c r="D5087" s="39" t="str">
        <f>IFERROR(__xludf.DUMMYFUNCTION("IFERROR(RANK(raw!$H5086,Filter(raw!$H$2:$H10000,raw!$B$2:$B10000=raw!$B5086),1),"""")"),"")</f>
        <v/>
      </c>
      <c r="E5087" s="40" t="str">
        <f t="array" ref="E5087">IFERROR(INDEX(raw!$B:$H,MATCH(1,(raw!$B:$B=$B5087)*(raw!$D:$D=$C5087),0),7), "n/a")</f>
        <v/>
      </c>
    </row>
    <row r="5088">
      <c r="B5088" s="39" t="str">
        <f>IFERROR(raw!$B5087,"")</f>
        <v/>
      </c>
      <c r="C5088" s="39" t="str">
        <f>IFERROR(raw!$D5087,"")</f>
        <v/>
      </c>
      <c r="D5088" s="39" t="str">
        <f>IFERROR(__xludf.DUMMYFUNCTION("IFERROR(RANK(raw!$H5087,Filter(raw!$H$2:$H10000,raw!$B$2:$B10000=raw!$B5087),1),"""")"),"")</f>
        <v/>
      </c>
      <c r="E5088" s="40" t="str">
        <f t="array" ref="E5088">IFERROR(INDEX(raw!$B:$H,MATCH(1,(raw!$B:$B=$B5088)*(raw!$D:$D=$C5088),0),7), "n/a")</f>
        <v/>
      </c>
    </row>
    <row r="5089">
      <c r="B5089" s="39" t="str">
        <f>IFERROR(raw!$B5088,"")</f>
        <v/>
      </c>
      <c r="C5089" s="39" t="str">
        <f>IFERROR(raw!$D5088,"")</f>
        <v/>
      </c>
      <c r="D5089" s="39" t="str">
        <f>IFERROR(__xludf.DUMMYFUNCTION("IFERROR(RANK(raw!$H5088,Filter(raw!$H$2:$H10000,raw!$B$2:$B10000=raw!$B5088),1),"""")"),"")</f>
        <v/>
      </c>
      <c r="E5089" s="40" t="str">
        <f t="array" ref="E5089">IFERROR(INDEX(raw!$B:$H,MATCH(1,(raw!$B:$B=$B5089)*(raw!$D:$D=$C5089),0),7), "n/a")</f>
        <v/>
      </c>
    </row>
    <row r="5090">
      <c r="B5090" s="39" t="str">
        <f>IFERROR(raw!$B5089,"")</f>
        <v/>
      </c>
      <c r="C5090" s="39" t="str">
        <f>IFERROR(raw!$D5089,"")</f>
        <v/>
      </c>
      <c r="D5090" s="39" t="str">
        <f>IFERROR(__xludf.DUMMYFUNCTION("IFERROR(RANK(raw!$H5089,Filter(raw!$H$2:$H10000,raw!$B$2:$B10000=raw!$B5089),1),"""")"),"")</f>
        <v/>
      </c>
      <c r="E5090" s="40" t="str">
        <f t="array" ref="E5090">IFERROR(INDEX(raw!$B:$H,MATCH(1,(raw!$B:$B=$B5090)*(raw!$D:$D=$C5090),0),7), "n/a")</f>
        <v/>
      </c>
    </row>
    <row r="5091">
      <c r="B5091" s="39" t="str">
        <f>IFERROR(raw!$B5090,"")</f>
        <v/>
      </c>
      <c r="C5091" s="39" t="str">
        <f>IFERROR(raw!$D5090,"")</f>
        <v/>
      </c>
      <c r="D5091" s="39" t="str">
        <f>IFERROR(__xludf.DUMMYFUNCTION("IFERROR(RANK(raw!$H5090,Filter(raw!$H$2:$H10000,raw!$B$2:$B10000=raw!$B5090),1),"""")"),"")</f>
        <v/>
      </c>
      <c r="E5091" s="40" t="str">
        <f t="array" ref="E5091">IFERROR(INDEX(raw!$B:$H,MATCH(1,(raw!$B:$B=$B5091)*(raw!$D:$D=$C5091),0),7), "n/a")</f>
        <v/>
      </c>
    </row>
    <row r="5092">
      <c r="B5092" s="39" t="str">
        <f>IFERROR(raw!$B5091,"")</f>
        <v/>
      </c>
      <c r="C5092" s="39" t="str">
        <f>IFERROR(raw!$D5091,"")</f>
        <v/>
      </c>
      <c r="D5092" s="39" t="str">
        <f>IFERROR(__xludf.DUMMYFUNCTION("IFERROR(RANK(raw!$H5091,Filter(raw!$H$2:$H10000,raw!$B$2:$B10000=raw!$B5091),1),"""")"),"")</f>
        <v/>
      </c>
      <c r="E5092" s="40" t="str">
        <f t="array" ref="E5092">IFERROR(INDEX(raw!$B:$H,MATCH(1,(raw!$B:$B=$B5092)*(raw!$D:$D=$C5092),0),7), "n/a")</f>
        <v/>
      </c>
    </row>
    <row r="5093">
      <c r="B5093" s="39" t="str">
        <f>IFERROR(raw!$B5092,"")</f>
        <v/>
      </c>
      <c r="C5093" s="39" t="str">
        <f>IFERROR(raw!$D5092,"")</f>
        <v/>
      </c>
      <c r="D5093" s="39" t="str">
        <f>IFERROR(__xludf.DUMMYFUNCTION("IFERROR(RANK(raw!$H5092,Filter(raw!$H$2:$H10000,raw!$B$2:$B10000=raw!$B5092),1),"""")"),"")</f>
        <v/>
      </c>
      <c r="E5093" s="40" t="str">
        <f t="array" ref="E5093">IFERROR(INDEX(raw!$B:$H,MATCH(1,(raw!$B:$B=$B5093)*(raw!$D:$D=$C5093),0),7), "n/a")</f>
        <v/>
      </c>
    </row>
    <row r="5094">
      <c r="B5094" s="39" t="str">
        <f>IFERROR(raw!$B5093,"")</f>
        <v/>
      </c>
      <c r="C5094" s="39" t="str">
        <f>IFERROR(raw!$D5093,"")</f>
        <v/>
      </c>
      <c r="D5094" s="39" t="str">
        <f>IFERROR(__xludf.DUMMYFUNCTION("IFERROR(RANK(raw!$H5093,Filter(raw!$H$2:$H10000,raw!$B$2:$B10000=raw!$B5093),1),"""")"),"")</f>
        <v/>
      </c>
      <c r="E5094" s="40" t="str">
        <f t="array" ref="E5094">IFERROR(INDEX(raw!$B:$H,MATCH(1,(raw!$B:$B=$B5094)*(raw!$D:$D=$C5094),0),7), "n/a")</f>
        <v/>
      </c>
    </row>
    <row r="5095">
      <c r="B5095" s="39" t="str">
        <f>IFERROR(raw!$B5094,"")</f>
        <v/>
      </c>
      <c r="C5095" s="39" t="str">
        <f>IFERROR(raw!$D5094,"")</f>
        <v/>
      </c>
      <c r="D5095" s="39" t="str">
        <f>IFERROR(__xludf.DUMMYFUNCTION("IFERROR(RANK(raw!$H5094,Filter(raw!$H$2:$H10000,raw!$B$2:$B10000=raw!$B5094),1),"""")"),"")</f>
        <v/>
      </c>
      <c r="E5095" s="40" t="str">
        <f t="array" ref="E5095">IFERROR(INDEX(raw!$B:$H,MATCH(1,(raw!$B:$B=$B5095)*(raw!$D:$D=$C5095),0),7), "n/a")</f>
        <v/>
      </c>
    </row>
    <row r="5096">
      <c r="B5096" s="39" t="str">
        <f>IFERROR(raw!$B5095,"")</f>
        <v/>
      </c>
      <c r="C5096" s="39" t="str">
        <f>IFERROR(raw!$D5095,"")</f>
        <v/>
      </c>
      <c r="D5096" s="39" t="str">
        <f>IFERROR(__xludf.DUMMYFUNCTION("IFERROR(RANK(raw!$H5095,Filter(raw!$H$2:$H10000,raw!$B$2:$B10000=raw!$B5095),1),"""")"),"")</f>
        <v/>
      </c>
      <c r="E5096" s="40" t="str">
        <f t="array" ref="E5096">IFERROR(INDEX(raw!$B:$H,MATCH(1,(raw!$B:$B=$B5096)*(raw!$D:$D=$C5096),0),7), "n/a")</f>
        <v/>
      </c>
    </row>
    <row r="5097">
      <c r="B5097" s="39" t="str">
        <f>IFERROR(raw!$B5096,"")</f>
        <v/>
      </c>
      <c r="C5097" s="39" t="str">
        <f>IFERROR(raw!$D5096,"")</f>
        <v/>
      </c>
      <c r="D5097" s="39" t="str">
        <f>IFERROR(__xludf.DUMMYFUNCTION("IFERROR(RANK(raw!$H5096,Filter(raw!$H$2:$H10000,raw!$B$2:$B10000=raw!$B5096),1),"""")"),"")</f>
        <v/>
      </c>
      <c r="E5097" s="40" t="str">
        <f t="array" ref="E5097">IFERROR(INDEX(raw!$B:$H,MATCH(1,(raw!$B:$B=$B5097)*(raw!$D:$D=$C5097),0),7), "n/a")</f>
        <v/>
      </c>
    </row>
    <row r="5098">
      <c r="B5098" s="39" t="str">
        <f>IFERROR(raw!$B5097,"")</f>
        <v/>
      </c>
      <c r="C5098" s="39" t="str">
        <f>IFERROR(raw!$D5097,"")</f>
        <v/>
      </c>
      <c r="D5098" s="39" t="str">
        <f>IFERROR(__xludf.DUMMYFUNCTION("IFERROR(RANK(raw!$H5097,Filter(raw!$H$2:$H10000,raw!$B$2:$B10000=raw!$B5097),1),"""")"),"")</f>
        <v/>
      </c>
      <c r="E5098" s="40" t="str">
        <f t="array" ref="E5098">IFERROR(INDEX(raw!$B:$H,MATCH(1,(raw!$B:$B=$B5098)*(raw!$D:$D=$C5098),0),7), "n/a")</f>
        <v/>
      </c>
    </row>
    <row r="5099">
      <c r="B5099" s="39" t="str">
        <f>IFERROR(raw!$B5098,"")</f>
        <v/>
      </c>
      <c r="C5099" s="39" t="str">
        <f>IFERROR(raw!$D5098,"")</f>
        <v/>
      </c>
      <c r="D5099" s="39" t="str">
        <f>IFERROR(__xludf.DUMMYFUNCTION("IFERROR(RANK(raw!$H5098,Filter(raw!$H$2:$H10000,raw!$B$2:$B10000=raw!$B5098),1),"""")"),"")</f>
        <v/>
      </c>
      <c r="E5099" s="40" t="str">
        <f t="array" ref="E5099">IFERROR(INDEX(raw!$B:$H,MATCH(1,(raw!$B:$B=$B5099)*(raw!$D:$D=$C5099),0),7), "n/a")</f>
        <v/>
      </c>
    </row>
    <row r="5100">
      <c r="B5100" s="39" t="str">
        <f>IFERROR(raw!$B5099,"")</f>
        <v/>
      </c>
      <c r="C5100" s="39" t="str">
        <f>IFERROR(raw!$D5099,"")</f>
        <v/>
      </c>
      <c r="D5100" s="39" t="str">
        <f>IFERROR(__xludf.DUMMYFUNCTION("IFERROR(RANK(raw!$H5099,Filter(raw!$H$2:$H10000,raw!$B$2:$B10000=raw!$B5099),1),"""")"),"")</f>
        <v/>
      </c>
      <c r="E5100" s="40" t="str">
        <f t="array" ref="E5100">IFERROR(INDEX(raw!$B:$H,MATCH(1,(raw!$B:$B=$B5100)*(raw!$D:$D=$C5100),0),7), "n/a")</f>
        <v/>
      </c>
    </row>
    <row r="5101">
      <c r="B5101" s="39" t="str">
        <f>IFERROR(raw!$B5100,"")</f>
        <v/>
      </c>
      <c r="C5101" s="39" t="str">
        <f>IFERROR(raw!$D5100,"")</f>
        <v/>
      </c>
      <c r="D5101" s="39" t="str">
        <f>IFERROR(__xludf.DUMMYFUNCTION("IFERROR(RANK(raw!$H5100,Filter(raw!$H$2:$H10000,raw!$B$2:$B10000=raw!$B5100),1),"""")"),"")</f>
        <v/>
      </c>
      <c r="E5101" s="40" t="str">
        <f t="array" ref="E5101">IFERROR(INDEX(raw!$B:$H,MATCH(1,(raw!$B:$B=$B5101)*(raw!$D:$D=$C5101),0),7), "n/a")</f>
        <v/>
      </c>
    </row>
    <row r="5102">
      <c r="B5102" s="39" t="str">
        <f>IFERROR(raw!$B5101,"")</f>
        <v/>
      </c>
      <c r="C5102" s="39" t="str">
        <f>IFERROR(raw!$D5101,"")</f>
        <v/>
      </c>
      <c r="D5102" s="39" t="str">
        <f>IFERROR(__xludf.DUMMYFUNCTION("IFERROR(RANK(raw!$H5101,Filter(raw!$H$2:$H10000,raw!$B$2:$B10000=raw!$B5101),1),"""")"),"")</f>
        <v/>
      </c>
      <c r="E5102" s="40" t="str">
        <f t="array" ref="E5102">IFERROR(INDEX(raw!$B:$H,MATCH(1,(raw!$B:$B=$B5102)*(raw!$D:$D=$C5102),0),7), "n/a")</f>
        <v/>
      </c>
    </row>
    <row r="5103">
      <c r="B5103" s="39" t="str">
        <f>IFERROR(raw!$B5102,"")</f>
        <v/>
      </c>
      <c r="C5103" s="39" t="str">
        <f>IFERROR(raw!$D5102,"")</f>
        <v/>
      </c>
      <c r="D5103" s="39" t="str">
        <f>IFERROR(__xludf.DUMMYFUNCTION("IFERROR(RANK(raw!$H5102,Filter(raw!$H$2:$H10000,raw!$B$2:$B10000=raw!$B5102),1),"""")"),"")</f>
        <v/>
      </c>
      <c r="E5103" s="40" t="str">
        <f t="array" ref="E5103">IFERROR(INDEX(raw!$B:$H,MATCH(1,(raw!$B:$B=$B5103)*(raw!$D:$D=$C5103),0),7), "n/a")</f>
        <v/>
      </c>
    </row>
    <row r="5104">
      <c r="B5104" s="39" t="str">
        <f>IFERROR(raw!$B5103,"")</f>
        <v/>
      </c>
      <c r="C5104" s="39" t="str">
        <f>IFERROR(raw!$D5103,"")</f>
        <v/>
      </c>
      <c r="D5104" s="39" t="str">
        <f>IFERROR(__xludf.DUMMYFUNCTION("IFERROR(RANK(raw!$H5103,Filter(raw!$H$2:$H10000,raw!$B$2:$B10000=raw!$B5103),1),"""")"),"")</f>
        <v/>
      </c>
      <c r="E5104" s="40" t="str">
        <f t="array" ref="E5104">IFERROR(INDEX(raw!$B:$H,MATCH(1,(raw!$B:$B=$B5104)*(raw!$D:$D=$C5104),0),7), "n/a")</f>
        <v/>
      </c>
    </row>
    <row r="5105">
      <c r="B5105" s="39" t="str">
        <f>IFERROR(raw!$B5104,"")</f>
        <v/>
      </c>
      <c r="C5105" s="39" t="str">
        <f>IFERROR(raw!$D5104,"")</f>
        <v/>
      </c>
      <c r="D5105" s="39" t="str">
        <f>IFERROR(__xludf.DUMMYFUNCTION("IFERROR(RANK(raw!$H5104,Filter(raw!$H$2:$H10000,raw!$B$2:$B10000=raw!$B5104),1),"""")"),"")</f>
        <v/>
      </c>
      <c r="E5105" s="40" t="str">
        <f t="array" ref="E5105">IFERROR(INDEX(raw!$B:$H,MATCH(1,(raw!$B:$B=$B5105)*(raw!$D:$D=$C5105),0),7), "n/a")</f>
        <v/>
      </c>
    </row>
    <row r="5106">
      <c r="B5106" s="39" t="str">
        <f>IFERROR(raw!$B5105,"")</f>
        <v/>
      </c>
      <c r="C5106" s="39" t="str">
        <f>IFERROR(raw!$D5105,"")</f>
        <v/>
      </c>
      <c r="D5106" s="39" t="str">
        <f>IFERROR(__xludf.DUMMYFUNCTION("IFERROR(RANK(raw!$H5105,Filter(raw!$H$2:$H10000,raw!$B$2:$B10000=raw!$B5105),1),"""")"),"")</f>
        <v/>
      </c>
      <c r="E5106" s="40" t="str">
        <f t="array" ref="E5106">IFERROR(INDEX(raw!$B:$H,MATCH(1,(raw!$B:$B=$B5106)*(raw!$D:$D=$C5106),0),7), "n/a")</f>
        <v/>
      </c>
    </row>
    <row r="5107">
      <c r="B5107" s="39" t="str">
        <f>IFERROR(raw!$B5106,"")</f>
        <v/>
      </c>
      <c r="C5107" s="39" t="str">
        <f>IFERROR(raw!$D5106,"")</f>
        <v/>
      </c>
      <c r="D5107" s="39" t="str">
        <f>IFERROR(__xludf.DUMMYFUNCTION("IFERROR(RANK(raw!$H5106,Filter(raw!$H$2:$H10000,raw!$B$2:$B10000=raw!$B5106),1),"""")"),"")</f>
        <v/>
      </c>
      <c r="E5107" s="40" t="str">
        <f t="array" ref="E5107">IFERROR(INDEX(raw!$B:$H,MATCH(1,(raw!$B:$B=$B5107)*(raw!$D:$D=$C5107),0),7), "n/a")</f>
        <v/>
      </c>
    </row>
    <row r="5108">
      <c r="B5108" s="39" t="str">
        <f>IFERROR(raw!$B5107,"")</f>
        <v/>
      </c>
      <c r="C5108" s="39" t="str">
        <f>IFERROR(raw!$D5107,"")</f>
        <v/>
      </c>
      <c r="D5108" s="39" t="str">
        <f>IFERROR(__xludf.DUMMYFUNCTION("IFERROR(RANK(raw!$H5107,Filter(raw!$H$2:$H10000,raw!$B$2:$B10000=raw!$B5107),1),"""")"),"")</f>
        <v/>
      </c>
      <c r="E5108" s="40" t="str">
        <f t="array" ref="E5108">IFERROR(INDEX(raw!$B:$H,MATCH(1,(raw!$B:$B=$B5108)*(raw!$D:$D=$C5108),0),7), "n/a")</f>
        <v/>
      </c>
    </row>
    <row r="5109">
      <c r="B5109" s="39" t="str">
        <f>IFERROR(raw!$B5108,"")</f>
        <v/>
      </c>
      <c r="C5109" s="39" t="str">
        <f>IFERROR(raw!$D5108,"")</f>
        <v/>
      </c>
      <c r="D5109" s="39" t="str">
        <f>IFERROR(__xludf.DUMMYFUNCTION("IFERROR(RANK(raw!$H5108,Filter(raw!$H$2:$H10000,raw!$B$2:$B10000=raw!$B5108),1),"""")"),"")</f>
        <v/>
      </c>
      <c r="E5109" s="40" t="str">
        <f t="array" ref="E5109">IFERROR(INDEX(raw!$B:$H,MATCH(1,(raw!$B:$B=$B5109)*(raw!$D:$D=$C5109),0),7), "n/a")</f>
        <v/>
      </c>
    </row>
    <row r="5110">
      <c r="B5110" s="39" t="str">
        <f>IFERROR(raw!$B5109,"")</f>
        <v/>
      </c>
      <c r="C5110" s="39" t="str">
        <f>IFERROR(raw!$D5109,"")</f>
        <v/>
      </c>
      <c r="D5110" s="39" t="str">
        <f>IFERROR(__xludf.DUMMYFUNCTION("IFERROR(RANK(raw!$H5109,Filter(raw!$H$2:$H10000,raw!$B$2:$B10000=raw!$B5109),1),"""")"),"")</f>
        <v/>
      </c>
      <c r="E5110" s="40" t="str">
        <f t="array" ref="E5110">IFERROR(INDEX(raw!$B:$H,MATCH(1,(raw!$B:$B=$B5110)*(raw!$D:$D=$C5110),0),7), "n/a")</f>
        <v/>
      </c>
    </row>
    <row r="5111">
      <c r="B5111" s="39" t="str">
        <f>IFERROR(raw!$B5110,"")</f>
        <v/>
      </c>
      <c r="C5111" s="39" t="str">
        <f>IFERROR(raw!$D5110,"")</f>
        <v/>
      </c>
      <c r="D5111" s="39" t="str">
        <f>IFERROR(__xludf.DUMMYFUNCTION("IFERROR(RANK(raw!$H5110,Filter(raw!$H$2:$H10000,raw!$B$2:$B10000=raw!$B5110),1),"""")"),"")</f>
        <v/>
      </c>
      <c r="E5111" s="40" t="str">
        <f t="array" ref="E5111">IFERROR(INDEX(raw!$B:$H,MATCH(1,(raw!$B:$B=$B5111)*(raw!$D:$D=$C5111),0),7), "n/a")</f>
        <v/>
      </c>
    </row>
    <row r="5112">
      <c r="B5112" s="39" t="str">
        <f>IFERROR(raw!$B5111,"")</f>
        <v/>
      </c>
      <c r="C5112" s="39" t="str">
        <f>IFERROR(raw!$D5111,"")</f>
        <v/>
      </c>
      <c r="D5112" s="39" t="str">
        <f>IFERROR(__xludf.DUMMYFUNCTION("IFERROR(RANK(raw!$H5111,Filter(raw!$H$2:$H10000,raw!$B$2:$B10000=raw!$B5111),1),"""")"),"")</f>
        <v/>
      </c>
      <c r="E5112" s="40" t="str">
        <f t="array" ref="E5112">IFERROR(INDEX(raw!$B:$H,MATCH(1,(raw!$B:$B=$B5112)*(raw!$D:$D=$C5112),0),7), "n/a")</f>
        <v/>
      </c>
    </row>
    <row r="5113">
      <c r="B5113" s="39" t="str">
        <f>IFERROR(raw!$B5112,"")</f>
        <v/>
      </c>
      <c r="C5113" s="39" t="str">
        <f>IFERROR(raw!$D5112,"")</f>
        <v/>
      </c>
      <c r="D5113" s="39" t="str">
        <f>IFERROR(__xludf.DUMMYFUNCTION("IFERROR(RANK(raw!$H5112,Filter(raw!$H$2:$H10000,raw!$B$2:$B10000=raw!$B5112),1),"""")"),"")</f>
        <v/>
      </c>
      <c r="E5113" s="40" t="str">
        <f t="array" ref="E5113">IFERROR(INDEX(raw!$B:$H,MATCH(1,(raw!$B:$B=$B5113)*(raw!$D:$D=$C5113),0),7), "n/a")</f>
        <v/>
      </c>
    </row>
    <row r="5114">
      <c r="B5114" s="39" t="str">
        <f>IFERROR(raw!$B5113,"")</f>
        <v/>
      </c>
      <c r="C5114" s="39" t="str">
        <f>IFERROR(raw!$D5113,"")</f>
        <v/>
      </c>
      <c r="D5114" s="39" t="str">
        <f>IFERROR(__xludf.DUMMYFUNCTION("IFERROR(RANK(raw!$H5113,Filter(raw!$H$2:$H10000,raw!$B$2:$B10000=raw!$B5113),1),"""")"),"")</f>
        <v/>
      </c>
      <c r="E5114" s="40" t="str">
        <f t="array" ref="E5114">IFERROR(INDEX(raw!$B:$H,MATCH(1,(raw!$B:$B=$B5114)*(raw!$D:$D=$C5114),0),7), "n/a")</f>
        <v/>
      </c>
    </row>
    <row r="5115">
      <c r="B5115" s="39" t="str">
        <f>IFERROR(raw!$B5114,"")</f>
        <v/>
      </c>
      <c r="C5115" s="39" t="str">
        <f>IFERROR(raw!$D5114,"")</f>
        <v/>
      </c>
      <c r="D5115" s="39" t="str">
        <f>IFERROR(__xludf.DUMMYFUNCTION("IFERROR(RANK(raw!$H5114,Filter(raw!$H$2:$H10000,raw!$B$2:$B10000=raw!$B5114),1),"""")"),"")</f>
        <v/>
      </c>
      <c r="E5115" s="40" t="str">
        <f t="array" ref="E5115">IFERROR(INDEX(raw!$B:$H,MATCH(1,(raw!$B:$B=$B5115)*(raw!$D:$D=$C5115),0),7), "n/a")</f>
        <v/>
      </c>
    </row>
    <row r="5116">
      <c r="B5116" s="39" t="str">
        <f>IFERROR(raw!$B5115,"")</f>
        <v/>
      </c>
      <c r="C5116" s="39" t="str">
        <f>IFERROR(raw!$D5115,"")</f>
        <v/>
      </c>
      <c r="D5116" s="39" t="str">
        <f>IFERROR(__xludf.DUMMYFUNCTION("IFERROR(RANK(raw!$H5115,Filter(raw!$H$2:$H10000,raw!$B$2:$B10000=raw!$B5115),1),"""")"),"")</f>
        <v/>
      </c>
      <c r="E5116" s="40" t="str">
        <f t="array" ref="E5116">IFERROR(INDEX(raw!$B:$H,MATCH(1,(raw!$B:$B=$B5116)*(raw!$D:$D=$C5116),0),7), "n/a")</f>
        <v/>
      </c>
    </row>
    <row r="5117">
      <c r="B5117" s="39" t="str">
        <f>IFERROR(raw!$B5116,"")</f>
        <v/>
      </c>
      <c r="C5117" s="39" t="str">
        <f>IFERROR(raw!$D5116,"")</f>
        <v/>
      </c>
      <c r="D5117" s="39" t="str">
        <f>IFERROR(__xludf.DUMMYFUNCTION("IFERROR(RANK(raw!$H5116,Filter(raw!$H$2:$H10000,raw!$B$2:$B10000=raw!$B5116),1),"""")"),"")</f>
        <v/>
      </c>
      <c r="E5117" s="40" t="str">
        <f t="array" ref="E5117">IFERROR(INDEX(raw!$B:$H,MATCH(1,(raw!$B:$B=$B5117)*(raw!$D:$D=$C5117),0),7), "n/a")</f>
        <v/>
      </c>
    </row>
    <row r="5118">
      <c r="B5118" s="39" t="str">
        <f>IFERROR(raw!$B5117,"")</f>
        <v/>
      </c>
      <c r="C5118" s="39" t="str">
        <f>IFERROR(raw!$D5117,"")</f>
        <v/>
      </c>
      <c r="D5118" s="39" t="str">
        <f>IFERROR(__xludf.DUMMYFUNCTION("IFERROR(RANK(raw!$H5117,Filter(raw!$H$2:$H10000,raw!$B$2:$B10000=raw!$B5117),1),"""")"),"")</f>
        <v/>
      </c>
      <c r="E5118" s="40" t="str">
        <f t="array" ref="E5118">IFERROR(INDEX(raw!$B:$H,MATCH(1,(raw!$B:$B=$B5118)*(raw!$D:$D=$C5118),0),7), "n/a")</f>
        <v/>
      </c>
    </row>
    <row r="5119">
      <c r="B5119" s="39" t="str">
        <f>IFERROR(raw!$B5118,"")</f>
        <v/>
      </c>
      <c r="C5119" s="39" t="str">
        <f>IFERROR(raw!$D5118,"")</f>
        <v/>
      </c>
      <c r="D5119" s="39" t="str">
        <f>IFERROR(__xludf.DUMMYFUNCTION("IFERROR(RANK(raw!$H5118,Filter(raw!$H$2:$H10000,raw!$B$2:$B10000=raw!$B5118),1),"""")"),"")</f>
        <v/>
      </c>
      <c r="E5119" s="40" t="str">
        <f t="array" ref="E5119">IFERROR(INDEX(raw!$B:$H,MATCH(1,(raw!$B:$B=$B5119)*(raw!$D:$D=$C5119),0),7), "n/a")</f>
        <v/>
      </c>
    </row>
    <row r="5120">
      <c r="B5120" s="39" t="str">
        <f>IFERROR(raw!$B5119,"")</f>
        <v/>
      </c>
      <c r="C5120" s="39" t="str">
        <f>IFERROR(raw!$D5119,"")</f>
        <v/>
      </c>
      <c r="D5120" s="39" t="str">
        <f>IFERROR(__xludf.DUMMYFUNCTION("IFERROR(RANK(raw!$H5119,Filter(raw!$H$2:$H10000,raw!$B$2:$B10000=raw!$B5119),1),"""")"),"")</f>
        <v/>
      </c>
      <c r="E5120" s="40" t="str">
        <f t="array" ref="E5120">IFERROR(INDEX(raw!$B:$H,MATCH(1,(raw!$B:$B=$B5120)*(raw!$D:$D=$C5120),0),7), "n/a")</f>
        <v/>
      </c>
    </row>
    <row r="5121">
      <c r="B5121" s="39" t="str">
        <f>IFERROR(raw!$B5120,"")</f>
        <v/>
      </c>
      <c r="C5121" s="39" t="str">
        <f>IFERROR(raw!$D5120,"")</f>
        <v/>
      </c>
      <c r="D5121" s="39" t="str">
        <f>IFERROR(__xludf.DUMMYFUNCTION("IFERROR(RANK(raw!$H5120,Filter(raw!$H$2:$H10000,raw!$B$2:$B10000=raw!$B5120),1),"""")"),"")</f>
        <v/>
      </c>
      <c r="E5121" s="40" t="str">
        <f t="array" ref="E5121">IFERROR(INDEX(raw!$B:$H,MATCH(1,(raw!$B:$B=$B5121)*(raw!$D:$D=$C5121),0),7), "n/a")</f>
        <v/>
      </c>
    </row>
    <row r="5122">
      <c r="B5122" s="39" t="str">
        <f>IFERROR(raw!$B5121,"")</f>
        <v/>
      </c>
      <c r="C5122" s="39" t="str">
        <f>IFERROR(raw!$D5121,"")</f>
        <v/>
      </c>
      <c r="D5122" s="39" t="str">
        <f>IFERROR(__xludf.DUMMYFUNCTION("IFERROR(RANK(raw!$H5121,Filter(raw!$H$2:$H10000,raw!$B$2:$B10000=raw!$B5121),1),"""")"),"")</f>
        <v/>
      </c>
      <c r="E5122" s="40" t="str">
        <f t="array" ref="E5122">IFERROR(INDEX(raw!$B:$H,MATCH(1,(raw!$B:$B=$B5122)*(raw!$D:$D=$C5122),0),7), "n/a")</f>
        <v/>
      </c>
    </row>
    <row r="5123">
      <c r="B5123" s="39" t="str">
        <f>IFERROR(raw!$B5122,"")</f>
        <v/>
      </c>
      <c r="C5123" s="39" t="str">
        <f>IFERROR(raw!$D5122,"")</f>
        <v/>
      </c>
      <c r="D5123" s="39" t="str">
        <f>IFERROR(__xludf.DUMMYFUNCTION("IFERROR(RANK(raw!$H5122,Filter(raw!$H$2:$H10000,raw!$B$2:$B10000=raw!$B5122),1),"""")"),"")</f>
        <v/>
      </c>
      <c r="E5123" s="40" t="str">
        <f t="array" ref="E5123">IFERROR(INDEX(raw!$B:$H,MATCH(1,(raw!$B:$B=$B5123)*(raw!$D:$D=$C5123),0),7), "n/a")</f>
        <v/>
      </c>
    </row>
    <row r="5124">
      <c r="B5124" s="39" t="str">
        <f>IFERROR(raw!$B5123,"")</f>
        <v/>
      </c>
      <c r="C5124" s="39" t="str">
        <f>IFERROR(raw!$D5123,"")</f>
        <v/>
      </c>
      <c r="D5124" s="39" t="str">
        <f>IFERROR(__xludf.DUMMYFUNCTION("IFERROR(RANK(raw!$H5123,Filter(raw!$H$2:$H10000,raw!$B$2:$B10000=raw!$B5123),1),"""")"),"")</f>
        <v/>
      </c>
      <c r="E5124" s="40" t="str">
        <f t="array" ref="E5124">IFERROR(INDEX(raw!$B:$H,MATCH(1,(raw!$B:$B=$B5124)*(raw!$D:$D=$C5124),0),7), "n/a")</f>
        <v/>
      </c>
    </row>
    <row r="5125">
      <c r="B5125" s="39" t="str">
        <f>IFERROR(raw!$B5124,"")</f>
        <v/>
      </c>
      <c r="C5125" s="39" t="str">
        <f>IFERROR(raw!$D5124,"")</f>
        <v/>
      </c>
      <c r="D5125" s="39" t="str">
        <f>IFERROR(__xludf.DUMMYFUNCTION("IFERROR(RANK(raw!$H5124,Filter(raw!$H$2:$H10000,raw!$B$2:$B10000=raw!$B5124),1),"""")"),"")</f>
        <v/>
      </c>
      <c r="E5125" s="40" t="str">
        <f t="array" ref="E5125">IFERROR(INDEX(raw!$B:$H,MATCH(1,(raw!$B:$B=$B5125)*(raw!$D:$D=$C5125),0),7), "n/a")</f>
        <v/>
      </c>
    </row>
    <row r="5126">
      <c r="B5126" s="39" t="str">
        <f>IFERROR(raw!$B5125,"")</f>
        <v/>
      </c>
      <c r="C5126" s="39" t="str">
        <f>IFERROR(raw!$D5125,"")</f>
        <v/>
      </c>
      <c r="D5126" s="39" t="str">
        <f>IFERROR(__xludf.DUMMYFUNCTION("IFERROR(RANK(raw!$H5125,Filter(raw!$H$2:$H10000,raw!$B$2:$B10000=raw!$B5125),1),"""")"),"")</f>
        <v/>
      </c>
      <c r="E5126" s="40" t="str">
        <f t="array" ref="E5126">IFERROR(INDEX(raw!$B:$H,MATCH(1,(raw!$B:$B=$B5126)*(raw!$D:$D=$C5126),0),7), "n/a")</f>
        <v/>
      </c>
    </row>
    <row r="5127">
      <c r="B5127" s="39" t="str">
        <f>IFERROR(raw!$B5126,"")</f>
        <v/>
      </c>
      <c r="C5127" s="39" t="str">
        <f>IFERROR(raw!$D5126,"")</f>
        <v/>
      </c>
      <c r="D5127" s="39" t="str">
        <f>IFERROR(__xludf.DUMMYFUNCTION("IFERROR(RANK(raw!$H5126,Filter(raw!$H$2:$H10000,raw!$B$2:$B10000=raw!$B5126),1),"""")"),"")</f>
        <v/>
      </c>
      <c r="E5127" s="40" t="str">
        <f t="array" ref="E5127">IFERROR(INDEX(raw!$B:$H,MATCH(1,(raw!$B:$B=$B5127)*(raw!$D:$D=$C5127),0),7), "n/a")</f>
        <v/>
      </c>
    </row>
    <row r="5128">
      <c r="B5128" s="39" t="str">
        <f>IFERROR(raw!$B5127,"")</f>
        <v/>
      </c>
      <c r="C5128" s="39" t="str">
        <f>IFERROR(raw!$D5127,"")</f>
        <v/>
      </c>
      <c r="D5128" s="39" t="str">
        <f>IFERROR(__xludf.DUMMYFUNCTION("IFERROR(RANK(raw!$H5127,Filter(raw!$H$2:$H10000,raw!$B$2:$B10000=raw!$B5127),1),"""")"),"")</f>
        <v/>
      </c>
      <c r="E5128" s="40" t="str">
        <f t="array" ref="E5128">IFERROR(INDEX(raw!$B:$H,MATCH(1,(raw!$B:$B=$B5128)*(raw!$D:$D=$C5128),0),7), "n/a")</f>
        <v/>
      </c>
    </row>
    <row r="5129">
      <c r="B5129" s="39" t="str">
        <f>IFERROR(raw!$B5128,"")</f>
        <v/>
      </c>
      <c r="C5129" s="39" t="str">
        <f>IFERROR(raw!$D5128,"")</f>
        <v/>
      </c>
      <c r="D5129" s="39" t="str">
        <f>IFERROR(__xludf.DUMMYFUNCTION("IFERROR(RANK(raw!$H5128,Filter(raw!$H$2:$H10000,raw!$B$2:$B10000=raw!$B5128),1),"""")"),"")</f>
        <v/>
      </c>
      <c r="E5129" s="40" t="str">
        <f t="array" ref="E5129">IFERROR(INDEX(raw!$B:$H,MATCH(1,(raw!$B:$B=$B5129)*(raw!$D:$D=$C5129),0),7), "n/a")</f>
        <v/>
      </c>
    </row>
    <row r="5130">
      <c r="B5130" s="39" t="str">
        <f>IFERROR(raw!$B5129,"")</f>
        <v/>
      </c>
      <c r="C5130" s="39" t="str">
        <f>IFERROR(raw!$D5129,"")</f>
        <v/>
      </c>
      <c r="D5130" s="39" t="str">
        <f>IFERROR(__xludf.DUMMYFUNCTION("IFERROR(RANK(raw!$H5129,Filter(raw!$H$2:$H10000,raw!$B$2:$B10000=raw!$B5129),1),"""")"),"")</f>
        <v/>
      </c>
      <c r="E5130" s="40" t="str">
        <f t="array" ref="E5130">IFERROR(INDEX(raw!$B:$H,MATCH(1,(raw!$B:$B=$B5130)*(raw!$D:$D=$C5130),0),7), "n/a")</f>
        <v/>
      </c>
    </row>
    <row r="5131">
      <c r="B5131" s="39" t="str">
        <f>IFERROR(raw!$B5130,"")</f>
        <v/>
      </c>
      <c r="C5131" s="39" t="str">
        <f>IFERROR(raw!$D5130,"")</f>
        <v/>
      </c>
      <c r="D5131" s="39" t="str">
        <f>IFERROR(__xludf.DUMMYFUNCTION("IFERROR(RANK(raw!$H5130,Filter(raw!$H$2:$H10000,raw!$B$2:$B10000=raw!$B5130),1),"""")"),"")</f>
        <v/>
      </c>
      <c r="E5131" s="40" t="str">
        <f t="array" ref="E5131">IFERROR(INDEX(raw!$B:$H,MATCH(1,(raw!$B:$B=$B5131)*(raw!$D:$D=$C5131),0),7), "n/a")</f>
        <v/>
      </c>
    </row>
    <row r="5132">
      <c r="B5132" s="39" t="str">
        <f>IFERROR(raw!$B5131,"")</f>
        <v/>
      </c>
      <c r="C5132" s="39" t="str">
        <f>IFERROR(raw!$D5131,"")</f>
        <v/>
      </c>
      <c r="D5132" s="39" t="str">
        <f>IFERROR(__xludf.DUMMYFUNCTION("IFERROR(RANK(raw!$H5131,Filter(raw!$H$2:$H10000,raw!$B$2:$B10000=raw!$B5131),1),"""")"),"")</f>
        <v/>
      </c>
      <c r="E5132" s="40" t="str">
        <f t="array" ref="E5132">IFERROR(INDEX(raw!$B:$H,MATCH(1,(raw!$B:$B=$B5132)*(raw!$D:$D=$C5132),0),7), "n/a")</f>
        <v/>
      </c>
    </row>
    <row r="5133">
      <c r="B5133" s="39" t="str">
        <f>IFERROR(raw!$B5132,"")</f>
        <v/>
      </c>
      <c r="C5133" s="39" t="str">
        <f>IFERROR(raw!$D5132,"")</f>
        <v/>
      </c>
      <c r="D5133" s="39" t="str">
        <f>IFERROR(__xludf.DUMMYFUNCTION("IFERROR(RANK(raw!$H5132,Filter(raw!$H$2:$H10000,raw!$B$2:$B10000=raw!$B5132),1),"""")"),"")</f>
        <v/>
      </c>
      <c r="E5133" s="40" t="str">
        <f t="array" ref="E5133">IFERROR(INDEX(raw!$B:$H,MATCH(1,(raw!$B:$B=$B5133)*(raw!$D:$D=$C5133),0),7), "n/a")</f>
        <v/>
      </c>
    </row>
    <row r="5134">
      <c r="B5134" s="39" t="str">
        <f>IFERROR(raw!$B5133,"")</f>
        <v/>
      </c>
      <c r="C5134" s="39" t="str">
        <f>IFERROR(raw!$D5133,"")</f>
        <v/>
      </c>
      <c r="D5134" s="39" t="str">
        <f>IFERROR(__xludf.DUMMYFUNCTION("IFERROR(RANK(raw!$H5133,Filter(raw!$H$2:$H10000,raw!$B$2:$B10000=raw!$B5133),1),"""")"),"")</f>
        <v/>
      </c>
      <c r="E5134" s="40" t="str">
        <f t="array" ref="E5134">IFERROR(INDEX(raw!$B:$H,MATCH(1,(raw!$B:$B=$B5134)*(raw!$D:$D=$C5134),0),7), "n/a")</f>
        <v/>
      </c>
    </row>
    <row r="5135">
      <c r="B5135" s="39" t="str">
        <f>IFERROR(raw!$B5134,"")</f>
        <v/>
      </c>
      <c r="C5135" s="39" t="str">
        <f>IFERROR(raw!$D5134,"")</f>
        <v/>
      </c>
      <c r="D5135" s="39" t="str">
        <f>IFERROR(__xludf.DUMMYFUNCTION("IFERROR(RANK(raw!$H5134,Filter(raw!$H$2:$H10000,raw!$B$2:$B10000=raw!$B5134),1),"""")"),"")</f>
        <v/>
      </c>
      <c r="E5135" s="40" t="str">
        <f t="array" ref="E5135">IFERROR(INDEX(raw!$B:$H,MATCH(1,(raw!$B:$B=$B5135)*(raw!$D:$D=$C5135),0),7), "n/a")</f>
        <v/>
      </c>
    </row>
    <row r="5136">
      <c r="B5136" s="39" t="str">
        <f>IFERROR(raw!$B5135,"")</f>
        <v/>
      </c>
      <c r="C5136" s="39" t="str">
        <f>IFERROR(raw!$D5135,"")</f>
        <v/>
      </c>
      <c r="D5136" s="39" t="str">
        <f>IFERROR(__xludf.DUMMYFUNCTION("IFERROR(RANK(raw!$H5135,Filter(raw!$H$2:$H10000,raw!$B$2:$B10000=raw!$B5135),1),"""")"),"")</f>
        <v/>
      </c>
      <c r="E5136" s="40" t="str">
        <f t="array" ref="E5136">IFERROR(INDEX(raw!$B:$H,MATCH(1,(raw!$B:$B=$B5136)*(raw!$D:$D=$C5136),0),7), "n/a")</f>
        <v/>
      </c>
    </row>
    <row r="5137">
      <c r="B5137" s="39" t="str">
        <f>IFERROR(raw!$B5136,"")</f>
        <v/>
      </c>
      <c r="C5137" s="39" t="str">
        <f>IFERROR(raw!$D5136,"")</f>
        <v/>
      </c>
      <c r="D5137" s="39" t="str">
        <f>IFERROR(__xludf.DUMMYFUNCTION("IFERROR(RANK(raw!$H5136,Filter(raw!$H$2:$H10000,raw!$B$2:$B10000=raw!$B5136),1),"""")"),"")</f>
        <v/>
      </c>
      <c r="E5137" s="40" t="str">
        <f t="array" ref="E5137">IFERROR(INDEX(raw!$B:$H,MATCH(1,(raw!$B:$B=$B5137)*(raw!$D:$D=$C5137),0),7), "n/a")</f>
        <v/>
      </c>
    </row>
    <row r="5138">
      <c r="B5138" s="39" t="str">
        <f>IFERROR(raw!$B5137,"")</f>
        <v/>
      </c>
      <c r="C5138" s="39" t="str">
        <f>IFERROR(raw!$D5137,"")</f>
        <v/>
      </c>
      <c r="D5138" s="39" t="str">
        <f>IFERROR(__xludf.DUMMYFUNCTION("IFERROR(RANK(raw!$H5137,Filter(raw!$H$2:$H10000,raw!$B$2:$B10000=raw!$B5137),1),"""")"),"")</f>
        <v/>
      </c>
      <c r="E5138" s="40" t="str">
        <f t="array" ref="E5138">IFERROR(INDEX(raw!$B:$H,MATCH(1,(raw!$B:$B=$B5138)*(raw!$D:$D=$C5138),0),7), "n/a")</f>
        <v/>
      </c>
    </row>
    <row r="5139">
      <c r="B5139" s="39" t="str">
        <f>IFERROR(raw!$B5138,"")</f>
        <v/>
      </c>
      <c r="C5139" s="39" t="str">
        <f>IFERROR(raw!$D5138,"")</f>
        <v/>
      </c>
      <c r="D5139" s="39" t="str">
        <f>IFERROR(__xludf.DUMMYFUNCTION("IFERROR(RANK(raw!$H5138,Filter(raw!$H$2:$H10000,raw!$B$2:$B10000=raw!$B5138),1),"""")"),"")</f>
        <v/>
      </c>
      <c r="E5139" s="40" t="str">
        <f t="array" ref="E5139">IFERROR(INDEX(raw!$B:$H,MATCH(1,(raw!$B:$B=$B5139)*(raw!$D:$D=$C5139),0),7), "n/a")</f>
        <v/>
      </c>
    </row>
    <row r="5140">
      <c r="B5140" s="39" t="str">
        <f>IFERROR(raw!$B5139,"")</f>
        <v/>
      </c>
      <c r="C5140" s="39" t="str">
        <f>IFERROR(raw!$D5139,"")</f>
        <v/>
      </c>
      <c r="D5140" s="39" t="str">
        <f>IFERROR(__xludf.DUMMYFUNCTION("IFERROR(RANK(raw!$H5139,Filter(raw!$H$2:$H10000,raw!$B$2:$B10000=raw!$B5139),1),"""")"),"")</f>
        <v/>
      </c>
      <c r="E5140" s="40" t="str">
        <f t="array" ref="E5140">IFERROR(INDEX(raw!$B:$H,MATCH(1,(raw!$B:$B=$B5140)*(raw!$D:$D=$C5140),0),7), "n/a")</f>
        <v/>
      </c>
    </row>
    <row r="5141">
      <c r="B5141" s="39" t="str">
        <f>IFERROR(raw!$B5140,"")</f>
        <v/>
      </c>
      <c r="C5141" s="39" t="str">
        <f>IFERROR(raw!$D5140,"")</f>
        <v/>
      </c>
      <c r="D5141" s="39" t="str">
        <f>IFERROR(__xludf.DUMMYFUNCTION("IFERROR(RANK(raw!$H5140,Filter(raw!$H$2:$H10000,raw!$B$2:$B10000=raw!$B5140),1),"""")"),"")</f>
        <v/>
      </c>
      <c r="E5141" s="40" t="str">
        <f t="array" ref="E5141">IFERROR(INDEX(raw!$B:$H,MATCH(1,(raw!$B:$B=$B5141)*(raw!$D:$D=$C5141),0),7), "n/a")</f>
        <v/>
      </c>
    </row>
    <row r="5142">
      <c r="B5142" s="39" t="str">
        <f>IFERROR(raw!$B5141,"")</f>
        <v/>
      </c>
      <c r="C5142" s="39" t="str">
        <f>IFERROR(raw!$D5141,"")</f>
        <v/>
      </c>
      <c r="D5142" s="39" t="str">
        <f>IFERROR(__xludf.DUMMYFUNCTION("IFERROR(RANK(raw!$H5141,Filter(raw!$H$2:$H10000,raw!$B$2:$B10000=raw!$B5141),1),"""")"),"")</f>
        <v/>
      </c>
      <c r="E5142" s="40" t="str">
        <f t="array" ref="E5142">IFERROR(INDEX(raw!$B:$H,MATCH(1,(raw!$B:$B=$B5142)*(raw!$D:$D=$C5142),0),7), "n/a")</f>
        <v/>
      </c>
    </row>
    <row r="5143">
      <c r="B5143" s="39" t="str">
        <f>IFERROR(raw!$B5142,"")</f>
        <v/>
      </c>
      <c r="C5143" s="39" t="str">
        <f>IFERROR(raw!$D5142,"")</f>
        <v/>
      </c>
      <c r="D5143" s="39" t="str">
        <f>IFERROR(__xludf.DUMMYFUNCTION("IFERROR(RANK(raw!$H5142,Filter(raw!$H$2:$H10000,raw!$B$2:$B10000=raw!$B5142),1),"""")"),"")</f>
        <v/>
      </c>
      <c r="E5143" s="40" t="str">
        <f t="array" ref="E5143">IFERROR(INDEX(raw!$B:$H,MATCH(1,(raw!$B:$B=$B5143)*(raw!$D:$D=$C5143),0),7), "n/a")</f>
        <v/>
      </c>
    </row>
    <row r="5144">
      <c r="B5144" s="39" t="str">
        <f>IFERROR(raw!$B5143,"")</f>
        <v/>
      </c>
      <c r="C5144" s="39" t="str">
        <f>IFERROR(raw!$D5143,"")</f>
        <v/>
      </c>
      <c r="D5144" s="39" t="str">
        <f>IFERROR(__xludf.DUMMYFUNCTION("IFERROR(RANK(raw!$H5143,Filter(raw!$H$2:$H10000,raw!$B$2:$B10000=raw!$B5143),1),"""")"),"")</f>
        <v/>
      </c>
      <c r="E5144" s="40" t="str">
        <f t="array" ref="E5144">IFERROR(INDEX(raw!$B:$H,MATCH(1,(raw!$B:$B=$B5144)*(raw!$D:$D=$C5144),0),7), "n/a")</f>
        <v/>
      </c>
    </row>
    <row r="5145">
      <c r="B5145" s="39" t="str">
        <f>IFERROR(raw!$B5144,"")</f>
        <v/>
      </c>
      <c r="C5145" s="39" t="str">
        <f>IFERROR(raw!$D5144,"")</f>
        <v/>
      </c>
      <c r="D5145" s="39" t="str">
        <f>IFERROR(__xludf.DUMMYFUNCTION("IFERROR(RANK(raw!$H5144,Filter(raw!$H$2:$H10000,raw!$B$2:$B10000=raw!$B5144),1),"""")"),"")</f>
        <v/>
      </c>
      <c r="E5145" s="40" t="str">
        <f t="array" ref="E5145">IFERROR(INDEX(raw!$B:$H,MATCH(1,(raw!$B:$B=$B5145)*(raw!$D:$D=$C5145),0),7), "n/a")</f>
        <v/>
      </c>
    </row>
    <row r="5146">
      <c r="B5146" s="39" t="str">
        <f>IFERROR(raw!$B5145,"")</f>
        <v/>
      </c>
      <c r="C5146" s="39" t="str">
        <f>IFERROR(raw!$D5145,"")</f>
        <v/>
      </c>
      <c r="D5146" s="39" t="str">
        <f>IFERROR(__xludf.DUMMYFUNCTION("IFERROR(RANK(raw!$H5145,Filter(raw!$H$2:$H10000,raw!$B$2:$B10000=raw!$B5145),1),"""")"),"")</f>
        <v/>
      </c>
      <c r="E5146" s="40" t="str">
        <f t="array" ref="E5146">IFERROR(INDEX(raw!$B:$H,MATCH(1,(raw!$B:$B=$B5146)*(raw!$D:$D=$C5146),0),7), "n/a")</f>
        <v/>
      </c>
    </row>
    <row r="5147">
      <c r="B5147" s="39" t="str">
        <f>IFERROR(raw!$B5146,"")</f>
        <v/>
      </c>
      <c r="C5147" s="39" t="str">
        <f>IFERROR(raw!$D5146,"")</f>
        <v/>
      </c>
      <c r="D5147" s="39" t="str">
        <f>IFERROR(__xludf.DUMMYFUNCTION("IFERROR(RANK(raw!$H5146,Filter(raw!$H$2:$H10000,raw!$B$2:$B10000=raw!$B5146),1),"""")"),"")</f>
        <v/>
      </c>
      <c r="E5147" s="40" t="str">
        <f t="array" ref="E5147">IFERROR(INDEX(raw!$B:$H,MATCH(1,(raw!$B:$B=$B5147)*(raw!$D:$D=$C5147),0),7), "n/a")</f>
        <v/>
      </c>
    </row>
    <row r="5148">
      <c r="B5148" s="39" t="str">
        <f>IFERROR(raw!$B5147,"")</f>
        <v/>
      </c>
      <c r="C5148" s="39" t="str">
        <f>IFERROR(raw!$D5147,"")</f>
        <v/>
      </c>
      <c r="D5148" s="39" t="str">
        <f>IFERROR(__xludf.DUMMYFUNCTION("IFERROR(RANK(raw!$H5147,Filter(raw!$H$2:$H10000,raw!$B$2:$B10000=raw!$B5147),1),"""")"),"")</f>
        <v/>
      </c>
      <c r="E5148" s="40" t="str">
        <f t="array" ref="E5148">IFERROR(INDEX(raw!$B:$H,MATCH(1,(raw!$B:$B=$B5148)*(raw!$D:$D=$C5148),0),7), "n/a")</f>
        <v/>
      </c>
    </row>
    <row r="5149">
      <c r="B5149" s="39" t="str">
        <f>IFERROR(raw!$B5148,"")</f>
        <v/>
      </c>
      <c r="C5149" s="39" t="str">
        <f>IFERROR(raw!$D5148,"")</f>
        <v/>
      </c>
      <c r="D5149" s="39" t="str">
        <f>IFERROR(__xludf.DUMMYFUNCTION("IFERROR(RANK(raw!$H5148,Filter(raw!$H$2:$H10000,raw!$B$2:$B10000=raw!$B5148),1),"""")"),"")</f>
        <v/>
      </c>
      <c r="E5149" s="40" t="str">
        <f t="array" ref="E5149">IFERROR(INDEX(raw!$B:$H,MATCH(1,(raw!$B:$B=$B5149)*(raw!$D:$D=$C5149),0),7), "n/a")</f>
        <v/>
      </c>
    </row>
    <row r="5150">
      <c r="B5150" s="39" t="str">
        <f>IFERROR(raw!$B5149,"")</f>
        <v/>
      </c>
      <c r="C5150" s="39" t="str">
        <f>IFERROR(raw!$D5149,"")</f>
        <v/>
      </c>
      <c r="D5150" s="39" t="str">
        <f>IFERROR(__xludf.DUMMYFUNCTION("IFERROR(RANK(raw!$H5149,Filter(raw!$H$2:$H10000,raw!$B$2:$B10000=raw!$B5149),1),"""")"),"")</f>
        <v/>
      </c>
      <c r="E5150" s="40" t="str">
        <f t="array" ref="E5150">IFERROR(INDEX(raw!$B:$H,MATCH(1,(raw!$B:$B=$B5150)*(raw!$D:$D=$C5150),0),7), "n/a")</f>
        <v/>
      </c>
    </row>
    <row r="5151">
      <c r="B5151" s="39" t="str">
        <f>IFERROR(raw!$B5150,"")</f>
        <v/>
      </c>
      <c r="C5151" s="39" t="str">
        <f>IFERROR(raw!$D5150,"")</f>
        <v/>
      </c>
      <c r="D5151" s="39" t="str">
        <f>IFERROR(__xludf.DUMMYFUNCTION("IFERROR(RANK(raw!$H5150,Filter(raw!$H$2:$H10000,raw!$B$2:$B10000=raw!$B5150),1),"""")"),"")</f>
        <v/>
      </c>
      <c r="E5151" s="40" t="str">
        <f t="array" ref="E5151">IFERROR(INDEX(raw!$B:$H,MATCH(1,(raw!$B:$B=$B5151)*(raw!$D:$D=$C5151),0),7), "n/a")</f>
        <v/>
      </c>
    </row>
    <row r="5152">
      <c r="B5152" s="39" t="str">
        <f>IFERROR(raw!$B5151,"")</f>
        <v/>
      </c>
      <c r="C5152" s="39" t="str">
        <f>IFERROR(raw!$D5151,"")</f>
        <v/>
      </c>
      <c r="D5152" s="39" t="str">
        <f>IFERROR(__xludf.DUMMYFUNCTION("IFERROR(RANK(raw!$H5151,Filter(raw!$H$2:$H10000,raw!$B$2:$B10000=raw!$B5151),1),"""")"),"")</f>
        <v/>
      </c>
      <c r="E5152" s="40" t="str">
        <f t="array" ref="E5152">IFERROR(INDEX(raw!$B:$H,MATCH(1,(raw!$B:$B=$B5152)*(raw!$D:$D=$C5152),0),7), "n/a")</f>
        <v/>
      </c>
    </row>
    <row r="5153">
      <c r="B5153" s="39" t="str">
        <f>IFERROR(raw!$B5152,"")</f>
        <v/>
      </c>
      <c r="C5153" s="39" t="str">
        <f>IFERROR(raw!$D5152,"")</f>
        <v/>
      </c>
      <c r="D5153" s="39" t="str">
        <f>IFERROR(__xludf.DUMMYFUNCTION("IFERROR(RANK(raw!$H5152,Filter(raw!$H$2:$H10000,raw!$B$2:$B10000=raw!$B5152),1),"""")"),"")</f>
        <v/>
      </c>
      <c r="E5153" s="40" t="str">
        <f t="array" ref="E5153">IFERROR(INDEX(raw!$B:$H,MATCH(1,(raw!$B:$B=$B5153)*(raw!$D:$D=$C5153),0),7), "n/a")</f>
        <v/>
      </c>
    </row>
    <row r="5154">
      <c r="B5154" s="39" t="str">
        <f>IFERROR(raw!$B5153,"")</f>
        <v/>
      </c>
      <c r="C5154" s="39" t="str">
        <f>IFERROR(raw!$D5153,"")</f>
        <v/>
      </c>
      <c r="D5154" s="39" t="str">
        <f>IFERROR(__xludf.DUMMYFUNCTION("IFERROR(RANK(raw!$H5153,Filter(raw!$H$2:$H10000,raw!$B$2:$B10000=raw!$B5153),1),"""")"),"")</f>
        <v/>
      </c>
      <c r="E5154" s="40" t="str">
        <f t="array" ref="E5154">IFERROR(INDEX(raw!$B:$H,MATCH(1,(raw!$B:$B=$B5154)*(raw!$D:$D=$C5154),0),7), "n/a")</f>
        <v/>
      </c>
    </row>
    <row r="5155">
      <c r="B5155" s="39" t="str">
        <f>IFERROR(raw!$B5154,"")</f>
        <v/>
      </c>
      <c r="C5155" s="39" t="str">
        <f>IFERROR(raw!$D5154,"")</f>
        <v/>
      </c>
      <c r="D5155" s="39" t="str">
        <f>IFERROR(__xludf.DUMMYFUNCTION("IFERROR(RANK(raw!$H5154,Filter(raw!$H$2:$H10000,raw!$B$2:$B10000=raw!$B5154),1),"""")"),"")</f>
        <v/>
      </c>
      <c r="E5155" s="40" t="str">
        <f t="array" ref="E5155">IFERROR(INDEX(raw!$B:$H,MATCH(1,(raw!$B:$B=$B5155)*(raw!$D:$D=$C5155),0),7), "n/a")</f>
        <v/>
      </c>
    </row>
    <row r="5156">
      <c r="B5156" s="39" t="str">
        <f>IFERROR(raw!$B5155,"")</f>
        <v/>
      </c>
      <c r="C5156" s="39" t="str">
        <f>IFERROR(raw!$D5155,"")</f>
        <v/>
      </c>
      <c r="D5156" s="39" t="str">
        <f>IFERROR(__xludf.DUMMYFUNCTION("IFERROR(RANK(raw!$H5155,Filter(raw!$H$2:$H10000,raw!$B$2:$B10000=raw!$B5155),1),"""")"),"")</f>
        <v/>
      </c>
      <c r="E5156" s="40" t="str">
        <f t="array" ref="E5156">IFERROR(INDEX(raw!$B:$H,MATCH(1,(raw!$B:$B=$B5156)*(raw!$D:$D=$C5156),0),7), "n/a")</f>
        <v/>
      </c>
    </row>
    <row r="5157">
      <c r="B5157" s="39" t="str">
        <f>IFERROR(raw!$B5156,"")</f>
        <v/>
      </c>
      <c r="C5157" s="39" t="str">
        <f>IFERROR(raw!$D5156,"")</f>
        <v/>
      </c>
      <c r="D5157" s="39" t="str">
        <f>IFERROR(__xludf.DUMMYFUNCTION("IFERROR(RANK(raw!$H5156,Filter(raw!$H$2:$H10000,raw!$B$2:$B10000=raw!$B5156),1),"""")"),"")</f>
        <v/>
      </c>
      <c r="E5157" s="40" t="str">
        <f t="array" ref="E5157">IFERROR(INDEX(raw!$B:$H,MATCH(1,(raw!$B:$B=$B5157)*(raw!$D:$D=$C5157),0),7), "n/a")</f>
        <v/>
      </c>
    </row>
    <row r="5158">
      <c r="B5158" s="39" t="str">
        <f>IFERROR(raw!$B5157,"")</f>
        <v/>
      </c>
      <c r="C5158" s="39" t="str">
        <f>IFERROR(raw!$D5157,"")</f>
        <v/>
      </c>
      <c r="D5158" s="39" t="str">
        <f>IFERROR(__xludf.DUMMYFUNCTION("IFERROR(RANK(raw!$H5157,Filter(raw!$H$2:$H10000,raw!$B$2:$B10000=raw!$B5157),1),"""")"),"")</f>
        <v/>
      </c>
      <c r="E5158" s="40" t="str">
        <f t="array" ref="E5158">IFERROR(INDEX(raw!$B:$H,MATCH(1,(raw!$B:$B=$B5158)*(raw!$D:$D=$C5158),0),7), "n/a")</f>
        <v/>
      </c>
    </row>
    <row r="5159">
      <c r="B5159" s="39" t="str">
        <f>IFERROR(raw!$B5158,"")</f>
        <v/>
      </c>
      <c r="C5159" s="39" t="str">
        <f>IFERROR(raw!$D5158,"")</f>
        <v/>
      </c>
      <c r="D5159" s="39" t="str">
        <f>IFERROR(__xludf.DUMMYFUNCTION("IFERROR(RANK(raw!$H5158,Filter(raw!$H$2:$H10000,raw!$B$2:$B10000=raw!$B5158),1),"""")"),"")</f>
        <v/>
      </c>
      <c r="E5159" s="40" t="str">
        <f t="array" ref="E5159">IFERROR(INDEX(raw!$B:$H,MATCH(1,(raw!$B:$B=$B5159)*(raw!$D:$D=$C5159),0),7), "n/a")</f>
        <v/>
      </c>
    </row>
    <row r="5160">
      <c r="B5160" s="39" t="str">
        <f>IFERROR(raw!$B5159,"")</f>
        <v/>
      </c>
      <c r="C5160" s="39" t="str">
        <f>IFERROR(raw!$D5159,"")</f>
        <v/>
      </c>
      <c r="D5160" s="39" t="str">
        <f>IFERROR(__xludf.DUMMYFUNCTION("IFERROR(RANK(raw!$H5159,Filter(raw!$H$2:$H10000,raw!$B$2:$B10000=raw!$B5159),1),"""")"),"")</f>
        <v/>
      </c>
      <c r="E5160" s="40" t="str">
        <f t="array" ref="E5160">IFERROR(INDEX(raw!$B:$H,MATCH(1,(raw!$B:$B=$B5160)*(raw!$D:$D=$C5160),0),7), "n/a")</f>
        <v/>
      </c>
    </row>
    <row r="5161">
      <c r="B5161" s="39" t="str">
        <f>IFERROR(raw!$B5160,"")</f>
        <v/>
      </c>
      <c r="C5161" s="39" t="str">
        <f>IFERROR(raw!$D5160,"")</f>
        <v/>
      </c>
      <c r="D5161" s="39" t="str">
        <f>IFERROR(__xludf.DUMMYFUNCTION("IFERROR(RANK(raw!$H5160,Filter(raw!$H$2:$H10000,raw!$B$2:$B10000=raw!$B5160),1),"""")"),"")</f>
        <v/>
      </c>
      <c r="E5161" s="40" t="str">
        <f t="array" ref="E5161">IFERROR(INDEX(raw!$B:$H,MATCH(1,(raw!$B:$B=$B5161)*(raw!$D:$D=$C5161),0),7), "n/a")</f>
        <v/>
      </c>
    </row>
    <row r="5162">
      <c r="B5162" s="39" t="str">
        <f>IFERROR(raw!$B5161,"")</f>
        <v/>
      </c>
      <c r="C5162" s="39" t="str">
        <f>IFERROR(raw!$D5161,"")</f>
        <v/>
      </c>
      <c r="D5162" s="39" t="str">
        <f>IFERROR(__xludf.DUMMYFUNCTION("IFERROR(RANK(raw!$H5161,Filter(raw!$H$2:$H10000,raw!$B$2:$B10000=raw!$B5161),1),"""")"),"")</f>
        <v/>
      </c>
      <c r="E5162" s="40" t="str">
        <f t="array" ref="E5162">IFERROR(INDEX(raw!$B:$H,MATCH(1,(raw!$B:$B=$B5162)*(raw!$D:$D=$C5162),0),7), "n/a")</f>
        <v/>
      </c>
    </row>
    <row r="5163">
      <c r="B5163" s="39" t="str">
        <f>IFERROR(raw!$B5162,"")</f>
        <v/>
      </c>
      <c r="C5163" s="39" t="str">
        <f>IFERROR(raw!$D5162,"")</f>
        <v/>
      </c>
      <c r="D5163" s="39" t="str">
        <f>IFERROR(__xludf.DUMMYFUNCTION("IFERROR(RANK(raw!$H5162,Filter(raw!$H$2:$H10000,raw!$B$2:$B10000=raw!$B5162),1),"""")"),"")</f>
        <v/>
      </c>
      <c r="E5163" s="40" t="str">
        <f t="array" ref="E5163">IFERROR(INDEX(raw!$B:$H,MATCH(1,(raw!$B:$B=$B5163)*(raw!$D:$D=$C5163),0),7), "n/a")</f>
        <v/>
      </c>
    </row>
    <row r="5164">
      <c r="B5164" s="39" t="str">
        <f>IFERROR(raw!$B5163,"")</f>
        <v/>
      </c>
      <c r="C5164" s="39" t="str">
        <f>IFERROR(raw!$D5163,"")</f>
        <v/>
      </c>
      <c r="D5164" s="39" t="str">
        <f>IFERROR(__xludf.DUMMYFUNCTION("IFERROR(RANK(raw!$H5163,Filter(raw!$H$2:$H10000,raw!$B$2:$B10000=raw!$B5163),1),"""")"),"")</f>
        <v/>
      </c>
      <c r="E5164" s="40" t="str">
        <f t="array" ref="E5164">IFERROR(INDEX(raw!$B:$H,MATCH(1,(raw!$B:$B=$B5164)*(raw!$D:$D=$C5164),0),7), "n/a")</f>
        <v/>
      </c>
    </row>
    <row r="5165">
      <c r="B5165" s="39" t="str">
        <f>IFERROR(raw!$B5164,"")</f>
        <v/>
      </c>
      <c r="C5165" s="39" t="str">
        <f>IFERROR(raw!$D5164,"")</f>
        <v/>
      </c>
      <c r="D5165" s="39" t="str">
        <f>IFERROR(__xludf.DUMMYFUNCTION("IFERROR(RANK(raw!$H5164,Filter(raw!$H$2:$H10000,raw!$B$2:$B10000=raw!$B5164),1),"""")"),"")</f>
        <v/>
      </c>
      <c r="E5165" s="40" t="str">
        <f t="array" ref="E5165">IFERROR(INDEX(raw!$B:$H,MATCH(1,(raw!$B:$B=$B5165)*(raw!$D:$D=$C5165),0),7), "n/a")</f>
        <v/>
      </c>
    </row>
    <row r="5166">
      <c r="B5166" s="39" t="str">
        <f>IFERROR(raw!$B5165,"")</f>
        <v/>
      </c>
      <c r="C5166" s="39" t="str">
        <f>IFERROR(raw!$D5165,"")</f>
        <v/>
      </c>
      <c r="D5166" s="39" t="str">
        <f>IFERROR(__xludf.DUMMYFUNCTION("IFERROR(RANK(raw!$H5165,Filter(raw!$H$2:$H10000,raw!$B$2:$B10000=raw!$B5165),1),"""")"),"")</f>
        <v/>
      </c>
      <c r="E5166" s="40" t="str">
        <f t="array" ref="E5166">IFERROR(INDEX(raw!$B:$H,MATCH(1,(raw!$B:$B=$B5166)*(raw!$D:$D=$C5166),0),7), "n/a")</f>
        <v/>
      </c>
    </row>
    <row r="5167">
      <c r="B5167" s="39" t="str">
        <f>IFERROR(raw!$B5166,"")</f>
        <v/>
      </c>
      <c r="C5167" s="39" t="str">
        <f>IFERROR(raw!$D5166,"")</f>
        <v/>
      </c>
      <c r="D5167" s="39" t="str">
        <f>IFERROR(__xludf.DUMMYFUNCTION("IFERROR(RANK(raw!$H5166,Filter(raw!$H$2:$H10000,raw!$B$2:$B10000=raw!$B5166),1),"""")"),"")</f>
        <v/>
      </c>
      <c r="E5167" s="40" t="str">
        <f t="array" ref="E5167">IFERROR(INDEX(raw!$B:$H,MATCH(1,(raw!$B:$B=$B5167)*(raw!$D:$D=$C5167),0),7), "n/a")</f>
        <v/>
      </c>
    </row>
    <row r="5168">
      <c r="B5168" s="39" t="str">
        <f>IFERROR(raw!$B5167,"")</f>
        <v/>
      </c>
      <c r="C5168" s="39" t="str">
        <f>IFERROR(raw!$D5167,"")</f>
        <v/>
      </c>
      <c r="D5168" s="39" t="str">
        <f>IFERROR(__xludf.DUMMYFUNCTION("IFERROR(RANK(raw!$H5167,Filter(raw!$H$2:$H10000,raw!$B$2:$B10000=raw!$B5167),1),"""")"),"")</f>
        <v/>
      </c>
      <c r="E5168" s="40" t="str">
        <f t="array" ref="E5168">IFERROR(INDEX(raw!$B:$H,MATCH(1,(raw!$B:$B=$B5168)*(raw!$D:$D=$C5168),0),7), "n/a")</f>
        <v/>
      </c>
    </row>
    <row r="5169">
      <c r="B5169" s="39" t="str">
        <f>IFERROR(raw!$B5168,"")</f>
        <v/>
      </c>
      <c r="C5169" s="39" t="str">
        <f>IFERROR(raw!$D5168,"")</f>
        <v/>
      </c>
      <c r="D5169" s="39" t="str">
        <f>IFERROR(__xludf.DUMMYFUNCTION("IFERROR(RANK(raw!$H5168,Filter(raw!$H$2:$H10000,raw!$B$2:$B10000=raw!$B5168),1),"""")"),"")</f>
        <v/>
      </c>
      <c r="E5169" s="40" t="str">
        <f t="array" ref="E5169">IFERROR(INDEX(raw!$B:$H,MATCH(1,(raw!$B:$B=$B5169)*(raw!$D:$D=$C5169),0),7), "n/a")</f>
        <v/>
      </c>
    </row>
    <row r="5170">
      <c r="B5170" s="39" t="str">
        <f>IFERROR(raw!$B5169,"")</f>
        <v/>
      </c>
      <c r="C5170" s="39" t="str">
        <f>IFERROR(raw!$D5169,"")</f>
        <v/>
      </c>
      <c r="D5170" s="39" t="str">
        <f>IFERROR(__xludf.DUMMYFUNCTION("IFERROR(RANK(raw!$H5169,Filter(raw!$H$2:$H10000,raw!$B$2:$B10000=raw!$B5169),1),"""")"),"")</f>
        <v/>
      </c>
      <c r="E5170" s="40" t="str">
        <f t="array" ref="E5170">IFERROR(INDEX(raw!$B:$H,MATCH(1,(raw!$B:$B=$B5170)*(raw!$D:$D=$C5170),0),7), "n/a")</f>
        <v/>
      </c>
    </row>
    <row r="5171">
      <c r="B5171" s="39" t="str">
        <f>IFERROR(raw!$B5170,"")</f>
        <v/>
      </c>
      <c r="C5171" s="39" t="str">
        <f>IFERROR(raw!$D5170,"")</f>
        <v/>
      </c>
      <c r="D5171" s="39" t="str">
        <f>IFERROR(__xludf.DUMMYFUNCTION("IFERROR(RANK(raw!$H5170,Filter(raw!$H$2:$H10000,raw!$B$2:$B10000=raw!$B5170),1),"""")"),"")</f>
        <v/>
      </c>
      <c r="E5171" s="40" t="str">
        <f t="array" ref="E5171">IFERROR(INDEX(raw!$B:$H,MATCH(1,(raw!$B:$B=$B5171)*(raw!$D:$D=$C5171),0),7), "n/a")</f>
        <v/>
      </c>
    </row>
    <row r="5172">
      <c r="B5172" s="39" t="str">
        <f>IFERROR(raw!$B5171,"")</f>
        <v/>
      </c>
      <c r="C5172" s="39" t="str">
        <f>IFERROR(raw!$D5171,"")</f>
        <v/>
      </c>
      <c r="D5172" s="39" t="str">
        <f>IFERROR(__xludf.DUMMYFUNCTION("IFERROR(RANK(raw!$H5171,Filter(raw!$H$2:$H10000,raw!$B$2:$B10000=raw!$B5171),1),"""")"),"")</f>
        <v/>
      </c>
      <c r="E5172" s="40" t="str">
        <f t="array" ref="E5172">IFERROR(INDEX(raw!$B:$H,MATCH(1,(raw!$B:$B=$B5172)*(raw!$D:$D=$C5172),0),7), "n/a")</f>
        <v/>
      </c>
    </row>
    <row r="5173">
      <c r="B5173" s="39" t="str">
        <f>IFERROR(raw!$B5172,"")</f>
        <v/>
      </c>
      <c r="C5173" s="39" t="str">
        <f>IFERROR(raw!$D5172,"")</f>
        <v/>
      </c>
      <c r="D5173" s="39" t="str">
        <f>IFERROR(__xludf.DUMMYFUNCTION("IFERROR(RANK(raw!$H5172,Filter(raw!$H$2:$H10000,raw!$B$2:$B10000=raw!$B5172),1),"""")"),"")</f>
        <v/>
      </c>
      <c r="E5173" s="40" t="str">
        <f t="array" ref="E5173">IFERROR(INDEX(raw!$B:$H,MATCH(1,(raw!$B:$B=$B5173)*(raw!$D:$D=$C5173),0),7), "n/a")</f>
        <v/>
      </c>
    </row>
    <row r="5174">
      <c r="B5174" s="39" t="str">
        <f>IFERROR(raw!$B5173,"")</f>
        <v/>
      </c>
      <c r="C5174" s="39" t="str">
        <f>IFERROR(raw!$D5173,"")</f>
        <v/>
      </c>
      <c r="D5174" s="39" t="str">
        <f>IFERROR(__xludf.DUMMYFUNCTION("IFERROR(RANK(raw!$H5173,Filter(raw!$H$2:$H10000,raw!$B$2:$B10000=raw!$B5173),1),"""")"),"")</f>
        <v/>
      </c>
      <c r="E5174" s="40" t="str">
        <f t="array" ref="E5174">IFERROR(INDEX(raw!$B:$H,MATCH(1,(raw!$B:$B=$B5174)*(raw!$D:$D=$C5174),0),7), "n/a")</f>
        <v/>
      </c>
    </row>
    <row r="5175">
      <c r="B5175" s="39" t="str">
        <f>IFERROR(raw!$B5174,"")</f>
        <v/>
      </c>
      <c r="C5175" s="39" t="str">
        <f>IFERROR(raw!$D5174,"")</f>
        <v/>
      </c>
      <c r="D5175" s="39" t="str">
        <f>IFERROR(__xludf.DUMMYFUNCTION("IFERROR(RANK(raw!$H5174,Filter(raw!$H$2:$H10000,raw!$B$2:$B10000=raw!$B5174),1),"""")"),"")</f>
        <v/>
      </c>
      <c r="E5175" s="40" t="str">
        <f t="array" ref="E5175">IFERROR(INDEX(raw!$B:$H,MATCH(1,(raw!$B:$B=$B5175)*(raw!$D:$D=$C5175),0),7), "n/a")</f>
        <v/>
      </c>
    </row>
    <row r="5176">
      <c r="B5176" s="39" t="str">
        <f>IFERROR(raw!$B5175,"")</f>
        <v/>
      </c>
      <c r="C5176" s="39" t="str">
        <f>IFERROR(raw!$D5175,"")</f>
        <v/>
      </c>
      <c r="D5176" s="39" t="str">
        <f>IFERROR(__xludf.DUMMYFUNCTION("IFERROR(RANK(raw!$H5175,Filter(raw!$H$2:$H10000,raw!$B$2:$B10000=raw!$B5175),1),"""")"),"")</f>
        <v/>
      </c>
      <c r="E5176" s="40" t="str">
        <f t="array" ref="E5176">IFERROR(INDEX(raw!$B:$H,MATCH(1,(raw!$B:$B=$B5176)*(raw!$D:$D=$C5176),0),7), "n/a")</f>
        <v/>
      </c>
    </row>
    <row r="5177">
      <c r="B5177" s="39" t="str">
        <f>IFERROR(raw!$B5176,"")</f>
        <v/>
      </c>
      <c r="C5177" s="39" t="str">
        <f>IFERROR(raw!$D5176,"")</f>
        <v/>
      </c>
      <c r="D5177" s="39" t="str">
        <f>IFERROR(__xludf.DUMMYFUNCTION("IFERROR(RANK(raw!$H5176,Filter(raw!$H$2:$H10000,raw!$B$2:$B10000=raw!$B5176),1),"""")"),"")</f>
        <v/>
      </c>
      <c r="E5177" s="40" t="str">
        <f t="array" ref="E5177">IFERROR(INDEX(raw!$B:$H,MATCH(1,(raw!$B:$B=$B5177)*(raw!$D:$D=$C5177),0),7), "n/a")</f>
        <v/>
      </c>
    </row>
    <row r="5178">
      <c r="B5178" s="39" t="str">
        <f>IFERROR(raw!$B5177,"")</f>
        <v/>
      </c>
      <c r="C5178" s="39" t="str">
        <f>IFERROR(raw!$D5177,"")</f>
        <v/>
      </c>
      <c r="D5178" s="39" t="str">
        <f>IFERROR(__xludf.DUMMYFUNCTION("IFERROR(RANK(raw!$H5177,Filter(raw!$H$2:$H10000,raw!$B$2:$B10000=raw!$B5177),1),"""")"),"")</f>
        <v/>
      </c>
      <c r="E5178" s="40" t="str">
        <f t="array" ref="E5178">IFERROR(INDEX(raw!$B:$H,MATCH(1,(raw!$B:$B=$B5178)*(raw!$D:$D=$C5178),0),7), "n/a")</f>
        <v/>
      </c>
    </row>
    <row r="5179">
      <c r="B5179" s="39" t="str">
        <f>IFERROR(raw!$B5178,"")</f>
        <v/>
      </c>
      <c r="C5179" s="39" t="str">
        <f>IFERROR(raw!$D5178,"")</f>
        <v/>
      </c>
      <c r="D5179" s="39" t="str">
        <f>IFERROR(__xludf.DUMMYFUNCTION("IFERROR(RANK(raw!$H5178,Filter(raw!$H$2:$H10000,raw!$B$2:$B10000=raw!$B5178),1),"""")"),"")</f>
        <v/>
      </c>
      <c r="E5179" s="40" t="str">
        <f t="array" ref="E5179">IFERROR(INDEX(raw!$B:$H,MATCH(1,(raw!$B:$B=$B5179)*(raw!$D:$D=$C5179),0),7), "n/a")</f>
        <v/>
      </c>
    </row>
    <row r="5180">
      <c r="B5180" s="39" t="str">
        <f>IFERROR(raw!$B5179,"")</f>
        <v/>
      </c>
      <c r="C5180" s="39" t="str">
        <f>IFERROR(raw!$D5179,"")</f>
        <v/>
      </c>
      <c r="D5180" s="39" t="str">
        <f>IFERROR(__xludf.DUMMYFUNCTION("IFERROR(RANK(raw!$H5179,Filter(raw!$H$2:$H10000,raw!$B$2:$B10000=raw!$B5179),1),"""")"),"")</f>
        <v/>
      </c>
      <c r="E5180" s="40" t="str">
        <f t="array" ref="E5180">IFERROR(INDEX(raw!$B:$H,MATCH(1,(raw!$B:$B=$B5180)*(raw!$D:$D=$C5180),0),7), "n/a")</f>
        <v/>
      </c>
    </row>
    <row r="5181">
      <c r="B5181" s="39" t="str">
        <f>IFERROR(raw!$B5180,"")</f>
        <v/>
      </c>
      <c r="C5181" s="39" t="str">
        <f>IFERROR(raw!$D5180,"")</f>
        <v/>
      </c>
      <c r="D5181" s="39" t="str">
        <f>IFERROR(__xludf.DUMMYFUNCTION("IFERROR(RANK(raw!$H5180,Filter(raw!$H$2:$H10000,raw!$B$2:$B10000=raw!$B5180),1),"""")"),"")</f>
        <v/>
      </c>
      <c r="E5181" s="40" t="str">
        <f t="array" ref="E5181">IFERROR(INDEX(raw!$B:$H,MATCH(1,(raw!$B:$B=$B5181)*(raw!$D:$D=$C5181),0),7), "n/a")</f>
        <v/>
      </c>
    </row>
    <row r="5182">
      <c r="B5182" s="39" t="str">
        <f>IFERROR(raw!$B5181,"")</f>
        <v/>
      </c>
      <c r="C5182" s="39" t="str">
        <f>IFERROR(raw!$D5181,"")</f>
        <v/>
      </c>
      <c r="D5182" s="39" t="str">
        <f>IFERROR(__xludf.DUMMYFUNCTION("IFERROR(RANK(raw!$H5181,Filter(raw!$H$2:$H10000,raw!$B$2:$B10000=raw!$B5181),1),"""")"),"")</f>
        <v/>
      </c>
      <c r="E5182" s="40" t="str">
        <f t="array" ref="E5182">IFERROR(INDEX(raw!$B:$H,MATCH(1,(raw!$B:$B=$B5182)*(raw!$D:$D=$C5182),0),7), "n/a")</f>
        <v/>
      </c>
    </row>
    <row r="5183">
      <c r="B5183" s="39" t="str">
        <f>IFERROR(raw!$B5182,"")</f>
        <v/>
      </c>
      <c r="C5183" s="39" t="str">
        <f>IFERROR(raw!$D5182,"")</f>
        <v/>
      </c>
      <c r="D5183" s="39" t="str">
        <f>IFERROR(__xludf.DUMMYFUNCTION("IFERROR(RANK(raw!$H5182,Filter(raw!$H$2:$H10000,raw!$B$2:$B10000=raw!$B5182),1),"""")"),"")</f>
        <v/>
      </c>
      <c r="E5183" s="40" t="str">
        <f t="array" ref="E5183">IFERROR(INDEX(raw!$B:$H,MATCH(1,(raw!$B:$B=$B5183)*(raw!$D:$D=$C5183),0),7), "n/a")</f>
        <v/>
      </c>
    </row>
    <row r="5184">
      <c r="B5184" s="39" t="str">
        <f>IFERROR(raw!$B5183,"")</f>
        <v/>
      </c>
      <c r="C5184" s="39" t="str">
        <f>IFERROR(raw!$D5183,"")</f>
        <v/>
      </c>
      <c r="D5184" s="39" t="str">
        <f>IFERROR(__xludf.DUMMYFUNCTION("IFERROR(RANK(raw!$H5183,Filter(raw!$H$2:$H10000,raw!$B$2:$B10000=raw!$B5183),1),"""")"),"")</f>
        <v/>
      </c>
      <c r="E5184" s="40" t="str">
        <f t="array" ref="E5184">IFERROR(INDEX(raw!$B:$H,MATCH(1,(raw!$B:$B=$B5184)*(raw!$D:$D=$C5184),0),7), "n/a")</f>
        <v/>
      </c>
    </row>
    <row r="5185">
      <c r="B5185" s="39" t="str">
        <f>IFERROR(raw!$B5184,"")</f>
        <v/>
      </c>
      <c r="C5185" s="39" t="str">
        <f>IFERROR(raw!$D5184,"")</f>
        <v/>
      </c>
      <c r="D5185" s="39" t="str">
        <f>IFERROR(__xludf.DUMMYFUNCTION("IFERROR(RANK(raw!$H5184,Filter(raw!$H$2:$H10000,raw!$B$2:$B10000=raw!$B5184),1),"""")"),"")</f>
        <v/>
      </c>
      <c r="E5185" s="40" t="str">
        <f t="array" ref="E5185">IFERROR(INDEX(raw!$B:$H,MATCH(1,(raw!$B:$B=$B5185)*(raw!$D:$D=$C5185),0),7), "n/a")</f>
        <v/>
      </c>
    </row>
    <row r="5186">
      <c r="B5186" s="39" t="str">
        <f>IFERROR(raw!$B5185,"")</f>
        <v/>
      </c>
      <c r="C5186" s="39" t="str">
        <f>IFERROR(raw!$D5185,"")</f>
        <v/>
      </c>
      <c r="D5186" s="39" t="str">
        <f>IFERROR(__xludf.DUMMYFUNCTION("IFERROR(RANK(raw!$H5185,Filter(raw!$H$2:$H10000,raw!$B$2:$B10000=raw!$B5185),1),"""")"),"")</f>
        <v/>
      </c>
      <c r="E5186" s="40" t="str">
        <f t="array" ref="E5186">IFERROR(INDEX(raw!$B:$H,MATCH(1,(raw!$B:$B=$B5186)*(raw!$D:$D=$C5186),0),7), "n/a")</f>
        <v/>
      </c>
    </row>
    <row r="5187">
      <c r="B5187" s="39" t="str">
        <f>IFERROR(raw!$B5186,"")</f>
        <v/>
      </c>
      <c r="C5187" s="39" t="str">
        <f>IFERROR(raw!$D5186,"")</f>
        <v/>
      </c>
      <c r="D5187" s="39" t="str">
        <f>IFERROR(__xludf.DUMMYFUNCTION("IFERROR(RANK(raw!$H5186,Filter(raw!$H$2:$H10000,raw!$B$2:$B10000=raw!$B5186),1),"""")"),"")</f>
        <v/>
      </c>
      <c r="E5187" s="40" t="str">
        <f t="array" ref="E5187">IFERROR(INDEX(raw!$B:$H,MATCH(1,(raw!$B:$B=$B5187)*(raw!$D:$D=$C5187),0),7), "n/a")</f>
        <v/>
      </c>
    </row>
    <row r="5188">
      <c r="B5188" s="39" t="str">
        <f>IFERROR(raw!$B5187,"")</f>
        <v/>
      </c>
      <c r="C5188" s="39" t="str">
        <f>IFERROR(raw!$D5187,"")</f>
        <v/>
      </c>
      <c r="D5188" s="39" t="str">
        <f>IFERROR(__xludf.DUMMYFUNCTION("IFERROR(RANK(raw!$H5187,Filter(raw!$H$2:$H10000,raw!$B$2:$B10000=raw!$B5187),1),"""")"),"")</f>
        <v/>
      </c>
      <c r="E5188" s="40" t="str">
        <f t="array" ref="E5188">IFERROR(INDEX(raw!$B:$H,MATCH(1,(raw!$B:$B=$B5188)*(raw!$D:$D=$C5188),0),7), "n/a")</f>
        <v/>
      </c>
    </row>
    <row r="5189">
      <c r="B5189" s="39" t="str">
        <f>IFERROR(raw!$B5188,"")</f>
        <v/>
      </c>
      <c r="C5189" s="39" t="str">
        <f>IFERROR(raw!$D5188,"")</f>
        <v/>
      </c>
      <c r="D5189" s="39" t="str">
        <f>IFERROR(__xludf.DUMMYFUNCTION("IFERROR(RANK(raw!$H5188,Filter(raw!$H$2:$H10000,raw!$B$2:$B10000=raw!$B5188),1),"""")"),"")</f>
        <v/>
      </c>
      <c r="E5189" s="40" t="str">
        <f t="array" ref="E5189">IFERROR(INDEX(raw!$B:$H,MATCH(1,(raw!$B:$B=$B5189)*(raw!$D:$D=$C5189),0),7), "n/a")</f>
        <v/>
      </c>
    </row>
    <row r="5190">
      <c r="B5190" s="39" t="str">
        <f>IFERROR(raw!$B5189,"")</f>
        <v/>
      </c>
      <c r="C5190" s="39" t="str">
        <f>IFERROR(raw!$D5189,"")</f>
        <v/>
      </c>
      <c r="D5190" s="39" t="str">
        <f>IFERROR(__xludf.DUMMYFUNCTION("IFERROR(RANK(raw!$H5189,Filter(raw!$H$2:$H10000,raw!$B$2:$B10000=raw!$B5189),1),"""")"),"")</f>
        <v/>
      </c>
      <c r="E5190" s="40" t="str">
        <f t="array" ref="E5190">IFERROR(INDEX(raw!$B:$H,MATCH(1,(raw!$B:$B=$B5190)*(raw!$D:$D=$C5190),0),7), "n/a")</f>
        <v/>
      </c>
    </row>
    <row r="5191">
      <c r="B5191" s="39" t="str">
        <f>IFERROR(raw!$B5190,"")</f>
        <v/>
      </c>
      <c r="C5191" s="39" t="str">
        <f>IFERROR(raw!$D5190,"")</f>
        <v/>
      </c>
      <c r="D5191" s="39" t="str">
        <f>IFERROR(__xludf.DUMMYFUNCTION("IFERROR(RANK(raw!$H5190,Filter(raw!$H$2:$H10000,raw!$B$2:$B10000=raw!$B5190),1),"""")"),"")</f>
        <v/>
      </c>
      <c r="E5191" s="40" t="str">
        <f t="array" ref="E5191">IFERROR(INDEX(raw!$B:$H,MATCH(1,(raw!$B:$B=$B5191)*(raw!$D:$D=$C5191),0),7), "n/a")</f>
        <v/>
      </c>
    </row>
    <row r="5192">
      <c r="B5192" s="39" t="str">
        <f>IFERROR(raw!$B5191,"")</f>
        <v/>
      </c>
      <c r="C5192" s="39" t="str">
        <f>IFERROR(raw!$D5191,"")</f>
        <v/>
      </c>
      <c r="D5192" s="39" t="str">
        <f>IFERROR(__xludf.DUMMYFUNCTION("IFERROR(RANK(raw!$H5191,Filter(raw!$H$2:$H10000,raw!$B$2:$B10000=raw!$B5191),1),"""")"),"")</f>
        <v/>
      </c>
      <c r="E5192" s="40" t="str">
        <f t="array" ref="E5192">IFERROR(INDEX(raw!$B:$H,MATCH(1,(raw!$B:$B=$B5192)*(raw!$D:$D=$C5192),0),7), "n/a")</f>
        <v/>
      </c>
    </row>
    <row r="5193">
      <c r="B5193" s="39" t="str">
        <f>IFERROR(raw!$B5192,"")</f>
        <v/>
      </c>
      <c r="C5193" s="39" t="str">
        <f>IFERROR(raw!$D5192,"")</f>
        <v/>
      </c>
      <c r="D5193" s="39" t="str">
        <f>IFERROR(__xludf.DUMMYFUNCTION("IFERROR(RANK(raw!$H5192,Filter(raw!$H$2:$H10000,raw!$B$2:$B10000=raw!$B5192),1),"""")"),"")</f>
        <v/>
      </c>
      <c r="E5193" s="40" t="str">
        <f t="array" ref="E5193">IFERROR(INDEX(raw!$B:$H,MATCH(1,(raw!$B:$B=$B5193)*(raw!$D:$D=$C5193),0),7), "n/a")</f>
        <v/>
      </c>
    </row>
    <row r="5194">
      <c r="B5194" s="39" t="str">
        <f>IFERROR(raw!$B5193,"")</f>
        <v/>
      </c>
      <c r="C5194" s="39" t="str">
        <f>IFERROR(raw!$D5193,"")</f>
        <v/>
      </c>
      <c r="D5194" s="39" t="str">
        <f>IFERROR(__xludf.DUMMYFUNCTION("IFERROR(RANK(raw!$H5193,Filter(raw!$H$2:$H10000,raw!$B$2:$B10000=raw!$B5193),1),"""")"),"")</f>
        <v/>
      </c>
      <c r="E5194" s="40" t="str">
        <f t="array" ref="E5194">IFERROR(INDEX(raw!$B:$H,MATCH(1,(raw!$B:$B=$B5194)*(raw!$D:$D=$C5194),0),7), "n/a")</f>
        <v/>
      </c>
    </row>
    <row r="5195">
      <c r="B5195" s="39" t="str">
        <f>IFERROR(raw!$B5194,"")</f>
        <v/>
      </c>
      <c r="C5195" s="39" t="str">
        <f>IFERROR(raw!$D5194,"")</f>
        <v/>
      </c>
      <c r="D5195" s="39" t="str">
        <f>IFERROR(__xludf.DUMMYFUNCTION("IFERROR(RANK(raw!$H5194,Filter(raw!$H$2:$H10000,raw!$B$2:$B10000=raw!$B5194),1),"""")"),"")</f>
        <v/>
      </c>
      <c r="E5195" s="40" t="str">
        <f t="array" ref="E5195">IFERROR(INDEX(raw!$B:$H,MATCH(1,(raw!$B:$B=$B5195)*(raw!$D:$D=$C5195),0),7), "n/a")</f>
        <v/>
      </c>
    </row>
    <row r="5196">
      <c r="B5196" s="39" t="str">
        <f>IFERROR(raw!$B5195,"")</f>
        <v/>
      </c>
      <c r="C5196" s="39" t="str">
        <f>IFERROR(raw!$D5195,"")</f>
        <v/>
      </c>
      <c r="D5196" s="39" t="str">
        <f>IFERROR(__xludf.DUMMYFUNCTION("IFERROR(RANK(raw!$H5195,Filter(raw!$H$2:$H10000,raw!$B$2:$B10000=raw!$B5195),1),"""")"),"")</f>
        <v/>
      </c>
      <c r="E5196" s="40" t="str">
        <f t="array" ref="E5196">IFERROR(INDEX(raw!$B:$H,MATCH(1,(raw!$B:$B=$B5196)*(raw!$D:$D=$C5196),0),7), "n/a")</f>
        <v/>
      </c>
    </row>
    <row r="5197">
      <c r="B5197" s="39" t="str">
        <f>IFERROR(raw!$B5196,"")</f>
        <v/>
      </c>
      <c r="C5197" s="39" t="str">
        <f>IFERROR(raw!$D5196,"")</f>
        <v/>
      </c>
      <c r="D5197" s="39" t="str">
        <f>IFERROR(__xludf.DUMMYFUNCTION("IFERROR(RANK(raw!$H5196,Filter(raw!$H$2:$H10000,raw!$B$2:$B10000=raw!$B5196),1),"""")"),"")</f>
        <v/>
      </c>
      <c r="E5197" s="40" t="str">
        <f t="array" ref="E5197">IFERROR(INDEX(raw!$B:$H,MATCH(1,(raw!$B:$B=$B5197)*(raw!$D:$D=$C5197),0),7), "n/a")</f>
        <v/>
      </c>
    </row>
    <row r="5198">
      <c r="B5198" s="39" t="str">
        <f>IFERROR(raw!$B5197,"")</f>
        <v/>
      </c>
      <c r="C5198" s="39" t="str">
        <f>IFERROR(raw!$D5197,"")</f>
        <v/>
      </c>
      <c r="D5198" s="39" t="str">
        <f>IFERROR(__xludf.DUMMYFUNCTION("IFERROR(RANK(raw!$H5197,Filter(raw!$H$2:$H10000,raw!$B$2:$B10000=raw!$B5197),1),"""")"),"")</f>
        <v/>
      </c>
      <c r="E5198" s="40" t="str">
        <f t="array" ref="E5198">IFERROR(INDEX(raw!$B:$H,MATCH(1,(raw!$B:$B=$B5198)*(raw!$D:$D=$C5198),0),7), "n/a")</f>
        <v/>
      </c>
    </row>
    <row r="5199">
      <c r="B5199" s="39" t="str">
        <f>IFERROR(raw!$B5198,"")</f>
        <v/>
      </c>
      <c r="C5199" s="39" t="str">
        <f>IFERROR(raw!$D5198,"")</f>
        <v/>
      </c>
      <c r="D5199" s="39" t="str">
        <f>IFERROR(__xludf.DUMMYFUNCTION("IFERROR(RANK(raw!$H5198,Filter(raw!$H$2:$H10000,raw!$B$2:$B10000=raw!$B5198),1),"""")"),"")</f>
        <v/>
      </c>
      <c r="E5199" s="40" t="str">
        <f t="array" ref="E5199">IFERROR(INDEX(raw!$B:$H,MATCH(1,(raw!$B:$B=$B5199)*(raw!$D:$D=$C5199),0),7), "n/a")</f>
        <v/>
      </c>
    </row>
    <row r="5200">
      <c r="B5200" s="39" t="str">
        <f>IFERROR(raw!$B5199,"")</f>
        <v/>
      </c>
      <c r="C5200" s="39" t="str">
        <f>IFERROR(raw!$D5199,"")</f>
        <v/>
      </c>
      <c r="D5200" s="39" t="str">
        <f>IFERROR(__xludf.DUMMYFUNCTION("IFERROR(RANK(raw!$H5199,Filter(raw!$H$2:$H10000,raw!$B$2:$B10000=raw!$B5199),1),"""")"),"")</f>
        <v/>
      </c>
      <c r="E5200" s="40" t="str">
        <f t="array" ref="E5200">IFERROR(INDEX(raw!$B:$H,MATCH(1,(raw!$B:$B=$B5200)*(raw!$D:$D=$C5200),0),7), "n/a")</f>
        <v/>
      </c>
    </row>
    <row r="5201">
      <c r="B5201" s="39" t="str">
        <f>IFERROR(raw!$B5200,"")</f>
        <v/>
      </c>
      <c r="C5201" s="39" t="str">
        <f>IFERROR(raw!$D5200,"")</f>
        <v/>
      </c>
      <c r="D5201" s="39" t="str">
        <f>IFERROR(__xludf.DUMMYFUNCTION("IFERROR(RANK(raw!$H5200,Filter(raw!$H$2:$H10000,raw!$B$2:$B10000=raw!$B5200),1),"""")"),"")</f>
        <v/>
      </c>
      <c r="E5201" s="40" t="str">
        <f t="array" ref="E5201">IFERROR(INDEX(raw!$B:$H,MATCH(1,(raw!$B:$B=$B5201)*(raw!$D:$D=$C5201),0),7), "n/a")</f>
        <v/>
      </c>
    </row>
    <row r="5202">
      <c r="B5202" s="39" t="str">
        <f>IFERROR(raw!$B5201,"")</f>
        <v/>
      </c>
      <c r="C5202" s="39" t="str">
        <f>IFERROR(raw!$D5201,"")</f>
        <v/>
      </c>
      <c r="D5202" s="39" t="str">
        <f>IFERROR(__xludf.DUMMYFUNCTION("IFERROR(RANK(raw!$H5201,Filter(raw!$H$2:$H10000,raw!$B$2:$B10000=raw!$B5201),1),"""")"),"")</f>
        <v/>
      </c>
      <c r="E5202" s="40" t="str">
        <f t="array" ref="E5202">IFERROR(INDEX(raw!$B:$H,MATCH(1,(raw!$B:$B=$B5202)*(raw!$D:$D=$C5202),0),7), "n/a")</f>
        <v/>
      </c>
    </row>
    <row r="5203">
      <c r="B5203" s="39" t="str">
        <f>IFERROR(raw!$B5202,"")</f>
        <v/>
      </c>
      <c r="C5203" s="39" t="str">
        <f>IFERROR(raw!$D5202,"")</f>
        <v/>
      </c>
      <c r="D5203" s="39" t="str">
        <f>IFERROR(__xludf.DUMMYFUNCTION("IFERROR(RANK(raw!$H5202,Filter(raw!$H$2:$H10000,raw!$B$2:$B10000=raw!$B5202),1),"""")"),"")</f>
        <v/>
      </c>
      <c r="E5203" s="40" t="str">
        <f t="array" ref="E5203">IFERROR(INDEX(raw!$B:$H,MATCH(1,(raw!$B:$B=$B5203)*(raw!$D:$D=$C5203),0),7), "n/a")</f>
        <v/>
      </c>
    </row>
    <row r="5204">
      <c r="B5204" s="39" t="str">
        <f>IFERROR(raw!$B5203,"")</f>
        <v/>
      </c>
      <c r="C5204" s="39" t="str">
        <f>IFERROR(raw!$D5203,"")</f>
        <v/>
      </c>
      <c r="D5204" s="39" t="str">
        <f>IFERROR(__xludf.DUMMYFUNCTION("IFERROR(RANK(raw!$H5203,Filter(raw!$H$2:$H10000,raw!$B$2:$B10000=raw!$B5203),1),"""")"),"")</f>
        <v/>
      </c>
      <c r="E5204" s="40" t="str">
        <f t="array" ref="E5204">IFERROR(INDEX(raw!$B:$H,MATCH(1,(raw!$B:$B=$B5204)*(raw!$D:$D=$C5204),0),7), "n/a")</f>
        <v/>
      </c>
    </row>
    <row r="5205">
      <c r="B5205" s="39" t="str">
        <f>IFERROR(raw!$B5204,"")</f>
        <v/>
      </c>
      <c r="C5205" s="39" t="str">
        <f>IFERROR(raw!$D5204,"")</f>
        <v/>
      </c>
      <c r="D5205" s="39" t="str">
        <f>IFERROR(__xludf.DUMMYFUNCTION("IFERROR(RANK(raw!$H5204,Filter(raw!$H$2:$H10000,raw!$B$2:$B10000=raw!$B5204),1),"""")"),"")</f>
        <v/>
      </c>
      <c r="E5205" s="40" t="str">
        <f t="array" ref="E5205">IFERROR(INDEX(raw!$B:$H,MATCH(1,(raw!$B:$B=$B5205)*(raw!$D:$D=$C5205),0),7), "n/a")</f>
        <v/>
      </c>
    </row>
    <row r="5206">
      <c r="B5206" s="39" t="str">
        <f>IFERROR(raw!$B5205,"")</f>
        <v/>
      </c>
      <c r="C5206" s="39" t="str">
        <f>IFERROR(raw!$D5205,"")</f>
        <v/>
      </c>
      <c r="D5206" s="39" t="str">
        <f>IFERROR(__xludf.DUMMYFUNCTION("IFERROR(RANK(raw!$H5205,Filter(raw!$H$2:$H10000,raw!$B$2:$B10000=raw!$B5205),1),"""")"),"")</f>
        <v/>
      </c>
      <c r="E5206" s="40" t="str">
        <f t="array" ref="E5206">IFERROR(INDEX(raw!$B:$H,MATCH(1,(raw!$B:$B=$B5206)*(raw!$D:$D=$C5206),0),7), "n/a")</f>
        <v/>
      </c>
    </row>
    <row r="5207">
      <c r="B5207" s="39" t="str">
        <f>IFERROR(raw!$B5206,"")</f>
        <v/>
      </c>
      <c r="C5207" s="39" t="str">
        <f>IFERROR(raw!$D5206,"")</f>
        <v/>
      </c>
      <c r="D5207" s="39" t="str">
        <f>IFERROR(__xludf.DUMMYFUNCTION("IFERROR(RANK(raw!$H5206,Filter(raw!$H$2:$H10000,raw!$B$2:$B10000=raw!$B5206),1),"""")"),"")</f>
        <v/>
      </c>
      <c r="E5207" s="40" t="str">
        <f t="array" ref="E5207">IFERROR(INDEX(raw!$B:$H,MATCH(1,(raw!$B:$B=$B5207)*(raw!$D:$D=$C5207),0),7), "n/a")</f>
        <v/>
      </c>
    </row>
    <row r="5208">
      <c r="B5208" s="39" t="str">
        <f>IFERROR(raw!$B5207,"")</f>
        <v/>
      </c>
      <c r="C5208" s="39" t="str">
        <f>IFERROR(raw!$D5207,"")</f>
        <v/>
      </c>
      <c r="D5208" s="39" t="str">
        <f>IFERROR(__xludf.DUMMYFUNCTION("IFERROR(RANK(raw!$H5207,Filter(raw!$H$2:$H10000,raw!$B$2:$B10000=raw!$B5207),1),"""")"),"")</f>
        <v/>
      </c>
      <c r="E5208" s="40" t="str">
        <f t="array" ref="E5208">IFERROR(INDEX(raw!$B:$H,MATCH(1,(raw!$B:$B=$B5208)*(raw!$D:$D=$C5208),0),7), "n/a")</f>
        <v/>
      </c>
    </row>
    <row r="5209">
      <c r="B5209" s="39" t="str">
        <f>IFERROR(raw!$B5208,"")</f>
        <v/>
      </c>
      <c r="C5209" s="39" t="str">
        <f>IFERROR(raw!$D5208,"")</f>
        <v/>
      </c>
      <c r="D5209" s="39" t="str">
        <f>IFERROR(__xludf.DUMMYFUNCTION("IFERROR(RANK(raw!$H5208,Filter(raw!$H$2:$H10000,raw!$B$2:$B10000=raw!$B5208),1),"""")"),"")</f>
        <v/>
      </c>
      <c r="E5209" s="40" t="str">
        <f t="array" ref="E5209">IFERROR(INDEX(raw!$B:$H,MATCH(1,(raw!$B:$B=$B5209)*(raw!$D:$D=$C5209),0),7), "n/a")</f>
        <v/>
      </c>
    </row>
    <row r="5210">
      <c r="B5210" s="39" t="str">
        <f>IFERROR(raw!$B5209,"")</f>
        <v/>
      </c>
      <c r="C5210" s="39" t="str">
        <f>IFERROR(raw!$D5209,"")</f>
        <v/>
      </c>
      <c r="D5210" s="39" t="str">
        <f>IFERROR(__xludf.DUMMYFUNCTION("IFERROR(RANK(raw!$H5209,Filter(raw!$H$2:$H10000,raw!$B$2:$B10000=raw!$B5209),1),"""")"),"")</f>
        <v/>
      </c>
      <c r="E5210" s="40" t="str">
        <f t="array" ref="E5210">IFERROR(INDEX(raw!$B:$H,MATCH(1,(raw!$B:$B=$B5210)*(raw!$D:$D=$C5210),0),7), "n/a")</f>
        <v/>
      </c>
    </row>
    <row r="5211">
      <c r="B5211" s="39" t="str">
        <f>IFERROR(raw!$B5210,"")</f>
        <v/>
      </c>
      <c r="C5211" s="39" t="str">
        <f>IFERROR(raw!$D5210,"")</f>
        <v/>
      </c>
      <c r="D5211" s="39" t="str">
        <f>IFERROR(__xludf.DUMMYFUNCTION("IFERROR(RANK(raw!$H5210,Filter(raw!$H$2:$H10000,raw!$B$2:$B10000=raw!$B5210),1),"""")"),"")</f>
        <v/>
      </c>
      <c r="E5211" s="40" t="str">
        <f t="array" ref="E5211">IFERROR(INDEX(raw!$B:$H,MATCH(1,(raw!$B:$B=$B5211)*(raw!$D:$D=$C5211),0),7), "n/a")</f>
        <v/>
      </c>
    </row>
    <row r="5212">
      <c r="B5212" s="39" t="str">
        <f>IFERROR(raw!$B5211,"")</f>
        <v/>
      </c>
      <c r="C5212" s="39" t="str">
        <f>IFERROR(raw!$D5211,"")</f>
        <v/>
      </c>
      <c r="D5212" s="39" t="str">
        <f>IFERROR(__xludf.DUMMYFUNCTION("IFERROR(RANK(raw!$H5211,Filter(raw!$H$2:$H10000,raw!$B$2:$B10000=raw!$B5211),1),"""")"),"")</f>
        <v/>
      </c>
      <c r="E5212" s="40" t="str">
        <f t="array" ref="E5212">IFERROR(INDEX(raw!$B:$H,MATCH(1,(raw!$B:$B=$B5212)*(raw!$D:$D=$C5212),0),7), "n/a")</f>
        <v/>
      </c>
    </row>
    <row r="5213">
      <c r="B5213" s="39" t="str">
        <f>IFERROR(raw!$B5212,"")</f>
        <v/>
      </c>
      <c r="C5213" s="39" t="str">
        <f>IFERROR(raw!$D5212,"")</f>
        <v/>
      </c>
      <c r="D5213" s="39" t="str">
        <f>IFERROR(__xludf.DUMMYFUNCTION("IFERROR(RANK(raw!$H5212,Filter(raw!$H$2:$H10000,raw!$B$2:$B10000=raw!$B5212),1),"""")"),"")</f>
        <v/>
      </c>
      <c r="E5213" s="40" t="str">
        <f t="array" ref="E5213">IFERROR(INDEX(raw!$B:$H,MATCH(1,(raw!$B:$B=$B5213)*(raw!$D:$D=$C5213),0),7), "n/a")</f>
        <v/>
      </c>
    </row>
    <row r="5214">
      <c r="B5214" s="39" t="str">
        <f>IFERROR(raw!$B5213,"")</f>
        <v/>
      </c>
      <c r="C5214" s="39" t="str">
        <f>IFERROR(raw!$D5213,"")</f>
        <v/>
      </c>
      <c r="D5214" s="39" t="str">
        <f>IFERROR(__xludf.DUMMYFUNCTION("IFERROR(RANK(raw!$H5213,Filter(raw!$H$2:$H10000,raw!$B$2:$B10000=raw!$B5213),1),"""")"),"")</f>
        <v/>
      </c>
      <c r="E5214" s="40" t="str">
        <f t="array" ref="E5214">IFERROR(INDEX(raw!$B:$H,MATCH(1,(raw!$B:$B=$B5214)*(raw!$D:$D=$C5214),0),7), "n/a")</f>
        <v/>
      </c>
    </row>
    <row r="5215">
      <c r="B5215" s="39" t="str">
        <f>IFERROR(raw!$B5214,"")</f>
        <v/>
      </c>
      <c r="C5215" s="39" t="str">
        <f>IFERROR(raw!$D5214,"")</f>
        <v/>
      </c>
      <c r="D5215" s="39" t="str">
        <f>IFERROR(__xludf.DUMMYFUNCTION("IFERROR(RANK(raw!$H5214,Filter(raw!$H$2:$H10000,raw!$B$2:$B10000=raw!$B5214),1),"""")"),"")</f>
        <v/>
      </c>
      <c r="E5215" s="40" t="str">
        <f t="array" ref="E5215">IFERROR(INDEX(raw!$B:$H,MATCH(1,(raw!$B:$B=$B5215)*(raw!$D:$D=$C5215),0),7), "n/a")</f>
        <v/>
      </c>
    </row>
    <row r="5216">
      <c r="B5216" s="39" t="str">
        <f>IFERROR(raw!$B5215,"")</f>
        <v/>
      </c>
      <c r="C5216" s="39" t="str">
        <f>IFERROR(raw!$D5215,"")</f>
        <v/>
      </c>
      <c r="D5216" s="39" t="str">
        <f>IFERROR(__xludf.DUMMYFUNCTION("IFERROR(RANK(raw!$H5215,Filter(raw!$H$2:$H10000,raw!$B$2:$B10000=raw!$B5215),1),"""")"),"")</f>
        <v/>
      </c>
      <c r="E5216" s="40" t="str">
        <f t="array" ref="E5216">IFERROR(INDEX(raw!$B:$H,MATCH(1,(raw!$B:$B=$B5216)*(raw!$D:$D=$C5216),0),7), "n/a")</f>
        <v/>
      </c>
    </row>
    <row r="5217">
      <c r="B5217" s="39" t="str">
        <f>IFERROR(raw!$B5216,"")</f>
        <v/>
      </c>
      <c r="C5217" s="39" t="str">
        <f>IFERROR(raw!$D5216,"")</f>
        <v/>
      </c>
      <c r="D5217" s="39" t="str">
        <f>IFERROR(__xludf.DUMMYFUNCTION("IFERROR(RANK(raw!$H5216,Filter(raw!$H$2:$H10000,raw!$B$2:$B10000=raw!$B5216),1),"""")"),"")</f>
        <v/>
      </c>
      <c r="E5217" s="40" t="str">
        <f t="array" ref="E5217">IFERROR(INDEX(raw!$B:$H,MATCH(1,(raw!$B:$B=$B5217)*(raw!$D:$D=$C5217),0),7), "n/a")</f>
        <v/>
      </c>
    </row>
    <row r="5218">
      <c r="B5218" s="39" t="str">
        <f>IFERROR(raw!$B5217,"")</f>
        <v/>
      </c>
      <c r="C5218" s="39" t="str">
        <f>IFERROR(raw!$D5217,"")</f>
        <v/>
      </c>
      <c r="D5218" s="39" t="str">
        <f>IFERROR(__xludf.DUMMYFUNCTION("IFERROR(RANK(raw!$H5217,Filter(raw!$H$2:$H10000,raw!$B$2:$B10000=raw!$B5217),1),"""")"),"")</f>
        <v/>
      </c>
      <c r="E5218" s="40" t="str">
        <f t="array" ref="E5218">IFERROR(INDEX(raw!$B:$H,MATCH(1,(raw!$B:$B=$B5218)*(raw!$D:$D=$C5218),0),7), "n/a")</f>
        <v/>
      </c>
    </row>
    <row r="5219">
      <c r="B5219" s="39" t="str">
        <f>IFERROR(raw!$B5218,"")</f>
        <v/>
      </c>
      <c r="C5219" s="39" t="str">
        <f>IFERROR(raw!$D5218,"")</f>
        <v/>
      </c>
      <c r="D5219" s="39" t="str">
        <f>IFERROR(__xludf.DUMMYFUNCTION("IFERROR(RANK(raw!$H5218,Filter(raw!$H$2:$H10000,raw!$B$2:$B10000=raw!$B5218),1),"""")"),"")</f>
        <v/>
      </c>
      <c r="E5219" s="40" t="str">
        <f t="array" ref="E5219">IFERROR(INDEX(raw!$B:$H,MATCH(1,(raw!$B:$B=$B5219)*(raw!$D:$D=$C5219),0),7), "n/a")</f>
        <v/>
      </c>
    </row>
    <row r="5220">
      <c r="B5220" s="39" t="str">
        <f>IFERROR(raw!$B5219,"")</f>
        <v/>
      </c>
      <c r="C5220" s="39" t="str">
        <f>IFERROR(raw!$D5219,"")</f>
        <v/>
      </c>
      <c r="D5220" s="39" t="str">
        <f>IFERROR(__xludf.DUMMYFUNCTION("IFERROR(RANK(raw!$H5219,Filter(raw!$H$2:$H10000,raw!$B$2:$B10000=raw!$B5219),1),"""")"),"")</f>
        <v/>
      </c>
      <c r="E5220" s="40" t="str">
        <f t="array" ref="E5220">IFERROR(INDEX(raw!$B:$H,MATCH(1,(raw!$B:$B=$B5220)*(raw!$D:$D=$C5220),0),7), "n/a")</f>
        <v/>
      </c>
    </row>
    <row r="5221">
      <c r="B5221" s="39" t="str">
        <f>IFERROR(raw!$B5220,"")</f>
        <v/>
      </c>
      <c r="C5221" s="39" t="str">
        <f>IFERROR(raw!$D5220,"")</f>
        <v/>
      </c>
      <c r="D5221" s="39" t="str">
        <f>IFERROR(__xludf.DUMMYFUNCTION("IFERROR(RANK(raw!$H5220,Filter(raw!$H$2:$H10000,raw!$B$2:$B10000=raw!$B5220),1),"""")"),"")</f>
        <v/>
      </c>
      <c r="E5221" s="40" t="str">
        <f t="array" ref="E5221">IFERROR(INDEX(raw!$B:$H,MATCH(1,(raw!$B:$B=$B5221)*(raw!$D:$D=$C5221),0),7), "n/a")</f>
        <v/>
      </c>
    </row>
    <row r="5222">
      <c r="B5222" s="39" t="str">
        <f>IFERROR(raw!$B5221,"")</f>
        <v/>
      </c>
      <c r="C5222" s="39" t="str">
        <f>IFERROR(raw!$D5221,"")</f>
        <v/>
      </c>
      <c r="D5222" s="39" t="str">
        <f>IFERROR(__xludf.DUMMYFUNCTION("IFERROR(RANK(raw!$H5221,Filter(raw!$H$2:$H10000,raw!$B$2:$B10000=raw!$B5221),1),"""")"),"")</f>
        <v/>
      </c>
      <c r="E5222" s="40" t="str">
        <f t="array" ref="E5222">IFERROR(INDEX(raw!$B:$H,MATCH(1,(raw!$B:$B=$B5222)*(raw!$D:$D=$C5222),0),7), "n/a")</f>
        <v/>
      </c>
    </row>
    <row r="5223">
      <c r="B5223" s="39" t="str">
        <f>IFERROR(raw!$B5222,"")</f>
        <v/>
      </c>
      <c r="C5223" s="39" t="str">
        <f>IFERROR(raw!$D5222,"")</f>
        <v/>
      </c>
      <c r="D5223" s="39" t="str">
        <f>IFERROR(__xludf.DUMMYFUNCTION("IFERROR(RANK(raw!$H5222,Filter(raw!$H$2:$H10000,raw!$B$2:$B10000=raw!$B5222),1),"""")"),"")</f>
        <v/>
      </c>
      <c r="E5223" s="40" t="str">
        <f t="array" ref="E5223">IFERROR(INDEX(raw!$B:$H,MATCH(1,(raw!$B:$B=$B5223)*(raw!$D:$D=$C5223),0),7), "n/a")</f>
        <v/>
      </c>
    </row>
    <row r="5224">
      <c r="B5224" s="39" t="str">
        <f>IFERROR(raw!$B5223,"")</f>
        <v/>
      </c>
      <c r="C5224" s="39" t="str">
        <f>IFERROR(raw!$D5223,"")</f>
        <v/>
      </c>
      <c r="D5224" s="39" t="str">
        <f>IFERROR(__xludf.DUMMYFUNCTION("IFERROR(RANK(raw!$H5223,Filter(raw!$H$2:$H10000,raw!$B$2:$B10000=raw!$B5223),1),"""")"),"")</f>
        <v/>
      </c>
      <c r="E5224" s="40" t="str">
        <f t="array" ref="E5224">IFERROR(INDEX(raw!$B:$H,MATCH(1,(raw!$B:$B=$B5224)*(raw!$D:$D=$C5224),0),7), "n/a")</f>
        <v/>
      </c>
    </row>
    <row r="5225">
      <c r="B5225" s="39" t="str">
        <f>IFERROR(raw!$B5224,"")</f>
        <v/>
      </c>
      <c r="C5225" s="39" t="str">
        <f>IFERROR(raw!$D5224,"")</f>
        <v/>
      </c>
      <c r="D5225" s="39" t="str">
        <f>IFERROR(__xludf.DUMMYFUNCTION("IFERROR(RANK(raw!$H5224,Filter(raw!$H$2:$H10000,raw!$B$2:$B10000=raw!$B5224),1),"""")"),"")</f>
        <v/>
      </c>
      <c r="E5225" s="40" t="str">
        <f t="array" ref="E5225">IFERROR(INDEX(raw!$B:$H,MATCH(1,(raw!$B:$B=$B5225)*(raw!$D:$D=$C5225),0),7), "n/a")</f>
        <v/>
      </c>
    </row>
    <row r="5226">
      <c r="B5226" s="39" t="str">
        <f>IFERROR(raw!$B5225,"")</f>
        <v/>
      </c>
      <c r="C5226" s="39" t="str">
        <f>IFERROR(raw!$D5225,"")</f>
        <v/>
      </c>
      <c r="D5226" s="39" t="str">
        <f>IFERROR(__xludf.DUMMYFUNCTION("IFERROR(RANK(raw!$H5225,Filter(raw!$H$2:$H10000,raw!$B$2:$B10000=raw!$B5225),1),"""")"),"")</f>
        <v/>
      </c>
      <c r="E5226" s="40" t="str">
        <f t="array" ref="E5226">IFERROR(INDEX(raw!$B:$H,MATCH(1,(raw!$B:$B=$B5226)*(raw!$D:$D=$C5226),0),7), "n/a")</f>
        <v/>
      </c>
    </row>
    <row r="5227">
      <c r="B5227" s="39" t="str">
        <f>IFERROR(raw!$B5226,"")</f>
        <v/>
      </c>
      <c r="C5227" s="39" t="str">
        <f>IFERROR(raw!$D5226,"")</f>
        <v/>
      </c>
      <c r="D5227" s="39" t="str">
        <f>IFERROR(__xludf.DUMMYFUNCTION("IFERROR(RANK(raw!$H5226,Filter(raw!$H$2:$H10000,raw!$B$2:$B10000=raw!$B5226),1),"""")"),"")</f>
        <v/>
      </c>
      <c r="E5227" s="40" t="str">
        <f t="array" ref="E5227">IFERROR(INDEX(raw!$B:$H,MATCH(1,(raw!$B:$B=$B5227)*(raw!$D:$D=$C5227),0),7), "n/a")</f>
        <v/>
      </c>
    </row>
    <row r="5228">
      <c r="B5228" s="39" t="str">
        <f>IFERROR(raw!$B5227,"")</f>
        <v/>
      </c>
      <c r="C5228" s="39" t="str">
        <f>IFERROR(raw!$D5227,"")</f>
        <v/>
      </c>
      <c r="D5228" s="39" t="str">
        <f>IFERROR(__xludf.DUMMYFUNCTION("IFERROR(RANK(raw!$H5227,Filter(raw!$H$2:$H10000,raw!$B$2:$B10000=raw!$B5227),1),"""")"),"")</f>
        <v/>
      </c>
      <c r="E5228" s="40" t="str">
        <f t="array" ref="E5228">IFERROR(INDEX(raw!$B:$H,MATCH(1,(raw!$B:$B=$B5228)*(raw!$D:$D=$C5228),0),7), "n/a")</f>
        <v/>
      </c>
    </row>
    <row r="5229">
      <c r="B5229" s="39" t="str">
        <f>IFERROR(raw!$B5228,"")</f>
        <v/>
      </c>
      <c r="C5229" s="39" t="str">
        <f>IFERROR(raw!$D5228,"")</f>
        <v/>
      </c>
      <c r="D5229" s="39" t="str">
        <f>IFERROR(__xludf.DUMMYFUNCTION("IFERROR(RANK(raw!$H5228,Filter(raw!$H$2:$H10000,raw!$B$2:$B10000=raw!$B5228),1),"""")"),"")</f>
        <v/>
      </c>
      <c r="E5229" s="40" t="str">
        <f t="array" ref="E5229">IFERROR(INDEX(raw!$B:$H,MATCH(1,(raw!$B:$B=$B5229)*(raw!$D:$D=$C5229),0),7), "n/a")</f>
        <v/>
      </c>
    </row>
    <row r="5230">
      <c r="B5230" s="39" t="str">
        <f>IFERROR(raw!$B5229,"")</f>
        <v/>
      </c>
      <c r="C5230" s="39" t="str">
        <f>IFERROR(raw!$D5229,"")</f>
        <v/>
      </c>
      <c r="D5230" s="39" t="str">
        <f>IFERROR(__xludf.DUMMYFUNCTION("IFERROR(RANK(raw!$H5229,Filter(raw!$H$2:$H10000,raw!$B$2:$B10000=raw!$B5229),1),"""")"),"")</f>
        <v/>
      </c>
      <c r="E5230" s="40" t="str">
        <f t="array" ref="E5230">IFERROR(INDEX(raw!$B:$H,MATCH(1,(raw!$B:$B=$B5230)*(raw!$D:$D=$C5230),0),7), "n/a")</f>
        <v/>
      </c>
    </row>
    <row r="5231">
      <c r="B5231" s="39" t="str">
        <f>IFERROR(raw!$B5230,"")</f>
        <v/>
      </c>
      <c r="C5231" s="39" t="str">
        <f>IFERROR(raw!$D5230,"")</f>
        <v/>
      </c>
      <c r="D5231" s="39" t="str">
        <f>IFERROR(__xludf.DUMMYFUNCTION("IFERROR(RANK(raw!$H5230,Filter(raw!$H$2:$H10000,raw!$B$2:$B10000=raw!$B5230),1),"""")"),"")</f>
        <v/>
      </c>
      <c r="E5231" s="40" t="str">
        <f t="array" ref="E5231">IFERROR(INDEX(raw!$B:$H,MATCH(1,(raw!$B:$B=$B5231)*(raw!$D:$D=$C5231),0),7), "n/a")</f>
        <v/>
      </c>
    </row>
    <row r="5232">
      <c r="B5232" s="39" t="str">
        <f>IFERROR(raw!$B5231,"")</f>
        <v/>
      </c>
      <c r="C5232" s="39" t="str">
        <f>IFERROR(raw!$D5231,"")</f>
        <v/>
      </c>
      <c r="D5232" s="39" t="str">
        <f>IFERROR(__xludf.DUMMYFUNCTION("IFERROR(RANK(raw!$H5231,Filter(raw!$H$2:$H10000,raw!$B$2:$B10000=raw!$B5231),1),"""")"),"")</f>
        <v/>
      </c>
      <c r="E5232" s="40" t="str">
        <f t="array" ref="E5232">IFERROR(INDEX(raw!$B:$H,MATCH(1,(raw!$B:$B=$B5232)*(raw!$D:$D=$C5232),0),7), "n/a")</f>
        <v/>
      </c>
    </row>
    <row r="5233">
      <c r="B5233" s="39" t="str">
        <f>IFERROR(raw!$B5232,"")</f>
        <v/>
      </c>
      <c r="C5233" s="39" t="str">
        <f>IFERROR(raw!$D5232,"")</f>
        <v/>
      </c>
      <c r="D5233" s="39" t="str">
        <f>IFERROR(__xludf.DUMMYFUNCTION("IFERROR(RANK(raw!$H5232,Filter(raw!$H$2:$H10000,raw!$B$2:$B10000=raw!$B5232),1),"""")"),"")</f>
        <v/>
      </c>
      <c r="E5233" s="40" t="str">
        <f t="array" ref="E5233">IFERROR(INDEX(raw!$B:$H,MATCH(1,(raw!$B:$B=$B5233)*(raw!$D:$D=$C5233),0),7), "n/a")</f>
        <v/>
      </c>
    </row>
    <row r="5234">
      <c r="B5234" s="39" t="str">
        <f>IFERROR(raw!$B5233,"")</f>
        <v/>
      </c>
      <c r="C5234" s="39" t="str">
        <f>IFERROR(raw!$D5233,"")</f>
        <v/>
      </c>
      <c r="D5234" s="39" t="str">
        <f>IFERROR(__xludf.DUMMYFUNCTION("IFERROR(RANK(raw!$H5233,Filter(raw!$H$2:$H10000,raw!$B$2:$B10000=raw!$B5233),1),"""")"),"")</f>
        <v/>
      </c>
      <c r="E5234" s="40" t="str">
        <f t="array" ref="E5234">IFERROR(INDEX(raw!$B:$H,MATCH(1,(raw!$B:$B=$B5234)*(raw!$D:$D=$C5234),0),7), "n/a")</f>
        <v/>
      </c>
    </row>
    <row r="5235">
      <c r="B5235" s="39" t="str">
        <f>IFERROR(raw!$B5234,"")</f>
        <v/>
      </c>
      <c r="C5235" s="39" t="str">
        <f>IFERROR(raw!$D5234,"")</f>
        <v/>
      </c>
      <c r="D5235" s="39" t="str">
        <f>IFERROR(__xludf.DUMMYFUNCTION("IFERROR(RANK(raw!$H5234,Filter(raw!$H$2:$H10000,raw!$B$2:$B10000=raw!$B5234),1),"""")"),"")</f>
        <v/>
      </c>
      <c r="E5235" s="40" t="str">
        <f t="array" ref="E5235">IFERROR(INDEX(raw!$B:$H,MATCH(1,(raw!$B:$B=$B5235)*(raw!$D:$D=$C5235),0),7), "n/a")</f>
        <v/>
      </c>
    </row>
    <row r="5236">
      <c r="B5236" s="39" t="str">
        <f>IFERROR(raw!$B5235,"")</f>
        <v/>
      </c>
      <c r="C5236" s="39" t="str">
        <f>IFERROR(raw!$D5235,"")</f>
        <v/>
      </c>
      <c r="D5236" s="39" t="str">
        <f>IFERROR(__xludf.DUMMYFUNCTION("IFERROR(RANK(raw!$H5235,Filter(raw!$H$2:$H10000,raw!$B$2:$B10000=raw!$B5235),1),"""")"),"")</f>
        <v/>
      </c>
      <c r="E5236" s="40" t="str">
        <f t="array" ref="E5236">IFERROR(INDEX(raw!$B:$H,MATCH(1,(raw!$B:$B=$B5236)*(raw!$D:$D=$C5236),0),7), "n/a")</f>
        <v/>
      </c>
    </row>
    <row r="5237">
      <c r="B5237" s="39" t="str">
        <f>IFERROR(raw!$B5236,"")</f>
        <v/>
      </c>
      <c r="C5237" s="39" t="str">
        <f>IFERROR(raw!$D5236,"")</f>
        <v/>
      </c>
      <c r="D5237" s="39" t="str">
        <f>IFERROR(__xludf.DUMMYFUNCTION("IFERROR(RANK(raw!$H5236,Filter(raw!$H$2:$H10000,raw!$B$2:$B10000=raw!$B5236),1),"""")"),"")</f>
        <v/>
      </c>
      <c r="E5237" s="40" t="str">
        <f t="array" ref="E5237">IFERROR(INDEX(raw!$B:$H,MATCH(1,(raw!$B:$B=$B5237)*(raw!$D:$D=$C5237),0),7), "n/a")</f>
        <v/>
      </c>
    </row>
    <row r="5238">
      <c r="B5238" s="39" t="str">
        <f>IFERROR(raw!$B5237,"")</f>
        <v/>
      </c>
      <c r="C5238" s="39" t="str">
        <f>IFERROR(raw!$D5237,"")</f>
        <v/>
      </c>
      <c r="D5238" s="39" t="str">
        <f>IFERROR(__xludf.DUMMYFUNCTION("IFERROR(RANK(raw!$H5237,Filter(raw!$H$2:$H10000,raw!$B$2:$B10000=raw!$B5237),1),"""")"),"")</f>
        <v/>
      </c>
      <c r="E5238" s="40" t="str">
        <f t="array" ref="E5238">IFERROR(INDEX(raw!$B:$H,MATCH(1,(raw!$B:$B=$B5238)*(raw!$D:$D=$C5238),0),7), "n/a")</f>
        <v/>
      </c>
    </row>
    <row r="5239">
      <c r="B5239" s="39" t="str">
        <f>IFERROR(raw!$B5238,"")</f>
        <v/>
      </c>
      <c r="C5239" s="39" t="str">
        <f>IFERROR(raw!$D5238,"")</f>
        <v/>
      </c>
      <c r="D5239" s="39" t="str">
        <f>IFERROR(__xludf.DUMMYFUNCTION("IFERROR(RANK(raw!$H5238,Filter(raw!$H$2:$H10000,raw!$B$2:$B10000=raw!$B5238),1),"""")"),"")</f>
        <v/>
      </c>
      <c r="E5239" s="40" t="str">
        <f t="array" ref="E5239">IFERROR(INDEX(raw!$B:$H,MATCH(1,(raw!$B:$B=$B5239)*(raw!$D:$D=$C5239),0),7), "n/a")</f>
        <v/>
      </c>
    </row>
    <row r="5240">
      <c r="B5240" s="39" t="str">
        <f>IFERROR(raw!$B5239,"")</f>
        <v/>
      </c>
      <c r="C5240" s="39" t="str">
        <f>IFERROR(raw!$D5239,"")</f>
        <v/>
      </c>
      <c r="D5240" s="39" t="str">
        <f>IFERROR(__xludf.DUMMYFUNCTION("IFERROR(RANK(raw!$H5239,Filter(raw!$H$2:$H10000,raw!$B$2:$B10000=raw!$B5239),1),"""")"),"")</f>
        <v/>
      </c>
      <c r="E5240" s="40" t="str">
        <f t="array" ref="E5240">IFERROR(INDEX(raw!$B:$H,MATCH(1,(raw!$B:$B=$B5240)*(raw!$D:$D=$C5240),0),7), "n/a")</f>
        <v/>
      </c>
    </row>
    <row r="5241">
      <c r="B5241" s="39" t="str">
        <f>IFERROR(raw!$B5240,"")</f>
        <v/>
      </c>
      <c r="C5241" s="39" t="str">
        <f>IFERROR(raw!$D5240,"")</f>
        <v/>
      </c>
      <c r="D5241" s="39" t="str">
        <f>IFERROR(__xludf.DUMMYFUNCTION("IFERROR(RANK(raw!$H5240,Filter(raw!$H$2:$H10000,raw!$B$2:$B10000=raw!$B5240),1),"""")"),"")</f>
        <v/>
      </c>
      <c r="E5241" s="40" t="str">
        <f t="array" ref="E5241">IFERROR(INDEX(raw!$B:$H,MATCH(1,(raw!$B:$B=$B5241)*(raw!$D:$D=$C5241),0),7), "n/a")</f>
        <v/>
      </c>
    </row>
    <row r="5242">
      <c r="B5242" s="39" t="str">
        <f>IFERROR(raw!$B5241,"")</f>
        <v/>
      </c>
      <c r="C5242" s="39" t="str">
        <f>IFERROR(raw!$D5241,"")</f>
        <v/>
      </c>
      <c r="D5242" s="39" t="str">
        <f>IFERROR(__xludf.DUMMYFUNCTION("IFERROR(RANK(raw!$H5241,Filter(raw!$H$2:$H10000,raw!$B$2:$B10000=raw!$B5241),1),"""")"),"")</f>
        <v/>
      </c>
      <c r="E5242" s="40" t="str">
        <f t="array" ref="E5242">IFERROR(INDEX(raw!$B:$H,MATCH(1,(raw!$B:$B=$B5242)*(raw!$D:$D=$C5242),0),7), "n/a")</f>
        <v/>
      </c>
    </row>
    <row r="5243">
      <c r="B5243" s="39" t="str">
        <f>IFERROR(raw!$B5242,"")</f>
        <v/>
      </c>
      <c r="C5243" s="39" t="str">
        <f>IFERROR(raw!$D5242,"")</f>
        <v/>
      </c>
      <c r="D5243" s="39" t="str">
        <f>IFERROR(__xludf.DUMMYFUNCTION("IFERROR(RANK(raw!$H5242,Filter(raw!$H$2:$H10000,raw!$B$2:$B10000=raw!$B5242),1),"""")"),"")</f>
        <v/>
      </c>
      <c r="E5243" s="40" t="str">
        <f t="array" ref="E5243">IFERROR(INDEX(raw!$B:$H,MATCH(1,(raw!$B:$B=$B5243)*(raw!$D:$D=$C5243),0),7), "n/a")</f>
        <v/>
      </c>
    </row>
    <row r="5244">
      <c r="B5244" s="39" t="str">
        <f>IFERROR(raw!$B5243,"")</f>
        <v/>
      </c>
      <c r="C5244" s="39" t="str">
        <f>IFERROR(raw!$D5243,"")</f>
        <v/>
      </c>
      <c r="D5244" s="39" t="str">
        <f>IFERROR(__xludf.DUMMYFUNCTION("IFERROR(RANK(raw!$H5243,Filter(raw!$H$2:$H10000,raw!$B$2:$B10000=raw!$B5243),1),"""")"),"")</f>
        <v/>
      </c>
      <c r="E5244" s="40" t="str">
        <f t="array" ref="E5244">IFERROR(INDEX(raw!$B:$H,MATCH(1,(raw!$B:$B=$B5244)*(raw!$D:$D=$C5244),0),7), "n/a")</f>
        <v/>
      </c>
    </row>
    <row r="5245">
      <c r="B5245" s="39" t="str">
        <f>IFERROR(raw!$B5244,"")</f>
        <v/>
      </c>
      <c r="C5245" s="39" t="str">
        <f>IFERROR(raw!$D5244,"")</f>
        <v/>
      </c>
      <c r="D5245" s="39" t="str">
        <f>IFERROR(__xludf.DUMMYFUNCTION("IFERROR(RANK(raw!$H5244,Filter(raw!$H$2:$H10000,raw!$B$2:$B10000=raw!$B5244),1),"""")"),"")</f>
        <v/>
      </c>
      <c r="E5245" s="40" t="str">
        <f t="array" ref="E5245">IFERROR(INDEX(raw!$B:$H,MATCH(1,(raw!$B:$B=$B5245)*(raw!$D:$D=$C5245),0),7), "n/a")</f>
        <v/>
      </c>
    </row>
    <row r="5246">
      <c r="B5246" s="39" t="str">
        <f>IFERROR(raw!$B5245,"")</f>
        <v/>
      </c>
      <c r="C5246" s="39" t="str">
        <f>IFERROR(raw!$D5245,"")</f>
        <v/>
      </c>
      <c r="D5246" s="39" t="str">
        <f>IFERROR(__xludf.DUMMYFUNCTION("IFERROR(RANK(raw!$H5245,Filter(raw!$H$2:$H10000,raw!$B$2:$B10000=raw!$B5245),1),"""")"),"")</f>
        <v/>
      </c>
      <c r="E5246" s="40" t="str">
        <f t="array" ref="E5246">IFERROR(INDEX(raw!$B:$H,MATCH(1,(raw!$B:$B=$B5246)*(raw!$D:$D=$C5246),0),7), "n/a")</f>
        <v/>
      </c>
    </row>
    <row r="5247">
      <c r="B5247" s="39" t="str">
        <f>IFERROR(raw!$B5246,"")</f>
        <v/>
      </c>
      <c r="C5247" s="39" t="str">
        <f>IFERROR(raw!$D5246,"")</f>
        <v/>
      </c>
      <c r="D5247" s="39" t="str">
        <f>IFERROR(__xludf.DUMMYFUNCTION("IFERROR(RANK(raw!$H5246,Filter(raw!$H$2:$H10000,raw!$B$2:$B10000=raw!$B5246),1),"""")"),"")</f>
        <v/>
      </c>
      <c r="E5247" s="40" t="str">
        <f t="array" ref="E5247">IFERROR(INDEX(raw!$B:$H,MATCH(1,(raw!$B:$B=$B5247)*(raw!$D:$D=$C5247),0),7), "n/a")</f>
        <v/>
      </c>
    </row>
    <row r="5248">
      <c r="B5248" s="39" t="str">
        <f>IFERROR(raw!$B5247,"")</f>
        <v/>
      </c>
      <c r="C5248" s="39" t="str">
        <f>IFERROR(raw!$D5247,"")</f>
        <v/>
      </c>
      <c r="D5248" s="39" t="str">
        <f>IFERROR(__xludf.DUMMYFUNCTION("IFERROR(RANK(raw!$H5247,Filter(raw!$H$2:$H10000,raw!$B$2:$B10000=raw!$B5247),1),"""")"),"")</f>
        <v/>
      </c>
      <c r="E5248" s="40" t="str">
        <f t="array" ref="E5248">IFERROR(INDEX(raw!$B:$H,MATCH(1,(raw!$B:$B=$B5248)*(raw!$D:$D=$C5248),0),7), "n/a")</f>
        <v/>
      </c>
    </row>
    <row r="5249">
      <c r="B5249" s="39" t="str">
        <f>IFERROR(raw!$B5248,"")</f>
        <v/>
      </c>
      <c r="C5249" s="39" t="str">
        <f>IFERROR(raw!$D5248,"")</f>
        <v/>
      </c>
      <c r="D5249" s="39" t="str">
        <f>IFERROR(__xludf.DUMMYFUNCTION("IFERROR(RANK(raw!$H5248,Filter(raw!$H$2:$H10000,raw!$B$2:$B10000=raw!$B5248),1),"""")"),"")</f>
        <v/>
      </c>
      <c r="E5249" s="40" t="str">
        <f t="array" ref="E5249">IFERROR(INDEX(raw!$B:$H,MATCH(1,(raw!$B:$B=$B5249)*(raw!$D:$D=$C5249),0),7), "n/a")</f>
        <v/>
      </c>
    </row>
    <row r="5250">
      <c r="B5250" s="39" t="str">
        <f>IFERROR(raw!$B5249,"")</f>
        <v/>
      </c>
      <c r="C5250" s="39" t="str">
        <f>IFERROR(raw!$D5249,"")</f>
        <v/>
      </c>
      <c r="D5250" s="39" t="str">
        <f>IFERROR(__xludf.DUMMYFUNCTION("IFERROR(RANK(raw!$H5249,Filter(raw!$H$2:$H10000,raw!$B$2:$B10000=raw!$B5249),1),"""")"),"")</f>
        <v/>
      </c>
      <c r="E5250" s="40" t="str">
        <f t="array" ref="E5250">IFERROR(INDEX(raw!$B:$H,MATCH(1,(raw!$B:$B=$B5250)*(raw!$D:$D=$C5250),0),7), "n/a")</f>
        <v/>
      </c>
    </row>
    <row r="5251">
      <c r="B5251" s="39" t="str">
        <f>IFERROR(raw!$B5250,"")</f>
        <v/>
      </c>
      <c r="C5251" s="39" t="str">
        <f>IFERROR(raw!$D5250,"")</f>
        <v/>
      </c>
      <c r="D5251" s="39" t="str">
        <f>IFERROR(__xludf.DUMMYFUNCTION("IFERROR(RANK(raw!$H5250,Filter(raw!$H$2:$H10000,raw!$B$2:$B10000=raw!$B5250),1),"""")"),"")</f>
        <v/>
      </c>
      <c r="E5251" s="40" t="str">
        <f t="array" ref="E5251">IFERROR(INDEX(raw!$B:$H,MATCH(1,(raw!$B:$B=$B5251)*(raw!$D:$D=$C5251),0),7), "n/a")</f>
        <v/>
      </c>
    </row>
    <row r="5252">
      <c r="B5252" s="39" t="str">
        <f>IFERROR(raw!$B5251,"")</f>
        <v/>
      </c>
      <c r="C5252" s="39" t="str">
        <f>IFERROR(raw!$D5251,"")</f>
        <v/>
      </c>
      <c r="D5252" s="39" t="str">
        <f>IFERROR(__xludf.DUMMYFUNCTION("IFERROR(RANK(raw!$H5251,Filter(raw!$H$2:$H10000,raw!$B$2:$B10000=raw!$B5251),1),"""")"),"")</f>
        <v/>
      </c>
      <c r="E5252" s="40" t="str">
        <f t="array" ref="E5252">IFERROR(INDEX(raw!$B:$H,MATCH(1,(raw!$B:$B=$B5252)*(raw!$D:$D=$C5252),0),7), "n/a")</f>
        <v/>
      </c>
    </row>
    <row r="5253">
      <c r="B5253" s="39" t="str">
        <f>IFERROR(raw!$B5252,"")</f>
        <v/>
      </c>
      <c r="C5253" s="39" t="str">
        <f>IFERROR(raw!$D5252,"")</f>
        <v/>
      </c>
      <c r="D5253" s="39" t="str">
        <f>IFERROR(__xludf.DUMMYFUNCTION("IFERROR(RANK(raw!$H5252,Filter(raw!$H$2:$H10000,raw!$B$2:$B10000=raw!$B5252),1),"""")"),"")</f>
        <v/>
      </c>
      <c r="E5253" s="40" t="str">
        <f t="array" ref="E5253">IFERROR(INDEX(raw!$B:$H,MATCH(1,(raw!$B:$B=$B5253)*(raw!$D:$D=$C5253),0),7), "n/a")</f>
        <v/>
      </c>
    </row>
    <row r="5254">
      <c r="B5254" s="39" t="str">
        <f>IFERROR(raw!$B5253,"")</f>
        <v/>
      </c>
      <c r="C5254" s="39" t="str">
        <f>IFERROR(raw!$D5253,"")</f>
        <v/>
      </c>
      <c r="D5254" s="39" t="str">
        <f>IFERROR(__xludf.DUMMYFUNCTION("IFERROR(RANK(raw!$H5253,Filter(raw!$H$2:$H10000,raw!$B$2:$B10000=raw!$B5253),1),"""")"),"")</f>
        <v/>
      </c>
      <c r="E5254" s="40" t="str">
        <f t="array" ref="E5254">IFERROR(INDEX(raw!$B:$H,MATCH(1,(raw!$B:$B=$B5254)*(raw!$D:$D=$C5254),0),7), "n/a")</f>
        <v/>
      </c>
    </row>
    <row r="5255">
      <c r="B5255" s="39" t="str">
        <f>IFERROR(raw!$B5254,"")</f>
        <v/>
      </c>
      <c r="C5255" s="39" t="str">
        <f>IFERROR(raw!$D5254,"")</f>
        <v/>
      </c>
      <c r="D5255" s="39" t="str">
        <f>IFERROR(__xludf.DUMMYFUNCTION("IFERROR(RANK(raw!$H5254,Filter(raw!$H$2:$H10000,raw!$B$2:$B10000=raw!$B5254),1),"""")"),"")</f>
        <v/>
      </c>
      <c r="E5255" s="40" t="str">
        <f t="array" ref="E5255">IFERROR(INDEX(raw!$B:$H,MATCH(1,(raw!$B:$B=$B5255)*(raw!$D:$D=$C5255),0),7), "n/a")</f>
        <v/>
      </c>
    </row>
    <row r="5256">
      <c r="B5256" s="39" t="str">
        <f>IFERROR(raw!$B5255,"")</f>
        <v/>
      </c>
      <c r="C5256" s="39" t="str">
        <f>IFERROR(raw!$D5255,"")</f>
        <v/>
      </c>
      <c r="D5256" s="39" t="str">
        <f>IFERROR(__xludf.DUMMYFUNCTION("IFERROR(RANK(raw!$H5255,Filter(raw!$H$2:$H10000,raw!$B$2:$B10000=raw!$B5255),1),"""")"),"")</f>
        <v/>
      </c>
      <c r="E5256" s="40" t="str">
        <f t="array" ref="E5256">IFERROR(INDEX(raw!$B:$H,MATCH(1,(raw!$B:$B=$B5256)*(raw!$D:$D=$C5256),0),7), "n/a")</f>
        <v/>
      </c>
    </row>
    <row r="5257">
      <c r="B5257" s="39" t="str">
        <f>IFERROR(raw!$B5256,"")</f>
        <v/>
      </c>
      <c r="C5257" s="39" t="str">
        <f>IFERROR(raw!$D5256,"")</f>
        <v/>
      </c>
      <c r="D5257" s="39" t="str">
        <f>IFERROR(__xludf.DUMMYFUNCTION("IFERROR(RANK(raw!$H5256,Filter(raw!$H$2:$H10000,raw!$B$2:$B10000=raw!$B5256),1),"""")"),"")</f>
        <v/>
      </c>
      <c r="E5257" s="40" t="str">
        <f t="array" ref="E5257">IFERROR(INDEX(raw!$B:$H,MATCH(1,(raw!$B:$B=$B5257)*(raw!$D:$D=$C5257),0),7), "n/a")</f>
        <v/>
      </c>
    </row>
    <row r="5258">
      <c r="B5258" s="39" t="str">
        <f>IFERROR(raw!$B5257,"")</f>
        <v/>
      </c>
      <c r="C5258" s="39" t="str">
        <f>IFERROR(raw!$D5257,"")</f>
        <v/>
      </c>
      <c r="D5258" s="39" t="str">
        <f>IFERROR(__xludf.DUMMYFUNCTION("IFERROR(RANK(raw!$H5257,Filter(raw!$H$2:$H10000,raw!$B$2:$B10000=raw!$B5257),1),"""")"),"")</f>
        <v/>
      </c>
      <c r="E5258" s="40" t="str">
        <f t="array" ref="E5258">IFERROR(INDEX(raw!$B:$H,MATCH(1,(raw!$B:$B=$B5258)*(raw!$D:$D=$C5258),0),7), "n/a")</f>
        <v/>
      </c>
    </row>
    <row r="5259">
      <c r="B5259" s="39" t="str">
        <f>IFERROR(raw!$B5258,"")</f>
        <v/>
      </c>
      <c r="C5259" s="39" t="str">
        <f>IFERROR(raw!$D5258,"")</f>
        <v/>
      </c>
      <c r="D5259" s="39" t="str">
        <f>IFERROR(__xludf.DUMMYFUNCTION("IFERROR(RANK(raw!$H5258,Filter(raw!$H$2:$H10000,raw!$B$2:$B10000=raw!$B5258),1),"""")"),"")</f>
        <v/>
      </c>
      <c r="E5259" s="40" t="str">
        <f t="array" ref="E5259">IFERROR(INDEX(raw!$B:$H,MATCH(1,(raw!$B:$B=$B5259)*(raw!$D:$D=$C5259),0),7), "n/a")</f>
        <v/>
      </c>
    </row>
    <row r="5260">
      <c r="B5260" s="39" t="str">
        <f>IFERROR(raw!$B5259,"")</f>
        <v/>
      </c>
      <c r="C5260" s="39" t="str">
        <f>IFERROR(raw!$D5259,"")</f>
        <v/>
      </c>
      <c r="D5260" s="39" t="str">
        <f>IFERROR(__xludf.DUMMYFUNCTION("IFERROR(RANK(raw!$H5259,Filter(raw!$H$2:$H10000,raw!$B$2:$B10000=raw!$B5259),1),"""")"),"")</f>
        <v/>
      </c>
      <c r="E5260" s="40" t="str">
        <f t="array" ref="E5260">IFERROR(INDEX(raw!$B:$H,MATCH(1,(raw!$B:$B=$B5260)*(raw!$D:$D=$C5260),0),7), "n/a")</f>
        <v/>
      </c>
    </row>
    <row r="5261">
      <c r="B5261" s="39" t="str">
        <f>IFERROR(raw!$B5260,"")</f>
        <v/>
      </c>
      <c r="C5261" s="39" t="str">
        <f>IFERROR(raw!$D5260,"")</f>
        <v/>
      </c>
      <c r="D5261" s="39" t="str">
        <f>IFERROR(__xludf.DUMMYFUNCTION("IFERROR(RANK(raw!$H5260,Filter(raw!$H$2:$H10000,raw!$B$2:$B10000=raw!$B5260),1),"""")"),"")</f>
        <v/>
      </c>
      <c r="E5261" s="40" t="str">
        <f t="array" ref="E5261">IFERROR(INDEX(raw!$B:$H,MATCH(1,(raw!$B:$B=$B5261)*(raw!$D:$D=$C5261),0),7), "n/a")</f>
        <v/>
      </c>
    </row>
    <row r="5262">
      <c r="B5262" s="39" t="str">
        <f>IFERROR(raw!$B5261,"")</f>
        <v/>
      </c>
      <c r="C5262" s="39" t="str">
        <f>IFERROR(raw!$D5261,"")</f>
        <v/>
      </c>
      <c r="D5262" s="39" t="str">
        <f>IFERROR(__xludf.DUMMYFUNCTION("IFERROR(RANK(raw!$H5261,Filter(raw!$H$2:$H10000,raw!$B$2:$B10000=raw!$B5261),1),"""")"),"")</f>
        <v/>
      </c>
      <c r="E5262" s="40" t="str">
        <f t="array" ref="E5262">IFERROR(INDEX(raw!$B:$H,MATCH(1,(raw!$B:$B=$B5262)*(raw!$D:$D=$C5262),0),7), "n/a")</f>
        <v/>
      </c>
    </row>
    <row r="5263">
      <c r="B5263" s="39" t="str">
        <f>IFERROR(raw!$B5262,"")</f>
        <v/>
      </c>
      <c r="C5263" s="39" t="str">
        <f>IFERROR(raw!$D5262,"")</f>
        <v/>
      </c>
      <c r="D5263" s="39" t="str">
        <f>IFERROR(__xludf.DUMMYFUNCTION("IFERROR(RANK(raw!$H5262,Filter(raw!$H$2:$H10000,raw!$B$2:$B10000=raw!$B5262),1),"""")"),"")</f>
        <v/>
      </c>
      <c r="E5263" s="40" t="str">
        <f t="array" ref="E5263">IFERROR(INDEX(raw!$B:$H,MATCH(1,(raw!$B:$B=$B5263)*(raw!$D:$D=$C5263),0),7), "n/a")</f>
        <v/>
      </c>
    </row>
    <row r="5264">
      <c r="B5264" s="39" t="str">
        <f>IFERROR(raw!$B5263,"")</f>
        <v/>
      </c>
      <c r="C5264" s="39" t="str">
        <f>IFERROR(raw!$D5263,"")</f>
        <v/>
      </c>
      <c r="D5264" s="39" t="str">
        <f>IFERROR(__xludf.DUMMYFUNCTION("IFERROR(RANK(raw!$H5263,Filter(raw!$H$2:$H10000,raw!$B$2:$B10000=raw!$B5263),1),"""")"),"")</f>
        <v/>
      </c>
      <c r="E5264" s="40" t="str">
        <f t="array" ref="E5264">IFERROR(INDEX(raw!$B:$H,MATCH(1,(raw!$B:$B=$B5264)*(raw!$D:$D=$C5264),0),7), "n/a")</f>
        <v/>
      </c>
    </row>
    <row r="5265">
      <c r="B5265" s="39" t="str">
        <f>IFERROR(raw!$B5264,"")</f>
        <v/>
      </c>
      <c r="C5265" s="39" t="str">
        <f>IFERROR(raw!$D5264,"")</f>
        <v/>
      </c>
      <c r="D5265" s="39" t="str">
        <f>IFERROR(__xludf.DUMMYFUNCTION("IFERROR(RANK(raw!$H5264,Filter(raw!$H$2:$H10000,raw!$B$2:$B10000=raw!$B5264),1),"""")"),"")</f>
        <v/>
      </c>
      <c r="E5265" s="40" t="str">
        <f t="array" ref="E5265">IFERROR(INDEX(raw!$B:$H,MATCH(1,(raw!$B:$B=$B5265)*(raw!$D:$D=$C5265),0),7), "n/a")</f>
        <v/>
      </c>
    </row>
    <row r="5266">
      <c r="B5266" s="39" t="str">
        <f>IFERROR(raw!$B5265,"")</f>
        <v/>
      </c>
      <c r="C5266" s="39" t="str">
        <f>IFERROR(raw!$D5265,"")</f>
        <v/>
      </c>
      <c r="D5266" s="39" t="str">
        <f>IFERROR(__xludf.DUMMYFUNCTION("IFERROR(RANK(raw!$H5265,Filter(raw!$H$2:$H10000,raw!$B$2:$B10000=raw!$B5265),1),"""")"),"")</f>
        <v/>
      </c>
      <c r="E5266" s="40" t="str">
        <f t="array" ref="E5266">IFERROR(INDEX(raw!$B:$H,MATCH(1,(raw!$B:$B=$B5266)*(raw!$D:$D=$C5266),0),7), "n/a")</f>
        <v/>
      </c>
    </row>
    <row r="5267">
      <c r="B5267" s="39" t="str">
        <f>IFERROR(raw!$B5266,"")</f>
        <v/>
      </c>
      <c r="C5267" s="39" t="str">
        <f>IFERROR(raw!$D5266,"")</f>
        <v/>
      </c>
      <c r="D5267" s="39" t="str">
        <f>IFERROR(__xludf.DUMMYFUNCTION("IFERROR(RANK(raw!$H5266,Filter(raw!$H$2:$H10000,raw!$B$2:$B10000=raw!$B5266),1),"""")"),"")</f>
        <v/>
      </c>
      <c r="E5267" s="40" t="str">
        <f t="array" ref="E5267">IFERROR(INDEX(raw!$B:$H,MATCH(1,(raw!$B:$B=$B5267)*(raw!$D:$D=$C5267),0),7), "n/a")</f>
        <v/>
      </c>
    </row>
    <row r="5268">
      <c r="B5268" s="39" t="str">
        <f>IFERROR(raw!$B5267,"")</f>
        <v/>
      </c>
      <c r="C5268" s="39" t="str">
        <f>IFERROR(raw!$D5267,"")</f>
        <v/>
      </c>
      <c r="D5268" s="39" t="str">
        <f>IFERROR(__xludf.DUMMYFUNCTION("IFERROR(RANK(raw!$H5267,Filter(raw!$H$2:$H10000,raw!$B$2:$B10000=raw!$B5267),1),"""")"),"")</f>
        <v/>
      </c>
      <c r="E5268" s="40" t="str">
        <f t="array" ref="E5268">IFERROR(INDEX(raw!$B:$H,MATCH(1,(raw!$B:$B=$B5268)*(raw!$D:$D=$C5268),0),7), "n/a")</f>
        <v/>
      </c>
    </row>
    <row r="5269">
      <c r="B5269" s="39" t="str">
        <f>IFERROR(raw!$B5268,"")</f>
        <v/>
      </c>
      <c r="C5269" s="39" t="str">
        <f>IFERROR(raw!$D5268,"")</f>
        <v/>
      </c>
      <c r="D5269" s="39" t="str">
        <f>IFERROR(__xludf.DUMMYFUNCTION("IFERROR(RANK(raw!$H5268,Filter(raw!$H$2:$H10000,raw!$B$2:$B10000=raw!$B5268),1),"""")"),"")</f>
        <v/>
      </c>
      <c r="E5269" s="40" t="str">
        <f t="array" ref="E5269">IFERROR(INDEX(raw!$B:$H,MATCH(1,(raw!$B:$B=$B5269)*(raw!$D:$D=$C5269),0),7), "n/a")</f>
        <v/>
      </c>
    </row>
    <row r="5270">
      <c r="B5270" s="39" t="str">
        <f>IFERROR(raw!$B5269,"")</f>
        <v/>
      </c>
      <c r="C5270" s="39" t="str">
        <f>IFERROR(raw!$D5269,"")</f>
        <v/>
      </c>
      <c r="D5270" s="39" t="str">
        <f>IFERROR(__xludf.DUMMYFUNCTION("IFERROR(RANK(raw!$H5269,Filter(raw!$H$2:$H10000,raw!$B$2:$B10000=raw!$B5269),1),"""")"),"")</f>
        <v/>
      </c>
      <c r="E5270" s="40" t="str">
        <f t="array" ref="E5270">IFERROR(INDEX(raw!$B:$H,MATCH(1,(raw!$B:$B=$B5270)*(raw!$D:$D=$C5270),0),7), "n/a")</f>
        <v/>
      </c>
    </row>
    <row r="5271">
      <c r="B5271" s="39" t="str">
        <f>IFERROR(raw!$B5270,"")</f>
        <v/>
      </c>
      <c r="C5271" s="39" t="str">
        <f>IFERROR(raw!$D5270,"")</f>
        <v/>
      </c>
      <c r="D5271" s="39" t="str">
        <f>IFERROR(__xludf.DUMMYFUNCTION("IFERROR(RANK(raw!$H5270,Filter(raw!$H$2:$H10000,raw!$B$2:$B10000=raw!$B5270),1),"""")"),"")</f>
        <v/>
      </c>
      <c r="E5271" s="40" t="str">
        <f t="array" ref="E5271">IFERROR(INDEX(raw!$B:$H,MATCH(1,(raw!$B:$B=$B5271)*(raw!$D:$D=$C5271),0),7), "n/a")</f>
        <v/>
      </c>
    </row>
    <row r="5272">
      <c r="B5272" s="39" t="str">
        <f>IFERROR(raw!$B5271,"")</f>
        <v/>
      </c>
      <c r="C5272" s="39" t="str">
        <f>IFERROR(raw!$D5271,"")</f>
        <v/>
      </c>
      <c r="D5272" s="39" t="str">
        <f>IFERROR(__xludf.DUMMYFUNCTION("IFERROR(RANK(raw!$H5271,Filter(raw!$H$2:$H10000,raw!$B$2:$B10000=raw!$B5271),1),"""")"),"")</f>
        <v/>
      </c>
      <c r="E5272" s="40" t="str">
        <f t="array" ref="E5272">IFERROR(INDEX(raw!$B:$H,MATCH(1,(raw!$B:$B=$B5272)*(raw!$D:$D=$C5272),0),7), "n/a")</f>
        <v/>
      </c>
    </row>
    <row r="5273">
      <c r="B5273" s="39" t="str">
        <f>IFERROR(raw!$B5272,"")</f>
        <v/>
      </c>
      <c r="C5273" s="39" t="str">
        <f>IFERROR(raw!$D5272,"")</f>
        <v/>
      </c>
      <c r="D5273" s="39" t="str">
        <f>IFERROR(__xludf.DUMMYFUNCTION("IFERROR(RANK(raw!$H5272,Filter(raw!$H$2:$H10000,raw!$B$2:$B10000=raw!$B5272),1),"""")"),"")</f>
        <v/>
      </c>
      <c r="E5273" s="40" t="str">
        <f t="array" ref="E5273">IFERROR(INDEX(raw!$B:$H,MATCH(1,(raw!$B:$B=$B5273)*(raw!$D:$D=$C5273),0),7), "n/a")</f>
        <v/>
      </c>
    </row>
    <row r="5274">
      <c r="B5274" s="39" t="str">
        <f>IFERROR(raw!$B5273,"")</f>
        <v/>
      </c>
      <c r="C5274" s="39" t="str">
        <f>IFERROR(raw!$D5273,"")</f>
        <v/>
      </c>
      <c r="D5274" s="39" t="str">
        <f>IFERROR(__xludf.DUMMYFUNCTION("IFERROR(RANK(raw!$H5273,Filter(raw!$H$2:$H10000,raw!$B$2:$B10000=raw!$B5273),1),"""")"),"")</f>
        <v/>
      </c>
      <c r="E5274" s="40" t="str">
        <f t="array" ref="E5274">IFERROR(INDEX(raw!$B:$H,MATCH(1,(raw!$B:$B=$B5274)*(raw!$D:$D=$C5274),0),7), "n/a")</f>
        <v/>
      </c>
    </row>
    <row r="5275">
      <c r="B5275" s="39" t="str">
        <f>IFERROR(raw!$B5274,"")</f>
        <v/>
      </c>
      <c r="C5275" s="39" t="str">
        <f>IFERROR(raw!$D5274,"")</f>
        <v/>
      </c>
      <c r="D5275" s="39" t="str">
        <f>IFERROR(__xludf.DUMMYFUNCTION("IFERROR(RANK(raw!$H5274,Filter(raw!$H$2:$H10000,raw!$B$2:$B10000=raw!$B5274),1),"""")"),"")</f>
        <v/>
      </c>
      <c r="E5275" s="40" t="str">
        <f t="array" ref="E5275">IFERROR(INDEX(raw!$B:$H,MATCH(1,(raw!$B:$B=$B5275)*(raw!$D:$D=$C5275),0),7), "n/a")</f>
        <v/>
      </c>
    </row>
    <row r="5276">
      <c r="B5276" s="39" t="str">
        <f>IFERROR(raw!$B5275,"")</f>
        <v/>
      </c>
      <c r="C5276" s="39" t="str">
        <f>IFERROR(raw!$D5275,"")</f>
        <v/>
      </c>
      <c r="D5276" s="39" t="str">
        <f>IFERROR(__xludf.DUMMYFUNCTION("IFERROR(RANK(raw!$H5275,Filter(raw!$H$2:$H10000,raw!$B$2:$B10000=raw!$B5275),1),"""")"),"")</f>
        <v/>
      </c>
      <c r="E5276" s="40" t="str">
        <f t="array" ref="E5276">IFERROR(INDEX(raw!$B:$H,MATCH(1,(raw!$B:$B=$B5276)*(raw!$D:$D=$C5276),0),7), "n/a")</f>
        <v/>
      </c>
    </row>
    <row r="5277">
      <c r="B5277" s="39" t="str">
        <f>IFERROR(raw!$B5276,"")</f>
        <v/>
      </c>
      <c r="C5277" s="39" t="str">
        <f>IFERROR(raw!$D5276,"")</f>
        <v/>
      </c>
      <c r="D5277" s="39" t="str">
        <f>IFERROR(__xludf.DUMMYFUNCTION("IFERROR(RANK(raw!$H5276,Filter(raw!$H$2:$H10000,raw!$B$2:$B10000=raw!$B5276),1),"""")"),"")</f>
        <v/>
      </c>
      <c r="E5277" s="40" t="str">
        <f t="array" ref="E5277">IFERROR(INDEX(raw!$B:$H,MATCH(1,(raw!$B:$B=$B5277)*(raw!$D:$D=$C5277),0),7), "n/a")</f>
        <v/>
      </c>
    </row>
    <row r="5278">
      <c r="B5278" s="39" t="str">
        <f>IFERROR(raw!$B5277,"")</f>
        <v/>
      </c>
      <c r="C5278" s="39" t="str">
        <f>IFERROR(raw!$D5277,"")</f>
        <v/>
      </c>
      <c r="D5278" s="39" t="str">
        <f>IFERROR(__xludf.DUMMYFUNCTION("IFERROR(RANK(raw!$H5277,Filter(raw!$H$2:$H10000,raw!$B$2:$B10000=raw!$B5277),1),"""")"),"")</f>
        <v/>
      </c>
      <c r="E5278" s="40" t="str">
        <f t="array" ref="E5278">IFERROR(INDEX(raw!$B:$H,MATCH(1,(raw!$B:$B=$B5278)*(raw!$D:$D=$C5278),0),7), "n/a")</f>
        <v/>
      </c>
    </row>
    <row r="5279">
      <c r="B5279" s="39" t="str">
        <f>IFERROR(raw!$B5278,"")</f>
        <v/>
      </c>
      <c r="C5279" s="39" t="str">
        <f>IFERROR(raw!$D5278,"")</f>
        <v/>
      </c>
      <c r="D5279" s="39" t="str">
        <f>IFERROR(__xludf.DUMMYFUNCTION("IFERROR(RANK(raw!$H5278,Filter(raw!$H$2:$H10000,raw!$B$2:$B10000=raw!$B5278),1),"""")"),"")</f>
        <v/>
      </c>
      <c r="E5279" s="40" t="str">
        <f t="array" ref="E5279">IFERROR(INDEX(raw!$B:$H,MATCH(1,(raw!$B:$B=$B5279)*(raw!$D:$D=$C5279),0),7), "n/a")</f>
        <v/>
      </c>
    </row>
    <row r="5280">
      <c r="B5280" s="39" t="str">
        <f>IFERROR(raw!$B5279,"")</f>
        <v/>
      </c>
      <c r="C5280" s="39" t="str">
        <f>IFERROR(raw!$D5279,"")</f>
        <v/>
      </c>
      <c r="D5280" s="39" t="str">
        <f>IFERROR(__xludf.DUMMYFUNCTION("IFERROR(RANK(raw!$H5279,Filter(raw!$H$2:$H10000,raw!$B$2:$B10000=raw!$B5279),1),"""")"),"")</f>
        <v/>
      </c>
      <c r="E5280" s="40" t="str">
        <f t="array" ref="E5280">IFERROR(INDEX(raw!$B:$H,MATCH(1,(raw!$B:$B=$B5280)*(raw!$D:$D=$C5280),0),7), "n/a")</f>
        <v/>
      </c>
    </row>
    <row r="5281">
      <c r="B5281" s="39" t="str">
        <f>IFERROR(raw!$B5280,"")</f>
        <v/>
      </c>
      <c r="C5281" s="39" t="str">
        <f>IFERROR(raw!$D5280,"")</f>
        <v/>
      </c>
      <c r="D5281" s="39" t="str">
        <f>IFERROR(__xludf.DUMMYFUNCTION("IFERROR(RANK(raw!$H5280,Filter(raw!$H$2:$H10000,raw!$B$2:$B10000=raw!$B5280),1),"""")"),"")</f>
        <v/>
      </c>
      <c r="E5281" s="40" t="str">
        <f t="array" ref="E5281">IFERROR(INDEX(raw!$B:$H,MATCH(1,(raw!$B:$B=$B5281)*(raw!$D:$D=$C5281),0),7), "n/a")</f>
        <v/>
      </c>
    </row>
    <row r="5282">
      <c r="B5282" s="39" t="str">
        <f>IFERROR(raw!$B5281,"")</f>
        <v/>
      </c>
      <c r="C5282" s="39" t="str">
        <f>IFERROR(raw!$D5281,"")</f>
        <v/>
      </c>
      <c r="D5282" s="39" t="str">
        <f>IFERROR(__xludf.DUMMYFUNCTION("IFERROR(RANK(raw!$H5281,Filter(raw!$H$2:$H10000,raw!$B$2:$B10000=raw!$B5281),1),"""")"),"")</f>
        <v/>
      </c>
      <c r="E5282" s="40" t="str">
        <f t="array" ref="E5282">IFERROR(INDEX(raw!$B:$H,MATCH(1,(raw!$B:$B=$B5282)*(raw!$D:$D=$C5282),0),7), "n/a")</f>
        <v/>
      </c>
    </row>
    <row r="5283">
      <c r="B5283" s="39" t="str">
        <f>IFERROR(raw!$B5282,"")</f>
        <v/>
      </c>
      <c r="C5283" s="39" t="str">
        <f>IFERROR(raw!$D5282,"")</f>
        <v/>
      </c>
      <c r="D5283" s="39" t="str">
        <f>IFERROR(__xludf.DUMMYFUNCTION("IFERROR(RANK(raw!$H5282,Filter(raw!$H$2:$H10000,raw!$B$2:$B10000=raw!$B5282),1),"""")"),"")</f>
        <v/>
      </c>
      <c r="E5283" s="40" t="str">
        <f t="array" ref="E5283">IFERROR(INDEX(raw!$B:$H,MATCH(1,(raw!$B:$B=$B5283)*(raw!$D:$D=$C5283),0),7), "n/a")</f>
        <v/>
      </c>
    </row>
    <row r="5284">
      <c r="B5284" s="39" t="str">
        <f>IFERROR(raw!$B5283,"")</f>
        <v/>
      </c>
      <c r="C5284" s="39" t="str">
        <f>IFERROR(raw!$D5283,"")</f>
        <v/>
      </c>
      <c r="D5284" s="39" t="str">
        <f>IFERROR(__xludf.DUMMYFUNCTION("IFERROR(RANK(raw!$H5283,Filter(raw!$H$2:$H10000,raw!$B$2:$B10000=raw!$B5283),1),"""")"),"")</f>
        <v/>
      </c>
      <c r="E5284" s="40" t="str">
        <f t="array" ref="E5284">IFERROR(INDEX(raw!$B:$H,MATCH(1,(raw!$B:$B=$B5284)*(raw!$D:$D=$C5284),0),7), "n/a")</f>
        <v/>
      </c>
    </row>
    <row r="5285">
      <c r="B5285" s="39" t="str">
        <f>IFERROR(raw!$B5284,"")</f>
        <v/>
      </c>
      <c r="C5285" s="39" t="str">
        <f>IFERROR(raw!$D5284,"")</f>
        <v/>
      </c>
      <c r="D5285" s="39" t="str">
        <f>IFERROR(__xludf.DUMMYFUNCTION("IFERROR(RANK(raw!$H5284,Filter(raw!$H$2:$H10000,raw!$B$2:$B10000=raw!$B5284),1),"""")"),"")</f>
        <v/>
      </c>
      <c r="E5285" s="40" t="str">
        <f t="array" ref="E5285">IFERROR(INDEX(raw!$B:$H,MATCH(1,(raw!$B:$B=$B5285)*(raw!$D:$D=$C5285),0),7), "n/a")</f>
        <v/>
      </c>
    </row>
    <row r="5286">
      <c r="B5286" s="39" t="str">
        <f>IFERROR(raw!$B5285,"")</f>
        <v/>
      </c>
      <c r="C5286" s="39" t="str">
        <f>IFERROR(raw!$D5285,"")</f>
        <v/>
      </c>
      <c r="D5286" s="39" t="str">
        <f>IFERROR(__xludf.DUMMYFUNCTION("IFERROR(RANK(raw!$H5285,Filter(raw!$H$2:$H10000,raw!$B$2:$B10000=raw!$B5285),1),"""")"),"")</f>
        <v/>
      </c>
      <c r="E5286" s="40" t="str">
        <f t="array" ref="E5286">IFERROR(INDEX(raw!$B:$H,MATCH(1,(raw!$B:$B=$B5286)*(raw!$D:$D=$C5286),0),7), "n/a")</f>
        <v/>
      </c>
    </row>
    <row r="5287">
      <c r="B5287" s="39" t="str">
        <f>IFERROR(raw!$B5286,"")</f>
        <v/>
      </c>
      <c r="C5287" s="39" t="str">
        <f>IFERROR(raw!$D5286,"")</f>
        <v/>
      </c>
      <c r="D5287" s="39" t="str">
        <f>IFERROR(__xludf.DUMMYFUNCTION("IFERROR(RANK(raw!$H5286,Filter(raw!$H$2:$H10000,raw!$B$2:$B10000=raw!$B5286),1),"""")"),"")</f>
        <v/>
      </c>
      <c r="E5287" s="40" t="str">
        <f t="array" ref="E5287">IFERROR(INDEX(raw!$B:$H,MATCH(1,(raw!$B:$B=$B5287)*(raw!$D:$D=$C5287),0),7), "n/a")</f>
        <v/>
      </c>
    </row>
    <row r="5288">
      <c r="B5288" s="39" t="str">
        <f>IFERROR(raw!$B5287,"")</f>
        <v/>
      </c>
      <c r="C5288" s="39" t="str">
        <f>IFERROR(raw!$D5287,"")</f>
        <v/>
      </c>
      <c r="D5288" s="39" t="str">
        <f>IFERROR(__xludf.DUMMYFUNCTION("IFERROR(RANK(raw!$H5287,Filter(raw!$H$2:$H10000,raw!$B$2:$B10000=raw!$B5287),1),"""")"),"")</f>
        <v/>
      </c>
      <c r="E5288" s="40" t="str">
        <f t="array" ref="E5288">IFERROR(INDEX(raw!$B:$H,MATCH(1,(raw!$B:$B=$B5288)*(raw!$D:$D=$C5288),0),7), "n/a")</f>
        <v/>
      </c>
    </row>
    <row r="5289">
      <c r="B5289" s="39" t="str">
        <f>IFERROR(raw!$B5288,"")</f>
        <v/>
      </c>
      <c r="C5289" s="39" t="str">
        <f>IFERROR(raw!$D5288,"")</f>
        <v/>
      </c>
      <c r="D5289" s="39" t="str">
        <f>IFERROR(__xludf.DUMMYFUNCTION("IFERROR(RANK(raw!$H5288,Filter(raw!$H$2:$H10000,raw!$B$2:$B10000=raw!$B5288),1),"""")"),"")</f>
        <v/>
      </c>
      <c r="E5289" s="40" t="str">
        <f t="array" ref="E5289">IFERROR(INDEX(raw!$B:$H,MATCH(1,(raw!$B:$B=$B5289)*(raw!$D:$D=$C5289),0),7), "n/a")</f>
        <v/>
      </c>
    </row>
    <row r="5290">
      <c r="B5290" s="39" t="str">
        <f>IFERROR(raw!$B5289,"")</f>
        <v/>
      </c>
      <c r="C5290" s="39" t="str">
        <f>IFERROR(raw!$D5289,"")</f>
        <v/>
      </c>
      <c r="D5290" s="39" t="str">
        <f>IFERROR(__xludf.DUMMYFUNCTION("IFERROR(RANK(raw!$H5289,Filter(raw!$H$2:$H10000,raw!$B$2:$B10000=raw!$B5289),1),"""")"),"")</f>
        <v/>
      </c>
      <c r="E5290" s="40" t="str">
        <f t="array" ref="E5290">IFERROR(INDEX(raw!$B:$H,MATCH(1,(raw!$B:$B=$B5290)*(raw!$D:$D=$C5290),0),7), "n/a")</f>
        <v/>
      </c>
    </row>
    <row r="5291">
      <c r="B5291" s="39" t="str">
        <f>IFERROR(raw!$B5290,"")</f>
        <v/>
      </c>
      <c r="C5291" s="39" t="str">
        <f>IFERROR(raw!$D5290,"")</f>
        <v/>
      </c>
      <c r="D5291" s="39" t="str">
        <f>IFERROR(__xludf.DUMMYFUNCTION("IFERROR(RANK(raw!$H5290,Filter(raw!$H$2:$H10000,raw!$B$2:$B10000=raw!$B5290),1),"""")"),"")</f>
        <v/>
      </c>
      <c r="E5291" s="40" t="str">
        <f t="array" ref="E5291">IFERROR(INDEX(raw!$B:$H,MATCH(1,(raw!$B:$B=$B5291)*(raw!$D:$D=$C5291),0),7), "n/a")</f>
        <v/>
      </c>
    </row>
    <row r="5292">
      <c r="B5292" s="39" t="str">
        <f>IFERROR(raw!$B5291,"")</f>
        <v/>
      </c>
      <c r="C5292" s="39" t="str">
        <f>IFERROR(raw!$D5291,"")</f>
        <v/>
      </c>
      <c r="D5292" s="39" t="str">
        <f>IFERROR(__xludf.DUMMYFUNCTION("IFERROR(RANK(raw!$H5291,Filter(raw!$H$2:$H10000,raw!$B$2:$B10000=raw!$B5291),1),"""")"),"")</f>
        <v/>
      </c>
      <c r="E5292" s="40" t="str">
        <f t="array" ref="E5292">IFERROR(INDEX(raw!$B:$H,MATCH(1,(raw!$B:$B=$B5292)*(raw!$D:$D=$C5292),0),7), "n/a")</f>
        <v/>
      </c>
    </row>
    <row r="5293">
      <c r="B5293" s="39" t="str">
        <f>IFERROR(raw!$B5292,"")</f>
        <v/>
      </c>
      <c r="C5293" s="39" t="str">
        <f>IFERROR(raw!$D5292,"")</f>
        <v/>
      </c>
      <c r="D5293" s="39" t="str">
        <f>IFERROR(__xludf.DUMMYFUNCTION("IFERROR(RANK(raw!$H5292,Filter(raw!$H$2:$H10000,raw!$B$2:$B10000=raw!$B5292),1),"""")"),"")</f>
        <v/>
      </c>
      <c r="E5293" s="40" t="str">
        <f t="array" ref="E5293">IFERROR(INDEX(raw!$B:$H,MATCH(1,(raw!$B:$B=$B5293)*(raw!$D:$D=$C5293),0),7), "n/a")</f>
        <v/>
      </c>
    </row>
    <row r="5294">
      <c r="B5294" s="39" t="str">
        <f>IFERROR(raw!$B5293,"")</f>
        <v/>
      </c>
      <c r="C5294" s="39" t="str">
        <f>IFERROR(raw!$D5293,"")</f>
        <v/>
      </c>
      <c r="D5294" s="39" t="str">
        <f>IFERROR(__xludf.DUMMYFUNCTION("IFERROR(RANK(raw!$H5293,Filter(raw!$H$2:$H10000,raw!$B$2:$B10000=raw!$B5293),1),"""")"),"")</f>
        <v/>
      </c>
      <c r="E5294" s="40" t="str">
        <f t="array" ref="E5294">IFERROR(INDEX(raw!$B:$H,MATCH(1,(raw!$B:$B=$B5294)*(raw!$D:$D=$C5294),0),7), "n/a")</f>
        <v/>
      </c>
    </row>
    <row r="5295">
      <c r="B5295" s="39" t="str">
        <f>IFERROR(raw!$B5294,"")</f>
        <v/>
      </c>
      <c r="C5295" s="39" t="str">
        <f>IFERROR(raw!$D5294,"")</f>
        <v/>
      </c>
      <c r="D5295" s="39" t="str">
        <f>IFERROR(__xludf.DUMMYFUNCTION("IFERROR(RANK(raw!$H5294,Filter(raw!$H$2:$H10000,raw!$B$2:$B10000=raw!$B5294),1),"""")"),"")</f>
        <v/>
      </c>
      <c r="E5295" s="40" t="str">
        <f t="array" ref="E5295">IFERROR(INDEX(raw!$B:$H,MATCH(1,(raw!$B:$B=$B5295)*(raw!$D:$D=$C5295),0),7), "n/a")</f>
        <v/>
      </c>
    </row>
    <row r="5296">
      <c r="B5296" s="39" t="str">
        <f>IFERROR(raw!$B5295,"")</f>
        <v/>
      </c>
      <c r="C5296" s="39" t="str">
        <f>IFERROR(raw!$D5295,"")</f>
        <v/>
      </c>
      <c r="D5296" s="39" t="str">
        <f>IFERROR(__xludf.DUMMYFUNCTION("IFERROR(RANK(raw!$H5295,Filter(raw!$H$2:$H10000,raw!$B$2:$B10000=raw!$B5295),1),"""")"),"")</f>
        <v/>
      </c>
      <c r="E5296" s="40" t="str">
        <f t="array" ref="E5296">IFERROR(INDEX(raw!$B:$H,MATCH(1,(raw!$B:$B=$B5296)*(raw!$D:$D=$C5296),0),7), "n/a")</f>
        <v/>
      </c>
    </row>
    <row r="5297">
      <c r="B5297" s="39" t="str">
        <f>IFERROR(raw!$B5296,"")</f>
        <v/>
      </c>
      <c r="C5297" s="39" t="str">
        <f>IFERROR(raw!$D5296,"")</f>
        <v/>
      </c>
      <c r="D5297" s="39" t="str">
        <f>IFERROR(__xludf.DUMMYFUNCTION("IFERROR(RANK(raw!$H5296,Filter(raw!$H$2:$H10000,raw!$B$2:$B10000=raw!$B5296),1),"""")"),"")</f>
        <v/>
      </c>
      <c r="E5297" s="40" t="str">
        <f t="array" ref="E5297">IFERROR(INDEX(raw!$B:$H,MATCH(1,(raw!$B:$B=$B5297)*(raw!$D:$D=$C5297),0),7), "n/a")</f>
        <v/>
      </c>
    </row>
    <row r="5298">
      <c r="B5298" s="39" t="str">
        <f>IFERROR(raw!$B5297,"")</f>
        <v/>
      </c>
      <c r="C5298" s="39" t="str">
        <f>IFERROR(raw!$D5297,"")</f>
        <v/>
      </c>
      <c r="D5298" s="39" t="str">
        <f>IFERROR(__xludf.DUMMYFUNCTION("IFERROR(RANK(raw!$H5297,Filter(raw!$H$2:$H10000,raw!$B$2:$B10000=raw!$B5297),1),"""")"),"")</f>
        <v/>
      </c>
      <c r="E5298" s="40" t="str">
        <f t="array" ref="E5298">IFERROR(INDEX(raw!$B:$H,MATCH(1,(raw!$B:$B=$B5298)*(raw!$D:$D=$C5298),0),7), "n/a")</f>
        <v/>
      </c>
    </row>
    <row r="5299">
      <c r="B5299" s="39" t="str">
        <f>IFERROR(raw!$B5298,"")</f>
        <v/>
      </c>
      <c r="C5299" s="39" t="str">
        <f>IFERROR(raw!$D5298,"")</f>
        <v/>
      </c>
      <c r="D5299" s="39" t="str">
        <f>IFERROR(__xludf.DUMMYFUNCTION("IFERROR(RANK(raw!$H5298,Filter(raw!$H$2:$H10000,raw!$B$2:$B10000=raw!$B5298),1),"""")"),"")</f>
        <v/>
      </c>
      <c r="E5299" s="40" t="str">
        <f t="array" ref="E5299">IFERROR(INDEX(raw!$B:$H,MATCH(1,(raw!$B:$B=$B5299)*(raw!$D:$D=$C5299),0),7), "n/a")</f>
        <v/>
      </c>
    </row>
    <row r="5300">
      <c r="B5300" s="39" t="str">
        <f>IFERROR(raw!$B5299,"")</f>
        <v/>
      </c>
      <c r="C5300" s="39" t="str">
        <f>IFERROR(raw!$D5299,"")</f>
        <v/>
      </c>
      <c r="D5300" s="39" t="str">
        <f>IFERROR(__xludf.DUMMYFUNCTION("IFERROR(RANK(raw!$H5299,Filter(raw!$H$2:$H10000,raw!$B$2:$B10000=raw!$B5299),1),"""")"),"")</f>
        <v/>
      </c>
      <c r="E5300" s="40" t="str">
        <f t="array" ref="E5300">IFERROR(INDEX(raw!$B:$H,MATCH(1,(raw!$B:$B=$B5300)*(raw!$D:$D=$C5300),0),7), "n/a")</f>
        <v/>
      </c>
    </row>
    <row r="5301">
      <c r="B5301" s="39" t="str">
        <f>IFERROR(raw!$B5300,"")</f>
        <v/>
      </c>
      <c r="C5301" s="39" t="str">
        <f>IFERROR(raw!$D5300,"")</f>
        <v/>
      </c>
      <c r="D5301" s="39" t="str">
        <f>IFERROR(__xludf.DUMMYFUNCTION("IFERROR(RANK(raw!$H5300,Filter(raw!$H$2:$H10000,raw!$B$2:$B10000=raw!$B5300),1),"""")"),"")</f>
        <v/>
      </c>
      <c r="E5301" s="40" t="str">
        <f t="array" ref="E5301">IFERROR(INDEX(raw!$B:$H,MATCH(1,(raw!$B:$B=$B5301)*(raw!$D:$D=$C5301),0),7), "n/a")</f>
        <v/>
      </c>
    </row>
    <row r="5302">
      <c r="B5302" s="39" t="str">
        <f>IFERROR(raw!$B5301,"")</f>
        <v/>
      </c>
      <c r="C5302" s="39" t="str">
        <f>IFERROR(raw!$D5301,"")</f>
        <v/>
      </c>
      <c r="D5302" s="39" t="str">
        <f>IFERROR(__xludf.DUMMYFUNCTION("IFERROR(RANK(raw!$H5301,Filter(raw!$H$2:$H10000,raw!$B$2:$B10000=raw!$B5301),1),"""")"),"")</f>
        <v/>
      </c>
      <c r="E5302" s="40" t="str">
        <f t="array" ref="E5302">IFERROR(INDEX(raw!$B:$H,MATCH(1,(raw!$B:$B=$B5302)*(raw!$D:$D=$C5302),0),7), "n/a")</f>
        <v/>
      </c>
    </row>
    <row r="5303">
      <c r="B5303" s="39" t="str">
        <f>IFERROR(raw!$B5302,"")</f>
        <v/>
      </c>
      <c r="C5303" s="39" t="str">
        <f>IFERROR(raw!$D5302,"")</f>
        <v/>
      </c>
      <c r="D5303" s="39" t="str">
        <f>IFERROR(__xludf.DUMMYFUNCTION("IFERROR(RANK(raw!$H5302,Filter(raw!$H$2:$H10000,raw!$B$2:$B10000=raw!$B5302),1),"""")"),"")</f>
        <v/>
      </c>
      <c r="E5303" s="40" t="str">
        <f t="array" ref="E5303">IFERROR(INDEX(raw!$B:$H,MATCH(1,(raw!$B:$B=$B5303)*(raw!$D:$D=$C5303),0),7), "n/a")</f>
        <v/>
      </c>
    </row>
    <row r="5304">
      <c r="B5304" s="39" t="str">
        <f>IFERROR(raw!$B5303,"")</f>
        <v/>
      </c>
      <c r="C5304" s="39" t="str">
        <f>IFERROR(raw!$D5303,"")</f>
        <v/>
      </c>
      <c r="D5304" s="39" t="str">
        <f>IFERROR(__xludf.DUMMYFUNCTION("IFERROR(RANK(raw!$H5303,Filter(raw!$H$2:$H10000,raw!$B$2:$B10000=raw!$B5303),1),"""")"),"")</f>
        <v/>
      </c>
      <c r="E5304" s="40" t="str">
        <f t="array" ref="E5304">IFERROR(INDEX(raw!$B:$H,MATCH(1,(raw!$B:$B=$B5304)*(raw!$D:$D=$C5304),0),7), "n/a")</f>
        <v/>
      </c>
    </row>
    <row r="5305">
      <c r="B5305" s="39" t="str">
        <f>IFERROR(raw!$B5304,"")</f>
        <v/>
      </c>
      <c r="C5305" s="39" t="str">
        <f>IFERROR(raw!$D5304,"")</f>
        <v/>
      </c>
      <c r="D5305" s="39" t="str">
        <f>IFERROR(__xludf.DUMMYFUNCTION("IFERROR(RANK(raw!$H5304,Filter(raw!$H$2:$H10000,raw!$B$2:$B10000=raw!$B5304),1),"""")"),"")</f>
        <v/>
      </c>
      <c r="E5305" s="40" t="str">
        <f t="array" ref="E5305">IFERROR(INDEX(raw!$B:$H,MATCH(1,(raw!$B:$B=$B5305)*(raw!$D:$D=$C5305),0),7), "n/a")</f>
        <v/>
      </c>
    </row>
    <row r="5306">
      <c r="B5306" s="39" t="str">
        <f>IFERROR(raw!$B5305,"")</f>
        <v/>
      </c>
      <c r="C5306" s="39" t="str">
        <f>IFERROR(raw!$D5305,"")</f>
        <v/>
      </c>
      <c r="D5306" s="39" t="str">
        <f>IFERROR(__xludf.DUMMYFUNCTION("IFERROR(RANK(raw!$H5305,Filter(raw!$H$2:$H10000,raw!$B$2:$B10000=raw!$B5305),1),"""")"),"")</f>
        <v/>
      </c>
      <c r="E5306" s="40" t="str">
        <f t="array" ref="E5306">IFERROR(INDEX(raw!$B:$H,MATCH(1,(raw!$B:$B=$B5306)*(raw!$D:$D=$C5306),0),7), "n/a")</f>
        <v/>
      </c>
    </row>
    <row r="5307">
      <c r="B5307" s="39" t="str">
        <f>IFERROR(raw!$B5306,"")</f>
        <v/>
      </c>
      <c r="C5307" s="39" t="str">
        <f>IFERROR(raw!$D5306,"")</f>
        <v/>
      </c>
      <c r="D5307" s="39" t="str">
        <f>IFERROR(__xludf.DUMMYFUNCTION("IFERROR(RANK(raw!$H5306,Filter(raw!$H$2:$H10000,raw!$B$2:$B10000=raw!$B5306),1),"""")"),"")</f>
        <v/>
      </c>
      <c r="E5307" s="40" t="str">
        <f t="array" ref="E5307">IFERROR(INDEX(raw!$B:$H,MATCH(1,(raw!$B:$B=$B5307)*(raw!$D:$D=$C5307),0),7), "n/a")</f>
        <v/>
      </c>
    </row>
    <row r="5308">
      <c r="B5308" s="39" t="str">
        <f>IFERROR(raw!$B5307,"")</f>
        <v/>
      </c>
      <c r="C5308" s="39" t="str">
        <f>IFERROR(raw!$D5307,"")</f>
        <v/>
      </c>
      <c r="D5308" s="39" t="str">
        <f>IFERROR(__xludf.DUMMYFUNCTION("IFERROR(RANK(raw!$H5307,Filter(raw!$H$2:$H10000,raw!$B$2:$B10000=raw!$B5307),1),"""")"),"")</f>
        <v/>
      </c>
      <c r="E5308" s="40" t="str">
        <f t="array" ref="E5308">IFERROR(INDEX(raw!$B:$H,MATCH(1,(raw!$B:$B=$B5308)*(raw!$D:$D=$C5308),0),7), "n/a")</f>
        <v/>
      </c>
    </row>
    <row r="5309">
      <c r="B5309" s="39" t="str">
        <f>IFERROR(raw!$B5308,"")</f>
        <v/>
      </c>
      <c r="C5309" s="39" t="str">
        <f>IFERROR(raw!$D5308,"")</f>
        <v/>
      </c>
      <c r="D5309" s="39" t="str">
        <f>IFERROR(__xludf.DUMMYFUNCTION("IFERROR(RANK(raw!$H5308,Filter(raw!$H$2:$H10000,raw!$B$2:$B10000=raw!$B5308),1),"""")"),"")</f>
        <v/>
      </c>
      <c r="E5309" s="40" t="str">
        <f t="array" ref="E5309">IFERROR(INDEX(raw!$B:$H,MATCH(1,(raw!$B:$B=$B5309)*(raw!$D:$D=$C5309),0),7), "n/a")</f>
        <v/>
      </c>
    </row>
    <row r="5310">
      <c r="B5310" s="39" t="str">
        <f>IFERROR(raw!$B5309,"")</f>
        <v/>
      </c>
      <c r="C5310" s="39" t="str">
        <f>IFERROR(raw!$D5309,"")</f>
        <v/>
      </c>
      <c r="D5310" s="39" t="str">
        <f>IFERROR(__xludf.DUMMYFUNCTION("IFERROR(RANK(raw!$H5309,Filter(raw!$H$2:$H10000,raw!$B$2:$B10000=raw!$B5309),1),"""")"),"")</f>
        <v/>
      </c>
      <c r="E5310" s="40" t="str">
        <f t="array" ref="E5310">IFERROR(INDEX(raw!$B:$H,MATCH(1,(raw!$B:$B=$B5310)*(raw!$D:$D=$C5310),0),7), "n/a")</f>
        <v/>
      </c>
    </row>
    <row r="5311">
      <c r="B5311" s="39" t="str">
        <f>IFERROR(raw!$B5310,"")</f>
        <v/>
      </c>
      <c r="C5311" s="39" t="str">
        <f>IFERROR(raw!$D5310,"")</f>
        <v/>
      </c>
      <c r="D5311" s="39" t="str">
        <f>IFERROR(__xludf.DUMMYFUNCTION("IFERROR(RANK(raw!$H5310,Filter(raw!$H$2:$H10000,raw!$B$2:$B10000=raw!$B5310),1),"""")"),"")</f>
        <v/>
      </c>
      <c r="E5311" s="40" t="str">
        <f t="array" ref="E5311">IFERROR(INDEX(raw!$B:$H,MATCH(1,(raw!$B:$B=$B5311)*(raw!$D:$D=$C5311),0),7), "n/a")</f>
        <v/>
      </c>
    </row>
    <row r="5312">
      <c r="B5312" s="39" t="str">
        <f>IFERROR(raw!$B5311,"")</f>
        <v/>
      </c>
      <c r="C5312" s="39" t="str">
        <f>IFERROR(raw!$D5311,"")</f>
        <v/>
      </c>
      <c r="D5312" s="39" t="str">
        <f>IFERROR(__xludf.DUMMYFUNCTION("IFERROR(RANK(raw!$H5311,Filter(raw!$H$2:$H10000,raw!$B$2:$B10000=raw!$B5311),1),"""")"),"")</f>
        <v/>
      </c>
      <c r="E5312" s="40" t="str">
        <f t="array" ref="E5312">IFERROR(INDEX(raw!$B:$H,MATCH(1,(raw!$B:$B=$B5312)*(raw!$D:$D=$C5312),0),7), "n/a")</f>
        <v/>
      </c>
    </row>
    <row r="5313">
      <c r="B5313" s="39" t="str">
        <f>IFERROR(raw!$B5312,"")</f>
        <v/>
      </c>
      <c r="C5313" s="39" t="str">
        <f>IFERROR(raw!$D5312,"")</f>
        <v/>
      </c>
      <c r="D5313" s="39" t="str">
        <f>IFERROR(__xludf.DUMMYFUNCTION("IFERROR(RANK(raw!$H5312,Filter(raw!$H$2:$H10000,raw!$B$2:$B10000=raw!$B5312),1),"""")"),"")</f>
        <v/>
      </c>
      <c r="E5313" s="40" t="str">
        <f t="array" ref="E5313">IFERROR(INDEX(raw!$B:$H,MATCH(1,(raw!$B:$B=$B5313)*(raw!$D:$D=$C5313),0),7), "n/a")</f>
        <v/>
      </c>
    </row>
    <row r="5314">
      <c r="B5314" s="39" t="str">
        <f>IFERROR(raw!$B5313,"")</f>
        <v/>
      </c>
      <c r="C5314" s="39" t="str">
        <f>IFERROR(raw!$D5313,"")</f>
        <v/>
      </c>
      <c r="D5314" s="39" t="str">
        <f>IFERROR(__xludf.DUMMYFUNCTION("IFERROR(RANK(raw!$H5313,Filter(raw!$H$2:$H10000,raw!$B$2:$B10000=raw!$B5313),1),"""")"),"")</f>
        <v/>
      </c>
      <c r="E5314" s="40" t="str">
        <f t="array" ref="E5314">IFERROR(INDEX(raw!$B:$H,MATCH(1,(raw!$B:$B=$B5314)*(raw!$D:$D=$C5314),0),7), "n/a")</f>
        <v/>
      </c>
    </row>
    <row r="5315">
      <c r="B5315" s="39" t="str">
        <f>IFERROR(raw!$B5314,"")</f>
        <v/>
      </c>
      <c r="C5315" s="39" t="str">
        <f>IFERROR(raw!$D5314,"")</f>
        <v/>
      </c>
      <c r="D5315" s="39" t="str">
        <f>IFERROR(__xludf.DUMMYFUNCTION("IFERROR(RANK(raw!$H5314,Filter(raw!$H$2:$H10000,raw!$B$2:$B10000=raw!$B5314),1),"""")"),"")</f>
        <v/>
      </c>
      <c r="E5315" s="40" t="str">
        <f t="array" ref="E5315">IFERROR(INDEX(raw!$B:$H,MATCH(1,(raw!$B:$B=$B5315)*(raw!$D:$D=$C5315),0),7), "n/a")</f>
        <v/>
      </c>
    </row>
    <row r="5316">
      <c r="B5316" s="39" t="str">
        <f>IFERROR(raw!$B5315,"")</f>
        <v/>
      </c>
      <c r="C5316" s="39" t="str">
        <f>IFERROR(raw!$D5315,"")</f>
        <v/>
      </c>
      <c r="D5316" s="39" t="str">
        <f>IFERROR(__xludf.DUMMYFUNCTION("IFERROR(RANK(raw!$H5315,Filter(raw!$H$2:$H10000,raw!$B$2:$B10000=raw!$B5315),1),"""")"),"")</f>
        <v/>
      </c>
      <c r="E5316" s="40" t="str">
        <f t="array" ref="E5316">IFERROR(INDEX(raw!$B:$H,MATCH(1,(raw!$B:$B=$B5316)*(raw!$D:$D=$C5316),0),7), "n/a")</f>
        <v/>
      </c>
    </row>
    <row r="5317">
      <c r="B5317" s="39" t="str">
        <f>IFERROR(raw!$B5316,"")</f>
        <v/>
      </c>
      <c r="C5317" s="39" t="str">
        <f>IFERROR(raw!$D5316,"")</f>
        <v/>
      </c>
      <c r="D5317" s="39" t="str">
        <f>IFERROR(__xludf.DUMMYFUNCTION("IFERROR(RANK(raw!$H5316,Filter(raw!$H$2:$H10000,raw!$B$2:$B10000=raw!$B5316),1),"""")"),"")</f>
        <v/>
      </c>
      <c r="E5317" s="40" t="str">
        <f t="array" ref="E5317">IFERROR(INDEX(raw!$B:$H,MATCH(1,(raw!$B:$B=$B5317)*(raw!$D:$D=$C5317),0),7), "n/a")</f>
        <v/>
      </c>
    </row>
    <row r="5318">
      <c r="B5318" s="39" t="str">
        <f>IFERROR(raw!$B5317,"")</f>
        <v/>
      </c>
      <c r="C5318" s="39" t="str">
        <f>IFERROR(raw!$D5317,"")</f>
        <v/>
      </c>
      <c r="D5318" s="39" t="str">
        <f>IFERROR(__xludf.DUMMYFUNCTION("IFERROR(RANK(raw!$H5317,Filter(raw!$H$2:$H10000,raw!$B$2:$B10000=raw!$B5317),1),"""")"),"")</f>
        <v/>
      </c>
      <c r="E5318" s="40" t="str">
        <f t="array" ref="E5318">IFERROR(INDEX(raw!$B:$H,MATCH(1,(raw!$B:$B=$B5318)*(raw!$D:$D=$C5318),0),7), "n/a")</f>
        <v/>
      </c>
    </row>
    <row r="5319">
      <c r="B5319" s="39" t="str">
        <f>IFERROR(raw!$B5318,"")</f>
        <v/>
      </c>
      <c r="C5319" s="39" t="str">
        <f>IFERROR(raw!$D5318,"")</f>
        <v/>
      </c>
      <c r="D5319" s="39" t="str">
        <f>IFERROR(__xludf.DUMMYFUNCTION("IFERROR(RANK(raw!$H5318,Filter(raw!$H$2:$H10000,raw!$B$2:$B10000=raw!$B5318),1),"""")"),"")</f>
        <v/>
      </c>
      <c r="E5319" s="40" t="str">
        <f t="array" ref="E5319">IFERROR(INDEX(raw!$B:$H,MATCH(1,(raw!$B:$B=$B5319)*(raw!$D:$D=$C5319),0),7), "n/a")</f>
        <v/>
      </c>
    </row>
    <row r="5320">
      <c r="B5320" s="39" t="str">
        <f>IFERROR(raw!$B5319,"")</f>
        <v/>
      </c>
      <c r="C5320" s="39" t="str">
        <f>IFERROR(raw!$D5319,"")</f>
        <v/>
      </c>
      <c r="D5320" s="39" t="str">
        <f>IFERROR(__xludf.DUMMYFUNCTION("IFERROR(RANK(raw!$H5319,Filter(raw!$H$2:$H10000,raw!$B$2:$B10000=raw!$B5319),1),"""")"),"")</f>
        <v/>
      </c>
      <c r="E5320" s="40" t="str">
        <f t="array" ref="E5320">IFERROR(INDEX(raw!$B:$H,MATCH(1,(raw!$B:$B=$B5320)*(raw!$D:$D=$C5320),0),7), "n/a")</f>
        <v/>
      </c>
    </row>
    <row r="5321">
      <c r="B5321" s="39" t="str">
        <f>IFERROR(raw!$B5320,"")</f>
        <v/>
      </c>
      <c r="C5321" s="39" t="str">
        <f>IFERROR(raw!$D5320,"")</f>
        <v/>
      </c>
      <c r="D5321" s="39" t="str">
        <f>IFERROR(__xludf.DUMMYFUNCTION("IFERROR(RANK(raw!$H5320,Filter(raw!$H$2:$H10000,raw!$B$2:$B10000=raw!$B5320),1),"""")"),"")</f>
        <v/>
      </c>
      <c r="E5321" s="40" t="str">
        <f t="array" ref="E5321">IFERROR(INDEX(raw!$B:$H,MATCH(1,(raw!$B:$B=$B5321)*(raw!$D:$D=$C5321),0),7), "n/a")</f>
        <v/>
      </c>
    </row>
    <row r="5322">
      <c r="B5322" s="39" t="str">
        <f>IFERROR(raw!$B5321,"")</f>
        <v/>
      </c>
      <c r="C5322" s="39" t="str">
        <f>IFERROR(raw!$D5321,"")</f>
        <v/>
      </c>
      <c r="D5322" s="39" t="str">
        <f>IFERROR(__xludf.DUMMYFUNCTION("IFERROR(RANK(raw!$H5321,Filter(raw!$H$2:$H10000,raw!$B$2:$B10000=raw!$B5321),1),"""")"),"")</f>
        <v/>
      </c>
      <c r="E5322" s="40" t="str">
        <f t="array" ref="E5322">IFERROR(INDEX(raw!$B:$H,MATCH(1,(raw!$B:$B=$B5322)*(raw!$D:$D=$C5322),0),7), "n/a")</f>
        <v/>
      </c>
    </row>
    <row r="5323">
      <c r="B5323" s="39" t="str">
        <f>IFERROR(raw!$B5322,"")</f>
        <v/>
      </c>
      <c r="C5323" s="39" t="str">
        <f>IFERROR(raw!$D5322,"")</f>
        <v/>
      </c>
      <c r="D5323" s="39" t="str">
        <f>IFERROR(__xludf.DUMMYFUNCTION("IFERROR(RANK(raw!$H5322,Filter(raw!$H$2:$H10000,raw!$B$2:$B10000=raw!$B5322),1),"""")"),"")</f>
        <v/>
      </c>
      <c r="E5323" s="40" t="str">
        <f t="array" ref="E5323">IFERROR(INDEX(raw!$B:$H,MATCH(1,(raw!$B:$B=$B5323)*(raw!$D:$D=$C5323),0),7), "n/a")</f>
        <v/>
      </c>
    </row>
    <row r="5324">
      <c r="B5324" s="39" t="str">
        <f>IFERROR(raw!$B5323,"")</f>
        <v/>
      </c>
      <c r="C5324" s="39" t="str">
        <f>IFERROR(raw!$D5323,"")</f>
        <v/>
      </c>
      <c r="D5324" s="39" t="str">
        <f>IFERROR(__xludf.DUMMYFUNCTION("IFERROR(RANK(raw!$H5323,Filter(raw!$H$2:$H10000,raw!$B$2:$B10000=raw!$B5323),1),"""")"),"")</f>
        <v/>
      </c>
      <c r="E5324" s="40" t="str">
        <f t="array" ref="E5324">IFERROR(INDEX(raw!$B:$H,MATCH(1,(raw!$B:$B=$B5324)*(raw!$D:$D=$C5324),0),7), "n/a")</f>
        <v/>
      </c>
    </row>
    <row r="5325">
      <c r="B5325" s="39" t="str">
        <f>IFERROR(raw!$B5324,"")</f>
        <v/>
      </c>
      <c r="C5325" s="39" t="str">
        <f>IFERROR(raw!$D5324,"")</f>
        <v/>
      </c>
      <c r="D5325" s="39" t="str">
        <f>IFERROR(__xludf.DUMMYFUNCTION("IFERROR(RANK(raw!$H5324,Filter(raw!$H$2:$H10000,raw!$B$2:$B10000=raw!$B5324),1),"""")"),"")</f>
        <v/>
      </c>
      <c r="E5325" s="40" t="str">
        <f t="array" ref="E5325">IFERROR(INDEX(raw!$B:$H,MATCH(1,(raw!$B:$B=$B5325)*(raw!$D:$D=$C5325),0),7), "n/a")</f>
        <v/>
      </c>
    </row>
    <row r="5326">
      <c r="B5326" s="39" t="str">
        <f>IFERROR(raw!$B5325,"")</f>
        <v/>
      </c>
      <c r="C5326" s="39" t="str">
        <f>IFERROR(raw!$D5325,"")</f>
        <v/>
      </c>
      <c r="D5326" s="39" t="str">
        <f>IFERROR(__xludf.DUMMYFUNCTION("IFERROR(RANK(raw!$H5325,Filter(raw!$H$2:$H10000,raw!$B$2:$B10000=raw!$B5325),1),"""")"),"")</f>
        <v/>
      </c>
      <c r="E5326" s="40" t="str">
        <f t="array" ref="E5326">IFERROR(INDEX(raw!$B:$H,MATCH(1,(raw!$B:$B=$B5326)*(raw!$D:$D=$C5326),0),7), "n/a")</f>
        <v/>
      </c>
    </row>
    <row r="5327">
      <c r="B5327" s="39" t="str">
        <f>IFERROR(raw!$B5326,"")</f>
        <v/>
      </c>
      <c r="C5327" s="39" t="str">
        <f>IFERROR(raw!$D5326,"")</f>
        <v/>
      </c>
      <c r="D5327" s="39" t="str">
        <f>IFERROR(__xludf.DUMMYFUNCTION("IFERROR(RANK(raw!$H5326,Filter(raw!$H$2:$H10000,raw!$B$2:$B10000=raw!$B5326),1),"""")"),"")</f>
        <v/>
      </c>
      <c r="E5327" s="40" t="str">
        <f t="array" ref="E5327">IFERROR(INDEX(raw!$B:$H,MATCH(1,(raw!$B:$B=$B5327)*(raw!$D:$D=$C5327),0),7), "n/a")</f>
        <v/>
      </c>
    </row>
    <row r="5328">
      <c r="B5328" s="39" t="str">
        <f>IFERROR(raw!$B5327,"")</f>
        <v/>
      </c>
      <c r="C5328" s="39" t="str">
        <f>IFERROR(raw!$D5327,"")</f>
        <v/>
      </c>
      <c r="D5328" s="39" t="str">
        <f>IFERROR(__xludf.DUMMYFUNCTION("IFERROR(RANK(raw!$H5327,Filter(raw!$H$2:$H10000,raw!$B$2:$B10000=raw!$B5327),1),"""")"),"")</f>
        <v/>
      </c>
      <c r="E5328" s="40" t="str">
        <f t="array" ref="E5328">IFERROR(INDEX(raw!$B:$H,MATCH(1,(raw!$B:$B=$B5328)*(raw!$D:$D=$C5328),0),7), "n/a")</f>
        <v/>
      </c>
    </row>
    <row r="5329">
      <c r="B5329" s="39" t="str">
        <f>IFERROR(raw!$B5328,"")</f>
        <v/>
      </c>
      <c r="C5329" s="39" t="str">
        <f>IFERROR(raw!$D5328,"")</f>
        <v/>
      </c>
      <c r="D5329" s="39" t="str">
        <f>IFERROR(__xludf.DUMMYFUNCTION("IFERROR(RANK(raw!$H5328,Filter(raw!$H$2:$H10000,raw!$B$2:$B10000=raw!$B5328),1),"""")"),"")</f>
        <v/>
      </c>
      <c r="E5329" s="40" t="str">
        <f t="array" ref="E5329">IFERROR(INDEX(raw!$B:$H,MATCH(1,(raw!$B:$B=$B5329)*(raw!$D:$D=$C5329),0),7), "n/a")</f>
        <v/>
      </c>
    </row>
    <row r="5330">
      <c r="B5330" s="39" t="str">
        <f>IFERROR(raw!$B5329,"")</f>
        <v/>
      </c>
      <c r="C5330" s="39" t="str">
        <f>IFERROR(raw!$D5329,"")</f>
        <v/>
      </c>
      <c r="D5330" s="39" t="str">
        <f>IFERROR(__xludf.DUMMYFUNCTION("IFERROR(RANK(raw!$H5329,Filter(raw!$H$2:$H10000,raw!$B$2:$B10000=raw!$B5329),1),"""")"),"")</f>
        <v/>
      </c>
      <c r="E5330" s="40" t="str">
        <f t="array" ref="E5330">IFERROR(INDEX(raw!$B:$H,MATCH(1,(raw!$B:$B=$B5330)*(raw!$D:$D=$C5330),0),7), "n/a")</f>
        <v/>
      </c>
    </row>
    <row r="5331">
      <c r="B5331" s="39" t="str">
        <f>IFERROR(raw!$B5330,"")</f>
        <v/>
      </c>
      <c r="C5331" s="39" t="str">
        <f>IFERROR(raw!$D5330,"")</f>
        <v/>
      </c>
      <c r="D5331" s="39" t="str">
        <f>IFERROR(__xludf.DUMMYFUNCTION("IFERROR(RANK(raw!$H5330,Filter(raw!$H$2:$H10000,raw!$B$2:$B10000=raw!$B5330),1),"""")"),"")</f>
        <v/>
      </c>
      <c r="E5331" s="40" t="str">
        <f t="array" ref="E5331">IFERROR(INDEX(raw!$B:$H,MATCH(1,(raw!$B:$B=$B5331)*(raw!$D:$D=$C5331),0),7), "n/a")</f>
        <v/>
      </c>
    </row>
    <row r="5332">
      <c r="B5332" s="39" t="str">
        <f>IFERROR(raw!$B5331,"")</f>
        <v/>
      </c>
      <c r="C5332" s="39" t="str">
        <f>IFERROR(raw!$D5331,"")</f>
        <v/>
      </c>
      <c r="D5332" s="39" t="str">
        <f>IFERROR(__xludf.DUMMYFUNCTION("IFERROR(RANK(raw!$H5331,Filter(raw!$H$2:$H10000,raw!$B$2:$B10000=raw!$B5331),1),"""")"),"")</f>
        <v/>
      </c>
      <c r="E5332" s="40" t="str">
        <f t="array" ref="E5332">IFERROR(INDEX(raw!$B:$H,MATCH(1,(raw!$B:$B=$B5332)*(raw!$D:$D=$C5332),0),7), "n/a")</f>
        <v/>
      </c>
    </row>
    <row r="5333">
      <c r="B5333" s="39" t="str">
        <f>IFERROR(raw!$B5332,"")</f>
        <v/>
      </c>
      <c r="C5333" s="39" t="str">
        <f>IFERROR(raw!$D5332,"")</f>
        <v/>
      </c>
      <c r="D5333" s="39" t="str">
        <f>IFERROR(__xludf.DUMMYFUNCTION("IFERROR(RANK(raw!$H5332,Filter(raw!$H$2:$H10000,raw!$B$2:$B10000=raw!$B5332),1),"""")"),"")</f>
        <v/>
      </c>
      <c r="E5333" s="40" t="str">
        <f t="array" ref="E5333">IFERROR(INDEX(raw!$B:$H,MATCH(1,(raw!$B:$B=$B5333)*(raw!$D:$D=$C5333),0),7), "n/a")</f>
        <v/>
      </c>
    </row>
    <row r="5334">
      <c r="B5334" s="39" t="str">
        <f>IFERROR(raw!$B5333,"")</f>
        <v/>
      </c>
      <c r="C5334" s="39" t="str">
        <f>IFERROR(raw!$D5333,"")</f>
        <v/>
      </c>
      <c r="D5334" s="39" t="str">
        <f>IFERROR(__xludf.DUMMYFUNCTION("IFERROR(RANK(raw!$H5333,Filter(raw!$H$2:$H10000,raw!$B$2:$B10000=raw!$B5333),1),"""")"),"")</f>
        <v/>
      </c>
      <c r="E5334" s="40" t="str">
        <f t="array" ref="E5334">IFERROR(INDEX(raw!$B:$H,MATCH(1,(raw!$B:$B=$B5334)*(raw!$D:$D=$C5334),0),7), "n/a")</f>
        <v/>
      </c>
    </row>
    <row r="5335">
      <c r="B5335" s="39" t="str">
        <f>IFERROR(raw!$B5334,"")</f>
        <v/>
      </c>
      <c r="C5335" s="39" t="str">
        <f>IFERROR(raw!$D5334,"")</f>
        <v/>
      </c>
      <c r="D5335" s="39" t="str">
        <f>IFERROR(__xludf.DUMMYFUNCTION("IFERROR(RANK(raw!$H5334,Filter(raw!$H$2:$H10000,raw!$B$2:$B10000=raw!$B5334),1),"""")"),"")</f>
        <v/>
      </c>
      <c r="E5335" s="40" t="str">
        <f t="array" ref="E5335">IFERROR(INDEX(raw!$B:$H,MATCH(1,(raw!$B:$B=$B5335)*(raw!$D:$D=$C5335),0),7), "n/a")</f>
        <v/>
      </c>
    </row>
    <row r="5336">
      <c r="B5336" s="39" t="str">
        <f>IFERROR(raw!$B5335,"")</f>
        <v/>
      </c>
      <c r="C5336" s="39" t="str">
        <f>IFERROR(raw!$D5335,"")</f>
        <v/>
      </c>
      <c r="D5336" s="39" t="str">
        <f>IFERROR(__xludf.DUMMYFUNCTION("IFERROR(RANK(raw!$H5335,Filter(raw!$H$2:$H10000,raw!$B$2:$B10000=raw!$B5335),1),"""")"),"")</f>
        <v/>
      </c>
      <c r="E5336" s="40" t="str">
        <f t="array" ref="E5336">IFERROR(INDEX(raw!$B:$H,MATCH(1,(raw!$B:$B=$B5336)*(raw!$D:$D=$C5336),0),7), "n/a")</f>
        <v/>
      </c>
    </row>
    <row r="5337">
      <c r="B5337" s="39" t="str">
        <f>IFERROR(raw!$B5336,"")</f>
        <v/>
      </c>
      <c r="C5337" s="39" t="str">
        <f>IFERROR(raw!$D5336,"")</f>
        <v/>
      </c>
      <c r="D5337" s="39" t="str">
        <f>IFERROR(__xludf.DUMMYFUNCTION("IFERROR(RANK(raw!$H5336,Filter(raw!$H$2:$H10000,raw!$B$2:$B10000=raw!$B5336),1),"""")"),"")</f>
        <v/>
      </c>
      <c r="E5337" s="40" t="str">
        <f t="array" ref="E5337">IFERROR(INDEX(raw!$B:$H,MATCH(1,(raw!$B:$B=$B5337)*(raw!$D:$D=$C5337),0),7), "n/a")</f>
        <v/>
      </c>
    </row>
    <row r="5338">
      <c r="B5338" s="39" t="str">
        <f>IFERROR(raw!$B5337,"")</f>
        <v/>
      </c>
      <c r="C5338" s="39" t="str">
        <f>IFERROR(raw!$D5337,"")</f>
        <v/>
      </c>
      <c r="D5338" s="39" t="str">
        <f>IFERROR(__xludf.DUMMYFUNCTION("IFERROR(RANK(raw!$H5337,Filter(raw!$H$2:$H10000,raw!$B$2:$B10000=raw!$B5337),1),"""")"),"")</f>
        <v/>
      </c>
      <c r="E5338" s="40" t="str">
        <f t="array" ref="E5338">IFERROR(INDEX(raw!$B:$H,MATCH(1,(raw!$B:$B=$B5338)*(raw!$D:$D=$C5338),0),7), "n/a")</f>
        <v/>
      </c>
    </row>
    <row r="5339">
      <c r="B5339" s="39" t="str">
        <f>IFERROR(raw!$B5338,"")</f>
        <v/>
      </c>
      <c r="C5339" s="39" t="str">
        <f>IFERROR(raw!$D5338,"")</f>
        <v/>
      </c>
      <c r="D5339" s="39" t="str">
        <f>IFERROR(__xludf.DUMMYFUNCTION("IFERROR(RANK(raw!$H5338,Filter(raw!$H$2:$H10000,raw!$B$2:$B10000=raw!$B5338),1),"""")"),"")</f>
        <v/>
      </c>
      <c r="E5339" s="40" t="str">
        <f t="array" ref="E5339">IFERROR(INDEX(raw!$B:$H,MATCH(1,(raw!$B:$B=$B5339)*(raw!$D:$D=$C5339),0),7), "n/a")</f>
        <v/>
      </c>
    </row>
    <row r="5340">
      <c r="B5340" s="39" t="str">
        <f>IFERROR(raw!$B5339,"")</f>
        <v/>
      </c>
      <c r="C5340" s="39" t="str">
        <f>IFERROR(raw!$D5339,"")</f>
        <v/>
      </c>
      <c r="D5340" s="39" t="str">
        <f>IFERROR(__xludf.DUMMYFUNCTION("IFERROR(RANK(raw!$H5339,Filter(raw!$H$2:$H10000,raw!$B$2:$B10000=raw!$B5339),1),"""")"),"")</f>
        <v/>
      </c>
      <c r="E5340" s="40" t="str">
        <f t="array" ref="E5340">IFERROR(INDEX(raw!$B:$H,MATCH(1,(raw!$B:$B=$B5340)*(raw!$D:$D=$C5340),0),7), "n/a")</f>
        <v/>
      </c>
    </row>
    <row r="5341">
      <c r="B5341" s="39" t="str">
        <f>IFERROR(raw!$B5340,"")</f>
        <v/>
      </c>
      <c r="C5341" s="39" t="str">
        <f>IFERROR(raw!$D5340,"")</f>
        <v/>
      </c>
      <c r="D5341" s="39" t="str">
        <f>IFERROR(__xludf.DUMMYFUNCTION("IFERROR(RANK(raw!$H5340,Filter(raw!$H$2:$H10000,raw!$B$2:$B10000=raw!$B5340),1),"""")"),"")</f>
        <v/>
      </c>
      <c r="E5341" s="40" t="str">
        <f t="array" ref="E5341">IFERROR(INDEX(raw!$B:$H,MATCH(1,(raw!$B:$B=$B5341)*(raw!$D:$D=$C5341),0),7), "n/a")</f>
        <v/>
      </c>
    </row>
    <row r="5342">
      <c r="B5342" s="39" t="str">
        <f>IFERROR(raw!$B5341,"")</f>
        <v/>
      </c>
      <c r="C5342" s="39" t="str">
        <f>IFERROR(raw!$D5341,"")</f>
        <v/>
      </c>
      <c r="D5342" s="39" t="str">
        <f>IFERROR(__xludf.DUMMYFUNCTION("IFERROR(RANK(raw!$H5341,Filter(raw!$H$2:$H10000,raw!$B$2:$B10000=raw!$B5341),1),"""")"),"")</f>
        <v/>
      </c>
      <c r="E5342" s="40" t="str">
        <f t="array" ref="E5342">IFERROR(INDEX(raw!$B:$H,MATCH(1,(raw!$B:$B=$B5342)*(raw!$D:$D=$C5342),0),7), "n/a")</f>
        <v/>
      </c>
    </row>
    <row r="5343">
      <c r="B5343" s="39" t="str">
        <f>IFERROR(raw!$B5342,"")</f>
        <v/>
      </c>
      <c r="C5343" s="39" t="str">
        <f>IFERROR(raw!$D5342,"")</f>
        <v/>
      </c>
      <c r="D5343" s="39" t="str">
        <f>IFERROR(__xludf.DUMMYFUNCTION("IFERROR(RANK(raw!$H5342,Filter(raw!$H$2:$H10000,raw!$B$2:$B10000=raw!$B5342),1),"""")"),"")</f>
        <v/>
      </c>
      <c r="E5343" s="40" t="str">
        <f t="array" ref="E5343">IFERROR(INDEX(raw!$B:$H,MATCH(1,(raw!$B:$B=$B5343)*(raw!$D:$D=$C5343),0),7), "n/a")</f>
        <v/>
      </c>
    </row>
    <row r="5344">
      <c r="B5344" s="39" t="str">
        <f>IFERROR(raw!$B5343,"")</f>
        <v/>
      </c>
      <c r="C5344" s="39" t="str">
        <f>IFERROR(raw!$D5343,"")</f>
        <v/>
      </c>
      <c r="D5344" s="39" t="str">
        <f>IFERROR(__xludf.DUMMYFUNCTION("IFERROR(RANK(raw!$H5343,Filter(raw!$H$2:$H10000,raw!$B$2:$B10000=raw!$B5343),1),"""")"),"")</f>
        <v/>
      </c>
      <c r="E5344" s="40" t="str">
        <f t="array" ref="E5344">IFERROR(INDEX(raw!$B:$H,MATCH(1,(raw!$B:$B=$B5344)*(raw!$D:$D=$C5344),0),7), "n/a")</f>
        <v/>
      </c>
    </row>
    <row r="5345">
      <c r="B5345" s="39" t="str">
        <f>IFERROR(raw!$B5344,"")</f>
        <v/>
      </c>
      <c r="C5345" s="39" t="str">
        <f>IFERROR(raw!$D5344,"")</f>
        <v/>
      </c>
      <c r="D5345" s="39" t="str">
        <f>IFERROR(__xludf.DUMMYFUNCTION("IFERROR(RANK(raw!$H5344,Filter(raw!$H$2:$H10000,raw!$B$2:$B10000=raw!$B5344),1),"""")"),"")</f>
        <v/>
      </c>
      <c r="E5345" s="40" t="str">
        <f t="array" ref="E5345">IFERROR(INDEX(raw!$B:$H,MATCH(1,(raw!$B:$B=$B5345)*(raw!$D:$D=$C5345),0),7), "n/a")</f>
        <v/>
      </c>
    </row>
    <row r="5346">
      <c r="B5346" s="39" t="str">
        <f>IFERROR(raw!$B5345,"")</f>
        <v/>
      </c>
      <c r="C5346" s="39" t="str">
        <f>IFERROR(raw!$D5345,"")</f>
        <v/>
      </c>
      <c r="D5346" s="39" t="str">
        <f>IFERROR(__xludf.DUMMYFUNCTION("IFERROR(RANK(raw!$H5345,Filter(raw!$H$2:$H10000,raw!$B$2:$B10000=raw!$B5345),1),"""")"),"")</f>
        <v/>
      </c>
      <c r="E5346" s="40" t="str">
        <f t="array" ref="E5346">IFERROR(INDEX(raw!$B:$H,MATCH(1,(raw!$B:$B=$B5346)*(raw!$D:$D=$C5346),0),7), "n/a")</f>
        <v/>
      </c>
    </row>
    <row r="5347">
      <c r="B5347" s="39" t="str">
        <f>IFERROR(raw!$B5346,"")</f>
        <v/>
      </c>
      <c r="C5347" s="39" t="str">
        <f>IFERROR(raw!$D5346,"")</f>
        <v/>
      </c>
      <c r="D5347" s="39" t="str">
        <f>IFERROR(__xludf.DUMMYFUNCTION("IFERROR(RANK(raw!$H5346,Filter(raw!$H$2:$H10000,raw!$B$2:$B10000=raw!$B5346),1),"""")"),"")</f>
        <v/>
      </c>
      <c r="E5347" s="40" t="str">
        <f t="array" ref="E5347">IFERROR(INDEX(raw!$B:$H,MATCH(1,(raw!$B:$B=$B5347)*(raw!$D:$D=$C5347),0),7), "n/a")</f>
        <v/>
      </c>
    </row>
    <row r="5348">
      <c r="B5348" s="39" t="str">
        <f>IFERROR(raw!$B5347,"")</f>
        <v/>
      </c>
      <c r="C5348" s="39" t="str">
        <f>IFERROR(raw!$D5347,"")</f>
        <v/>
      </c>
      <c r="D5348" s="39" t="str">
        <f>IFERROR(__xludf.DUMMYFUNCTION("IFERROR(RANK(raw!$H5347,Filter(raw!$H$2:$H10000,raw!$B$2:$B10000=raw!$B5347),1),"""")"),"")</f>
        <v/>
      </c>
      <c r="E5348" s="40" t="str">
        <f t="array" ref="E5348">IFERROR(INDEX(raw!$B:$H,MATCH(1,(raw!$B:$B=$B5348)*(raw!$D:$D=$C5348),0),7), "n/a")</f>
        <v/>
      </c>
    </row>
    <row r="5349">
      <c r="B5349" s="39" t="str">
        <f>IFERROR(raw!$B5348,"")</f>
        <v/>
      </c>
      <c r="C5349" s="39" t="str">
        <f>IFERROR(raw!$D5348,"")</f>
        <v/>
      </c>
      <c r="D5349" s="39" t="str">
        <f>IFERROR(__xludf.DUMMYFUNCTION("IFERROR(RANK(raw!$H5348,Filter(raw!$H$2:$H10000,raw!$B$2:$B10000=raw!$B5348),1),"""")"),"")</f>
        <v/>
      </c>
      <c r="E5349" s="40" t="str">
        <f t="array" ref="E5349">IFERROR(INDEX(raw!$B:$H,MATCH(1,(raw!$B:$B=$B5349)*(raw!$D:$D=$C5349),0),7), "n/a")</f>
        <v/>
      </c>
    </row>
    <row r="5350">
      <c r="B5350" s="39" t="str">
        <f>IFERROR(raw!$B5349,"")</f>
        <v/>
      </c>
      <c r="C5350" s="39" t="str">
        <f>IFERROR(raw!$D5349,"")</f>
        <v/>
      </c>
      <c r="D5350" s="39" t="str">
        <f>IFERROR(__xludf.DUMMYFUNCTION("IFERROR(RANK(raw!$H5349,Filter(raw!$H$2:$H10000,raw!$B$2:$B10000=raw!$B5349),1),"""")"),"")</f>
        <v/>
      </c>
      <c r="E5350" s="40" t="str">
        <f t="array" ref="E5350">IFERROR(INDEX(raw!$B:$H,MATCH(1,(raw!$B:$B=$B5350)*(raw!$D:$D=$C5350),0),7), "n/a")</f>
        <v/>
      </c>
    </row>
    <row r="5351">
      <c r="B5351" s="39" t="str">
        <f>IFERROR(raw!$B5350,"")</f>
        <v/>
      </c>
      <c r="C5351" s="39" t="str">
        <f>IFERROR(raw!$D5350,"")</f>
        <v/>
      </c>
      <c r="D5351" s="39" t="str">
        <f>IFERROR(__xludf.DUMMYFUNCTION("IFERROR(RANK(raw!$H5350,Filter(raw!$H$2:$H10000,raw!$B$2:$B10000=raw!$B5350),1),"""")"),"")</f>
        <v/>
      </c>
      <c r="E5351" s="40" t="str">
        <f t="array" ref="E5351">IFERROR(INDEX(raw!$B:$H,MATCH(1,(raw!$B:$B=$B5351)*(raw!$D:$D=$C5351),0),7), "n/a")</f>
        <v/>
      </c>
    </row>
    <row r="5352">
      <c r="B5352" s="39" t="str">
        <f>IFERROR(raw!$B5351,"")</f>
        <v/>
      </c>
      <c r="C5352" s="39" t="str">
        <f>IFERROR(raw!$D5351,"")</f>
        <v/>
      </c>
      <c r="D5352" s="39" t="str">
        <f>IFERROR(__xludf.DUMMYFUNCTION("IFERROR(RANK(raw!$H5351,Filter(raw!$H$2:$H10000,raw!$B$2:$B10000=raw!$B5351),1),"""")"),"")</f>
        <v/>
      </c>
      <c r="E5352" s="40" t="str">
        <f t="array" ref="E5352">IFERROR(INDEX(raw!$B:$H,MATCH(1,(raw!$B:$B=$B5352)*(raw!$D:$D=$C5352),0),7), "n/a")</f>
        <v/>
      </c>
    </row>
    <row r="5353">
      <c r="B5353" s="39" t="str">
        <f>IFERROR(raw!$B5352,"")</f>
        <v/>
      </c>
      <c r="C5353" s="39" t="str">
        <f>IFERROR(raw!$D5352,"")</f>
        <v/>
      </c>
      <c r="D5353" s="39" t="str">
        <f>IFERROR(__xludf.DUMMYFUNCTION("IFERROR(RANK(raw!$H5352,Filter(raw!$H$2:$H10000,raw!$B$2:$B10000=raw!$B5352),1),"""")"),"")</f>
        <v/>
      </c>
      <c r="E5353" s="40" t="str">
        <f t="array" ref="E5353">IFERROR(INDEX(raw!$B:$H,MATCH(1,(raw!$B:$B=$B5353)*(raw!$D:$D=$C5353),0),7), "n/a")</f>
        <v/>
      </c>
    </row>
    <row r="5354">
      <c r="B5354" s="39" t="str">
        <f>IFERROR(raw!$B5353,"")</f>
        <v/>
      </c>
      <c r="C5354" s="39" t="str">
        <f>IFERROR(raw!$D5353,"")</f>
        <v/>
      </c>
      <c r="D5354" s="39" t="str">
        <f>IFERROR(__xludf.DUMMYFUNCTION("IFERROR(RANK(raw!$H5353,Filter(raw!$H$2:$H10000,raw!$B$2:$B10000=raw!$B5353),1),"""")"),"")</f>
        <v/>
      </c>
      <c r="E5354" s="40" t="str">
        <f t="array" ref="E5354">IFERROR(INDEX(raw!$B:$H,MATCH(1,(raw!$B:$B=$B5354)*(raw!$D:$D=$C5354),0),7), "n/a")</f>
        <v/>
      </c>
    </row>
    <row r="5355">
      <c r="B5355" s="39" t="str">
        <f>IFERROR(raw!$B5354,"")</f>
        <v/>
      </c>
      <c r="C5355" s="39" t="str">
        <f>IFERROR(raw!$D5354,"")</f>
        <v/>
      </c>
      <c r="D5355" s="39" t="str">
        <f>IFERROR(__xludf.DUMMYFUNCTION("IFERROR(RANK(raw!$H5354,Filter(raw!$H$2:$H10000,raw!$B$2:$B10000=raw!$B5354),1),"""")"),"")</f>
        <v/>
      </c>
      <c r="E5355" s="40" t="str">
        <f t="array" ref="E5355">IFERROR(INDEX(raw!$B:$H,MATCH(1,(raw!$B:$B=$B5355)*(raw!$D:$D=$C5355),0),7), "n/a")</f>
        <v/>
      </c>
    </row>
    <row r="5356">
      <c r="B5356" s="39" t="str">
        <f>IFERROR(raw!$B5355,"")</f>
        <v/>
      </c>
      <c r="C5356" s="39" t="str">
        <f>IFERROR(raw!$D5355,"")</f>
        <v/>
      </c>
      <c r="D5356" s="39" t="str">
        <f>IFERROR(__xludf.DUMMYFUNCTION("IFERROR(RANK(raw!$H5355,Filter(raw!$H$2:$H10000,raw!$B$2:$B10000=raw!$B5355),1),"""")"),"")</f>
        <v/>
      </c>
      <c r="E5356" s="40" t="str">
        <f t="array" ref="E5356">IFERROR(INDEX(raw!$B:$H,MATCH(1,(raw!$B:$B=$B5356)*(raw!$D:$D=$C5356),0),7), "n/a")</f>
        <v/>
      </c>
    </row>
    <row r="5357">
      <c r="B5357" s="39" t="str">
        <f>IFERROR(raw!$B5356,"")</f>
        <v/>
      </c>
      <c r="C5357" s="39" t="str">
        <f>IFERROR(raw!$D5356,"")</f>
        <v/>
      </c>
      <c r="D5357" s="39" t="str">
        <f>IFERROR(__xludf.DUMMYFUNCTION("IFERROR(RANK(raw!$H5356,Filter(raw!$H$2:$H10000,raw!$B$2:$B10000=raw!$B5356),1),"""")"),"")</f>
        <v/>
      </c>
      <c r="E5357" s="40" t="str">
        <f t="array" ref="E5357">IFERROR(INDEX(raw!$B:$H,MATCH(1,(raw!$B:$B=$B5357)*(raw!$D:$D=$C5357),0),7), "n/a")</f>
        <v/>
      </c>
    </row>
    <row r="5358">
      <c r="B5358" s="39" t="str">
        <f>IFERROR(raw!$B5357,"")</f>
        <v/>
      </c>
      <c r="C5358" s="39" t="str">
        <f>IFERROR(raw!$D5357,"")</f>
        <v/>
      </c>
      <c r="D5358" s="39" t="str">
        <f>IFERROR(__xludf.DUMMYFUNCTION("IFERROR(RANK(raw!$H5357,Filter(raw!$H$2:$H10000,raw!$B$2:$B10000=raw!$B5357),1),"""")"),"")</f>
        <v/>
      </c>
      <c r="E5358" s="40" t="str">
        <f t="array" ref="E5358">IFERROR(INDEX(raw!$B:$H,MATCH(1,(raw!$B:$B=$B5358)*(raw!$D:$D=$C5358),0),7), "n/a")</f>
        <v/>
      </c>
    </row>
    <row r="5359">
      <c r="B5359" s="39" t="str">
        <f>IFERROR(raw!$B5358,"")</f>
        <v/>
      </c>
      <c r="C5359" s="39" t="str">
        <f>IFERROR(raw!$D5358,"")</f>
        <v/>
      </c>
      <c r="D5359" s="39" t="str">
        <f>IFERROR(__xludf.DUMMYFUNCTION("IFERROR(RANK(raw!$H5358,Filter(raw!$H$2:$H10000,raw!$B$2:$B10000=raw!$B5358),1),"""")"),"")</f>
        <v/>
      </c>
      <c r="E5359" s="40" t="str">
        <f t="array" ref="E5359">IFERROR(INDEX(raw!$B:$H,MATCH(1,(raw!$B:$B=$B5359)*(raw!$D:$D=$C5359),0),7), "n/a")</f>
        <v/>
      </c>
    </row>
    <row r="5360">
      <c r="B5360" s="39" t="str">
        <f>IFERROR(raw!$B5359,"")</f>
        <v/>
      </c>
      <c r="C5360" s="39" t="str">
        <f>IFERROR(raw!$D5359,"")</f>
        <v/>
      </c>
      <c r="D5360" s="39" t="str">
        <f>IFERROR(__xludf.DUMMYFUNCTION("IFERROR(RANK(raw!$H5359,Filter(raw!$H$2:$H10000,raw!$B$2:$B10000=raw!$B5359),1),"""")"),"")</f>
        <v/>
      </c>
      <c r="E5360" s="40" t="str">
        <f t="array" ref="E5360">IFERROR(INDEX(raw!$B:$H,MATCH(1,(raw!$B:$B=$B5360)*(raw!$D:$D=$C5360),0),7), "n/a")</f>
        <v/>
      </c>
    </row>
    <row r="5361">
      <c r="B5361" s="39" t="str">
        <f>IFERROR(raw!$B5360,"")</f>
        <v/>
      </c>
      <c r="C5361" s="39" t="str">
        <f>IFERROR(raw!$D5360,"")</f>
        <v/>
      </c>
      <c r="D5361" s="39" t="str">
        <f>IFERROR(__xludf.DUMMYFUNCTION("IFERROR(RANK(raw!$H5360,Filter(raw!$H$2:$H10000,raw!$B$2:$B10000=raw!$B5360),1),"""")"),"")</f>
        <v/>
      </c>
      <c r="E5361" s="40" t="str">
        <f t="array" ref="E5361">IFERROR(INDEX(raw!$B:$H,MATCH(1,(raw!$B:$B=$B5361)*(raw!$D:$D=$C5361),0),7), "n/a")</f>
        <v/>
      </c>
    </row>
    <row r="5362">
      <c r="B5362" s="39" t="str">
        <f>IFERROR(raw!$B5361,"")</f>
        <v/>
      </c>
      <c r="C5362" s="39" t="str">
        <f>IFERROR(raw!$D5361,"")</f>
        <v/>
      </c>
      <c r="D5362" s="39" t="str">
        <f>IFERROR(__xludf.DUMMYFUNCTION("IFERROR(RANK(raw!$H5361,Filter(raw!$H$2:$H10000,raw!$B$2:$B10000=raw!$B5361),1),"""")"),"")</f>
        <v/>
      </c>
      <c r="E5362" s="40" t="str">
        <f t="array" ref="E5362">IFERROR(INDEX(raw!$B:$H,MATCH(1,(raw!$B:$B=$B5362)*(raw!$D:$D=$C5362),0),7), "n/a")</f>
        <v/>
      </c>
    </row>
    <row r="5363">
      <c r="B5363" s="39" t="str">
        <f>IFERROR(raw!$B5362,"")</f>
        <v/>
      </c>
      <c r="C5363" s="39" t="str">
        <f>IFERROR(raw!$D5362,"")</f>
        <v/>
      </c>
      <c r="D5363" s="39" t="str">
        <f>IFERROR(__xludf.DUMMYFUNCTION("IFERROR(RANK(raw!$H5362,Filter(raw!$H$2:$H10000,raw!$B$2:$B10000=raw!$B5362),1),"""")"),"")</f>
        <v/>
      </c>
      <c r="E5363" s="40" t="str">
        <f t="array" ref="E5363">IFERROR(INDEX(raw!$B:$H,MATCH(1,(raw!$B:$B=$B5363)*(raw!$D:$D=$C5363),0),7), "n/a")</f>
        <v/>
      </c>
    </row>
    <row r="5364">
      <c r="B5364" s="39" t="str">
        <f>IFERROR(raw!$B5363,"")</f>
        <v/>
      </c>
      <c r="C5364" s="39" t="str">
        <f>IFERROR(raw!$D5363,"")</f>
        <v/>
      </c>
      <c r="D5364" s="39" t="str">
        <f>IFERROR(__xludf.DUMMYFUNCTION("IFERROR(RANK(raw!$H5363,Filter(raw!$H$2:$H10000,raw!$B$2:$B10000=raw!$B5363),1),"""")"),"")</f>
        <v/>
      </c>
      <c r="E5364" s="40" t="str">
        <f t="array" ref="E5364">IFERROR(INDEX(raw!$B:$H,MATCH(1,(raw!$B:$B=$B5364)*(raw!$D:$D=$C5364),0),7), "n/a")</f>
        <v/>
      </c>
    </row>
    <row r="5365">
      <c r="B5365" s="39" t="str">
        <f>IFERROR(raw!$B5364,"")</f>
        <v/>
      </c>
      <c r="C5365" s="39" t="str">
        <f>IFERROR(raw!$D5364,"")</f>
        <v/>
      </c>
      <c r="D5365" s="39" t="str">
        <f>IFERROR(__xludf.DUMMYFUNCTION("IFERROR(RANK(raw!$H5364,Filter(raw!$H$2:$H10000,raw!$B$2:$B10000=raw!$B5364),1),"""")"),"")</f>
        <v/>
      </c>
      <c r="E5365" s="40" t="str">
        <f t="array" ref="E5365">IFERROR(INDEX(raw!$B:$H,MATCH(1,(raw!$B:$B=$B5365)*(raw!$D:$D=$C5365),0),7), "n/a")</f>
        <v/>
      </c>
    </row>
    <row r="5366">
      <c r="B5366" s="39" t="str">
        <f>IFERROR(raw!$B5365,"")</f>
        <v/>
      </c>
      <c r="C5366" s="39" t="str">
        <f>IFERROR(raw!$D5365,"")</f>
        <v/>
      </c>
      <c r="D5366" s="39" t="str">
        <f>IFERROR(__xludf.DUMMYFUNCTION("IFERROR(RANK(raw!$H5365,Filter(raw!$H$2:$H10000,raw!$B$2:$B10000=raw!$B5365),1),"""")"),"")</f>
        <v/>
      </c>
      <c r="E5366" s="40" t="str">
        <f t="array" ref="E5366">IFERROR(INDEX(raw!$B:$H,MATCH(1,(raw!$B:$B=$B5366)*(raw!$D:$D=$C5366),0),7), "n/a")</f>
        <v/>
      </c>
    </row>
    <row r="5367">
      <c r="B5367" s="39" t="str">
        <f>IFERROR(raw!$B5366,"")</f>
        <v/>
      </c>
      <c r="C5367" s="39" t="str">
        <f>IFERROR(raw!$D5366,"")</f>
        <v/>
      </c>
      <c r="D5367" s="39" t="str">
        <f>IFERROR(__xludf.DUMMYFUNCTION("IFERROR(RANK(raw!$H5366,Filter(raw!$H$2:$H10000,raw!$B$2:$B10000=raw!$B5366),1),"""")"),"")</f>
        <v/>
      </c>
      <c r="E5367" s="40" t="str">
        <f t="array" ref="E5367">IFERROR(INDEX(raw!$B:$H,MATCH(1,(raw!$B:$B=$B5367)*(raw!$D:$D=$C5367),0),7), "n/a")</f>
        <v/>
      </c>
    </row>
    <row r="5368">
      <c r="B5368" s="39" t="str">
        <f>IFERROR(raw!$B5367,"")</f>
        <v/>
      </c>
      <c r="C5368" s="39" t="str">
        <f>IFERROR(raw!$D5367,"")</f>
        <v/>
      </c>
      <c r="D5368" s="39" t="str">
        <f>IFERROR(__xludf.DUMMYFUNCTION("IFERROR(RANK(raw!$H5367,Filter(raw!$H$2:$H10000,raw!$B$2:$B10000=raw!$B5367),1),"""")"),"")</f>
        <v/>
      </c>
      <c r="E5368" s="40" t="str">
        <f t="array" ref="E5368">IFERROR(INDEX(raw!$B:$H,MATCH(1,(raw!$B:$B=$B5368)*(raw!$D:$D=$C5368),0),7), "n/a")</f>
        <v/>
      </c>
    </row>
    <row r="5369">
      <c r="B5369" s="39" t="str">
        <f>IFERROR(raw!$B5368,"")</f>
        <v/>
      </c>
      <c r="C5369" s="39" t="str">
        <f>IFERROR(raw!$D5368,"")</f>
        <v/>
      </c>
      <c r="D5369" s="39" t="str">
        <f>IFERROR(__xludf.DUMMYFUNCTION("IFERROR(RANK(raw!$H5368,Filter(raw!$H$2:$H10000,raw!$B$2:$B10000=raw!$B5368),1),"""")"),"")</f>
        <v/>
      </c>
      <c r="E5369" s="40" t="str">
        <f t="array" ref="E5369">IFERROR(INDEX(raw!$B:$H,MATCH(1,(raw!$B:$B=$B5369)*(raw!$D:$D=$C5369),0),7), "n/a")</f>
        <v/>
      </c>
    </row>
    <row r="5370">
      <c r="B5370" s="39" t="str">
        <f>IFERROR(raw!$B5369,"")</f>
        <v/>
      </c>
      <c r="C5370" s="39" t="str">
        <f>IFERROR(raw!$D5369,"")</f>
        <v/>
      </c>
      <c r="D5370" s="39" t="str">
        <f>IFERROR(__xludf.DUMMYFUNCTION("IFERROR(RANK(raw!$H5369,Filter(raw!$H$2:$H10000,raw!$B$2:$B10000=raw!$B5369),1),"""")"),"")</f>
        <v/>
      </c>
      <c r="E5370" s="40" t="str">
        <f t="array" ref="E5370">IFERROR(INDEX(raw!$B:$H,MATCH(1,(raw!$B:$B=$B5370)*(raw!$D:$D=$C5370),0),7), "n/a")</f>
        <v/>
      </c>
    </row>
    <row r="5371">
      <c r="B5371" s="39" t="str">
        <f>IFERROR(raw!$B5370,"")</f>
        <v/>
      </c>
      <c r="C5371" s="39" t="str">
        <f>IFERROR(raw!$D5370,"")</f>
        <v/>
      </c>
      <c r="D5371" s="39" t="str">
        <f>IFERROR(__xludf.DUMMYFUNCTION("IFERROR(RANK(raw!$H5370,Filter(raw!$H$2:$H10000,raw!$B$2:$B10000=raw!$B5370),1),"""")"),"")</f>
        <v/>
      </c>
      <c r="E5371" s="40" t="str">
        <f t="array" ref="E5371">IFERROR(INDEX(raw!$B:$H,MATCH(1,(raw!$B:$B=$B5371)*(raw!$D:$D=$C5371),0),7), "n/a")</f>
        <v/>
      </c>
    </row>
    <row r="5372">
      <c r="B5372" s="39" t="str">
        <f>IFERROR(raw!$B5371,"")</f>
        <v/>
      </c>
      <c r="C5372" s="39" t="str">
        <f>IFERROR(raw!$D5371,"")</f>
        <v/>
      </c>
      <c r="D5372" s="39" t="str">
        <f>IFERROR(__xludf.DUMMYFUNCTION("IFERROR(RANK(raw!$H5371,Filter(raw!$H$2:$H10000,raw!$B$2:$B10000=raw!$B5371),1),"""")"),"")</f>
        <v/>
      </c>
      <c r="E5372" s="40" t="str">
        <f t="array" ref="E5372">IFERROR(INDEX(raw!$B:$H,MATCH(1,(raw!$B:$B=$B5372)*(raw!$D:$D=$C5372),0),7), "n/a")</f>
        <v/>
      </c>
    </row>
    <row r="5373">
      <c r="B5373" s="39" t="str">
        <f>IFERROR(raw!$B5372,"")</f>
        <v/>
      </c>
      <c r="C5373" s="39" t="str">
        <f>IFERROR(raw!$D5372,"")</f>
        <v/>
      </c>
      <c r="D5373" s="39" t="str">
        <f>IFERROR(__xludf.DUMMYFUNCTION("IFERROR(RANK(raw!$H5372,Filter(raw!$H$2:$H10000,raw!$B$2:$B10000=raw!$B5372),1),"""")"),"")</f>
        <v/>
      </c>
      <c r="E5373" s="40" t="str">
        <f t="array" ref="E5373">IFERROR(INDEX(raw!$B:$H,MATCH(1,(raw!$B:$B=$B5373)*(raw!$D:$D=$C5373),0),7), "n/a")</f>
        <v/>
      </c>
    </row>
    <row r="5374">
      <c r="B5374" s="39" t="str">
        <f>IFERROR(raw!$B5373,"")</f>
        <v/>
      </c>
      <c r="C5374" s="39" t="str">
        <f>IFERROR(raw!$D5373,"")</f>
        <v/>
      </c>
      <c r="D5374" s="39" t="str">
        <f>IFERROR(__xludf.DUMMYFUNCTION("IFERROR(RANK(raw!$H5373,Filter(raw!$H$2:$H10000,raw!$B$2:$B10000=raw!$B5373),1),"""")"),"")</f>
        <v/>
      </c>
      <c r="E5374" s="40" t="str">
        <f t="array" ref="E5374">IFERROR(INDEX(raw!$B:$H,MATCH(1,(raw!$B:$B=$B5374)*(raw!$D:$D=$C5374),0),7), "n/a")</f>
        <v/>
      </c>
    </row>
    <row r="5375">
      <c r="B5375" s="39" t="str">
        <f>IFERROR(raw!$B5374,"")</f>
        <v/>
      </c>
      <c r="C5375" s="39" t="str">
        <f>IFERROR(raw!$D5374,"")</f>
        <v/>
      </c>
      <c r="D5375" s="39" t="str">
        <f>IFERROR(__xludf.DUMMYFUNCTION("IFERROR(RANK(raw!$H5374,Filter(raw!$H$2:$H10000,raw!$B$2:$B10000=raw!$B5374),1),"""")"),"")</f>
        <v/>
      </c>
      <c r="E5375" s="40" t="str">
        <f t="array" ref="E5375">IFERROR(INDEX(raw!$B:$H,MATCH(1,(raw!$B:$B=$B5375)*(raw!$D:$D=$C5375),0),7), "n/a")</f>
        <v/>
      </c>
    </row>
    <row r="5376">
      <c r="B5376" s="39" t="str">
        <f>IFERROR(raw!$B5375,"")</f>
        <v/>
      </c>
      <c r="C5376" s="39" t="str">
        <f>IFERROR(raw!$D5375,"")</f>
        <v/>
      </c>
      <c r="D5376" s="39" t="str">
        <f>IFERROR(__xludf.DUMMYFUNCTION("IFERROR(RANK(raw!$H5375,Filter(raw!$H$2:$H10000,raw!$B$2:$B10000=raw!$B5375),1),"""")"),"")</f>
        <v/>
      </c>
      <c r="E5376" s="40" t="str">
        <f t="array" ref="E5376">IFERROR(INDEX(raw!$B:$H,MATCH(1,(raw!$B:$B=$B5376)*(raw!$D:$D=$C5376),0),7), "n/a")</f>
        <v/>
      </c>
    </row>
    <row r="5377">
      <c r="B5377" s="39" t="str">
        <f>IFERROR(raw!$B5376,"")</f>
        <v/>
      </c>
      <c r="C5377" s="39" t="str">
        <f>IFERROR(raw!$D5376,"")</f>
        <v/>
      </c>
      <c r="D5377" s="39" t="str">
        <f>IFERROR(__xludf.DUMMYFUNCTION("IFERROR(RANK(raw!$H5376,Filter(raw!$H$2:$H10000,raw!$B$2:$B10000=raw!$B5376),1),"""")"),"")</f>
        <v/>
      </c>
      <c r="E5377" s="40" t="str">
        <f t="array" ref="E5377">IFERROR(INDEX(raw!$B:$H,MATCH(1,(raw!$B:$B=$B5377)*(raw!$D:$D=$C5377),0),7), "n/a")</f>
        <v/>
      </c>
    </row>
    <row r="5378">
      <c r="B5378" s="39" t="str">
        <f>IFERROR(raw!$B5377,"")</f>
        <v/>
      </c>
      <c r="C5378" s="39" t="str">
        <f>IFERROR(raw!$D5377,"")</f>
        <v/>
      </c>
      <c r="D5378" s="39" t="str">
        <f>IFERROR(__xludf.DUMMYFUNCTION("IFERROR(RANK(raw!$H5377,Filter(raw!$H$2:$H10000,raw!$B$2:$B10000=raw!$B5377),1),"""")"),"")</f>
        <v/>
      </c>
      <c r="E5378" s="40" t="str">
        <f t="array" ref="E5378">IFERROR(INDEX(raw!$B:$H,MATCH(1,(raw!$B:$B=$B5378)*(raw!$D:$D=$C5378),0),7), "n/a")</f>
        <v/>
      </c>
    </row>
    <row r="5379">
      <c r="B5379" s="39" t="str">
        <f>IFERROR(raw!$B5378,"")</f>
        <v/>
      </c>
      <c r="C5379" s="39" t="str">
        <f>IFERROR(raw!$D5378,"")</f>
        <v/>
      </c>
      <c r="D5379" s="39" t="str">
        <f>IFERROR(__xludf.DUMMYFUNCTION("IFERROR(RANK(raw!$H5378,Filter(raw!$H$2:$H10000,raw!$B$2:$B10000=raw!$B5378),1),"""")"),"")</f>
        <v/>
      </c>
      <c r="E5379" s="40" t="str">
        <f t="array" ref="E5379">IFERROR(INDEX(raw!$B:$H,MATCH(1,(raw!$B:$B=$B5379)*(raw!$D:$D=$C5379),0),7), "n/a")</f>
        <v/>
      </c>
    </row>
    <row r="5380">
      <c r="B5380" s="39" t="str">
        <f>IFERROR(raw!$B5379,"")</f>
        <v/>
      </c>
      <c r="C5380" s="39" t="str">
        <f>IFERROR(raw!$D5379,"")</f>
        <v/>
      </c>
      <c r="D5380" s="39" t="str">
        <f>IFERROR(__xludf.DUMMYFUNCTION("IFERROR(RANK(raw!$H5379,Filter(raw!$H$2:$H10000,raw!$B$2:$B10000=raw!$B5379),1),"""")"),"")</f>
        <v/>
      </c>
      <c r="E5380" s="40" t="str">
        <f t="array" ref="E5380">IFERROR(INDEX(raw!$B:$H,MATCH(1,(raw!$B:$B=$B5380)*(raw!$D:$D=$C5380),0),7), "n/a")</f>
        <v/>
      </c>
    </row>
    <row r="5381">
      <c r="B5381" s="39" t="str">
        <f>IFERROR(raw!$B5380,"")</f>
        <v/>
      </c>
      <c r="C5381" s="39" t="str">
        <f>IFERROR(raw!$D5380,"")</f>
        <v/>
      </c>
      <c r="D5381" s="39" t="str">
        <f>IFERROR(__xludf.DUMMYFUNCTION("IFERROR(RANK(raw!$H5380,Filter(raw!$H$2:$H10000,raw!$B$2:$B10000=raw!$B5380),1),"""")"),"")</f>
        <v/>
      </c>
      <c r="E5381" s="40" t="str">
        <f t="array" ref="E5381">IFERROR(INDEX(raw!$B:$H,MATCH(1,(raw!$B:$B=$B5381)*(raw!$D:$D=$C5381),0),7), "n/a")</f>
        <v/>
      </c>
    </row>
    <row r="5382">
      <c r="B5382" s="39" t="str">
        <f>IFERROR(raw!$B5381,"")</f>
        <v/>
      </c>
      <c r="C5382" s="39" t="str">
        <f>IFERROR(raw!$D5381,"")</f>
        <v/>
      </c>
      <c r="D5382" s="39" t="str">
        <f>IFERROR(__xludf.DUMMYFUNCTION("IFERROR(RANK(raw!$H5381,Filter(raw!$H$2:$H10000,raw!$B$2:$B10000=raw!$B5381),1),"""")"),"")</f>
        <v/>
      </c>
      <c r="E5382" s="40" t="str">
        <f t="array" ref="E5382">IFERROR(INDEX(raw!$B:$H,MATCH(1,(raw!$B:$B=$B5382)*(raw!$D:$D=$C5382),0),7), "n/a")</f>
        <v/>
      </c>
    </row>
    <row r="5383">
      <c r="B5383" s="39" t="str">
        <f>IFERROR(raw!$B5382,"")</f>
        <v/>
      </c>
      <c r="C5383" s="39" t="str">
        <f>IFERROR(raw!$D5382,"")</f>
        <v/>
      </c>
      <c r="D5383" s="39" t="str">
        <f>IFERROR(__xludf.DUMMYFUNCTION("IFERROR(RANK(raw!$H5382,Filter(raw!$H$2:$H10000,raw!$B$2:$B10000=raw!$B5382),1),"""")"),"")</f>
        <v/>
      </c>
      <c r="E5383" s="40" t="str">
        <f t="array" ref="E5383">IFERROR(INDEX(raw!$B:$H,MATCH(1,(raw!$B:$B=$B5383)*(raw!$D:$D=$C5383),0),7), "n/a")</f>
        <v/>
      </c>
    </row>
    <row r="5384">
      <c r="B5384" s="39" t="str">
        <f>IFERROR(raw!$B5383,"")</f>
        <v/>
      </c>
      <c r="C5384" s="39" t="str">
        <f>IFERROR(raw!$D5383,"")</f>
        <v/>
      </c>
      <c r="D5384" s="39" t="str">
        <f>IFERROR(__xludf.DUMMYFUNCTION("IFERROR(RANK(raw!$H5383,Filter(raw!$H$2:$H10000,raw!$B$2:$B10000=raw!$B5383),1),"""")"),"")</f>
        <v/>
      </c>
      <c r="E5384" s="40" t="str">
        <f t="array" ref="E5384">IFERROR(INDEX(raw!$B:$H,MATCH(1,(raw!$B:$B=$B5384)*(raw!$D:$D=$C5384),0),7), "n/a")</f>
        <v/>
      </c>
    </row>
    <row r="5385">
      <c r="B5385" s="39" t="str">
        <f>IFERROR(raw!$B5384,"")</f>
        <v/>
      </c>
      <c r="C5385" s="39" t="str">
        <f>IFERROR(raw!$D5384,"")</f>
        <v/>
      </c>
      <c r="D5385" s="39" t="str">
        <f>IFERROR(__xludf.DUMMYFUNCTION("IFERROR(RANK(raw!$H5384,Filter(raw!$H$2:$H10000,raw!$B$2:$B10000=raw!$B5384),1),"""")"),"")</f>
        <v/>
      </c>
      <c r="E5385" s="40" t="str">
        <f t="array" ref="E5385">IFERROR(INDEX(raw!$B:$H,MATCH(1,(raw!$B:$B=$B5385)*(raw!$D:$D=$C5385),0),7), "n/a")</f>
        <v/>
      </c>
    </row>
    <row r="5386">
      <c r="B5386" s="39" t="str">
        <f>IFERROR(raw!$B5385,"")</f>
        <v/>
      </c>
      <c r="C5386" s="39" t="str">
        <f>IFERROR(raw!$D5385,"")</f>
        <v/>
      </c>
      <c r="D5386" s="39" t="str">
        <f>IFERROR(__xludf.DUMMYFUNCTION("IFERROR(RANK(raw!$H5385,Filter(raw!$H$2:$H10000,raw!$B$2:$B10000=raw!$B5385),1),"""")"),"")</f>
        <v/>
      </c>
      <c r="E5386" s="40" t="str">
        <f t="array" ref="E5386">IFERROR(INDEX(raw!$B:$H,MATCH(1,(raw!$B:$B=$B5386)*(raw!$D:$D=$C5386),0),7), "n/a")</f>
        <v/>
      </c>
    </row>
    <row r="5387">
      <c r="B5387" s="39" t="str">
        <f>IFERROR(raw!$B5386,"")</f>
        <v/>
      </c>
      <c r="C5387" s="39" t="str">
        <f>IFERROR(raw!$D5386,"")</f>
        <v/>
      </c>
      <c r="D5387" s="39" t="str">
        <f>IFERROR(__xludf.DUMMYFUNCTION("IFERROR(RANK(raw!$H5386,Filter(raw!$H$2:$H10000,raw!$B$2:$B10000=raw!$B5386),1),"""")"),"")</f>
        <v/>
      </c>
      <c r="E5387" s="40" t="str">
        <f t="array" ref="E5387">IFERROR(INDEX(raw!$B:$H,MATCH(1,(raw!$B:$B=$B5387)*(raw!$D:$D=$C5387),0),7), "n/a")</f>
        <v/>
      </c>
    </row>
    <row r="5388">
      <c r="B5388" s="39" t="str">
        <f>IFERROR(raw!$B5387,"")</f>
        <v/>
      </c>
      <c r="C5388" s="39" t="str">
        <f>IFERROR(raw!$D5387,"")</f>
        <v/>
      </c>
      <c r="D5388" s="39" t="str">
        <f>IFERROR(__xludf.DUMMYFUNCTION("IFERROR(RANK(raw!$H5387,Filter(raw!$H$2:$H10000,raw!$B$2:$B10000=raw!$B5387),1),"""")"),"")</f>
        <v/>
      </c>
      <c r="E5388" s="40" t="str">
        <f t="array" ref="E5388">IFERROR(INDEX(raw!$B:$H,MATCH(1,(raw!$B:$B=$B5388)*(raw!$D:$D=$C5388),0),7), "n/a")</f>
        <v/>
      </c>
    </row>
    <row r="5389">
      <c r="B5389" s="39" t="str">
        <f>IFERROR(raw!$B5388,"")</f>
        <v/>
      </c>
      <c r="C5389" s="39" t="str">
        <f>IFERROR(raw!$D5388,"")</f>
        <v/>
      </c>
      <c r="D5389" s="39" t="str">
        <f>IFERROR(__xludf.DUMMYFUNCTION("IFERROR(RANK(raw!$H5388,Filter(raw!$H$2:$H10000,raw!$B$2:$B10000=raw!$B5388),1),"""")"),"")</f>
        <v/>
      </c>
      <c r="E5389" s="40" t="str">
        <f t="array" ref="E5389">IFERROR(INDEX(raw!$B:$H,MATCH(1,(raw!$B:$B=$B5389)*(raw!$D:$D=$C5389),0),7), "n/a")</f>
        <v/>
      </c>
    </row>
    <row r="5390">
      <c r="B5390" s="39" t="str">
        <f>IFERROR(raw!$B5389,"")</f>
        <v/>
      </c>
      <c r="C5390" s="39" t="str">
        <f>IFERROR(raw!$D5389,"")</f>
        <v/>
      </c>
      <c r="D5390" s="39" t="str">
        <f>IFERROR(__xludf.DUMMYFUNCTION("IFERROR(RANK(raw!$H5389,Filter(raw!$H$2:$H10000,raw!$B$2:$B10000=raw!$B5389),1),"""")"),"")</f>
        <v/>
      </c>
      <c r="E5390" s="40" t="str">
        <f t="array" ref="E5390">IFERROR(INDEX(raw!$B:$H,MATCH(1,(raw!$B:$B=$B5390)*(raw!$D:$D=$C5390),0),7), "n/a")</f>
        <v/>
      </c>
    </row>
    <row r="5391">
      <c r="B5391" s="39" t="str">
        <f>IFERROR(raw!$B5390,"")</f>
        <v/>
      </c>
      <c r="C5391" s="39" t="str">
        <f>IFERROR(raw!$D5390,"")</f>
        <v/>
      </c>
      <c r="D5391" s="39" t="str">
        <f>IFERROR(__xludf.DUMMYFUNCTION("IFERROR(RANK(raw!$H5390,Filter(raw!$H$2:$H10000,raw!$B$2:$B10000=raw!$B5390),1),"""")"),"")</f>
        <v/>
      </c>
      <c r="E5391" s="40" t="str">
        <f t="array" ref="E5391">IFERROR(INDEX(raw!$B:$H,MATCH(1,(raw!$B:$B=$B5391)*(raw!$D:$D=$C5391),0),7), "n/a")</f>
        <v/>
      </c>
    </row>
    <row r="5392">
      <c r="B5392" s="39" t="str">
        <f>IFERROR(raw!$B5391,"")</f>
        <v/>
      </c>
      <c r="C5392" s="39" t="str">
        <f>IFERROR(raw!$D5391,"")</f>
        <v/>
      </c>
      <c r="D5392" s="39" t="str">
        <f>IFERROR(__xludf.DUMMYFUNCTION("IFERROR(RANK(raw!$H5391,Filter(raw!$H$2:$H10000,raw!$B$2:$B10000=raw!$B5391),1),"""")"),"")</f>
        <v/>
      </c>
      <c r="E5392" s="40" t="str">
        <f t="array" ref="E5392">IFERROR(INDEX(raw!$B:$H,MATCH(1,(raw!$B:$B=$B5392)*(raw!$D:$D=$C5392),0),7), "n/a")</f>
        <v/>
      </c>
    </row>
    <row r="5393">
      <c r="B5393" s="39" t="str">
        <f>IFERROR(raw!$B5392,"")</f>
        <v/>
      </c>
      <c r="C5393" s="39" t="str">
        <f>IFERROR(raw!$D5392,"")</f>
        <v/>
      </c>
      <c r="D5393" s="39" t="str">
        <f>IFERROR(__xludf.DUMMYFUNCTION("IFERROR(RANK(raw!$H5392,Filter(raw!$H$2:$H10000,raw!$B$2:$B10000=raw!$B5392),1),"""")"),"")</f>
        <v/>
      </c>
      <c r="E5393" s="40" t="str">
        <f t="array" ref="E5393">IFERROR(INDEX(raw!$B:$H,MATCH(1,(raw!$B:$B=$B5393)*(raw!$D:$D=$C5393),0),7), "n/a")</f>
        <v/>
      </c>
    </row>
    <row r="5394">
      <c r="B5394" s="39" t="str">
        <f>IFERROR(raw!$B5393,"")</f>
        <v/>
      </c>
      <c r="C5394" s="39" t="str">
        <f>IFERROR(raw!$D5393,"")</f>
        <v/>
      </c>
      <c r="D5394" s="39" t="str">
        <f>IFERROR(__xludf.DUMMYFUNCTION("IFERROR(RANK(raw!$H5393,Filter(raw!$H$2:$H10000,raw!$B$2:$B10000=raw!$B5393),1),"""")"),"")</f>
        <v/>
      </c>
      <c r="E5394" s="40" t="str">
        <f t="array" ref="E5394">IFERROR(INDEX(raw!$B:$H,MATCH(1,(raw!$B:$B=$B5394)*(raw!$D:$D=$C5394),0),7), "n/a")</f>
        <v/>
      </c>
    </row>
    <row r="5395">
      <c r="B5395" s="39" t="str">
        <f>IFERROR(raw!$B5394,"")</f>
        <v/>
      </c>
      <c r="C5395" s="39" t="str">
        <f>IFERROR(raw!$D5394,"")</f>
        <v/>
      </c>
      <c r="D5395" s="39" t="str">
        <f>IFERROR(__xludf.DUMMYFUNCTION("IFERROR(RANK(raw!$H5394,Filter(raw!$H$2:$H10000,raw!$B$2:$B10000=raw!$B5394),1),"""")"),"")</f>
        <v/>
      </c>
      <c r="E5395" s="40" t="str">
        <f t="array" ref="E5395">IFERROR(INDEX(raw!$B:$H,MATCH(1,(raw!$B:$B=$B5395)*(raw!$D:$D=$C5395),0),7), "n/a")</f>
        <v/>
      </c>
    </row>
    <row r="5396">
      <c r="B5396" s="39" t="str">
        <f>IFERROR(raw!$B5395,"")</f>
        <v/>
      </c>
      <c r="C5396" s="39" t="str">
        <f>IFERROR(raw!$D5395,"")</f>
        <v/>
      </c>
      <c r="D5396" s="39" t="str">
        <f>IFERROR(__xludf.DUMMYFUNCTION("IFERROR(RANK(raw!$H5395,Filter(raw!$H$2:$H10000,raw!$B$2:$B10000=raw!$B5395),1),"""")"),"")</f>
        <v/>
      </c>
      <c r="E5396" s="40" t="str">
        <f t="array" ref="E5396">IFERROR(INDEX(raw!$B:$H,MATCH(1,(raw!$B:$B=$B5396)*(raw!$D:$D=$C5396),0),7), "n/a")</f>
        <v/>
      </c>
    </row>
    <row r="5397">
      <c r="B5397" s="39" t="str">
        <f>IFERROR(raw!$B5396,"")</f>
        <v/>
      </c>
      <c r="C5397" s="39" t="str">
        <f>IFERROR(raw!$D5396,"")</f>
        <v/>
      </c>
      <c r="D5397" s="39" t="str">
        <f>IFERROR(__xludf.DUMMYFUNCTION("IFERROR(RANK(raw!$H5396,Filter(raw!$H$2:$H10000,raw!$B$2:$B10000=raw!$B5396),1),"""")"),"")</f>
        <v/>
      </c>
      <c r="E5397" s="40" t="str">
        <f t="array" ref="E5397">IFERROR(INDEX(raw!$B:$H,MATCH(1,(raw!$B:$B=$B5397)*(raw!$D:$D=$C5397),0),7), "n/a")</f>
        <v/>
      </c>
    </row>
    <row r="5398">
      <c r="B5398" s="39" t="str">
        <f>IFERROR(raw!$B5397,"")</f>
        <v/>
      </c>
      <c r="C5398" s="39" t="str">
        <f>IFERROR(raw!$D5397,"")</f>
        <v/>
      </c>
      <c r="D5398" s="39" t="str">
        <f>IFERROR(__xludf.DUMMYFUNCTION("IFERROR(RANK(raw!$H5397,Filter(raw!$H$2:$H10000,raw!$B$2:$B10000=raw!$B5397),1),"""")"),"")</f>
        <v/>
      </c>
      <c r="E5398" s="40" t="str">
        <f t="array" ref="E5398">IFERROR(INDEX(raw!$B:$H,MATCH(1,(raw!$B:$B=$B5398)*(raw!$D:$D=$C5398),0),7), "n/a")</f>
        <v/>
      </c>
    </row>
    <row r="5399">
      <c r="B5399" s="39" t="str">
        <f>IFERROR(raw!$B5398,"")</f>
        <v/>
      </c>
      <c r="C5399" s="39" t="str">
        <f>IFERROR(raw!$D5398,"")</f>
        <v/>
      </c>
      <c r="D5399" s="39" t="str">
        <f>IFERROR(__xludf.DUMMYFUNCTION("IFERROR(RANK(raw!$H5398,Filter(raw!$H$2:$H10000,raw!$B$2:$B10000=raw!$B5398),1),"""")"),"")</f>
        <v/>
      </c>
      <c r="E5399" s="40" t="str">
        <f t="array" ref="E5399">IFERROR(INDEX(raw!$B:$H,MATCH(1,(raw!$B:$B=$B5399)*(raw!$D:$D=$C5399),0),7), "n/a")</f>
        <v/>
      </c>
    </row>
    <row r="5400">
      <c r="B5400" s="39" t="str">
        <f>IFERROR(raw!$B5399,"")</f>
        <v/>
      </c>
      <c r="C5400" s="39" t="str">
        <f>IFERROR(raw!$D5399,"")</f>
        <v/>
      </c>
      <c r="D5400" s="39" t="str">
        <f>IFERROR(__xludf.DUMMYFUNCTION("IFERROR(RANK(raw!$H5399,Filter(raw!$H$2:$H10000,raw!$B$2:$B10000=raw!$B5399),1),"""")"),"")</f>
        <v/>
      </c>
      <c r="E5400" s="40" t="str">
        <f t="array" ref="E5400">IFERROR(INDEX(raw!$B:$H,MATCH(1,(raw!$B:$B=$B5400)*(raw!$D:$D=$C5400),0),7), "n/a")</f>
        <v/>
      </c>
    </row>
    <row r="5401">
      <c r="B5401" s="39" t="str">
        <f>IFERROR(raw!$B5400,"")</f>
        <v/>
      </c>
      <c r="C5401" s="39" t="str">
        <f>IFERROR(raw!$D5400,"")</f>
        <v/>
      </c>
      <c r="D5401" s="39" t="str">
        <f>IFERROR(__xludf.DUMMYFUNCTION("IFERROR(RANK(raw!$H5400,Filter(raw!$H$2:$H10000,raw!$B$2:$B10000=raw!$B5400),1),"""")"),"")</f>
        <v/>
      </c>
      <c r="E5401" s="40" t="str">
        <f t="array" ref="E5401">IFERROR(INDEX(raw!$B:$H,MATCH(1,(raw!$B:$B=$B5401)*(raw!$D:$D=$C5401),0),7), "n/a")</f>
        <v/>
      </c>
    </row>
    <row r="5402">
      <c r="B5402" s="39" t="str">
        <f>IFERROR(raw!$B5401,"")</f>
        <v/>
      </c>
      <c r="C5402" s="39" t="str">
        <f>IFERROR(raw!$D5401,"")</f>
        <v/>
      </c>
      <c r="D5402" s="39" t="str">
        <f>IFERROR(__xludf.DUMMYFUNCTION("IFERROR(RANK(raw!$H5401,Filter(raw!$H$2:$H10000,raw!$B$2:$B10000=raw!$B5401),1),"""")"),"")</f>
        <v/>
      </c>
      <c r="E5402" s="40" t="str">
        <f t="array" ref="E5402">IFERROR(INDEX(raw!$B:$H,MATCH(1,(raw!$B:$B=$B5402)*(raw!$D:$D=$C5402),0),7), "n/a")</f>
        <v/>
      </c>
    </row>
    <row r="5403">
      <c r="B5403" s="39" t="str">
        <f>IFERROR(raw!$B5402,"")</f>
        <v/>
      </c>
      <c r="C5403" s="39" t="str">
        <f>IFERROR(raw!$D5402,"")</f>
        <v/>
      </c>
      <c r="D5403" s="39" t="str">
        <f>IFERROR(__xludf.DUMMYFUNCTION("IFERROR(RANK(raw!$H5402,Filter(raw!$H$2:$H10000,raw!$B$2:$B10000=raw!$B5402),1),"""")"),"")</f>
        <v/>
      </c>
      <c r="E5403" s="40" t="str">
        <f t="array" ref="E5403">IFERROR(INDEX(raw!$B:$H,MATCH(1,(raw!$B:$B=$B5403)*(raw!$D:$D=$C5403),0),7), "n/a")</f>
        <v/>
      </c>
    </row>
    <row r="5404">
      <c r="B5404" s="39" t="str">
        <f>IFERROR(raw!$B5403,"")</f>
        <v/>
      </c>
      <c r="C5404" s="39" t="str">
        <f>IFERROR(raw!$D5403,"")</f>
        <v/>
      </c>
      <c r="D5404" s="39" t="str">
        <f>IFERROR(__xludf.DUMMYFUNCTION("IFERROR(RANK(raw!$H5403,Filter(raw!$H$2:$H10000,raw!$B$2:$B10000=raw!$B5403),1),"""")"),"")</f>
        <v/>
      </c>
      <c r="E5404" s="40" t="str">
        <f t="array" ref="E5404">IFERROR(INDEX(raw!$B:$H,MATCH(1,(raw!$B:$B=$B5404)*(raw!$D:$D=$C5404),0),7), "n/a")</f>
        <v/>
      </c>
    </row>
    <row r="5405">
      <c r="B5405" s="39" t="str">
        <f>IFERROR(raw!$B5404,"")</f>
        <v/>
      </c>
      <c r="C5405" s="39" t="str">
        <f>IFERROR(raw!$D5404,"")</f>
        <v/>
      </c>
      <c r="D5405" s="39" t="str">
        <f>IFERROR(__xludf.DUMMYFUNCTION("IFERROR(RANK(raw!$H5404,Filter(raw!$H$2:$H10000,raw!$B$2:$B10000=raw!$B5404),1),"""")"),"")</f>
        <v/>
      </c>
      <c r="E5405" s="40" t="str">
        <f t="array" ref="E5405">IFERROR(INDEX(raw!$B:$H,MATCH(1,(raw!$B:$B=$B5405)*(raw!$D:$D=$C5405),0),7), "n/a")</f>
        <v/>
      </c>
    </row>
    <row r="5406">
      <c r="B5406" s="39" t="str">
        <f>IFERROR(raw!$B5405,"")</f>
        <v/>
      </c>
      <c r="C5406" s="39" t="str">
        <f>IFERROR(raw!$D5405,"")</f>
        <v/>
      </c>
      <c r="D5406" s="39" t="str">
        <f>IFERROR(__xludf.DUMMYFUNCTION("IFERROR(RANK(raw!$H5405,Filter(raw!$H$2:$H10000,raw!$B$2:$B10000=raw!$B5405),1),"""")"),"")</f>
        <v/>
      </c>
      <c r="E5406" s="40" t="str">
        <f t="array" ref="E5406">IFERROR(INDEX(raw!$B:$H,MATCH(1,(raw!$B:$B=$B5406)*(raw!$D:$D=$C5406),0),7), "n/a")</f>
        <v/>
      </c>
    </row>
    <row r="5407">
      <c r="B5407" s="39" t="str">
        <f>IFERROR(raw!$B5406,"")</f>
        <v/>
      </c>
      <c r="C5407" s="39" t="str">
        <f>IFERROR(raw!$D5406,"")</f>
        <v/>
      </c>
      <c r="D5407" s="39" t="str">
        <f>IFERROR(__xludf.DUMMYFUNCTION("IFERROR(RANK(raw!$H5406,Filter(raw!$H$2:$H10000,raw!$B$2:$B10000=raw!$B5406),1),"""")"),"")</f>
        <v/>
      </c>
      <c r="E5407" s="40" t="str">
        <f t="array" ref="E5407">IFERROR(INDEX(raw!$B:$H,MATCH(1,(raw!$B:$B=$B5407)*(raw!$D:$D=$C5407),0),7), "n/a")</f>
        <v/>
      </c>
    </row>
    <row r="5408">
      <c r="B5408" s="39" t="str">
        <f>IFERROR(raw!$B5407,"")</f>
        <v/>
      </c>
      <c r="C5408" s="39" t="str">
        <f>IFERROR(raw!$D5407,"")</f>
        <v/>
      </c>
      <c r="D5408" s="39" t="str">
        <f>IFERROR(__xludf.DUMMYFUNCTION("IFERROR(RANK(raw!$H5407,Filter(raw!$H$2:$H10000,raw!$B$2:$B10000=raw!$B5407),1),"""")"),"")</f>
        <v/>
      </c>
      <c r="E5408" s="40" t="str">
        <f t="array" ref="E5408">IFERROR(INDEX(raw!$B:$H,MATCH(1,(raw!$B:$B=$B5408)*(raw!$D:$D=$C5408),0),7), "n/a")</f>
        <v/>
      </c>
    </row>
    <row r="5409">
      <c r="B5409" s="39" t="str">
        <f>IFERROR(raw!$B5408,"")</f>
        <v/>
      </c>
      <c r="C5409" s="39" t="str">
        <f>IFERROR(raw!$D5408,"")</f>
        <v/>
      </c>
      <c r="D5409" s="39" t="str">
        <f>IFERROR(__xludf.DUMMYFUNCTION("IFERROR(RANK(raw!$H5408,Filter(raw!$H$2:$H10000,raw!$B$2:$B10000=raw!$B5408),1),"""")"),"")</f>
        <v/>
      </c>
      <c r="E5409" s="40" t="str">
        <f t="array" ref="E5409">IFERROR(INDEX(raw!$B:$H,MATCH(1,(raw!$B:$B=$B5409)*(raw!$D:$D=$C5409),0),7), "n/a")</f>
        <v/>
      </c>
    </row>
    <row r="5410">
      <c r="B5410" s="39" t="str">
        <f>IFERROR(raw!$B5409,"")</f>
        <v/>
      </c>
      <c r="C5410" s="39" t="str">
        <f>IFERROR(raw!$D5409,"")</f>
        <v/>
      </c>
      <c r="D5410" s="39" t="str">
        <f>IFERROR(__xludf.DUMMYFUNCTION("IFERROR(RANK(raw!$H5409,Filter(raw!$H$2:$H10000,raw!$B$2:$B10000=raw!$B5409),1),"""")"),"")</f>
        <v/>
      </c>
      <c r="E5410" s="40" t="str">
        <f t="array" ref="E5410">IFERROR(INDEX(raw!$B:$H,MATCH(1,(raw!$B:$B=$B5410)*(raw!$D:$D=$C5410),0),7), "n/a")</f>
        <v/>
      </c>
    </row>
    <row r="5411">
      <c r="B5411" s="39" t="str">
        <f>IFERROR(raw!$B5410,"")</f>
        <v/>
      </c>
      <c r="C5411" s="39" t="str">
        <f>IFERROR(raw!$D5410,"")</f>
        <v/>
      </c>
      <c r="D5411" s="39" t="str">
        <f>IFERROR(__xludf.DUMMYFUNCTION("IFERROR(RANK(raw!$H5410,Filter(raw!$H$2:$H10000,raw!$B$2:$B10000=raw!$B5410),1),"""")"),"")</f>
        <v/>
      </c>
      <c r="E5411" s="40" t="str">
        <f t="array" ref="E5411">IFERROR(INDEX(raw!$B:$H,MATCH(1,(raw!$B:$B=$B5411)*(raw!$D:$D=$C5411),0),7), "n/a")</f>
        <v/>
      </c>
    </row>
    <row r="5412">
      <c r="B5412" s="39" t="str">
        <f>IFERROR(raw!$B5411,"")</f>
        <v/>
      </c>
      <c r="C5412" s="39" t="str">
        <f>IFERROR(raw!$D5411,"")</f>
        <v/>
      </c>
      <c r="D5412" s="39" t="str">
        <f>IFERROR(__xludf.DUMMYFUNCTION("IFERROR(RANK(raw!$H5411,Filter(raw!$H$2:$H10000,raw!$B$2:$B10000=raw!$B5411),1),"""")"),"")</f>
        <v/>
      </c>
      <c r="E5412" s="40" t="str">
        <f t="array" ref="E5412">IFERROR(INDEX(raw!$B:$H,MATCH(1,(raw!$B:$B=$B5412)*(raw!$D:$D=$C5412),0),7), "n/a")</f>
        <v/>
      </c>
    </row>
    <row r="5413">
      <c r="B5413" s="39" t="str">
        <f>IFERROR(raw!$B5412,"")</f>
        <v/>
      </c>
      <c r="C5413" s="39" t="str">
        <f>IFERROR(raw!$D5412,"")</f>
        <v/>
      </c>
      <c r="D5413" s="39" t="str">
        <f>IFERROR(__xludf.DUMMYFUNCTION("IFERROR(RANK(raw!$H5412,Filter(raw!$H$2:$H10000,raw!$B$2:$B10000=raw!$B5412),1),"""")"),"")</f>
        <v/>
      </c>
      <c r="E5413" s="40" t="str">
        <f t="array" ref="E5413">IFERROR(INDEX(raw!$B:$H,MATCH(1,(raw!$B:$B=$B5413)*(raw!$D:$D=$C5413),0),7), "n/a")</f>
        <v/>
      </c>
    </row>
    <row r="5414">
      <c r="B5414" s="39" t="str">
        <f>IFERROR(raw!$B5413,"")</f>
        <v/>
      </c>
      <c r="C5414" s="39" t="str">
        <f>IFERROR(raw!$D5413,"")</f>
        <v/>
      </c>
      <c r="D5414" s="39" t="str">
        <f>IFERROR(__xludf.DUMMYFUNCTION("IFERROR(RANK(raw!$H5413,Filter(raw!$H$2:$H10000,raw!$B$2:$B10000=raw!$B5413),1),"""")"),"")</f>
        <v/>
      </c>
      <c r="E5414" s="40" t="str">
        <f t="array" ref="E5414">IFERROR(INDEX(raw!$B:$H,MATCH(1,(raw!$B:$B=$B5414)*(raw!$D:$D=$C5414),0),7), "n/a")</f>
        <v/>
      </c>
    </row>
    <row r="5415">
      <c r="B5415" s="39" t="str">
        <f>IFERROR(raw!$B5414,"")</f>
        <v/>
      </c>
      <c r="C5415" s="39" t="str">
        <f>IFERROR(raw!$D5414,"")</f>
        <v/>
      </c>
      <c r="D5415" s="39" t="str">
        <f>IFERROR(__xludf.DUMMYFUNCTION("IFERROR(RANK(raw!$H5414,Filter(raw!$H$2:$H10000,raw!$B$2:$B10000=raw!$B5414),1),"""")"),"")</f>
        <v/>
      </c>
      <c r="E5415" s="40" t="str">
        <f t="array" ref="E5415">IFERROR(INDEX(raw!$B:$H,MATCH(1,(raw!$B:$B=$B5415)*(raw!$D:$D=$C5415),0),7), "n/a")</f>
        <v/>
      </c>
    </row>
    <row r="5416">
      <c r="B5416" s="39" t="str">
        <f>IFERROR(raw!$B5415,"")</f>
        <v/>
      </c>
      <c r="C5416" s="39" t="str">
        <f>IFERROR(raw!$D5415,"")</f>
        <v/>
      </c>
      <c r="D5416" s="39" t="str">
        <f>IFERROR(__xludf.DUMMYFUNCTION("IFERROR(RANK(raw!$H5415,Filter(raw!$H$2:$H10000,raw!$B$2:$B10000=raw!$B5415),1),"""")"),"")</f>
        <v/>
      </c>
      <c r="E5416" s="40" t="str">
        <f t="array" ref="E5416">IFERROR(INDEX(raw!$B:$H,MATCH(1,(raw!$B:$B=$B5416)*(raw!$D:$D=$C5416),0),7), "n/a")</f>
        <v/>
      </c>
    </row>
    <row r="5417">
      <c r="B5417" s="39" t="str">
        <f>IFERROR(raw!$B5416,"")</f>
        <v/>
      </c>
      <c r="C5417" s="39" t="str">
        <f>IFERROR(raw!$D5416,"")</f>
        <v/>
      </c>
      <c r="D5417" s="39" t="str">
        <f>IFERROR(__xludf.DUMMYFUNCTION("IFERROR(RANK(raw!$H5416,Filter(raw!$H$2:$H10000,raw!$B$2:$B10000=raw!$B5416),1),"""")"),"")</f>
        <v/>
      </c>
      <c r="E5417" s="40" t="str">
        <f t="array" ref="E5417">IFERROR(INDEX(raw!$B:$H,MATCH(1,(raw!$B:$B=$B5417)*(raw!$D:$D=$C5417),0),7), "n/a")</f>
        <v/>
      </c>
    </row>
    <row r="5418">
      <c r="B5418" s="39" t="str">
        <f>IFERROR(raw!$B5417,"")</f>
        <v/>
      </c>
      <c r="C5418" s="39" t="str">
        <f>IFERROR(raw!$D5417,"")</f>
        <v/>
      </c>
      <c r="D5418" s="39" t="str">
        <f>IFERROR(__xludf.DUMMYFUNCTION("IFERROR(RANK(raw!$H5417,Filter(raw!$H$2:$H10000,raw!$B$2:$B10000=raw!$B5417),1),"""")"),"")</f>
        <v/>
      </c>
      <c r="E5418" s="40" t="str">
        <f t="array" ref="E5418">IFERROR(INDEX(raw!$B:$H,MATCH(1,(raw!$B:$B=$B5418)*(raw!$D:$D=$C5418),0),7), "n/a")</f>
        <v/>
      </c>
    </row>
    <row r="5419">
      <c r="B5419" s="39" t="str">
        <f>IFERROR(raw!$B5418,"")</f>
        <v/>
      </c>
      <c r="C5419" s="39" t="str">
        <f>IFERROR(raw!$D5418,"")</f>
        <v/>
      </c>
      <c r="D5419" s="39" t="str">
        <f>IFERROR(__xludf.DUMMYFUNCTION("IFERROR(RANK(raw!$H5418,Filter(raw!$H$2:$H10000,raw!$B$2:$B10000=raw!$B5418),1),"""")"),"")</f>
        <v/>
      </c>
      <c r="E5419" s="40" t="str">
        <f t="array" ref="E5419">IFERROR(INDEX(raw!$B:$H,MATCH(1,(raw!$B:$B=$B5419)*(raw!$D:$D=$C5419),0),7), "n/a")</f>
        <v/>
      </c>
    </row>
    <row r="5420">
      <c r="B5420" s="39" t="str">
        <f>IFERROR(raw!$B5419,"")</f>
        <v/>
      </c>
      <c r="C5420" s="39" t="str">
        <f>IFERROR(raw!$D5419,"")</f>
        <v/>
      </c>
      <c r="D5420" s="39" t="str">
        <f>IFERROR(__xludf.DUMMYFUNCTION("IFERROR(RANK(raw!$H5419,Filter(raw!$H$2:$H10000,raw!$B$2:$B10000=raw!$B5419),1),"""")"),"")</f>
        <v/>
      </c>
      <c r="E5420" s="40" t="str">
        <f t="array" ref="E5420">IFERROR(INDEX(raw!$B:$H,MATCH(1,(raw!$B:$B=$B5420)*(raw!$D:$D=$C5420),0),7), "n/a")</f>
        <v/>
      </c>
    </row>
    <row r="5421">
      <c r="B5421" s="39" t="str">
        <f>IFERROR(raw!$B5420,"")</f>
        <v/>
      </c>
      <c r="C5421" s="39" t="str">
        <f>IFERROR(raw!$D5420,"")</f>
        <v/>
      </c>
      <c r="D5421" s="39" t="str">
        <f>IFERROR(__xludf.DUMMYFUNCTION("IFERROR(RANK(raw!$H5420,Filter(raw!$H$2:$H10000,raw!$B$2:$B10000=raw!$B5420),1),"""")"),"")</f>
        <v/>
      </c>
      <c r="E5421" s="40" t="str">
        <f t="array" ref="E5421">IFERROR(INDEX(raw!$B:$H,MATCH(1,(raw!$B:$B=$B5421)*(raw!$D:$D=$C5421),0),7), "n/a")</f>
        <v/>
      </c>
    </row>
    <row r="5422">
      <c r="B5422" s="39" t="str">
        <f>IFERROR(raw!$B5421,"")</f>
        <v/>
      </c>
      <c r="C5422" s="39" t="str">
        <f>IFERROR(raw!$D5421,"")</f>
        <v/>
      </c>
      <c r="D5422" s="39" t="str">
        <f>IFERROR(__xludf.DUMMYFUNCTION("IFERROR(RANK(raw!$H5421,Filter(raw!$H$2:$H10000,raw!$B$2:$B10000=raw!$B5421),1),"""")"),"")</f>
        <v/>
      </c>
      <c r="E5422" s="40" t="str">
        <f t="array" ref="E5422">IFERROR(INDEX(raw!$B:$H,MATCH(1,(raw!$B:$B=$B5422)*(raw!$D:$D=$C5422),0),7), "n/a")</f>
        <v/>
      </c>
    </row>
    <row r="5423">
      <c r="B5423" s="39" t="str">
        <f>IFERROR(raw!$B5422,"")</f>
        <v/>
      </c>
      <c r="C5423" s="39" t="str">
        <f>IFERROR(raw!$D5422,"")</f>
        <v/>
      </c>
      <c r="D5423" s="39" t="str">
        <f>IFERROR(__xludf.DUMMYFUNCTION("IFERROR(RANK(raw!$H5422,Filter(raw!$H$2:$H10000,raw!$B$2:$B10000=raw!$B5422),1),"""")"),"")</f>
        <v/>
      </c>
      <c r="E5423" s="40" t="str">
        <f t="array" ref="E5423">IFERROR(INDEX(raw!$B:$H,MATCH(1,(raw!$B:$B=$B5423)*(raw!$D:$D=$C5423),0),7), "n/a")</f>
        <v/>
      </c>
    </row>
    <row r="5424">
      <c r="B5424" s="39" t="str">
        <f>IFERROR(raw!$B5423,"")</f>
        <v/>
      </c>
      <c r="C5424" s="39" t="str">
        <f>IFERROR(raw!$D5423,"")</f>
        <v/>
      </c>
      <c r="D5424" s="39" t="str">
        <f>IFERROR(__xludf.DUMMYFUNCTION("IFERROR(RANK(raw!$H5423,Filter(raw!$H$2:$H10000,raw!$B$2:$B10000=raw!$B5423),1),"""")"),"")</f>
        <v/>
      </c>
      <c r="E5424" s="40" t="str">
        <f t="array" ref="E5424">IFERROR(INDEX(raw!$B:$H,MATCH(1,(raw!$B:$B=$B5424)*(raw!$D:$D=$C5424),0),7), "n/a")</f>
        <v/>
      </c>
    </row>
    <row r="5425">
      <c r="B5425" s="39" t="str">
        <f>IFERROR(raw!$B5424,"")</f>
        <v/>
      </c>
      <c r="C5425" s="39" t="str">
        <f>IFERROR(raw!$D5424,"")</f>
        <v/>
      </c>
      <c r="D5425" s="39" t="str">
        <f>IFERROR(__xludf.DUMMYFUNCTION("IFERROR(RANK(raw!$H5424,Filter(raw!$H$2:$H10000,raw!$B$2:$B10000=raw!$B5424),1),"""")"),"")</f>
        <v/>
      </c>
      <c r="E5425" s="40" t="str">
        <f t="array" ref="E5425">IFERROR(INDEX(raw!$B:$H,MATCH(1,(raw!$B:$B=$B5425)*(raw!$D:$D=$C5425),0),7), "n/a")</f>
        <v/>
      </c>
    </row>
    <row r="5426">
      <c r="B5426" s="39" t="str">
        <f>IFERROR(raw!$B5425,"")</f>
        <v/>
      </c>
      <c r="C5426" s="39" t="str">
        <f>IFERROR(raw!$D5425,"")</f>
        <v/>
      </c>
      <c r="D5426" s="39" t="str">
        <f>IFERROR(__xludf.DUMMYFUNCTION("IFERROR(RANK(raw!$H5425,Filter(raw!$H$2:$H10000,raw!$B$2:$B10000=raw!$B5425),1),"""")"),"")</f>
        <v/>
      </c>
      <c r="E5426" s="40" t="str">
        <f t="array" ref="E5426">IFERROR(INDEX(raw!$B:$H,MATCH(1,(raw!$B:$B=$B5426)*(raw!$D:$D=$C5426),0),7), "n/a")</f>
        <v/>
      </c>
    </row>
    <row r="5427">
      <c r="B5427" s="39" t="str">
        <f>IFERROR(raw!$B5426,"")</f>
        <v/>
      </c>
      <c r="C5427" s="39" t="str">
        <f>IFERROR(raw!$D5426,"")</f>
        <v/>
      </c>
      <c r="D5427" s="39" t="str">
        <f>IFERROR(__xludf.DUMMYFUNCTION("IFERROR(RANK(raw!$H5426,Filter(raw!$H$2:$H10000,raw!$B$2:$B10000=raw!$B5426),1),"""")"),"")</f>
        <v/>
      </c>
      <c r="E5427" s="40" t="str">
        <f t="array" ref="E5427">IFERROR(INDEX(raw!$B:$H,MATCH(1,(raw!$B:$B=$B5427)*(raw!$D:$D=$C5427),0),7), "n/a")</f>
        <v/>
      </c>
    </row>
    <row r="5428">
      <c r="B5428" s="39" t="str">
        <f>IFERROR(raw!$B5427,"")</f>
        <v/>
      </c>
      <c r="C5428" s="39" t="str">
        <f>IFERROR(raw!$D5427,"")</f>
        <v/>
      </c>
      <c r="D5428" s="39" t="str">
        <f>IFERROR(__xludf.DUMMYFUNCTION("IFERROR(RANK(raw!$H5427,Filter(raw!$H$2:$H10000,raw!$B$2:$B10000=raw!$B5427),1),"""")"),"")</f>
        <v/>
      </c>
      <c r="E5428" s="40" t="str">
        <f t="array" ref="E5428">IFERROR(INDEX(raw!$B:$H,MATCH(1,(raw!$B:$B=$B5428)*(raw!$D:$D=$C5428),0),7), "n/a")</f>
        <v/>
      </c>
    </row>
    <row r="5429">
      <c r="B5429" s="39" t="str">
        <f>IFERROR(raw!$B5428,"")</f>
        <v/>
      </c>
      <c r="C5429" s="39" t="str">
        <f>IFERROR(raw!$D5428,"")</f>
        <v/>
      </c>
      <c r="D5429" s="39" t="str">
        <f>IFERROR(__xludf.DUMMYFUNCTION("IFERROR(RANK(raw!$H5428,Filter(raw!$H$2:$H10000,raw!$B$2:$B10000=raw!$B5428),1),"""")"),"")</f>
        <v/>
      </c>
      <c r="E5429" s="40" t="str">
        <f t="array" ref="E5429">IFERROR(INDEX(raw!$B:$H,MATCH(1,(raw!$B:$B=$B5429)*(raw!$D:$D=$C5429),0),7), "n/a")</f>
        <v/>
      </c>
    </row>
    <row r="5430">
      <c r="B5430" s="39" t="str">
        <f>IFERROR(raw!$B5429,"")</f>
        <v/>
      </c>
      <c r="C5430" s="39" t="str">
        <f>IFERROR(raw!$D5429,"")</f>
        <v/>
      </c>
      <c r="D5430" s="39" t="str">
        <f>IFERROR(__xludf.DUMMYFUNCTION("IFERROR(RANK(raw!$H5429,Filter(raw!$H$2:$H10000,raw!$B$2:$B10000=raw!$B5429),1),"""")"),"")</f>
        <v/>
      </c>
      <c r="E5430" s="40" t="str">
        <f t="array" ref="E5430">IFERROR(INDEX(raw!$B:$H,MATCH(1,(raw!$B:$B=$B5430)*(raw!$D:$D=$C5430),0),7), "n/a")</f>
        <v/>
      </c>
    </row>
    <row r="5431">
      <c r="B5431" s="39" t="str">
        <f>IFERROR(raw!$B5430,"")</f>
        <v/>
      </c>
      <c r="C5431" s="39" t="str">
        <f>IFERROR(raw!$D5430,"")</f>
        <v/>
      </c>
      <c r="D5431" s="39" t="str">
        <f>IFERROR(__xludf.DUMMYFUNCTION("IFERROR(RANK(raw!$H5430,Filter(raw!$H$2:$H10000,raw!$B$2:$B10000=raw!$B5430),1),"""")"),"")</f>
        <v/>
      </c>
      <c r="E5431" s="40" t="str">
        <f t="array" ref="E5431">IFERROR(INDEX(raw!$B:$H,MATCH(1,(raw!$B:$B=$B5431)*(raw!$D:$D=$C5431),0),7), "n/a")</f>
        <v/>
      </c>
    </row>
    <row r="5432">
      <c r="B5432" s="39" t="str">
        <f>IFERROR(raw!$B5431,"")</f>
        <v/>
      </c>
      <c r="C5432" s="39" t="str">
        <f>IFERROR(raw!$D5431,"")</f>
        <v/>
      </c>
      <c r="D5432" s="39" t="str">
        <f>IFERROR(__xludf.DUMMYFUNCTION("IFERROR(RANK(raw!$H5431,Filter(raw!$H$2:$H10000,raw!$B$2:$B10000=raw!$B5431),1),"""")"),"")</f>
        <v/>
      </c>
      <c r="E5432" s="40" t="str">
        <f t="array" ref="E5432">IFERROR(INDEX(raw!$B:$H,MATCH(1,(raw!$B:$B=$B5432)*(raw!$D:$D=$C5432),0),7), "n/a")</f>
        <v/>
      </c>
    </row>
    <row r="5433">
      <c r="B5433" s="39" t="str">
        <f>IFERROR(raw!$B5432,"")</f>
        <v/>
      </c>
      <c r="C5433" s="39" t="str">
        <f>IFERROR(raw!$D5432,"")</f>
        <v/>
      </c>
      <c r="D5433" s="39" t="str">
        <f>IFERROR(__xludf.DUMMYFUNCTION("IFERROR(RANK(raw!$H5432,Filter(raw!$H$2:$H10000,raw!$B$2:$B10000=raw!$B5432),1),"""")"),"")</f>
        <v/>
      </c>
      <c r="E5433" s="40" t="str">
        <f t="array" ref="E5433">IFERROR(INDEX(raw!$B:$H,MATCH(1,(raw!$B:$B=$B5433)*(raw!$D:$D=$C5433),0),7), "n/a")</f>
        <v/>
      </c>
    </row>
    <row r="5434">
      <c r="B5434" s="39" t="str">
        <f>IFERROR(raw!$B5433,"")</f>
        <v/>
      </c>
      <c r="C5434" s="39" t="str">
        <f>IFERROR(raw!$D5433,"")</f>
        <v/>
      </c>
      <c r="D5434" s="39" t="str">
        <f>IFERROR(__xludf.DUMMYFUNCTION("IFERROR(RANK(raw!$H5433,Filter(raw!$H$2:$H10000,raw!$B$2:$B10000=raw!$B5433),1),"""")"),"")</f>
        <v/>
      </c>
      <c r="E5434" s="40" t="str">
        <f t="array" ref="E5434">IFERROR(INDEX(raw!$B:$H,MATCH(1,(raw!$B:$B=$B5434)*(raw!$D:$D=$C5434),0),7), "n/a")</f>
        <v/>
      </c>
    </row>
    <row r="5435">
      <c r="B5435" s="39" t="str">
        <f>IFERROR(raw!$B5434,"")</f>
        <v/>
      </c>
      <c r="C5435" s="39" t="str">
        <f>IFERROR(raw!$D5434,"")</f>
        <v/>
      </c>
      <c r="D5435" s="39" t="str">
        <f>IFERROR(__xludf.DUMMYFUNCTION("IFERROR(RANK(raw!$H5434,Filter(raw!$H$2:$H10000,raw!$B$2:$B10000=raw!$B5434),1),"""")"),"")</f>
        <v/>
      </c>
      <c r="E5435" s="40" t="str">
        <f t="array" ref="E5435">IFERROR(INDEX(raw!$B:$H,MATCH(1,(raw!$B:$B=$B5435)*(raw!$D:$D=$C5435),0),7), "n/a")</f>
        <v/>
      </c>
    </row>
    <row r="5436">
      <c r="B5436" s="39" t="str">
        <f>IFERROR(raw!$B5435,"")</f>
        <v/>
      </c>
      <c r="C5436" s="39" t="str">
        <f>IFERROR(raw!$D5435,"")</f>
        <v/>
      </c>
      <c r="D5436" s="39" t="str">
        <f>IFERROR(__xludf.DUMMYFUNCTION("IFERROR(RANK(raw!$H5435,Filter(raw!$H$2:$H10000,raw!$B$2:$B10000=raw!$B5435),1),"""")"),"")</f>
        <v/>
      </c>
      <c r="E5436" s="40" t="str">
        <f t="array" ref="E5436">IFERROR(INDEX(raw!$B:$H,MATCH(1,(raw!$B:$B=$B5436)*(raw!$D:$D=$C5436),0),7), "n/a")</f>
        <v/>
      </c>
    </row>
    <row r="5437">
      <c r="B5437" s="39" t="str">
        <f>IFERROR(raw!$B5436,"")</f>
        <v/>
      </c>
      <c r="C5437" s="39" t="str">
        <f>IFERROR(raw!$D5436,"")</f>
        <v/>
      </c>
      <c r="D5437" s="39" t="str">
        <f>IFERROR(__xludf.DUMMYFUNCTION("IFERROR(RANK(raw!$H5436,Filter(raw!$H$2:$H10000,raw!$B$2:$B10000=raw!$B5436),1),"""")"),"")</f>
        <v/>
      </c>
      <c r="E5437" s="40" t="str">
        <f t="array" ref="E5437">IFERROR(INDEX(raw!$B:$H,MATCH(1,(raw!$B:$B=$B5437)*(raw!$D:$D=$C5437),0),7), "n/a")</f>
        <v/>
      </c>
    </row>
    <row r="5438">
      <c r="B5438" s="39" t="str">
        <f>IFERROR(raw!$B5437,"")</f>
        <v/>
      </c>
      <c r="C5438" s="39" t="str">
        <f>IFERROR(raw!$D5437,"")</f>
        <v/>
      </c>
      <c r="D5438" s="39" t="str">
        <f>IFERROR(__xludf.DUMMYFUNCTION("IFERROR(RANK(raw!$H5437,Filter(raw!$H$2:$H10000,raw!$B$2:$B10000=raw!$B5437),1),"""")"),"")</f>
        <v/>
      </c>
      <c r="E5438" s="40" t="str">
        <f t="array" ref="E5438">IFERROR(INDEX(raw!$B:$H,MATCH(1,(raw!$B:$B=$B5438)*(raw!$D:$D=$C5438),0),7), "n/a")</f>
        <v/>
      </c>
    </row>
    <row r="5439">
      <c r="B5439" s="39" t="str">
        <f>IFERROR(raw!$B5438,"")</f>
        <v/>
      </c>
      <c r="C5439" s="39" t="str">
        <f>IFERROR(raw!$D5438,"")</f>
        <v/>
      </c>
      <c r="D5439" s="39" t="str">
        <f>IFERROR(__xludf.DUMMYFUNCTION("IFERROR(RANK(raw!$H5438,Filter(raw!$H$2:$H10000,raw!$B$2:$B10000=raw!$B5438),1),"""")"),"")</f>
        <v/>
      </c>
      <c r="E5439" s="40" t="str">
        <f t="array" ref="E5439">IFERROR(INDEX(raw!$B:$H,MATCH(1,(raw!$B:$B=$B5439)*(raw!$D:$D=$C5439),0),7), "n/a")</f>
        <v/>
      </c>
    </row>
    <row r="5440">
      <c r="B5440" s="39" t="str">
        <f>IFERROR(raw!$B5439,"")</f>
        <v/>
      </c>
      <c r="C5440" s="39" t="str">
        <f>IFERROR(raw!$D5439,"")</f>
        <v/>
      </c>
      <c r="D5440" s="39" t="str">
        <f>IFERROR(__xludf.DUMMYFUNCTION("IFERROR(RANK(raw!$H5439,Filter(raw!$H$2:$H10000,raw!$B$2:$B10000=raw!$B5439),1),"""")"),"")</f>
        <v/>
      </c>
      <c r="E5440" s="40" t="str">
        <f t="array" ref="E5440">IFERROR(INDEX(raw!$B:$H,MATCH(1,(raw!$B:$B=$B5440)*(raw!$D:$D=$C5440),0),7), "n/a")</f>
        <v/>
      </c>
    </row>
    <row r="5441">
      <c r="B5441" s="39" t="str">
        <f>IFERROR(raw!$B5440,"")</f>
        <v/>
      </c>
      <c r="C5441" s="39" t="str">
        <f>IFERROR(raw!$D5440,"")</f>
        <v/>
      </c>
      <c r="D5441" s="39" t="str">
        <f>IFERROR(__xludf.DUMMYFUNCTION("IFERROR(RANK(raw!$H5440,Filter(raw!$H$2:$H10000,raw!$B$2:$B10000=raw!$B5440),1),"""")"),"")</f>
        <v/>
      </c>
      <c r="E5441" s="40" t="str">
        <f t="array" ref="E5441">IFERROR(INDEX(raw!$B:$H,MATCH(1,(raw!$B:$B=$B5441)*(raw!$D:$D=$C5441),0),7), "n/a")</f>
        <v/>
      </c>
    </row>
    <row r="5442">
      <c r="B5442" s="39" t="str">
        <f>IFERROR(raw!$B5441,"")</f>
        <v/>
      </c>
      <c r="C5442" s="39" t="str">
        <f>IFERROR(raw!$D5441,"")</f>
        <v/>
      </c>
      <c r="D5442" s="39" t="str">
        <f>IFERROR(__xludf.DUMMYFUNCTION("IFERROR(RANK(raw!$H5441,Filter(raw!$H$2:$H10000,raw!$B$2:$B10000=raw!$B5441),1),"""")"),"")</f>
        <v/>
      </c>
      <c r="E5442" s="40" t="str">
        <f t="array" ref="E5442">IFERROR(INDEX(raw!$B:$H,MATCH(1,(raw!$B:$B=$B5442)*(raw!$D:$D=$C5442),0),7), "n/a")</f>
        <v/>
      </c>
    </row>
    <row r="5443">
      <c r="B5443" s="39" t="str">
        <f>IFERROR(raw!$B5442,"")</f>
        <v/>
      </c>
      <c r="C5443" s="39" t="str">
        <f>IFERROR(raw!$D5442,"")</f>
        <v/>
      </c>
      <c r="D5443" s="39" t="str">
        <f>IFERROR(__xludf.DUMMYFUNCTION("IFERROR(RANK(raw!$H5442,Filter(raw!$H$2:$H10000,raw!$B$2:$B10000=raw!$B5442),1),"""")"),"")</f>
        <v/>
      </c>
      <c r="E5443" s="40" t="str">
        <f t="array" ref="E5443">IFERROR(INDEX(raw!$B:$H,MATCH(1,(raw!$B:$B=$B5443)*(raw!$D:$D=$C5443),0),7), "n/a")</f>
        <v/>
      </c>
    </row>
    <row r="5444">
      <c r="B5444" s="39" t="str">
        <f>IFERROR(raw!$B5443,"")</f>
        <v/>
      </c>
      <c r="C5444" s="39" t="str">
        <f>IFERROR(raw!$D5443,"")</f>
        <v/>
      </c>
      <c r="D5444" s="39" t="str">
        <f>IFERROR(__xludf.DUMMYFUNCTION("IFERROR(RANK(raw!$H5443,Filter(raw!$H$2:$H10000,raw!$B$2:$B10000=raw!$B5443),1),"""")"),"")</f>
        <v/>
      </c>
      <c r="E5444" s="40" t="str">
        <f t="array" ref="E5444">IFERROR(INDEX(raw!$B:$H,MATCH(1,(raw!$B:$B=$B5444)*(raw!$D:$D=$C5444),0),7), "n/a")</f>
        <v/>
      </c>
    </row>
    <row r="5445">
      <c r="B5445" s="39" t="str">
        <f>IFERROR(raw!$B5444,"")</f>
        <v/>
      </c>
      <c r="C5445" s="39" t="str">
        <f>IFERROR(raw!$D5444,"")</f>
        <v/>
      </c>
      <c r="D5445" s="39" t="str">
        <f>IFERROR(__xludf.DUMMYFUNCTION("IFERROR(RANK(raw!$H5444,Filter(raw!$H$2:$H10000,raw!$B$2:$B10000=raw!$B5444),1),"""")"),"")</f>
        <v/>
      </c>
      <c r="E5445" s="40" t="str">
        <f t="array" ref="E5445">IFERROR(INDEX(raw!$B:$H,MATCH(1,(raw!$B:$B=$B5445)*(raw!$D:$D=$C5445),0),7), "n/a")</f>
        <v/>
      </c>
    </row>
    <row r="5446">
      <c r="B5446" s="39" t="str">
        <f>IFERROR(raw!$B5445,"")</f>
        <v/>
      </c>
      <c r="C5446" s="39" t="str">
        <f>IFERROR(raw!$D5445,"")</f>
        <v/>
      </c>
      <c r="D5446" s="39" t="str">
        <f>IFERROR(__xludf.DUMMYFUNCTION("IFERROR(RANK(raw!$H5445,Filter(raw!$H$2:$H10000,raw!$B$2:$B10000=raw!$B5445),1),"""")"),"")</f>
        <v/>
      </c>
      <c r="E5446" s="40" t="str">
        <f t="array" ref="E5446">IFERROR(INDEX(raw!$B:$H,MATCH(1,(raw!$B:$B=$B5446)*(raw!$D:$D=$C5446),0),7), "n/a")</f>
        <v/>
      </c>
    </row>
    <row r="5447">
      <c r="B5447" s="39" t="str">
        <f>IFERROR(raw!$B5446,"")</f>
        <v/>
      </c>
      <c r="C5447" s="39" t="str">
        <f>IFERROR(raw!$D5446,"")</f>
        <v/>
      </c>
      <c r="D5447" s="39" t="str">
        <f>IFERROR(__xludf.DUMMYFUNCTION("IFERROR(RANK(raw!$H5446,Filter(raw!$H$2:$H10000,raw!$B$2:$B10000=raw!$B5446),1),"""")"),"")</f>
        <v/>
      </c>
      <c r="E5447" s="40" t="str">
        <f t="array" ref="E5447">IFERROR(INDEX(raw!$B:$H,MATCH(1,(raw!$B:$B=$B5447)*(raw!$D:$D=$C5447),0),7), "n/a")</f>
        <v/>
      </c>
    </row>
    <row r="5448">
      <c r="B5448" s="39" t="str">
        <f>IFERROR(raw!$B5447,"")</f>
        <v/>
      </c>
      <c r="C5448" s="39" t="str">
        <f>IFERROR(raw!$D5447,"")</f>
        <v/>
      </c>
      <c r="D5448" s="39" t="str">
        <f>IFERROR(__xludf.DUMMYFUNCTION("IFERROR(RANK(raw!$H5447,Filter(raw!$H$2:$H10000,raw!$B$2:$B10000=raw!$B5447),1),"""")"),"")</f>
        <v/>
      </c>
      <c r="E5448" s="40" t="str">
        <f t="array" ref="E5448">IFERROR(INDEX(raw!$B:$H,MATCH(1,(raw!$B:$B=$B5448)*(raw!$D:$D=$C5448),0),7), "n/a")</f>
        <v/>
      </c>
    </row>
    <row r="5449">
      <c r="B5449" s="39" t="str">
        <f>IFERROR(raw!$B5448,"")</f>
        <v/>
      </c>
      <c r="C5449" s="39" t="str">
        <f>IFERROR(raw!$D5448,"")</f>
        <v/>
      </c>
      <c r="D5449" s="39" t="str">
        <f>IFERROR(__xludf.DUMMYFUNCTION("IFERROR(RANK(raw!$H5448,Filter(raw!$H$2:$H10000,raw!$B$2:$B10000=raw!$B5448),1),"""")"),"")</f>
        <v/>
      </c>
      <c r="E5449" s="40" t="str">
        <f t="array" ref="E5449">IFERROR(INDEX(raw!$B:$H,MATCH(1,(raw!$B:$B=$B5449)*(raw!$D:$D=$C5449),0),7), "n/a")</f>
        <v/>
      </c>
    </row>
    <row r="5450">
      <c r="B5450" s="39" t="str">
        <f>IFERROR(raw!$B5449,"")</f>
        <v/>
      </c>
      <c r="C5450" s="39" t="str">
        <f>IFERROR(raw!$D5449,"")</f>
        <v/>
      </c>
      <c r="D5450" s="39" t="str">
        <f>IFERROR(__xludf.DUMMYFUNCTION("IFERROR(RANK(raw!$H5449,Filter(raw!$H$2:$H10000,raw!$B$2:$B10000=raw!$B5449),1),"""")"),"")</f>
        <v/>
      </c>
      <c r="E5450" s="40" t="str">
        <f t="array" ref="E5450">IFERROR(INDEX(raw!$B:$H,MATCH(1,(raw!$B:$B=$B5450)*(raw!$D:$D=$C5450),0),7), "n/a")</f>
        <v/>
      </c>
    </row>
    <row r="5451">
      <c r="B5451" s="39" t="str">
        <f>IFERROR(raw!$B5450,"")</f>
        <v/>
      </c>
      <c r="C5451" s="39" t="str">
        <f>IFERROR(raw!$D5450,"")</f>
        <v/>
      </c>
      <c r="D5451" s="39" t="str">
        <f>IFERROR(__xludf.DUMMYFUNCTION("IFERROR(RANK(raw!$H5450,Filter(raw!$H$2:$H10000,raw!$B$2:$B10000=raw!$B5450),1),"""")"),"")</f>
        <v/>
      </c>
      <c r="E5451" s="40" t="str">
        <f t="array" ref="E5451">IFERROR(INDEX(raw!$B:$H,MATCH(1,(raw!$B:$B=$B5451)*(raw!$D:$D=$C5451),0),7), "n/a")</f>
        <v/>
      </c>
    </row>
    <row r="5452">
      <c r="B5452" s="39" t="str">
        <f>IFERROR(raw!$B5451,"")</f>
        <v/>
      </c>
      <c r="C5452" s="39" t="str">
        <f>IFERROR(raw!$D5451,"")</f>
        <v/>
      </c>
      <c r="D5452" s="39" t="str">
        <f>IFERROR(__xludf.DUMMYFUNCTION("IFERROR(RANK(raw!$H5451,Filter(raw!$H$2:$H10000,raw!$B$2:$B10000=raw!$B5451),1),"""")"),"")</f>
        <v/>
      </c>
      <c r="E5452" s="40" t="str">
        <f t="array" ref="E5452">IFERROR(INDEX(raw!$B:$H,MATCH(1,(raw!$B:$B=$B5452)*(raw!$D:$D=$C5452),0),7), "n/a")</f>
        <v/>
      </c>
    </row>
    <row r="5453">
      <c r="B5453" s="39" t="str">
        <f>IFERROR(raw!$B5452,"")</f>
        <v/>
      </c>
      <c r="C5453" s="39" t="str">
        <f>IFERROR(raw!$D5452,"")</f>
        <v/>
      </c>
      <c r="D5453" s="39" t="str">
        <f>IFERROR(__xludf.DUMMYFUNCTION("IFERROR(RANK(raw!$H5452,Filter(raw!$H$2:$H10000,raw!$B$2:$B10000=raw!$B5452),1),"""")"),"")</f>
        <v/>
      </c>
      <c r="E5453" s="40" t="str">
        <f t="array" ref="E5453">IFERROR(INDEX(raw!$B:$H,MATCH(1,(raw!$B:$B=$B5453)*(raw!$D:$D=$C5453),0),7), "n/a")</f>
        <v/>
      </c>
    </row>
    <row r="5454">
      <c r="B5454" s="39" t="str">
        <f>IFERROR(raw!$B5453,"")</f>
        <v/>
      </c>
      <c r="C5454" s="39" t="str">
        <f>IFERROR(raw!$D5453,"")</f>
        <v/>
      </c>
      <c r="D5454" s="39" t="str">
        <f>IFERROR(__xludf.DUMMYFUNCTION("IFERROR(RANK(raw!$H5453,Filter(raw!$H$2:$H10000,raw!$B$2:$B10000=raw!$B5453),1),"""")"),"")</f>
        <v/>
      </c>
      <c r="E5454" s="40" t="str">
        <f t="array" ref="E5454">IFERROR(INDEX(raw!$B:$H,MATCH(1,(raw!$B:$B=$B5454)*(raw!$D:$D=$C5454),0),7), "n/a")</f>
        <v/>
      </c>
    </row>
    <row r="5455">
      <c r="B5455" s="39" t="str">
        <f>IFERROR(raw!$B5454,"")</f>
        <v/>
      </c>
      <c r="C5455" s="39" t="str">
        <f>IFERROR(raw!$D5454,"")</f>
        <v/>
      </c>
      <c r="D5455" s="39" t="str">
        <f>IFERROR(__xludf.DUMMYFUNCTION("IFERROR(RANK(raw!$H5454,Filter(raw!$H$2:$H10000,raw!$B$2:$B10000=raw!$B5454),1),"""")"),"")</f>
        <v/>
      </c>
      <c r="E5455" s="40" t="str">
        <f t="array" ref="E5455">IFERROR(INDEX(raw!$B:$H,MATCH(1,(raw!$B:$B=$B5455)*(raw!$D:$D=$C5455),0),7), "n/a")</f>
        <v/>
      </c>
    </row>
    <row r="5456">
      <c r="B5456" s="39" t="str">
        <f>IFERROR(raw!$B5455,"")</f>
        <v/>
      </c>
      <c r="C5456" s="39" t="str">
        <f>IFERROR(raw!$D5455,"")</f>
        <v/>
      </c>
      <c r="D5456" s="39" t="str">
        <f>IFERROR(__xludf.DUMMYFUNCTION("IFERROR(RANK(raw!$H5455,Filter(raw!$H$2:$H10000,raw!$B$2:$B10000=raw!$B5455),1),"""")"),"")</f>
        <v/>
      </c>
      <c r="E5456" s="40" t="str">
        <f t="array" ref="E5456">IFERROR(INDEX(raw!$B:$H,MATCH(1,(raw!$B:$B=$B5456)*(raw!$D:$D=$C5456),0),7), "n/a")</f>
        <v/>
      </c>
    </row>
    <row r="5457">
      <c r="B5457" s="39" t="str">
        <f>IFERROR(raw!$B5456,"")</f>
        <v/>
      </c>
      <c r="C5457" s="39" t="str">
        <f>IFERROR(raw!$D5456,"")</f>
        <v/>
      </c>
      <c r="D5457" s="39" t="str">
        <f>IFERROR(__xludf.DUMMYFUNCTION("IFERROR(RANK(raw!$H5456,Filter(raw!$H$2:$H10000,raw!$B$2:$B10000=raw!$B5456),1),"""")"),"")</f>
        <v/>
      </c>
      <c r="E5457" s="40" t="str">
        <f t="array" ref="E5457">IFERROR(INDEX(raw!$B:$H,MATCH(1,(raw!$B:$B=$B5457)*(raw!$D:$D=$C5457),0),7), "n/a")</f>
        <v/>
      </c>
    </row>
    <row r="5458">
      <c r="B5458" s="39" t="str">
        <f>IFERROR(raw!$B5457,"")</f>
        <v/>
      </c>
      <c r="C5458" s="39" t="str">
        <f>IFERROR(raw!$D5457,"")</f>
        <v/>
      </c>
      <c r="D5458" s="39" t="str">
        <f>IFERROR(__xludf.DUMMYFUNCTION("IFERROR(RANK(raw!$H5457,Filter(raw!$H$2:$H10000,raw!$B$2:$B10000=raw!$B5457),1),"""")"),"")</f>
        <v/>
      </c>
      <c r="E5458" s="40" t="str">
        <f t="array" ref="E5458">IFERROR(INDEX(raw!$B:$H,MATCH(1,(raw!$B:$B=$B5458)*(raw!$D:$D=$C5458),0),7), "n/a")</f>
        <v/>
      </c>
    </row>
    <row r="5459">
      <c r="B5459" s="39" t="str">
        <f>IFERROR(raw!$B5458,"")</f>
        <v/>
      </c>
      <c r="C5459" s="39" t="str">
        <f>IFERROR(raw!$D5458,"")</f>
        <v/>
      </c>
      <c r="D5459" s="39" t="str">
        <f>IFERROR(__xludf.DUMMYFUNCTION("IFERROR(RANK(raw!$H5458,Filter(raw!$H$2:$H10000,raw!$B$2:$B10000=raw!$B5458),1),"""")"),"")</f>
        <v/>
      </c>
      <c r="E5459" s="40" t="str">
        <f t="array" ref="E5459">IFERROR(INDEX(raw!$B:$H,MATCH(1,(raw!$B:$B=$B5459)*(raw!$D:$D=$C5459),0),7), "n/a")</f>
        <v/>
      </c>
    </row>
    <row r="5460">
      <c r="B5460" s="39" t="str">
        <f>IFERROR(raw!$B5459,"")</f>
        <v/>
      </c>
      <c r="C5460" s="39" t="str">
        <f>IFERROR(raw!$D5459,"")</f>
        <v/>
      </c>
      <c r="D5460" s="39" t="str">
        <f>IFERROR(__xludf.DUMMYFUNCTION("IFERROR(RANK(raw!$H5459,Filter(raw!$H$2:$H10000,raw!$B$2:$B10000=raw!$B5459),1),"""")"),"")</f>
        <v/>
      </c>
      <c r="E5460" s="40" t="str">
        <f t="array" ref="E5460">IFERROR(INDEX(raw!$B:$H,MATCH(1,(raw!$B:$B=$B5460)*(raw!$D:$D=$C5460),0),7), "n/a")</f>
        <v/>
      </c>
    </row>
    <row r="5461">
      <c r="B5461" s="39" t="str">
        <f>IFERROR(raw!$B5460,"")</f>
        <v/>
      </c>
      <c r="C5461" s="39" t="str">
        <f>IFERROR(raw!$D5460,"")</f>
        <v/>
      </c>
      <c r="D5461" s="39" t="str">
        <f>IFERROR(__xludf.DUMMYFUNCTION("IFERROR(RANK(raw!$H5460,Filter(raw!$H$2:$H10000,raw!$B$2:$B10000=raw!$B5460),1),"""")"),"")</f>
        <v/>
      </c>
      <c r="E5461" s="40" t="str">
        <f t="array" ref="E5461">IFERROR(INDEX(raw!$B:$H,MATCH(1,(raw!$B:$B=$B5461)*(raw!$D:$D=$C5461),0),7), "n/a")</f>
        <v/>
      </c>
    </row>
    <row r="5462">
      <c r="B5462" s="39" t="str">
        <f>IFERROR(raw!$B5461,"")</f>
        <v/>
      </c>
      <c r="C5462" s="39" t="str">
        <f>IFERROR(raw!$D5461,"")</f>
        <v/>
      </c>
      <c r="D5462" s="39" t="str">
        <f>IFERROR(__xludf.DUMMYFUNCTION("IFERROR(RANK(raw!$H5461,Filter(raw!$H$2:$H10000,raw!$B$2:$B10000=raw!$B5461),1),"""")"),"")</f>
        <v/>
      </c>
      <c r="E5462" s="40" t="str">
        <f t="array" ref="E5462">IFERROR(INDEX(raw!$B:$H,MATCH(1,(raw!$B:$B=$B5462)*(raw!$D:$D=$C5462),0),7), "n/a")</f>
        <v/>
      </c>
    </row>
    <row r="5463">
      <c r="B5463" s="39" t="str">
        <f>IFERROR(raw!$B5462,"")</f>
        <v/>
      </c>
      <c r="C5463" s="39" t="str">
        <f>IFERROR(raw!$D5462,"")</f>
        <v/>
      </c>
      <c r="D5463" s="39" t="str">
        <f>IFERROR(__xludf.DUMMYFUNCTION("IFERROR(RANK(raw!$H5462,Filter(raw!$H$2:$H10000,raw!$B$2:$B10000=raw!$B5462),1),"""")"),"")</f>
        <v/>
      </c>
      <c r="E5463" s="40" t="str">
        <f t="array" ref="E5463">IFERROR(INDEX(raw!$B:$H,MATCH(1,(raw!$B:$B=$B5463)*(raw!$D:$D=$C5463),0),7), "n/a")</f>
        <v/>
      </c>
    </row>
    <row r="5464">
      <c r="B5464" s="39" t="str">
        <f>IFERROR(raw!$B5463,"")</f>
        <v/>
      </c>
      <c r="C5464" s="39" t="str">
        <f>IFERROR(raw!$D5463,"")</f>
        <v/>
      </c>
      <c r="D5464" s="39" t="str">
        <f>IFERROR(__xludf.DUMMYFUNCTION("IFERROR(RANK(raw!$H5463,Filter(raw!$H$2:$H10000,raw!$B$2:$B10000=raw!$B5463),1),"""")"),"")</f>
        <v/>
      </c>
      <c r="E5464" s="40" t="str">
        <f t="array" ref="E5464">IFERROR(INDEX(raw!$B:$H,MATCH(1,(raw!$B:$B=$B5464)*(raw!$D:$D=$C5464),0),7), "n/a")</f>
        <v/>
      </c>
    </row>
    <row r="5465">
      <c r="B5465" s="39" t="str">
        <f>IFERROR(raw!$B5464,"")</f>
        <v/>
      </c>
      <c r="C5465" s="39" t="str">
        <f>IFERROR(raw!$D5464,"")</f>
        <v/>
      </c>
      <c r="D5465" s="39" t="str">
        <f>IFERROR(__xludf.DUMMYFUNCTION("IFERROR(RANK(raw!$H5464,Filter(raw!$H$2:$H10000,raw!$B$2:$B10000=raw!$B5464),1),"""")"),"")</f>
        <v/>
      </c>
      <c r="E5465" s="40" t="str">
        <f t="array" ref="E5465">IFERROR(INDEX(raw!$B:$H,MATCH(1,(raw!$B:$B=$B5465)*(raw!$D:$D=$C5465),0),7), "n/a")</f>
        <v/>
      </c>
    </row>
    <row r="5466">
      <c r="B5466" s="39" t="str">
        <f>IFERROR(raw!$B5465,"")</f>
        <v/>
      </c>
      <c r="C5466" s="39" t="str">
        <f>IFERROR(raw!$D5465,"")</f>
        <v/>
      </c>
      <c r="D5466" s="39" t="str">
        <f>IFERROR(__xludf.DUMMYFUNCTION("IFERROR(RANK(raw!$H5465,Filter(raw!$H$2:$H10000,raw!$B$2:$B10000=raw!$B5465),1),"""")"),"")</f>
        <v/>
      </c>
      <c r="E5466" s="40" t="str">
        <f t="array" ref="E5466">IFERROR(INDEX(raw!$B:$H,MATCH(1,(raw!$B:$B=$B5466)*(raw!$D:$D=$C5466),0),7), "n/a")</f>
        <v/>
      </c>
    </row>
    <row r="5467">
      <c r="B5467" s="39" t="str">
        <f>IFERROR(raw!$B5466,"")</f>
        <v/>
      </c>
      <c r="C5467" s="39" t="str">
        <f>IFERROR(raw!$D5466,"")</f>
        <v/>
      </c>
      <c r="D5467" s="39" t="str">
        <f>IFERROR(__xludf.DUMMYFUNCTION("IFERROR(RANK(raw!$H5466,Filter(raw!$H$2:$H10000,raw!$B$2:$B10000=raw!$B5466),1),"""")"),"")</f>
        <v/>
      </c>
      <c r="E5467" s="40" t="str">
        <f t="array" ref="E5467">IFERROR(INDEX(raw!$B:$H,MATCH(1,(raw!$B:$B=$B5467)*(raw!$D:$D=$C5467),0),7), "n/a")</f>
        <v/>
      </c>
    </row>
    <row r="5468">
      <c r="B5468" s="39" t="str">
        <f>IFERROR(raw!$B5467,"")</f>
        <v/>
      </c>
      <c r="C5468" s="39" t="str">
        <f>IFERROR(raw!$D5467,"")</f>
        <v/>
      </c>
      <c r="D5468" s="39" t="str">
        <f>IFERROR(__xludf.DUMMYFUNCTION("IFERROR(RANK(raw!$H5467,Filter(raw!$H$2:$H10000,raw!$B$2:$B10000=raw!$B5467),1),"""")"),"")</f>
        <v/>
      </c>
      <c r="E5468" s="40" t="str">
        <f t="array" ref="E5468">IFERROR(INDEX(raw!$B:$H,MATCH(1,(raw!$B:$B=$B5468)*(raw!$D:$D=$C5468),0),7), "n/a")</f>
        <v/>
      </c>
    </row>
    <row r="5469">
      <c r="B5469" s="39" t="str">
        <f>IFERROR(raw!$B5468,"")</f>
        <v/>
      </c>
      <c r="C5469" s="39" t="str">
        <f>IFERROR(raw!$D5468,"")</f>
        <v/>
      </c>
      <c r="D5469" s="39" t="str">
        <f>IFERROR(__xludf.DUMMYFUNCTION("IFERROR(RANK(raw!$H5468,Filter(raw!$H$2:$H10000,raw!$B$2:$B10000=raw!$B5468),1),"""")"),"")</f>
        <v/>
      </c>
      <c r="E5469" s="40" t="str">
        <f t="array" ref="E5469">IFERROR(INDEX(raw!$B:$H,MATCH(1,(raw!$B:$B=$B5469)*(raw!$D:$D=$C5469),0),7), "n/a")</f>
        <v/>
      </c>
    </row>
    <row r="5470">
      <c r="B5470" s="39" t="str">
        <f>IFERROR(raw!$B5469,"")</f>
        <v/>
      </c>
      <c r="C5470" s="39" t="str">
        <f>IFERROR(raw!$D5469,"")</f>
        <v/>
      </c>
      <c r="D5470" s="39" t="str">
        <f>IFERROR(__xludf.DUMMYFUNCTION("IFERROR(RANK(raw!$H5469,Filter(raw!$H$2:$H10000,raw!$B$2:$B10000=raw!$B5469),1),"""")"),"")</f>
        <v/>
      </c>
      <c r="E5470" s="40" t="str">
        <f t="array" ref="E5470">IFERROR(INDEX(raw!$B:$H,MATCH(1,(raw!$B:$B=$B5470)*(raw!$D:$D=$C5470),0),7), "n/a")</f>
        <v/>
      </c>
    </row>
    <row r="5471">
      <c r="B5471" s="39" t="str">
        <f>IFERROR(raw!$B5470,"")</f>
        <v/>
      </c>
      <c r="C5471" s="39" t="str">
        <f>IFERROR(raw!$D5470,"")</f>
        <v/>
      </c>
      <c r="D5471" s="39" t="str">
        <f>IFERROR(__xludf.DUMMYFUNCTION("IFERROR(RANK(raw!$H5470,Filter(raw!$H$2:$H10000,raw!$B$2:$B10000=raw!$B5470),1),"""")"),"")</f>
        <v/>
      </c>
      <c r="E5471" s="40" t="str">
        <f t="array" ref="E5471">IFERROR(INDEX(raw!$B:$H,MATCH(1,(raw!$B:$B=$B5471)*(raw!$D:$D=$C5471),0),7), "n/a")</f>
        <v/>
      </c>
    </row>
    <row r="5472">
      <c r="B5472" s="39" t="str">
        <f>IFERROR(raw!$B5471,"")</f>
        <v/>
      </c>
      <c r="C5472" s="39" t="str">
        <f>IFERROR(raw!$D5471,"")</f>
        <v/>
      </c>
      <c r="D5472" s="39" t="str">
        <f>IFERROR(__xludf.DUMMYFUNCTION("IFERROR(RANK(raw!$H5471,Filter(raw!$H$2:$H10000,raw!$B$2:$B10000=raw!$B5471),1),"""")"),"")</f>
        <v/>
      </c>
      <c r="E5472" s="40" t="str">
        <f t="array" ref="E5472">IFERROR(INDEX(raw!$B:$H,MATCH(1,(raw!$B:$B=$B5472)*(raw!$D:$D=$C5472),0),7), "n/a")</f>
        <v/>
      </c>
    </row>
    <row r="5473">
      <c r="B5473" s="39" t="str">
        <f>IFERROR(raw!$B5472,"")</f>
        <v/>
      </c>
      <c r="C5473" s="39" t="str">
        <f>IFERROR(raw!$D5472,"")</f>
        <v/>
      </c>
      <c r="D5473" s="39" t="str">
        <f>IFERROR(__xludf.DUMMYFUNCTION("IFERROR(RANK(raw!$H5472,Filter(raw!$H$2:$H10000,raw!$B$2:$B10000=raw!$B5472),1),"""")"),"")</f>
        <v/>
      </c>
      <c r="E5473" s="40" t="str">
        <f t="array" ref="E5473">IFERROR(INDEX(raw!$B:$H,MATCH(1,(raw!$B:$B=$B5473)*(raw!$D:$D=$C5473),0),7), "n/a")</f>
        <v/>
      </c>
    </row>
    <row r="5474">
      <c r="B5474" s="39" t="str">
        <f>IFERROR(raw!$B5473,"")</f>
        <v/>
      </c>
      <c r="C5474" s="39" t="str">
        <f>IFERROR(raw!$D5473,"")</f>
        <v/>
      </c>
      <c r="D5474" s="39" t="str">
        <f>IFERROR(__xludf.DUMMYFUNCTION("IFERROR(RANK(raw!$H5473,Filter(raw!$H$2:$H10000,raw!$B$2:$B10000=raw!$B5473),1),"""")"),"")</f>
        <v/>
      </c>
      <c r="E5474" s="40" t="str">
        <f t="array" ref="E5474">IFERROR(INDEX(raw!$B:$H,MATCH(1,(raw!$B:$B=$B5474)*(raw!$D:$D=$C5474),0),7), "n/a")</f>
        <v/>
      </c>
    </row>
    <row r="5475">
      <c r="B5475" s="39" t="str">
        <f>IFERROR(raw!$B5474,"")</f>
        <v/>
      </c>
      <c r="C5475" s="39" t="str">
        <f>IFERROR(raw!$D5474,"")</f>
        <v/>
      </c>
      <c r="D5475" s="39" t="str">
        <f>IFERROR(__xludf.DUMMYFUNCTION("IFERROR(RANK(raw!$H5474,Filter(raw!$H$2:$H10000,raw!$B$2:$B10000=raw!$B5474),1),"""")"),"")</f>
        <v/>
      </c>
      <c r="E5475" s="40" t="str">
        <f t="array" ref="E5475">IFERROR(INDEX(raw!$B:$H,MATCH(1,(raw!$B:$B=$B5475)*(raw!$D:$D=$C5475),0),7), "n/a")</f>
        <v/>
      </c>
    </row>
    <row r="5476">
      <c r="B5476" s="39" t="str">
        <f>IFERROR(raw!$B5475,"")</f>
        <v/>
      </c>
      <c r="C5476" s="39" t="str">
        <f>IFERROR(raw!$D5475,"")</f>
        <v/>
      </c>
      <c r="D5476" s="39" t="str">
        <f>IFERROR(__xludf.DUMMYFUNCTION("IFERROR(RANK(raw!$H5475,Filter(raw!$H$2:$H10000,raw!$B$2:$B10000=raw!$B5475),1),"""")"),"")</f>
        <v/>
      </c>
      <c r="E5476" s="40" t="str">
        <f t="array" ref="E5476">IFERROR(INDEX(raw!$B:$H,MATCH(1,(raw!$B:$B=$B5476)*(raw!$D:$D=$C5476),0),7), "n/a")</f>
        <v/>
      </c>
    </row>
    <row r="5477">
      <c r="B5477" s="39" t="str">
        <f>IFERROR(raw!$B5476,"")</f>
        <v/>
      </c>
      <c r="C5477" s="39" t="str">
        <f>IFERROR(raw!$D5476,"")</f>
        <v/>
      </c>
      <c r="D5477" s="39" t="str">
        <f>IFERROR(__xludf.DUMMYFUNCTION("IFERROR(RANK(raw!$H5476,Filter(raw!$H$2:$H10000,raw!$B$2:$B10000=raw!$B5476),1),"""")"),"")</f>
        <v/>
      </c>
      <c r="E5477" s="40" t="str">
        <f t="array" ref="E5477">IFERROR(INDEX(raw!$B:$H,MATCH(1,(raw!$B:$B=$B5477)*(raw!$D:$D=$C5477),0),7), "n/a")</f>
        <v/>
      </c>
    </row>
    <row r="5478">
      <c r="B5478" s="39" t="str">
        <f>IFERROR(raw!$B5477,"")</f>
        <v/>
      </c>
      <c r="C5478" s="39" t="str">
        <f>IFERROR(raw!$D5477,"")</f>
        <v/>
      </c>
      <c r="D5478" s="39" t="str">
        <f>IFERROR(__xludf.DUMMYFUNCTION("IFERROR(RANK(raw!$H5477,Filter(raw!$H$2:$H10000,raw!$B$2:$B10000=raw!$B5477),1),"""")"),"")</f>
        <v/>
      </c>
      <c r="E5478" s="40" t="str">
        <f t="array" ref="E5478">IFERROR(INDEX(raw!$B:$H,MATCH(1,(raw!$B:$B=$B5478)*(raw!$D:$D=$C5478),0),7), "n/a")</f>
        <v/>
      </c>
    </row>
    <row r="5479">
      <c r="B5479" s="39" t="str">
        <f>IFERROR(raw!$B5478,"")</f>
        <v/>
      </c>
      <c r="C5479" s="39" t="str">
        <f>IFERROR(raw!$D5478,"")</f>
        <v/>
      </c>
      <c r="D5479" s="39" t="str">
        <f>IFERROR(__xludf.DUMMYFUNCTION("IFERROR(RANK(raw!$H5478,Filter(raw!$H$2:$H10000,raw!$B$2:$B10000=raw!$B5478),1),"""")"),"")</f>
        <v/>
      </c>
      <c r="E5479" s="40" t="str">
        <f t="array" ref="E5479">IFERROR(INDEX(raw!$B:$H,MATCH(1,(raw!$B:$B=$B5479)*(raw!$D:$D=$C5479),0),7), "n/a")</f>
        <v/>
      </c>
    </row>
    <row r="5480">
      <c r="B5480" s="39" t="str">
        <f>IFERROR(raw!$B5479,"")</f>
        <v/>
      </c>
      <c r="C5480" s="39" t="str">
        <f>IFERROR(raw!$D5479,"")</f>
        <v/>
      </c>
      <c r="D5480" s="39" t="str">
        <f>IFERROR(__xludf.DUMMYFUNCTION("IFERROR(RANK(raw!$H5479,Filter(raw!$H$2:$H10000,raw!$B$2:$B10000=raw!$B5479),1),"""")"),"")</f>
        <v/>
      </c>
      <c r="E5480" s="40" t="str">
        <f t="array" ref="E5480">IFERROR(INDEX(raw!$B:$H,MATCH(1,(raw!$B:$B=$B5480)*(raw!$D:$D=$C5480),0),7), "n/a")</f>
        <v/>
      </c>
    </row>
    <row r="5481">
      <c r="B5481" s="39" t="str">
        <f>IFERROR(raw!$B5480,"")</f>
        <v/>
      </c>
      <c r="C5481" s="39" t="str">
        <f>IFERROR(raw!$D5480,"")</f>
        <v/>
      </c>
      <c r="D5481" s="39" t="str">
        <f>IFERROR(__xludf.DUMMYFUNCTION("IFERROR(RANK(raw!$H5480,Filter(raw!$H$2:$H10000,raw!$B$2:$B10000=raw!$B5480),1),"""")"),"")</f>
        <v/>
      </c>
      <c r="E5481" s="40" t="str">
        <f t="array" ref="E5481">IFERROR(INDEX(raw!$B:$H,MATCH(1,(raw!$B:$B=$B5481)*(raw!$D:$D=$C5481),0),7), "n/a")</f>
        <v/>
      </c>
    </row>
    <row r="5482">
      <c r="B5482" s="39" t="str">
        <f>IFERROR(raw!$B5481,"")</f>
        <v/>
      </c>
      <c r="C5482" s="39" t="str">
        <f>IFERROR(raw!$D5481,"")</f>
        <v/>
      </c>
      <c r="D5482" s="39" t="str">
        <f>IFERROR(__xludf.DUMMYFUNCTION("IFERROR(RANK(raw!$H5481,Filter(raw!$H$2:$H10000,raw!$B$2:$B10000=raw!$B5481),1),"""")"),"")</f>
        <v/>
      </c>
      <c r="E5482" s="40" t="str">
        <f t="array" ref="E5482">IFERROR(INDEX(raw!$B:$H,MATCH(1,(raw!$B:$B=$B5482)*(raw!$D:$D=$C5482),0),7), "n/a")</f>
        <v/>
      </c>
    </row>
    <row r="5483">
      <c r="B5483" s="39" t="str">
        <f>IFERROR(raw!$B5482,"")</f>
        <v/>
      </c>
      <c r="C5483" s="39" t="str">
        <f>IFERROR(raw!$D5482,"")</f>
        <v/>
      </c>
      <c r="D5483" s="39" t="str">
        <f>IFERROR(__xludf.DUMMYFUNCTION("IFERROR(RANK(raw!$H5482,Filter(raw!$H$2:$H10000,raw!$B$2:$B10000=raw!$B5482),1),"""")"),"")</f>
        <v/>
      </c>
      <c r="E5483" s="40" t="str">
        <f t="array" ref="E5483">IFERROR(INDEX(raw!$B:$H,MATCH(1,(raw!$B:$B=$B5483)*(raw!$D:$D=$C5483),0),7), "n/a")</f>
        <v/>
      </c>
    </row>
    <row r="5484">
      <c r="B5484" s="39" t="str">
        <f>IFERROR(raw!$B5483,"")</f>
        <v/>
      </c>
      <c r="C5484" s="39" t="str">
        <f>IFERROR(raw!$D5483,"")</f>
        <v/>
      </c>
      <c r="D5484" s="39" t="str">
        <f>IFERROR(__xludf.DUMMYFUNCTION("IFERROR(RANK(raw!$H5483,Filter(raw!$H$2:$H10000,raw!$B$2:$B10000=raw!$B5483),1),"""")"),"")</f>
        <v/>
      </c>
      <c r="E5484" s="40" t="str">
        <f t="array" ref="E5484">IFERROR(INDEX(raw!$B:$H,MATCH(1,(raw!$B:$B=$B5484)*(raw!$D:$D=$C5484),0),7), "n/a")</f>
        <v/>
      </c>
    </row>
    <row r="5485">
      <c r="B5485" s="39" t="str">
        <f>IFERROR(raw!$B5484,"")</f>
        <v/>
      </c>
      <c r="C5485" s="39" t="str">
        <f>IFERROR(raw!$D5484,"")</f>
        <v/>
      </c>
      <c r="D5485" s="39" t="str">
        <f>IFERROR(__xludf.DUMMYFUNCTION("IFERROR(RANK(raw!$H5484,Filter(raw!$H$2:$H10000,raw!$B$2:$B10000=raw!$B5484),1),"""")"),"")</f>
        <v/>
      </c>
      <c r="E5485" s="40" t="str">
        <f t="array" ref="E5485">IFERROR(INDEX(raw!$B:$H,MATCH(1,(raw!$B:$B=$B5485)*(raw!$D:$D=$C5485),0),7), "n/a")</f>
        <v/>
      </c>
    </row>
    <row r="5486">
      <c r="B5486" s="39" t="str">
        <f>IFERROR(raw!$B5485,"")</f>
        <v/>
      </c>
      <c r="C5486" s="39" t="str">
        <f>IFERROR(raw!$D5485,"")</f>
        <v/>
      </c>
      <c r="D5486" s="39" t="str">
        <f>IFERROR(__xludf.DUMMYFUNCTION("IFERROR(RANK(raw!$H5485,Filter(raw!$H$2:$H10000,raw!$B$2:$B10000=raw!$B5485),1),"""")"),"")</f>
        <v/>
      </c>
      <c r="E5486" s="40" t="str">
        <f t="array" ref="E5486">IFERROR(INDEX(raw!$B:$H,MATCH(1,(raw!$B:$B=$B5486)*(raw!$D:$D=$C5486),0),7), "n/a")</f>
        <v/>
      </c>
    </row>
    <row r="5487">
      <c r="B5487" s="39" t="str">
        <f>IFERROR(raw!$B5486,"")</f>
        <v/>
      </c>
      <c r="C5487" s="39" t="str">
        <f>IFERROR(raw!$D5486,"")</f>
        <v/>
      </c>
      <c r="D5487" s="39" t="str">
        <f>IFERROR(__xludf.DUMMYFUNCTION("IFERROR(RANK(raw!$H5486,Filter(raw!$H$2:$H10000,raw!$B$2:$B10000=raw!$B5486),1),"""")"),"")</f>
        <v/>
      </c>
      <c r="E5487" s="40" t="str">
        <f t="array" ref="E5487">IFERROR(INDEX(raw!$B:$H,MATCH(1,(raw!$B:$B=$B5487)*(raw!$D:$D=$C5487),0),7), "n/a")</f>
        <v/>
      </c>
    </row>
    <row r="5488">
      <c r="B5488" s="39" t="str">
        <f>IFERROR(raw!$B5487,"")</f>
        <v/>
      </c>
      <c r="C5488" s="39" t="str">
        <f>IFERROR(raw!$D5487,"")</f>
        <v/>
      </c>
      <c r="D5488" s="39" t="str">
        <f>IFERROR(__xludf.DUMMYFUNCTION("IFERROR(RANK(raw!$H5487,Filter(raw!$H$2:$H10000,raw!$B$2:$B10000=raw!$B5487),1),"""")"),"")</f>
        <v/>
      </c>
      <c r="E5488" s="40" t="str">
        <f t="array" ref="E5488">IFERROR(INDEX(raw!$B:$H,MATCH(1,(raw!$B:$B=$B5488)*(raw!$D:$D=$C5488),0),7), "n/a")</f>
        <v/>
      </c>
    </row>
    <row r="5489">
      <c r="B5489" s="39" t="str">
        <f>IFERROR(raw!$B5488,"")</f>
        <v/>
      </c>
      <c r="C5489" s="39" t="str">
        <f>IFERROR(raw!$D5488,"")</f>
        <v/>
      </c>
      <c r="D5489" s="39" t="str">
        <f>IFERROR(__xludf.DUMMYFUNCTION("IFERROR(RANK(raw!$H5488,Filter(raw!$H$2:$H10000,raw!$B$2:$B10000=raw!$B5488),1),"""")"),"")</f>
        <v/>
      </c>
      <c r="E5489" s="40" t="str">
        <f t="array" ref="E5489">IFERROR(INDEX(raw!$B:$H,MATCH(1,(raw!$B:$B=$B5489)*(raw!$D:$D=$C5489),0),7), "n/a")</f>
        <v/>
      </c>
    </row>
    <row r="5490">
      <c r="B5490" s="39" t="str">
        <f>IFERROR(raw!$B5489,"")</f>
        <v/>
      </c>
      <c r="C5490" s="39" t="str">
        <f>IFERROR(raw!$D5489,"")</f>
        <v/>
      </c>
      <c r="D5490" s="39" t="str">
        <f>IFERROR(__xludf.DUMMYFUNCTION("IFERROR(RANK(raw!$H5489,Filter(raw!$H$2:$H10000,raw!$B$2:$B10000=raw!$B5489),1),"""")"),"")</f>
        <v/>
      </c>
      <c r="E5490" s="40" t="str">
        <f t="array" ref="E5490">IFERROR(INDEX(raw!$B:$H,MATCH(1,(raw!$B:$B=$B5490)*(raw!$D:$D=$C5490),0),7), "n/a")</f>
        <v/>
      </c>
    </row>
    <row r="5491">
      <c r="B5491" s="39" t="str">
        <f>IFERROR(raw!$B5490,"")</f>
        <v/>
      </c>
      <c r="C5491" s="39" t="str">
        <f>IFERROR(raw!$D5490,"")</f>
        <v/>
      </c>
      <c r="D5491" s="39" t="str">
        <f>IFERROR(__xludf.DUMMYFUNCTION("IFERROR(RANK(raw!$H5490,Filter(raw!$H$2:$H10000,raw!$B$2:$B10000=raw!$B5490),1),"""")"),"")</f>
        <v/>
      </c>
      <c r="E5491" s="40" t="str">
        <f t="array" ref="E5491">IFERROR(INDEX(raw!$B:$H,MATCH(1,(raw!$B:$B=$B5491)*(raw!$D:$D=$C5491),0),7), "n/a")</f>
        <v/>
      </c>
    </row>
    <row r="5492">
      <c r="B5492" s="39" t="str">
        <f>IFERROR(raw!$B5491,"")</f>
        <v/>
      </c>
      <c r="C5492" s="39" t="str">
        <f>IFERROR(raw!$D5491,"")</f>
        <v/>
      </c>
      <c r="D5492" s="39" t="str">
        <f>IFERROR(__xludf.DUMMYFUNCTION("IFERROR(RANK(raw!$H5491,Filter(raw!$H$2:$H10000,raw!$B$2:$B10000=raw!$B5491),1),"""")"),"")</f>
        <v/>
      </c>
      <c r="E5492" s="40" t="str">
        <f t="array" ref="E5492">IFERROR(INDEX(raw!$B:$H,MATCH(1,(raw!$B:$B=$B5492)*(raw!$D:$D=$C5492),0),7), "n/a")</f>
        <v/>
      </c>
    </row>
    <row r="5493">
      <c r="B5493" s="39" t="str">
        <f>IFERROR(raw!$B5492,"")</f>
        <v/>
      </c>
      <c r="C5493" s="39" t="str">
        <f>IFERROR(raw!$D5492,"")</f>
        <v/>
      </c>
      <c r="D5493" s="39" t="str">
        <f>IFERROR(__xludf.DUMMYFUNCTION("IFERROR(RANK(raw!$H5492,Filter(raw!$H$2:$H10000,raw!$B$2:$B10000=raw!$B5492),1),"""")"),"")</f>
        <v/>
      </c>
      <c r="E5493" s="40" t="str">
        <f t="array" ref="E5493">IFERROR(INDEX(raw!$B:$H,MATCH(1,(raw!$B:$B=$B5493)*(raw!$D:$D=$C5493),0),7), "n/a")</f>
        <v/>
      </c>
    </row>
    <row r="5494">
      <c r="B5494" s="39" t="str">
        <f>IFERROR(raw!$B5493,"")</f>
        <v/>
      </c>
      <c r="C5494" s="39" t="str">
        <f>IFERROR(raw!$D5493,"")</f>
        <v/>
      </c>
      <c r="D5494" s="39" t="str">
        <f>IFERROR(__xludf.DUMMYFUNCTION("IFERROR(RANK(raw!$H5493,Filter(raw!$H$2:$H10000,raw!$B$2:$B10000=raw!$B5493),1),"""")"),"")</f>
        <v/>
      </c>
      <c r="E5494" s="40" t="str">
        <f t="array" ref="E5494">IFERROR(INDEX(raw!$B:$H,MATCH(1,(raw!$B:$B=$B5494)*(raw!$D:$D=$C5494),0),7), "n/a")</f>
        <v/>
      </c>
    </row>
    <row r="5495">
      <c r="B5495" s="39" t="str">
        <f>IFERROR(raw!$B5494,"")</f>
        <v/>
      </c>
      <c r="C5495" s="39" t="str">
        <f>IFERROR(raw!$D5494,"")</f>
        <v/>
      </c>
      <c r="D5495" s="39" t="str">
        <f>IFERROR(__xludf.DUMMYFUNCTION("IFERROR(RANK(raw!$H5494,Filter(raw!$H$2:$H10000,raw!$B$2:$B10000=raw!$B5494),1),"""")"),"")</f>
        <v/>
      </c>
      <c r="E5495" s="40" t="str">
        <f t="array" ref="E5495">IFERROR(INDEX(raw!$B:$H,MATCH(1,(raw!$B:$B=$B5495)*(raw!$D:$D=$C5495),0),7), "n/a")</f>
        <v/>
      </c>
    </row>
    <row r="5496">
      <c r="B5496" s="39" t="str">
        <f>IFERROR(raw!$B5495,"")</f>
        <v/>
      </c>
      <c r="C5496" s="39" t="str">
        <f>IFERROR(raw!$D5495,"")</f>
        <v/>
      </c>
      <c r="D5496" s="39" t="str">
        <f>IFERROR(__xludf.DUMMYFUNCTION("IFERROR(RANK(raw!$H5495,Filter(raw!$H$2:$H10000,raw!$B$2:$B10000=raw!$B5495),1),"""")"),"")</f>
        <v/>
      </c>
      <c r="E5496" s="40" t="str">
        <f t="array" ref="E5496">IFERROR(INDEX(raw!$B:$H,MATCH(1,(raw!$B:$B=$B5496)*(raw!$D:$D=$C5496),0),7), "n/a")</f>
        <v/>
      </c>
    </row>
    <row r="5497">
      <c r="B5497" s="39" t="str">
        <f>IFERROR(raw!$B5496,"")</f>
        <v/>
      </c>
      <c r="C5497" s="39" t="str">
        <f>IFERROR(raw!$D5496,"")</f>
        <v/>
      </c>
      <c r="D5497" s="39" t="str">
        <f>IFERROR(__xludf.DUMMYFUNCTION("IFERROR(RANK(raw!$H5496,Filter(raw!$H$2:$H10000,raw!$B$2:$B10000=raw!$B5496),1),"""")"),"")</f>
        <v/>
      </c>
      <c r="E5497" s="40" t="str">
        <f t="array" ref="E5497">IFERROR(INDEX(raw!$B:$H,MATCH(1,(raw!$B:$B=$B5497)*(raw!$D:$D=$C5497),0),7), "n/a")</f>
        <v/>
      </c>
    </row>
    <row r="5498">
      <c r="B5498" s="39" t="str">
        <f>IFERROR(raw!$B5497,"")</f>
        <v/>
      </c>
      <c r="C5498" s="39" t="str">
        <f>IFERROR(raw!$D5497,"")</f>
        <v/>
      </c>
      <c r="D5498" s="39" t="str">
        <f>IFERROR(__xludf.DUMMYFUNCTION("IFERROR(RANK(raw!$H5497,Filter(raw!$H$2:$H10000,raw!$B$2:$B10000=raw!$B5497),1),"""")"),"")</f>
        <v/>
      </c>
      <c r="E5498" s="40" t="str">
        <f t="array" ref="E5498">IFERROR(INDEX(raw!$B:$H,MATCH(1,(raw!$B:$B=$B5498)*(raw!$D:$D=$C5498),0),7), "n/a")</f>
        <v/>
      </c>
    </row>
    <row r="5499">
      <c r="B5499" s="39" t="str">
        <f>IFERROR(raw!$B5498,"")</f>
        <v/>
      </c>
      <c r="C5499" s="39" t="str">
        <f>IFERROR(raw!$D5498,"")</f>
        <v/>
      </c>
      <c r="D5499" s="39" t="str">
        <f>IFERROR(__xludf.DUMMYFUNCTION("IFERROR(RANK(raw!$H5498,Filter(raw!$H$2:$H10000,raw!$B$2:$B10000=raw!$B5498),1),"""")"),"")</f>
        <v/>
      </c>
      <c r="E5499" s="40" t="str">
        <f t="array" ref="E5499">IFERROR(INDEX(raw!$B:$H,MATCH(1,(raw!$B:$B=$B5499)*(raw!$D:$D=$C5499),0),7), "n/a")</f>
        <v/>
      </c>
    </row>
    <row r="5500">
      <c r="B5500" s="39" t="str">
        <f>IFERROR(raw!$B5499,"")</f>
        <v/>
      </c>
      <c r="C5500" s="39" t="str">
        <f>IFERROR(raw!$D5499,"")</f>
        <v/>
      </c>
      <c r="D5500" s="39" t="str">
        <f>IFERROR(__xludf.DUMMYFUNCTION("IFERROR(RANK(raw!$H5499,Filter(raw!$H$2:$H10000,raw!$B$2:$B10000=raw!$B5499),1),"""")"),"")</f>
        <v/>
      </c>
      <c r="E5500" s="40" t="str">
        <f t="array" ref="E5500">IFERROR(INDEX(raw!$B:$H,MATCH(1,(raw!$B:$B=$B5500)*(raw!$D:$D=$C5500),0),7), "n/a")</f>
        <v/>
      </c>
    </row>
    <row r="5501">
      <c r="B5501" s="39" t="str">
        <f>IFERROR(raw!$B5500,"")</f>
        <v/>
      </c>
      <c r="C5501" s="39" t="str">
        <f>IFERROR(raw!$D5500,"")</f>
        <v/>
      </c>
      <c r="D5501" s="39" t="str">
        <f>IFERROR(__xludf.DUMMYFUNCTION("IFERROR(RANK(raw!$H5500,Filter(raw!$H$2:$H10000,raw!$B$2:$B10000=raw!$B5500),1),"""")"),"")</f>
        <v/>
      </c>
      <c r="E5501" s="40" t="str">
        <f t="array" ref="E5501">IFERROR(INDEX(raw!$B:$H,MATCH(1,(raw!$B:$B=$B5501)*(raw!$D:$D=$C5501),0),7), "n/a")</f>
        <v/>
      </c>
    </row>
    <row r="5502">
      <c r="B5502" s="39" t="str">
        <f>IFERROR(raw!$B5501,"")</f>
        <v/>
      </c>
      <c r="C5502" s="39" t="str">
        <f>IFERROR(raw!$D5501,"")</f>
        <v/>
      </c>
      <c r="D5502" s="39" t="str">
        <f>IFERROR(__xludf.DUMMYFUNCTION("IFERROR(RANK(raw!$H5501,Filter(raw!$H$2:$H10000,raw!$B$2:$B10000=raw!$B5501),1),"""")"),"")</f>
        <v/>
      </c>
      <c r="E5502" s="40" t="str">
        <f t="array" ref="E5502">IFERROR(INDEX(raw!$B:$H,MATCH(1,(raw!$B:$B=$B5502)*(raw!$D:$D=$C5502),0),7), "n/a")</f>
        <v/>
      </c>
    </row>
    <row r="5503">
      <c r="B5503" s="39" t="str">
        <f>IFERROR(raw!$B5502,"")</f>
        <v/>
      </c>
      <c r="C5503" s="39" t="str">
        <f>IFERROR(raw!$D5502,"")</f>
        <v/>
      </c>
      <c r="D5503" s="39" t="str">
        <f>IFERROR(__xludf.DUMMYFUNCTION("IFERROR(RANK(raw!$H5502,Filter(raw!$H$2:$H10000,raw!$B$2:$B10000=raw!$B5502),1),"""")"),"")</f>
        <v/>
      </c>
      <c r="E5503" s="40" t="str">
        <f t="array" ref="E5503">IFERROR(INDEX(raw!$B:$H,MATCH(1,(raw!$B:$B=$B5503)*(raw!$D:$D=$C5503),0),7), "n/a")</f>
        <v/>
      </c>
    </row>
    <row r="5504">
      <c r="B5504" s="39" t="str">
        <f>IFERROR(raw!$B5503,"")</f>
        <v/>
      </c>
      <c r="C5504" s="39" t="str">
        <f>IFERROR(raw!$D5503,"")</f>
        <v/>
      </c>
      <c r="D5504" s="39" t="str">
        <f>IFERROR(__xludf.DUMMYFUNCTION("IFERROR(RANK(raw!$H5503,Filter(raw!$H$2:$H10000,raw!$B$2:$B10000=raw!$B5503),1),"""")"),"")</f>
        <v/>
      </c>
      <c r="E5504" s="40" t="str">
        <f t="array" ref="E5504">IFERROR(INDEX(raw!$B:$H,MATCH(1,(raw!$B:$B=$B5504)*(raw!$D:$D=$C5504),0),7), "n/a")</f>
        <v/>
      </c>
    </row>
    <row r="5505">
      <c r="B5505" s="39" t="str">
        <f>IFERROR(raw!$B5504,"")</f>
        <v/>
      </c>
      <c r="C5505" s="39" t="str">
        <f>IFERROR(raw!$D5504,"")</f>
        <v/>
      </c>
      <c r="D5505" s="39" t="str">
        <f>IFERROR(__xludf.DUMMYFUNCTION("IFERROR(RANK(raw!$H5504,Filter(raw!$H$2:$H10000,raw!$B$2:$B10000=raw!$B5504),1),"""")"),"")</f>
        <v/>
      </c>
      <c r="E5505" s="40" t="str">
        <f t="array" ref="E5505">IFERROR(INDEX(raw!$B:$H,MATCH(1,(raw!$B:$B=$B5505)*(raw!$D:$D=$C5505),0),7), "n/a")</f>
        <v/>
      </c>
    </row>
    <row r="5506">
      <c r="B5506" s="39" t="str">
        <f>IFERROR(raw!$B5505,"")</f>
        <v/>
      </c>
      <c r="C5506" s="39" t="str">
        <f>IFERROR(raw!$D5505,"")</f>
        <v/>
      </c>
      <c r="D5506" s="39" t="str">
        <f>IFERROR(__xludf.DUMMYFUNCTION("IFERROR(RANK(raw!$H5505,Filter(raw!$H$2:$H10000,raw!$B$2:$B10000=raw!$B5505),1),"""")"),"")</f>
        <v/>
      </c>
      <c r="E5506" s="40" t="str">
        <f t="array" ref="E5506">IFERROR(INDEX(raw!$B:$H,MATCH(1,(raw!$B:$B=$B5506)*(raw!$D:$D=$C5506),0),7), "n/a")</f>
        <v/>
      </c>
    </row>
    <row r="5507">
      <c r="B5507" s="39" t="str">
        <f>IFERROR(raw!$B5506,"")</f>
        <v/>
      </c>
      <c r="C5507" s="39" t="str">
        <f>IFERROR(raw!$D5506,"")</f>
        <v/>
      </c>
      <c r="D5507" s="39" t="str">
        <f>IFERROR(__xludf.DUMMYFUNCTION("IFERROR(RANK(raw!$H5506,Filter(raw!$H$2:$H10000,raw!$B$2:$B10000=raw!$B5506),1),"""")"),"")</f>
        <v/>
      </c>
      <c r="E5507" s="40" t="str">
        <f t="array" ref="E5507">IFERROR(INDEX(raw!$B:$H,MATCH(1,(raw!$B:$B=$B5507)*(raw!$D:$D=$C5507),0),7), "n/a")</f>
        <v/>
      </c>
    </row>
    <row r="5508">
      <c r="B5508" s="39" t="str">
        <f>IFERROR(raw!$B5507,"")</f>
        <v/>
      </c>
      <c r="C5508" s="39" t="str">
        <f>IFERROR(raw!$D5507,"")</f>
        <v/>
      </c>
      <c r="D5508" s="39" t="str">
        <f>IFERROR(__xludf.DUMMYFUNCTION("IFERROR(RANK(raw!$H5507,Filter(raw!$H$2:$H10000,raw!$B$2:$B10000=raw!$B5507),1),"""")"),"")</f>
        <v/>
      </c>
      <c r="E5508" s="40" t="str">
        <f t="array" ref="E5508">IFERROR(INDEX(raw!$B:$H,MATCH(1,(raw!$B:$B=$B5508)*(raw!$D:$D=$C5508),0),7), "n/a")</f>
        <v/>
      </c>
    </row>
    <row r="5509">
      <c r="B5509" s="39" t="str">
        <f>IFERROR(raw!$B5508,"")</f>
        <v/>
      </c>
      <c r="C5509" s="39" t="str">
        <f>IFERROR(raw!$D5508,"")</f>
        <v/>
      </c>
      <c r="D5509" s="39" t="str">
        <f>IFERROR(__xludf.DUMMYFUNCTION("IFERROR(RANK(raw!$H5508,Filter(raw!$H$2:$H10000,raw!$B$2:$B10000=raw!$B5508),1),"""")"),"")</f>
        <v/>
      </c>
      <c r="E5509" s="40" t="str">
        <f t="array" ref="E5509">IFERROR(INDEX(raw!$B:$H,MATCH(1,(raw!$B:$B=$B5509)*(raw!$D:$D=$C5509),0),7), "n/a")</f>
        <v/>
      </c>
    </row>
    <row r="5510">
      <c r="B5510" s="39" t="str">
        <f>IFERROR(raw!$B5509,"")</f>
        <v/>
      </c>
      <c r="C5510" s="39" t="str">
        <f>IFERROR(raw!$D5509,"")</f>
        <v/>
      </c>
      <c r="D5510" s="39" t="str">
        <f>IFERROR(__xludf.DUMMYFUNCTION("IFERROR(RANK(raw!$H5509,Filter(raw!$H$2:$H10000,raw!$B$2:$B10000=raw!$B5509),1),"""")"),"")</f>
        <v/>
      </c>
      <c r="E5510" s="40" t="str">
        <f t="array" ref="E5510">IFERROR(INDEX(raw!$B:$H,MATCH(1,(raw!$B:$B=$B5510)*(raw!$D:$D=$C5510),0),7), "n/a")</f>
        <v/>
      </c>
    </row>
    <row r="5511">
      <c r="B5511" s="39" t="str">
        <f>IFERROR(raw!$B5510,"")</f>
        <v/>
      </c>
      <c r="C5511" s="39" t="str">
        <f>IFERROR(raw!$D5510,"")</f>
        <v/>
      </c>
      <c r="D5511" s="39" t="str">
        <f>IFERROR(__xludf.DUMMYFUNCTION("IFERROR(RANK(raw!$H5510,Filter(raw!$H$2:$H10000,raw!$B$2:$B10000=raw!$B5510),1),"""")"),"")</f>
        <v/>
      </c>
      <c r="E5511" s="40" t="str">
        <f t="array" ref="E5511">IFERROR(INDEX(raw!$B:$H,MATCH(1,(raw!$B:$B=$B5511)*(raw!$D:$D=$C5511),0),7), "n/a")</f>
        <v/>
      </c>
    </row>
    <row r="5512">
      <c r="B5512" s="39" t="str">
        <f>IFERROR(raw!$B5511,"")</f>
        <v/>
      </c>
      <c r="C5512" s="39" t="str">
        <f>IFERROR(raw!$D5511,"")</f>
        <v/>
      </c>
      <c r="D5512" s="39" t="str">
        <f>IFERROR(__xludf.DUMMYFUNCTION("IFERROR(RANK(raw!$H5511,Filter(raw!$H$2:$H10000,raw!$B$2:$B10000=raw!$B5511),1),"""")"),"")</f>
        <v/>
      </c>
      <c r="E5512" s="40" t="str">
        <f t="array" ref="E5512">IFERROR(INDEX(raw!$B:$H,MATCH(1,(raw!$B:$B=$B5512)*(raw!$D:$D=$C5512),0),7), "n/a")</f>
        <v/>
      </c>
    </row>
    <row r="5513">
      <c r="B5513" s="39" t="str">
        <f>IFERROR(raw!$B5512,"")</f>
        <v/>
      </c>
      <c r="C5513" s="39" t="str">
        <f>IFERROR(raw!$D5512,"")</f>
        <v/>
      </c>
      <c r="D5513" s="39" t="str">
        <f>IFERROR(__xludf.DUMMYFUNCTION("IFERROR(RANK(raw!$H5512,Filter(raw!$H$2:$H10000,raw!$B$2:$B10000=raw!$B5512),1),"""")"),"")</f>
        <v/>
      </c>
      <c r="E5513" s="40" t="str">
        <f t="array" ref="E5513">IFERROR(INDEX(raw!$B:$H,MATCH(1,(raw!$B:$B=$B5513)*(raw!$D:$D=$C5513),0),7), "n/a")</f>
        <v/>
      </c>
    </row>
    <row r="5514">
      <c r="B5514" s="39" t="str">
        <f>IFERROR(raw!$B5513,"")</f>
        <v/>
      </c>
      <c r="C5514" s="39" t="str">
        <f>IFERROR(raw!$D5513,"")</f>
        <v/>
      </c>
      <c r="D5514" s="39" t="str">
        <f>IFERROR(__xludf.DUMMYFUNCTION("IFERROR(RANK(raw!$H5513,Filter(raw!$H$2:$H10000,raw!$B$2:$B10000=raw!$B5513),1),"""")"),"")</f>
        <v/>
      </c>
      <c r="E5514" s="40" t="str">
        <f t="array" ref="E5514">IFERROR(INDEX(raw!$B:$H,MATCH(1,(raw!$B:$B=$B5514)*(raw!$D:$D=$C5514),0),7), "n/a")</f>
        <v/>
      </c>
    </row>
    <row r="5515">
      <c r="B5515" s="39" t="str">
        <f>IFERROR(raw!$B5514,"")</f>
        <v/>
      </c>
      <c r="C5515" s="39" t="str">
        <f>IFERROR(raw!$D5514,"")</f>
        <v/>
      </c>
      <c r="D5515" s="39" t="str">
        <f>IFERROR(__xludf.DUMMYFUNCTION("IFERROR(RANK(raw!$H5514,Filter(raw!$H$2:$H10000,raw!$B$2:$B10000=raw!$B5514),1),"""")"),"")</f>
        <v/>
      </c>
      <c r="E5515" s="40" t="str">
        <f t="array" ref="E5515">IFERROR(INDEX(raw!$B:$H,MATCH(1,(raw!$B:$B=$B5515)*(raw!$D:$D=$C5515),0),7), "n/a")</f>
        <v/>
      </c>
    </row>
    <row r="5516">
      <c r="B5516" s="39" t="str">
        <f>IFERROR(raw!$B5515,"")</f>
        <v/>
      </c>
      <c r="C5516" s="39" t="str">
        <f>IFERROR(raw!$D5515,"")</f>
        <v/>
      </c>
      <c r="D5516" s="39" t="str">
        <f>IFERROR(__xludf.DUMMYFUNCTION("IFERROR(RANK(raw!$H5515,Filter(raw!$H$2:$H10000,raw!$B$2:$B10000=raw!$B5515),1),"""")"),"")</f>
        <v/>
      </c>
      <c r="E5516" s="40" t="str">
        <f t="array" ref="E5516">IFERROR(INDEX(raw!$B:$H,MATCH(1,(raw!$B:$B=$B5516)*(raw!$D:$D=$C5516),0),7), "n/a")</f>
        <v/>
      </c>
    </row>
    <row r="5517">
      <c r="B5517" s="39" t="str">
        <f>IFERROR(raw!$B5516,"")</f>
        <v/>
      </c>
      <c r="C5517" s="39" t="str">
        <f>IFERROR(raw!$D5516,"")</f>
        <v/>
      </c>
      <c r="D5517" s="39" t="str">
        <f>IFERROR(__xludf.DUMMYFUNCTION("IFERROR(RANK(raw!$H5516,Filter(raw!$H$2:$H10000,raw!$B$2:$B10000=raw!$B5516),1),"""")"),"")</f>
        <v/>
      </c>
      <c r="E5517" s="40" t="str">
        <f t="array" ref="E5517">IFERROR(INDEX(raw!$B:$H,MATCH(1,(raw!$B:$B=$B5517)*(raw!$D:$D=$C5517),0),7), "n/a")</f>
        <v/>
      </c>
    </row>
    <row r="5518">
      <c r="B5518" s="39" t="str">
        <f>IFERROR(raw!$B5517,"")</f>
        <v/>
      </c>
      <c r="C5518" s="39" t="str">
        <f>IFERROR(raw!$D5517,"")</f>
        <v/>
      </c>
      <c r="D5518" s="39" t="str">
        <f>IFERROR(__xludf.DUMMYFUNCTION("IFERROR(RANK(raw!$H5517,Filter(raw!$H$2:$H10000,raw!$B$2:$B10000=raw!$B5517),1),"""")"),"")</f>
        <v/>
      </c>
      <c r="E5518" s="40" t="str">
        <f t="array" ref="E5518">IFERROR(INDEX(raw!$B:$H,MATCH(1,(raw!$B:$B=$B5518)*(raw!$D:$D=$C5518),0),7), "n/a")</f>
        <v/>
      </c>
    </row>
    <row r="5519">
      <c r="B5519" s="39" t="str">
        <f>IFERROR(raw!$B5518,"")</f>
        <v/>
      </c>
      <c r="C5519" s="39" t="str">
        <f>IFERROR(raw!$D5518,"")</f>
        <v/>
      </c>
      <c r="D5519" s="39" t="str">
        <f>IFERROR(__xludf.DUMMYFUNCTION("IFERROR(RANK(raw!$H5518,Filter(raw!$H$2:$H10000,raw!$B$2:$B10000=raw!$B5518),1),"""")"),"")</f>
        <v/>
      </c>
      <c r="E5519" s="40" t="str">
        <f t="array" ref="E5519">IFERROR(INDEX(raw!$B:$H,MATCH(1,(raw!$B:$B=$B5519)*(raw!$D:$D=$C5519),0),7), "n/a")</f>
        <v/>
      </c>
    </row>
    <row r="5520">
      <c r="B5520" s="39" t="str">
        <f>IFERROR(raw!$B5519,"")</f>
        <v/>
      </c>
      <c r="C5520" s="39" t="str">
        <f>IFERROR(raw!$D5519,"")</f>
        <v/>
      </c>
      <c r="D5520" s="39" t="str">
        <f>IFERROR(__xludf.DUMMYFUNCTION("IFERROR(RANK(raw!$H5519,Filter(raw!$H$2:$H10000,raw!$B$2:$B10000=raw!$B5519),1),"""")"),"")</f>
        <v/>
      </c>
      <c r="E5520" s="40" t="str">
        <f t="array" ref="E5520">IFERROR(INDEX(raw!$B:$H,MATCH(1,(raw!$B:$B=$B5520)*(raw!$D:$D=$C5520),0),7), "n/a")</f>
        <v/>
      </c>
    </row>
    <row r="5521">
      <c r="B5521" s="39" t="str">
        <f>IFERROR(raw!$B5520,"")</f>
        <v/>
      </c>
      <c r="C5521" s="39" t="str">
        <f>IFERROR(raw!$D5520,"")</f>
        <v/>
      </c>
      <c r="D5521" s="39" t="str">
        <f>IFERROR(__xludf.DUMMYFUNCTION("IFERROR(RANK(raw!$H5520,Filter(raw!$H$2:$H10000,raw!$B$2:$B10000=raw!$B5520),1),"""")"),"")</f>
        <v/>
      </c>
      <c r="E5521" s="40" t="str">
        <f t="array" ref="E5521">IFERROR(INDEX(raw!$B:$H,MATCH(1,(raw!$B:$B=$B5521)*(raw!$D:$D=$C5521),0),7), "n/a")</f>
        <v/>
      </c>
    </row>
    <row r="5522">
      <c r="B5522" s="39" t="str">
        <f>IFERROR(raw!$B5521,"")</f>
        <v/>
      </c>
      <c r="C5522" s="39" t="str">
        <f>IFERROR(raw!$D5521,"")</f>
        <v/>
      </c>
      <c r="D5522" s="39" t="str">
        <f>IFERROR(__xludf.DUMMYFUNCTION("IFERROR(RANK(raw!$H5521,Filter(raw!$H$2:$H10000,raw!$B$2:$B10000=raw!$B5521),1),"""")"),"")</f>
        <v/>
      </c>
      <c r="E5522" s="40" t="str">
        <f t="array" ref="E5522">IFERROR(INDEX(raw!$B:$H,MATCH(1,(raw!$B:$B=$B5522)*(raw!$D:$D=$C5522),0),7), "n/a")</f>
        <v/>
      </c>
    </row>
    <row r="5523">
      <c r="B5523" s="39" t="str">
        <f>IFERROR(raw!$B5522,"")</f>
        <v/>
      </c>
      <c r="C5523" s="39" t="str">
        <f>IFERROR(raw!$D5522,"")</f>
        <v/>
      </c>
      <c r="D5523" s="39" t="str">
        <f>IFERROR(__xludf.DUMMYFUNCTION("IFERROR(RANK(raw!$H5522,Filter(raw!$H$2:$H10000,raw!$B$2:$B10000=raw!$B5522),1),"""")"),"")</f>
        <v/>
      </c>
      <c r="E5523" s="40" t="str">
        <f t="array" ref="E5523">IFERROR(INDEX(raw!$B:$H,MATCH(1,(raw!$B:$B=$B5523)*(raw!$D:$D=$C5523),0),7), "n/a")</f>
        <v/>
      </c>
    </row>
    <row r="5524">
      <c r="B5524" s="39" t="str">
        <f>IFERROR(raw!$B5523,"")</f>
        <v/>
      </c>
      <c r="C5524" s="39" t="str">
        <f>IFERROR(raw!$D5523,"")</f>
        <v/>
      </c>
      <c r="D5524" s="39" t="str">
        <f>IFERROR(__xludf.DUMMYFUNCTION("IFERROR(RANK(raw!$H5523,Filter(raw!$H$2:$H10000,raw!$B$2:$B10000=raw!$B5523),1),"""")"),"")</f>
        <v/>
      </c>
      <c r="E5524" s="40" t="str">
        <f t="array" ref="E5524">IFERROR(INDEX(raw!$B:$H,MATCH(1,(raw!$B:$B=$B5524)*(raw!$D:$D=$C5524),0),7), "n/a")</f>
        <v/>
      </c>
    </row>
    <row r="5525">
      <c r="B5525" s="39" t="str">
        <f>IFERROR(raw!$B5524,"")</f>
        <v/>
      </c>
      <c r="C5525" s="39" t="str">
        <f>IFERROR(raw!$D5524,"")</f>
        <v/>
      </c>
      <c r="D5525" s="39" t="str">
        <f>IFERROR(__xludf.DUMMYFUNCTION("IFERROR(RANK(raw!$H5524,Filter(raw!$H$2:$H10000,raw!$B$2:$B10000=raw!$B5524),1),"""")"),"")</f>
        <v/>
      </c>
      <c r="E5525" s="40" t="str">
        <f t="array" ref="E5525">IFERROR(INDEX(raw!$B:$H,MATCH(1,(raw!$B:$B=$B5525)*(raw!$D:$D=$C5525),0),7), "n/a")</f>
        <v/>
      </c>
    </row>
    <row r="5526">
      <c r="B5526" s="39" t="str">
        <f>IFERROR(raw!$B5525,"")</f>
        <v/>
      </c>
      <c r="C5526" s="39" t="str">
        <f>IFERROR(raw!$D5525,"")</f>
        <v/>
      </c>
      <c r="D5526" s="39" t="str">
        <f>IFERROR(__xludf.DUMMYFUNCTION("IFERROR(RANK(raw!$H5525,Filter(raw!$H$2:$H10000,raw!$B$2:$B10000=raw!$B5525),1),"""")"),"")</f>
        <v/>
      </c>
      <c r="E5526" s="40" t="str">
        <f t="array" ref="E5526">IFERROR(INDEX(raw!$B:$H,MATCH(1,(raw!$B:$B=$B5526)*(raw!$D:$D=$C5526),0),7), "n/a")</f>
        <v/>
      </c>
    </row>
    <row r="5527">
      <c r="B5527" s="39" t="str">
        <f>IFERROR(raw!$B5526,"")</f>
        <v/>
      </c>
      <c r="C5527" s="39" t="str">
        <f>IFERROR(raw!$D5526,"")</f>
        <v/>
      </c>
      <c r="D5527" s="39" t="str">
        <f>IFERROR(__xludf.DUMMYFUNCTION("IFERROR(RANK(raw!$H5526,Filter(raw!$H$2:$H10000,raw!$B$2:$B10000=raw!$B5526),1),"""")"),"")</f>
        <v/>
      </c>
      <c r="E5527" s="40" t="str">
        <f t="array" ref="E5527">IFERROR(INDEX(raw!$B:$H,MATCH(1,(raw!$B:$B=$B5527)*(raw!$D:$D=$C5527),0),7), "n/a")</f>
        <v/>
      </c>
    </row>
    <row r="5528">
      <c r="B5528" s="39" t="str">
        <f>IFERROR(raw!$B5527,"")</f>
        <v/>
      </c>
      <c r="C5528" s="39" t="str">
        <f>IFERROR(raw!$D5527,"")</f>
        <v/>
      </c>
      <c r="D5528" s="39" t="str">
        <f>IFERROR(__xludf.DUMMYFUNCTION("IFERROR(RANK(raw!$H5527,Filter(raw!$H$2:$H10000,raw!$B$2:$B10000=raw!$B5527),1),"""")"),"")</f>
        <v/>
      </c>
      <c r="E5528" s="40" t="str">
        <f t="array" ref="E5528">IFERROR(INDEX(raw!$B:$H,MATCH(1,(raw!$B:$B=$B5528)*(raw!$D:$D=$C5528),0),7), "n/a")</f>
        <v/>
      </c>
    </row>
    <row r="5529">
      <c r="B5529" s="39" t="str">
        <f>IFERROR(raw!$B5528,"")</f>
        <v/>
      </c>
      <c r="C5529" s="39" t="str">
        <f>IFERROR(raw!$D5528,"")</f>
        <v/>
      </c>
      <c r="D5529" s="39" t="str">
        <f>IFERROR(__xludf.DUMMYFUNCTION("IFERROR(RANK(raw!$H5528,Filter(raw!$H$2:$H10000,raw!$B$2:$B10000=raw!$B5528),1),"""")"),"")</f>
        <v/>
      </c>
      <c r="E5529" s="40" t="str">
        <f t="array" ref="E5529">IFERROR(INDEX(raw!$B:$H,MATCH(1,(raw!$B:$B=$B5529)*(raw!$D:$D=$C5529),0),7), "n/a")</f>
        <v/>
      </c>
    </row>
    <row r="5530">
      <c r="B5530" s="39" t="str">
        <f>IFERROR(raw!$B5529,"")</f>
        <v/>
      </c>
      <c r="C5530" s="39" t="str">
        <f>IFERROR(raw!$D5529,"")</f>
        <v/>
      </c>
      <c r="D5530" s="39" t="str">
        <f>IFERROR(__xludf.DUMMYFUNCTION("IFERROR(RANK(raw!$H5529,Filter(raw!$H$2:$H10000,raw!$B$2:$B10000=raw!$B5529),1),"""")"),"")</f>
        <v/>
      </c>
      <c r="E5530" s="40" t="str">
        <f t="array" ref="E5530">IFERROR(INDEX(raw!$B:$H,MATCH(1,(raw!$B:$B=$B5530)*(raw!$D:$D=$C5530),0),7), "n/a")</f>
        <v/>
      </c>
    </row>
    <row r="5531">
      <c r="B5531" s="39" t="str">
        <f>IFERROR(raw!$B5530,"")</f>
        <v/>
      </c>
      <c r="C5531" s="39" t="str">
        <f>IFERROR(raw!$D5530,"")</f>
        <v/>
      </c>
      <c r="D5531" s="39" t="str">
        <f>IFERROR(__xludf.DUMMYFUNCTION("IFERROR(RANK(raw!$H5530,Filter(raw!$H$2:$H10000,raw!$B$2:$B10000=raw!$B5530),1),"""")"),"")</f>
        <v/>
      </c>
      <c r="E5531" s="40" t="str">
        <f t="array" ref="E5531">IFERROR(INDEX(raw!$B:$H,MATCH(1,(raw!$B:$B=$B5531)*(raw!$D:$D=$C5531),0),7), "n/a")</f>
        <v/>
      </c>
    </row>
    <row r="5532">
      <c r="B5532" s="39" t="str">
        <f>IFERROR(raw!$B5531,"")</f>
        <v/>
      </c>
      <c r="C5532" s="39" t="str">
        <f>IFERROR(raw!$D5531,"")</f>
        <v/>
      </c>
      <c r="D5532" s="39" t="str">
        <f>IFERROR(__xludf.DUMMYFUNCTION("IFERROR(RANK(raw!$H5531,Filter(raw!$H$2:$H10000,raw!$B$2:$B10000=raw!$B5531),1),"""")"),"")</f>
        <v/>
      </c>
      <c r="E5532" s="40" t="str">
        <f t="array" ref="E5532">IFERROR(INDEX(raw!$B:$H,MATCH(1,(raw!$B:$B=$B5532)*(raw!$D:$D=$C5532),0),7), "n/a")</f>
        <v/>
      </c>
    </row>
    <row r="5533">
      <c r="B5533" s="39" t="str">
        <f>IFERROR(raw!$B5532,"")</f>
        <v/>
      </c>
      <c r="C5533" s="39" t="str">
        <f>IFERROR(raw!$D5532,"")</f>
        <v/>
      </c>
      <c r="D5533" s="39" t="str">
        <f>IFERROR(__xludf.DUMMYFUNCTION("IFERROR(RANK(raw!$H5532,Filter(raw!$H$2:$H10000,raw!$B$2:$B10000=raw!$B5532),1),"""")"),"")</f>
        <v/>
      </c>
      <c r="E5533" s="40" t="str">
        <f t="array" ref="E5533">IFERROR(INDEX(raw!$B:$H,MATCH(1,(raw!$B:$B=$B5533)*(raw!$D:$D=$C5533),0),7), "n/a")</f>
        <v/>
      </c>
    </row>
    <row r="5534">
      <c r="B5534" s="39" t="str">
        <f>IFERROR(raw!$B5533,"")</f>
        <v/>
      </c>
      <c r="C5534" s="39" t="str">
        <f>IFERROR(raw!$D5533,"")</f>
        <v/>
      </c>
      <c r="D5534" s="39" t="str">
        <f>IFERROR(__xludf.DUMMYFUNCTION("IFERROR(RANK(raw!$H5533,Filter(raw!$H$2:$H10000,raw!$B$2:$B10000=raw!$B5533),1),"""")"),"")</f>
        <v/>
      </c>
      <c r="E5534" s="40" t="str">
        <f t="array" ref="E5534">IFERROR(INDEX(raw!$B:$H,MATCH(1,(raw!$B:$B=$B5534)*(raw!$D:$D=$C5534),0),7), "n/a")</f>
        <v/>
      </c>
    </row>
    <row r="5535">
      <c r="B5535" s="39" t="str">
        <f>IFERROR(raw!$B5534,"")</f>
        <v/>
      </c>
      <c r="C5535" s="39" t="str">
        <f>IFERROR(raw!$D5534,"")</f>
        <v/>
      </c>
      <c r="D5535" s="39" t="str">
        <f>IFERROR(__xludf.DUMMYFUNCTION("IFERROR(RANK(raw!$H5534,Filter(raw!$H$2:$H10000,raw!$B$2:$B10000=raw!$B5534),1),"""")"),"")</f>
        <v/>
      </c>
      <c r="E5535" s="40" t="str">
        <f t="array" ref="E5535">IFERROR(INDEX(raw!$B:$H,MATCH(1,(raw!$B:$B=$B5535)*(raw!$D:$D=$C5535),0),7), "n/a")</f>
        <v/>
      </c>
    </row>
    <row r="5536">
      <c r="B5536" s="39" t="str">
        <f>IFERROR(raw!$B5535,"")</f>
        <v/>
      </c>
      <c r="C5536" s="39" t="str">
        <f>IFERROR(raw!$D5535,"")</f>
        <v/>
      </c>
      <c r="D5536" s="39" t="str">
        <f>IFERROR(__xludf.DUMMYFUNCTION("IFERROR(RANK(raw!$H5535,Filter(raw!$H$2:$H10000,raw!$B$2:$B10000=raw!$B5535),1),"""")"),"")</f>
        <v/>
      </c>
      <c r="E5536" s="40" t="str">
        <f t="array" ref="E5536">IFERROR(INDEX(raw!$B:$H,MATCH(1,(raw!$B:$B=$B5536)*(raw!$D:$D=$C5536),0),7), "n/a")</f>
        <v/>
      </c>
    </row>
    <row r="5537">
      <c r="B5537" s="39" t="str">
        <f>IFERROR(raw!$B5536,"")</f>
        <v/>
      </c>
      <c r="C5537" s="39" t="str">
        <f>IFERROR(raw!$D5536,"")</f>
        <v/>
      </c>
      <c r="D5537" s="39" t="str">
        <f>IFERROR(__xludf.DUMMYFUNCTION("IFERROR(RANK(raw!$H5536,Filter(raw!$H$2:$H10000,raw!$B$2:$B10000=raw!$B5536),1),"""")"),"")</f>
        <v/>
      </c>
      <c r="E5537" s="40" t="str">
        <f t="array" ref="E5537">IFERROR(INDEX(raw!$B:$H,MATCH(1,(raw!$B:$B=$B5537)*(raw!$D:$D=$C5537),0),7), "n/a")</f>
        <v/>
      </c>
    </row>
    <row r="5538">
      <c r="B5538" s="39" t="str">
        <f>IFERROR(raw!$B5537,"")</f>
        <v/>
      </c>
      <c r="C5538" s="39" t="str">
        <f>IFERROR(raw!$D5537,"")</f>
        <v/>
      </c>
      <c r="D5538" s="39" t="str">
        <f>IFERROR(__xludf.DUMMYFUNCTION("IFERROR(RANK(raw!$H5537,Filter(raw!$H$2:$H10000,raw!$B$2:$B10000=raw!$B5537),1),"""")"),"")</f>
        <v/>
      </c>
      <c r="E5538" s="40" t="str">
        <f t="array" ref="E5538">IFERROR(INDEX(raw!$B:$H,MATCH(1,(raw!$B:$B=$B5538)*(raw!$D:$D=$C5538),0),7), "n/a")</f>
        <v/>
      </c>
    </row>
    <row r="5539">
      <c r="B5539" s="39" t="str">
        <f>IFERROR(raw!$B5538,"")</f>
        <v/>
      </c>
      <c r="C5539" s="39" t="str">
        <f>IFERROR(raw!$D5538,"")</f>
        <v/>
      </c>
      <c r="D5539" s="39" t="str">
        <f>IFERROR(__xludf.DUMMYFUNCTION("IFERROR(RANK(raw!$H5538,Filter(raw!$H$2:$H10000,raw!$B$2:$B10000=raw!$B5538),1),"""")"),"")</f>
        <v/>
      </c>
      <c r="E5539" s="40" t="str">
        <f t="array" ref="E5539">IFERROR(INDEX(raw!$B:$H,MATCH(1,(raw!$B:$B=$B5539)*(raw!$D:$D=$C5539),0),7), "n/a")</f>
        <v/>
      </c>
    </row>
    <row r="5540">
      <c r="B5540" s="39" t="str">
        <f>IFERROR(raw!$B5539,"")</f>
        <v/>
      </c>
      <c r="C5540" s="39" t="str">
        <f>IFERROR(raw!$D5539,"")</f>
        <v/>
      </c>
      <c r="D5540" s="39" t="str">
        <f>IFERROR(__xludf.DUMMYFUNCTION("IFERROR(RANK(raw!$H5539,Filter(raw!$H$2:$H10000,raw!$B$2:$B10000=raw!$B5539),1),"""")"),"")</f>
        <v/>
      </c>
      <c r="E5540" s="40" t="str">
        <f t="array" ref="E5540">IFERROR(INDEX(raw!$B:$H,MATCH(1,(raw!$B:$B=$B5540)*(raw!$D:$D=$C5540),0),7), "n/a")</f>
        <v/>
      </c>
    </row>
    <row r="5541">
      <c r="B5541" s="39" t="str">
        <f>IFERROR(raw!$B5540,"")</f>
        <v/>
      </c>
      <c r="C5541" s="39" t="str">
        <f>IFERROR(raw!$D5540,"")</f>
        <v/>
      </c>
      <c r="D5541" s="39" t="str">
        <f>IFERROR(__xludf.DUMMYFUNCTION("IFERROR(RANK(raw!$H5540,Filter(raw!$H$2:$H10000,raw!$B$2:$B10000=raw!$B5540),1),"""")"),"")</f>
        <v/>
      </c>
      <c r="E5541" s="40" t="str">
        <f t="array" ref="E5541">IFERROR(INDEX(raw!$B:$H,MATCH(1,(raw!$B:$B=$B5541)*(raw!$D:$D=$C5541),0),7), "n/a")</f>
        <v/>
      </c>
    </row>
    <row r="5542">
      <c r="B5542" s="39" t="str">
        <f>IFERROR(raw!$B5541,"")</f>
        <v/>
      </c>
      <c r="C5542" s="39" t="str">
        <f>IFERROR(raw!$D5541,"")</f>
        <v/>
      </c>
      <c r="D5542" s="39" t="str">
        <f>IFERROR(__xludf.DUMMYFUNCTION("IFERROR(RANK(raw!$H5541,Filter(raw!$H$2:$H10000,raw!$B$2:$B10000=raw!$B5541),1),"""")"),"")</f>
        <v/>
      </c>
      <c r="E5542" s="40" t="str">
        <f t="array" ref="E5542">IFERROR(INDEX(raw!$B:$H,MATCH(1,(raw!$B:$B=$B5542)*(raw!$D:$D=$C5542),0),7), "n/a")</f>
        <v/>
      </c>
    </row>
    <row r="5543">
      <c r="B5543" s="39" t="str">
        <f>IFERROR(raw!$B5542,"")</f>
        <v/>
      </c>
      <c r="C5543" s="39" t="str">
        <f>IFERROR(raw!$D5542,"")</f>
        <v/>
      </c>
      <c r="D5543" s="39" t="str">
        <f>IFERROR(__xludf.DUMMYFUNCTION("IFERROR(RANK(raw!$H5542,Filter(raw!$H$2:$H10000,raw!$B$2:$B10000=raw!$B5542),1),"""")"),"")</f>
        <v/>
      </c>
      <c r="E5543" s="40" t="str">
        <f t="array" ref="E5543">IFERROR(INDEX(raw!$B:$H,MATCH(1,(raw!$B:$B=$B5543)*(raw!$D:$D=$C5543),0),7), "n/a")</f>
        <v/>
      </c>
    </row>
    <row r="5544">
      <c r="B5544" s="39" t="str">
        <f>IFERROR(raw!$B5543,"")</f>
        <v/>
      </c>
      <c r="C5544" s="39" t="str">
        <f>IFERROR(raw!$D5543,"")</f>
        <v/>
      </c>
      <c r="D5544" s="39" t="str">
        <f>IFERROR(__xludf.DUMMYFUNCTION("IFERROR(RANK(raw!$H5543,Filter(raw!$H$2:$H10000,raw!$B$2:$B10000=raw!$B5543),1),"""")"),"")</f>
        <v/>
      </c>
      <c r="E5544" s="40" t="str">
        <f t="array" ref="E5544">IFERROR(INDEX(raw!$B:$H,MATCH(1,(raw!$B:$B=$B5544)*(raw!$D:$D=$C5544),0),7), "n/a")</f>
        <v/>
      </c>
    </row>
    <row r="5545">
      <c r="B5545" s="39" t="str">
        <f>IFERROR(raw!$B5544,"")</f>
        <v/>
      </c>
      <c r="C5545" s="39" t="str">
        <f>IFERROR(raw!$D5544,"")</f>
        <v/>
      </c>
      <c r="D5545" s="39" t="str">
        <f>IFERROR(__xludf.DUMMYFUNCTION("IFERROR(RANK(raw!$H5544,Filter(raw!$H$2:$H10000,raw!$B$2:$B10000=raw!$B5544),1),"""")"),"")</f>
        <v/>
      </c>
      <c r="E5545" s="40" t="str">
        <f t="array" ref="E5545">IFERROR(INDEX(raw!$B:$H,MATCH(1,(raw!$B:$B=$B5545)*(raw!$D:$D=$C5545),0),7), "n/a")</f>
        <v/>
      </c>
    </row>
    <row r="5546">
      <c r="B5546" s="39" t="str">
        <f>IFERROR(raw!$B5545,"")</f>
        <v/>
      </c>
      <c r="C5546" s="39" t="str">
        <f>IFERROR(raw!$D5545,"")</f>
        <v/>
      </c>
      <c r="D5546" s="39" t="str">
        <f>IFERROR(__xludf.DUMMYFUNCTION("IFERROR(RANK(raw!$H5545,Filter(raw!$H$2:$H10000,raw!$B$2:$B10000=raw!$B5545),1),"""")"),"")</f>
        <v/>
      </c>
      <c r="E5546" s="40" t="str">
        <f t="array" ref="E5546">IFERROR(INDEX(raw!$B:$H,MATCH(1,(raw!$B:$B=$B5546)*(raw!$D:$D=$C5546),0),7), "n/a")</f>
        <v/>
      </c>
    </row>
    <row r="5547">
      <c r="B5547" s="39" t="str">
        <f>IFERROR(raw!$B5546,"")</f>
        <v/>
      </c>
      <c r="C5547" s="39" t="str">
        <f>IFERROR(raw!$D5546,"")</f>
        <v/>
      </c>
      <c r="D5547" s="39" t="str">
        <f>IFERROR(__xludf.DUMMYFUNCTION("IFERROR(RANK(raw!$H5546,Filter(raw!$H$2:$H10000,raw!$B$2:$B10000=raw!$B5546),1),"""")"),"")</f>
        <v/>
      </c>
      <c r="E5547" s="40" t="str">
        <f t="array" ref="E5547">IFERROR(INDEX(raw!$B:$H,MATCH(1,(raw!$B:$B=$B5547)*(raw!$D:$D=$C5547),0),7), "n/a")</f>
        <v/>
      </c>
    </row>
    <row r="5548">
      <c r="B5548" s="39" t="str">
        <f>IFERROR(raw!$B5547,"")</f>
        <v/>
      </c>
      <c r="C5548" s="39" t="str">
        <f>IFERROR(raw!$D5547,"")</f>
        <v/>
      </c>
      <c r="D5548" s="39" t="str">
        <f>IFERROR(__xludf.DUMMYFUNCTION("IFERROR(RANK(raw!$H5547,Filter(raw!$H$2:$H10000,raw!$B$2:$B10000=raw!$B5547),1),"""")"),"")</f>
        <v/>
      </c>
      <c r="E5548" s="40" t="str">
        <f t="array" ref="E5548">IFERROR(INDEX(raw!$B:$H,MATCH(1,(raw!$B:$B=$B5548)*(raw!$D:$D=$C5548),0),7), "n/a")</f>
        <v/>
      </c>
    </row>
    <row r="5549">
      <c r="B5549" s="39" t="str">
        <f>IFERROR(raw!$B5548,"")</f>
        <v/>
      </c>
      <c r="C5549" s="39" t="str">
        <f>IFERROR(raw!$D5548,"")</f>
        <v/>
      </c>
      <c r="D5549" s="39" t="str">
        <f>IFERROR(__xludf.DUMMYFUNCTION("IFERROR(RANK(raw!$H5548,Filter(raw!$H$2:$H10000,raw!$B$2:$B10000=raw!$B5548),1),"""")"),"")</f>
        <v/>
      </c>
      <c r="E5549" s="40" t="str">
        <f t="array" ref="E5549">IFERROR(INDEX(raw!$B:$H,MATCH(1,(raw!$B:$B=$B5549)*(raw!$D:$D=$C5549),0),7), "n/a")</f>
        <v/>
      </c>
    </row>
    <row r="5550">
      <c r="B5550" s="39" t="str">
        <f>IFERROR(raw!$B5549,"")</f>
        <v/>
      </c>
      <c r="C5550" s="39" t="str">
        <f>IFERROR(raw!$D5549,"")</f>
        <v/>
      </c>
      <c r="D5550" s="39" t="str">
        <f>IFERROR(__xludf.DUMMYFUNCTION("IFERROR(RANK(raw!$H5549,Filter(raw!$H$2:$H10000,raw!$B$2:$B10000=raw!$B5549),1),"""")"),"")</f>
        <v/>
      </c>
      <c r="E5550" s="40" t="str">
        <f t="array" ref="E5550">IFERROR(INDEX(raw!$B:$H,MATCH(1,(raw!$B:$B=$B5550)*(raw!$D:$D=$C5550),0),7), "n/a")</f>
        <v/>
      </c>
    </row>
    <row r="5551">
      <c r="B5551" s="39" t="str">
        <f>IFERROR(raw!$B5550,"")</f>
        <v/>
      </c>
      <c r="C5551" s="39" t="str">
        <f>IFERROR(raw!$D5550,"")</f>
        <v/>
      </c>
      <c r="D5551" s="39" t="str">
        <f>IFERROR(__xludf.DUMMYFUNCTION("IFERROR(RANK(raw!$H5550,Filter(raw!$H$2:$H10000,raw!$B$2:$B10000=raw!$B5550),1),"""")"),"")</f>
        <v/>
      </c>
      <c r="E5551" s="40" t="str">
        <f t="array" ref="E5551">IFERROR(INDEX(raw!$B:$H,MATCH(1,(raw!$B:$B=$B5551)*(raw!$D:$D=$C5551),0),7), "n/a")</f>
        <v/>
      </c>
    </row>
    <row r="5552">
      <c r="B5552" s="39" t="str">
        <f>IFERROR(raw!$B5551,"")</f>
        <v/>
      </c>
      <c r="C5552" s="39" t="str">
        <f>IFERROR(raw!$D5551,"")</f>
        <v/>
      </c>
      <c r="D5552" s="39" t="str">
        <f>IFERROR(__xludf.DUMMYFUNCTION("IFERROR(RANK(raw!$H5551,Filter(raw!$H$2:$H10000,raw!$B$2:$B10000=raw!$B5551),1),"""")"),"")</f>
        <v/>
      </c>
      <c r="E5552" s="40" t="str">
        <f t="array" ref="E5552">IFERROR(INDEX(raw!$B:$H,MATCH(1,(raw!$B:$B=$B5552)*(raw!$D:$D=$C5552),0),7), "n/a")</f>
        <v/>
      </c>
    </row>
    <row r="5553">
      <c r="B5553" s="39" t="str">
        <f>IFERROR(raw!$B5552,"")</f>
        <v/>
      </c>
      <c r="C5553" s="39" t="str">
        <f>IFERROR(raw!$D5552,"")</f>
        <v/>
      </c>
      <c r="D5553" s="39" t="str">
        <f>IFERROR(__xludf.DUMMYFUNCTION("IFERROR(RANK(raw!$H5552,Filter(raw!$H$2:$H10000,raw!$B$2:$B10000=raw!$B5552),1),"""")"),"")</f>
        <v/>
      </c>
      <c r="E5553" s="40" t="str">
        <f t="array" ref="E5553">IFERROR(INDEX(raw!$B:$H,MATCH(1,(raw!$B:$B=$B5553)*(raw!$D:$D=$C5553),0),7), "n/a")</f>
        <v/>
      </c>
    </row>
    <row r="5554">
      <c r="B5554" s="39" t="str">
        <f>IFERROR(raw!$B5553,"")</f>
        <v/>
      </c>
      <c r="C5554" s="39" t="str">
        <f>IFERROR(raw!$D5553,"")</f>
        <v/>
      </c>
      <c r="D5554" s="39" t="str">
        <f>IFERROR(__xludf.DUMMYFUNCTION("IFERROR(RANK(raw!$H5553,Filter(raw!$H$2:$H10000,raw!$B$2:$B10000=raw!$B5553),1),"""")"),"")</f>
        <v/>
      </c>
      <c r="E5554" s="40" t="str">
        <f t="array" ref="E5554">IFERROR(INDEX(raw!$B:$H,MATCH(1,(raw!$B:$B=$B5554)*(raw!$D:$D=$C5554),0),7), "n/a")</f>
        <v/>
      </c>
    </row>
    <row r="5555">
      <c r="B5555" s="39" t="str">
        <f>IFERROR(raw!$B5554,"")</f>
        <v/>
      </c>
      <c r="C5555" s="39" t="str">
        <f>IFERROR(raw!$D5554,"")</f>
        <v/>
      </c>
      <c r="D5555" s="39" t="str">
        <f>IFERROR(__xludf.DUMMYFUNCTION("IFERROR(RANK(raw!$H5554,Filter(raw!$H$2:$H10000,raw!$B$2:$B10000=raw!$B5554),1),"""")"),"")</f>
        <v/>
      </c>
      <c r="E5555" s="40" t="str">
        <f t="array" ref="E5555">IFERROR(INDEX(raw!$B:$H,MATCH(1,(raw!$B:$B=$B5555)*(raw!$D:$D=$C5555),0),7), "n/a")</f>
        <v/>
      </c>
    </row>
    <row r="5556">
      <c r="B5556" s="39" t="str">
        <f>IFERROR(raw!$B5555,"")</f>
        <v/>
      </c>
      <c r="C5556" s="39" t="str">
        <f>IFERROR(raw!$D5555,"")</f>
        <v/>
      </c>
      <c r="D5556" s="39" t="str">
        <f>IFERROR(__xludf.DUMMYFUNCTION("IFERROR(RANK(raw!$H5555,Filter(raw!$H$2:$H10000,raw!$B$2:$B10000=raw!$B5555),1),"""")"),"")</f>
        <v/>
      </c>
      <c r="E5556" s="40" t="str">
        <f t="array" ref="E5556">IFERROR(INDEX(raw!$B:$H,MATCH(1,(raw!$B:$B=$B5556)*(raw!$D:$D=$C5556),0),7), "n/a")</f>
        <v/>
      </c>
    </row>
    <row r="5557">
      <c r="B5557" s="39" t="str">
        <f>IFERROR(raw!$B5556,"")</f>
        <v/>
      </c>
      <c r="C5557" s="39" t="str">
        <f>IFERROR(raw!$D5556,"")</f>
        <v/>
      </c>
      <c r="D5557" s="39" t="str">
        <f>IFERROR(__xludf.DUMMYFUNCTION("IFERROR(RANK(raw!$H5556,Filter(raw!$H$2:$H10000,raw!$B$2:$B10000=raw!$B5556),1),"""")"),"")</f>
        <v/>
      </c>
      <c r="E5557" s="40" t="str">
        <f t="array" ref="E5557">IFERROR(INDEX(raw!$B:$H,MATCH(1,(raw!$B:$B=$B5557)*(raw!$D:$D=$C5557),0),7), "n/a")</f>
        <v/>
      </c>
    </row>
    <row r="5558">
      <c r="B5558" s="39" t="str">
        <f>IFERROR(raw!$B5557,"")</f>
        <v/>
      </c>
      <c r="C5558" s="39" t="str">
        <f>IFERROR(raw!$D5557,"")</f>
        <v/>
      </c>
      <c r="D5558" s="39" t="str">
        <f>IFERROR(__xludf.DUMMYFUNCTION("IFERROR(RANK(raw!$H5557,Filter(raw!$H$2:$H10000,raw!$B$2:$B10000=raw!$B5557),1),"""")"),"")</f>
        <v/>
      </c>
      <c r="E5558" s="40" t="str">
        <f t="array" ref="E5558">IFERROR(INDEX(raw!$B:$H,MATCH(1,(raw!$B:$B=$B5558)*(raw!$D:$D=$C5558),0),7), "n/a")</f>
        <v/>
      </c>
    </row>
    <row r="5559">
      <c r="B5559" s="39" t="str">
        <f>IFERROR(raw!$B5558,"")</f>
        <v/>
      </c>
      <c r="C5559" s="39" t="str">
        <f>IFERROR(raw!$D5558,"")</f>
        <v/>
      </c>
      <c r="D5559" s="39" t="str">
        <f>IFERROR(__xludf.DUMMYFUNCTION("IFERROR(RANK(raw!$H5558,Filter(raw!$H$2:$H10000,raw!$B$2:$B10000=raw!$B5558),1),"""")"),"")</f>
        <v/>
      </c>
      <c r="E5559" s="40" t="str">
        <f t="array" ref="E5559">IFERROR(INDEX(raw!$B:$H,MATCH(1,(raw!$B:$B=$B5559)*(raw!$D:$D=$C5559),0),7), "n/a")</f>
        <v/>
      </c>
    </row>
    <row r="5560">
      <c r="B5560" s="39" t="str">
        <f>IFERROR(raw!$B5559,"")</f>
        <v/>
      </c>
      <c r="C5560" s="39" t="str">
        <f>IFERROR(raw!$D5559,"")</f>
        <v/>
      </c>
      <c r="D5560" s="39" t="str">
        <f>IFERROR(__xludf.DUMMYFUNCTION("IFERROR(RANK(raw!$H5559,Filter(raw!$H$2:$H10000,raw!$B$2:$B10000=raw!$B5559),1),"""")"),"")</f>
        <v/>
      </c>
      <c r="E5560" s="40" t="str">
        <f t="array" ref="E5560">IFERROR(INDEX(raw!$B:$H,MATCH(1,(raw!$B:$B=$B5560)*(raw!$D:$D=$C5560),0),7), "n/a")</f>
        <v/>
      </c>
    </row>
    <row r="5561">
      <c r="B5561" s="39" t="str">
        <f>IFERROR(raw!$B5560,"")</f>
        <v/>
      </c>
      <c r="C5561" s="39" t="str">
        <f>IFERROR(raw!$D5560,"")</f>
        <v/>
      </c>
      <c r="D5561" s="39" t="str">
        <f>IFERROR(__xludf.DUMMYFUNCTION("IFERROR(RANK(raw!$H5560,Filter(raw!$H$2:$H10000,raw!$B$2:$B10000=raw!$B5560),1),"""")"),"")</f>
        <v/>
      </c>
      <c r="E5561" s="40" t="str">
        <f t="array" ref="E5561">IFERROR(INDEX(raw!$B:$H,MATCH(1,(raw!$B:$B=$B5561)*(raw!$D:$D=$C5561),0),7), "n/a")</f>
        <v/>
      </c>
    </row>
    <row r="5562">
      <c r="B5562" s="39" t="str">
        <f>IFERROR(raw!$B5561,"")</f>
        <v/>
      </c>
      <c r="C5562" s="39" t="str">
        <f>IFERROR(raw!$D5561,"")</f>
        <v/>
      </c>
      <c r="D5562" s="39" t="str">
        <f>IFERROR(__xludf.DUMMYFUNCTION("IFERROR(RANK(raw!$H5561,Filter(raw!$H$2:$H10000,raw!$B$2:$B10000=raw!$B5561),1),"""")"),"")</f>
        <v/>
      </c>
      <c r="E5562" s="40" t="str">
        <f t="array" ref="E5562">IFERROR(INDEX(raw!$B:$H,MATCH(1,(raw!$B:$B=$B5562)*(raw!$D:$D=$C5562),0),7), "n/a")</f>
        <v/>
      </c>
    </row>
    <row r="5563">
      <c r="B5563" s="39" t="str">
        <f>IFERROR(raw!$B5562,"")</f>
        <v/>
      </c>
      <c r="C5563" s="39" t="str">
        <f>IFERROR(raw!$D5562,"")</f>
        <v/>
      </c>
      <c r="D5563" s="39" t="str">
        <f>IFERROR(__xludf.DUMMYFUNCTION("IFERROR(RANK(raw!$H5562,Filter(raw!$H$2:$H10000,raw!$B$2:$B10000=raw!$B5562),1),"""")"),"")</f>
        <v/>
      </c>
      <c r="E5563" s="40" t="str">
        <f t="array" ref="E5563">IFERROR(INDEX(raw!$B:$H,MATCH(1,(raw!$B:$B=$B5563)*(raw!$D:$D=$C5563),0),7), "n/a")</f>
        <v/>
      </c>
    </row>
    <row r="5564">
      <c r="B5564" s="39" t="str">
        <f>IFERROR(raw!$B5563,"")</f>
        <v/>
      </c>
      <c r="C5564" s="39" t="str">
        <f>IFERROR(raw!$D5563,"")</f>
        <v/>
      </c>
      <c r="D5564" s="39" t="str">
        <f>IFERROR(__xludf.DUMMYFUNCTION("IFERROR(RANK(raw!$H5563,Filter(raw!$H$2:$H10000,raw!$B$2:$B10000=raw!$B5563),1),"""")"),"")</f>
        <v/>
      </c>
      <c r="E5564" s="40" t="str">
        <f t="array" ref="E5564">IFERROR(INDEX(raw!$B:$H,MATCH(1,(raw!$B:$B=$B5564)*(raw!$D:$D=$C5564),0),7), "n/a")</f>
        <v/>
      </c>
    </row>
    <row r="5565">
      <c r="B5565" s="39" t="str">
        <f>IFERROR(raw!$B5564,"")</f>
        <v/>
      </c>
      <c r="C5565" s="39" t="str">
        <f>IFERROR(raw!$D5564,"")</f>
        <v/>
      </c>
      <c r="D5565" s="39" t="str">
        <f>IFERROR(__xludf.DUMMYFUNCTION("IFERROR(RANK(raw!$H5564,Filter(raw!$H$2:$H10000,raw!$B$2:$B10000=raw!$B5564),1),"""")"),"")</f>
        <v/>
      </c>
      <c r="E5565" s="40" t="str">
        <f t="array" ref="E5565">IFERROR(INDEX(raw!$B:$H,MATCH(1,(raw!$B:$B=$B5565)*(raw!$D:$D=$C5565),0),7), "n/a")</f>
        <v/>
      </c>
    </row>
    <row r="5566">
      <c r="B5566" s="39" t="str">
        <f>IFERROR(raw!$B5565,"")</f>
        <v/>
      </c>
      <c r="C5566" s="39" t="str">
        <f>IFERROR(raw!$D5565,"")</f>
        <v/>
      </c>
      <c r="D5566" s="39" t="str">
        <f>IFERROR(__xludf.DUMMYFUNCTION("IFERROR(RANK(raw!$H5565,Filter(raw!$H$2:$H10000,raw!$B$2:$B10000=raw!$B5565),1),"""")"),"")</f>
        <v/>
      </c>
      <c r="E5566" s="40" t="str">
        <f t="array" ref="E5566">IFERROR(INDEX(raw!$B:$H,MATCH(1,(raw!$B:$B=$B5566)*(raw!$D:$D=$C5566),0),7), "n/a")</f>
        <v/>
      </c>
    </row>
    <row r="5567">
      <c r="B5567" s="39" t="str">
        <f>IFERROR(raw!$B5566,"")</f>
        <v/>
      </c>
      <c r="C5567" s="39" t="str">
        <f>IFERROR(raw!$D5566,"")</f>
        <v/>
      </c>
      <c r="D5567" s="39" t="str">
        <f>IFERROR(__xludf.DUMMYFUNCTION("IFERROR(RANK(raw!$H5566,Filter(raw!$H$2:$H10000,raw!$B$2:$B10000=raw!$B5566),1),"""")"),"")</f>
        <v/>
      </c>
      <c r="E5567" s="40" t="str">
        <f t="array" ref="E5567">IFERROR(INDEX(raw!$B:$H,MATCH(1,(raw!$B:$B=$B5567)*(raw!$D:$D=$C5567),0),7), "n/a")</f>
        <v/>
      </c>
    </row>
    <row r="5568">
      <c r="B5568" s="39" t="str">
        <f>IFERROR(raw!$B5567,"")</f>
        <v/>
      </c>
      <c r="C5568" s="39" t="str">
        <f>IFERROR(raw!$D5567,"")</f>
        <v/>
      </c>
      <c r="D5568" s="39" t="str">
        <f>IFERROR(__xludf.DUMMYFUNCTION("IFERROR(RANK(raw!$H5567,Filter(raw!$H$2:$H10000,raw!$B$2:$B10000=raw!$B5567),1),"""")"),"")</f>
        <v/>
      </c>
      <c r="E5568" s="40" t="str">
        <f t="array" ref="E5568">IFERROR(INDEX(raw!$B:$H,MATCH(1,(raw!$B:$B=$B5568)*(raw!$D:$D=$C5568),0),7), "n/a")</f>
        <v/>
      </c>
    </row>
    <row r="5569">
      <c r="B5569" s="39" t="str">
        <f>IFERROR(raw!$B5568,"")</f>
        <v/>
      </c>
      <c r="C5569" s="39" t="str">
        <f>IFERROR(raw!$D5568,"")</f>
        <v/>
      </c>
      <c r="D5569" s="39" t="str">
        <f>IFERROR(__xludf.DUMMYFUNCTION("IFERROR(RANK(raw!$H5568,Filter(raw!$H$2:$H10000,raw!$B$2:$B10000=raw!$B5568),1),"""")"),"")</f>
        <v/>
      </c>
      <c r="E5569" s="40" t="str">
        <f t="array" ref="E5569">IFERROR(INDEX(raw!$B:$H,MATCH(1,(raw!$B:$B=$B5569)*(raw!$D:$D=$C5569),0),7), "n/a")</f>
        <v/>
      </c>
    </row>
    <row r="5570">
      <c r="B5570" s="39" t="str">
        <f>IFERROR(raw!$B5569,"")</f>
        <v/>
      </c>
      <c r="C5570" s="39" t="str">
        <f>IFERROR(raw!$D5569,"")</f>
        <v/>
      </c>
      <c r="D5570" s="39" t="str">
        <f>IFERROR(__xludf.DUMMYFUNCTION("IFERROR(RANK(raw!$H5569,Filter(raw!$H$2:$H10000,raw!$B$2:$B10000=raw!$B5569),1),"""")"),"")</f>
        <v/>
      </c>
      <c r="E5570" s="40" t="str">
        <f t="array" ref="E5570">IFERROR(INDEX(raw!$B:$H,MATCH(1,(raw!$B:$B=$B5570)*(raw!$D:$D=$C5570),0),7), "n/a")</f>
        <v/>
      </c>
    </row>
    <row r="5571">
      <c r="B5571" s="39" t="str">
        <f>IFERROR(raw!$B5570,"")</f>
        <v/>
      </c>
      <c r="C5571" s="39" t="str">
        <f>IFERROR(raw!$D5570,"")</f>
        <v/>
      </c>
      <c r="D5571" s="39" t="str">
        <f>IFERROR(__xludf.DUMMYFUNCTION("IFERROR(RANK(raw!$H5570,Filter(raw!$H$2:$H10000,raw!$B$2:$B10000=raw!$B5570),1),"""")"),"")</f>
        <v/>
      </c>
      <c r="E5571" s="40" t="str">
        <f t="array" ref="E5571">IFERROR(INDEX(raw!$B:$H,MATCH(1,(raw!$B:$B=$B5571)*(raw!$D:$D=$C5571),0),7), "n/a")</f>
        <v/>
      </c>
    </row>
    <row r="5572">
      <c r="B5572" s="39" t="str">
        <f>IFERROR(raw!$B5571,"")</f>
        <v/>
      </c>
      <c r="C5572" s="39" t="str">
        <f>IFERROR(raw!$D5571,"")</f>
        <v/>
      </c>
      <c r="D5572" s="39" t="str">
        <f>IFERROR(__xludf.DUMMYFUNCTION("IFERROR(RANK(raw!$H5571,Filter(raw!$H$2:$H10000,raw!$B$2:$B10000=raw!$B5571),1),"""")"),"")</f>
        <v/>
      </c>
      <c r="E5572" s="40" t="str">
        <f t="array" ref="E5572">IFERROR(INDEX(raw!$B:$H,MATCH(1,(raw!$B:$B=$B5572)*(raw!$D:$D=$C5572),0),7), "n/a")</f>
        <v/>
      </c>
    </row>
    <row r="5573">
      <c r="B5573" s="39" t="str">
        <f>IFERROR(raw!$B5572,"")</f>
        <v/>
      </c>
      <c r="C5573" s="39" t="str">
        <f>IFERROR(raw!$D5572,"")</f>
        <v/>
      </c>
      <c r="D5573" s="39" t="str">
        <f>IFERROR(__xludf.DUMMYFUNCTION("IFERROR(RANK(raw!$H5572,Filter(raw!$H$2:$H10000,raw!$B$2:$B10000=raw!$B5572),1),"""")"),"")</f>
        <v/>
      </c>
      <c r="E5573" s="40" t="str">
        <f t="array" ref="E5573">IFERROR(INDEX(raw!$B:$H,MATCH(1,(raw!$B:$B=$B5573)*(raw!$D:$D=$C5573),0),7), "n/a")</f>
        <v/>
      </c>
    </row>
    <row r="5574">
      <c r="B5574" s="39" t="str">
        <f>IFERROR(raw!$B5573,"")</f>
        <v/>
      </c>
      <c r="C5574" s="39" t="str">
        <f>IFERROR(raw!$D5573,"")</f>
        <v/>
      </c>
      <c r="D5574" s="39" t="str">
        <f>IFERROR(__xludf.DUMMYFUNCTION("IFERROR(RANK(raw!$H5573,Filter(raw!$H$2:$H10000,raw!$B$2:$B10000=raw!$B5573),1),"""")"),"")</f>
        <v/>
      </c>
      <c r="E5574" s="40" t="str">
        <f t="array" ref="E5574">IFERROR(INDEX(raw!$B:$H,MATCH(1,(raw!$B:$B=$B5574)*(raw!$D:$D=$C5574),0),7), "n/a")</f>
        <v/>
      </c>
    </row>
    <row r="5575">
      <c r="B5575" s="39" t="str">
        <f>IFERROR(raw!$B5574,"")</f>
        <v/>
      </c>
      <c r="C5575" s="39" t="str">
        <f>IFERROR(raw!$D5574,"")</f>
        <v/>
      </c>
      <c r="D5575" s="39" t="str">
        <f>IFERROR(__xludf.DUMMYFUNCTION("IFERROR(RANK(raw!$H5574,Filter(raw!$H$2:$H10000,raw!$B$2:$B10000=raw!$B5574),1),"""")"),"")</f>
        <v/>
      </c>
      <c r="E5575" s="40" t="str">
        <f t="array" ref="E5575">IFERROR(INDEX(raw!$B:$H,MATCH(1,(raw!$B:$B=$B5575)*(raw!$D:$D=$C5575),0),7), "n/a")</f>
        <v/>
      </c>
    </row>
    <row r="5576">
      <c r="B5576" s="39" t="str">
        <f>IFERROR(raw!$B5575,"")</f>
        <v/>
      </c>
      <c r="C5576" s="39" t="str">
        <f>IFERROR(raw!$D5575,"")</f>
        <v/>
      </c>
      <c r="D5576" s="39" t="str">
        <f>IFERROR(__xludf.DUMMYFUNCTION("IFERROR(RANK(raw!$H5575,Filter(raw!$H$2:$H10000,raw!$B$2:$B10000=raw!$B5575),1),"""")"),"")</f>
        <v/>
      </c>
      <c r="E5576" s="40" t="str">
        <f t="array" ref="E5576">IFERROR(INDEX(raw!$B:$H,MATCH(1,(raw!$B:$B=$B5576)*(raw!$D:$D=$C5576),0),7), "n/a")</f>
        <v/>
      </c>
    </row>
    <row r="5577">
      <c r="B5577" s="39" t="str">
        <f>IFERROR(raw!$B5576,"")</f>
        <v/>
      </c>
      <c r="C5577" s="39" t="str">
        <f>IFERROR(raw!$D5576,"")</f>
        <v/>
      </c>
      <c r="D5577" s="39" t="str">
        <f>IFERROR(__xludf.DUMMYFUNCTION("IFERROR(RANK(raw!$H5576,Filter(raw!$H$2:$H10000,raw!$B$2:$B10000=raw!$B5576),1),"""")"),"")</f>
        <v/>
      </c>
      <c r="E5577" s="40" t="str">
        <f t="array" ref="E5577">IFERROR(INDEX(raw!$B:$H,MATCH(1,(raw!$B:$B=$B5577)*(raw!$D:$D=$C5577),0),7), "n/a")</f>
        <v/>
      </c>
    </row>
    <row r="5578">
      <c r="B5578" s="39" t="str">
        <f>IFERROR(raw!$B5577,"")</f>
        <v/>
      </c>
      <c r="C5578" s="39" t="str">
        <f>IFERROR(raw!$D5577,"")</f>
        <v/>
      </c>
      <c r="D5578" s="39" t="str">
        <f>IFERROR(__xludf.DUMMYFUNCTION("IFERROR(RANK(raw!$H5577,Filter(raw!$H$2:$H10000,raw!$B$2:$B10000=raw!$B5577),1),"""")"),"")</f>
        <v/>
      </c>
      <c r="E5578" s="40" t="str">
        <f t="array" ref="E5578">IFERROR(INDEX(raw!$B:$H,MATCH(1,(raw!$B:$B=$B5578)*(raw!$D:$D=$C5578),0),7), "n/a")</f>
        <v/>
      </c>
    </row>
    <row r="5579">
      <c r="B5579" s="39" t="str">
        <f>IFERROR(raw!$B5578,"")</f>
        <v/>
      </c>
      <c r="C5579" s="39" t="str">
        <f>IFERROR(raw!$D5578,"")</f>
        <v/>
      </c>
      <c r="D5579" s="39" t="str">
        <f>IFERROR(__xludf.DUMMYFUNCTION("IFERROR(RANK(raw!$H5578,Filter(raw!$H$2:$H10000,raw!$B$2:$B10000=raw!$B5578),1),"""")"),"")</f>
        <v/>
      </c>
      <c r="E5579" s="40" t="str">
        <f t="array" ref="E5579">IFERROR(INDEX(raw!$B:$H,MATCH(1,(raw!$B:$B=$B5579)*(raw!$D:$D=$C5579),0),7), "n/a")</f>
        <v/>
      </c>
    </row>
    <row r="5580">
      <c r="B5580" s="39" t="str">
        <f>IFERROR(raw!$B5579,"")</f>
        <v/>
      </c>
      <c r="C5580" s="39" t="str">
        <f>IFERROR(raw!$D5579,"")</f>
        <v/>
      </c>
      <c r="D5580" s="39" t="str">
        <f>IFERROR(__xludf.DUMMYFUNCTION("IFERROR(RANK(raw!$H5579,Filter(raw!$H$2:$H10000,raw!$B$2:$B10000=raw!$B5579),1),"""")"),"")</f>
        <v/>
      </c>
      <c r="E5580" s="40" t="str">
        <f t="array" ref="E5580">IFERROR(INDEX(raw!$B:$H,MATCH(1,(raw!$B:$B=$B5580)*(raw!$D:$D=$C5580),0),7), "n/a")</f>
        <v/>
      </c>
    </row>
    <row r="5581">
      <c r="B5581" s="39" t="str">
        <f>IFERROR(raw!$B5580,"")</f>
        <v/>
      </c>
      <c r="C5581" s="39" t="str">
        <f>IFERROR(raw!$D5580,"")</f>
        <v/>
      </c>
      <c r="D5581" s="39" t="str">
        <f>IFERROR(__xludf.DUMMYFUNCTION("IFERROR(RANK(raw!$H5580,Filter(raw!$H$2:$H10000,raw!$B$2:$B10000=raw!$B5580),1),"""")"),"")</f>
        <v/>
      </c>
      <c r="E5581" s="40" t="str">
        <f t="array" ref="E5581">IFERROR(INDEX(raw!$B:$H,MATCH(1,(raw!$B:$B=$B5581)*(raw!$D:$D=$C5581),0),7), "n/a")</f>
        <v/>
      </c>
    </row>
    <row r="5582">
      <c r="B5582" s="39" t="str">
        <f>IFERROR(raw!$B5581,"")</f>
        <v/>
      </c>
      <c r="C5582" s="39" t="str">
        <f>IFERROR(raw!$D5581,"")</f>
        <v/>
      </c>
      <c r="D5582" s="39" t="str">
        <f>IFERROR(__xludf.DUMMYFUNCTION("IFERROR(RANK(raw!$H5581,Filter(raw!$H$2:$H10000,raw!$B$2:$B10000=raw!$B5581),1),"""")"),"")</f>
        <v/>
      </c>
      <c r="E5582" s="40" t="str">
        <f t="array" ref="E5582">IFERROR(INDEX(raw!$B:$H,MATCH(1,(raw!$B:$B=$B5582)*(raw!$D:$D=$C5582),0),7), "n/a")</f>
        <v/>
      </c>
    </row>
    <row r="5583">
      <c r="B5583" s="39" t="str">
        <f>IFERROR(raw!$B5582,"")</f>
        <v/>
      </c>
      <c r="C5583" s="39" t="str">
        <f>IFERROR(raw!$D5582,"")</f>
        <v/>
      </c>
      <c r="D5583" s="39" t="str">
        <f>IFERROR(__xludf.DUMMYFUNCTION("IFERROR(RANK(raw!$H5582,Filter(raw!$H$2:$H10000,raw!$B$2:$B10000=raw!$B5582),1),"""")"),"")</f>
        <v/>
      </c>
      <c r="E5583" s="40" t="str">
        <f t="array" ref="E5583">IFERROR(INDEX(raw!$B:$H,MATCH(1,(raw!$B:$B=$B5583)*(raw!$D:$D=$C5583),0),7), "n/a")</f>
        <v/>
      </c>
    </row>
    <row r="5584">
      <c r="B5584" s="39" t="str">
        <f>IFERROR(raw!$B5583,"")</f>
        <v/>
      </c>
      <c r="C5584" s="39" t="str">
        <f>IFERROR(raw!$D5583,"")</f>
        <v/>
      </c>
      <c r="D5584" s="39" t="str">
        <f>IFERROR(__xludf.DUMMYFUNCTION("IFERROR(RANK(raw!$H5583,Filter(raw!$H$2:$H10000,raw!$B$2:$B10000=raw!$B5583),1),"""")"),"")</f>
        <v/>
      </c>
      <c r="E5584" s="40" t="str">
        <f t="array" ref="E5584">IFERROR(INDEX(raw!$B:$H,MATCH(1,(raw!$B:$B=$B5584)*(raw!$D:$D=$C5584),0),7), "n/a")</f>
        <v/>
      </c>
    </row>
    <row r="5585">
      <c r="B5585" s="39" t="str">
        <f>IFERROR(raw!$B5584,"")</f>
        <v/>
      </c>
      <c r="C5585" s="39" t="str">
        <f>IFERROR(raw!$D5584,"")</f>
        <v/>
      </c>
      <c r="D5585" s="39" t="str">
        <f>IFERROR(__xludf.DUMMYFUNCTION("IFERROR(RANK(raw!$H5584,Filter(raw!$H$2:$H10000,raw!$B$2:$B10000=raw!$B5584),1),"""")"),"")</f>
        <v/>
      </c>
      <c r="E5585" s="40" t="str">
        <f t="array" ref="E5585">IFERROR(INDEX(raw!$B:$H,MATCH(1,(raw!$B:$B=$B5585)*(raw!$D:$D=$C5585),0),7), "n/a")</f>
        <v/>
      </c>
    </row>
    <row r="5586">
      <c r="B5586" s="39" t="str">
        <f>IFERROR(raw!$B5585,"")</f>
        <v/>
      </c>
      <c r="C5586" s="39" t="str">
        <f>IFERROR(raw!$D5585,"")</f>
        <v/>
      </c>
      <c r="D5586" s="39" t="str">
        <f>IFERROR(__xludf.DUMMYFUNCTION("IFERROR(RANK(raw!$H5585,Filter(raw!$H$2:$H10000,raw!$B$2:$B10000=raw!$B5585),1),"""")"),"")</f>
        <v/>
      </c>
      <c r="E5586" s="40" t="str">
        <f t="array" ref="E5586">IFERROR(INDEX(raw!$B:$H,MATCH(1,(raw!$B:$B=$B5586)*(raw!$D:$D=$C5586),0),7), "n/a")</f>
        <v/>
      </c>
    </row>
    <row r="5587">
      <c r="B5587" s="39" t="str">
        <f>IFERROR(raw!$B5586,"")</f>
        <v/>
      </c>
      <c r="C5587" s="39" t="str">
        <f>IFERROR(raw!$D5586,"")</f>
        <v/>
      </c>
      <c r="D5587" s="39" t="str">
        <f>IFERROR(__xludf.DUMMYFUNCTION("IFERROR(RANK(raw!$H5586,Filter(raw!$H$2:$H10000,raw!$B$2:$B10000=raw!$B5586),1),"""")"),"")</f>
        <v/>
      </c>
      <c r="E5587" s="40" t="str">
        <f t="array" ref="E5587">IFERROR(INDEX(raw!$B:$H,MATCH(1,(raw!$B:$B=$B5587)*(raw!$D:$D=$C5587),0),7), "n/a")</f>
        <v/>
      </c>
    </row>
    <row r="5588">
      <c r="B5588" s="39" t="str">
        <f>IFERROR(raw!$B5587,"")</f>
        <v/>
      </c>
      <c r="C5588" s="39" t="str">
        <f>IFERROR(raw!$D5587,"")</f>
        <v/>
      </c>
      <c r="D5588" s="39" t="str">
        <f>IFERROR(__xludf.DUMMYFUNCTION("IFERROR(RANK(raw!$H5587,Filter(raw!$H$2:$H10000,raw!$B$2:$B10000=raw!$B5587),1),"""")"),"")</f>
        <v/>
      </c>
      <c r="E5588" s="40" t="str">
        <f t="array" ref="E5588">IFERROR(INDEX(raw!$B:$H,MATCH(1,(raw!$B:$B=$B5588)*(raw!$D:$D=$C5588),0),7), "n/a")</f>
        <v/>
      </c>
    </row>
    <row r="5589">
      <c r="B5589" s="39" t="str">
        <f>IFERROR(raw!$B5588,"")</f>
        <v/>
      </c>
      <c r="C5589" s="39" t="str">
        <f>IFERROR(raw!$D5588,"")</f>
        <v/>
      </c>
      <c r="D5589" s="39" t="str">
        <f>IFERROR(__xludf.DUMMYFUNCTION("IFERROR(RANK(raw!$H5588,Filter(raw!$H$2:$H10000,raw!$B$2:$B10000=raw!$B5588),1),"""")"),"")</f>
        <v/>
      </c>
      <c r="E5589" s="40" t="str">
        <f t="array" ref="E5589">IFERROR(INDEX(raw!$B:$H,MATCH(1,(raw!$B:$B=$B5589)*(raw!$D:$D=$C5589),0),7), "n/a")</f>
        <v/>
      </c>
    </row>
    <row r="5590">
      <c r="B5590" s="39" t="str">
        <f>IFERROR(raw!$B5589,"")</f>
        <v/>
      </c>
      <c r="C5590" s="39" t="str">
        <f>IFERROR(raw!$D5589,"")</f>
        <v/>
      </c>
      <c r="D5590" s="39" t="str">
        <f>IFERROR(__xludf.DUMMYFUNCTION("IFERROR(RANK(raw!$H5589,Filter(raw!$H$2:$H10000,raw!$B$2:$B10000=raw!$B5589),1),"""")"),"")</f>
        <v/>
      </c>
      <c r="E5590" s="40" t="str">
        <f t="array" ref="E5590">IFERROR(INDEX(raw!$B:$H,MATCH(1,(raw!$B:$B=$B5590)*(raw!$D:$D=$C5590),0),7), "n/a")</f>
        <v/>
      </c>
    </row>
    <row r="5591">
      <c r="B5591" s="39" t="str">
        <f>IFERROR(raw!$B5590,"")</f>
        <v/>
      </c>
      <c r="C5591" s="39" t="str">
        <f>IFERROR(raw!$D5590,"")</f>
        <v/>
      </c>
      <c r="D5591" s="39" t="str">
        <f>IFERROR(__xludf.DUMMYFUNCTION("IFERROR(RANK(raw!$H5590,Filter(raw!$H$2:$H10000,raw!$B$2:$B10000=raw!$B5590),1),"""")"),"")</f>
        <v/>
      </c>
      <c r="E5591" s="40" t="str">
        <f t="array" ref="E5591">IFERROR(INDEX(raw!$B:$H,MATCH(1,(raw!$B:$B=$B5591)*(raw!$D:$D=$C5591),0),7), "n/a")</f>
        <v/>
      </c>
    </row>
    <row r="5592">
      <c r="B5592" s="39" t="str">
        <f>IFERROR(raw!$B5591,"")</f>
        <v/>
      </c>
      <c r="C5592" s="39" t="str">
        <f>IFERROR(raw!$D5591,"")</f>
        <v/>
      </c>
      <c r="D5592" s="39" t="str">
        <f>IFERROR(__xludf.DUMMYFUNCTION("IFERROR(RANK(raw!$H5591,Filter(raw!$H$2:$H10000,raw!$B$2:$B10000=raw!$B5591),1),"""")"),"")</f>
        <v/>
      </c>
      <c r="E5592" s="40" t="str">
        <f t="array" ref="E5592">IFERROR(INDEX(raw!$B:$H,MATCH(1,(raw!$B:$B=$B5592)*(raw!$D:$D=$C5592),0),7), "n/a")</f>
        <v/>
      </c>
    </row>
    <row r="5593">
      <c r="B5593" s="39" t="str">
        <f>IFERROR(raw!$B5592,"")</f>
        <v/>
      </c>
      <c r="C5593" s="39" t="str">
        <f>IFERROR(raw!$D5592,"")</f>
        <v/>
      </c>
      <c r="D5593" s="39" t="str">
        <f>IFERROR(__xludf.DUMMYFUNCTION("IFERROR(RANK(raw!$H5592,Filter(raw!$H$2:$H10000,raw!$B$2:$B10000=raw!$B5592),1),"""")"),"")</f>
        <v/>
      </c>
      <c r="E5593" s="40" t="str">
        <f t="array" ref="E5593">IFERROR(INDEX(raw!$B:$H,MATCH(1,(raw!$B:$B=$B5593)*(raw!$D:$D=$C5593),0),7), "n/a")</f>
        <v/>
      </c>
    </row>
    <row r="5594">
      <c r="B5594" s="39" t="str">
        <f>IFERROR(raw!$B5593,"")</f>
        <v/>
      </c>
      <c r="C5594" s="39" t="str">
        <f>IFERROR(raw!$D5593,"")</f>
        <v/>
      </c>
      <c r="D5594" s="39" t="str">
        <f>IFERROR(__xludf.DUMMYFUNCTION("IFERROR(RANK(raw!$H5593,Filter(raw!$H$2:$H10000,raw!$B$2:$B10000=raw!$B5593),1),"""")"),"")</f>
        <v/>
      </c>
      <c r="E5594" s="40" t="str">
        <f t="array" ref="E5594">IFERROR(INDEX(raw!$B:$H,MATCH(1,(raw!$B:$B=$B5594)*(raw!$D:$D=$C5594),0),7), "n/a")</f>
        <v/>
      </c>
    </row>
    <row r="5595">
      <c r="B5595" s="39" t="str">
        <f>IFERROR(raw!$B5594,"")</f>
        <v/>
      </c>
      <c r="C5595" s="39" t="str">
        <f>IFERROR(raw!$D5594,"")</f>
        <v/>
      </c>
      <c r="D5595" s="39" t="str">
        <f>IFERROR(__xludf.DUMMYFUNCTION("IFERROR(RANK(raw!$H5594,Filter(raw!$H$2:$H10000,raw!$B$2:$B10000=raw!$B5594),1),"""")"),"")</f>
        <v/>
      </c>
      <c r="E5595" s="40" t="str">
        <f t="array" ref="E5595">IFERROR(INDEX(raw!$B:$H,MATCH(1,(raw!$B:$B=$B5595)*(raw!$D:$D=$C5595),0),7), "n/a")</f>
        <v/>
      </c>
    </row>
    <row r="5596">
      <c r="B5596" s="39" t="str">
        <f>IFERROR(raw!$B5595,"")</f>
        <v/>
      </c>
      <c r="C5596" s="39" t="str">
        <f>IFERROR(raw!$D5595,"")</f>
        <v/>
      </c>
      <c r="D5596" s="39" t="str">
        <f>IFERROR(__xludf.DUMMYFUNCTION("IFERROR(RANK(raw!$H5595,Filter(raw!$H$2:$H10000,raw!$B$2:$B10000=raw!$B5595),1),"""")"),"")</f>
        <v/>
      </c>
      <c r="E5596" s="40" t="str">
        <f t="array" ref="E5596">IFERROR(INDEX(raw!$B:$H,MATCH(1,(raw!$B:$B=$B5596)*(raw!$D:$D=$C5596),0),7), "n/a")</f>
        <v/>
      </c>
    </row>
    <row r="5597">
      <c r="B5597" s="39" t="str">
        <f>IFERROR(raw!$B5596,"")</f>
        <v/>
      </c>
      <c r="C5597" s="39" t="str">
        <f>IFERROR(raw!$D5596,"")</f>
        <v/>
      </c>
      <c r="D5597" s="39" t="str">
        <f>IFERROR(__xludf.DUMMYFUNCTION("IFERROR(RANK(raw!$H5596,Filter(raw!$H$2:$H10000,raw!$B$2:$B10000=raw!$B5596),1),"""")"),"")</f>
        <v/>
      </c>
      <c r="E5597" s="40" t="str">
        <f t="array" ref="E5597">IFERROR(INDEX(raw!$B:$H,MATCH(1,(raw!$B:$B=$B5597)*(raw!$D:$D=$C5597),0),7), "n/a")</f>
        <v/>
      </c>
    </row>
    <row r="5598">
      <c r="B5598" s="39" t="str">
        <f>IFERROR(raw!$B5597,"")</f>
        <v/>
      </c>
      <c r="C5598" s="39" t="str">
        <f>IFERROR(raw!$D5597,"")</f>
        <v/>
      </c>
      <c r="D5598" s="39" t="str">
        <f>IFERROR(__xludf.DUMMYFUNCTION("IFERROR(RANK(raw!$H5597,Filter(raw!$H$2:$H10000,raw!$B$2:$B10000=raw!$B5597),1),"""")"),"")</f>
        <v/>
      </c>
      <c r="E5598" s="40" t="str">
        <f t="array" ref="E5598">IFERROR(INDEX(raw!$B:$H,MATCH(1,(raw!$B:$B=$B5598)*(raw!$D:$D=$C5598),0),7), "n/a")</f>
        <v/>
      </c>
    </row>
    <row r="5599">
      <c r="B5599" s="39" t="str">
        <f>IFERROR(raw!$B5598,"")</f>
        <v/>
      </c>
      <c r="C5599" s="39" t="str">
        <f>IFERROR(raw!$D5598,"")</f>
        <v/>
      </c>
      <c r="D5599" s="39" t="str">
        <f>IFERROR(__xludf.DUMMYFUNCTION("IFERROR(RANK(raw!$H5598,Filter(raw!$H$2:$H10000,raw!$B$2:$B10000=raw!$B5598),1),"""")"),"")</f>
        <v/>
      </c>
      <c r="E5599" s="40" t="str">
        <f t="array" ref="E5599">IFERROR(INDEX(raw!$B:$H,MATCH(1,(raw!$B:$B=$B5599)*(raw!$D:$D=$C5599),0),7), "n/a")</f>
        <v/>
      </c>
    </row>
    <row r="5600">
      <c r="B5600" s="39" t="str">
        <f>IFERROR(raw!$B5599,"")</f>
        <v/>
      </c>
      <c r="C5600" s="39" t="str">
        <f>IFERROR(raw!$D5599,"")</f>
        <v/>
      </c>
      <c r="D5600" s="39" t="str">
        <f>IFERROR(__xludf.DUMMYFUNCTION("IFERROR(RANK(raw!$H5599,Filter(raw!$H$2:$H10000,raw!$B$2:$B10000=raw!$B5599),1),"""")"),"")</f>
        <v/>
      </c>
      <c r="E5600" s="40" t="str">
        <f t="array" ref="E5600">IFERROR(INDEX(raw!$B:$H,MATCH(1,(raw!$B:$B=$B5600)*(raw!$D:$D=$C5600),0),7), "n/a")</f>
        <v/>
      </c>
    </row>
    <row r="5601">
      <c r="B5601" s="39" t="str">
        <f>IFERROR(raw!$B5600,"")</f>
        <v/>
      </c>
      <c r="C5601" s="39" t="str">
        <f>IFERROR(raw!$D5600,"")</f>
        <v/>
      </c>
      <c r="D5601" s="39" t="str">
        <f>IFERROR(__xludf.DUMMYFUNCTION("IFERROR(RANK(raw!$H5600,Filter(raw!$H$2:$H10000,raw!$B$2:$B10000=raw!$B5600),1),"""")"),"")</f>
        <v/>
      </c>
      <c r="E5601" s="40" t="str">
        <f t="array" ref="E5601">IFERROR(INDEX(raw!$B:$H,MATCH(1,(raw!$B:$B=$B5601)*(raw!$D:$D=$C5601),0),7), "n/a")</f>
        <v/>
      </c>
    </row>
    <row r="5602">
      <c r="B5602" s="39" t="str">
        <f>IFERROR(raw!$B5601,"")</f>
        <v/>
      </c>
      <c r="C5602" s="39" t="str">
        <f>IFERROR(raw!$D5601,"")</f>
        <v/>
      </c>
      <c r="D5602" s="39" t="str">
        <f>IFERROR(__xludf.DUMMYFUNCTION("IFERROR(RANK(raw!$H5601,Filter(raw!$H$2:$H10000,raw!$B$2:$B10000=raw!$B5601),1),"""")"),"")</f>
        <v/>
      </c>
      <c r="E5602" s="40" t="str">
        <f t="array" ref="E5602">IFERROR(INDEX(raw!$B:$H,MATCH(1,(raw!$B:$B=$B5602)*(raw!$D:$D=$C5602),0),7), "n/a")</f>
        <v/>
      </c>
    </row>
    <row r="5603">
      <c r="B5603" s="39" t="str">
        <f>IFERROR(raw!$B5602,"")</f>
        <v/>
      </c>
      <c r="C5603" s="39" t="str">
        <f>IFERROR(raw!$D5602,"")</f>
        <v/>
      </c>
      <c r="D5603" s="39" t="str">
        <f>IFERROR(__xludf.DUMMYFUNCTION("IFERROR(RANK(raw!$H5602,Filter(raw!$H$2:$H10000,raw!$B$2:$B10000=raw!$B5602),1),"""")"),"")</f>
        <v/>
      </c>
      <c r="E5603" s="40" t="str">
        <f t="array" ref="E5603">IFERROR(INDEX(raw!$B:$H,MATCH(1,(raw!$B:$B=$B5603)*(raw!$D:$D=$C5603),0),7), "n/a")</f>
        <v/>
      </c>
    </row>
    <row r="5604">
      <c r="B5604" s="39" t="str">
        <f>IFERROR(raw!$B5603,"")</f>
        <v/>
      </c>
      <c r="C5604" s="39" t="str">
        <f>IFERROR(raw!$D5603,"")</f>
        <v/>
      </c>
      <c r="D5604" s="39" t="str">
        <f>IFERROR(__xludf.DUMMYFUNCTION("IFERROR(RANK(raw!$H5603,Filter(raw!$H$2:$H10000,raw!$B$2:$B10000=raw!$B5603),1),"""")"),"")</f>
        <v/>
      </c>
      <c r="E5604" s="40" t="str">
        <f t="array" ref="E5604">IFERROR(INDEX(raw!$B:$H,MATCH(1,(raw!$B:$B=$B5604)*(raw!$D:$D=$C5604),0),7), "n/a")</f>
        <v/>
      </c>
    </row>
    <row r="5605">
      <c r="B5605" s="39" t="str">
        <f>IFERROR(raw!$B5604,"")</f>
        <v/>
      </c>
      <c r="C5605" s="39" t="str">
        <f>IFERROR(raw!$D5604,"")</f>
        <v/>
      </c>
      <c r="D5605" s="39" t="str">
        <f>IFERROR(__xludf.DUMMYFUNCTION("IFERROR(RANK(raw!$H5604,Filter(raw!$H$2:$H10000,raw!$B$2:$B10000=raw!$B5604),1),"""")"),"")</f>
        <v/>
      </c>
      <c r="E5605" s="40" t="str">
        <f t="array" ref="E5605">IFERROR(INDEX(raw!$B:$H,MATCH(1,(raw!$B:$B=$B5605)*(raw!$D:$D=$C5605),0),7), "n/a")</f>
        <v/>
      </c>
    </row>
    <row r="5606">
      <c r="B5606" s="39" t="str">
        <f>IFERROR(raw!$B5605,"")</f>
        <v/>
      </c>
      <c r="C5606" s="39" t="str">
        <f>IFERROR(raw!$D5605,"")</f>
        <v/>
      </c>
      <c r="D5606" s="39" t="str">
        <f>IFERROR(__xludf.DUMMYFUNCTION("IFERROR(RANK(raw!$H5605,Filter(raw!$H$2:$H10000,raw!$B$2:$B10000=raw!$B5605),1),"""")"),"")</f>
        <v/>
      </c>
      <c r="E5606" s="40" t="str">
        <f t="array" ref="E5606">IFERROR(INDEX(raw!$B:$H,MATCH(1,(raw!$B:$B=$B5606)*(raw!$D:$D=$C5606),0),7), "n/a")</f>
        <v/>
      </c>
    </row>
    <row r="5607">
      <c r="B5607" s="39" t="str">
        <f>IFERROR(raw!$B5606,"")</f>
        <v/>
      </c>
      <c r="C5607" s="39" t="str">
        <f>IFERROR(raw!$D5606,"")</f>
        <v/>
      </c>
      <c r="D5607" s="39" t="str">
        <f>IFERROR(__xludf.DUMMYFUNCTION("IFERROR(RANK(raw!$H5606,Filter(raw!$H$2:$H10000,raw!$B$2:$B10000=raw!$B5606),1),"""")"),"")</f>
        <v/>
      </c>
      <c r="E5607" s="40" t="str">
        <f t="array" ref="E5607">IFERROR(INDEX(raw!$B:$H,MATCH(1,(raw!$B:$B=$B5607)*(raw!$D:$D=$C5607),0),7), "n/a")</f>
        <v/>
      </c>
    </row>
    <row r="5608">
      <c r="B5608" s="39" t="str">
        <f>IFERROR(raw!$B5607,"")</f>
        <v/>
      </c>
      <c r="C5608" s="39" t="str">
        <f>IFERROR(raw!$D5607,"")</f>
        <v/>
      </c>
      <c r="D5608" s="39" t="str">
        <f>IFERROR(__xludf.DUMMYFUNCTION("IFERROR(RANK(raw!$H5607,Filter(raw!$H$2:$H10000,raw!$B$2:$B10000=raw!$B5607),1),"""")"),"")</f>
        <v/>
      </c>
      <c r="E5608" s="40" t="str">
        <f t="array" ref="E5608">IFERROR(INDEX(raw!$B:$H,MATCH(1,(raw!$B:$B=$B5608)*(raw!$D:$D=$C5608),0),7), "n/a")</f>
        <v/>
      </c>
    </row>
    <row r="5609">
      <c r="B5609" s="39" t="str">
        <f>IFERROR(raw!$B5608,"")</f>
        <v/>
      </c>
      <c r="C5609" s="39" t="str">
        <f>IFERROR(raw!$D5608,"")</f>
        <v/>
      </c>
      <c r="D5609" s="39" t="str">
        <f>IFERROR(__xludf.DUMMYFUNCTION("IFERROR(RANK(raw!$H5608,Filter(raw!$H$2:$H10000,raw!$B$2:$B10000=raw!$B5608),1),"""")"),"")</f>
        <v/>
      </c>
      <c r="E5609" s="40" t="str">
        <f t="array" ref="E5609">IFERROR(INDEX(raw!$B:$H,MATCH(1,(raw!$B:$B=$B5609)*(raw!$D:$D=$C5609),0),7), "n/a")</f>
        <v/>
      </c>
    </row>
    <row r="5610">
      <c r="B5610" s="39" t="str">
        <f>IFERROR(raw!$B5609,"")</f>
        <v/>
      </c>
      <c r="C5610" s="39" t="str">
        <f>IFERROR(raw!$D5609,"")</f>
        <v/>
      </c>
      <c r="D5610" s="39" t="str">
        <f>IFERROR(__xludf.DUMMYFUNCTION("IFERROR(RANK(raw!$H5609,Filter(raw!$H$2:$H10000,raw!$B$2:$B10000=raw!$B5609),1),"""")"),"")</f>
        <v/>
      </c>
      <c r="E5610" s="40" t="str">
        <f t="array" ref="E5610">IFERROR(INDEX(raw!$B:$H,MATCH(1,(raw!$B:$B=$B5610)*(raw!$D:$D=$C5610),0),7), "n/a")</f>
        <v/>
      </c>
    </row>
    <row r="5611">
      <c r="B5611" s="39" t="str">
        <f>IFERROR(raw!$B5610,"")</f>
        <v/>
      </c>
      <c r="C5611" s="39" t="str">
        <f>IFERROR(raw!$D5610,"")</f>
        <v/>
      </c>
      <c r="D5611" s="39" t="str">
        <f>IFERROR(__xludf.DUMMYFUNCTION("IFERROR(RANK(raw!$H5610,Filter(raw!$H$2:$H10000,raw!$B$2:$B10000=raw!$B5610),1),"""")"),"")</f>
        <v/>
      </c>
      <c r="E5611" s="40" t="str">
        <f t="array" ref="E5611">IFERROR(INDEX(raw!$B:$H,MATCH(1,(raw!$B:$B=$B5611)*(raw!$D:$D=$C5611),0),7), "n/a")</f>
        <v/>
      </c>
    </row>
    <row r="5612">
      <c r="B5612" s="39" t="str">
        <f>IFERROR(raw!$B5611,"")</f>
        <v/>
      </c>
      <c r="C5612" s="39" t="str">
        <f>IFERROR(raw!$D5611,"")</f>
        <v/>
      </c>
      <c r="D5612" s="39" t="str">
        <f>IFERROR(__xludf.DUMMYFUNCTION("IFERROR(RANK(raw!$H5611,Filter(raw!$H$2:$H10000,raw!$B$2:$B10000=raw!$B5611),1),"""")"),"")</f>
        <v/>
      </c>
      <c r="E5612" s="40" t="str">
        <f t="array" ref="E5612">IFERROR(INDEX(raw!$B:$H,MATCH(1,(raw!$B:$B=$B5612)*(raw!$D:$D=$C5612),0),7), "n/a")</f>
        <v/>
      </c>
    </row>
    <row r="5613">
      <c r="B5613" s="39" t="str">
        <f>IFERROR(raw!$B5612,"")</f>
        <v/>
      </c>
      <c r="C5613" s="39" t="str">
        <f>IFERROR(raw!$D5612,"")</f>
        <v/>
      </c>
      <c r="D5613" s="39" t="str">
        <f>IFERROR(__xludf.DUMMYFUNCTION("IFERROR(RANK(raw!$H5612,Filter(raw!$H$2:$H10000,raw!$B$2:$B10000=raw!$B5612),1),"""")"),"")</f>
        <v/>
      </c>
      <c r="E5613" s="40" t="str">
        <f t="array" ref="E5613">IFERROR(INDEX(raw!$B:$H,MATCH(1,(raw!$B:$B=$B5613)*(raw!$D:$D=$C5613),0),7), "n/a")</f>
        <v/>
      </c>
    </row>
    <row r="5614">
      <c r="B5614" s="39" t="str">
        <f>IFERROR(raw!$B5613,"")</f>
        <v/>
      </c>
      <c r="C5614" s="39" t="str">
        <f>IFERROR(raw!$D5613,"")</f>
        <v/>
      </c>
      <c r="D5614" s="39" t="str">
        <f>IFERROR(__xludf.DUMMYFUNCTION("IFERROR(RANK(raw!$H5613,Filter(raw!$H$2:$H10000,raw!$B$2:$B10000=raw!$B5613),1),"""")"),"")</f>
        <v/>
      </c>
      <c r="E5614" s="40" t="str">
        <f t="array" ref="E5614">IFERROR(INDEX(raw!$B:$H,MATCH(1,(raw!$B:$B=$B5614)*(raw!$D:$D=$C5614),0),7), "n/a")</f>
        <v/>
      </c>
    </row>
    <row r="5615">
      <c r="B5615" s="39" t="str">
        <f>IFERROR(raw!$B5614,"")</f>
        <v/>
      </c>
      <c r="C5615" s="39" t="str">
        <f>IFERROR(raw!$D5614,"")</f>
        <v/>
      </c>
      <c r="D5615" s="39" t="str">
        <f>IFERROR(__xludf.DUMMYFUNCTION("IFERROR(RANK(raw!$H5614,Filter(raw!$H$2:$H10000,raw!$B$2:$B10000=raw!$B5614),1),"""")"),"")</f>
        <v/>
      </c>
      <c r="E5615" s="40" t="str">
        <f t="array" ref="E5615">IFERROR(INDEX(raw!$B:$H,MATCH(1,(raw!$B:$B=$B5615)*(raw!$D:$D=$C5615),0),7), "n/a")</f>
        <v/>
      </c>
    </row>
    <row r="5616">
      <c r="B5616" s="39" t="str">
        <f>IFERROR(raw!$B5615,"")</f>
        <v/>
      </c>
      <c r="C5616" s="39" t="str">
        <f>IFERROR(raw!$D5615,"")</f>
        <v/>
      </c>
      <c r="D5616" s="39" t="str">
        <f>IFERROR(__xludf.DUMMYFUNCTION("IFERROR(RANK(raw!$H5615,Filter(raw!$H$2:$H10000,raw!$B$2:$B10000=raw!$B5615),1),"""")"),"")</f>
        <v/>
      </c>
      <c r="E5616" s="40" t="str">
        <f t="array" ref="E5616">IFERROR(INDEX(raw!$B:$H,MATCH(1,(raw!$B:$B=$B5616)*(raw!$D:$D=$C5616),0),7), "n/a")</f>
        <v/>
      </c>
    </row>
    <row r="5617">
      <c r="B5617" s="39" t="str">
        <f>IFERROR(raw!$B5616,"")</f>
        <v/>
      </c>
      <c r="C5617" s="39" t="str">
        <f>IFERROR(raw!$D5616,"")</f>
        <v/>
      </c>
      <c r="D5617" s="39" t="str">
        <f>IFERROR(__xludf.DUMMYFUNCTION("IFERROR(RANK(raw!$H5616,Filter(raw!$H$2:$H10000,raw!$B$2:$B10000=raw!$B5616),1),"""")"),"")</f>
        <v/>
      </c>
      <c r="E5617" s="40" t="str">
        <f t="array" ref="E5617">IFERROR(INDEX(raw!$B:$H,MATCH(1,(raw!$B:$B=$B5617)*(raw!$D:$D=$C5617),0),7), "n/a")</f>
        <v/>
      </c>
    </row>
    <row r="5618">
      <c r="B5618" s="39" t="str">
        <f>IFERROR(raw!$B5617,"")</f>
        <v/>
      </c>
      <c r="C5618" s="39" t="str">
        <f>IFERROR(raw!$D5617,"")</f>
        <v/>
      </c>
      <c r="D5618" s="39" t="str">
        <f>IFERROR(__xludf.DUMMYFUNCTION("IFERROR(RANK(raw!$H5617,Filter(raw!$H$2:$H10000,raw!$B$2:$B10000=raw!$B5617),1),"""")"),"")</f>
        <v/>
      </c>
      <c r="E5618" s="40" t="str">
        <f t="array" ref="E5618">IFERROR(INDEX(raw!$B:$H,MATCH(1,(raw!$B:$B=$B5618)*(raw!$D:$D=$C5618),0),7), "n/a")</f>
        <v/>
      </c>
    </row>
    <row r="5619">
      <c r="B5619" s="39" t="str">
        <f>IFERROR(raw!$B5618,"")</f>
        <v/>
      </c>
      <c r="C5619" s="39" t="str">
        <f>IFERROR(raw!$D5618,"")</f>
        <v/>
      </c>
      <c r="D5619" s="39" t="str">
        <f>IFERROR(__xludf.DUMMYFUNCTION("IFERROR(RANK(raw!$H5618,Filter(raw!$H$2:$H10000,raw!$B$2:$B10000=raw!$B5618),1),"""")"),"")</f>
        <v/>
      </c>
      <c r="E5619" s="40" t="str">
        <f t="array" ref="E5619">IFERROR(INDEX(raw!$B:$H,MATCH(1,(raw!$B:$B=$B5619)*(raw!$D:$D=$C5619),0),7), "n/a")</f>
        <v/>
      </c>
    </row>
    <row r="5620">
      <c r="B5620" s="39" t="str">
        <f>IFERROR(raw!$B5619,"")</f>
        <v/>
      </c>
      <c r="C5620" s="39" t="str">
        <f>IFERROR(raw!$D5619,"")</f>
        <v/>
      </c>
      <c r="D5620" s="39" t="str">
        <f>IFERROR(__xludf.DUMMYFUNCTION("IFERROR(RANK(raw!$H5619,Filter(raw!$H$2:$H10000,raw!$B$2:$B10000=raw!$B5619),1),"""")"),"")</f>
        <v/>
      </c>
      <c r="E5620" s="40" t="str">
        <f t="array" ref="E5620">IFERROR(INDEX(raw!$B:$H,MATCH(1,(raw!$B:$B=$B5620)*(raw!$D:$D=$C5620),0),7), "n/a")</f>
        <v/>
      </c>
    </row>
    <row r="5621">
      <c r="B5621" s="39" t="str">
        <f>IFERROR(raw!$B5620,"")</f>
        <v/>
      </c>
      <c r="C5621" s="39" t="str">
        <f>IFERROR(raw!$D5620,"")</f>
        <v/>
      </c>
      <c r="D5621" s="39" t="str">
        <f>IFERROR(__xludf.DUMMYFUNCTION("IFERROR(RANK(raw!$H5620,Filter(raw!$H$2:$H10000,raw!$B$2:$B10000=raw!$B5620),1),"""")"),"")</f>
        <v/>
      </c>
      <c r="E5621" s="40" t="str">
        <f t="array" ref="E5621">IFERROR(INDEX(raw!$B:$H,MATCH(1,(raw!$B:$B=$B5621)*(raw!$D:$D=$C5621),0),7), "n/a")</f>
        <v/>
      </c>
    </row>
    <row r="5622">
      <c r="B5622" s="39" t="str">
        <f>IFERROR(raw!$B5621,"")</f>
        <v/>
      </c>
      <c r="C5622" s="39" t="str">
        <f>IFERROR(raw!$D5621,"")</f>
        <v/>
      </c>
      <c r="D5622" s="39" t="str">
        <f>IFERROR(__xludf.DUMMYFUNCTION("IFERROR(RANK(raw!$H5621,Filter(raw!$H$2:$H10000,raw!$B$2:$B10000=raw!$B5621),1),"""")"),"")</f>
        <v/>
      </c>
      <c r="E5622" s="40" t="str">
        <f t="array" ref="E5622">IFERROR(INDEX(raw!$B:$H,MATCH(1,(raw!$B:$B=$B5622)*(raw!$D:$D=$C5622),0),7), "n/a")</f>
        <v/>
      </c>
    </row>
    <row r="5623">
      <c r="B5623" s="39" t="str">
        <f>IFERROR(raw!$B5622,"")</f>
        <v/>
      </c>
      <c r="C5623" s="39" t="str">
        <f>IFERROR(raw!$D5622,"")</f>
        <v/>
      </c>
      <c r="D5623" s="39" t="str">
        <f>IFERROR(__xludf.DUMMYFUNCTION("IFERROR(RANK(raw!$H5622,Filter(raw!$H$2:$H10000,raw!$B$2:$B10000=raw!$B5622),1),"""")"),"")</f>
        <v/>
      </c>
      <c r="E5623" s="40" t="str">
        <f t="array" ref="E5623">IFERROR(INDEX(raw!$B:$H,MATCH(1,(raw!$B:$B=$B5623)*(raw!$D:$D=$C5623),0),7), "n/a")</f>
        <v/>
      </c>
    </row>
    <row r="5624">
      <c r="B5624" s="39" t="str">
        <f>IFERROR(raw!$B5623,"")</f>
        <v/>
      </c>
      <c r="C5624" s="39" t="str">
        <f>IFERROR(raw!$D5623,"")</f>
        <v/>
      </c>
      <c r="D5624" s="39" t="str">
        <f>IFERROR(__xludf.DUMMYFUNCTION("IFERROR(RANK(raw!$H5623,Filter(raw!$H$2:$H10000,raw!$B$2:$B10000=raw!$B5623),1),"""")"),"")</f>
        <v/>
      </c>
      <c r="E5624" s="40" t="str">
        <f t="array" ref="E5624">IFERROR(INDEX(raw!$B:$H,MATCH(1,(raw!$B:$B=$B5624)*(raw!$D:$D=$C5624),0),7), "n/a")</f>
        <v/>
      </c>
    </row>
    <row r="5625">
      <c r="B5625" s="39" t="str">
        <f>IFERROR(raw!$B5624,"")</f>
        <v/>
      </c>
      <c r="C5625" s="39" t="str">
        <f>IFERROR(raw!$D5624,"")</f>
        <v/>
      </c>
      <c r="D5625" s="39" t="str">
        <f>IFERROR(__xludf.DUMMYFUNCTION("IFERROR(RANK(raw!$H5624,Filter(raw!$H$2:$H10000,raw!$B$2:$B10000=raw!$B5624),1),"""")"),"")</f>
        <v/>
      </c>
      <c r="E5625" s="40" t="str">
        <f t="array" ref="E5625">IFERROR(INDEX(raw!$B:$H,MATCH(1,(raw!$B:$B=$B5625)*(raw!$D:$D=$C5625),0),7), "n/a")</f>
        <v/>
      </c>
    </row>
    <row r="5626">
      <c r="B5626" s="39" t="str">
        <f>IFERROR(raw!$B5625,"")</f>
        <v/>
      </c>
      <c r="C5626" s="39" t="str">
        <f>IFERROR(raw!$D5625,"")</f>
        <v/>
      </c>
      <c r="D5626" s="39" t="str">
        <f>IFERROR(__xludf.DUMMYFUNCTION("IFERROR(RANK(raw!$H5625,Filter(raw!$H$2:$H10000,raw!$B$2:$B10000=raw!$B5625),1),"""")"),"")</f>
        <v/>
      </c>
      <c r="E5626" s="40" t="str">
        <f t="array" ref="E5626">IFERROR(INDEX(raw!$B:$H,MATCH(1,(raw!$B:$B=$B5626)*(raw!$D:$D=$C5626),0),7), "n/a")</f>
        <v/>
      </c>
    </row>
    <row r="5627">
      <c r="B5627" s="39" t="str">
        <f>IFERROR(raw!$B5626,"")</f>
        <v/>
      </c>
      <c r="C5627" s="39" t="str">
        <f>IFERROR(raw!$D5626,"")</f>
        <v/>
      </c>
      <c r="D5627" s="39" t="str">
        <f>IFERROR(__xludf.DUMMYFUNCTION("IFERROR(RANK(raw!$H5626,Filter(raw!$H$2:$H10000,raw!$B$2:$B10000=raw!$B5626),1),"""")"),"")</f>
        <v/>
      </c>
      <c r="E5627" s="40" t="str">
        <f t="array" ref="E5627">IFERROR(INDEX(raw!$B:$H,MATCH(1,(raw!$B:$B=$B5627)*(raw!$D:$D=$C5627),0),7), "n/a")</f>
        <v/>
      </c>
    </row>
    <row r="5628">
      <c r="B5628" s="39" t="str">
        <f>IFERROR(raw!$B5627,"")</f>
        <v/>
      </c>
      <c r="C5628" s="39" t="str">
        <f>IFERROR(raw!$D5627,"")</f>
        <v/>
      </c>
      <c r="D5628" s="39" t="str">
        <f>IFERROR(__xludf.DUMMYFUNCTION("IFERROR(RANK(raw!$H5627,Filter(raw!$H$2:$H10000,raw!$B$2:$B10000=raw!$B5627),1),"""")"),"")</f>
        <v/>
      </c>
      <c r="E5628" s="40" t="str">
        <f t="array" ref="E5628">IFERROR(INDEX(raw!$B:$H,MATCH(1,(raw!$B:$B=$B5628)*(raw!$D:$D=$C5628),0),7), "n/a")</f>
        <v/>
      </c>
    </row>
    <row r="5629">
      <c r="B5629" s="39" t="str">
        <f>IFERROR(raw!$B5628,"")</f>
        <v/>
      </c>
      <c r="C5629" s="39" t="str">
        <f>IFERROR(raw!$D5628,"")</f>
        <v/>
      </c>
      <c r="D5629" s="39" t="str">
        <f>IFERROR(__xludf.DUMMYFUNCTION("IFERROR(RANK(raw!$H5628,Filter(raw!$H$2:$H10000,raw!$B$2:$B10000=raw!$B5628),1),"""")"),"")</f>
        <v/>
      </c>
      <c r="E5629" s="40" t="str">
        <f t="array" ref="E5629">IFERROR(INDEX(raw!$B:$H,MATCH(1,(raw!$B:$B=$B5629)*(raw!$D:$D=$C5629),0),7), "n/a")</f>
        <v/>
      </c>
    </row>
    <row r="5630">
      <c r="B5630" s="39" t="str">
        <f>IFERROR(raw!$B5629,"")</f>
        <v/>
      </c>
      <c r="C5630" s="39" t="str">
        <f>IFERROR(raw!$D5629,"")</f>
        <v/>
      </c>
      <c r="D5630" s="39" t="str">
        <f>IFERROR(__xludf.DUMMYFUNCTION("IFERROR(RANK(raw!$H5629,Filter(raw!$H$2:$H10000,raw!$B$2:$B10000=raw!$B5629),1),"""")"),"")</f>
        <v/>
      </c>
      <c r="E5630" s="40" t="str">
        <f t="array" ref="E5630">IFERROR(INDEX(raw!$B:$H,MATCH(1,(raw!$B:$B=$B5630)*(raw!$D:$D=$C5630),0),7), "n/a")</f>
        <v/>
      </c>
    </row>
    <row r="5631">
      <c r="B5631" s="39" t="str">
        <f>IFERROR(raw!$B5630,"")</f>
        <v/>
      </c>
      <c r="C5631" s="39" t="str">
        <f>IFERROR(raw!$D5630,"")</f>
        <v/>
      </c>
      <c r="D5631" s="39" t="str">
        <f>IFERROR(__xludf.DUMMYFUNCTION("IFERROR(RANK(raw!$H5630,Filter(raw!$H$2:$H10000,raw!$B$2:$B10000=raw!$B5630),1),"""")"),"")</f>
        <v/>
      </c>
      <c r="E5631" s="40" t="str">
        <f t="array" ref="E5631">IFERROR(INDEX(raw!$B:$H,MATCH(1,(raw!$B:$B=$B5631)*(raw!$D:$D=$C5631),0),7), "n/a")</f>
        <v/>
      </c>
    </row>
    <row r="5632">
      <c r="B5632" s="39" t="str">
        <f>IFERROR(raw!$B5631,"")</f>
        <v/>
      </c>
      <c r="C5632" s="39" t="str">
        <f>IFERROR(raw!$D5631,"")</f>
        <v/>
      </c>
      <c r="D5632" s="39" t="str">
        <f>IFERROR(__xludf.DUMMYFUNCTION("IFERROR(RANK(raw!$H5631,Filter(raw!$H$2:$H10000,raw!$B$2:$B10000=raw!$B5631),1),"""")"),"")</f>
        <v/>
      </c>
      <c r="E5632" s="40" t="str">
        <f t="array" ref="E5632">IFERROR(INDEX(raw!$B:$H,MATCH(1,(raw!$B:$B=$B5632)*(raw!$D:$D=$C5632),0),7), "n/a")</f>
        <v/>
      </c>
    </row>
    <row r="5633">
      <c r="B5633" s="39" t="str">
        <f>IFERROR(raw!$B5632,"")</f>
        <v/>
      </c>
      <c r="C5633" s="39" t="str">
        <f>IFERROR(raw!$D5632,"")</f>
        <v/>
      </c>
      <c r="D5633" s="39" t="str">
        <f>IFERROR(__xludf.DUMMYFUNCTION("IFERROR(RANK(raw!$H5632,Filter(raw!$H$2:$H10000,raw!$B$2:$B10000=raw!$B5632),1),"""")"),"")</f>
        <v/>
      </c>
      <c r="E5633" s="40" t="str">
        <f t="array" ref="E5633">IFERROR(INDEX(raw!$B:$H,MATCH(1,(raw!$B:$B=$B5633)*(raw!$D:$D=$C5633),0),7), "n/a")</f>
        <v/>
      </c>
    </row>
    <row r="5634">
      <c r="B5634" s="39" t="str">
        <f>IFERROR(raw!$B5633,"")</f>
        <v/>
      </c>
      <c r="C5634" s="39" t="str">
        <f>IFERROR(raw!$D5633,"")</f>
        <v/>
      </c>
      <c r="D5634" s="39" t="str">
        <f>IFERROR(__xludf.DUMMYFUNCTION("IFERROR(RANK(raw!$H5633,Filter(raw!$H$2:$H10000,raw!$B$2:$B10000=raw!$B5633),1),"""")"),"")</f>
        <v/>
      </c>
      <c r="E5634" s="40" t="str">
        <f t="array" ref="E5634">IFERROR(INDEX(raw!$B:$H,MATCH(1,(raw!$B:$B=$B5634)*(raw!$D:$D=$C5634),0),7), "n/a")</f>
        <v/>
      </c>
    </row>
    <row r="5635">
      <c r="B5635" s="39" t="str">
        <f>IFERROR(raw!$B5634,"")</f>
        <v/>
      </c>
      <c r="C5635" s="39" t="str">
        <f>IFERROR(raw!$D5634,"")</f>
        <v/>
      </c>
      <c r="D5635" s="39" t="str">
        <f>IFERROR(__xludf.DUMMYFUNCTION("IFERROR(RANK(raw!$H5634,Filter(raw!$H$2:$H10000,raw!$B$2:$B10000=raw!$B5634),1),"""")"),"")</f>
        <v/>
      </c>
      <c r="E5635" s="40" t="str">
        <f t="array" ref="E5635">IFERROR(INDEX(raw!$B:$H,MATCH(1,(raw!$B:$B=$B5635)*(raw!$D:$D=$C5635),0),7), "n/a")</f>
        <v/>
      </c>
    </row>
    <row r="5636">
      <c r="B5636" s="39" t="str">
        <f>IFERROR(raw!$B5635,"")</f>
        <v/>
      </c>
      <c r="C5636" s="39" t="str">
        <f>IFERROR(raw!$D5635,"")</f>
        <v/>
      </c>
      <c r="D5636" s="39" t="str">
        <f>IFERROR(__xludf.DUMMYFUNCTION("IFERROR(RANK(raw!$H5635,Filter(raw!$H$2:$H10000,raw!$B$2:$B10000=raw!$B5635),1),"""")"),"")</f>
        <v/>
      </c>
      <c r="E5636" s="40" t="str">
        <f t="array" ref="E5636">IFERROR(INDEX(raw!$B:$H,MATCH(1,(raw!$B:$B=$B5636)*(raw!$D:$D=$C5636),0),7), "n/a")</f>
        <v/>
      </c>
    </row>
    <row r="5637">
      <c r="B5637" s="39" t="str">
        <f>IFERROR(raw!$B5636,"")</f>
        <v/>
      </c>
      <c r="C5637" s="39" t="str">
        <f>IFERROR(raw!$D5636,"")</f>
        <v/>
      </c>
      <c r="D5637" s="39" t="str">
        <f>IFERROR(__xludf.DUMMYFUNCTION("IFERROR(RANK(raw!$H5636,Filter(raw!$H$2:$H10000,raw!$B$2:$B10000=raw!$B5636),1),"""")"),"")</f>
        <v/>
      </c>
      <c r="E5637" s="40" t="str">
        <f t="array" ref="E5637">IFERROR(INDEX(raw!$B:$H,MATCH(1,(raw!$B:$B=$B5637)*(raw!$D:$D=$C5637),0),7), "n/a")</f>
        <v/>
      </c>
    </row>
    <row r="5638">
      <c r="B5638" s="39" t="str">
        <f>IFERROR(raw!$B5637,"")</f>
        <v/>
      </c>
      <c r="C5638" s="39" t="str">
        <f>IFERROR(raw!$D5637,"")</f>
        <v/>
      </c>
      <c r="D5638" s="39" t="str">
        <f>IFERROR(__xludf.DUMMYFUNCTION("IFERROR(RANK(raw!$H5637,Filter(raw!$H$2:$H10000,raw!$B$2:$B10000=raw!$B5637),1),"""")"),"")</f>
        <v/>
      </c>
      <c r="E5638" s="40" t="str">
        <f t="array" ref="E5638">IFERROR(INDEX(raw!$B:$H,MATCH(1,(raw!$B:$B=$B5638)*(raw!$D:$D=$C5638),0),7), "n/a")</f>
        <v/>
      </c>
    </row>
    <row r="5639">
      <c r="B5639" s="39" t="str">
        <f>IFERROR(raw!$B5638,"")</f>
        <v/>
      </c>
      <c r="C5639" s="39" t="str">
        <f>IFERROR(raw!$D5638,"")</f>
        <v/>
      </c>
      <c r="D5639" s="39" t="str">
        <f>IFERROR(__xludf.DUMMYFUNCTION("IFERROR(RANK(raw!$H5638,Filter(raw!$H$2:$H10000,raw!$B$2:$B10000=raw!$B5638),1),"""")"),"")</f>
        <v/>
      </c>
      <c r="E5639" s="40" t="str">
        <f t="array" ref="E5639">IFERROR(INDEX(raw!$B:$H,MATCH(1,(raw!$B:$B=$B5639)*(raw!$D:$D=$C5639),0),7), "n/a")</f>
        <v/>
      </c>
    </row>
    <row r="5640">
      <c r="B5640" s="39" t="str">
        <f>IFERROR(raw!$B5639,"")</f>
        <v/>
      </c>
      <c r="C5640" s="39" t="str">
        <f>IFERROR(raw!$D5639,"")</f>
        <v/>
      </c>
      <c r="D5640" s="39" t="str">
        <f>IFERROR(__xludf.DUMMYFUNCTION("IFERROR(RANK(raw!$H5639,Filter(raw!$H$2:$H10000,raw!$B$2:$B10000=raw!$B5639),1),"""")"),"")</f>
        <v/>
      </c>
      <c r="E5640" s="40" t="str">
        <f t="array" ref="E5640">IFERROR(INDEX(raw!$B:$H,MATCH(1,(raw!$B:$B=$B5640)*(raw!$D:$D=$C5640),0),7), "n/a")</f>
        <v/>
      </c>
    </row>
    <row r="5641">
      <c r="B5641" s="39" t="str">
        <f>IFERROR(raw!$B5640,"")</f>
        <v/>
      </c>
      <c r="C5641" s="39" t="str">
        <f>IFERROR(raw!$D5640,"")</f>
        <v/>
      </c>
      <c r="D5641" s="39" t="str">
        <f>IFERROR(__xludf.DUMMYFUNCTION("IFERROR(RANK(raw!$H5640,Filter(raw!$H$2:$H10000,raw!$B$2:$B10000=raw!$B5640),1),"""")"),"")</f>
        <v/>
      </c>
      <c r="E5641" s="40" t="str">
        <f t="array" ref="E5641">IFERROR(INDEX(raw!$B:$H,MATCH(1,(raw!$B:$B=$B5641)*(raw!$D:$D=$C5641),0),7), "n/a")</f>
        <v/>
      </c>
    </row>
    <row r="5642">
      <c r="B5642" s="39" t="str">
        <f>IFERROR(raw!$B5641,"")</f>
        <v/>
      </c>
      <c r="C5642" s="39" t="str">
        <f>IFERROR(raw!$D5641,"")</f>
        <v/>
      </c>
      <c r="D5642" s="39" t="str">
        <f>IFERROR(__xludf.DUMMYFUNCTION("IFERROR(RANK(raw!$H5641,Filter(raw!$H$2:$H10000,raw!$B$2:$B10000=raw!$B5641),1),"""")"),"")</f>
        <v/>
      </c>
      <c r="E5642" s="40" t="str">
        <f t="array" ref="E5642">IFERROR(INDEX(raw!$B:$H,MATCH(1,(raw!$B:$B=$B5642)*(raw!$D:$D=$C5642),0),7), "n/a")</f>
        <v/>
      </c>
    </row>
    <row r="5643">
      <c r="B5643" s="39" t="str">
        <f>IFERROR(raw!$B5642,"")</f>
        <v/>
      </c>
      <c r="C5643" s="39" t="str">
        <f>IFERROR(raw!$D5642,"")</f>
        <v/>
      </c>
      <c r="D5643" s="39" t="str">
        <f>IFERROR(__xludf.DUMMYFUNCTION("IFERROR(RANK(raw!$H5642,Filter(raw!$H$2:$H10000,raw!$B$2:$B10000=raw!$B5642),1),"""")"),"")</f>
        <v/>
      </c>
      <c r="E5643" s="40" t="str">
        <f t="array" ref="E5643">IFERROR(INDEX(raw!$B:$H,MATCH(1,(raw!$B:$B=$B5643)*(raw!$D:$D=$C5643),0),7), "n/a")</f>
        <v/>
      </c>
    </row>
    <row r="5644">
      <c r="B5644" s="39" t="str">
        <f>IFERROR(raw!$B5643,"")</f>
        <v/>
      </c>
      <c r="C5644" s="39" t="str">
        <f>IFERROR(raw!$D5643,"")</f>
        <v/>
      </c>
      <c r="D5644" s="39" t="str">
        <f>IFERROR(__xludf.DUMMYFUNCTION("IFERROR(RANK(raw!$H5643,Filter(raw!$H$2:$H10000,raw!$B$2:$B10000=raw!$B5643),1),"""")"),"")</f>
        <v/>
      </c>
      <c r="E5644" s="40" t="str">
        <f t="array" ref="E5644">IFERROR(INDEX(raw!$B:$H,MATCH(1,(raw!$B:$B=$B5644)*(raw!$D:$D=$C5644),0),7), "n/a")</f>
        <v/>
      </c>
    </row>
    <row r="5645">
      <c r="B5645" s="39" t="str">
        <f>IFERROR(raw!$B5644,"")</f>
        <v/>
      </c>
      <c r="C5645" s="39" t="str">
        <f>IFERROR(raw!$D5644,"")</f>
        <v/>
      </c>
      <c r="D5645" s="39" t="str">
        <f>IFERROR(__xludf.DUMMYFUNCTION("IFERROR(RANK(raw!$H5644,Filter(raw!$H$2:$H10000,raw!$B$2:$B10000=raw!$B5644),1),"""")"),"")</f>
        <v/>
      </c>
      <c r="E5645" s="40" t="str">
        <f t="array" ref="E5645">IFERROR(INDEX(raw!$B:$H,MATCH(1,(raw!$B:$B=$B5645)*(raw!$D:$D=$C5645),0),7), "n/a")</f>
        <v/>
      </c>
    </row>
    <row r="5646">
      <c r="B5646" s="39" t="str">
        <f>IFERROR(raw!$B5645,"")</f>
        <v/>
      </c>
      <c r="C5646" s="39" t="str">
        <f>IFERROR(raw!$D5645,"")</f>
        <v/>
      </c>
      <c r="D5646" s="39" t="str">
        <f>IFERROR(__xludf.DUMMYFUNCTION("IFERROR(RANK(raw!$H5645,Filter(raw!$H$2:$H10000,raw!$B$2:$B10000=raw!$B5645),1),"""")"),"")</f>
        <v/>
      </c>
      <c r="E5646" s="40" t="str">
        <f t="array" ref="E5646">IFERROR(INDEX(raw!$B:$H,MATCH(1,(raw!$B:$B=$B5646)*(raw!$D:$D=$C5646),0),7), "n/a")</f>
        <v/>
      </c>
    </row>
    <row r="5647">
      <c r="B5647" s="39" t="str">
        <f>IFERROR(raw!$B5646,"")</f>
        <v/>
      </c>
      <c r="C5647" s="39" t="str">
        <f>IFERROR(raw!$D5646,"")</f>
        <v/>
      </c>
      <c r="D5647" s="39" t="str">
        <f>IFERROR(__xludf.DUMMYFUNCTION("IFERROR(RANK(raw!$H5646,Filter(raw!$H$2:$H10000,raw!$B$2:$B10000=raw!$B5646),1),"""")"),"")</f>
        <v/>
      </c>
      <c r="E5647" s="40" t="str">
        <f t="array" ref="E5647">IFERROR(INDEX(raw!$B:$H,MATCH(1,(raw!$B:$B=$B5647)*(raw!$D:$D=$C5647),0),7), "n/a")</f>
        <v/>
      </c>
    </row>
    <row r="5648">
      <c r="B5648" s="39" t="str">
        <f>IFERROR(raw!$B5647,"")</f>
        <v/>
      </c>
      <c r="C5648" s="39" t="str">
        <f>IFERROR(raw!$D5647,"")</f>
        <v/>
      </c>
      <c r="D5648" s="39" t="str">
        <f>IFERROR(__xludf.DUMMYFUNCTION("IFERROR(RANK(raw!$H5647,Filter(raw!$H$2:$H10000,raw!$B$2:$B10000=raw!$B5647),1),"""")"),"")</f>
        <v/>
      </c>
      <c r="E5648" s="40" t="str">
        <f t="array" ref="E5648">IFERROR(INDEX(raw!$B:$H,MATCH(1,(raw!$B:$B=$B5648)*(raw!$D:$D=$C5648),0),7), "n/a")</f>
        <v/>
      </c>
    </row>
    <row r="5649">
      <c r="B5649" s="39" t="str">
        <f>IFERROR(raw!$B5648,"")</f>
        <v/>
      </c>
      <c r="C5649" s="39" t="str">
        <f>IFERROR(raw!$D5648,"")</f>
        <v/>
      </c>
      <c r="D5649" s="39" t="str">
        <f>IFERROR(__xludf.DUMMYFUNCTION("IFERROR(RANK(raw!$H5648,Filter(raw!$H$2:$H10000,raw!$B$2:$B10000=raw!$B5648),1),"""")"),"")</f>
        <v/>
      </c>
      <c r="E5649" s="40" t="str">
        <f t="array" ref="E5649">IFERROR(INDEX(raw!$B:$H,MATCH(1,(raw!$B:$B=$B5649)*(raw!$D:$D=$C5649),0),7), "n/a")</f>
        <v/>
      </c>
    </row>
    <row r="5650">
      <c r="B5650" s="39" t="str">
        <f>IFERROR(raw!$B5649,"")</f>
        <v/>
      </c>
      <c r="C5650" s="39" t="str">
        <f>IFERROR(raw!$D5649,"")</f>
        <v/>
      </c>
      <c r="D5650" s="39" t="str">
        <f>IFERROR(__xludf.DUMMYFUNCTION("IFERROR(RANK(raw!$H5649,Filter(raw!$H$2:$H10000,raw!$B$2:$B10000=raw!$B5649),1),"""")"),"")</f>
        <v/>
      </c>
      <c r="E5650" s="40" t="str">
        <f t="array" ref="E5650">IFERROR(INDEX(raw!$B:$H,MATCH(1,(raw!$B:$B=$B5650)*(raw!$D:$D=$C5650),0),7), "n/a")</f>
        <v/>
      </c>
    </row>
    <row r="5651">
      <c r="B5651" s="39" t="str">
        <f>IFERROR(raw!$B5650,"")</f>
        <v/>
      </c>
      <c r="C5651" s="39" t="str">
        <f>IFERROR(raw!$D5650,"")</f>
        <v/>
      </c>
      <c r="D5651" s="39" t="str">
        <f>IFERROR(__xludf.DUMMYFUNCTION("IFERROR(RANK(raw!$H5650,Filter(raw!$H$2:$H10000,raw!$B$2:$B10000=raw!$B5650),1),"""")"),"")</f>
        <v/>
      </c>
      <c r="E5651" s="40" t="str">
        <f t="array" ref="E5651">IFERROR(INDEX(raw!$B:$H,MATCH(1,(raw!$B:$B=$B5651)*(raw!$D:$D=$C5651),0),7), "n/a")</f>
        <v/>
      </c>
    </row>
    <row r="5652">
      <c r="B5652" s="39" t="str">
        <f>IFERROR(raw!$B5651,"")</f>
        <v/>
      </c>
      <c r="C5652" s="39" t="str">
        <f>IFERROR(raw!$D5651,"")</f>
        <v/>
      </c>
      <c r="D5652" s="39" t="str">
        <f>IFERROR(__xludf.DUMMYFUNCTION("IFERROR(RANK(raw!$H5651,Filter(raw!$H$2:$H10000,raw!$B$2:$B10000=raw!$B5651),1),"""")"),"")</f>
        <v/>
      </c>
      <c r="E5652" s="40" t="str">
        <f t="array" ref="E5652">IFERROR(INDEX(raw!$B:$H,MATCH(1,(raw!$B:$B=$B5652)*(raw!$D:$D=$C5652),0),7), "n/a")</f>
        <v/>
      </c>
    </row>
    <row r="5653">
      <c r="B5653" s="39" t="str">
        <f>IFERROR(raw!$B5652,"")</f>
        <v/>
      </c>
      <c r="C5653" s="39" t="str">
        <f>IFERROR(raw!$D5652,"")</f>
        <v/>
      </c>
      <c r="D5653" s="39" t="str">
        <f>IFERROR(__xludf.DUMMYFUNCTION("IFERROR(RANK(raw!$H5652,Filter(raw!$H$2:$H10000,raw!$B$2:$B10000=raw!$B5652),1),"""")"),"")</f>
        <v/>
      </c>
      <c r="E5653" s="40" t="str">
        <f t="array" ref="E5653">IFERROR(INDEX(raw!$B:$H,MATCH(1,(raw!$B:$B=$B5653)*(raw!$D:$D=$C5653),0),7), "n/a")</f>
        <v/>
      </c>
    </row>
    <row r="5654">
      <c r="B5654" s="39" t="str">
        <f>IFERROR(raw!$B5653,"")</f>
        <v/>
      </c>
      <c r="C5654" s="39" t="str">
        <f>IFERROR(raw!$D5653,"")</f>
        <v/>
      </c>
      <c r="D5654" s="39" t="str">
        <f>IFERROR(__xludf.DUMMYFUNCTION("IFERROR(RANK(raw!$H5653,Filter(raw!$H$2:$H10000,raw!$B$2:$B10000=raw!$B5653),1),"""")"),"")</f>
        <v/>
      </c>
      <c r="E5654" s="40" t="str">
        <f t="array" ref="E5654">IFERROR(INDEX(raw!$B:$H,MATCH(1,(raw!$B:$B=$B5654)*(raw!$D:$D=$C5654),0),7), "n/a")</f>
        <v/>
      </c>
    </row>
    <row r="5655">
      <c r="B5655" s="39" t="str">
        <f>IFERROR(raw!$B5654,"")</f>
        <v/>
      </c>
      <c r="C5655" s="39" t="str">
        <f>IFERROR(raw!$D5654,"")</f>
        <v/>
      </c>
      <c r="D5655" s="39" t="str">
        <f>IFERROR(__xludf.DUMMYFUNCTION("IFERROR(RANK(raw!$H5654,Filter(raw!$H$2:$H10000,raw!$B$2:$B10000=raw!$B5654),1),"""")"),"")</f>
        <v/>
      </c>
      <c r="E5655" s="40" t="str">
        <f t="array" ref="E5655">IFERROR(INDEX(raw!$B:$H,MATCH(1,(raw!$B:$B=$B5655)*(raw!$D:$D=$C5655),0),7), "n/a")</f>
        <v/>
      </c>
    </row>
    <row r="5656">
      <c r="B5656" s="39" t="str">
        <f>IFERROR(raw!$B5655,"")</f>
        <v/>
      </c>
      <c r="C5656" s="39" t="str">
        <f>IFERROR(raw!$D5655,"")</f>
        <v/>
      </c>
      <c r="D5656" s="39" t="str">
        <f>IFERROR(__xludf.DUMMYFUNCTION("IFERROR(RANK(raw!$H5655,Filter(raw!$H$2:$H10000,raw!$B$2:$B10000=raw!$B5655),1),"""")"),"")</f>
        <v/>
      </c>
      <c r="E5656" s="40" t="str">
        <f t="array" ref="E5656">IFERROR(INDEX(raw!$B:$H,MATCH(1,(raw!$B:$B=$B5656)*(raw!$D:$D=$C5656),0),7), "n/a")</f>
        <v/>
      </c>
    </row>
    <row r="5657">
      <c r="B5657" s="39" t="str">
        <f>IFERROR(raw!$B5656,"")</f>
        <v/>
      </c>
      <c r="C5657" s="39" t="str">
        <f>IFERROR(raw!$D5656,"")</f>
        <v/>
      </c>
      <c r="D5657" s="39" t="str">
        <f>IFERROR(__xludf.DUMMYFUNCTION("IFERROR(RANK(raw!$H5656,Filter(raw!$H$2:$H10000,raw!$B$2:$B10000=raw!$B5656),1),"""")"),"")</f>
        <v/>
      </c>
      <c r="E5657" s="40" t="str">
        <f t="array" ref="E5657">IFERROR(INDEX(raw!$B:$H,MATCH(1,(raw!$B:$B=$B5657)*(raw!$D:$D=$C5657),0),7), "n/a")</f>
        <v/>
      </c>
    </row>
    <row r="5658">
      <c r="B5658" s="39" t="str">
        <f>IFERROR(raw!$B5657,"")</f>
        <v/>
      </c>
      <c r="C5658" s="39" t="str">
        <f>IFERROR(raw!$D5657,"")</f>
        <v/>
      </c>
      <c r="D5658" s="39" t="str">
        <f>IFERROR(__xludf.DUMMYFUNCTION("IFERROR(RANK(raw!$H5657,Filter(raw!$H$2:$H10000,raw!$B$2:$B10000=raw!$B5657),1),"""")"),"")</f>
        <v/>
      </c>
      <c r="E5658" s="40" t="str">
        <f t="array" ref="E5658">IFERROR(INDEX(raw!$B:$H,MATCH(1,(raw!$B:$B=$B5658)*(raw!$D:$D=$C5658),0),7), "n/a")</f>
        <v/>
      </c>
    </row>
    <row r="5659">
      <c r="B5659" s="39" t="str">
        <f>IFERROR(raw!$B5658,"")</f>
        <v/>
      </c>
      <c r="C5659" s="39" t="str">
        <f>IFERROR(raw!$D5658,"")</f>
        <v/>
      </c>
      <c r="D5659" s="39" t="str">
        <f>IFERROR(__xludf.DUMMYFUNCTION("IFERROR(RANK(raw!$H5658,Filter(raw!$H$2:$H10000,raw!$B$2:$B10000=raw!$B5658),1),"""")"),"")</f>
        <v/>
      </c>
      <c r="E5659" s="40" t="str">
        <f t="array" ref="E5659">IFERROR(INDEX(raw!$B:$H,MATCH(1,(raw!$B:$B=$B5659)*(raw!$D:$D=$C5659),0),7), "n/a")</f>
        <v/>
      </c>
    </row>
    <row r="5660">
      <c r="B5660" s="39" t="str">
        <f>IFERROR(raw!$B5659,"")</f>
        <v/>
      </c>
      <c r="C5660" s="39" t="str">
        <f>IFERROR(raw!$D5659,"")</f>
        <v/>
      </c>
      <c r="D5660" s="39" t="str">
        <f>IFERROR(__xludf.DUMMYFUNCTION("IFERROR(RANK(raw!$H5659,Filter(raw!$H$2:$H10000,raw!$B$2:$B10000=raw!$B5659),1),"""")"),"")</f>
        <v/>
      </c>
      <c r="E5660" s="40" t="str">
        <f t="array" ref="E5660">IFERROR(INDEX(raw!$B:$H,MATCH(1,(raw!$B:$B=$B5660)*(raw!$D:$D=$C5660),0),7), "n/a")</f>
        <v/>
      </c>
    </row>
    <row r="5661">
      <c r="B5661" s="39" t="str">
        <f>IFERROR(raw!$B5660,"")</f>
        <v/>
      </c>
      <c r="C5661" s="39" t="str">
        <f>IFERROR(raw!$D5660,"")</f>
        <v/>
      </c>
      <c r="D5661" s="39" t="str">
        <f>IFERROR(__xludf.DUMMYFUNCTION("IFERROR(RANK(raw!$H5660,Filter(raw!$H$2:$H10000,raw!$B$2:$B10000=raw!$B5660),1),"""")"),"")</f>
        <v/>
      </c>
      <c r="E5661" s="40" t="str">
        <f t="array" ref="E5661">IFERROR(INDEX(raw!$B:$H,MATCH(1,(raw!$B:$B=$B5661)*(raw!$D:$D=$C5661),0),7), "n/a")</f>
        <v/>
      </c>
    </row>
    <row r="5662">
      <c r="B5662" s="39" t="str">
        <f>IFERROR(raw!$B5661,"")</f>
        <v/>
      </c>
      <c r="C5662" s="39" t="str">
        <f>IFERROR(raw!$D5661,"")</f>
        <v/>
      </c>
      <c r="D5662" s="39" t="str">
        <f>IFERROR(__xludf.DUMMYFUNCTION("IFERROR(RANK(raw!$H5661,Filter(raw!$H$2:$H10000,raw!$B$2:$B10000=raw!$B5661),1),"""")"),"")</f>
        <v/>
      </c>
      <c r="E5662" s="40" t="str">
        <f t="array" ref="E5662">IFERROR(INDEX(raw!$B:$H,MATCH(1,(raw!$B:$B=$B5662)*(raw!$D:$D=$C5662),0),7), "n/a")</f>
        <v/>
      </c>
    </row>
    <row r="5663">
      <c r="B5663" s="39" t="str">
        <f>IFERROR(raw!$B5662,"")</f>
        <v/>
      </c>
      <c r="C5663" s="39" t="str">
        <f>IFERROR(raw!$D5662,"")</f>
        <v/>
      </c>
      <c r="D5663" s="39" t="str">
        <f>IFERROR(__xludf.DUMMYFUNCTION("IFERROR(RANK(raw!$H5662,Filter(raw!$H$2:$H10000,raw!$B$2:$B10000=raw!$B5662),1),"""")"),"")</f>
        <v/>
      </c>
      <c r="E5663" s="40" t="str">
        <f t="array" ref="E5663">IFERROR(INDEX(raw!$B:$H,MATCH(1,(raw!$B:$B=$B5663)*(raw!$D:$D=$C5663),0),7), "n/a")</f>
        <v/>
      </c>
    </row>
    <row r="5664">
      <c r="B5664" s="39" t="str">
        <f>IFERROR(raw!$B5663,"")</f>
        <v/>
      </c>
      <c r="C5664" s="39" t="str">
        <f>IFERROR(raw!$D5663,"")</f>
        <v/>
      </c>
      <c r="D5664" s="39" t="str">
        <f>IFERROR(__xludf.DUMMYFUNCTION("IFERROR(RANK(raw!$H5663,Filter(raw!$H$2:$H10000,raw!$B$2:$B10000=raw!$B5663),1),"""")"),"")</f>
        <v/>
      </c>
      <c r="E5664" s="40" t="str">
        <f t="array" ref="E5664">IFERROR(INDEX(raw!$B:$H,MATCH(1,(raw!$B:$B=$B5664)*(raw!$D:$D=$C5664),0),7), "n/a")</f>
        <v/>
      </c>
    </row>
    <row r="5665">
      <c r="B5665" s="39" t="str">
        <f>IFERROR(raw!$B5664,"")</f>
        <v/>
      </c>
      <c r="C5665" s="39" t="str">
        <f>IFERROR(raw!$D5664,"")</f>
        <v/>
      </c>
      <c r="D5665" s="39" t="str">
        <f>IFERROR(__xludf.DUMMYFUNCTION("IFERROR(RANK(raw!$H5664,Filter(raw!$H$2:$H10000,raw!$B$2:$B10000=raw!$B5664),1),"""")"),"")</f>
        <v/>
      </c>
      <c r="E5665" s="40" t="str">
        <f t="array" ref="E5665">IFERROR(INDEX(raw!$B:$H,MATCH(1,(raw!$B:$B=$B5665)*(raw!$D:$D=$C5665),0),7), "n/a")</f>
        <v/>
      </c>
    </row>
    <row r="5666">
      <c r="B5666" s="39" t="str">
        <f>IFERROR(raw!$B5665,"")</f>
        <v/>
      </c>
      <c r="C5666" s="39" t="str">
        <f>IFERROR(raw!$D5665,"")</f>
        <v/>
      </c>
      <c r="D5666" s="39" t="str">
        <f>IFERROR(__xludf.DUMMYFUNCTION("IFERROR(RANK(raw!$H5665,Filter(raw!$H$2:$H10000,raw!$B$2:$B10000=raw!$B5665),1),"""")"),"")</f>
        <v/>
      </c>
      <c r="E5666" s="40" t="str">
        <f t="array" ref="E5666">IFERROR(INDEX(raw!$B:$H,MATCH(1,(raw!$B:$B=$B5666)*(raw!$D:$D=$C5666),0),7), "n/a")</f>
        <v/>
      </c>
    </row>
    <row r="5667">
      <c r="B5667" s="39" t="str">
        <f>IFERROR(raw!$B5666,"")</f>
        <v/>
      </c>
      <c r="C5667" s="39" t="str">
        <f>IFERROR(raw!$D5666,"")</f>
        <v/>
      </c>
      <c r="D5667" s="39" t="str">
        <f>IFERROR(__xludf.DUMMYFUNCTION("IFERROR(RANK(raw!$H5666,Filter(raw!$H$2:$H10000,raw!$B$2:$B10000=raw!$B5666),1),"""")"),"")</f>
        <v/>
      </c>
      <c r="E5667" s="40" t="str">
        <f t="array" ref="E5667">IFERROR(INDEX(raw!$B:$H,MATCH(1,(raw!$B:$B=$B5667)*(raw!$D:$D=$C5667),0),7), "n/a")</f>
        <v/>
      </c>
    </row>
    <row r="5668">
      <c r="B5668" s="39" t="str">
        <f>IFERROR(raw!$B5667,"")</f>
        <v/>
      </c>
      <c r="C5668" s="39" t="str">
        <f>IFERROR(raw!$D5667,"")</f>
        <v/>
      </c>
      <c r="D5668" s="39" t="str">
        <f>IFERROR(__xludf.DUMMYFUNCTION("IFERROR(RANK(raw!$H5667,Filter(raw!$H$2:$H10000,raw!$B$2:$B10000=raw!$B5667),1),"""")"),"")</f>
        <v/>
      </c>
      <c r="E5668" s="40" t="str">
        <f t="array" ref="E5668">IFERROR(INDEX(raw!$B:$H,MATCH(1,(raw!$B:$B=$B5668)*(raw!$D:$D=$C5668),0),7), "n/a")</f>
        <v/>
      </c>
    </row>
    <row r="5669">
      <c r="B5669" s="39" t="str">
        <f>IFERROR(raw!$B5668,"")</f>
        <v/>
      </c>
      <c r="C5669" s="39" t="str">
        <f>IFERROR(raw!$D5668,"")</f>
        <v/>
      </c>
      <c r="D5669" s="39" t="str">
        <f>IFERROR(__xludf.DUMMYFUNCTION("IFERROR(RANK(raw!$H5668,Filter(raw!$H$2:$H10000,raw!$B$2:$B10000=raw!$B5668),1),"""")"),"")</f>
        <v/>
      </c>
      <c r="E5669" s="40" t="str">
        <f t="array" ref="E5669">IFERROR(INDEX(raw!$B:$H,MATCH(1,(raw!$B:$B=$B5669)*(raw!$D:$D=$C5669),0),7), "n/a")</f>
        <v/>
      </c>
    </row>
    <row r="5670">
      <c r="B5670" s="39" t="str">
        <f>IFERROR(raw!$B5669,"")</f>
        <v/>
      </c>
      <c r="C5670" s="39" t="str">
        <f>IFERROR(raw!$D5669,"")</f>
        <v/>
      </c>
      <c r="D5670" s="39" t="str">
        <f>IFERROR(__xludf.DUMMYFUNCTION("IFERROR(RANK(raw!$H5669,Filter(raw!$H$2:$H10000,raw!$B$2:$B10000=raw!$B5669),1),"""")"),"")</f>
        <v/>
      </c>
      <c r="E5670" s="40" t="str">
        <f t="array" ref="E5670">IFERROR(INDEX(raw!$B:$H,MATCH(1,(raw!$B:$B=$B5670)*(raw!$D:$D=$C5670),0),7), "n/a")</f>
        <v/>
      </c>
    </row>
    <row r="5671">
      <c r="B5671" s="39" t="str">
        <f>IFERROR(raw!$B5670,"")</f>
        <v/>
      </c>
      <c r="C5671" s="39" t="str">
        <f>IFERROR(raw!$D5670,"")</f>
        <v/>
      </c>
      <c r="D5671" s="39" t="str">
        <f>IFERROR(__xludf.DUMMYFUNCTION("IFERROR(RANK(raw!$H5670,Filter(raw!$H$2:$H10000,raw!$B$2:$B10000=raw!$B5670),1),"""")"),"")</f>
        <v/>
      </c>
      <c r="E5671" s="40" t="str">
        <f t="array" ref="E5671">IFERROR(INDEX(raw!$B:$H,MATCH(1,(raw!$B:$B=$B5671)*(raw!$D:$D=$C5671),0),7), "n/a")</f>
        <v/>
      </c>
    </row>
    <row r="5672">
      <c r="B5672" s="39" t="str">
        <f>IFERROR(raw!$B5671,"")</f>
        <v/>
      </c>
      <c r="C5672" s="39" t="str">
        <f>IFERROR(raw!$D5671,"")</f>
        <v/>
      </c>
      <c r="D5672" s="39" t="str">
        <f>IFERROR(__xludf.DUMMYFUNCTION("IFERROR(RANK(raw!$H5671,Filter(raw!$H$2:$H10000,raw!$B$2:$B10000=raw!$B5671),1),"""")"),"")</f>
        <v/>
      </c>
      <c r="E5672" s="40" t="str">
        <f t="array" ref="E5672">IFERROR(INDEX(raw!$B:$H,MATCH(1,(raw!$B:$B=$B5672)*(raw!$D:$D=$C5672),0),7), "n/a")</f>
        <v/>
      </c>
    </row>
    <row r="5673">
      <c r="B5673" s="39" t="str">
        <f>IFERROR(raw!$B5672,"")</f>
        <v/>
      </c>
      <c r="C5673" s="39" t="str">
        <f>IFERROR(raw!$D5672,"")</f>
        <v/>
      </c>
      <c r="D5673" s="39" t="str">
        <f>IFERROR(__xludf.DUMMYFUNCTION("IFERROR(RANK(raw!$H5672,Filter(raw!$H$2:$H10000,raw!$B$2:$B10000=raw!$B5672),1),"""")"),"")</f>
        <v/>
      </c>
      <c r="E5673" s="40" t="str">
        <f t="array" ref="E5673">IFERROR(INDEX(raw!$B:$H,MATCH(1,(raw!$B:$B=$B5673)*(raw!$D:$D=$C5673),0),7), "n/a")</f>
        <v/>
      </c>
    </row>
    <row r="5674">
      <c r="B5674" s="39" t="str">
        <f>IFERROR(raw!$B5673,"")</f>
        <v/>
      </c>
      <c r="C5674" s="39" t="str">
        <f>IFERROR(raw!$D5673,"")</f>
        <v/>
      </c>
      <c r="D5674" s="39" t="str">
        <f>IFERROR(__xludf.DUMMYFUNCTION("IFERROR(RANK(raw!$H5673,Filter(raw!$H$2:$H10000,raw!$B$2:$B10000=raw!$B5673),1),"""")"),"")</f>
        <v/>
      </c>
      <c r="E5674" s="40" t="str">
        <f t="array" ref="E5674">IFERROR(INDEX(raw!$B:$H,MATCH(1,(raw!$B:$B=$B5674)*(raw!$D:$D=$C5674),0),7), "n/a")</f>
        <v/>
      </c>
    </row>
    <row r="5675">
      <c r="B5675" s="39" t="str">
        <f>IFERROR(raw!$B5674,"")</f>
        <v/>
      </c>
      <c r="C5675" s="39" t="str">
        <f>IFERROR(raw!$D5674,"")</f>
        <v/>
      </c>
      <c r="D5675" s="39" t="str">
        <f>IFERROR(__xludf.DUMMYFUNCTION("IFERROR(RANK(raw!$H5674,Filter(raw!$H$2:$H10000,raw!$B$2:$B10000=raw!$B5674),1),"""")"),"")</f>
        <v/>
      </c>
      <c r="E5675" s="40" t="str">
        <f t="array" ref="E5675">IFERROR(INDEX(raw!$B:$H,MATCH(1,(raw!$B:$B=$B5675)*(raw!$D:$D=$C5675),0),7), "n/a")</f>
        <v/>
      </c>
    </row>
    <row r="5676">
      <c r="B5676" s="39" t="str">
        <f>IFERROR(raw!$B5675,"")</f>
        <v/>
      </c>
      <c r="C5676" s="39" t="str">
        <f>IFERROR(raw!$D5675,"")</f>
        <v/>
      </c>
      <c r="D5676" s="39" t="str">
        <f>IFERROR(__xludf.DUMMYFUNCTION("IFERROR(RANK(raw!$H5675,Filter(raw!$H$2:$H10000,raw!$B$2:$B10000=raw!$B5675),1),"""")"),"")</f>
        <v/>
      </c>
      <c r="E5676" s="40" t="str">
        <f t="array" ref="E5676">IFERROR(INDEX(raw!$B:$H,MATCH(1,(raw!$B:$B=$B5676)*(raw!$D:$D=$C5676),0),7), "n/a")</f>
        <v/>
      </c>
    </row>
    <row r="5677">
      <c r="B5677" s="39" t="str">
        <f>IFERROR(raw!$B5676,"")</f>
        <v/>
      </c>
      <c r="C5677" s="39" t="str">
        <f>IFERROR(raw!$D5676,"")</f>
        <v/>
      </c>
      <c r="D5677" s="39" t="str">
        <f>IFERROR(__xludf.DUMMYFUNCTION("IFERROR(RANK(raw!$H5676,Filter(raw!$H$2:$H10000,raw!$B$2:$B10000=raw!$B5676),1),"""")"),"")</f>
        <v/>
      </c>
      <c r="E5677" s="40" t="str">
        <f t="array" ref="E5677">IFERROR(INDEX(raw!$B:$H,MATCH(1,(raw!$B:$B=$B5677)*(raw!$D:$D=$C5677),0),7), "n/a")</f>
        <v/>
      </c>
    </row>
    <row r="5678">
      <c r="B5678" s="39" t="str">
        <f>IFERROR(raw!$B5677,"")</f>
        <v/>
      </c>
      <c r="C5678" s="39" t="str">
        <f>IFERROR(raw!$D5677,"")</f>
        <v/>
      </c>
      <c r="D5678" s="39" t="str">
        <f>IFERROR(__xludf.DUMMYFUNCTION("IFERROR(RANK(raw!$H5677,Filter(raw!$H$2:$H10000,raw!$B$2:$B10000=raw!$B5677),1),"""")"),"")</f>
        <v/>
      </c>
      <c r="E5678" s="40" t="str">
        <f t="array" ref="E5678">IFERROR(INDEX(raw!$B:$H,MATCH(1,(raw!$B:$B=$B5678)*(raw!$D:$D=$C5678),0),7), "n/a")</f>
        <v/>
      </c>
    </row>
    <row r="5679">
      <c r="B5679" s="39" t="str">
        <f>IFERROR(raw!$B5678,"")</f>
        <v/>
      </c>
      <c r="C5679" s="39" t="str">
        <f>IFERROR(raw!$D5678,"")</f>
        <v/>
      </c>
      <c r="D5679" s="39" t="str">
        <f>IFERROR(__xludf.DUMMYFUNCTION("IFERROR(RANK(raw!$H5678,Filter(raw!$H$2:$H10000,raw!$B$2:$B10000=raw!$B5678),1),"""")"),"")</f>
        <v/>
      </c>
      <c r="E5679" s="40" t="str">
        <f t="array" ref="E5679">IFERROR(INDEX(raw!$B:$H,MATCH(1,(raw!$B:$B=$B5679)*(raw!$D:$D=$C5679),0),7), "n/a")</f>
        <v/>
      </c>
    </row>
    <row r="5680">
      <c r="B5680" s="39" t="str">
        <f>IFERROR(raw!$B5679,"")</f>
        <v/>
      </c>
      <c r="C5680" s="39" t="str">
        <f>IFERROR(raw!$D5679,"")</f>
        <v/>
      </c>
      <c r="D5680" s="39" t="str">
        <f>IFERROR(__xludf.DUMMYFUNCTION("IFERROR(RANK(raw!$H5679,Filter(raw!$H$2:$H10000,raw!$B$2:$B10000=raw!$B5679),1),"""")"),"")</f>
        <v/>
      </c>
      <c r="E5680" s="40" t="str">
        <f t="array" ref="E5680">IFERROR(INDEX(raw!$B:$H,MATCH(1,(raw!$B:$B=$B5680)*(raw!$D:$D=$C5680),0),7), "n/a")</f>
        <v/>
      </c>
    </row>
    <row r="5681">
      <c r="B5681" s="39" t="str">
        <f>IFERROR(raw!$B5680,"")</f>
        <v/>
      </c>
      <c r="C5681" s="39" t="str">
        <f>IFERROR(raw!$D5680,"")</f>
        <v/>
      </c>
      <c r="D5681" s="39" t="str">
        <f>IFERROR(__xludf.DUMMYFUNCTION("IFERROR(RANK(raw!$H5680,Filter(raw!$H$2:$H10000,raw!$B$2:$B10000=raw!$B5680),1),"""")"),"")</f>
        <v/>
      </c>
      <c r="E5681" s="40" t="str">
        <f t="array" ref="E5681">IFERROR(INDEX(raw!$B:$H,MATCH(1,(raw!$B:$B=$B5681)*(raw!$D:$D=$C5681),0),7), "n/a")</f>
        <v/>
      </c>
    </row>
    <row r="5682">
      <c r="B5682" s="39" t="str">
        <f>IFERROR(raw!$B5681,"")</f>
        <v/>
      </c>
      <c r="C5682" s="39" t="str">
        <f>IFERROR(raw!$D5681,"")</f>
        <v/>
      </c>
      <c r="D5682" s="39" t="str">
        <f>IFERROR(__xludf.DUMMYFUNCTION("IFERROR(RANK(raw!$H5681,Filter(raw!$H$2:$H10000,raw!$B$2:$B10000=raw!$B5681),1),"""")"),"")</f>
        <v/>
      </c>
      <c r="E5682" s="40" t="str">
        <f t="array" ref="E5682">IFERROR(INDEX(raw!$B:$H,MATCH(1,(raw!$B:$B=$B5682)*(raw!$D:$D=$C5682),0),7), "n/a")</f>
        <v/>
      </c>
    </row>
    <row r="5683">
      <c r="B5683" s="39" t="str">
        <f>IFERROR(raw!$B5682,"")</f>
        <v/>
      </c>
      <c r="C5683" s="39" t="str">
        <f>IFERROR(raw!$D5682,"")</f>
        <v/>
      </c>
      <c r="D5683" s="39" t="str">
        <f>IFERROR(__xludf.DUMMYFUNCTION("IFERROR(RANK(raw!$H5682,Filter(raw!$H$2:$H10000,raw!$B$2:$B10000=raw!$B5682),1),"""")"),"")</f>
        <v/>
      </c>
      <c r="E5683" s="40" t="str">
        <f t="array" ref="E5683">IFERROR(INDEX(raw!$B:$H,MATCH(1,(raw!$B:$B=$B5683)*(raw!$D:$D=$C5683),0),7), "n/a")</f>
        <v/>
      </c>
    </row>
    <row r="5684">
      <c r="B5684" s="39" t="str">
        <f>IFERROR(raw!$B5683,"")</f>
        <v/>
      </c>
      <c r="C5684" s="39" t="str">
        <f>IFERROR(raw!$D5683,"")</f>
        <v/>
      </c>
      <c r="D5684" s="39" t="str">
        <f>IFERROR(__xludf.DUMMYFUNCTION("IFERROR(RANK(raw!$H5683,Filter(raw!$H$2:$H10000,raw!$B$2:$B10000=raw!$B5683),1),"""")"),"")</f>
        <v/>
      </c>
      <c r="E5684" s="40" t="str">
        <f t="array" ref="E5684">IFERROR(INDEX(raw!$B:$H,MATCH(1,(raw!$B:$B=$B5684)*(raw!$D:$D=$C5684),0),7), "n/a")</f>
        <v/>
      </c>
    </row>
    <row r="5685">
      <c r="B5685" s="39" t="str">
        <f>IFERROR(raw!$B5684,"")</f>
        <v/>
      </c>
      <c r="C5685" s="39" t="str">
        <f>IFERROR(raw!$D5684,"")</f>
        <v/>
      </c>
      <c r="D5685" s="39" t="str">
        <f>IFERROR(__xludf.DUMMYFUNCTION("IFERROR(RANK(raw!$H5684,Filter(raw!$H$2:$H10000,raw!$B$2:$B10000=raw!$B5684),1),"""")"),"")</f>
        <v/>
      </c>
      <c r="E5685" s="40" t="str">
        <f t="array" ref="E5685">IFERROR(INDEX(raw!$B:$H,MATCH(1,(raw!$B:$B=$B5685)*(raw!$D:$D=$C5685),0),7), "n/a")</f>
        <v/>
      </c>
    </row>
    <row r="5686">
      <c r="B5686" s="39" t="str">
        <f>IFERROR(raw!$B5685,"")</f>
        <v/>
      </c>
      <c r="C5686" s="39" t="str">
        <f>IFERROR(raw!$D5685,"")</f>
        <v/>
      </c>
      <c r="D5686" s="39" t="str">
        <f>IFERROR(__xludf.DUMMYFUNCTION("IFERROR(RANK(raw!$H5685,Filter(raw!$H$2:$H10000,raw!$B$2:$B10000=raw!$B5685),1),"""")"),"")</f>
        <v/>
      </c>
      <c r="E5686" s="40" t="str">
        <f t="array" ref="E5686">IFERROR(INDEX(raw!$B:$H,MATCH(1,(raw!$B:$B=$B5686)*(raw!$D:$D=$C5686),0),7), "n/a")</f>
        <v/>
      </c>
    </row>
    <row r="5687">
      <c r="B5687" s="39" t="str">
        <f>IFERROR(raw!$B5686,"")</f>
        <v/>
      </c>
      <c r="C5687" s="39" t="str">
        <f>IFERROR(raw!$D5686,"")</f>
        <v/>
      </c>
      <c r="D5687" s="39" t="str">
        <f>IFERROR(__xludf.DUMMYFUNCTION("IFERROR(RANK(raw!$H5686,Filter(raw!$H$2:$H10000,raw!$B$2:$B10000=raw!$B5686),1),"""")"),"")</f>
        <v/>
      </c>
      <c r="E5687" s="40" t="str">
        <f t="array" ref="E5687">IFERROR(INDEX(raw!$B:$H,MATCH(1,(raw!$B:$B=$B5687)*(raw!$D:$D=$C5687),0),7), "n/a")</f>
        <v/>
      </c>
    </row>
    <row r="5688">
      <c r="B5688" s="39" t="str">
        <f>IFERROR(raw!$B5687,"")</f>
        <v/>
      </c>
      <c r="C5688" s="39" t="str">
        <f>IFERROR(raw!$D5687,"")</f>
        <v/>
      </c>
      <c r="D5688" s="39" t="str">
        <f>IFERROR(__xludf.DUMMYFUNCTION("IFERROR(RANK(raw!$H5687,Filter(raw!$H$2:$H10000,raw!$B$2:$B10000=raw!$B5687),1),"""")"),"")</f>
        <v/>
      </c>
      <c r="E5688" s="40" t="str">
        <f t="array" ref="E5688">IFERROR(INDEX(raw!$B:$H,MATCH(1,(raw!$B:$B=$B5688)*(raw!$D:$D=$C5688),0),7), "n/a")</f>
        <v/>
      </c>
    </row>
    <row r="5689">
      <c r="B5689" s="39" t="str">
        <f>IFERROR(raw!$B5688,"")</f>
        <v/>
      </c>
      <c r="C5689" s="39" t="str">
        <f>IFERROR(raw!$D5688,"")</f>
        <v/>
      </c>
      <c r="D5689" s="39" t="str">
        <f>IFERROR(__xludf.DUMMYFUNCTION("IFERROR(RANK(raw!$H5688,Filter(raw!$H$2:$H10000,raw!$B$2:$B10000=raw!$B5688),1),"""")"),"")</f>
        <v/>
      </c>
      <c r="E5689" s="40" t="str">
        <f t="array" ref="E5689">IFERROR(INDEX(raw!$B:$H,MATCH(1,(raw!$B:$B=$B5689)*(raw!$D:$D=$C5689),0),7), "n/a")</f>
        <v/>
      </c>
    </row>
    <row r="5690">
      <c r="B5690" s="39" t="str">
        <f>IFERROR(raw!$B5689,"")</f>
        <v/>
      </c>
      <c r="C5690" s="39" t="str">
        <f>IFERROR(raw!$D5689,"")</f>
        <v/>
      </c>
      <c r="D5690" s="39" t="str">
        <f>IFERROR(__xludf.DUMMYFUNCTION("IFERROR(RANK(raw!$H5689,Filter(raw!$H$2:$H10000,raw!$B$2:$B10000=raw!$B5689),1),"""")"),"")</f>
        <v/>
      </c>
      <c r="E5690" s="40" t="str">
        <f t="array" ref="E5690">IFERROR(INDEX(raw!$B:$H,MATCH(1,(raw!$B:$B=$B5690)*(raw!$D:$D=$C5690),0),7), "n/a")</f>
        <v/>
      </c>
    </row>
    <row r="5691">
      <c r="B5691" s="39" t="str">
        <f>IFERROR(raw!$B5690,"")</f>
        <v/>
      </c>
      <c r="C5691" s="39" t="str">
        <f>IFERROR(raw!$D5690,"")</f>
        <v/>
      </c>
      <c r="D5691" s="39" t="str">
        <f>IFERROR(__xludf.DUMMYFUNCTION("IFERROR(RANK(raw!$H5690,Filter(raw!$H$2:$H10000,raw!$B$2:$B10000=raw!$B5690),1),"""")"),"")</f>
        <v/>
      </c>
      <c r="E5691" s="40" t="str">
        <f t="array" ref="E5691">IFERROR(INDEX(raw!$B:$H,MATCH(1,(raw!$B:$B=$B5691)*(raw!$D:$D=$C5691),0),7), "n/a")</f>
        <v/>
      </c>
    </row>
    <row r="5692">
      <c r="B5692" s="39" t="str">
        <f>IFERROR(raw!$B5691,"")</f>
        <v/>
      </c>
      <c r="C5692" s="39" t="str">
        <f>IFERROR(raw!$D5691,"")</f>
        <v/>
      </c>
      <c r="D5692" s="39" t="str">
        <f>IFERROR(__xludf.DUMMYFUNCTION("IFERROR(RANK(raw!$H5691,Filter(raw!$H$2:$H10000,raw!$B$2:$B10000=raw!$B5691),1),"""")"),"")</f>
        <v/>
      </c>
      <c r="E5692" s="40" t="str">
        <f t="array" ref="E5692">IFERROR(INDEX(raw!$B:$H,MATCH(1,(raw!$B:$B=$B5692)*(raw!$D:$D=$C5692),0),7), "n/a")</f>
        <v/>
      </c>
    </row>
    <row r="5693">
      <c r="B5693" s="39" t="str">
        <f>IFERROR(raw!$B5692,"")</f>
        <v/>
      </c>
      <c r="C5693" s="39" t="str">
        <f>IFERROR(raw!$D5692,"")</f>
        <v/>
      </c>
      <c r="D5693" s="39" t="str">
        <f>IFERROR(__xludf.DUMMYFUNCTION("IFERROR(RANK(raw!$H5692,Filter(raw!$H$2:$H10000,raw!$B$2:$B10000=raw!$B5692),1),"""")"),"")</f>
        <v/>
      </c>
      <c r="E5693" s="40" t="str">
        <f t="array" ref="E5693">IFERROR(INDEX(raw!$B:$H,MATCH(1,(raw!$B:$B=$B5693)*(raw!$D:$D=$C5693),0),7), "n/a")</f>
        <v/>
      </c>
    </row>
    <row r="5694">
      <c r="B5694" s="39" t="str">
        <f>IFERROR(raw!$B5693,"")</f>
        <v/>
      </c>
      <c r="C5694" s="39" t="str">
        <f>IFERROR(raw!$D5693,"")</f>
        <v/>
      </c>
      <c r="D5694" s="39" t="str">
        <f>IFERROR(__xludf.DUMMYFUNCTION("IFERROR(RANK(raw!$H5693,Filter(raw!$H$2:$H10000,raw!$B$2:$B10000=raw!$B5693),1),"""")"),"")</f>
        <v/>
      </c>
      <c r="E5694" s="40" t="str">
        <f t="array" ref="E5694">IFERROR(INDEX(raw!$B:$H,MATCH(1,(raw!$B:$B=$B5694)*(raw!$D:$D=$C5694),0),7), "n/a")</f>
        <v/>
      </c>
    </row>
    <row r="5695">
      <c r="B5695" s="39" t="str">
        <f>IFERROR(raw!$B5694,"")</f>
        <v/>
      </c>
      <c r="C5695" s="39" t="str">
        <f>IFERROR(raw!$D5694,"")</f>
        <v/>
      </c>
      <c r="D5695" s="39" t="str">
        <f>IFERROR(__xludf.DUMMYFUNCTION("IFERROR(RANK(raw!$H5694,Filter(raw!$H$2:$H10000,raw!$B$2:$B10000=raw!$B5694),1),"""")"),"")</f>
        <v/>
      </c>
      <c r="E5695" s="40" t="str">
        <f t="array" ref="E5695">IFERROR(INDEX(raw!$B:$H,MATCH(1,(raw!$B:$B=$B5695)*(raw!$D:$D=$C5695),0),7), "n/a")</f>
        <v/>
      </c>
    </row>
    <row r="5696">
      <c r="B5696" s="39" t="str">
        <f>IFERROR(raw!$B5695,"")</f>
        <v/>
      </c>
      <c r="C5696" s="39" t="str">
        <f>IFERROR(raw!$D5695,"")</f>
        <v/>
      </c>
      <c r="D5696" s="39" t="str">
        <f>IFERROR(__xludf.DUMMYFUNCTION("IFERROR(RANK(raw!$H5695,Filter(raw!$H$2:$H10000,raw!$B$2:$B10000=raw!$B5695),1),"""")"),"")</f>
        <v/>
      </c>
      <c r="E5696" s="40" t="str">
        <f t="array" ref="E5696">IFERROR(INDEX(raw!$B:$H,MATCH(1,(raw!$B:$B=$B5696)*(raw!$D:$D=$C5696),0),7), "n/a")</f>
        <v/>
      </c>
    </row>
    <row r="5697">
      <c r="B5697" s="39" t="str">
        <f>IFERROR(raw!$B5696,"")</f>
        <v/>
      </c>
      <c r="C5697" s="39" t="str">
        <f>IFERROR(raw!$D5696,"")</f>
        <v/>
      </c>
      <c r="D5697" s="39" t="str">
        <f>IFERROR(__xludf.DUMMYFUNCTION("IFERROR(RANK(raw!$H5696,Filter(raw!$H$2:$H10000,raw!$B$2:$B10000=raw!$B5696),1),"""")"),"")</f>
        <v/>
      </c>
      <c r="E5697" s="40" t="str">
        <f t="array" ref="E5697">IFERROR(INDEX(raw!$B:$H,MATCH(1,(raw!$B:$B=$B5697)*(raw!$D:$D=$C5697),0),7), "n/a")</f>
        <v/>
      </c>
    </row>
    <row r="5698">
      <c r="B5698" s="39" t="str">
        <f>IFERROR(raw!$B5697,"")</f>
        <v/>
      </c>
      <c r="C5698" s="39" t="str">
        <f>IFERROR(raw!$D5697,"")</f>
        <v/>
      </c>
      <c r="D5698" s="39" t="str">
        <f>IFERROR(__xludf.DUMMYFUNCTION("IFERROR(RANK(raw!$H5697,Filter(raw!$H$2:$H10000,raw!$B$2:$B10000=raw!$B5697),1),"""")"),"")</f>
        <v/>
      </c>
      <c r="E5698" s="40" t="str">
        <f t="array" ref="E5698">IFERROR(INDEX(raw!$B:$H,MATCH(1,(raw!$B:$B=$B5698)*(raw!$D:$D=$C5698),0),7), "n/a")</f>
        <v/>
      </c>
    </row>
    <row r="5699">
      <c r="B5699" s="39" t="str">
        <f>IFERROR(raw!$B5698,"")</f>
        <v/>
      </c>
      <c r="C5699" s="39" t="str">
        <f>IFERROR(raw!$D5698,"")</f>
        <v/>
      </c>
      <c r="D5699" s="39" t="str">
        <f>IFERROR(__xludf.DUMMYFUNCTION("IFERROR(RANK(raw!$H5698,Filter(raw!$H$2:$H10000,raw!$B$2:$B10000=raw!$B5698),1),"""")"),"")</f>
        <v/>
      </c>
      <c r="E5699" s="40" t="str">
        <f t="array" ref="E5699">IFERROR(INDEX(raw!$B:$H,MATCH(1,(raw!$B:$B=$B5699)*(raw!$D:$D=$C5699),0),7), "n/a")</f>
        <v/>
      </c>
    </row>
    <row r="5700">
      <c r="B5700" s="39" t="str">
        <f>IFERROR(raw!$B5699,"")</f>
        <v/>
      </c>
      <c r="C5700" s="39" t="str">
        <f>IFERROR(raw!$D5699,"")</f>
        <v/>
      </c>
      <c r="D5700" s="39" t="str">
        <f>IFERROR(__xludf.DUMMYFUNCTION("IFERROR(RANK(raw!$H5699,Filter(raw!$H$2:$H10000,raw!$B$2:$B10000=raw!$B5699),1),"""")"),"")</f>
        <v/>
      </c>
      <c r="E5700" s="40" t="str">
        <f t="array" ref="E5700">IFERROR(INDEX(raw!$B:$H,MATCH(1,(raw!$B:$B=$B5700)*(raw!$D:$D=$C5700),0),7), "n/a")</f>
        <v/>
      </c>
    </row>
    <row r="5701">
      <c r="B5701" s="39" t="str">
        <f>IFERROR(raw!$B5700,"")</f>
        <v/>
      </c>
      <c r="C5701" s="39" t="str">
        <f>IFERROR(raw!$D5700,"")</f>
        <v/>
      </c>
      <c r="D5701" s="39" t="str">
        <f>IFERROR(__xludf.DUMMYFUNCTION("IFERROR(RANK(raw!$H5700,Filter(raw!$H$2:$H10000,raw!$B$2:$B10000=raw!$B5700),1),"""")"),"")</f>
        <v/>
      </c>
      <c r="E5701" s="40" t="str">
        <f t="array" ref="E5701">IFERROR(INDEX(raw!$B:$H,MATCH(1,(raw!$B:$B=$B5701)*(raw!$D:$D=$C5701),0),7), "n/a")</f>
        <v/>
      </c>
    </row>
    <row r="5702">
      <c r="B5702" s="39" t="str">
        <f>IFERROR(raw!$B5701,"")</f>
        <v/>
      </c>
      <c r="C5702" s="39" t="str">
        <f>IFERROR(raw!$D5701,"")</f>
        <v/>
      </c>
      <c r="D5702" s="39" t="str">
        <f>IFERROR(__xludf.DUMMYFUNCTION("IFERROR(RANK(raw!$H5701,Filter(raw!$H$2:$H10000,raw!$B$2:$B10000=raw!$B5701),1),"""")"),"")</f>
        <v/>
      </c>
      <c r="E5702" s="40" t="str">
        <f t="array" ref="E5702">IFERROR(INDEX(raw!$B:$H,MATCH(1,(raw!$B:$B=$B5702)*(raw!$D:$D=$C5702),0),7), "n/a")</f>
        <v/>
      </c>
    </row>
    <row r="5703">
      <c r="B5703" s="39" t="str">
        <f>IFERROR(raw!$B5702,"")</f>
        <v/>
      </c>
      <c r="C5703" s="39" t="str">
        <f>IFERROR(raw!$D5702,"")</f>
        <v/>
      </c>
      <c r="D5703" s="39" t="str">
        <f>IFERROR(__xludf.DUMMYFUNCTION("IFERROR(RANK(raw!$H5702,Filter(raw!$H$2:$H10000,raw!$B$2:$B10000=raw!$B5702),1),"""")"),"")</f>
        <v/>
      </c>
      <c r="E5703" s="40" t="str">
        <f t="array" ref="E5703">IFERROR(INDEX(raw!$B:$H,MATCH(1,(raw!$B:$B=$B5703)*(raw!$D:$D=$C5703),0),7), "n/a")</f>
        <v/>
      </c>
    </row>
    <row r="5704">
      <c r="B5704" s="39" t="str">
        <f>IFERROR(raw!$B5703,"")</f>
        <v/>
      </c>
      <c r="C5704" s="39" t="str">
        <f>IFERROR(raw!$D5703,"")</f>
        <v/>
      </c>
      <c r="D5704" s="39" t="str">
        <f>IFERROR(__xludf.DUMMYFUNCTION("IFERROR(RANK(raw!$H5703,Filter(raw!$H$2:$H10000,raw!$B$2:$B10000=raw!$B5703),1),"""")"),"")</f>
        <v/>
      </c>
      <c r="E5704" s="40" t="str">
        <f t="array" ref="E5704">IFERROR(INDEX(raw!$B:$H,MATCH(1,(raw!$B:$B=$B5704)*(raw!$D:$D=$C5704),0),7), "n/a")</f>
        <v/>
      </c>
    </row>
    <row r="5705">
      <c r="B5705" s="39" t="str">
        <f>IFERROR(raw!$B5704,"")</f>
        <v/>
      </c>
      <c r="C5705" s="39" t="str">
        <f>IFERROR(raw!$D5704,"")</f>
        <v/>
      </c>
      <c r="D5705" s="39" t="str">
        <f>IFERROR(__xludf.DUMMYFUNCTION("IFERROR(RANK(raw!$H5704,Filter(raw!$H$2:$H10000,raw!$B$2:$B10000=raw!$B5704),1),"""")"),"")</f>
        <v/>
      </c>
      <c r="E5705" s="40" t="str">
        <f t="array" ref="E5705">IFERROR(INDEX(raw!$B:$H,MATCH(1,(raw!$B:$B=$B5705)*(raw!$D:$D=$C5705),0),7), "n/a")</f>
        <v/>
      </c>
    </row>
    <row r="5706">
      <c r="B5706" s="39" t="str">
        <f>IFERROR(raw!$B5705,"")</f>
        <v/>
      </c>
      <c r="C5706" s="39" t="str">
        <f>IFERROR(raw!$D5705,"")</f>
        <v/>
      </c>
      <c r="D5706" s="39" t="str">
        <f>IFERROR(__xludf.DUMMYFUNCTION("IFERROR(RANK(raw!$H5705,Filter(raw!$H$2:$H10000,raw!$B$2:$B10000=raw!$B5705),1),"""")"),"")</f>
        <v/>
      </c>
      <c r="E5706" s="40" t="str">
        <f t="array" ref="E5706">IFERROR(INDEX(raw!$B:$H,MATCH(1,(raw!$B:$B=$B5706)*(raw!$D:$D=$C5706),0),7), "n/a")</f>
        <v/>
      </c>
    </row>
    <row r="5707">
      <c r="B5707" s="39" t="str">
        <f>IFERROR(raw!$B5706,"")</f>
        <v/>
      </c>
      <c r="C5707" s="39" t="str">
        <f>IFERROR(raw!$D5706,"")</f>
        <v/>
      </c>
      <c r="D5707" s="39" t="str">
        <f>IFERROR(__xludf.DUMMYFUNCTION("IFERROR(RANK(raw!$H5706,Filter(raw!$H$2:$H10000,raw!$B$2:$B10000=raw!$B5706),1),"""")"),"")</f>
        <v/>
      </c>
      <c r="E5707" s="40" t="str">
        <f t="array" ref="E5707">IFERROR(INDEX(raw!$B:$H,MATCH(1,(raw!$B:$B=$B5707)*(raw!$D:$D=$C5707),0),7), "n/a")</f>
        <v/>
      </c>
    </row>
    <row r="5708">
      <c r="B5708" s="39" t="str">
        <f>IFERROR(raw!$B5707,"")</f>
        <v/>
      </c>
      <c r="C5708" s="39" t="str">
        <f>IFERROR(raw!$D5707,"")</f>
        <v/>
      </c>
      <c r="D5708" s="39" t="str">
        <f>IFERROR(__xludf.DUMMYFUNCTION("IFERROR(RANK(raw!$H5707,Filter(raw!$H$2:$H10000,raw!$B$2:$B10000=raw!$B5707),1),"""")"),"")</f>
        <v/>
      </c>
      <c r="E5708" s="40" t="str">
        <f t="array" ref="E5708">IFERROR(INDEX(raw!$B:$H,MATCH(1,(raw!$B:$B=$B5708)*(raw!$D:$D=$C5708),0),7), "n/a")</f>
        <v/>
      </c>
    </row>
    <row r="5709">
      <c r="B5709" s="39" t="str">
        <f>IFERROR(raw!$B5708,"")</f>
        <v/>
      </c>
      <c r="C5709" s="39" t="str">
        <f>IFERROR(raw!$D5708,"")</f>
        <v/>
      </c>
      <c r="D5709" s="39" t="str">
        <f>IFERROR(__xludf.DUMMYFUNCTION("IFERROR(RANK(raw!$H5708,Filter(raw!$H$2:$H10000,raw!$B$2:$B10000=raw!$B5708),1),"""")"),"")</f>
        <v/>
      </c>
      <c r="E5709" s="40" t="str">
        <f t="array" ref="E5709">IFERROR(INDEX(raw!$B:$H,MATCH(1,(raw!$B:$B=$B5709)*(raw!$D:$D=$C5709),0),7), "n/a")</f>
        <v/>
      </c>
    </row>
    <row r="5710">
      <c r="B5710" s="39" t="str">
        <f>IFERROR(raw!$B5709,"")</f>
        <v/>
      </c>
      <c r="C5710" s="39" t="str">
        <f>IFERROR(raw!$D5709,"")</f>
        <v/>
      </c>
      <c r="D5710" s="39" t="str">
        <f>IFERROR(__xludf.DUMMYFUNCTION("IFERROR(RANK(raw!$H5709,Filter(raw!$H$2:$H10000,raw!$B$2:$B10000=raw!$B5709),1),"""")"),"")</f>
        <v/>
      </c>
      <c r="E5710" s="40" t="str">
        <f t="array" ref="E5710">IFERROR(INDEX(raw!$B:$H,MATCH(1,(raw!$B:$B=$B5710)*(raw!$D:$D=$C5710),0),7), "n/a")</f>
        <v/>
      </c>
    </row>
    <row r="5711">
      <c r="B5711" s="39" t="str">
        <f>IFERROR(raw!$B5710,"")</f>
        <v/>
      </c>
      <c r="C5711" s="39" t="str">
        <f>IFERROR(raw!$D5710,"")</f>
        <v/>
      </c>
      <c r="D5711" s="39" t="str">
        <f>IFERROR(__xludf.DUMMYFUNCTION("IFERROR(RANK(raw!$H5710,Filter(raw!$H$2:$H10000,raw!$B$2:$B10000=raw!$B5710),1),"""")"),"")</f>
        <v/>
      </c>
      <c r="E5711" s="40" t="str">
        <f t="array" ref="E5711">IFERROR(INDEX(raw!$B:$H,MATCH(1,(raw!$B:$B=$B5711)*(raw!$D:$D=$C5711),0),7), "n/a")</f>
        <v/>
      </c>
    </row>
    <row r="5712">
      <c r="B5712" s="39" t="str">
        <f>IFERROR(raw!$B5711,"")</f>
        <v/>
      </c>
      <c r="C5712" s="39" t="str">
        <f>IFERROR(raw!$D5711,"")</f>
        <v/>
      </c>
      <c r="D5712" s="39" t="str">
        <f>IFERROR(__xludf.DUMMYFUNCTION("IFERROR(RANK(raw!$H5711,Filter(raw!$H$2:$H10000,raw!$B$2:$B10000=raw!$B5711),1),"""")"),"")</f>
        <v/>
      </c>
      <c r="E5712" s="40" t="str">
        <f t="array" ref="E5712">IFERROR(INDEX(raw!$B:$H,MATCH(1,(raw!$B:$B=$B5712)*(raw!$D:$D=$C5712),0),7), "n/a")</f>
        <v/>
      </c>
    </row>
    <row r="5713">
      <c r="B5713" s="39" t="str">
        <f>IFERROR(raw!$B5712,"")</f>
        <v/>
      </c>
      <c r="C5713" s="39" t="str">
        <f>IFERROR(raw!$D5712,"")</f>
        <v/>
      </c>
      <c r="D5713" s="39" t="str">
        <f>IFERROR(__xludf.DUMMYFUNCTION("IFERROR(RANK(raw!$H5712,Filter(raw!$H$2:$H10000,raw!$B$2:$B10000=raw!$B5712),1),"""")"),"")</f>
        <v/>
      </c>
      <c r="E5713" s="40" t="str">
        <f t="array" ref="E5713">IFERROR(INDEX(raw!$B:$H,MATCH(1,(raw!$B:$B=$B5713)*(raw!$D:$D=$C5713),0),7), "n/a")</f>
        <v/>
      </c>
    </row>
    <row r="5714">
      <c r="B5714" s="39" t="str">
        <f>IFERROR(raw!$B5713,"")</f>
        <v/>
      </c>
      <c r="C5714" s="39" t="str">
        <f>IFERROR(raw!$D5713,"")</f>
        <v/>
      </c>
      <c r="D5714" s="39" t="str">
        <f>IFERROR(__xludf.DUMMYFUNCTION("IFERROR(RANK(raw!$H5713,Filter(raw!$H$2:$H10000,raw!$B$2:$B10000=raw!$B5713),1),"""")"),"")</f>
        <v/>
      </c>
      <c r="E5714" s="40" t="str">
        <f t="array" ref="E5714">IFERROR(INDEX(raw!$B:$H,MATCH(1,(raw!$B:$B=$B5714)*(raw!$D:$D=$C5714),0),7), "n/a")</f>
        <v/>
      </c>
    </row>
    <row r="5715">
      <c r="B5715" s="39" t="str">
        <f>IFERROR(raw!$B5714,"")</f>
        <v/>
      </c>
      <c r="C5715" s="39" t="str">
        <f>IFERROR(raw!$D5714,"")</f>
        <v/>
      </c>
      <c r="D5715" s="39" t="str">
        <f>IFERROR(__xludf.DUMMYFUNCTION("IFERROR(RANK(raw!$H5714,Filter(raw!$H$2:$H10000,raw!$B$2:$B10000=raw!$B5714),1),"""")"),"")</f>
        <v/>
      </c>
      <c r="E5715" s="40" t="str">
        <f t="array" ref="E5715">IFERROR(INDEX(raw!$B:$H,MATCH(1,(raw!$B:$B=$B5715)*(raw!$D:$D=$C5715),0),7), "n/a")</f>
        <v/>
      </c>
    </row>
    <row r="5716">
      <c r="B5716" s="39" t="str">
        <f>IFERROR(raw!$B5715,"")</f>
        <v/>
      </c>
      <c r="C5716" s="39" t="str">
        <f>IFERROR(raw!$D5715,"")</f>
        <v/>
      </c>
      <c r="D5716" s="39" t="str">
        <f>IFERROR(__xludf.DUMMYFUNCTION("IFERROR(RANK(raw!$H5715,Filter(raw!$H$2:$H10000,raw!$B$2:$B10000=raw!$B5715),1),"""")"),"")</f>
        <v/>
      </c>
      <c r="E5716" s="40" t="str">
        <f t="array" ref="E5716">IFERROR(INDEX(raw!$B:$H,MATCH(1,(raw!$B:$B=$B5716)*(raw!$D:$D=$C5716),0),7), "n/a")</f>
        <v/>
      </c>
    </row>
    <row r="5717">
      <c r="B5717" s="39" t="str">
        <f>IFERROR(raw!$B5716,"")</f>
        <v/>
      </c>
      <c r="C5717" s="39" t="str">
        <f>IFERROR(raw!$D5716,"")</f>
        <v/>
      </c>
      <c r="D5717" s="39" t="str">
        <f>IFERROR(__xludf.DUMMYFUNCTION("IFERROR(RANK(raw!$H5716,Filter(raw!$H$2:$H10000,raw!$B$2:$B10000=raw!$B5716),1),"""")"),"")</f>
        <v/>
      </c>
      <c r="E5717" s="40" t="str">
        <f t="array" ref="E5717">IFERROR(INDEX(raw!$B:$H,MATCH(1,(raw!$B:$B=$B5717)*(raw!$D:$D=$C5717),0),7), "n/a")</f>
        <v/>
      </c>
    </row>
    <row r="5718">
      <c r="B5718" s="39" t="str">
        <f>IFERROR(raw!$B5717,"")</f>
        <v/>
      </c>
      <c r="C5718" s="39" t="str">
        <f>IFERROR(raw!$D5717,"")</f>
        <v/>
      </c>
      <c r="D5718" s="39" t="str">
        <f>IFERROR(__xludf.DUMMYFUNCTION("IFERROR(RANK(raw!$H5717,Filter(raw!$H$2:$H10000,raw!$B$2:$B10000=raw!$B5717),1),"""")"),"")</f>
        <v/>
      </c>
      <c r="E5718" s="40" t="str">
        <f t="array" ref="E5718">IFERROR(INDEX(raw!$B:$H,MATCH(1,(raw!$B:$B=$B5718)*(raw!$D:$D=$C5718),0),7), "n/a")</f>
        <v/>
      </c>
    </row>
    <row r="5719">
      <c r="B5719" s="39" t="str">
        <f>IFERROR(raw!$B5718,"")</f>
        <v/>
      </c>
      <c r="C5719" s="39" t="str">
        <f>IFERROR(raw!$D5718,"")</f>
        <v/>
      </c>
      <c r="D5719" s="39" t="str">
        <f>IFERROR(__xludf.DUMMYFUNCTION("IFERROR(RANK(raw!$H5718,Filter(raw!$H$2:$H10000,raw!$B$2:$B10000=raw!$B5718),1),"""")"),"")</f>
        <v/>
      </c>
      <c r="E5719" s="40" t="str">
        <f t="array" ref="E5719">IFERROR(INDEX(raw!$B:$H,MATCH(1,(raw!$B:$B=$B5719)*(raw!$D:$D=$C5719),0),7), "n/a")</f>
        <v/>
      </c>
    </row>
    <row r="5720">
      <c r="B5720" s="39" t="str">
        <f>IFERROR(raw!$B5719,"")</f>
        <v/>
      </c>
      <c r="C5720" s="39" t="str">
        <f>IFERROR(raw!$D5719,"")</f>
        <v/>
      </c>
      <c r="D5720" s="39" t="str">
        <f>IFERROR(__xludf.DUMMYFUNCTION("IFERROR(RANK(raw!$H5719,Filter(raw!$H$2:$H10000,raw!$B$2:$B10000=raw!$B5719),1),"""")"),"")</f>
        <v/>
      </c>
      <c r="E5720" s="40" t="str">
        <f t="array" ref="E5720">IFERROR(INDEX(raw!$B:$H,MATCH(1,(raw!$B:$B=$B5720)*(raw!$D:$D=$C5720),0),7), "n/a")</f>
        <v/>
      </c>
    </row>
    <row r="5721">
      <c r="B5721" s="39" t="str">
        <f>IFERROR(raw!$B5720,"")</f>
        <v/>
      </c>
      <c r="C5721" s="39" t="str">
        <f>IFERROR(raw!$D5720,"")</f>
        <v/>
      </c>
      <c r="D5721" s="39" t="str">
        <f>IFERROR(__xludf.DUMMYFUNCTION("IFERROR(RANK(raw!$H5720,Filter(raw!$H$2:$H10000,raw!$B$2:$B10000=raw!$B5720),1),"""")"),"")</f>
        <v/>
      </c>
      <c r="E5721" s="40" t="str">
        <f t="array" ref="E5721">IFERROR(INDEX(raw!$B:$H,MATCH(1,(raw!$B:$B=$B5721)*(raw!$D:$D=$C5721),0),7), "n/a")</f>
        <v/>
      </c>
    </row>
    <row r="5722">
      <c r="B5722" s="39" t="str">
        <f>IFERROR(raw!$B5721,"")</f>
        <v/>
      </c>
      <c r="C5722" s="39" t="str">
        <f>IFERROR(raw!$D5721,"")</f>
        <v/>
      </c>
      <c r="D5722" s="39" t="str">
        <f>IFERROR(__xludf.DUMMYFUNCTION("IFERROR(RANK(raw!$H5721,Filter(raw!$H$2:$H10000,raw!$B$2:$B10000=raw!$B5721),1),"""")"),"")</f>
        <v/>
      </c>
      <c r="E5722" s="40" t="str">
        <f t="array" ref="E5722">IFERROR(INDEX(raw!$B:$H,MATCH(1,(raw!$B:$B=$B5722)*(raw!$D:$D=$C5722),0),7), "n/a")</f>
        <v/>
      </c>
    </row>
    <row r="5723">
      <c r="B5723" s="39" t="str">
        <f>IFERROR(raw!$B5722,"")</f>
        <v/>
      </c>
      <c r="C5723" s="39" t="str">
        <f>IFERROR(raw!$D5722,"")</f>
        <v/>
      </c>
      <c r="D5723" s="39" t="str">
        <f>IFERROR(__xludf.DUMMYFUNCTION("IFERROR(RANK(raw!$H5722,Filter(raw!$H$2:$H10000,raw!$B$2:$B10000=raw!$B5722),1),"""")"),"")</f>
        <v/>
      </c>
      <c r="E5723" s="40" t="str">
        <f t="array" ref="E5723">IFERROR(INDEX(raw!$B:$H,MATCH(1,(raw!$B:$B=$B5723)*(raw!$D:$D=$C5723),0),7), "n/a")</f>
        <v/>
      </c>
    </row>
    <row r="5724">
      <c r="B5724" s="39" t="str">
        <f>IFERROR(raw!$B5723,"")</f>
        <v/>
      </c>
      <c r="C5724" s="39" t="str">
        <f>IFERROR(raw!$D5723,"")</f>
        <v/>
      </c>
      <c r="D5724" s="39" t="str">
        <f>IFERROR(__xludf.DUMMYFUNCTION("IFERROR(RANK(raw!$H5723,Filter(raw!$H$2:$H10000,raw!$B$2:$B10000=raw!$B5723),1),"""")"),"")</f>
        <v/>
      </c>
      <c r="E5724" s="40" t="str">
        <f t="array" ref="E5724">IFERROR(INDEX(raw!$B:$H,MATCH(1,(raw!$B:$B=$B5724)*(raw!$D:$D=$C5724),0),7), "n/a")</f>
        <v/>
      </c>
    </row>
    <row r="5725">
      <c r="B5725" s="39" t="str">
        <f>IFERROR(raw!$B5724,"")</f>
        <v/>
      </c>
      <c r="C5725" s="39" t="str">
        <f>IFERROR(raw!$D5724,"")</f>
        <v/>
      </c>
      <c r="D5725" s="39" t="str">
        <f>IFERROR(__xludf.DUMMYFUNCTION("IFERROR(RANK(raw!$H5724,Filter(raw!$H$2:$H10000,raw!$B$2:$B10000=raw!$B5724),1),"""")"),"")</f>
        <v/>
      </c>
      <c r="E5725" s="40" t="str">
        <f t="array" ref="E5725">IFERROR(INDEX(raw!$B:$H,MATCH(1,(raw!$B:$B=$B5725)*(raw!$D:$D=$C5725),0),7), "n/a")</f>
        <v/>
      </c>
    </row>
    <row r="5726">
      <c r="B5726" s="39" t="str">
        <f>IFERROR(raw!$B5725,"")</f>
        <v/>
      </c>
      <c r="C5726" s="39" t="str">
        <f>IFERROR(raw!$D5725,"")</f>
        <v/>
      </c>
      <c r="D5726" s="39" t="str">
        <f>IFERROR(__xludf.DUMMYFUNCTION("IFERROR(RANK(raw!$H5725,Filter(raw!$H$2:$H10000,raw!$B$2:$B10000=raw!$B5725),1),"""")"),"")</f>
        <v/>
      </c>
      <c r="E5726" s="40" t="str">
        <f t="array" ref="E5726">IFERROR(INDEX(raw!$B:$H,MATCH(1,(raw!$B:$B=$B5726)*(raw!$D:$D=$C5726),0),7), "n/a")</f>
        <v/>
      </c>
    </row>
    <row r="5727">
      <c r="B5727" s="39" t="str">
        <f>IFERROR(raw!$B5726,"")</f>
        <v/>
      </c>
      <c r="C5727" s="39" t="str">
        <f>IFERROR(raw!$D5726,"")</f>
        <v/>
      </c>
      <c r="D5727" s="39" t="str">
        <f>IFERROR(__xludf.DUMMYFUNCTION("IFERROR(RANK(raw!$H5726,Filter(raw!$H$2:$H10000,raw!$B$2:$B10000=raw!$B5726),1),"""")"),"")</f>
        <v/>
      </c>
      <c r="E5727" s="40" t="str">
        <f t="array" ref="E5727">IFERROR(INDEX(raw!$B:$H,MATCH(1,(raw!$B:$B=$B5727)*(raw!$D:$D=$C5727),0),7), "n/a")</f>
        <v/>
      </c>
    </row>
    <row r="5728">
      <c r="B5728" s="39" t="str">
        <f>IFERROR(raw!$B5727,"")</f>
        <v/>
      </c>
      <c r="C5728" s="39" t="str">
        <f>IFERROR(raw!$D5727,"")</f>
        <v/>
      </c>
      <c r="D5728" s="39" t="str">
        <f>IFERROR(__xludf.DUMMYFUNCTION("IFERROR(RANK(raw!$H5727,Filter(raw!$H$2:$H10000,raw!$B$2:$B10000=raw!$B5727),1),"""")"),"")</f>
        <v/>
      </c>
      <c r="E5728" s="40" t="str">
        <f t="array" ref="E5728">IFERROR(INDEX(raw!$B:$H,MATCH(1,(raw!$B:$B=$B5728)*(raw!$D:$D=$C5728),0),7), "n/a")</f>
        <v/>
      </c>
    </row>
    <row r="5729">
      <c r="B5729" s="39" t="str">
        <f>IFERROR(raw!$B5728,"")</f>
        <v/>
      </c>
      <c r="C5729" s="39" t="str">
        <f>IFERROR(raw!$D5728,"")</f>
        <v/>
      </c>
      <c r="D5729" s="39" t="str">
        <f>IFERROR(__xludf.DUMMYFUNCTION("IFERROR(RANK(raw!$H5728,Filter(raw!$H$2:$H10000,raw!$B$2:$B10000=raw!$B5728),1),"""")"),"")</f>
        <v/>
      </c>
      <c r="E5729" s="40" t="str">
        <f t="array" ref="E5729">IFERROR(INDEX(raw!$B:$H,MATCH(1,(raw!$B:$B=$B5729)*(raw!$D:$D=$C5729),0),7), "n/a")</f>
        <v/>
      </c>
    </row>
    <row r="5730">
      <c r="B5730" s="39" t="str">
        <f>IFERROR(raw!$B5729,"")</f>
        <v/>
      </c>
      <c r="C5730" s="39" t="str">
        <f>IFERROR(raw!$D5729,"")</f>
        <v/>
      </c>
      <c r="D5730" s="39" t="str">
        <f>IFERROR(__xludf.DUMMYFUNCTION("IFERROR(RANK(raw!$H5729,Filter(raw!$H$2:$H10000,raw!$B$2:$B10000=raw!$B5729),1),"""")"),"")</f>
        <v/>
      </c>
      <c r="E5730" s="40" t="str">
        <f t="array" ref="E5730">IFERROR(INDEX(raw!$B:$H,MATCH(1,(raw!$B:$B=$B5730)*(raw!$D:$D=$C5730),0),7), "n/a")</f>
        <v/>
      </c>
    </row>
    <row r="5731">
      <c r="B5731" s="39" t="str">
        <f>IFERROR(raw!$B5730,"")</f>
        <v/>
      </c>
      <c r="C5731" s="39" t="str">
        <f>IFERROR(raw!$D5730,"")</f>
        <v/>
      </c>
      <c r="D5731" s="39" t="str">
        <f>IFERROR(__xludf.DUMMYFUNCTION("IFERROR(RANK(raw!$H5730,Filter(raw!$H$2:$H10000,raw!$B$2:$B10000=raw!$B5730),1),"""")"),"")</f>
        <v/>
      </c>
      <c r="E5731" s="40" t="str">
        <f t="array" ref="E5731">IFERROR(INDEX(raw!$B:$H,MATCH(1,(raw!$B:$B=$B5731)*(raw!$D:$D=$C5731),0),7), "n/a")</f>
        <v/>
      </c>
    </row>
    <row r="5732">
      <c r="B5732" s="39" t="str">
        <f>IFERROR(raw!$B5731,"")</f>
        <v/>
      </c>
      <c r="C5732" s="39" t="str">
        <f>IFERROR(raw!$D5731,"")</f>
        <v/>
      </c>
      <c r="D5732" s="39" t="str">
        <f>IFERROR(__xludf.DUMMYFUNCTION("IFERROR(RANK(raw!$H5731,Filter(raw!$H$2:$H10000,raw!$B$2:$B10000=raw!$B5731),1),"""")"),"")</f>
        <v/>
      </c>
      <c r="E5732" s="40" t="str">
        <f t="array" ref="E5732">IFERROR(INDEX(raw!$B:$H,MATCH(1,(raw!$B:$B=$B5732)*(raw!$D:$D=$C5732),0),7), "n/a")</f>
        <v/>
      </c>
    </row>
    <row r="5733">
      <c r="B5733" s="39" t="str">
        <f>IFERROR(raw!$B5732,"")</f>
        <v/>
      </c>
      <c r="C5733" s="39" t="str">
        <f>IFERROR(raw!$D5732,"")</f>
        <v/>
      </c>
      <c r="D5733" s="39" t="str">
        <f>IFERROR(__xludf.DUMMYFUNCTION("IFERROR(RANK(raw!$H5732,Filter(raw!$H$2:$H10000,raw!$B$2:$B10000=raw!$B5732),1),"""")"),"")</f>
        <v/>
      </c>
      <c r="E5733" s="40" t="str">
        <f t="array" ref="E5733">IFERROR(INDEX(raw!$B:$H,MATCH(1,(raw!$B:$B=$B5733)*(raw!$D:$D=$C5733),0),7), "n/a")</f>
        <v/>
      </c>
    </row>
    <row r="5734">
      <c r="B5734" s="39" t="str">
        <f>IFERROR(raw!$B5733,"")</f>
        <v/>
      </c>
      <c r="C5734" s="39" t="str">
        <f>IFERROR(raw!$D5733,"")</f>
        <v/>
      </c>
      <c r="D5734" s="39" t="str">
        <f>IFERROR(__xludf.DUMMYFUNCTION("IFERROR(RANK(raw!$H5733,Filter(raw!$H$2:$H10000,raw!$B$2:$B10000=raw!$B5733),1),"""")"),"")</f>
        <v/>
      </c>
      <c r="E5734" s="40" t="str">
        <f t="array" ref="E5734">IFERROR(INDEX(raw!$B:$H,MATCH(1,(raw!$B:$B=$B5734)*(raw!$D:$D=$C5734),0),7), "n/a")</f>
        <v/>
      </c>
    </row>
    <row r="5735">
      <c r="B5735" s="39" t="str">
        <f>IFERROR(raw!$B5734,"")</f>
        <v/>
      </c>
      <c r="C5735" s="39" t="str">
        <f>IFERROR(raw!$D5734,"")</f>
        <v/>
      </c>
      <c r="D5735" s="39" t="str">
        <f>IFERROR(__xludf.DUMMYFUNCTION("IFERROR(RANK(raw!$H5734,Filter(raw!$H$2:$H10000,raw!$B$2:$B10000=raw!$B5734),1),"""")"),"")</f>
        <v/>
      </c>
      <c r="E5735" s="40" t="str">
        <f t="array" ref="E5735">IFERROR(INDEX(raw!$B:$H,MATCH(1,(raw!$B:$B=$B5735)*(raw!$D:$D=$C5735),0),7), "n/a")</f>
        <v/>
      </c>
    </row>
    <row r="5736">
      <c r="B5736" s="39" t="str">
        <f>IFERROR(raw!$B5735,"")</f>
        <v/>
      </c>
      <c r="C5736" s="39" t="str">
        <f>IFERROR(raw!$D5735,"")</f>
        <v/>
      </c>
      <c r="D5736" s="39" t="str">
        <f>IFERROR(__xludf.DUMMYFUNCTION("IFERROR(RANK(raw!$H5735,Filter(raw!$H$2:$H10000,raw!$B$2:$B10000=raw!$B5735),1),"""")"),"")</f>
        <v/>
      </c>
      <c r="E5736" s="40" t="str">
        <f t="array" ref="E5736">IFERROR(INDEX(raw!$B:$H,MATCH(1,(raw!$B:$B=$B5736)*(raw!$D:$D=$C5736),0),7), "n/a")</f>
        <v/>
      </c>
    </row>
    <row r="5737">
      <c r="B5737" s="39" t="str">
        <f>IFERROR(raw!$B5736,"")</f>
        <v/>
      </c>
      <c r="C5737" s="39" t="str">
        <f>IFERROR(raw!$D5736,"")</f>
        <v/>
      </c>
      <c r="D5737" s="39" t="str">
        <f>IFERROR(__xludf.DUMMYFUNCTION("IFERROR(RANK(raw!$H5736,Filter(raw!$H$2:$H10000,raw!$B$2:$B10000=raw!$B5736),1),"""")"),"")</f>
        <v/>
      </c>
      <c r="E5737" s="40" t="str">
        <f t="array" ref="E5737">IFERROR(INDEX(raw!$B:$H,MATCH(1,(raw!$B:$B=$B5737)*(raw!$D:$D=$C5737),0),7), "n/a")</f>
        <v/>
      </c>
    </row>
    <row r="5738">
      <c r="B5738" s="39" t="str">
        <f>IFERROR(raw!$B5737,"")</f>
        <v/>
      </c>
      <c r="C5738" s="39" t="str">
        <f>IFERROR(raw!$D5737,"")</f>
        <v/>
      </c>
      <c r="D5738" s="39" t="str">
        <f>IFERROR(__xludf.DUMMYFUNCTION("IFERROR(RANK(raw!$H5737,Filter(raw!$H$2:$H10000,raw!$B$2:$B10000=raw!$B5737),1),"""")"),"")</f>
        <v/>
      </c>
      <c r="E5738" s="40" t="str">
        <f t="array" ref="E5738">IFERROR(INDEX(raw!$B:$H,MATCH(1,(raw!$B:$B=$B5738)*(raw!$D:$D=$C5738),0),7), "n/a")</f>
        <v/>
      </c>
    </row>
    <row r="5739">
      <c r="B5739" s="39" t="str">
        <f>IFERROR(raw!$B5738,"")</f>
        <v/>
      </c>
      <c r="C5739" s="39" t="str">
        <f>IFERROR(raw!$D5738,"")</f>
        <v/>
      </c>
      <c r="D5739" s="39" t="str">
        <f>IFERROR(__xludf.DUMMYFUNCTION("IFERROR(RANK(raw!$H5738,Filter(raw!$H$2:$H10000,raw!$B$2:$B10000=raw!$B5738),1),"""")"),"")</f>
        <v/>
      </c>
      <c r="E5739" s="40" t="str">
        <f t="array" ref="E5739">IFERROR(INDEX(raw!$B:$H,MATCH(1,(raw!$B:$B=$B5739)*(raw!$D:$D=$C5739),0),7), "n/a")</f>
        <v/>
      </c>
    </row>
    <row r="5740">
      <c r="B5740" s="39" t="str">
        <f>IFERROR(raw!$B5739,"")</f>
        <v/>
      </c>
      <c r="C5740" s="39" t="str">
        <f>IFERROR(raw!$D5739,"")</f>
        <v/>
      </c>
      <c r="D5740" s="39" t="str">
        <f>IFERROR(__xludf.DUMMYFUNCTION("IFERROR(RANK(raw!$H5739,Filter(raw!$H$2:$H10000,raw!$B$2:$B10000=raw!$B5739),1),"""")"),"")</f>
        <v/>
      </c>
      <c r="E5740" s="40" t="str">
        <f t="array" ref="E5740">IFERROR(INDEX(raw!$B:$H,MATCH(1,(raw!$B:$B=$B5740)*(raw!$D:$D=$C5740),0),7), "n/a")</f>
        <v/>
      </c>
    </row>
    <row r="5741">
      <c r="B5741" s="39" t="str">
        <f>IFERROR(raw!$B5740,"")</f>
        <v/>
      </c>
      <c r="C5741" s="39" t="str">
        <f>IFERROR(raw!$D5740,"")</f>
        <v/>
      </c>
      <c r="D5741" s="39" t="str">
        <f>IFERROR(__xludf.DUMMYFUNCTION("IFERROR(RANK(raw!$H5740,Filter(raw!$H$2:$H10000,raw!$B$2:$B10000=raw!$B5740),1),"""")"),"")</f>
        <v/>
      </c>
      <c r="E5741" s="40" t="str">
        <f t="array" ref="E5741">IFERROR(INDEX(raw!$B:$H,MATCH(1,(raw!$B:$B=$B5741)*(raw!$D:$D=$C5741),0),7), "n/a")</f>
        <v/>
      </c>
    </row>
    <row r="5742">
      <c r="B5742" s="39" t="str">
        <f>IFERROR(raw!$B5741,"")</f>
        <v/>
      </c>
      <c r="C5742" s="39" t="str">
        <f>IFERROR(raw!$D5741,"")</f>
        <v/>
      </c>
      <c r="D5742" s="39" t="str">
        <f>IFERROR(__xludf.DUMMYFUNCTION("IFERROR(RANK(raw!$H5741,Filter(raw!$H$2:$H10000,raw!$B$2:$B10000=raw!$B5741),1),"""")"),"")</f>
        <v/>
      </c>
      <c r="E5742" s="40" t="str">
        <f t="array" ref="E5742">IFERROR(INDEX(raw!$B:$H,MATCH(1,(raw!$B:$B=$B5742)*(raw!$D:$D=$C5742),0),7), "n/a")</f>
        <v/>
      </c>
    </row>
    <row r="5743">
      <c r="B5743" s="39" t="str">
        <f>IFERROR(raw!$B5742,"")</f>
        <v/>
      </c>
      <c r="C5743" s="39" t="str">
        <f>IFERROR(raw!$D5742,"")</f>
        <v/>
      </c>
      <c r="D5743" s="39" t="str">
        <f>IFERROR(__xludf.DUMMYFUNCTION("IFERROR(RANK(raw!$H5742,Filter(raw!$H$2:$H10000,raw!$B$2:$B10000=raw!$B5742),1),"""")"),"")</f>
        <v/>
      </c>
      <c r="E5743" s="40" t="str">
        <f t="array" ref="E5743">IFERROR(INDEX(raw!$B:$H,MATCH(1,(raw!$B:$B=$B5743)*(raw!$D:$D=$C5743),0),7), "n/a")</f>
        <v/>
      </c>
    </row>
    <row r="5744">
      <c r="B5744" s="39" t="str">
        <f>IFERROR(raw!$B5743,"")</f>
        <v/>
      </c>
      <c r="C5744" s="39" t="str">
        <f>IFERROR(raw!$D5743,"")</f>
        <v/>
      </c>
      <c r="D5744" s="39" t="str">
        <f>IFERROR(__xludf.DUMMYFUNCTION("IFERROR(RANK(raw!$H5743,Filter(raw!$H$2:$H10000,raw!$B$2:$B10000=raw!$B5743),1),"""")"),"")</f>
        <v/>
      </c>
      <c r="E5744" s="40" t="str">
        <f t="array" ref="E5744">IFERROR(INDEX(raw!$B:$H,MATCH(1,(raw!$B:$B=$B5744)*(raw!$D:$D=$C5744),0),7), "n/a")</f>
        <v/>
      </c>
    </row>
    <row r="5745">
      <c r="B5745" s="39" t="str">
        <f>IFERROR(raw!$B5744,"")</f>
        <v/>
      </c>
      <c r="C5745" s="39" t="str">
        <f>IFERROR(raw!$D5744,"")</f>
        <v/>
      </c>
      <c r="D5745" s="39" t="str">
        <f>IFERROR(__xludf.DUMMYFUNCTION("IFERROR(RANK(raw!$H5744,Filter(raw!$H$2:$H10000,raw!$B$2:$B10000=raw!$B5744),1),"""")"),"")</f>
        <v/>
      </c>
      <c r="E5745" s="40" t="str">
        <f t="array" ref="E5745">IFERROR(INDEX(raw!$B:$H,MATCH(1,(raw!$B:$B=$B5745)*(raw!$D:$D=$C5745),0),7), "n/a")</f>
        <v/>
      </c>
    </row>
    <row r="5746">
      <c r="B5746" s="39" t="str">
        <f>IFERROR(raw!$B5745,"")</f>
        <v/>
      </c>
      <c r="C5746" s="39" t="str">
        <f>IFERROR(raw!$D5745,"")</f>
        <v/>
      </c>
      <c r="D5746" s="39" t="str">
        <f>IFERROR(__xludf.DUMMYFUNCTION("IFERROR(RANK(raw!$H5745,Filter(raw!$H$2:$H10000,raw!$B$2:$B10000=raw!$B5745),1),"""")"),"")</f>
        <v/>
      </c>
      <c r="E5746" s="40" t="str">
        <f t="array" ref="E5746">IFERROR(INDEX(raw!$B:$H,MATCH(1,(raw!$B:$B=$B5746)*(raw!$D:$D=$C5746),0),7), "n/a")</f>
        <v/>
      </c>
    </row>
    <row r="5747">
      <c r="B5747" s="39" t="str">
        <f>IFERROR(raw!$B5746,"")</f>
        <v/>
      </c>
      <c r="C5747" s="39" t="str">
        <f>IFERROR(raw!$D5746,"")</f>
        <v/>
      </c>
      <c r="D5747" s="39" t="str">
        <f>IFERROR(__xludf.DUMMYFUNCTION("IFERROR(RANK(raw!$H5746,Filter(raw!$H$2:$H10000,raw!$B$2:$B10000=raw!$B5746),1),"""")"),"")</f>
        <v/>
      </c>
      <c r="E5747" s="40" t="str">
        <f t="array" ref="E5747">IFERROR(INDEX(raw!$B:$H,MATCH(1,(raw!$B:$B=$B5747)*(raw!$D:$D=$C5747),0),7), "n/a")</f>
        <v/>
      </c>
    </row>
    <row r="5748">
      <c r="B5748" s="39" t="str">
        <f>IFERROR(raw!$B5747,"")</f>
        <v/>
      </c>
      <c r="C5748" s="39" t="str">
        <f>IFERROR(raw!$D5747,"")</f>
        <v/>
      </c>
      <c r="D5748" s="39" t="str">
        <f>IFERROR(__xludf.DUMMYFUNCTION("IFERROR(RANK(raw!$H5747,Filter(raw!$H$2:$H10000,raw!$B$2:$B10000=raw!$B5747),1),"""")"),"")</f>
        <v/>
      </c>
      <c r="E5748" s="40" t="str">
        <f t="array" ref="E5748">IFERROR(INDEX(raw!$B:$H,MATCH(1,(raw!$B:$B=$B5748)*(raw!$D:$D=$C5748),0),7), "n/a")</f>
        <v/>
      </c>
    </row>
    <row r="5749">
      <c r="B5749" s="39" t="str">
        <f>IFERROR(raw!$B5748,"")</f>
        <v/>
      </c>
      <c r="C5749" s="39" t="str">
        <f>IFERROR(raw!$D5748,"")</f>
        <v/>
      </c>
      <c r="D5749" s="39" t="str">
        <f>IFERROR(__xludf.DUMMYFUNCTION("IFERROR(RANK(raw!$H5748,Filter(raw!$H$2:$H10000,raw!$B$2:$B10000=raw!$B5748),1),"""")"),"")</f>
        <v/>
      </c>
      <c r="E5749" s="40" t="str">
        <f t="array" ref="E5749">IFERROR(INDEX(raw!$B:$H,MATCH(1,(raw!$B:$B=$B5749)*(raw!$D:$D=$C5749),0),7), "n/a")</f>
        <v/>
      </c>
    </row>
    <row r="5750">
      <c r="B5750" s="39" t="str">
        <f>IFERROR(raw!$B5749,"")</f>
        <v/>
      </c>
      <c r="C5750" s="39" t="str">
        <f>IFERROR(raw!$D5749,"")</f>
        <v/>
      </c>
      <c r="D5750" s="39" t="str">
        <f>IFERROR(__xludf.DUMMYFUNCTION("IFERROR(RANK(raw!$H5749,Filter(raw!$H$2:$H10000,raw!$B$2:$B10000=raw!$B5749),1),"""")"),"")</f>
        <v/>
      </c>
      <c r="E5750" s="40" t="str">
        <f t="array" ref="E5750">IFERROR(INDEX(raw!$B:$H,MATCH(1,(raw!$B:$B=$B5750)*(raw!$D:$D=$C5750),0),7), "n/a")</f>
        <v/>
      </c>
    </row>
    <row r="5751">
      <c r="B5751" s="39" t="str">
        <f>IFERROR(raw!$B5750,"")</f>
        <v/>
      </c>
      <c r="C5751" s="39" t="str">
        <f>IFERROR(raw!$D5750,"")</f>
        <v/>
      </c>
      <c r="D5751" s="39" t="str">
        <f>IFERROR(__xludf.DUMMYFUNCTION("IFERROR(RANK(raw!$H5750,Filter(raw!$H$2:$H10000,raw!$B$2:$B10000=raw!$B5750),1),"""")"),"")</f>
        <v/>
      </c>
      <c r="E5751" s="40" t="str">
        <f t="array" ref="E5751">IFERROR(INDEX(raw!$B:$H,MATCH(1,(raw!$B:$B=$B5751)*(raw!$D:$D=$C5751),0),7), "n/a")</f>
        <v/>
      </c>
    </row>
    <row r="5752">
      <c r="B5752" s="39" t="str">
        <f>IFERROR(raw!$B5751,"")</f>
        <v/>
      </c>
      <c r="C5752" s="39" t="str">
        <f>IFERROR(raw!$D5751,"")</f>
        <v/>
      </c>
      <c r="D5752" s="39" t="str">
        <f>IFERROR(__xludf.DUMMYFUNCTION("IFERROR(RANK(raw!$H5751,Filter(raw!$H$2:$H10000,raw!$B$2:$B10000=raw!$B5751),1),"""")"),"")</f>
        <v/>
      </c>
      <c r="E5752" s="40" t="str">
        <f t="array" ref="E5752">IFERROR(INDEX(raw!$B:$H,MATCH(1,(raw!$B:$B=$B5752)*(raw!$D:$D=$C5752),0),7), "n/a")</f>
        <v/>
      </c>
    </row>
    <row r="5753">
      <c r="B5753" s="39" t="str">
        <f>IFERROR(raw!$B5752,"")</f>
        <v/>
      </c>
      <c r="C5753" s="39" t="str">
        <f>IFERROR(raw!$D5752,"")</f>
        <v/>
      </c>
      <c r="D5753" s="39" t="str">
        <f>IFERROR(__xludf.DUMMYFUNCTION("IFERROR(RANK(raw!$H5752,Filter(raw!$H$2:$H10000,raw!$B$2:$B10000=raw!$B5752),1),"""")"),"")</f>
        <v/>
      </c>
      <c r="E5753" s="40" t="str">
        <f t="array" ref="E5753">IFERROR(INDEX(raw!$B:$H,MATCH(1,(raw!$B:$B=$B5753)*(raw!$D:$D=$C5753),0),7), "n/a")</f>
        <v/>
      </c>
    </row>
    <row r="5754">
      <c r="B5754" s="39" t="str">
        <f>IFERROR(raw!$B5753,"")</f>
        <v/>
      </c>
      <c r="C5754" s="39" t="str">
        <f>IFERROR(raw!$D5753,"")</f>
        <v/>
      </c>
      <c r="D5754" s="39" t="str">
        <f>IFERROR(__xludf.DUMMYFUNCTION("IFERROR(RANK(raw!$H5753,Filter(raw!$H$2:$H10000,raw!$B$2:$B10000=raw!$B5753),1),"""")"),"")</f>
        <v/>
      </c>
      <c r="E5754" s="40" t="str">
        <f t="array" ref="E5754">IFERROR(INDEX(raw!$B:$H,MATCH(1,(raw!$B:$B=$B5754)*(raw!$D:$D=$C5754),0),7), "n/a")</f>
        <v/>
      </c>
    </row>
    <row r="5755">
      <c r="B5755" s="39" t="str">
        <f>IFERROR(raw!$B5754,"")</f>
        <v/>
      </c>
      <c r="C5755" s="39" t="str">
        <f>IFERROR(raw!$D5754,"")</f>
        <v/>
      </c>
      <c r="D5755" s="39" t="str">
        <f>IFERROR(__xludf.DUMMYFUNCTION("IFERROR(RANK(raw!$H5754,Filter(raw!$H$2:$H10000,raw!$B$2:$B10000=raw!$B5754),1),"""")"),"")</f>
        <v/>
      </c>
      <c r="E5755" s="40" t="str">
        <f t="array" ref="E5755">IFERROR(INDEX(raw!$B:$H,MATCH(1,(raw!$B:$B=$B5755)*(raw!$D:$D=$C5755),0),7), "n/a")</f>
        <v/>
      </c>
    </row>
    <row r="5756">
      <c r="B5756" s="39" t="str">
        <f>IFERROR(raw!$B5755,"")</f>
        <v/>
      </c>
      <c r="C5756" s="39" t="str">
        <f>IFERROR(raw!$D5755,"")</f>
        <v/>
      </c>
      <c r="D5756" s="39" t="str">
        <f>IFERROR(__xludf.DUMMYFUNCTION("IFERROR(RANK(raw!$H5755,Filter(raw!$H$2:$H10000,raw!$B$2:$B10000=raw!$B5755),1),"""")"),"")</f>
        <v/>
      </c>
      <c r="E5756" s="40" t="str">
        <f t="array" ref="E5756">IFERROR(INDEX(raw!$B:$H,MATCH(1,(raw!$B:$B=$B5756)*(raw!$D:$D=$C5756),0),7), "n/a")</f>
        <v/>
      </c>
    </row>
    <row r="5757">
      <c r="B5757" s="39" t="str">
        <f>IFERROR(raw!$B5756,"")</f>
        <v/>
      </c>
      <c r="C5757" s="39" t="str">
        <f>IFERROR(raw!$D5756,"")</f>
        <v/>
      </c>
      <c r="D5757" s="39" t="str">
        <f>IFERROR(__xludf.DUMMYFUNCTION("IFERROR(RANK(raw!$H5756,Filter(raw!$H$2:$H10000,raw!$B$2:$B10000=raw!$B5756),1),"""")"),"")</f>
        <v/>
      </c>
      <c r="E5757" s="40" t="str">
        <f t="array" ref="E5757">IFERROR(INDEX(raw!$B:$H,MATCH(1,(raw!$B:$B=$B5757)*(raw!$D:$D=$C5757),0),7), "n/a")</f>
        <v/>
      </c>
    </row>
    <row r="5758">
      <c r="B5758" s="39" t="str">
        <f>IFERROR(raw!$B5757,"")</f>
        <v/>
      </c>
      <c r="C5758" s="39" t="str">
        <f>IFERROR(raw!$D5757,"")</f>
        <v/>
      </c>
      <c r="D5758" s="39" t="str">
        <f>IFERROR(__xludf.DUMMYFUNCTION("IFERROR(RANK(raw!$H5757,Filter(raw!$H$2:$H10000,raw!$B$2:$B10000=raw!$B5757),1),"""")"),"")</f>
        <v/>
      </c>
      <c r="E5758" s="40" t="str">
        <f t="array" ref="E5758">IFERROR(INDEX(raw!$B:$H,MATCH(1,(raw!$B:$B=$B5758)*(raw!$D:$D=$C5758),0),7), "n/a")</f>
        <v/>
      </c>
    </row>
    <row r="5759">
      <c r="B5759" s="39" t="str">
        <f>IFERROR(raw!$B5758,"")</f>
        <v/>
      </c>
      <c r="C5759" s="39" t="str">
        <f>IFERROR(raw!$D5758,"")</f>
        <v/>
      </c>
      <c r="D5759" s="39" t="str">
        <f>IFERROR(__xludf.DUMMYFUNCTION("IFERROR(RANK(raw!$H5758,Filter(raw!$H$2:$H10000,raw!$B$2:$B10000=raw!$B5758),1),"""")"),"")</f>
        <v/>
      </c>
      <c r="E5759" s="40" t="str">
        <f t="array" ref="E5759">IFERROR(INDEX(raw!$B:$H,MATCH(1,(raw!$B:$B=$B5759)*(raw!$D:$D=$C5759),0),7), "n/a")</f>
        <v/>
      </c>
    </row>
    <row r="5760">
      <c r="B5760" s="39" t="str">
        <f>IFERROR(raw!$B5759,"")</f>
        <v/>
      </c>
      <c r="C5760" s="39" t="str">
        <f>IFERROR(raw!$D5759,"")</f>
        <v/>
      </c>
      <c r="D5760" s="39" t="str">
        <f>IFERROR(__xludf.DUMMYFUNCTION("IFERROR(RANK(raw!$H5759,Filter(raw!$H$2:$H10000,raw!$B$2:$B10000=raw!$B5759),1),"""")"),"")</f>
        <v/>
      </c>
      <c r="E5760" s="40" t="str">
        <f t="array" ref="E5760">IFERROR(INDEX(raw!$B:$H,MATCH(1,(raw!$B:$B=$B5760)*(raw!$D:$D=$C5760),0),7), "n/a")</f>
        <v/>
      </c>
    </row>
    <row r="5761">
      <c r="B5761" s="39" t="str">
        <f>IFERROR(raw!$B5760,"")</f>
        <v/>
      </c>
      <c r="C5761" s="39" t="str">
        <f>IFERROR(raw!$D5760,"")</f>
        <v/>
      </c>
      <c r="D5761" s="39" t="str">
        <f>IFERROR(__xludf.DUMMYFUNCTION("IFERROR(RANK(raw!$H5760,Filter(raw!$H$2:$H10000,raw!$B$2:$B10000=raw!$B5760),1),"""")"),"")</f>
        <v/>
      </c>
      <c r="E5761" s="40" t="str">
        <f t="array" ref="E5761">IFERROR(INDEX(raw!$B:$H,MATCH(1,(raw!$B:$B=$B5761)*(raw!$D:$D=$C5761),0),7), "n/a")</f>
        <v/>
      </c>
    </row>
    <row r="5762">
      <c r="B5762" s="39" t="str">
        <f>IFERROR(raw!$B5761,"")</f>
        <v/>
      </c>
      <c r="C5762" s="39" t="str">
        <f>IFERROR(raw!$D5761,"")</f>
        <v/>
      </c>
      <c r="D5762" s="39" t="str">
        <f>IFERROR(__xludf.DUMMYFUNCTION("IFERROR(RANK(raw!$H5761,Filter(raw!$H$2:$H10000,raw!$B$2:$B10000=raw!$B5761),1),"""")"),"")</f>
        <v/>
      </c>
      <c r="E5762" s="40" t="str">
        <f t="array" ref="E5762">IFERROR(INDEX(raw!$B:$H,MATCH(1,(raw!$B:$B=$B5762)*(raw!$D:$D=$C5762),0),7), "n/a")</f>
        <v/>
      </c>
    </row>
    <row r="5763">
      <c r="B5763" s="39" t="str">
        <f>IFERROR(raw!$B5762,"")</f>
        <v/>
      </c>
      <c r="C5763" s="39" t="str">
        <f>IFERROR(raw!$D5762,"")</f>
        <v/>
      </c>
      <c r="D5763" s="39" t="str">
        <f>IFERROR(__xludf.DUMMYFUNCTION("IFERROR(RANK(raw!$H5762,Filter(raw!$H$2:$H10000,raw!$B$2:$B10000=raw!$B5762),1),"""")"),"")</f>
        <v/>
      </c>
      <c r="E5763" s="40" t="str">
        <f t="array" ref="E5763">IFERROR(INDEX(raw!$B:$H,MATCH(1,(raw!$B:$B=$B5763)*(raw!$D:$D=$C5763),0),7), "n/a")</f>
        <v/>
      </c>
    </row>
    <row r="5764">
      <c r="B5764" s="39" t="str">
        <f>IFERROR(raw!$B5763,"")</f>
        <v/>
      </c>
      <c r="C5764" s="39" t="str">
        <f>IFERROR(raw!$D5763,"")</f>
        <v/>
      </c>
      <c r="D5764" s="39" t="str">
        <f>IFERROR(__xludf.DUMMYFUNCTION("IFERROR(RANK(raw!$H5763,Filter(raw!$H$2:$H10000,raw!$B$2:$B10000=raw!$B5763),1),"""")"),"")</f>
        <v/>
      </c>
      <c r="E5764" s="40" t="str">
        <f t="array" ref="E5764">IFERROR(INDEX(raw!$B:$H,MATCH(1,(raw!$B:$B=$B5764)*(raw!$D:$D=$C5764),0),7), "n/a")</f>
        <v/>
      </c>
    </row>
    <row r="5765">
      <c r="B5765" s="39" t="str">
        <f>IFERROR(raw!$B5764,"")</f>
        <v/>
      </c>
      <c r="C5765" s="39" t="str">
        <f>IFERROR(raw!$D5764,"")</f>
        <v/>
      </c>
      <c r="D5765" s="39" t="str">
        <f>IFERROR(__xludf.DUMMYFUNCTION("IFERROR(RANK(raw!$H5764,Filter(raw!$H$2:$H10000,raw!$B$2:$B10000=raw!$B5764),1),"""")"),"")</f>
        <v/>
      </c>
      <c r="E5765" s="40" t="str">
        <f t="array" ref="E5765">IFERROR(INDEX(raw!$B:$H,MATCH(1,(raw!$B:$B=$B5765)*(raw!$D:$D=$C5765),0),7), "n/a")</f>
        <v/>
      </c>
    </row>
    <row r="5766">
      <c r="B5766" s="39" t="str">
        <f>IFERROR(raw!$B5765,"")</f>
        <v/>
      </c>
      <c r="C5766" s="39" t="str">
        <f>IFERROR(raw!$D5765,"")</f>
        <v/>
      </c>
      <c r="D5766" s="39" t="str">
        <f>IFERROR(__xludf.DUMMYFUNCTION("IFERROR(RANK(raw!$H5765,Filter(raw!$H$2:$H10000,raw!$B$2:$B10000=raw!$B5765),1),"""")"),"")</f>
        <v/>
      </c>
      <c r="E5766" s="40" t="str">
        <f t="array" ref="E5766">IFERROR(INDEX(raw!$B:$H,MATCH(1,(raw!$B:$B=$B5766)*(raw!$D:$D=$C5766),0),7), "n/a")</f>
        <v/>
      </c>
    </row>
    <row r="5767">
      <c r="B5767" s="39" t="str">
        <f>IFERROR(raw!$B5766,"")</f>
        <v/>
      </c>
      <c r="C5767" s="39" t="str">
        <f>IFERROR(raw!$D5766,"")</f>
        <v/>
      </c>
      <c r="D5767" s="39" t="str">
        <f>IFERROR(__xludf.DUMMYFUNCTION("IFERROR(RANK(raw!$H5766,Filter(raw!$H$2:$H10000,raw!$B$2:$B10000=raw!$B5766),1),"""")"),"")</f>
        <v/>
      </c>
      <c r="E5767" s="40" t="str">
        <f t="array" ref="E5767">IFERROR(INDEX(raw!$B:$H,MATCH(1,(raw!$B:$B=$B5767)*(raw!$D:$D=$C5767),0),7), "n/a")</f>
        <v/>
      </c>
    </row>
    <row r="5768">
      <c r="B5768" s="39" t="str">
        <f>IFERROR(raw!$B5767,"")</f>
        <v/>
      </c>
      <c r="C5768" s="39" t="str">
        <f>IFERROR(raw!$D5767,"")</f>
        <v/>
      </c>
      <c r="D5768" s="39" t="str">
        <f>IFERROR(__xludf.DUMMYFUNCTION("IFERROR(RANK(raw!$H5767,Filter(raw!$H$2:$H10000,raw!$B$2:$B10000=raw!$B5767),1),"""")"),"")</f>
        <v/>
      </c>
      <c r="E5768" s="40" t="str">
        <f t="array" ref="E5768">IFERROR(INDEX(raw!$B:$H,MATCH(1,(raw!$B:$B=$B5768)*(raw!$D:$D=$C5768),0),7), "n/a")</f>
        <v/>
      </c>
    </row>
    <row r="5769">
      <c r="B5769" s="39" t="str">
        <f>IFERROR(raw!$B5768,"")</f>
        <v/>
      </c>
      <c r="C5769" s="39" t="str">
        <f>IFERROR(raw!$D5768,"")</f>
        <v/>
      </c>
      <c r="D5769" s="39" t="str">
        <f>IFERROR(__xludf.DUMMYFUNCTION("IFERROR(RANK(raw!$H5768,Filter(raw!$H$2:$H10000,raw!$B$2:$B10000=raw!$B5768),1),"""")"),"")</f>
        <v/>
      </c>
      <c r="E5769" s="40" t="str">
        <f t="array" ref="E5769">IFERROR(INDEX(raw!$B:$H,MATCH(1,(raw!$B:$B=$B5769)*(raw!$D:$D=$C5769),0),7), "n/a")</f>
        <v/>
      </c>
    </row>
    <row r="5770">
      <c r="B5770" s="39" t="str">
        <f>IFERROR(raw!$B5769,"")</f>
        <v/>
      </c>
      <c r="C5770" s="39" t="str">
        <f>IFERROR(raw!$D5769,"")</f>
        <v/>
      </c>
      <c r="D5770" s="39" t="str">
        <f>IFERROR(__xludf.DUMMYFUNCTION("IFERROR(RANK(raw!$H5769,Filter(raw!$H$2:$H10000,raw!$B$2:$B10000=raw!$B5769),1),"""")"),"")</f>
        <v/>
      </c>
      <c r="E5770" s="40" t="str">
        <f t="array" ref="E5770">IFERROR(INDEX(raw!$B:$H,MATCH(1,(raw!$B:$B=$B5770)*(raw!$D:$D=$C5770),0),7), "n/a")</f>
        <v/>
      </c>
    </row>
    <row r="5771">
      <c r="B5771" s="39" t="str">
        <f>IFERROR(raw!$B5770,"")</f>
        <v/>
      </c>
      <c r="C5771" s="39" t="str">
        <f>IFERROR(raw!$D5770,"")</f>
        <v/>
      </c>
      <c r="D5771" s="39" t="str">
        <f>IFERROR(__xludf.DUMMYFUNCTION("IFERROR(RANK(raw!$H5770,Filter(raw!$H$2:$H10000,raw!$B$2:$B10000=raw!$B5770),1),"""")"),"")</f>
        <v/>
      </c>
      <c r="E5771" s="40" t="str">
        <f t="array" ref="E5771">IFERROR(INDEX(raw!$B:$H,MATCH(1,(raw!$B:$B=$B5771)*(raw!$D:$D=$C5771),0),7), "n/a")</f>
        <v/>
      </c>
    </row>
    <row r="5772">
      <c r="B5772" s="39" t="str">
        <f>IFERROR(raw!$B5771,"")</f>
        <v/>
      </c>
      <c r="C5772" s="39" t="str">
        <f>IFERROR(raw!$D5771,"")</f>
        <v/>
      </c>
      <c r="D5772" s="39" t="str">
        <f>IFERROR(__xludf.DUMMYFUNCTION("IFERROR(RANK(raw!$H5771,Filter(raw!$H$2:$H10000,raw!$B$2:$B10000=raw!$B5771),1),"""")"),"")</f>
        <v/>
      </c>
      <c r="E5772" s="40" t="str">
        <f t="array" ref="E5772">IFERROR(INDEX(raw!$B:$H,MATCH(1,(raw!$B:$B=$B5772)*(raw!$D:$D=$C5772),0),7), "n/a")</f>
        <v/>
      </c>
    </row>
    <row r="5773">
      <c r="B5773" s="39" t="str">
        <f>IFERROR(raw!$B5772,"")</f>
        <v/>
      </c>
      <c r="C5773" s="39" t="str">
        <f>IFERROR(raw!$D5772,"")</f>
        <v/>
      </c>
      <c r="D5773" s="39" t="str">
        <f>IFERROR(__xludf.DUMMYFUNCTION("IFERROR(RANK(raw!$H5772,Filter(raw!$H$2:$H10000,raw!$B$2:$B10000=raw!$B5772),1),"""")"),"")</f>
        <v/>
      </c>
      <c r="E5773" s="40" t="str">
        <f t="array" ref="E5773">IFERROR(INDEX(raw!$B:$H,MATCH(1,(raw!$B:$B=$B5773)*(raw!$D:$D=$C5773),0),7), "n/a")</f>
        <v/>
      </c>
    </row>
    <row r="5774">
      <c r="B5774" s="39" t="str">
        <f>IFERROR(raw!$B5773,"")</f>
        <v/>
      </c>
      <c r="C5774" s="39" t="str">
        <f>IFERROR(raw!$D5773,"")</f>
        <v/>
      </c>
      <c r="D5774" s="39" t="str">
        <f>IFERROR(__xludf.DUMMYFUNCTION("IFERROR(RANK(raw!$H5773,Filter(raw!$H$2:$H10000,raw!$B$2:$B10000=raw!$B5773),1),"""")"),"")</f>
        <v/>
      </c>
      <c r="E5774" s="40" t="str">
        <f t="array" ref="E5774">IFERROR(INDEX(raw!$B:$H,MATCH(1,(raw!$B:$B=$B5774)*(raw!$D:$D=$C5774),0),7), "n/a")</f>
        <v/>
      </c>
    </row>
    <row r="5775">
      <c r="B5775" s="39" t="str">
        <f>IFERROR(raw!$B5774,"")</f>
        <v/>
      </c>
      <c r="C5775" s="39" t="str">
        <f>IFERROR(raw!$D5774,"")</f>
        <v/>
      </c>
      <c r="D5775" s="39" t="str">
        <f>IFERROR(__xludf.DUMMYFUNCTION("IFERROR(RANK(raw!$H5774,Filter(raw!$H$2:$H10000,raw!$B$2:$B10000=raw!$B5774),1),"""")"),"")</f>
        <v/>
      </c>
      <c r="E5775" s="40" t="str">
        <f t="array" ref="E5775">IFERROR(INDEX(raw!$B:$H,MATCH(1,(raw!$B:$B=$B5775)*(raw!$D:$D=$C5775),0),7), "n/a")</f>
        <v/>
      </c>
    </row>
    <row r="5776">
      <c r="B5776" s="39" t="str">
        <f>IFERROR(raw!$B5775,"")</f>
        <v/>
      </c>
      <c r="C5776" s="39" t="str">
        <f>IFERROR(raw!$D5775,"")</f>
        <v/>
      </c>
      <c r="D5776" s="39" t="str">
        <f>IFERROR(__xludf.DUMMYFUNCTION("IFERROR(RANK(raw!$H5775,Filter(raw!$H$2:$H10000,raw!$B$2:$B10000=raw!$B5775),1),"""")"),"")</f>
        <v/>
      </c>
      <c r="E5776" s="40" t="str">
        <f t="array" ref="E5776">IFERROR(INDEX(raw!$B:$H,MATCH(1,(raw!$B:$B=$B5776)*(raw!$D:$D=$C5776),0),7), "n/a")</f>
        <v/>
      </c>
    </row>
    <row r="5777">
      <c r="B5777" s="39" t="str">
        <f>IFERROR(raw!$B5776,"")</f>
        <v/>
      </c>
      <c r="C5777" s="39" t="str">
        <f>IFERROR(raw!$D5776,"")</f>
        <v/>
      </c>
      <c r="D5777" s="39" t="str">
        <f>IFERROR(__xludf.DUMMYFUNCTION("IFERROR(RANK(raw!$H5776,Filter(raw!$H$2:$H10000,raw!$B$2:$B10000=raw!$B5776),1),"""")"),"")</f>
        <v/>
      </c>
      <c r="E5777" s="40" t="str">
        <f t="array" ref="E5777">IFERROR(INDEX(raw!$B:$H,MATCH(1,(raw!$B:$B=$B5777)*(raw!$D:$D=$C5777),0),7), "n/a")</f>
        <v/>
      </c>
    </row>
    <row r="5778">
      <c r="B5778" s="39" t="str">
        <f>IFERROR(raw!$B5777,"")</f>
        <v/>
      </c>
      <c r="C5778" s="39" t="str">
        <f>IFERROR(raw!$D5777,"")</f>
        <v/>
      </c>
      <c r="D5778" s="39" t="str">
        <f>IFERROR(__xludf.DUMMYFUNCTION("IFERROR(RANK(raw!$H5777,Filter(raw!$H$2:$H10000,raw!$B$2:$B10000=raw!$B5777),1),"""")"),"")</f>
        <v/>
      </c>
      <c r="E5778" s="40" t="str">
        <f t="array" ref="E5778">IFERROR(INDEX(raw!$B:$H,MATCH(1,(raw!$B:$B=$B5778)*(raw!$D:$D=$C5778),0),7), "n/a")</f>
        <v/>
      </c>
    </row>
    <row r="5779">
      <c r="B5779" s="39" t="str">
        <f>IFERROR(raw!$B5778,"")</f>
        <v/>
      </c>
      <c r="C5779" s="39" t="str">
        <f>IFERROR(raw!$D5778,"")</f>
        <v/>
      </c>
      <c r="D5779" s="39" t="str">
        <f>IFERROR(__xludf.DUMMYFUNCTION("IFERROR(RANK(raw!$H5778,Filter(raw!$H$2:$H10000,raw!$B$2:$B10000=raw!$B5778),1),"""")"),"")</f>
        <v/>
      </c>
      <c r="E5779" s="40" t="str">
        <f t="array" ref="E5779">IFERROR(INDEX(raw!$B:$H,MATCH(1,(raw!$B:$B=$B5779)*(raw!$D:$D=$C5779),0),7), "n/a")</f>
        <v/>
      </c>
    </row>
    <row r="5780">
      <c r="B5780" s="39" t="str">
        <f>IFERROR(raw!$B5779,"")</f>
        <v/>
      </c>
      <c r="C5780" s="39" t="str">
        <f>IFERROR(raw!$D5779,"")</f>
        <v/>
      </c>
      <c r="D5780" s="39" t="str">
        <f>IFERROR(__xludf.DUMMYFUNCTION("IFERROR(RANK(raw!$H5779,Filter(raw!$H$2:$H10000,raw!$B$2:$B10000=raw!$B5779),1),"""")"),"")</f>
        <v/>
      </c>
      <c r="E5780" s="40" t="str">
        <f t="array" ref="E5780">IFERROR(INDEX(raw!$B:$H,MATCH(1,(raw!$B:$B=$B5780)*(raw!$D:$D=$C5780),0),7), "n/a")</f>
        <v/>
      </c>
    </row>
    <row r="5781">
      <c r="B5781" s="39" t="str">
        <f>IFERROR(raw!$B5780,"")</f>
        <v/>
      </c>
      <c r="C5781" s="39" t="str">
        <f>IFERROR(raw!$D5780,"")</f>
        <v/>
      </c>
      <c r="D5781" s="39" t="str">
        <f>IFERROR(__xludf.DUMMYFUNCTION("IFERROR(RANK(raw!$H5780,Filter(raw!$H$2:$H10000,raw!$B$2:$B10000=raw!$B5780),1),"""")"),"")</f>
        <v/>
      </c>
      <c r="E5781" s="40" t="str">
        <f t="array" ref="E5781">IFERROR(INDEX(raw!$B:$H,MATCH(1,(raw!$B:$B=$B5781)*(raw!$D:$D=$C5781),0),7), "n/a")</f>
        <v/>
      </c>
    </row>
    <row r="5782">
      <c r="B5782" s="39" t="str">
        <f>IFERROR(raw!$B5781,"")</f>
        <v/>
      </c>
      <c r="C5782" s="39" t="str">
        <f>IFERROR(raw!$D5781,"")</f>
        <v/>
      </c>
      <c r="D5782" s="39" t="str">
        <f>IFERROR(__xludf.DUMMYFUNCTION("IFERROR(RANK(raw!$H5781,Filter(raw!$H$2:$H10000,raw!$B$2:$B10000=raw!$B5781),1),"""")"),"")</f>
        <v/>
      </c>
      <c r="E5782" s="40" t="str">
        <f t="array" ref="E5782">IFERROR(INDEX(raw!$B:$H,MATCH(1,(raw!$B:$B=$B5782)*(raw!$D:$D=$C5782),0),7), "n/a")</f>
        <v/>
      </c>
    </row>
    <row r="5783">
      <c r="B5783" s="39" t="str">
        <f>IFERROR(raw!$B5782,"")</f>
        <v/>
      </c>
      <c r="C5783" s="39" t="str">
        <f>IFERROR(raw!$D5782,"")</f>
        <v/>
      </c>
      <c r="D5783" s="39" t="str">
        <f>IFERROR(__xludf.DUMMYFUNCTION("IFERROR(RANK(raw!$H5782,Filter(raw!$H$2:$H10000,raw!$B$2:$B10000=raw!$B5782),1),"""")"),"")</f>
        <v/>
      </c>
      <c r="E5783" s="40" t="str">
        <f t="array" ref="E5783">IFERROR(INDEX(raw!$B:$H,MATCH(1,(raw!$B:$B=$B5783)*(raw!$D:$D=$C5783),0),7), "n/a")</f>
        <v/>
      </c>
    </row>
    <row r="5784">
      <c r="B5784" s="39" t="str">
        <f>IFERROR(raw!$B5783,"")</f>
        <v/>
      </c>
      <c r="C5784" s="39" t="str">
        <f>IFERROR(raw!$D5783,"")</f>
        <v/>
      </c>
      <c r="D5784" s="39" t="str">
        <f>IFERROR(__xludf.DUMMYFUNCTION("IFERROR(RANK(raw!$H5783,Filter(raw!$H$2:$H10000,raw!$B$2:$B10000=raw!$B5783),1),"""")"),"")</f>
        <v/>
      </c>
      <c r="E5784" s="40" t="str">
        <f t="array" ref="E5784">IFERROR(INDEX(raw!$B:$H,MATCH(1,(raw!$B:$B=$B5784)*(raw!$D:$D=$C5784),0),7), "n/a")</f>
        <v/>
      </c>
    </row>
    <row r="5785">
      <c r="B5785" s="39" t="str">
        <f>IFERROR(raw!$B5784,"")</f>
        <v/>
      </c>
      <c r="C5785" s="39" t="str">
        <f>IFERROR(raw!$D5784,"")</f>
        <v/>
      </c>
      <c r="D5785" s="39" t="str">
        <f>IFERROR(__xludf.DUMMYFUNCTION("IFERROR(RANK(raw!$H5784,Filter(raw!$H$2:$H10000,raw!$B$2:$B10000=raw!$B5784),1),"""")"),"")</f>
        <v/>
      </c>
      <c r="E5785" s="40" t="str">
        <f t="array" ref="E5785">IFERROR(INDEX(raw!$B:$H,MATCH(1,(raw!$B:$B=$B5785)*(raw!$D:$D=$C5785),0),7), "n/a")</f>
        <v/>
      </c>
    </row>
    <row r="5786">
      <c r="B5786" s="39" t="str">
        <f>IFERROR(raw!$B5785,"")</f>
        <v/>
      </c>
      <c r="C5786" s="39" t="str">
        <f>IFERROR(raw!$D5785,"")</f>
        <v/>
      </c>
      <c r="D5786" s="39" t="str">
        <f>IFERROR(__xludf.DUMMYFUNCTION("IFERROR(RANK(raw!$H5785,Filter(raw!$H$2:$H10000,raw!$B$2:$B10000=raw!$B5785),1),"""")"),"")</f>
        <v/>
      </c>
      <c r="E5786" s="40" t="str">
        <f t="array" ref="E5786">IFERROR(INDEX(raw!$B:$H,MATCH(1,(raw!$B:$B=$B5786)*(raw!$D:$D=$C5786),0),7), "n/a")</f>
        <v/>
      </c>
    </row>
    <row r="5787">
      <c r="B5787" s="39" t="str">
        <f>IFERROR(raw!$B5786,"")</f>
        <v/>
      </c>
      <c r="C5787" s="39" t="str">
        <f>IFERROR(raw!$D5786,"")</f>
        <v/>
      </c>
      <c r="D5787" s="39" t="str">
        <f>IFERROR(__xludf.DUMMYFUNCTION("IFERROR(RANK(raw!$H5786,Filter(raw!$H$2:$H10000,raw!$B$2:$B10000=raw!$B5786),1),"""")"),"")</f>
        <v/>
      </c>
      <c r="E5787" s="40" t="str">
        <f t="array" ref="E5787">IFERROR(INDEX(raw!$B:$H,MATCH(1,(raw!$B:$B=$B5787)*(raw!$D:$D=$C5787),0),7), "n/a")</f>
        <v/>
      </c>
    </row>
    <row r="5788">
      <c r="B5788" s="39" t="str">
        <f>IFERROR(raw!$B5787,"")</f>
        <v/>
      </c>
      <c r="C5788" s="39" t="str">
        <f>IFERROR(raw!$D5787,"")</f>
        <v/>
      </c>
      <c r="D5788" s="39" t="str">
        <f>IFERROR(__xludf.DUMMYFUNCTION("IFERROR(RANK(raw!$H5787,Filter(raw!$H$2:$H10000,raw!$B$2:$B10000=raw!$B5787),1),"""")"),"")</f>
        <v/>
      </c>
      <c r="E5788" s="40" t="str">
        <f t="array" ref="E5788">IFERROR(INDEX(raw!$B:$H,MATCH(1,(raw!$B:$B=$B5788)*(raw!$D:$D=$C5788),0),7), "n/a")</f>
        <v/>
      </c>
    </row>
    <row r="5789">
      <c r="B5789" s="39" t="str">
        <f>IFERROR(raw!$B5788,"")</f>
        <v/>
      </c>
      <c r="C5789" s="39" t="str">
        <f>IFERROR(raw!$D5788,"")</f>
        <v/>
      </c>
      <c r="D5789" s="39" t="str">
        <f>IFERROR(__xludf.DUMMYFUNCTION("IFERROR(RANK(raw!$H5788,Filter(raw!$H$2:$H10000,raw!$B$2:$B10000=raw!$B5788),1),"""")"),"")</f>
        <v/>
      </c>
      <c r="E5789" s="40" t="str">
        <f t="array" ref="E5789">IFERROR(INDEX(raw!$B:$H,MATCH(1,(raw!$B:$B=$B5789)*(raw!$D:$D=$C5789),0),7), "n/a")</f>
        <v/>
      </c>
    </row>
    <row r="5790">
      <c r="B5790" s="39" t="str">
        <f>IFERROR(raw!$B5789,"")</f>
        <v/>
      </c>
      <c r="C5790" s="39" t="str">
        <f>IFERROR(raw!$D5789,"")</f>
        <v/>
      </c>
      <c r="D5790" s="39" t="str">
        <f>IFERROR(__xludf.DUMMYFUNCTION("IFERROR(RANK(raw!$H5789,Filter(raw!$H$2:$H10000,raw!$B$2:$B10000=raw!$B5789),1),"""")"),"")</f>
        <v/>
      </c>
      <c r="E5790" s="40" t="str">
        <f t="array" ref="E5790">IFERROR(INDEX(raw!$B:$H,MATCH(1,(raw!$B:$B=$B5790)*(raw!$D:$D=$C5790),0),7), "n/a")</f>
        <v/>
      </c>
    </row>
    <row r="5791">
      <c r="B5791" s="39" t="str">
        <f>IFERROR(raw!$B5790,"")</f>
        <v/>
      </c>
      <c r="C5791" s="39" t="str">
        <f>IFERROR(raw!$D5790,"")</f>
        <v/>
      </c>
      <c r="D5791" s="39" t="str">
        <f>IFERROR(__xludf.DUMMYFUNCTION("IFERROR(RANK(raw!$H5790,Filter(raw!$H$2:$H10000,raw!$B$2:$B10000=raw!$B5790),1),"""")"),"")</f>
        <v/>
      </c>
      <c r="E5791" s="40" t="str">
        <f t="array" ref="E5791">IFERROR(INDEX(raw!$B:$H,MATCH(1,(raw!$B:$B=$B5791)*(raw!$D:$D=$C5791),0),7), "n/a")</f>
        <v/>
      </c>
    </row>
    <row r="5792">
      <c r="B5792" s="39" t="str">
        <f>IFERROR(raw!$B5791,"")</f>
        <v/>
      </c>
      <c r="C5792" s="39" t="str">
        <f>IFERROR(raw!$D5791,"")</f>
        <v/>
      </c>
      <c r="D5792" s="39" t="str">
        <f>IFERROR(__xludf.DUMMYFUNCTION("IFERROR(RANK(raw!$H5791,Filter(raw!$H$2:$H10000,raw!$B$2:$B10000=raw!$B5791),1),"""")"),"")</f>
        <v/>
      </c>
      <c r="E5792" s="40" t="str">
        <f t="array" ref="E5792">IFERROR(INDEX(raw!$B:$H,MATCH(1,(raw!$B:$B=$B5792)*(raw!$D:$D=$C5792),0),7), "n/a")</f>
        <v/>
      </c>
    </row>
    <row r="5793">
      <c r="B5793" s="39" t="str">
        <f>IFERROR(raw!$B5792,"")</f>
        <v/>
      </c>
      <c r="C5793" s="39" t="str">
        <f>IFERROR(raw!$D5792,"")</f>
        <v/>
      </c>
      <c r="D5793" s="39" t="str">
        <f>IFERROR(__xludf.DUMMYFUNCTION("IFERROR(RANK(raw!$H5792,Filter(raw!$H$2:$H10000,raw!$B$2:$B10000=raw!$B5792),1),"""")"),"")</f>
        <v/>
      </c>
      <c r="E5793" s="40" t="str">
        <f t="array" ref="E5793">IFERROR(INDEX(raw!$B:$H,MATCH(1,(raw!$B:$B=$B5793)*(raw!$D:$D=$C5793),0),7), "n/a")</f>
        <v/>
      </c>
    </row>
    <row r="5794">
      <c r="B5794" s="39" t="str">
        <f>IFERROR(raw!$B5793,"")</f>
        <v/>
      </c>
      <c r="C5794" s="39" t="str">
        <f>IFERROR(raw!$D5793,"")</f>
        <v/>
      </c>
      <c r="D5794" s="39" t="str">
        <f>IFERROR(__xludf.DUMMYFUNCTION("IFERROR(RANK(raw!$H5793,Filter(raw!$H$2:$H10000,raw!$B$2:$B10000=raw!$B5793),1),"""")"),"")</f>
        <v/>
      </c>
      <c r="E5794" s="40" t="str">
        <f t="array" ref="E5794">IFERROR(INDEX(raw!$B:$H,MATCH(1,(raw!$B:$B=$B5794)*(raw!$D:$D=$C5794),0),7), "n/a")</f>
        <v/>
      </c>
    </row>
    <row r="5795">
      <c r="B5795" s="39" t="str">
        <f>IFERROR(raw!$B5794,"")</f>
        <v/>
      </c>
      <c r="C5795" s="39" t="str">
        <f>IFERROR(raw!$D5794,"")</f>
        <v/>
      </c>
      <c r="D5795" s="39" t="str">
        <f>IFERROR(__xludf.DUMMYFUNCTION("IFERROR(RANK(raw!$H5794,Filter(raw!$H$2:$H10000,raw!$B$2:$B10000=raw!$B5794),1),"""")"),"")</f>
        <v/>
      </c>
      <c r="E5795" s="40" t="str">
        <f t="array" ref="E5795">IFERROR(INDEX(raw!$B:$H,MATCH(1,(raw!$B:$B=$B5795)*(raw!$D:$D=$C5795),0),7), "n/a")</f>
        <v/>
      </c>
    </row>
    <row r="5796">
      <c r="B5796" s="39" t="str">
        <f>IFERROR(raw!$B5795,"")</f>
        <v/>
      </c>
      <c r="C5796" s="39" t="str">
        <f>IFERROR(raw!$D5795,"")</f>
        <v/>
      </c>
      <c r="D5796" s="39" t="str">
        <f>IFERROR(__xludf.DUMMYFUNCTION("IFERROR(RANK(raw!$H5795,Filter(raw!$H$2:$H10000,raw!$B$2:$B10000=raw!$B5795),1),"""")"),"")</f>
        <v/>
      </c>
      <c r="E5796" s="40" t="str">
        <f t="array" ref="E5796">IFERROR(INDEX(raw!$B:$H,MATCH(1,(raw!$B:$B=$B5796)*(raw!$D:$D=$C5796),0),7), "n/a")</f>
        <v/>
      </c>
    </row>
    <row r="5797">
      <c r="B5797" s="39" t="str">
        <f>IFERROR(raw!$B5796,"")</f>
        <v/>
      </c>
      <c r="C5797" s="39" t="str">
        <f>IFERROR(raw!$D5796,"")</f>
        <v/>
      </c>
      <c r="D5797" s="39" t="str">
        <f>IFERROR(__xludf.DUMMYFUNCTION("IFERROR(RANK(raw!$H5796,Filter(raw!$H$2:$H10000,raw!$B$2:$B10000=raw!$B5796),1),"""")"),"")</f>
        <v/>
      </c>
      <c r="E5797" s="40" t="str">
        <f t="array" ref="E5797">IFERROR(INDEX(raw!$B:$H,MATCH(1,(raw!$B:$B=$B5797)*(raw!$D:$D=$C5797),0),7), "n/a")</f>
        <v/>
      </c>
    </row>
    <row r="5798">
      <c r="B5798" s="39" t="str">
        <f>IFERROR(raw!$B5797,"")</f>
        <v/>
      </c>
      <c r="C5798" s="39" t="str">
        <f>IFERROR(raw!$D5797,"")</f>
        <v/>
      </c>
      <c r="D5798" s="39" t="str">
        <f>IFERROR(__xludf.DUMMYFUNCTION("IFERROR(RANK(raw!$H5797,Filter(raw!$H$2:$H10000,raw!$B$2:$B10000=raw!$B5797),1),"""")"),"")</f>
        <v/>
      </c>
      <c r="E5798" s="40" t="str">
        <f t="array" ref="E5798">IFERROR(INDEX(raw!$B:$H,MATCH(1,(raw!$B:$B=$B5798)*(raw!$D:$D=$C5798),0),7), "n/a")</f>
        <v/>
      </c>
    </row>
    <row r="5799">
      <c r="B5799" s="39" t="str">
        <f>IFERROR(raw!$B5798,"")</f>
        <v/>
      </c>
      <c r="C5799" s="39" t="str">
        <f>IFERROR(raw!$D5798,"")</f>
        <v/>
      </c>
      <c r="D5799" s="39" t="str">
        <f>IFERROR(__xludf.DUMMYFUNCTION("IFERROR(RANK(raw!$H5798,Filter(raw!$H$2:$H10000,raw!$B$2:$B10000=raw!$B5798),1),"""")"),"")</f>
        <v/>
      </c>
      <c r="E5799" s="40" t="str">
        <f t="array" ref="E5799">IFERROR(INDEX(raw!$B:$H,MATCH(1,(raw!$B:$B=$B5799)*(raw!$D:$D=$C5799),0),7), "n/a")</f>
        <v/>
      </c>
    </row>
    <row r="5800">
      <c r="B5800" s="39" t="str">
        <f>IFERROR(raw!$B5799,"")</f>
        <v/>
      </c>
      <c r="C5800" s="39" t="str">
        <f>IFERROR(raw!$D5799,"")</f>
        <v/>
      </c>
      <c r="D5800" s="39" t="str">
        <f>IFERROR(__xludf.DUMMYFUNCTION("IFERROR(RANK(raw!$H5799,Filter(raw!$H$2:$H10000,raw!$B$2:$B10000=raw!$B5799),1),"""")"),"")</f>
        <v/>
      </c>
      <c r="E5800" s="40" t="str">
        <f t="array" ref="E5800">IFERROR(INDEX(raw!$B:$H,MATCH(1,(raw!$B:$B=$B5800)*(raw!$D:$D=$C5800),0),7), "n/a")</f>
        <v/>
      </c>
    </row>
    <row r="5801">
      <c r="B5801" s="39" t="str">
        <f>IFERROR(raw!$B5800,"")</f>
        <v/>
      </c>
      <c r="C5801" s="39" t="str">
        <f>IFERROR(raw!$D5800,"")</f>
        <v/>
      </c>
      <c r="D5801" s="39" t="str">
        <f>IFERROR(__xludf.DUMMYFUNCTION("IFERROR(RANK(raw!$H5800,Filter(raw!$H$2:$H10000,raw!$B$2:$B10000=raw!$B5800),1),"""")"),"")</f>
        <v/>
      </c>
      <c r="E5801" s="40" t="str">
        <f t="array" ref="E5801">IFERROR(INDEX(raw!$B:$H,MATCH(1,(raw!$B:$B=$B5801)*(raw!$D:$D=$C5801),0),7), "n/a")</f>
        <v/>
      </c>
    </row>
    <row r="5802">
      <c r="B5802" s="39" t="str">
        <f>IFERROR(raw!$B5801,"")</f>
        <v/>
      </c>
      <c r="C5802" s="39" t="str">
        <f>IFERROR(raw!$D5801,"")</f>
        <v/>
      </c>
      <c r="D5802" s="39" t="str">
        <f>IFERROR(__xludf.DUMMYFUNCTION("IFERROR(RANK(raw!$H5801,Filter(raw!$H$2:$H10000,raw!$B$2:$B10000=raw!$B5801),1),"""")"),"")</f>
        <v/>
      </c>
      <c r="E5802" s="40" t="str">
        <f t="array" ref="E5802">IFERROR(INDEX(raw!$B:$H,MATCH(1,(raw!$B:$B=$B5802)*(raw!$D:$D=$C5802),0),7), "n/a")</f>
        <v/>
      </c>
    </row>
    <row r="5803">
      <c r="B5803" s="39" t="str">
        <f>IFERROR(raw!$B5802,"")</f>
        <v/>
      </c>
      <c r="C5803" s="39" t="str">
        <f>IFERROR(raw!$D5802,"")</f>
        <v/>
      </c>
      <c r="D5803" s="39" t="str">
        <f>IFERROR(__xludf.DUMMYFUNCTION("IFERROR(RANK(raw!$H5802,Filter(raw!$H$2:$H10000,raw!$B$2:$B10000=raw!$B5802),1),"""")"),"")</f>
        <v/>
      </c>
      <c r="E5803" s="40" t="str">
        <f t="array" ref="E5803">IFERROR(INDEX(raw!$B:$H,MATCH(1,(raw!$B:$B=$B5803)*(raw!$D:$D=$C5803),0),7), "n/a")</f>
        <v/>
      </c>
    </row>
    <row r="5804">
      <c r="B5804" s="39" t="str">
        <f>IFERROR(raw!$B5803,"")</f>
        <v/>
      </c>
      <c r="C5804" s="39" t="str">
        <f>IFERROR(raw!$D5803,"")</f>
        <v/>
      </c>
      <c r="D5804" s="39" t="str">
        <f>IFERROR(__xludf.DUMMYFUNCTION("IFERROR(RANK(raw!$H5803,Filter(raw!$H$2:$H10000,raw!$B$2:$B10000=raw!$B5803),1),"""")"),"")</f>
        <v/>
      </c>
      <c r="E5804" s="40" t="str">
        <f t="array" ref="E5804">IFERROR(INDEX(raw!$B:$H,MATCH(1,(raw!$B:$B=$B5804)*(raw!$D:$D=$C5804),0),7), "n/a")</f>
        <v/>
      </c>
    </row>
    <row r="5805">
      <c r="B5805" s="39" t="str">
        <f>IFERROR(raw!$B5804,"")</f>
        <v/>
      </c>
      <c r="C5805" s="39" t="str">
        <f>IFERROR(raw!$D5804,"")</f>
        <v/>
      </c>
      <c r="D5805" s="39" t="str">
        <f>IFERROR(__xludf.DUMMYFUNCTION("IFERROR(RANK(raw!$H5804,Filter(raw!$H$2:$H10000,raw!$B$2:$B10000=raw!$B5804),1),"""")"),"")</f>
        <v/>
      </c>
      <c r="E5805" s="40" t="str">
        <f t="array" ref="E5805">IFERROR(INDEX(raw!$B:$H,MATCH(1,(raw!$B:$B=$B5805)*(raw!$D:$D=$C5805),0),7), "n/a")</f>
        <v/>
      </c>
    </row>
    <row r="5806">
      <c r="B5806" s="39" t="str">
        <f>IFERROR(raw!$B5805,"")</f>
        <v/>
      </c>
      <c r="C5806" s="39" t="str">
        <f>IFERROR(raw!$D5805,"")</f>
        <v/>
      </c>
      <c r="D5806" s="39" t="str">
        <f>IFERROR(__xludf.DUMMYFUNCTION("IFERROR(RANK(raw!$H5805,Filter(raw!$H$2:$H10000,raw!$B$2:$B10000=raw!$B5805),1),"""")"),"")</f>
        <v/>
      </c>
      <c r="E5806" s="40" t="str">
        <f t="array" ref="E5806">IFERROR(INDEX(raw!$B:$H,MATCH(1,(raw!$B:$B=$B5806)*(raw!$D:$D=$C5806),0),7), "n/a")</f>
        <v/>
      </c>
    </row>
    <row r="5807">
      <c r="B5807" s="39" t="str">
        <f>IFERROR(raw!$B5806,"")</f>
        <v/>
      </c>
      <c r="C5807" s="39" t="str">
        <f>IFERROR(raw!$D5806,"")</f>
        <v/>
      </c>
      <c r="D5807" s="39" t="str">
        <f>IFERROR(__xludf.DUMMYFUNCTION("IFERROR(RANK(raw!$H5806,Filter(raw!$H$2:$H10000,raw!$B$2:$B10000=raw!$B5806),1),"""")"),"")</f>
        <v/>
      </c>
      <c r="E5807" s="40" t="str">
        <f t="array" ref="E5807">IFERROR(INDEX(raw!$B:$H,MATCH(1,(raw!$B:$B=$B5807)*(raw!$D:$D=$C5807),0),7), "n/a")</f>
        <v/>
      </c>
    </row>
    <row r="5808">
      <c r="B5808" s="39" t="str">
        <f>IFERROR(raw!$B5807,"")</f>
        <v/>
      </c>
      <c r="C5808" s="39" t="str">
        <f>IFERROR(raw!$D5807,"")</f>
        <v/>
      </c>
      <c r="D5808" s="39" t="str">
        <f>IFERROR(__xludf.DUMMYFUNCTION("IFERROR(RANK(raw!$H5807,Filter(raw!$H$2:$H10000,raw!$B$2:$B10000=raw!$B5807),1),"""")"),"")</f>
        <v/>
      </c>
      <c r="E5808" s="40" t="str">
        <f t="array" ref="E5808">IFERROR(INDEX(raw!$B:$H,MATCH(1,(raw!$B:$B=$B5808)*(raw!$D:$D=$C5808),0),7), "n/a")</f>
        <v/>
      </c>
    </row>
    <row r="5809">
      <c r="B5809" s="39" t="str">
        <f>IFERROR(raw!$B5808,"")</f>
        <v/>
      </c>
      <c r="C5809" s="39" t="str">
        <f>IFERROR(raw!$D5808,"")</f>
        <v/>
      </c>
      <c r="D5809" s="39" t="str">
        <f>IFERROR(__xludf.DUMMYFUNCTION("IFERROR(RANK(raw!$H5808,Filter(raw!$H$2:$H10000,raw!$B$2:$B10000=raw!$B5808),1),"""")"),"")</f>
        <v/>
      </c>
      <c r="E5809" s="40" t="str">
        <f t="array" ref="E5809">IFERROR(INDEX(raw!$B:$H,MATCH(1,(raw!$B:$B=$B5809)*(raw!$D:$D=$C5809),0),7), "n/a")</f>
        <v/>
      </c>
    </row>
    <row r="5810">
      <c r="B5810" s="39" t="str">
        <f>IFERROR(raw!$B5809,"")</f>
        <v/>
      </c>
      <c r="C5810" s="39" t="str">
        <f>IFERROR(raw!$D5809,"")</f>
        <v/>
      </c>
      <c r="D5810" s="39" t="str">
        <f>IFERROR(__xludf.DUMMYFUNCTION("IFERROR(RANK(raw!$H5809,Filter(raw!$H$2:$H10000,raw!$B$2:$B10000=raw!$B5809),1),"""")"),"")</f>
        <v/>
      </c>
      <c r="E5810" s="40" t="str">
        <f t="array" ref="E5810">IFERROR(INDEX(raw!$B:$H,MATCH(1,(raw!$B:$B=$B5810)*(raw!$D:$D=$C5810),0),7), "n/a")</f>
        <v/>
      </c>
    </row>
    <row r="5811">
      <c r="B5811" s="39" t="str">
        <f>IFERROR(raw!$B5810,"")</f>
        <v/>
      </c>
      <c r="C5811" s="39" t="str">
        <f>IFERROR(raw!$D5810,"")</f>
        <v/>
      </c>
      <c r="D5811" s="39" t="str">
        <f>IFERROR(__xludf.DUMMYFUNCTION("IFERROR(RANK(raw!$H5810,Filter(raw!$H$2:$H10000,raw!$B$2:$B10000=raw!$B5810),1),"""")"),"")</f>
        <v/>
      </c>
      <c r="E5811" s="40" t="str">
        <f t="array" ref="E5811">IFERROR(INDEX(raw!$B:$H,MATCH(1,(raw!$B:$B=$B5811)*(raw!$D:$D=$C5811),0),7), "n/a")</f>
        <v/>
      </c>
    </row>
    <row r="5812">
      <c r="B5812" s="39" t="str">
        <f>IFERROR(raw!$B5811,"")</f>
        <v/>
      </c>
      <c r="C5812" s="39" t="str">
        <f>IFERROR(raw!$D5811,"")</f>
        <v/>
      </c>
      <c r="D5812" s="39" t="str">
        <f>IFERROR(__xludf.DUMMYFUNCTION("IFERROR(RANK(raw!$H5811,Filter(raw!$H$2:$H10000,raw!$B$2:$B10000=raw!$B5811),1),"""")"),"")</f>
        <v/>
      </c>
      <c r="E5812" s="40" t="str">
        <f t="array" ref="E5812">IFERROR(INDEX(raw!$B:$H,MATCH(1,(raw!$B:$B=$B5812)*(raw!$D:$D=$C5812),0),7), "n/a")</f>
        <v/>
      </c>
    </row>
    <row r="5813">
      <c r="B5813" s="39" t="str">
        <f>IFERROR(raw!$B5812,"")</f>
        <v/>
      </c>
      <c r="C5813" s="39" t="str">
        <f>IFERROR(raw!$D5812,"")</f>
        <v/>
      </c>
      <c r="D5813" s="39" t="str">
        <f>IFERROR(__xludf.DUMMYFUNCTION("IFERROR(RANK(raw!$H5812,Filter(raw!$H$2:$H10000,raw!$B$2:$B10000=raw!$B5812),1),"""")"),"")</f>
        <v/>
      </c>
      <c r="E5813" s="40" t="str">
        <f t="array" ref="E5813">IFERROR(INDEX(raw!$B:$H,MATCH(1,(raw!$B:$B=$B5813)*(raw!$D:$D=$C5813),0),7), "n/a")</f>
        <v/>
      </c>
    </row>
    <row r="5814">
      <c r="B5814" s="39" t="str">
        <f>IFERROR(raw!$B5813,"")</f>
        <v/>
      </c>
      <c r="C5814" s="39" t="str">
        <f>IFERROR(raw!$D5813,"")</f>
        <v/>
      </c>
      <c r="D5814" s="39" t="str">
        <f>IFERROR(__xludf.DUMMYFUNCTION("IFERROR(RANK(raw!$H5813,Filter(raw!$H$2:$H10000,raw!$B$2:$B10000=raw!$B5813),1),"""")"),"")</f>
        <v/>
      </c>
      <c r="E5814" s="40" t="str">
        <f t="array" ref="E5814">IFERROR(INDEX(raw!$B:$H,MATCH(1,(raw!$B:$B=$B5814)*(raw!$D:$D=$C5814),0),7), "n/a")</f>
        <v/>
      </c>
    </row>
    <row r="5815">
      <c r="B5815" s="39" t="str">
        <f>IFERROR(raw!$B5814,"")</f>
        <v/>
      </c>
      <c r="C5815" s="39" t="str">
        <f>IFERROR(raw!$D5814,"")</f>
        <v/>
      </c>
      <c r="D5815" s="39" t="str">
        <f>IFERROR(__xludf.DUMMYFUNCTION("IFERROR(RANK(raw!$H5814,Filter(raw!$H$2:$H10000,raw!$B$2:$B10000=raw!$B5814),1),"""")"),"")</f>
        <v/>
      </c>
      <c r="E5815" s="40" t="str">
        <f t="array" ref="E5815">IFERROR(INDEX(raw!$B:$H,MATCH(1,(raw!$B:$B=$B5815)*(raw!$D:$D=$C5815),0),7), "n/a")</f>
        <v/>
      </c>
    </row>
    <row r="5816">
      <c r="B5816" s="39" t="str">
        <f>IFERROR(raw!$B5815,"")</f>
        <v/>
      </c>
      <c r="C5816" s="39" t="str">
        <f>IFERROR(raw!$D5815,"")</f>
        <v/>
      </c>
      <c r="D5816" s="39" t="str">
        <f>IFERROR(__xludf.DUMMYFUNCTION("IFERROR(RANK(raw!$H5815,Filter(raw!$H$2:$H10000,raw!$B$2:$B10000=raw!$B5815),1),"""")"),"")</f>
        <v/>
      </c>
      <c r="E5816" s="40" t="str">
        <f t="array" ref="E5816">IFERROR(INDEX(raw!$B:$H,MATCH(1,(raw!$B:$B=$B5816)*(raw!$D:$D=$C5816),0),7), "n/a")</f>
        <v/>
      </c>
    </row>
    <row r="5817">
      <c r="B5817" s="39" t="str">
        <f>IFERROR(raw!$B5816,"")</f>
        <v/>
      </c>
      <c r="C5817" s="39" t="str">
        <f>IFERROR(raw!$D5816,"")</f>
        <v/>
      </c>
      <c r="D5817" s="39" t="str">
        <f>IFERROR(__xludf.DUMMYFUNCTION("IFERROR(RANK(raw!$H5816,Filter(raw!$H$2:$H10000,raw!$B$2:$B10000=raw!$B5816),1),"""")"),"")</f>
        <v/>
      </c>
      <c r="E5817" s="40" t="str">
        <f t="array" ref="E5817">IFERROR(INDEX(raw!$B:$H,MATCH(1,(raw!$B:$B=$B5817)*(raw!$D:$D=$C5817),0),7), "n/a")</f>
        <v/>
      </c>
    </row>
    <row r="5818">
      <c r="B5818" s="39" t="str">
        <f>IFERROR(raw!$B5817,"")</f>
        <v/>
      </c>
      <c r="C5818" s="39" t="str">
        <f>IFERROR(raw!$D5817,"")</f>
        <v/>
      </c>
      <c r="D5818" s="39" t="str">
        <f>IFERROR(__xludf.DUMMYFUNCTION("IFERROR(RANK(raw!$H5817,Filter(raw!$H$2:$H10000,raw!$B$2:$B10000=raw!$B5817),1),"""")"),"")</f>
        <v/>
      </c>
      <c r="E5818" s="40" t="str">
        <f t="array" ref="E5818">IFERROR(INDEX(raw!$B:$H,MATCH(1,(raw!$B:$B=$B5818)*(raw!$D:$D=$C5818),0),7), "n/a")</f>
        <v/>
      </c>
    </row>
    <row r="5819">
      <c r="B5819" s="39" t="str">
        <f>IFERROR(raw!$B5818,"")</f>
        <v/>
      </c>
      <c r="C5819" s="39" t="str">
        <f>IFERROR(raw!$D5818,"")</f>
        <v/>
      </c>
      <c r="D5819" s="39" t="str">
        <f>IFERROR(__xludf.DUMMYFUNCTION("IFERROR(RANK(raw!$H5818,Filter(raw!$H$2:$H10000,raw!$B$2:$B10000=raw!$B5818),1),"""")"),"")</f>
        <v/>
      </c>
      <c r="E5819" s="40" t="str">
        <f t="array" ref="E5819">IFERROR(INDEX(raw!$B:$H,MATCH(1,(raw!$B:$B=$B5819)*(raw!$D:$D=$C5819),0),7), "n/a")</f>
        <v/>
      </c>
    </row>
    <row r="5820">
      <c r="B5820" s="39" t="str">
        <f>IFERROR(raw!$B5819,"")</f>
        <v/>
      </c>
      <c r="C5820" s="39" t="str">
        <f>IFERROR(raw!$D5819,"")</f>
        <v/>
      </c>
      <c r="D5820" s="39" t="str">
        <f>IFERROR(__xludf.DUMMYFUNCTION("IFERROR(RANK(raw!$H5819,Filter(raw!$H$2:$H10000,raw!$B$2:$B10000=raw!$B5819),1),"""")"),"")</f>
        <v/>
      </c>
      <c r="E5820" s="40" t="str">
        <f t="array" ref="E5820">IFERROR(INDEX(raw!$B:$H,MATCH(1,(raw!$B:$B=$B5820)*(raw!$D:$D=$C5820),0),7), "n/a")</f>
        <v/>
      </c>
    </row>
    <row r="5821">
      <c r="B5821" s="39" t="str">
        <f>IFERROR(raw!$B5820,"")</f>
        <v/>
      </c>
      <c r="C5821" s="39" t="str">
        <f>IFERROR(raw!$D5820,"")</f>
        <v/>
      </c>
      <c r="D5821" s="39" t="str">
        <f>IFERROR(__xludf.DUMMYFUNCTION("IFERROR(RANK(raw!$H5820,Filter(raw!$H$2:$H10000,raw!$B$2:$B10000=raw!$B5820),1),"""")"),"")</f>
        <v/>
      </c>
      <c r="E5821" s="40" t="str">
        <f t="array" ref="E5821">IFERROR(INDEX(raw!$B:$H,MATCH(1,(raw!$B:$B=$B5821)*(raw!$D:$D=$C5821),0),7), "n/a")</f>
        <v/>
      </c>
    </row>
    <row r="5822">
      <c r="B5822" s="39" t="str">
        <f>IFERROR(raw!$B5821,"")</f>
        <v/>
      </c>
      <c r="C5822" s="39" t="str">
        <f>IFERROR(raw!$D5821,"")</f>
        <v/>
      </c>
      <c r="D5822" s="39" t="str">
        <f>IFERROR(__xludf.DUMMYFUNCTION("IFERROR(RANK(raw!$H5821,Filter(raw!$H$2:$H10000,raw!$B$2:$B10000=raw!$B5821),1),"""")"),"")</f>
        <v/>
      </c>
      <c r="E5822" s="40" t="str">
        <f t="array" ref="E5822">IFERROR(INDEX(raw!$B:$H,MATCH(1,(raw!$B:$B=$B5822)*(raw!$D:$D=$C5822),0),7), "n/a")</f>
        <v/>
      </c>
    </row>
    <row r="5823">
      <c r="B5823" s="39" t="str">
        <f>IFERROR(raw!$B5822,"")</f>
        <v/>
      </c>
      <c r="C5823" s="39" t="str">
        <f>IFERROR(raw!$D5822,"")</f>
        <v/>
      </c>
      <c r="D5823" s="39" t="str">
        <f>IFERROR(__xludf.DUMMYFUNCTION("IFERROR(RANK(raw!$H5822,Filter(raw!$H$2:$H10000,raw!$B$2:$B10000=raw!$B5822),1),"""")"),"")</f>
        <v/>
      </c>
      <c r="E5823" s="40" t="str">
        <f t="array" ref="E5823">IFERROR(INDEX(raw!$B:$H,MATCH(1,(raw!$B:$B=$B5823)*(raw!$D:$D=$C5823),0),7), "n/a")</f>
        <v/>
      </c>
    </row>
    <row r="5824">
      <c r="B5824" s="39" t="str">
        <f>IFERROR(raw!$B5823,"")</f>
        <v/>
      </c>
      <c r="C5824" s="39" t="str">
        <f>IFERROR(raw!$D5823,"")</f>
        <v/>
      </c>
      <c r="D5824" s="39" t="str">
        <f>IFERROR(__xludf.DUMMYFUNCTION("IFERROR(RANK(raw!$H5823,Filter(raw!$H$2:$H10000,raw!$B$2:$B10000=raw!$B5823),1),"""")"),"")</f>
        <v/>
      </c>
      <c r="E5824" s="40" t="str">
        <f t="array" ref="E5824">IFERROR(INDEX(raw!$B:$H,MATCH(1,(raw!$B:$B=$B5824)*(raw!$D:$D=$C5824),0),7), "n/a")</f>
        <v/>
      </c>
    </row>
    <row r="5825">
      <c r="B5825" s="39" t="str">
        <f>IFERROR(raw!$B5824,"")</f>
        <v/>
      </c>
      <c r="C5825" s="39" t="str">
        <f>IFERROR(raw!$D5824,"")</f>
        <v/>
      </c>
      <c r="D5825" s="39" t="str">
        <f>IFERROR(__xludf.DUMMYFUNCTION("IFERROR(RANK(raw!$H5824,Filter(raw!$H$2:$H10000,raw!$B$2:$B10000=raw!$B5824),1),"""")"),"")</f>
        <v/>
      </c>
      <c r="E5825" s="40" t="str">
        <f t="array" ref="E5825">IFERROR(INDEX(raw!$B:$H,MATCH(1,(raw!$B:$B=$B5825)*(raw!$D:$D=$C5825),0),7), "n/a")</f>
        <v/>
      </c>
    </row>
    <row r="5826">
      <c r="B5826" s="39" t="str">
        <f>IFERROR(raw!$B5825,"")</f>
        <v/>
      </c>
      <c r="C5826" s="39" t="str">
        <f>IFERROR(raw!$D5825,"")</f>
        <v/>
      </c>
      <c r="D5826" s="39" t="str">
        <f>IFERROR(__xludf.DUMMYFUNCTION("IFERROR(RANK(raw!$H5825,Filter(raw!$H$2:$H10000,raw!$B$2:$B10000=raw!$B5825),1),"""")"),"")</f>
        <v/>
      </c>
      <c r="E5826" s="40" t="str">
        <f t="array" ref="E5826">IFERROR(INDEX(raw!$B:$H,MATCH(1,(raw!$B:$B=$B5826)*(raw!$D:$D=$C5826),0),7), "n/a")</f>
        <v/>
      </c>
    </row>
    <row r="5827">
      <c r="B5827" s="39" t="str">
        <f>IFERROR(raw!$B5826,"")</f>
        <v/>
      </c>
      <c r="C5827" s="39" t="str">
        <f>IFERROR(raw!$D5826,"")</f>
        <v/>
      </c>
      <c r="D5827" s="39" t="str">
        <f>IFERROR(__xludf.DUMMYFUNCTION("IFERROR(RANK(raw!$H5826,Filter(raw!$H$2:$H10000,raw!$B$2:$B10000=raw!$B5826),1),"""")"),"")</f>
        <v/>
      </c>
      <c r="E5827" s="40" t="str">
        <f t="array" ref="E5827">IFERROR(INDEX(raw!$B:$H,MATCH(1,(raw!$B:$B=$B5827)*(raw!$D:$D=$C5827),0),7), "n/a")</f>
        <v/>
      </c>
    </row>
    <row r="5828">
      <c r="B5828" s="39" t="str">
        <f>IFERROR(raw!$B5827,"")</f>
        <v/>
      </c>
      <c r="C5828" s="39" t="str">
        <f>IFERROR(raw!$D5827,"")</f>
        <v/>
      </c>
      <c r="D5828" s="39" t="str">
        <f>IFERROR(__xludf.DUMMYFUNCTION("IFERROR(RANK(raw!$H5827,Filter(raw!$H$2:$H10000,raw!$B$2:$B10000=raw!$B5827),1),"""")"),"")</f>
        <v/>
      </c>
      <c r="E5828" s="40" t="str">
        <f t="array" ref="E5828">IFERROR(INDEX(raw!$B:$H,MATCH(1,(raw!$B:$B=$B5828)*(raw!$D:$D=$C5828),0),7), "n/a")</f>
        <v/>
      </c>
    </row>
    <row r="5829">
      <c r="B5829" s="39" t="str">
        <f>IFERROR(raw!$B5828,"")</f>
        <v/>
      </c>
      <c r="C5829" s="39" t="str">
        <f>IFERROR(raw!$D5828,"")</f>
        <v/>
      </c>
      <c r="D5829" s="39" t="str">
        <f>IFERROR(__xludf.DUMMYFUNCTION("IFERROR(RANK(raw!$H5828,Filter(raw!$H$2:$H10000,raw!$B$2:$B10000=raw!$B5828),1),"""")"),"")</f>
        <v/>
      </c>
      <c r="E5829" s="40" t="str">
        <f t="array" ref="E5829">IFERROR(INDEX(raw!$B:$H,MATCH(1,(raw!$B:$B=$B5829)*(raw!$D:$D=$C5829),0),7), "n/a")</f>
        <v/>
      </c>
    </row>
    <row r="5830">
      <c r="B5830" s="39" t="str">
        <f>IFERROR(raw!$B5829,"")</f>
        <v/>
      </c>
      <c r="C5830" s="39" t="str">
        <f>IFERROR(raw!$D5829,"")</f>
        <v/>
      </c>
      <c r="D5830" s="39" t="str">
        <f>IFERROR(__xludf.DUMMYFUNCTION("IFERROR(RANK(raw!$H5829,Filter(raw!$H$2:$H10000,raw!$B$2:$B10000=raw!$B5829),1),"""")"),"")</f>
        <v/>
      </c>
      <c r="E5830" s="40" t="str">
        <f t="array" ref="E5830">IFERROR(INDEX(raw!$B:$H,MATCH(1,(raw!$B:$B=$B5830)*(raw!$D:$D=$C5830),0),7), "n/a")</f>
        <v/>
      </c>
    </row>
    <row r="5831">
      <c r="B5831" s="39" t="str">
        <f>IFERROR(raw!$B5830,"")</f>
        <v/>
      </c>
      <c r="C5831" s="39" t="str">
        <f>IFERROR(raw!$D5830,"")</f>
        <v/>
      </c>
      <c r="D5831" s="39" t="str">
        <f>IFERROR(__xludf.DUMMYFUNCTION("IFERROR(RANK(raw!$H5830,Filter(raw!$H$2:$H10000,raw!$B$2:$B10000=raw!$B5830),1),"""")"),"")</f>
        <v/>
      </c>
      <c r="E5831" s="40" t="str">
        <f t="array" ref="E5831">IFERROR(INDEX(raw!$B:$H,MATCH(1,(raw!$B:$B=$B5831)*(raw!$D:$D=$C5831),0),7), "n/a")</f>
        <v/>
      </c>
    </row>
    <row r="5832">
      <c r="B5832" s="39" t="str">
        <f>IFERROR(raw!$B5831,"")</f>
        <v/>
      </c>
      <c r="C5832" s="39" t="str">
        <f>IFERROR(raw!$D5831,"")</f>
        <v/>
      </c>
      <c r="D5832" s="39" t="str">
        <f>IFERROR(__xludf.DUMMYFUNCTION("IFERROR(RANK(raw!$H5831,Filter(raw!$H$2:$H10000,raw!$B$2:$B10000=raw!$B5831),1),"""")"),"")</f>
        <v/>
      </c>
      <c r="E5832" s="40" t="str">
        <f t="array" ref="E5832">IFERROR(INDEX(raw!$B:$H,MATCH(1,(raw!$B:$B=$B5832)*(raw!$D:$D=$C5832),0),7), "n/a")</f>
        <v/>
      </c>
    </row>
    <row r="5833">
      <c r="B5833" s="39" t="str">
        <f>IFERROR(raw!$B5832,"")</f>
        <v/>
      </c>
      <c r="C5833" s="39" t="str">
        <f>IFERROR(raw!$D5832,"")</f>
        <v/>
      </c>
      <c r="D5833" s="39" t="str">
        <f>IFERROR(__xludf.DUMMYFUNCTION("IFERROR(RANK(raw!$H5832,Filter(raw!$H$2:$H10000,raw!$B$2:$B10000=raw!$B5832),1),"""")"),"")</f>
        <v/>
      </c>
      <c r="E5833" s="40" t="str">
        <f t="array" ref="E5833">IFERROR(INDEX(raw!$B:$H,MATCH(1,(raw!$B:$B=$B5833)*(raw!$D:$D=$C5833),0),7), "n/a")</f>
        <v/>
      </c>
    </row>
    <row r="5834">
      <c r="B5834" s="39" t="str">
        <f>IFERROR(raw!$B5833,"")</f>
        <v/>
      </c>
      <c r="C5834" s="39" t="str">
        <f>IFERROR(raw!$D5833,"")</f>
        <v/>
      </c>
      <c r="D5834" s="39" t="str">
        <f>IFERROR(__xludf.DUMMYFUNCTION("IFERROR(RANK(raw!$H5833,Filter(raw!$H$2:$H10000,raw!$B$2:$B10000=raw!$B5833),1),"""")"),"")</f>
        <v/>
      </c>
      <c r="E5834" s="40" t="str">
        <f t="array" ref="E5834">IFERROR(INDEX(raw!$B:$H,MATCH(1,(raw!$B:$B=$B5834)*(raw!$D:$D=$C5834),0),7), "n/a")</f>
        <v/>
      </c>
    </row>
    <row r="5835">
      <c r="B5835" s="39" t="str">
        <f>IFERROR(raw!$B5834,"")</f>
        <v/>
      </c>
      <c r="C5835" s="39" t="str">
        <f>IFERROR(raw!$D5834,"")</f>
        <v/>
      </c>
      <c r="D5835" s="39" t="str">
        <f>IFERROR(__xludf.DUMMYFUNCTION("IFERROR(RANK(raw!$H5834,Filter(raw!$H$2:$H10000,raw!$B$2:$B10000=raw!$B5834),1),"""")"),"")</f>
        <v/>
      </c>
      <c r="E5835" s="40" t="str">
        <f t="array" ref="E5835">IFERROR(INDEX(raw!$B:$H,MATCH(1,(raw!$B:$B=$B5835)*(raw!$D:$D=$C5835),0),7), "n/a")</f>
        <v/>
      </c>
    </row>
    <row r="5836">
      <c r="B5836" s="39" t="str">
        <f>IFERROR(raw!$B5835,"")</f>
        <v/>
      </c>
      <c r="C5836" s="39" t="str">
        <f>IFERROR(raw!$D5835,"")</f>
        <v/>
      </c>
      <c r="D5836" s="39" t="str">
        <f>IFERROR(__xludf.DUMMYFUNCTION("IFERROR(RANK(raw!$H5835,Filter(raw!$H$2:$H10000,raw!$B$2:$B10000=raw!$B5835),1),"""")"),"")</f>
        <v/>
      </c>
      <c r="E5836" s="40" t="str">
        <f t="array" ref="E5836">IFERROR(INDEX(raw!$B:$H,MATCH(1,(raw!$B:$B=$B5836)*(raw!$D:$D=$C5836),0),7), "n/a")</f>
        <v/>
      </c>
    </row>
    <row r="5837">
      <c r="B5837" s="39" t="str">
        <f>IFERROR(raw!$B5836,"")</f>
        <v/>
      </c>
      <c r="C5837" s="39" t="str">
        <f>IFERROR(raw!$D5836,"")</f>
        <v/>
      </c>
      <c r="D5837" s="39" t="str">
        <f>IFERROR(__xludf.DUMMYFUNCTION("IFERROR(RANK(raw!$H5836,Filter(raw!$H$2:$H10000,raw!$B$2:$B10000=raw!$B5836),1),"""")"),"")</f>
        <v/>
      </c>
      <c r="E5837" s="40" t="str">
        <f t="array" ref="E5837">IFERROR(INDEX(raw!$B:$H,MATCH(1,(raw!$B:$B=$B5837)*(raw!$D:$D=$C5837),0),7), "n/a")</f>
        <v/>
      </c>
    </row>
    <row r="5838">
      <c r="B5838" s="39" t="str">
        <f>IFERROR(raw!$B5837,"")</f>
        <v/>
      </c>
      <c r="C5838" s="39" t="str">
        <f>IFERROR(raw!$D5837,"")</f>
        <v/>
      </c>
      <c r="D5838" s="39" t="str">
        <f>IFERROR(__xludf.DUMMYFUNCTION("IFERROR(RANK(raw!$H5837,Filter(raw!$H$2:$H10000,raw!$B$2:$B10000=raw!$B5837),1),"""")"),"")</f>
        <v/>
      </c>
      <c r="E5838" s="40" t="str">
        <f t="array" ref="E5838">IFERROR(INDEX(raw!$B:$H,MATCH(1,(raw!$B:$B=$B5838)*(raw!$D:$D=$C5838),0),7), "n/a")</f>
        <v/>
      </c>
    </row>
    <row r="5839">
      <c r="B5839" s="39" t="str">
        <f>IFERROR(raw!$B5838,"")</f>
        <v/>
      </c>
      <c r="C5839" s="39" t="str">
        <f>IFERROR(raw!$D5838,"")</f>
        <v/>
      </c>
      <c r="D5839" s="39" t="str">
        <f>IFERROR(__xludf.DUMMYFUNCTION("IFERROR(RANK(raw!$H5838,Filter(raw!$H$2:$H10000,raw!$B$2:$B10000=raw!$B5838),1),"""")"),"")</f>
        <v/>
      </c>
      <c r="E5839" s="40" t="str">
        <f t="array" ref="E5839">IFERROR(INDEX(raw!$B:$H,MATCH(1,(raw!$B:$B=$B5839)*(raw!$D:$D=$C5839),0),7), "n/a")</f>
        <v/>
      </c>
    </row>
    <row r="5840">
      <c r="B5840" s="39" t="str">
        <f>IFERROR(raw!$B5839,"")</f>
        <v/>
      </c>
      <c r="C5840" s="39" t="str">
        <f>IFERROR(raw!$D5839,"")</f>
        <v/>
      </c>
      <c r="D5840" s="39" t="str">
        <f>IFERROR(__xludf.DUMMYFUNCTION("IFERROR(RANK(raw!$H5839,Filter(raw!$H$2:$H10000,raw!$B$2:$B10000=raw!$B5839),1),"""")"),"")</f>
        <v/>
      </c>
      <c r="E5840" s="40" t="str">
        <f t="array" ref="E5840">IFERROR(INDEX(raw!$B:$H,MATCH(1,(raw!$B:$B=$B5840)*(raw!$D:$D=$C5840),0),7), "n/a")</f>
        <v/>
      </c>
    </row>
    <row r="5841">
      <c r="B5841" s="39" t="str">
        <f>IFERROR(raw!$B5840,"")</f>
        <v/>
      </c>
      <c r="C5841" s="39" t="str">
        <f>IFERROR(raw!$D5840,"")</f>
        <v/>
      </c>
      <c r="D5841" s="39" t="str">
        <f>IFERROR(__xludf.DUMMYFUNCTION("IFERROR(RANK(raw!$H5840,Filter(raw!$H$2:$H10000,raw!$B$2:$B10000=raw!$B5840),1),"""")"),"")</f>
        <v/>
      </c>
      <c r="E5841" s="40" t="str">
        <f t="array" ref="E5841">IFERROR(INDEX(raw!$B:$H,MATCH(1,(raw!$B:$B=$B5841)*(raw!$D:$D=$C5841),0),7), "n/a")</f>
        <v/>
      </c>
    </row>
    <row r="5842">
      <c r="B5842" s="39" t="str">
        <f>IFERROR(raw!$B5841,"")</f>
        <v/>
      </c>
      <c r="C5842" s="39" t="str">
        <f>IFERROR(raw!$D5841,"")</f>
        <v/>
      </c>
      <c r="D5842" s="39" t="str">
        <f>IFERROR(__xludf.DUMMYFUNCTION("IFERROR(RANK(raw!$H5841,Filter(raw!$H$2:$H10000,raw!$B$2:$B10000=raw!$B5841),1),"""")"),"")</f>
        <v/>
      </c>
      <c r="E5842" s="40" t="str">
        <f t="array" ref="E5842">IFERROR(INDEX(raw!$B:$H,MATCH(1,(raw!$B:$B=$B5842)*(raw!$D:$D=$C5842),0),7), "n/a")</f>
        <v/>
      </c>
    </row>
    <row r="5843">
      <c r="B5843" s="39" t="str">
        <f>IFERROR(raw!$B5842,"")</f>
        <v/>
      </c>
      <c r="C5843" s="39" t="str">
        <f>IFERROR(raw!$D5842,"")</f>
        <v/>
      </c>
      <c r="D5843" s="39" t="str">
        <f>IFERROR(__xludf.DUMMYFUNCTION("IFERROR(RANK(raw!$H5842,Filter(raw!$H$2:$H10000,raw!$B$2:$B10000=raw!$B5842),1),"""")"),"")</f>
        <v/>
      </c>
      <c r="E5843" s="40" t="str">
        <f t="array" ref="E5843">IFERROR(INDEX(raw!$B:$H,MATCH(1,(raw!$B:$B=$B5843)*(raw!$D:$D=$C5843),0),7), "n/a")</f>
        <v/>
      </c>
    </row>
    <row r="5844">
      <c r="B5844" s="39" t="str">
        <f>IFERROR(raw!$B5843,"")</f>
        <v/>
      </c>
      <c r="C5844" s="39" t="str">
        <f>IFERROR(raw!$D5843,"")</f>
        <v/>
      </c>
      <c r="D5844" s="39" t="str">
        <f>IFERROR(__xludf.DUMMYFUNCTION("IFERROR(RANK(raw!$H5843,Filter(raw!$H$2:$H10000,raw!$B$2:$B10000=raw!$B5843),1),"""")"),"")</f>
        <v/>
      </c>
      <c r="E5844" s="40" t="str">
        <f t="array" ref="E5844">IFERROR(INDEX(raw!$B:$H,MATCH(1,(raw!$B:$B=$B5844)*(raw!$D:$D=$C5844),0),7), "n/a")</f>
        <v/>
      </c>
    </row>
    <row r="5845">
      <c r="B5845" s="39" t="str">
        <f>IFERROR(raw!$B5844,"")</f>
        <v/>
      </c>
      <c r="C5845" s="39" t="str">
        <f>IFERROR(raw!$D5844,"")</f>
        <v/>
      </c>
      <c r="D5845" s="39" t="str">
        <f>IFERROR(__xludf.DUMMYFUNCTION("IFERROR(RANK(raw!$H5844,Filter(raw!$H$2:$H10000,raw!$B$2:$B10000=raw!$B5844),1),"""")"),"")</f>
        <v/>
      </c>
      <c r="E5845" s="40" t="str">
        <f t="array" ref="E5845">IFERROR(INDEX(raw!$B:$H,MATCH(1,(raw!$B:$B=$B5845)*(raw!$D:$D=$C5845),0),7), "n/a")</f>
        <v/>
      </c>
    </row>
    <row r="5846">
      <c r="B5846" s="39" t="str">
        <f>IFERROR(raw!$B5845,"")</f>
        <v/>
      </c>
      <c r="C5846" s="39" t="str">
        <f>IFERROR(raw!$D5845,"")</f>
        <v/>
      </c>
      <c r="D5846" s="39" t="str">
        <f>IFERROR(__xludf.DUMMYFUNCTION("IFERROR(RANK(raw!$H5845,Filter(raw!$H$2:$H10000,raw!$B$2:$B10000=raw!$B5845),1),"""")"),"")</f>
        <v/>
      </c>
      <c r="E5846" s="40" t="str">
        <f t="array" ref="E5846">IFERROR(INDEX(raw!$B:$H,MATCH(1,(raw!$B:$B=$B5846)*(raw!$D:$D=$C5846),0),7), "n/a")</f>
        <v/>
      </c>
    </row>
    <row r="5847">
      <c r="B5847" s="39" t="str">
        <f>IFERROR(raw!$B5846,"")</f>
        <v/>
      </c>
      <c r="C5847" s="39" t="str">
        <f>IFERROR(raw!$D5846,"")</f>
        <v/>
      </c>
      <c r="D5847" s="39" t="str">
        <f>IFERROR(__xludf.DUMMYFUNCTION("IFERROR(RANK(raw!$H5846,Filter(raw!$H$2:$H10000,raw!$B$2:$B10000=raw!$B5846),1),"""")"),"")</f>
        <v/>
      </c>
      <c r="E5847" s="40" t="str">
        <f t="array" ref="E5847">IFERROR(INDEX(raw!$B:$H,MATCH(1,(raw!$B:$B=$B5847)*(raw!$D:$D=$C5847),0),7), "n/a")</f>
        <v/>
      </c>
    </row>
    <row r="5848">
      <c r="B5848" s="39" t="str">
        <f>IFERROR(raw!$B5847,"")</f>
        <v/>
      </c>
      <c r="C5848" s="39" t="str">
        <f>IFERROR(raw!$D5847,"")</f>
        <v/>
      </c>
      <c r="D5848" s="39" t="str">
        <f>IFERROR(__xludf.DUMMYFUNCTION("IFERROR(RANK(raw!$H5847,Filter(raw!$H$2:$H10000,raw!$B$2:$B10000=raw!$B5847),1),"""")"),"")</f>
        <v/>
      </c>
      <c r="E5848" s="40" t="str">
        <f t="array" ref="E5848">IFERROR(INDEX(raw!$B:$H,MATCH(1,(raw!$B:$B=$B5848)*(raw!$D:$D=$C5848),0),7), "n/a")</f>
        <v/>
      </c>
    </row>
    <row r="5849">
      <c r="B5849" s="39" t="str">
        <f>IFERROR(raw!$B5848,"")</f>
        <v/>
      </c>
      <c r="C5849" s="39" t="str">
        <f>IFERROR(raw!$D5848,"")</f>
        <v/>
      </c>
      <c r="D5849" s="39" t="str">
        <f>IFERROR(__xludf.DUMMYFUNCTION("IFERROR(RANK(raw!$H5848,Filter(raw!$H$2:$H10000,raw!$B$2:$B10000=raw!$B5848),1),"""")"),"")</f>
        <v/>
      </c>
      <c r="E5849" s="40" t="str">
        <f t="array" ref="E5849">IFERROR(INDEX(raw!$B:$H,MATCH(1,(raw!$B:$B=$B5849)*(raw!$D:$D=$C5849),0),7), "n/a")</f>
        <v/>
      </c>
    </row>
    <row r="5850">
      <c r="B5850" s="39" t="str">
        <f>IFERROR(raw!$B5849,"")</f>
        <v/>
      </c>
      <c r="C5850" s="39" t="str">
        <f>IFERROR(raw!$D5849,"")</f>
        <v/>
      </c>
      <c r="D5850" s="39" t="str">
        <f>IFERROR(__xludf.DUMMYFUNCTION("IFERROR(RANK(raw!$H5849,Filter(raw!$H$2:$H10000,raw!$B$2:$B10000=raw!$B5849),1),"""")"),"")</f>
        <v/>
      </c>
      <c r="E5850" s="40" t="str">
        <f t="array" ref="E5850">IFERROR(INDEX(raw!$B:$H,MATCH(1,(raw!$B:$B=$B5850)*(raw!$D:$D=$C5850),0),7), "n/a")</f>
        <v/>
      </c>
    </row>
    <row r="5851">
      <c r="B5851" s="39" t="str">
        <f>IFERROR(raw!$B5850,"")</f>
        <v/>
      </c>
      <c r="C5851" s="39" t="str">
        <f>IFERROR(raw!$D5850,"")</f>
        <v/>
      </c>
      <c r="D5851" s="39" t="str">
        <f>IFERROR(__xludf.DUMMYFUNCTION("IFERROR(RANK(raw!$H5850,Filter(raw!$H$2:$H10000,raw!$B$2:$B10000=raw!$B5850),1),"""")"),"")</f>
        <v/>
      </c>
      <c r="E5851" s="40" t="str">
        <f t="array" ref="E5851">IFERROR(INDEX(raw!$B:$H,MATCH(1,(raw!$B:$B=$B5851)*(raw!$D:$D=$C5851),0),7), "n/a")</f>
        <v/>
      </c>
    </row>
    <row r="5852">
      <c r="B5852" s="39" t="str">
        <f>IFERROR(raw!$B5851,"")</f>
        <v/>
      </c>
      <c r="C5852" s="39" t="str">
        <f>IFERROR(raw!$D5851,"")</f>
        <v/>
      </c>
      <c r="D5852" s="39" t="str">
        <f>IFERROR(__xludf.DUMMYFUNCTION("IFERROR(RANK(raw!$H5851,Filter(raw!$H$2:$H10000,raw!$B$2:$B10000=raw!$B5851),1),"""")"),"")</f>
        <v/>
      </c>
      <c r="E5852" s="40" t="str">
        <f t="array" ref="E5852">IFERROR(INDEX(raw!$B:$H,MATCH(1,(raw!$B:$B=$B5852)*(raw!$D:$D=$C5852),0),7), "n/a")</f>
        <v/>
      </c>
    </row>
    <row r="5853">
      <c r="B5853" s="39" t="str">
        <f>IFERROR(raw!$B5852,"")</f>
        <v/>
      </c>
      <c r="C5853" s="39" t="str">
        <f>IFERROR(raw!$D5852,"")</f>
        <v/>
      </c>
      <c r="D5853" s="39" t="str">
        <f>IFERROR(__xludf.DUMMYFUNCTION("IFERROR(RANK(raw!$H5852,Filter(raw!$H$2:$H10000,raw!$B$2:$B10000=raw!$B5852),1),"""")"),"")</f>
        <v/>
      </c>
      <c r="E5853" s="40" t="str">
        <f t="array" ref="E5853">IFERROR(INDEX(raw!$B:$H,MATCH(1,(raw!$B:$B=$B5853)*(raw!$D:$D=$C5853),0),7), "n/a")</f>
        <v/>
      </c>
    </row>
    <row r="5854">
      <c r="B5854" s="39" t="str">
        <f>IFERROR(raw!$B5853,"")</f>
        <v/>
      </c>
      <c r="C5854" s="39" t="str">
        <f>IFERROR(raw!$D5853,"")</f>
        <v/>
      </c>
      <c r="D5854" s="39" t="str">
        <f>IFERROR(__xludf.DUMMYFUNCTION("IFERROR(RANK(raw!$H5853,Filter(raw!$H$2:$H10000,raw!$B$2:$B10000=raw!$B5853),1),"""")"),"")</f>
        <v/>
      </c>
      <c r="E5854" s="40" t="str">
        <f t="array" ref="E5854">IFERROR(INDEX(raw!$B:$H,MATCH(1,(raw!$B:$B=$B5854)*(raw!$D:$D=$C5854),0),7), "n/a")</f>
        <v/>
      </c>
    </row>
    <row r="5855">
      <c r="B5855" s="39" t="str">
        <f>IFERROR(raw!$B5854,"")</f>
        <v/>
      </c>
      <c r="C5855" s="39" t="str">
        <f>IFERROR(raw!$D5854,"")</f>
        <v/>
      </c>
      <c r="D5855" s="39" t="str">
        <f>IFERROR(__xludf.DUMMYFUNCTION("IFERROR(RANK(raw!$H5854,Filter(raw!$H$2:$H10000,raw!$B$2:$B10000=raw!$B5854),1),"""")"),"")</f>
        <v/>
      </c>
      <c r="E5855" s="40" t="str">
        <f t="array" ref="E5855">IFERROR(INDEX(raw!$B:$H,MATCH(1,(raw!$B:$B=$B5855)*(raw!$D:$D=$C5855),0),7), "n/a")</f>
        <v/>
      </c>
    </row>
    <row r="5856">
      <c r="B5856" s="39" t="str">
        <f>IFERROR(raw!$B5855,"")</f>
        <v/>
      </c>
      <c r="C5856" s="39" t="str">
        <f>IFERROR(raw!$D5855,"")</f>
        <v/>
      </c>
      <c r="D5856" s="39" t="str">
        <f>IFERROR(__xludf.DUMMYFUNCTION("IFERROR(RANK(raw!$H5855,Filter(raw!$H$2:$H10000,raw!$B$2:$B10000=raw!$B5855),1),"""")"),"")</f>
        <v/>
      </c>
      <c r="E5856" s="40" t="str">
        <f t="array" ref="E5856">IFERROR(INDEX(raw!$B:$H,MATCH(1,(raw!$B:$B=$B5856)*(raw!$D:$D=$C5856),0),7), "n/a")</f>
        <v/>
      </c>
    </row>
    <row r="5857">
      <c r="B5857" s="39" t="str">
        <f>IFERROR(raw!$B5856,"")</f>
        <v/>
      </c>
      <c r="C5857" s="39" t="str">
        <f>IFERROR(raw!$D5856,"")</f>
        <v/>
      </c>
      <c r="D5857" s="39" t="str">
        <f>IFERROR(__xludf.DUMMYFUNCTION("IFERROR(RANK(raw!$H5856,Filter(raw!$H$2:$H10000,raw!$B$2:$B10000=raw!$B5856),1),"""")"),"")</f>
        <v/>
      </c>
      <c r="E5857" s="40" t="str">
        <f t="array" ref="E5857">IFERROR(INDEX(raw!$B:$H,MATCH(1,(raw!$B:$B=$B5857)*(raw!$D:$D=$C5857),0),7), "n/a")</f>
        <v/>
      </c>
    </row>
    <row r="5858">
      <c r="B5858" s="39" t="str">
        <f>IFERROR(raw!$B5857,"")</f>
        <v/>
      </c>
      <c r="C5858" s="39" t="str">
        <f>IFERROR(raw!$D5857,"")</f>
        <v/>
      </c>
      <c r="D5858" s="39" t="str">
        <f>IFERROR(__xludf.DUMMYFUNCTION("IFERROR(RANK(raw!$H5857,Filter(raw!$H$2:$H10000,raw!$B$2:$B10000=raw!$B5857),1),"""")"),"")</f>
        <v/>
      </c>
      <c r="E5858" s="40" t="str">
        <f t="array" ref="E5858">IFERROR(INDEX(raw!$B:$H,MATCH(1,(raw!$B:$B=$B5858)*(raw!$D:$D=$C5858),0),7), "n/a")</f>
        <v/>
      </c>
    </row>
    <row r="5859">
      <c r="B5859" s="39" t="str">
        <f>IFERROR(raw!$B5858,"")</f>
        <v/>
      </c>
      <c r="C5859" s="39" t="str">
        <f>IFERROR(raw!$D5858,"")</f>
        <v/>
      </c>
      <c r="D5859" s="39" t="str">
        <f>IFERROR(__xludf.DUMMYFUNCTION("IFERROR(RANK(raw!$H5858,Filter(raw!$H$2:$H10000,raw!$B$2:$B10000=raw!$B5858),1),"""")"),"")</f>
        <v/>
      </c>
      <c r="E5859" s="40" t="str">
        <f t="array" ref="E5859">IFERROR(INDEX(raw!$B:$H,MATCH(1,(raw!$B:$B=$B5859)*(raw!$D:$D=$C5859),0),7), "n/a")</f>
        <v/>
      </c>
    </row>
    <row r="5860">
      <c r="B5860" s="39" t="str">
        <f>IFERROR(raw!$B5859,"")</f>
        <v/>
      </c>
      <c r="C5860" s="39" t="str">
        <f>IFERROR(raw!$D5859,"")</f>
        <v/>
      </c>
      <c r="D5860" s="39" t="str">
        <f>IFERROR(__xludf.DUMMYFUNCTION("IFERROR(RANK(raw!$H5859,Filter(raw!$H$2:$H10000,raw!$B$2:$B10000=raw!$B5859),1),"""")"),"")</f>
        <v/>
      </c>
      <c r="E5860" s="40" t="str">
        <f t="array" ref="E5860">IFERROR(INDEX(raw!$B:$H,MATCH(1,(raw!$B:$B=$B5860)*(raw!$D:$D=$C5860),0),7), "n/a")</f>
        <v/>
      </c>
    </row>
    <row r="5861">
      <c r="B5861" s="39" t="str">
        <f>IFERROR(raw!$B5860,"")</f>
        <v/>
      </c>
      <c r="C5861" s="39" t="str">
        <f>IFERROR(raw!$D5860,"")</f>
        <v/>
      </c>
      <c r="D5861" s="39" t="str">
        <f>IFERROR(__xludf.DUMMYFUNCTION("IFERROR(RANK(raw!$H5860,Filter(raw!$H$2:$H10000,raw!$B$2:$B10000=raw!$B5860),1),"""")"),"")</f>
        <v/>
      </c>
      <c r="E5861" s="40" t="str">
        <f t="array" ref="E5861">IFERROR(INDEX(raw!$B:$H,MATCH(1,(raw!$B:$B=$B5861)*(raw!$D:$D=$C5861),0),7), "n/a")</f>
        <v/>
      </c>
    </row>
    <row r="5862">
      <c r="B5862" s="39" t="str">
        <f>IFERROR(raw!$B5861,"")</f>
        <v/>
      </c>
      <c r="C5862" s="39" t="str">
        <f>IFERROR(raw!$D5861,"")</f>
        <v/>
      </c>
      <c r="D5862" s="39" t="str">
        <f>IFERROR(__xludf.DUMMYFUNCTION("IFERROR(RANK(raw!$H5861,Filter(raw!$H$2:$H10000,raw!$B$2:$B10000=raw!$B5861),1),"""")"),"")</f>
        <v/>
      </c>
      <c r="E5862" s="40" t="str">
        <f t="array" ref="E5862">IFERROR(INDEX(raw!$B:$H,MATCH(1,(raw!$B:$B=$B5862)*(raw!$D:$D=$C5862),0),7), "n/a")</f>
        <v/>
      </c>
    </row>
    <row r="5863">
      <c r="B5863" s="39" t="str">
        <f>IFERROR(raw!$B5862,"")</f>
        <v/>
      </c>
      <c r="C5863" s="39" t="str">
        <f>IFERROR(raw!$D5862,"")</f>
        <v/>
      </c>
      <c r="D5863" s="39" t="str">
        <f>IFERROR(__xludf.DUMMYFUNCTION("IFERROR(RANK(raw!$H5862,Filter(raw!$H$2:$H10000,raw!$B$2:$B10000=raw!$B5862),1),"""")"),"")</f>
        <v/>
      </c>
      <c r="E5863" s="40" t="str">
        <f t="array" ref="E5863">IFERROR(INDEX(raw!$B:$H,MATCH(1,(raw!$B:$B=$B5863)*(raw!$D:$D=$C5863),0),7), "n/a")</f>
        <v/>
      </c>
    </row>
    <row r="5864">
      <c r="B5864" s="39" t="str">
        <f>IFERROR(raw!$B5863,"")</f>
        <v/>
      </c>
      <c r="C5864" s="39" t="str">
        <f>IFERROR(raw!$D5863,"")</f>
        <v/>
      </c>
      <c r="D5864" s="39" t="str">
        <f>IFERROR(__xludf.DUMMYFUNCTION("IFERROR(RANK(raw!$H5863,Filter(raw!$H$2:$H10000,raw!$B$2:$B10000=raw!$B5863),1),"""")"),"")</f>
        <v/>
      </c>
      <c r="E5864" s="40" t="str">
        <f t="array" ref="E5864">IFERROR(INDEX(raw!$B:$H,MATCH(1,(raw!$B:$B=$B5864)*(raw!$D:$D=$C5864),0),7), "n/a")</f>
        <v/>
      </c>
    </row>
    <row r="5865">
      <c r="B5865" s="39" t="str">
        <f>IFERROR(raw!$B5864,"")</f>
        <v/>
      </c>
      <c r="C5865" s="39" t="str">
        <f>IFERROR(raw!$D5864,"")</f>
        <v/>
      </c>
      <c r="D5865" s="39" t="str">
        <f>IFERROR(__xludf.DUMMYFUNCTION("IFERROR(RANK(raw!$H5864,Filter(raw!$H$2:$H10000,raw!$B$2:$B10000=raw!$B5864),1),"""")"),"")</f>
        <v/>
      </c>
      <c r="E5865" s="40" t="str">
        <f t="array" ref="E5865">IFERROR(INDEX(raw!$B:$H,MATCH(1,(raw!$B:$B=$B5865)*(raw!$D:$D=$C5865),0),7), "n/a")</f>
        <v/>
      </c>
    </row>
    <row r="5866">
      <c r="B5866" s="39" t="str">
        <f>IFERROR(raw!$B5865,"")</f>
        <v/>
      </c>
      <c r="C5866" s="39" t="str">
        <f>IFERROR(raw!$D5865,"")</f>
        <v/>
      </c>
      <c r="D5866" s="39" t="str">
        <f>IFERROR(__xludf.DUMMYFUNCTION("IFERROR(RANK(raw!$H5865,Filter(raw!$H$2:$H10000,raw!$B$2:$B10000=raw!$B5865),1),"""")"),"")</f>
        <v/>
      </c>
      <c r="E5866" s="40" t="str">
        <f t="array" ref="E5866">IFERROR(INDEX(raw!$B:$H,MATCH(1,(raw!$B:$B=$B5866)*(raw!$D:$D=$C5866),0),7), "n/a")</f>
        <v/>
      </c>
    </row>
    <row r="5867">
      <c r="B5867" s="39" t="str">
        <f>IFERROR(raw!$B5866,"")</f>
        <v/>
      </c>
      <c r="C5867" s="39" t="str">
        <f>IFERROR(raw!$D5866,"")</f>
        <v/>
      </c>
      <c r="D5867" s="39" t="str">
        <f>IFERROR(__xludf.DUMMYFUNCTION("IFERROR(RANK(raw!$H5866,Filter(raw!$H$2:$H10000,raw!$B$2:$B10000=raw!$B5866),1),"""")"),"")</f>
        <v/>
      </c>
      <c r="E5867" s="40" t="str">
        <f t="array" ref="E5867">IFERROR(INDEX(raw!$B:$H,MATCH(1,(raw!$B:$B=$B5867)*(raw!$D:$D=$C5867),0),7), "n/a")</f>
        <v/>
      </c>
    </row>
    <row r="5868">
      <c r="B5868" s="39" t="str">
        <f>IFERROR(raw!$B5867,"")</f>
        <v/>
      </c>
      <c r="C5868" s="39" t="str">
        <f>IFERROR(raw!$D5867,"")</f>
        <v/>
      </c>
      <c r="D5868" s="39" t="str">
        <f>IFERROR(__xludf.DUMMYFUNCTION("IFERROR(RANK(raw!$H5867,Filter(raw!$H$2:$H10000,raw!$B$2:$B10000=raw!$B5867),1),"""")"),"")</f>
        <v/>
      </c>
      <c r="E5868" s="40" t="str">
        <f t="array" ref="E5868">IFERROR(INDEX(raw!$B:$H,MATCH(1,(raw!$B:$B=$B5868)*(raw!$D:$D=$C5868),0),7), "n/a")</f>
        <v/>
      </c>
    </row>
    <row r="5869">
      <c r="B5869" s="39" t="str">
        <f>IFERROR(raw!$B5868,"")</f>
        <v/>
      </c>
      <c r="C5869" s="39" t="str">
        <f>IFERROR(raw!$D5868,"")</f>
        <v/>
      </c>
      <c r="D5869" s="39" t="str">
        <f>IFERROR(__xludf.DUMMYFUNCTION("IFERROR(RANK(raw!$H5868,Filter(raw!$H$2:$H10000,raw!$B$2:$B10000=raw!$B5868),1),"""")"),"")</f>
        <v/>
      </c>
      <c r="E5869" s="40" t="str">
        <f t="array" ref="E5869">IFERROR(INDEX(raw!$B:$H,MATCH(1,(raw!$B:$B=$B5869)*(raw!$D:$D=$C5869),0),7), "n/a")</f>
        <v/>
      </c>
    </row>
    <row r="5870">
      <c r="B5870" s="39" t="str">
        <f>IFERROR(raw!$B5869,"")</f>
        <v/>
      </c>
      <c r="C5870" s="39" t="str">
        <f>IFERROR(raw!$D5869,"")</f>
        <v/>
      </c>
      <c r="D5870" s="39" t="str">
        <f>IFERROR(__xludf.DUMMYFUNCTION("IFERROR(RANK(raw!$H5869,Filter(raw!$H$2:$H10000,raw!$B$2:$B10000=raw!$B5869),1),"""")"),"")</f>
        <v/>
      </c>
      <c r="E5870" s="40" t="str">
        <f t="array" ref="E5870">IFERROR(INDEX(raw!$B:$H,MATCH(1,(raw!$B:$B=$B5870)*(raw!$D:$D=$C5870),0),7), "n/a")</f>
        <v/>
      </c>
    </row>
    <row r="5871">
      <c r="B5871" s="39" t="str">
        <f>IFERROR(raw!$B5870,"")</f>
        <v/>
      </c>
      <c r="C5871" s="39" t="str">
        <f>IFERROR(raw!$D5870,"")</f>
        <v/>
      </c>
      <c r="D5871" s="39" t="str">
        <f>IFERROR(__xludf.DUMMYFUNCTION("IFERROR(RANK(raw!$H5870,Filter(raw!$H$2:$H10000,raw!$B$2:$B10000=raw!$B5870),1),"""")"),"")</f>
        <v/>
      </c>
      <c r="E5871" s="40" t="str">
        <f t="array" ref="E5871">IFERROR(INDEX(raw!$B:$H,MATCH(1,(raw!$B:$B=$B5871)*(raw!$D:$D=$C5871),0),7), "n/a")</f>
        <v/>
      </c>
    </row>
    <row r="5872">
      <c r="B5872" s="39" t="str">
        <f>IFERROR(raw!$B5871,"")</f>
        <v/>
      </c>
      <c r="C5872" s="39" t="str">
        <f>IFERROR(raw!$D5871,"")</f>
        <v/>
      </c>
      <c r="D5872" s="39" t="str">
        <f>IFERROR(__xludf.DUMMYFUNCTION("IFERROR(RANK(raw!$H5871,Filter(raw!$H$2:$H10000,raw!$B$2:$B10000=raw!$B5871),1),"""")"),"")</f>
        <v/>
      </c>
      <c r="E5872" s="40" t="str">
        <f t="array" ref="E5872">IFERROR(INDEX(raw!$B:$H,MATCH(1,(raw!$B:$B=$B5872)*(raw!$D:$D=$C5872),0),7), "n/a")</f>
        <v/>
      </c>
    </row>
    <row r="5873">
      <c r="B5873" s="39" t="str">
        <f>IFERROR(raw!$B5872,"")</f>
        <v/>
      </c>
      <c r="C5873" s="39" t="str">
        <f>IFERROR(raw!$D5872,"")</f>
        <v/>
      </c>
      <c r="D5873" s="39" t="str">
        <f>IFERROR(__xludf.DUMMYFUNCTION("IFERROR(RANK(raw!$H5872,Filter(raw!$H$2:$H10000,raw!$B$2:$B10000=raw!$B5872),1),"""")"),"")</f>
        <v/>
      </c>
      <c r="E5873" s="40" t="str">
        <f t="array" ref="E5873">IFERROR(INDEX(raw!$B:$H,MATCH(1,(raw!$B:$B=$B5873)*(raw!$D:$D=$C5873),0),7), "n/a")</f>
        <v/>
      </c>
    </row>
    <row r="5874">
      <c r="B5874" s="39" t="str">
        <f>IFERROR(raw!$B5873,"")</f>
        <v/>
      </c>
      <c r="C5874" s="39" t="str">
        <f>IFERROR(raw!$D5873,"")</f>
        <v/>
      </c>
      <c r="D5874" s="39" t="str">
        <f>IFERROR(__xludf.DUMMYFUNCTION("IFERROR(RANK(raw!$H5873,Filter(raw!$H$2:$H10000,raw!$B$2:$B10000=raw!$B5873),1),"""")"),"")</f>
        <v/>
      </c>
      <c r="E5874" s="40" t="str">
        <f t="array" ref="E5874">IFERROR(INDEX(raw!$B:$H,MATCH(1,(raw!$B:$B=$B5874)*(raw!$D:$D=$C5874),0),7), "n/a")</f>
        <v/>
      </c>
    </row>
    <row r="5875">
      <c r="B5875" s="39" t="str">
        <f>IFERROR(raw!$B5874,"")</f>
        <v/>
      </c>
      <c r="C5875" s="39" t="str">
        <f>IFERROR(raw!$D5874,"")</f>
        <v/>
      </c>
      <c r="D5875" s="39" t="str">
        <f>IFERROR(__xludf.DUMMYFUNCTION("IFERROR(RANK(raw!$H5874,Filter(raw!$H$2:$H10000,raw!$B$2:$B10000=raw!$B5874),1),"""")"),"")</f>
        <v/>
      </c>
      <c r="E5875" s="40" t="str">
        <f t="array" ref="E5875">IFERROR(INDEX(raw!$B:$H,MATCH(1,(raw!$B:$B=$B5875)*(raw!$D:$D=$C5875),0),7), "n/a")</f>
        <v/>
      </c>
    </row>
    <row r="5876">
      <c r="B5876" s="39" t="str">
        <f>IFERROR(raw!$B5875,"")</f>
        <v/>
      </c>
      <c r="C5876" s="39" t="str">
        <f>IFERROR(raw!$D5875,"")</f>
        <v/>
      </c>
      <c r="D5876" s="39" t="str">
        <f>IFERROR(__xludf.DUMMYFUNCTION("IFERROR(RANK(raw!$H5875,Filter(raw!$H$2:$H10000,raw!$B$2:$B10000=raw!$B5875),1),"""")"),"")</f>
        <v/>
      </c>
      <c r="E5876" s="40" t="str">
        <f t="array" ref="E5876">IFERROR(INDEX(raw!$B:$H,MATCH(1,(raw!$B:$B=$B5876)*(raw!$D:$D=$C5876),0),7), "n/a")</f>
        <v/>
      </c>
    </row>
    <row r="5877">
      <c r="B5877" s="39" t="str">
        <f>IFERROR(raw!$B5876,"")</f>
        <v/>
      </c>
      <c r="C5877" s="39" t="str">
        <f>IFERROR(raw!$D5876,"")</f>
        <v/>
      </c>
      <c r="D5877" s="39" t="str">
        <f>IFERROR(__xludf.DUMMYFUNCTION("IFERROR(RANK(raw!$H5876,Filter(raw!$H$2:$H10000,raw!$B$2:$B10000=raw!$B5876),1),"""")"),"")</f>
        <v/>
      </c>
      <c r="E5877" s="40" t="str">
        <f t="array" ref="E5877">IFERROR(INDEX(raw!$B:$H,MATCH(1,(raw!$B:$B=$B5877)*(raw!$D:$D=$C5877),0),7), "n/a")</f>
        <v/>
      </c>
    </row>
    <row r="5878">
      <c r="B5878" s="39" t="str">
        <f>IFERROR(raw!$B5877,"")</f>
        <v/>
      </c>
      <c r="C5878" s="39" t="str">
        <f>IFERROR(raw!$D5877,"")</f>
        <v/>
      </c>
      <c r="D5878" s="39" t="str">
        <f>IFERROR(__xludf.DUMMYFUNCTION("IFERROR(RANK(raw!$H5877,Filter(raw!$H$2:$H10000,raw!$B$2:$B10000=raw!$B5877),1),"""")"),"")</f>
        <v/>
      </c>
      <c r="E5878" s="40" t="str">
        <f t="array" ref="E5878">IFERROR(INDEX(raw!$B:$H,MATCH(1,(raw!$B:$B=$B5878)*(raw!$D:$D=$C5878),0),7), "n/a")</f>
        <v/>
      </c>
    </row>
    <row r="5879">
      <c r="B5879" s="39" t="str">
        <f>IFERROR(raw!$B5878,"")</f>
        <v/>
      </c>
      <c r="C5879" s="39" t="str">
        <f>IFERROR(raw!$D5878,"")</f>
        <v/>
      </c>
      <c r="D5879" s="39" t="str">
        <f>IFERROR(__xludf.DUMMYFUNCTION("IFERROR(RANK(raw!$H5878,Filter(raw!$H$2:$H10000,raw!$B$2:$B10000=raw!$B5878),1),"""")"),"")</f>
        <v/>
      </c>
      <c r="E5879" s="40" t="str">
        <f t="array" ref="E5879">IFERROR(INDEX(raw!$B:$H,MATCH(1,(raw!$B:$B=$B5879)*(raw!$D:$D=$C5879),0),7), "n/a")</f>
        <v/>
      </c>
    </row>
    <row r="5880">
      <c r="B5880" s="39" t="str">
        <f>IFERROR(raw!$B5879,"")</f>
        <v/>
      </c>
      <c r="C5880" s="39" t="str">
        <f>IFERROR(raw!$D5879,"")</f>
        <v/>
      </c>
      <c r="D5880" s="39" t="str">
        <f>IFERROR(__xludf.DUMMYFUNCTION("IFERROR(RANK(raw!$H5879,Filter(raw!$H$2:$H10000,raw!$B$2:$B10000=raw!$B5879),1),"""")"),"")</f>
        <v/>
      </c>
      <c r="E5880" s="40" t="str">
        <f t="array" ref="E5880">IFERROR(INDEX(raw!$B:$H,MATCH(1,(raw!$B:$B=$B5880)*(raw!$D:$D=$C5880),0),7), "n/a")</f>
        <v/>
      </c>
    </row>
    <row r="5881">
      <c r="B5881" s="39" t="str">
        <f>IFERROR(raw!$B5880,"")</f>
        <v/>
      </c>
      <c r="C5881" s="39" t="str">
        <f>IFERROR(raw!$D5880,"")</f>
        <v/>
      </c>
      <c r="D5881" s="39" t="str">
        <f>IFERROR(__xludf.DUMMYFUNCTION("IFERROR(RANK(raw!$H5880,Filter(raw!$H$2:$H10000,raw!$B$2:$B10000=raw!$B5880),1),"""")"),"")</f>
        <v/>
      </c>
      <c r="E5881" s="40" t="str">
        <f t="array" ref="E5881">IFERROR(INDEX(raw!$B:$H,MATCH(1,(raw!$B:$B=$B5881)*(raw!$D:$D=$C5881),0),7), "n/a")</f>
        <v/>
      </c>
    </row>
    <row r="5882">
      <c r="B5882" s="39" t="str">
        <f>IFERROR(raw!$B5881,"")</f>
        <v/>
      </c>
      <c r="C5882" s="39" t="str">
        <f>IFERROR(raw!$D5881,"")</f>
        <v/>
      </c>
      <c r="D5882" s="39" t="str">
        <f>IFERROR(__xludf.DUMMYFUNCTION("IFERROR(RANK(raw!$H5881,Filter(raw!$H$2:$H10000,raw!$B$2:$B10000=raw!$B5881),1),"""")"),"")</f>
        <v/>
      </c>
      <c r="E5882" s="40" t="str">
        <f t="array" ref="E5882">IFERROR(INDEX(raw!$B:$H,MATCH(1,(raw!$B:$B=$B5882)*(raw!$D:$D=$C5882),0),7), "n/a")</f>
        <v/>
      </c>
    </row>
    <row r="5883">
      <c r="B5883" s="39" t="str">
        <f>IFERROR(raw!$B5882,"")</f>
        <v/>
      </c>
      <c r="C5883" s="39" t="str">
        <f>IFERROR(raw!$D5882,"")</f>
        <v/>
      </c>
      <c r="D5883" s="39" t="str">
        <f>IFERROR(__xludf.DUMMYFUNCTION("IFERROR(RANK(raw!$H5882,Filter(raw!$H$2:$H10000,raw!$B$2:$B10000=raw!$B5882),1),"""")"),"")</f>
        <v/>
      </c>
      <c r="E5883" s="40" t="str">
        <f t="array" ref="E5883">IFERROR(INDEX(raw!$B:$H,MATCH(1,(raw!$B:$B=$B5883)*(raw!$D:$D=$C5883),0),7), "n/a")</f>
        <v/>
      </c>
    </row>
    <row r="5884">
      <c r="B5884" s="39" t="str">
        <f>IFERROR(raw!$B5883,"")</f>
        <v/>
      </c>
      <c r="C5884" s="39" t="str">
        <f>IFERROR(raw!$D5883,"")</f>
        <v/>
      </c>
      <c r="D5884" s="39" t="str">
        <f>IFERROR(__xludf.DUMMYFUNCTION("IFERROR(RANK(raw!$H5883,Filter(raw!$H$2:$H10000,raw!$B$2:$B10000=raw!$B5883),1),"""")"),"")</f>
        <v/>
      </c>
      <c r="E5884" s="40" t="str">
        <f t="array" ref="E5884">IFERROR(INDEX(raw!$B:$H,MATCH(1,(raw!$B:$B=$B5884)*(raw!$D:$D=$C5884),0),7), "n/a")</f>
        <v/>
      </c>
    </row>
    <row r="5885">
      <c r="B5885" s="39" t="str">
        <f>IFERROR(raw!$B5884,"")</f>
        <v/>
      </c>
      <c r="C5885" s="39" t="str">
        <f>IFERROR(raw!$D5884,"")</f>
        <v/>
      </c>
      <c r="D5885" s="39" t="str">
        <f>IFERROR(__xludf.DUMMYFUNCTION("IFERROR(RANK(raw!$H5884,Filter(raw!$H$2:$H10000,raw!$B$2:$B10000=raw!$B5884),1),"""")"),"")</f>
        <v/>
      </c>
      <c r="E5885" s="40" t="str">
        <f t="array" ref="E5885">IFERROR(INDEX(raw!$B:$H,MATCH(1,(raw!$B:$B=$B5885)*(raw!$D:$D=$C5885),0),7), "n/a")</f>
        <v/>
      </c>
    </row>
    <row r="5886">
      <c r="B5886" s="39" t="str">
        <f>IFERROR(raw!$B5885,"")</f>
        <v/>
      </c>
      <c r="C5886" s="39" t="str">
        <f>IFERROR(raw!$D5885,"")</f>
        <v/>
      </c>
      <c r="D5886" s="39" t="str">
        <f>IFERROR(__xludf.DUMMYFUNCTION("IFERROR(RANK(raw!$H5885,Filter(raw!$H$2:$H10000,raw!$B$2:$B10000=raw!$B5885),1),"""")"),"")</f>
        <v/>
      </c>
      <c r="E5886" s="40" t="str">
        <f t="array" ref="E5886">IFERROR(INDEX(raw!$B:$H,MATCH(1,(raw!$B:$B=$B5886)*(raw!$D:$D=$C5886),0),7), "n/a")</f>
        <v/>
      </c>
    </row>
    <row r="5887">
      <c r="B5887" s="39" t="str">
        <f>IFERROR(raw!$B5886,"")</f>
        <v/>
      </c>
      <c r="C5887" s="39" t="str">
        <f>IFERROR(raw!$D5886,"")</f>
        <v/>
      </c>
      <c r="D5887" s="39" t="str">
        <f>IFERROR(__xludf.DUMMYFUNCTION("IFERROR(RANK(raw!$H5886,Filter(raw!$H$2:$H10000,raw!$B$2:$B10000=raw!$B5886),1),"""")"),"")</f>
        <v/>
      </c>
      <c r="E5887" s="40" t="str">
        <f t="array" ref="E5887">IFERROR(INDEX(raw!$B:$H,MATCH(1,(raw!$B:$B=$B5887)*(raw!$D:$D=$C5887),0),7), "n/a")</f>
        <v/>
      </c>
    </row>
    <row r="5888">
      <c r="B5888" s="39" t="str">
        <f>IFERROR(raw!$B5887,"")</f>
        <v/>
      </c>
      <c r="C5888" s="39" t="str">
        <f>IFERROR(raw!$D5887,"")</f>
        <v/>
      </c>
      <c r="D5888" s="39" t="str">
        <f>IFERROR(__xludf.DUMMYFUNCTION("IFERROR(RANK(raw!$H5887,Filter(raw!$H$2:$H10000,raw!$B$2:$B10000=raw!$B5887),1),"""")"),"")</f>
        <v/>
      </c>
      <c r="E5888" s="40" t="str">
        <f t="array" ref="E5888">IFERROR(INDEX(raw!$B:$H,MATCH(1,(raw!$B:$B=$B5888)*(raw!$D:$D=$C5888),0),7), "n/a")</f>
        <v/>
      </c>
    </row>
    <row r="5889">
      <c r="B5889" s="39" t="str">
        <f>IFERROR(raw!$B5888,"")</f>
        <v/>
      </c>
      <c r="C5889" s="39" t="str">
        <f>IFERROR(raw!$D5888,"")</f>
        <v/>
      </c>
      <c r="D5889" s="39" t="str">
        <f>IFERROR(__xludf.DUMMYFUNCTION("IFERROR(RANK(raw!$H5888,Filter(raw!$H$2:$H10000,raw!$B$2:$B10000=raw!$B5888),1),"""")"),"")</f>
        <v/>
      </c>
      <c r="E5889" s="40" t="str">
        <f t="array" ref="E5889">IFERROR(INDEX(raw!$B:$H,MATCH(1,(raw!$B:$B=$B5889)*(raw!$D:$D=$C5889),0),7), "n/a")</f>
        <v/>
      </c>
    </row>
    <row r="5890">
      <c r="B5890" s="39" t="str">
        <f>IFERROR(raw!$B5889,"")</f>
        <v/>
      </c>
      <c r="C5890" s="39" t="str">
        <f>IFERROR(raw!$D5889,"")</f>
        <v/>
      </c>
      <c r="D5890" s="39" t="str">
        <f>IFERROR(__xludf.DUMMYFUNCTION("IFERROR(RANK(raw!$H5889,Filter(raw!$H$2:$H10000,raw!$B$2:$B10000=raw!$B5889),1),"""")"),"")</f>
        <v/>
      </c>
      <c r="E5890" s="40" t="str">
        <f t="array" ref="E5890">IFERROR(INDEX(raw!$B:$H,MATCH(1,(raw!$B:$B=$B5890)*(raw!$D:$D=$C5890),0),7), "n/a")</f>
        <v/>
      </c>
    </row>
    <row r="5891">
      <c r="B5891" s="39" t="str">
        <f>IFERROR(raw!$B5890,"")</f>
        <v/>
      </c>
      <c r="C5891" s="39" t="str">
        <f>IFERROR(raw!$D5890,"")</f>
        <v/>
      </c>
      <c r="D5891" s="39" t="str">
        <f>IFERROR(__xludf.DUMMYFUNCTION("IFERROR(RANK(raw!$H5890,Filter(raw!$H$2:$H10000,raw!$B$2:$B10000=raw!$B5890),1),"""")"),"")</f>
        <v/>
      </c>
      <c r="E5891" s="40" t="str">
        <f t="array" ref="E5891">IFERROR(INDEX(raw!$B:$H,MATCH(1,(raw!$B:$B=$B5891)*(raw!$D:$D=$C5891),0),7), "n/a")</f>
        <v/>
      </c>
    </row>
    <row r="5892">
      <c r="B5892" s="39" t="str">
        <f>IFERROR(raw!$B5891,"")</f>
        <v/>
      </c>
      <c r="C5892" s="39" t="str">
        <f>IFERROR(raw!$D5891,"")</f>
        <v/>
      </c>
      <c r="D5892" s="39" t="str">
        <f>IFERROR(__xludf.DUMMYFUNCTION("IFERROR(RANK(raw!$H5891,Filter(raw!$H$2:$H10000,raw!$B$2:$B10000=raw!$B5891),1),"""")"),"")</f>
        <v/>
      </c>
      <c r="E5892" s="40" t="str">
        <f t="array" ref="E5892">IFERROR(INDEX(raw!$B:$H,MATCH(1,(raw!$B:$B=$B5892)*(raw!$D:$D=$C5892),0),7), "n/a")</f>
        <v/>
      </c>
    </row>
    <row r="5893">
      <c r="B5893" s="39" t="str">
        <f>IFERROR(raw!$B5892,"")</f>
        <v/>
      </c>
      <c r="C5893" s="39" t="str">
        <f>IFERROR(raw!$D5892,"")</f>
        <v/>
      </c>
      <c r="D5893" s="39" t="str">
        <f>IFERROR(__xludf.DUMMYFUNCTION("IFERROR(RANK(raw!$H5892,Filter(raw!$H$2:$H10000,raw!$B$2:$B10000=raw!$B5892),1),"""")"),"")</f>
        <v/>
      </c>
      <c r="E5893" s="40" t="str">
        <f t="array" ref="E5893">IFERROR(INDEX(raw!$B:$H,MATCH(1,(raw!$B:$B=$B5893)*(raw!$D:$D=$C5893),0),7), "n/a")</f>
        <v/>
      </c>
    </row>
    <row r="5894">
      <c r="B5894" s="39" t="str">
        <f>IFERROR(raw!$B5893,"")</f>
        <v/>
      </c>
      <c r="C5894" s="39" t="str">
        <f>IFERROR(raw!$D5893,"")</f>
        <v/>
      </c>
      <c r="D5894" s="39" t="str">
        <f>IFERROR(__xludf.DUMMYFUNCTION("IFERROR(RANK(raw!$H5893,Filter(raw!$H$2:$H10000,raw!$B$2:$B10000=raw!$B5893),1),"""")"),"")</f>
        <v/>
      </c>
      <c r="E5894" s="40" t="str">
        <f t="array" ref="E5894">IFERROR(INDEX(raw!$B:$H,MATCH(1,(raw!$B:$B=$B5894)*(raw!$D:$D=$C5894),0),7), "n/a")</f>
        <v/>
      </c>
    </row>
    <row r="5895">
      <c r="B5895" s="39" t="str">
        <f>IFERROR(raw!$B5894,"")</f>
        <v/>
      </c>
      <c r="C5895" s="39" t="str">
        <f>IFERROR(raw!$D5894,"")</f>
        <v/>
      </c>
      <c r="D5895" s="39" t="str">
        <f>IFERROR(__xludf.DUMMYFUNCTION("IFERROR(RANK(raw!$H5894,Filter(raw!$H$2:$H10000,raw!$B$2:$B10000=raw!$B5894),1),"""")"),"")</f>
        <v/>
      </c>
      <c r="E5895" s="40" t="str">
        <f t="array" ref="E5895">IFERROR(INDEX(raw!$B:$H,MATCH(1,(raw!$B:$B=$B5895)*(raw!$D:$D=$C5895),0),7), "n/a")</f>
        <v/>
      </c>
    </row>
    <row r="5896">
      <c r="B5896" s="39" t="str">
        <f>IFERROR(raw!$B5895,"")</f>
        <v/>
      </c>
      <c r="C5896" s="39" t="str">
        <f>IFERROR(raw!$D5895,"")</f>
        <v/>
      </c>
      <c r="D5896" s="39" t="str">
        <f>IFERROR(__xludf.DUMMYFUNCTION("IFERROR(RANK(raw!$H5895,Filter(raw!$H$2:$H10000,raw!$B$2:$B10000=raw!$B5895),1),"""")"),"")</f>
        <v/>
      </c>
      <c r="E5896" s="40" t="str">
        <f t="array" ref="E5896">IFERROR(INDEX(raw!$B:$H,MATCH(1,(raw!$B:$B=$B5896)*(raw!$D:$D=$C5896),0),7), "n/a")</f>
        <v/>
      </c>
    </row>
    <row r="5897">
      <c r="B5897" s="39" t="str">
        <f>IFERROR(raw!$B5896,"")</f>
        <v/>
      </c>
      <c r="C5897" s="39" t="str">
        <f>IFERROR(raw!$D5896,"")</f>
        <v/>
      </c>
      <c r="D5897" s="39" t="str">
        <f>IFERROR(__xludf.DUMMYFUNCTION("IFERROR(RANK(raw!$H5896,Filter(raw!$H$2:$H10000,raw!$B$2:$B10000=raw!$B5896),1),"""")"),"")</f>
        <v/>
      </c>
      <c r="E5897" s="40" t="str">
        <f t="array" ref="E5897">IFERROR(INDEX(raw!$B:$H,MATCH(1,(raw!$B:$B=$B5897)*(raw!$D:$D=$C5897),0),7), "n/a")</f>
        <v/>
      </c>
    </row>
    <row r="5898">
      <c r="B5898" s="39" t="str">
        <f>IFERROR(raw!$B5897,"")</f>
        <v/>
      </c>
      <c r="C5898" s="39" t="str">
        <f>IFERROR(raw!$D5897,"")</f>
        <v/>
      </c>
      <c r="D5898" s="39" t="str">
        <f>IFERROR(__xludf.DUMMYFUNCTION("IFERROR(RANK(raw!$H5897,Filter(raw!$H$2:$H10000,raw!$B$2:$B10000=raw!$B5897),1),"""")"),"")</f>
        <v/>
      </c>
      <c r="E5898" s="40" t="str">
        <f t="array" ref="E5898">IFERROR(INDEX(raw!$B:$H,MATCH(1,(raw!$B:$B=$B5898)*(raw!$D:$D=$C5898),0),7), "n/a")</f>
        <v/>
      </c>
    </row>
    <row r="5899">
      <c r="B5899" s="39" t="str">
        <f>IFERROR(raw!$B5898,"")</f>
        <v/>
      </c>
      <c r="C5899" s="39" t="str">
        <f>IFERROR(raw!$D5898,"")</f>
        <v/>
      </c>
      <c r="D5899" s="39" t="str">
        <f>IFERROR(__xludf.DUMMYFUNCTION("IFERROR(RANK(raw!$H5898,Filter(raw!$H$2:$H10000,raw!$B$2:$B10000=raw!$B5898),1),"""")"),"")</f>
        <v/>
      </c>
      <c r="E5899" s="40" t="str">
        <f t="array" ref="E5899">IFERROR(INDEX(raw!$B:$H,MATCH(1,(raw!$B:$B=$B5899)*(raw!$D:$D=$C5899),0),7), "n/a")</f>
        <v/>
      </c>
    </row>
    <row r="5900">
      <c r="B5900" s="39" t="str">
        <f>IFERROR(raw!$B5899,"")</f>
        <v/>
      </c>
      <c r="C5900" s="39" t="str">
        <f>IFERROR(raw!$D5899,"")</f>
        <v/>
      </c>
      <c r="D5900" s="39" t="str">
        <f>IFERROR(__xludf.DUMMYFUNCTION("IFERROR(RANK(raw!$H5899,Filter(raw!$H$2:$H10000,raw!$B$2:$B10000=raw!$B5899),1),"""")"),"")</f>
        <v/>
      </c>
      <c r="E5900" s="40" t="str">
        <f t="array" ref="E5900">IFERROR(INDEX(raw!$B:$H,MATCH(1,(raw!$B:$B=$B5900)*(raw!$D:$D=$C5900),0),7), "n/a")</f>
        <v/>
      </c>
    </row>
    <row r="5901">
      <c r="B5901" s="39" t="str">
        <f>IFERROR(raw!$B5900,"")</f>
        <v/>
      </c>
      <c r="C5901" s="39" t="str">
        <f>IFERROR(raw!$D5900,"")</f>
        <v/>
      </c>
      <c r="D5901" s="39" t="str">
        <f>IFERROR(__xludf.DUMMYFUNCTION("IFERROR(RANK(raw!$H5900,Filter(raw!$H$2:$H10000,raw!$B$2:$B10000=raw!$B5900),1),"""")"),"")</f>
        <v/>
      </c>
      <c r="E5901" s="40" t="str">
        <f t="array" ref="E5901">IFERROR(INDEX(raw!$B:$H,MATCH(1,(raw!$B:$B=$B5901)*(raw!$D:$D=$C5901),0),7), "n/a")</f>
        <v/>
      </c>
    </row>
    <row r="5902">
      <c r="B5902" s="39" t="str">
        <f>IFERROR(raw!$B5901,"")</f>
        <v/>
      </c>
      <c r="C5902" s="39" t="str">
        <f>IFERROR(raw!$D5901,"")</f>
        <v/>
      </c>
      <c r="D5902" s="39" t="str">
        <f>IFERROR(__xludf.DUMMYFUNCTION("IFERROR(RANK(raw!$H5901,Filter(raw!$H$2:$H10000,raw!$B$2:$B10000=raw!$B5901),1),"""")"),"")</f>
        <v/>
      </c>
      <c r="E5902" s="40" t="str">
        <f t="array" ref="E5902">IFERROR(INDEX(raw!$B:$H,MATCH(1,(raw!$B:$B=$B5902)*(raw!$D:$D=$C5902),0),7), "n/a")</f>
        <v/>
      </c>
    </row>
    <row r="5903">
      <c r="B5903" s="39" t="str">
        <f>IFERROR(raw!$B5902,"")</f>
        <v/>
      </c>
      <c r="C5903" s="39" t="str">
        <f>IFERROR(raw!$D5902,"")</f>
        <v/>
      </c>
      <c r="D5903" s="39" t="str">
        <f>IFERROR(__xludf.DUMMYFUNCTION("IFERROR(RANK(raw!$H5902,Filter(raw!$H$2:$H10000,raw!$B$2:$B10000=raw!$B5902),1),"""")"),"")</f>
        <v/>
      </c>
      <c r="E5903" s="40" t="str">
        <f t="array" ref="E5903">IFERROR(INDEX(raw!$B:$H,MATCH(1,(raw!$B:$B=$B5903)*(raw!$D:$D=$C5903),0),7), "n/a")</f>
        <v/>
      </c>
    </row>
    <row r="5904">
      <c r="B5904" s="39" t="str">
        <f>IFERROR(raw!$B5903,"")</f>
        <v/>
      </c>
      <c r="C5904" s="39" t="str">
        <f>IFERROR(raw!$D5903,"")</f>
        <v/>
      </c>
      <c r="D5904" s="39" t="str">
        <f>IFERROR(__xludf.DUMMYFUNCTION("IFERROR(RANK(raw!$H5903,Filter(raw!$H$2:$H10000,raw!$B$2:$B10000=raw!$B5903),1),"""")"),"")</f>
        <v/>
      </c>
      <c r="E5904" s="40" t="str">
        <f t="array" ref="E5904">IFERROR(INDEX(raw!$B:$H,MATCH(1,(raw!$B:$B=$B5904)*(raw!$D:$D=$C5904),0),7), "n/a")</f>
        <v/>
      </c>
    </row>
    <row r="5905">
      <c r="B5905" s="39" t="str">
        <f>IFERROR(raw!$B5904,"")</f>
        <v/>
      </c>
      <c r="C5905" s="39" t="str">
        <f>IFERROR(raw!$D5904,"")</f>
        <v/>
      </c>
      <c r="D5905" s="39" t="str">
        <f>IFERROR(__xludf.DUMMYFUNCTION("IFERROR(RANK(raw!$H5904,Filter(raw!$H$2:$H10000,raw!$B$2:$B10000=raw!$B5904),1),"""")"),"")</f>
        <v/>
      </c>
      <c r="E5905" s="40" t="str">
        <f t="array" ref="E5905">IFERROR(INDEX(raw!$B:$H,MATCH(1,(raw!$B:$B=$B5905)*(raw!$D:$D=$C5905),0),7), "n/a")</f>
        <v/>
      </c>
    </row>
    <row r="5906">
      <c r="B5906" s="39" t="str">
        <f>IFERROR(raw!$B5905,"")</f>
        <v/>
      </c>
      <c r="C5906" s="39" t="str">
        <f>IFERROR(raw!$D5905,"")</f>
        <v/>
      </c>
      <c r="D5906" s="39" t="str">
        <f>IFERROR(__xludf.DUMMYFUNCTION("IFERROR(RANK(raw!$H5905,Filter(raw!$H$2:$H10000,raw!$B$2:$B10000=raw!$B5905),1),"""")"),"")</f>
        <v/>
      </c>
      <c r="E5906" s="40" t="str">
        <f t="array" ref="E5906">IFERROR(INDEX(raw!$B:$H,MATCH(1,(raw!$B:$B=$B5906)*(raw!$D:$D=$C5906),0),7), "n/a")</f>
        <v/>
      </c>
    </row>
    <row r="5907">
      <c r="B5907" s="39" t="str">
        <f>IFERROR(raw!$B5906,"")</f>
        <v/>
      </c>
      <c r="C5907" s="39" t="str">
        <f>IFERROR(raw!$D5906,"")</f>
        <v/>
      </c>
      <c r="D5907" s="39" t="str">
        <f>IFERROR(__xludf.DUMMYFUNCTION("IFERROR(RANK(raw!$H5906,Filter(raw!$H$2:$H10000,raw!$B$2:$B10000=raw!$B5906),1),"""")"),"")</f>
        <v/>
      </c>
      <c r="E5907" s="40" t="str">
        <f t="array" ref="E5907">IFERROR(INDEX(raw!$B:$H,MATCH(1,(raw!$B:$B=$B5907)*(raw!$D:$D=$C5907),0),7), "n/a")</f>
        <v/>
      </c>
    </row>
    <row r="5908">
      <c r="B5908" s="39" t="str">
        <f>IFERROR(raw!$B5907,"")</f>
        <v/>
      </c>
      <c r="C5908" s="39" t="str">
        <f>IFERROR(raw!$D5907,"")</f>
        <v/>
      </c>
      <c r="D5908" s="39" t="str">
        <f>IFERROR(__xludf.DUMMYFUNCTION("IFERROR(RANK(raw!$H5907,Filter(raw!$H$2:$H10000,raw!$B$2:$B10000=raw!$B5907),1),"""")"),"")</f>
        <v/>
      </c>
      <c r="E5908" s="40" t="str">
        <f t="array" ref="E5908">IFERROR(INDEX(raw!$B:$H,MATCH(1,(raw!$B:$B=$B5908)*(raw!$D:$D=$C5908),0),7), "n/a")</f>
        <v/>
      </c>
    </row>
    <row r="5909">
      <c r="B5909" s="39" t="str">
        <f>IFERROR(raw!$B5908,"")</f>
        <v/>
      </c>
      <c r="C5909" s="39" t="str">
        <f>IFERROR(raw!$D5908,"")</f>
        <v/>
      </c>
      <c r="D5909" s="39" t="str">
        <f>IFERROR(__xludf.DUMMYFUNCTION("IFERROR(RANK(raw!$H5908,Filter(raw!$H$2:$H10000,raw!$B$2:$B10000=raw!$B5908),1),"""")"),"")</f>
        <v/>
      </c>
      <c r="E5909" s="40" t="str">
        <f t="array" ref="E5909">IFERROR(INDEX(raw!$B:$H,MATCH(1,(raw!$B:$B=$B5909)*(raw!$D:$D=$C5909),0),7), "n/a")</f>
        <v/>
      </c>
    </row>
    <row r="5910">
      <c r="B5910" s="39" t="str">
        <f>IFERROR(raw!$B5909,"")</f>
        <v/>
      </c>
      <c r="C5910" s="39" t="str">
        <f>IFERROR(raw!$D5909,"")</f>
        <v/>
      </c>
      <c r="D5910" s="39" t="str">
        <f>IFERROR(__xludf.DUMMYFUNCTION("IFERROR(RANK(raw!$H5909,Filter(raw!$H$2:$H10000,raw!$B$2:$B10000=raw!$B5909),1),"""")"),"")</f>
        <v/>
      </c>
      <c r="E5910" s="40" t="str">
        <f t="array" ref="E5910">IFERROR(INDEX(raw!$B:$H,MATCH(1,(raw!$B:$B=$B5910)*(raw!$D:$D=$C5910),0),7), "n/a")</f>
        <v/>
      </c>
    </row>
    <row r="5911">
      <c r="B5911" s="39" t="str">
        <f>IFERROR(raw!$B5910,"")</f>
        <v/>
      </c>
      <c r="C5911" s="39" t="str">
        <f>IFERROR(raw!$D5910,"")</f>
        <v/>
      </c>
      <c r="D5911" s="39" t="str">
        <f>IFERROR(__xludf.DUMMYFUNCTION("IFERROR(RANK(raw!$H5910,Filter(raw!$H$2:$H10000,raw!$B$2:$B10000=raw!$B5910),1),"""")"),"")</f>
        <v/>
      </c>
      <c r="E5911" s="40" t="str">
        <f t="array" ref="E5911">IFERROR(INDEX(raw!$B:$H,MATCH(1,(raw!$B:$B=$B5911)*(raw!$D:$D=$C5911),0),7), "n/a")</f>
        <v/>
      </c>
    </row>
    <row r="5912">
      <c r="B5912" s="39" t="str">
        <f>IFERROR(raw!$B5911,"")</f>
        <v/>
      </c>
      <c r="C5912" s="39" t="str">
        <f>IFERROR(raw!$D5911,"")</f>
        <v/>
      </c>
      <c r="D5912" s="39" t="str">
        <f>IFERROR(__xludf.DUMMYFUNCTION("IFERROR(RANK(raw!$H5911,Filter(raw!$H$2:$H10000,raw!$B$2:$B10000=raw!$B5911),1),"""")"),"")</f>
        <v/>
      </c>
      <c r="E5912" s="40" t="str">
        <f t="array" ref="E5912">IFERROR(INDEX(raw!$B:$H,MATCH(1,(raw!$B:$B=$B5912)*(raw!$D:$D=$C5912),0),7), "n/a")</f>
        <v/>
      </c>
    </row>
    <row r="5913">
      <c r="B5913" s="39" t="str">
        <f>IFERROR(raw!$B5912,"")</f>
        <v/>
      </c>
      <c r="C5913" s="39" t="str">
        <f>IFERROR(raw!$D5912,"")</f>
        <v/>
      </c>
      <c r="D5913" s="39" t="str">
        <f>IFERROR(__xludf.DUMMYFUNCTION("IFERROR(RANK(raw!$H5912,Filter(raw!$H$2:$H10000,raw!$B$2:$B10000=raw!$B5912),1),"""")"),"")</f>
        <v/>
      </c>
      <c r="E5913" s="40" t="str">
        <f t="array" ref="E5913">IFERROR(INDEX(raw!$B:$H,MATCH(1,(raw!$B:$B=$B5913)*(raw!$D:$D=$C5913),0),7), "n/a")</f>
        <v/>
      </c>
    </row>
    <row r="5914">
      <c r="B5914" s="39" t="str">
        <f>IFERROR(raw!$B5913,"")</f>
        <v/>
      </c>
      <c r="C5914" s="39" t="str">
        <f>IFERROR(raw!$D5913,"")</f>
        <v/>
      </c>
      <c r="D5914" s="39" t="str">
        <f>IFERROR(__xludf.DUMMYFUNCTION("IFERROR(RANK(raw!$H5913,Filter(raw!$H$2:$H10000,raw!$B$2:$B10000=raw!$B5913),1),"""")"),"")</f>
        <v/>
      </c>
      <c r="E5914" s="40" t="str">
        <f t="array" ref="E5914">IFERROR(INDEX(raw!$B:$H,MATCH(1,(raw!$B:$B=$B5914)*(raw!$D:$D=$C5914),0),7), "n/a")</f>
        <v/>
      </c>
    </row>
    <row r="5915">
      <c r="B5915" s="39" t="str">
        <f>IFERROR(raw!$B5914,"")</f>
        <v/>
      </c>
      <c r="C5915" s="39" t="str">
        <f>IFERROR(raw!$D5914,"")</f>
        <v/>
      </c>
      <c r="D5915" s="39" t="str">
        <f>IFERROR(__xludf.DUMMYFUNCTION("IFERROR(RANK(raw!$H5914,Filter(raw!$H$2:$H10000,raw!$B$2:$B10000=raw!$B5914),1),"""")"),"")</f>
        <v/>
      </c>
      <c r="E5915" s="40" t="str">
        <f t="array" ref="E5915">IFERROR(INDEX(raw!$B:$H,MATCH(1,(raw!$B:$B=$B5915)*(raw!$D:$D=$C5915),0),7), "n/a")</f>
        <v/>
      </c>
    </row>
    <row r="5916">
      <c r="B5916" s="39" t="str">
        <f>IFERROR(raw!$B5915,"")</f>
        <v/>
      </c>
      <c r="C5916" s="39" t="str">
        <f>IFERROR(raw!$D5915,"")</f>
        <v/>
      </c>
      <c r="D5916" s="39" t="str">
        <f>IFERROR(__xludf.DUMMYFUNCTION("IFERROR(RANK(raw!$H5915,Filter(raw!$H$2:$H10000,raw!$B$2:$B10000=raw!$B5915),1),"""")"),"")</f>
        <v/>
      </c>
      <c r="E5916" s="40" t="str">
        <f t="array" ref="E5916">IFERROR(INDEX(raw!$B:$H,MATCH(1,(raw!$B:$B=$B5916)*(raw!$D:$D=$C5916),0),7), "n/a")</f>
        <v/>
      </c>
    </row>
    <row r="5917">
      <c r="B5917" s="39" t="str">
        <f>IFERROR(raw!$B5916,"")</f>
        <v/>
      </c>
      <c r="C5917" s="39" t="str">
        <f>IFERROR(raw!$D5916,"")</f>
        <v/>
      </c>
      <c r="D5917" s="39" t="str">
        <f>IFERROR(__xludf.DUMMYFUNCTION("IFERROR(RANK(raw!$H5916,Filter(raw!$H$2:$H10000,raw!$B$2:$B10000=raw!$B5916),1),"""")"),"")</f>
        <v/>
      </c>
      <c r="E5917" s="40" t="str">
        <f t="array" ref="E5917">IFERROR(INDEX(raw!$B:$H,MATCH(1,(raw!$B:$B=$B5917)*(raw!$D:$D=$C5917),0),7), "n/a")</f>
        <v/>
      </c>
    </row>
    <row r="5918">
      <c r="B5918" s="39" t="str">
        <f>IFERROR(raw!$B5917,"")</f>
        <v/>
      </c>
      <c r="C5918" s="39" t="str">
        <f>IFERROR(raw!$D5917,"")</f>
        <v/>
      </c>
      <c r="D5918" s="39" t="str">
        <f>IFERROR(__xludf.DUMMYFUNCTION("IFERROR(RANK(raw!$H5917,Filter(raw!$H$2:$H10000,raw!$B$2:$B10000=raw!$B5917),1),"""")"),"")</f>
        <v/>
      </c>
      <c r="E5918" s="40" t="str">
        <f t="array" ref="E5918">IFERROR(INDEX(raw!$B:$H,MATCH(1,(raw!$B:$B=$B5918)*(raw!$D:$D=$C5918),0),7), "n/a")</f>
        <v/>
      </c>
    </row>
    <row r="5919">
      <c r="B5919" s="39" t="str">
        <f>IFERROR(raw!$B5918,"")</f>
        <v/>
      </c>
      <c r="C5919" s="39" t="str">
        <f>IFERROR(raw!$D5918,"")</f>
        <v/>
      </c>
      <c r="D5919" s="39" t="str">
        <f>IFERROR(__xludf.DUMMYFUNCTION("IFERROR(RANK(raw!$H5918,Filter(raw!$H$2:$H10000,raw!$B$2:$B10000=raw!$B5918),1),"""")"),"")</f>
        <v/>
      </c>
      <c r="E5919" s="40" t="str">
        <f t="array" ref="E5919">IFERROR(INDEX(raw!$B:$H,MATCH(1,(raw!$B:$B=$B5919)*(raw!$D:$D=$C5919),0),7), "n/a")</f>
        <v/>
      </c>
    </row>
    <row r="5920">
      <c r="B5920" s="39" t="str">
        <f>IFERROR(raw!$B5919,"")</f>
        <v/>
      </c>
      <c r="C5920" s="39" t="str">
        <f>IFERROR(raw!$D5919,"")</f>
        <v/>
      </c>
      <c r="D5920" s="39" t="str">
        <f>IFERROR(__xludf.DUMMYFUNCTION("IFERROR(RANK(raw!$H5919,Filter(raw!$H$2:$H10000,raw!$B$2:$B10000=raw!$B5919),1),"""")"),"")</f>
        <v/>
      </c>
      <c r="E5920" s="40" t="str">
        <f t="array" ref="E5920">IFERROR(INDEX(raw!$B:$H,MATCH(1,(raw!$B:$B=$B5920)*(raw!$D:$D=$C5920),0),7), "n/a")</f>
        <v/>
      </c>
    </row>
    <row r="5921">
      <c r="B5921" s="39" t="str">
        <f>IFERROR(raw!$B5920,"")</f>
        <v/>
      </c>
      <c r="C5921" s="39" t="str">
        <f>IFERROR(raw!$D5920,"")</f>
        <v/>
      </c>
      <c r="D5921" s="39" t="str">
        <f>IFERROR(__xludf.DUMMYFUNCTION("IFERROR(RANK(raw!$H5920,Filter(raw!$H$2:$H10000,raw!$B$2:$B10000=raw!$B5920),1),"""")"),"")</f>
        <v/>
      </c>
      <c r="E5921" s="40" t="str">
        <f t="array" ref="E5921">IFERROR(INDEX(raw!$B:$H,MATCH(1,(raw!$B:$B=$B5921)*(raw!$D:$D=$C5921),0),7), "n/a")</f>
        <v/>
      </c>
    </row>
    <row r="5922">
      <c r="B5922" s="39" t="str">
        <f>IFERROR(raw!$B5921,"")</f>
        <v/>
      </c>
      <c r="C5922" s="39" t="str">
        <f>IFERROR(raw!$D5921,"")</f>
        <v/>
      </c>
      <c r="D5922" s="39" t="str">
        <f>IFERROR(__xludf.DUMMYFUNCTION("IFERROR(RANK(raw!$H5921,Filter(raw!$H$2:$H10000,raw!$B$2:$B10000=raw!$B5921),1),"""")"),"")</f>
        <v/>
      </c>
      <c r="E5922" s="40" t="str">
        <f t="array" ref="E5922">IFERROR(INDEX(raw!$B:$H,MATCH(1,(raw!$B:$B=$B5922)*(raw!$D:$D=$C5922),0),7), "n/a")</f>
        <v/>
      </c>
    </row>
    <row r="5923">
      <c r="B5923" s="39" t="str">
        <f>IFERROR(raw!$B5922,"")</f>
        <v/>
      </c>
      <c r="C5923" s="39" t="str">
        <f>IFERROR(raw!$D5922,"")</f>
        <v/>
      </c>
      <c r="D5923" s="39" t="str">
        <f>IFERROR(__xludf.DUMMYFUNCTION("IFERROR(RANK(raw!$H5922,Filter(raw!$H$2:$H10000,raw!$B$2:$B10000=raw!$B5922),1),"""")"),"")</f>
        <v/>
      </c>
      <c r="E5923" s="40" t="str">
        <f t="array" ref="E5923">IFERROR(INDEX(raw!$B:$H,MATCH(1,(raw!$B:$B=$B5923)*(raw!$D:$D=$C5923),0),7), "n/a")</f>
        <v/>
      </c>
    </row>
    <row r="5924">
      <c r="B5924" s="39" t="str">
        <f>IFERROR(raw!$B5923,"")</f>
        <v/>
      </c>
      <c r="C5924" s="39" t="str">
        <f>IFERROR(raw!$D5923,"")</f>
        <v/>
      </c>
      <c r="D5924" s="39" t="str">
        <f>IFERROR(__xludf.DUMMYFUNCTION("IFERROR(RANK(raw!$H5923,Filter(raw!$H$2:$H10000,raw!$B$2:$B10000=raw!$B5923),1),"""")"),"")</f>
        <v/>
      </c>
      <c r="E5924" s="40" t="str">
        <f t="array" ref="E5924">IFERROR(INDEX(raw!$B:$H,MATCH(1,(raw!$B:$B=$B5924)*(raw!$D:$D=$C5924),0),7), "n/a")</f>
        <v/>
      </c>
    </row>
    <row r="5925">
      <c r="B5925" s="39" t="str">
        <f>IFERROR(raw!$B5924,"")</f>
        <v/>
      </c>
      <c r="C5925" s="39" t="str">
        <f>IFERROR(raw!$D5924,"")</f>
        <v/>
      </c>
      <c r="D5925" s="39" t="str">
        <f>IFERROR(__xludf.DUMMYFUNCTION("IFERROR(RANK(raw!$H5924,Filter(raw!$H$2:$H10000,raw!$B$2:$B10000=raw!$B5924),1),"""")"),"")</f>
        <v/>
      </c>
      <c r="E5925" s="40" t="str">
        <f t="array" ref="E5925">IFERROR(INDEX(raw!$B:$H,MATCH(1,(raw!$B:$B=$B5925)*(raw!$D:$D=$C5925),0),7), "n/a")</f>
        <v/>
      </c>
    </row>
    <row r="5926">
      <c r="B5926" s="39" t="str">
        <f>IFERROR(raw!$B5925,"")</f>
        <v/>
      </c>
      <c r="C5926" s="39" t="str">
        <f>IFERROR(raw!$D5925,"")</f>
        <v/>
      </c>
      <c r="D5926" s="39" t="str">
        <f>IFERROR(__xludf.DUMMYFUNCTION("IFERROR(RANK(raw!$H5925,Filter(raw!$H$2:$H10000,raw!$B$2:$B10000=raw!$B5925),1),"""")"),"")</f>
        <v/>
      </c>
      <c r="E5926" s="40" t="str">
        <f t="array" ref="E5926">IFERROR(INDEX(raw!$B:$H,MATCH(1,(raw!$B:$B=$B5926)*(raw!$D:$D=$C5926),0),7), "n/a")</f>
        <v/>
      </c>
    </row>
    <row r="5927">
      <c r="B5927" s="39" t="str">
        <f>IFERROR(raw!$B5926,"")</f>
        <v/>
      </c>
      <c r="C5927" s="39" t="str">
        <f>IFERROR(raw!$D5926,"")</f>
        <v/>
      </c>
      <c r="D5927" s="39" t="str">
        <f>IFERROR(__xludf.DUMMYFUNCTION("IFERROR(RANK(raw!$H5926,Filter(raw!$H$2:$H10000,raw!$B$2:$B10000=raw!$B5926),1),"""")"),"")</f>
        <v/>
      </c>
      <c r="E5927" s="40" t="str">
        <f t="array" ref="E5927">IFERROR(INDEX(raw!$B:$H,MATCH(1,(raw!$B:$B=$B5927)*(raw!$D:$D=$C5927),0),7), "n/a")</f>
        <v/>
      </c>
    </row>
    <row r="5928">
      <c r="B5928" s="39" t="str">
        <f>IFERROR(raw!$B5927,"")</f>
        <v/>
      </c>
      <c r="C5928" s="39" t="str">
        <f>IFERROR(raw!$D5927,"")</f>
        <v/>
      </c>
      <c r="D5928" s="39" t="str">
        <f>IFERROR(__xludf.DUMMYFUNCTION("IFERROR(RANK(raw!$H5927,Filter(raw!$H$2:$H10000,raw!$B$2:$B10000=raw!$B5927),1),"""")"),"")</f>
        <v/>
      </c>
      <c r="E5928" s="40" t="str">
        <f t="array" ref="E5928">IFERROR(INDEX(raw!$B:$H,MATCH(1,(raw!$B:$B=$B5928)*(raw!$D:$D=$C5928),0),7), "n/a")</f>
        <v/>
      </c>
    </row>
    <row r="5929">
      <c r="B5929" s="39" t="str">
        <f>IFERROR(raw!$B5928,"")</f>
        <v/>
      </c>
      <c r="C5929" s="39" t="str">
        <f>IFERROR(raw!$D5928,"")</f>
        <v/>
      </c>
      <c r="D5929" s="39" t="str">
        <f>IFERROR(__xludf.DUMMYFUNCTION("IFERROR(RANK(raw!$H5928,Filter(raw!$H$2:$H10000,raw!$B$2:$B10000=raw!$B5928),1),"""")"),"")</f>
        <v/>
      </c>
      <c r="E5929" s="40" t="str">
        <f t="array" ref="E5929">IFERROR(INDEX(raw!$B:$H,MATCH(1,(raw!$B:$B=$B5929)*(raw!$D:$D=$C5929),0),7), "n/a")</f>
        <v/>
      </c>
    </row>
    <row r="5930">
      <c r="B5930" s="39" t="str">
        <f>IFERROR(raw!$B5929,"")</f>
        <v/>
      </c>
      <c r="C5930" s="39" t="str">
        <f>IFERROR(raw!$D5929,"")</f>
        <v/>
      </c>
      <c r="D5930" s="39" t="str">
        <f>IFERROR(__xludf.DUMMYFUNCTION("IFERROR(RANK(raw!$H5929,Filter(raw!$H$2:$H10000,raw!$B$2:$B10000=raw!$B5929),1),"""")"),"")</f>
        <v/>
      </c>
      <c r="E5930" s="40" t="str">
        <f t="array" ref="E5930">IFERROR(INDEX(raw!$B:$H,MATCH(1,(raw!$B:$B=$B5930)*(raw!$D:$D=$C5930),0),7), "n/a")</f>
        <v/>
      </c>
    </row>
    <row r="5931">
      <c r="B5931" s="39" t="str">
        <f>IFERROR(raw!$B5930,"")</f>
        <v/>
      </c>
      <c r="C5931" s="39" t="str">
        <f>IFERROR(raw!$D5930,"")</f>
        <v/>
      </c>
      <c r="D5931" s="39" t="str">
        <f>IFERROR(__xludf.DUMMYFUNCTION("IFERROR(RANK(raw!$H5930,Filter(raw!$H$2:$H10000,raw!$B$2:$B10000=raw!$B5930),1),"""")"),"")</f>
        <v/>
      </c>
      <c r="E5931" s="40" t="str">
        <f t="array" ref="E5931">IFERROR(INDEX(raw!$B:$H,MATCH(1,(raw!$B:$B=$B5931)*(raw!$D:$D=$C5931),0),7), "n/a")</f>
        <v/>
      </c>
    </row>
    <row r="5932">
      <c r="B5932" s="39" t="str">
        <f>IFERROR(raw!$B5931,"")</f>
        <v/>
      </c>
      <c r="C5932" s="39" t="str">
        <f>IFERROR(raw!$D5931,"")</f>
        <v/>
      </c>
      <c r="D5932" s="39" t="str">
        <f>IFERROR(__xludf.DUMMYFUNCTION("IFERROR(RANK(raw!$H5931,Filter(raw!$H$2:$H10000,raw!$B$2:$B10000=raw!$B5931),1),"""")"),"")</f>
        <v/>
      </c>
      <c r="E5932" s="40" t="str">
        <f t="array" ref="E5932">IFERROR(INDEX(raw!$B:$H,MATCH(1,(raw!$B:$B=$B5932)*(raw!$D:$D=$C5932),0),7), "n/a")</f>
        <v/>
      </c>
    </row>
    <row r="5933">
      <c r="B5933" s="39" t="str">
        <f>IFERROR(raw!$B5932,"")</f>
        <v/>
      </c>
      <c r="C5933" s="39" t="str">
        <f>IFERROR(raw!$D5932,"")</f>
        <v/>
      </c>
      <c r="D5933" s="39" t="str">
        <f>IFERROR(__xludf.DUMMYFUNCTION("IFERROR(RANK(raw!$H5932,Filter(raw!$H$2:$H10000,raw!$B$2:$B10000=raw!$B5932),1),"""")"),"")</f>
        <v/>
      </c>
      <c r="E5933" s="40" t="str">
        <f t="array" ref="E5933">IFERROR(INDEX(raw!$B:$H,MATCH(1,(raw!$B:$B=$B5933)*(raw!$D:$D=$C5933),0),7), "n/a")</f>
        <v/>
      </c>
    </row>
    <row r="5934">
      <c r="B5934" s="39" t="str">
        <f>IFERROR(raw!$B5933,"")</f>
        <v/>
      </c>
      <c r="C5934" s="39" t="str">
        <f>IFERROR(raw!$D5933,"")</f>
        <v/>
      </c>
      <c r="D5934" s="39" t="str">
        <f>IFERROR(__xludf.DUMMYFUNCTION("IFERROR(RANK(raw!$H5933,Filter(raw!$H$2:$H10000,raw!$B$2:$B10000=raw!$B5933),1),"""")"),"")</f>
        <v/>
      </c>
      <c r="E5934" s="40" t="str">
        <f t="array" ref="E5934">IFERROR(INDEX(raw!$B:$H,MATCH(1,(raw!$B:$B=$B5934)*(raw!$D:$D=$C5934),0),7), "n/a")</f>
        <v/>
      </c>
    </row>
    <row r="5935">
      <c r="B5935" s="39" t="str">
        <f>IFERROR(raw!$B5934,"")</f>
        <v/>
      </c>
      <c r="C5935" s="39" t="str">
        <f>IFERROR(raw!$D5934,"")</f>
        <v/>
      </c>
      <c r="D5935" s="39" t="str">
        <f>IFERROR(__xludf.DUMMYFUNCTION("IFERROR(RANK(raw!$H5934,Filter(raw!$H$2:$H10000,raw!$B$2:$B10000=raw!$B5934),1),"""")"),"")</f>
        <v/>
      </c>
      <c r="E5935" s="40" t="str">
        <f t="array" ref="E5935">IFERROR(INDEX(raw!$B:$H,MATCH(1,(raw!$B:$B=$B5935)*(raw!$D:$D=$C5935),0),7), "n/a")</f>
        <v/>
      </c>
    </row>
    <row r="5936">
      <c r="B5936" s="39" t="str">
        <f>IFERROR(raw!$B5935,"")</f>
        <v/>
      </c>
      <c r="C5936" s="39" t="str">
        <f>IFERROR(raw!$D5935,"")</f>
        <v/>
      </c>
      <c r="D5936" s="39" t="str">
        <f>IFERROR(__xludf.DUMMYFUNCTION("IFERROR(RANK(raw!$H5935,Filter(raw!$H$2:$H10000,raw!$B$2:$B10000=raw!$B5935),1),"""")"),"")</f>
        <v/>
      </c>
      <c r="E5936" s="40" t="str">
        <f t="array" ref="E5936">IFERROR(INDEX(raw!$B:$H,MATCH(1,(raw!$B:$B=$B5936)*(raw!$D:$D=$C5936),0),7), "n/a")</f>
        <v/>
      </c>
    </row>
    <row r="5937">
      <c r="B5937" s="39" t="str">
        <f>IFERROR(raw!$B5936,"")</f>
        <v/>
      </c>
      <c r="C5937" s="39" t="str">
        <f>IFERROR(raw!$D5936,"")</f>
        <v/>
      </c>
      <c r="D5937" s="39" t="str">
        <f>IFERROR(__xludf.DUMMYFUNCTION("IFERROR(RANK(raw!$H5936,Filter(raw!$H$2:$H10000,raw!$B$2:$B10000=raw!$B5936),1),"""")"),"")</f>
        <v/>
      </c>
      <c r="E5937" s="40" t="str">
        <f t="array" ref="E5937">IFERROR(INDEX(raw!$B:$H,MATCH(1,(raw!$B:$B=$B5937)*(raw!$D:$D=$C5937),0),7), "n/a")</f>
        <v/>
      </c>
    </row>
    <row r="5938">
      <c r="B5938" s="39" t="str">
        <f>IFERROR(raw!$B5937,"")</f>
        <v/>
      </c>
      <c r="C5938" s="39" t="str">
        <f>IFERROR(raw!$D5937,"")</f>
        <v/>
      </c>
      <c r="D5938" s="39" t="str">
        <f>IFERROR(__xludf.DUMMYFUNCTION("IFERROR(RANK(raw!$H5937,Filter(raw!$H$2:$H10000,raw!$B$2:$B10000=raw!$B5937),1),"""")"),"")</f>
        <v/>
      </c>
      <c r="E5938" s="40" t="str">
        <f t="array" ref="E5938">IFERROR(INDEX(raw!$B:$H,MATCH(1,(raw!$B:$B=$B5938)*(raw!$D:$D=$C5938),0),7), "n/a")</f>
        <v/>
      </c>
    </row>
    <row r="5939">
      <c r="B5939" s="39" t="str">
        <f>IFERROR(raw!$B5938,"")</f>
        <v/>
      </c>
      <c r="C5939" s="39" t="str">
        <f>IFERROR(raw!$D5938,"")</f>
        <v/>
      </c>
      <c r="D5939" s="39" t="str">
        <f>IFERROR(__xludf.DUMMYFUNCTION("IFERROR(RANK(raw!$H5938,Filter(raw!$H$2:$H10000,raw!$B$2:$B10000=raw!$B5938),1),"""")"),"")</f>
        <v/>
      </c>
      <c r="E5939" s="40" t="str">
        <f t="array" ref="E5939">IFERROR(INDEX(raw!$B:$H,MATCH(1,(raw!$B:$B=$B5939)*(raw!$D:$D=$C5939),0),7), "n/a")</f>
        <v/>
      </c>
    </row>
    <row r="5940">
      <c r="B5940" s="39" t="str">
        <f>IFERROR(raw!$B5939,"")</f>
        <v/>
      </c>
      <c r="C5940" s="39" t="str">
        <f>IFERROR(raw!$D5939,"")</f>
        <v/>
      </c>
      <c r="D5940" s="39" t="str">
        <f>IFERROR(__xludf.DUMMYFUNCTION("IFERROR(RANK(raw!$H5939,Filter(raw!$H$2:$H10000,raw!$B$2:$B10000=raw!$B5939),1),"""")"),"")</f>
        <v/>
      </c>
      <c r="E5940" s="40" t="str">
        <f t="array" ref="E5940">IFERROR(INDEX(raw!$B:$H,MATCH(1,(raw!$B:$B=$B5940)*(raw!$D:$D=$C5940),0),7), "n/a")</f>
        <v/>
      </c>
    </row>
    <row r="5941">
      <c r="B5941" s="39" t="str">
        <f>IFERROR(raw!$B5940,"")</f>
        <v/>
      </c>
      <c r="C5941" s="39" t="str">
        <f>IFERROR(raw!$D5940,"")</f>
        <v/>
      </c>
      <c r="D5941" s="39" t="str">
        <f>IFERROR(__xludf.DUMMYFUNCTION("IFERROR(RANK(raw!$H5940,Filter(raw!$H$2:$H10000,raw!$B$2:$B10000=raw!$B5940),1),"""")"),"")</f>
        <v/>
      </c>
      <c r="E5941" s="40" t="str">
        <f t="array" ref="E5941">IFERROR(INDEX(raw!$B:$H,MATCH(1,(raw!$B:$B=$B5941)*(raw!$D:$D=$C5941),0),7), "n/a")</f>
        <v/>
      </c>
    </row>
    <row r="5942">
      <c r="B5942" s="39" t="str">
        <f>IFERROR(raw!$B5941,"")</f>
        <v/>
      </c>
      <c r="C5942" s="39" t="str">
        <f>IFERROR(raw!$D5941,"")</f>
        <v/>
      </c>
      <c r="D5942" s="39" t="str">
        <f>IFERROR(__xludf.DUMMYFUNCTION("IFERROR(RANK(raw!$H5941,Filter(raw!$H$2:$H10000,raw!$B$2:$B10000=raw!$B5941),1),"""")"),"")</f>
        <v/>
      </c>
      <c r="E5942" s="40" t="str">
        <f t="array" ref="E5942">IFERROR(INDEX(raw!$B:$H,MATCH(1,(raw!$B:$B=$B5942)*(raw!$D:$D=$C5942),0),7), "n/a")</f>
        <v/>
      </c>
    </row>
    <row r="5943">
      <c r="B5943" s="39" t="str">
        <f>IFERROR(raw!$B5942,"")</f>
        <v/>
      </c>
      <c r="C5943" s="39" t="str">
        <f>IFERROR(raw!$D5942,"")</f>
        <v/>
      </c>
      <c r="D5943" s="39" t="str">
        <f>IFERROR(__xludf.DUMMYFUNCTION("IFERROR(RANK(raw!$H5942,Filter(raw!$H$2:$H10000,raw!$B$2:$B10000=raw!$B5942),1),"""")"),"")</f>
        <v/>
      </c>
      <c r="E5943" s="40" t="str">
        <f t="array" ref="E5943">IFERROR(INDEX(raw!$B:$H,MATCH(1,(raw!$B:$B=$B5943)*(raw!$D:$D=$C5943),0),7), "n/a")</f>
        <v/>
      </c>
    </row>
    <row r="5944">
      <c r="B5944" s="39" t="str">
        <f>IFERROR(raw!$B5943,"")</f>
        <v/>
      </c>
      <c r="C5944" s="39" t="str">
        <f>IFERROR(raw!$D5943,"")</f>
        <v/>
      </c>
      <c r="D5944" s="39" t="str">
        <f>IFERROR(__xludf.DUMMYFUNCTION("IFERROR(RANK(raw!$H5943,Filter(raw!$H$2:$H10000,raw!$B$2:$B10000=raw!$B5943),1),"""")"),"")</f>
        <v/>
      </c>
      <c r="E5944" s="40" t="str">
        <f t="array" ref="E5944">IFERROR(INDEX(raw!$B:$H,MATCH(1,(raw!$B:$B=$B5944)*(raw!$D:$D=$C5944),0),7), "n/a")</f>
        <v/>
      </c>
    </row>
    <row r="5945">
      <c r="B5945" s="39" t="str">
        <f>IFERROR(raw!$B5944,"")</f>
        <v/>
      </c>
      <c r="C5945" s="39" t="str">
        <f>IFERROR(raw!$D5944,"")</f>
        <v/>
      </c>
      <c r="D5945" s="39" t="str">
        <f>IFERROR(__xludf.DUMMYFUNCTION("IFERROR(RANK(raw!$H5944,Filter(raw!$H$2:$H10000,raw!$B$2:$B10000=raw!$B5944),1),"""")"),"")</f>
        <v/>
      </c>
      <c r="E5945" s="40" t="str">
        <f t="array" ref="E5945">IFERROR(INDEX(raw!$B:$H,MATCH(1,(raw!$B:$B=$B5945)*(raw!$D:$D=$C5945),0),7), "n/a")</f>
        <v/>
      </c>
    </row>
    <row r="5946">
      <c r="B5946" s="39" t="str">
        <f>IFERROR(raw!$B5945,"")</f>
        <v/>
      </c>
      <c r="C5946" s="39" t="str">
        <f>IFERROR(raw!$D5945,"")</f>
        <v/>
      </c>
      <c r="D5946" s="39" t="str">
        <f>IFERROR(__xludf.DUMMYFUNCTION("IFERROR(RANK(raw!$H5945,Filter(raw!$H$2:$H10000,raw!$B$2:$B10000=raw!$B5945),1),"""")"),"")</f>
        <v/>
      </c>
      <c r="E5946" s="40" t="str">
        <f t="array" ref="E5946">IFERROR(INDEX(raw!$B:$H,MATCH(1,(raw!$B:$B=$B5946)*(raw!$D:$D=$C5946),0),7), "n/a")</f>
        <v/>
      </c>
    </row>
    <row r="5947">
      <c r="B5947" s="39" t="str">
        <f>IFERROR(raw!$B5946,"")</f>
        <v/>
      </c>
      <c r="C5947" s="39" t="str">
        <f>IFERROR(raw!$D5946,"")</f>
        <v/>
      </c>
      <c r="D5947" s="39" t="str">
        <f>IFERROR(__xludf.DUMMYFUNCTION("IFERROR(RANK(raw!$H5946,Filter(raw!$H$2:$H10000,raw!$B$2:$B10000=raw!$B5946),1),"""")"),"")</f>
        <v/>
      </c>
      <c r="E5947" s="40" t="str">
        <f t="array" ref="E5947">IFERROR(INDEX(raw!$B:$H,MATCH(1,(raw!$B:$B=$B5947)*(raw!$D:$D=$C5947),0),7), "n/a")</f>
        <v/>
      </c>
    </row>
    <row r="5948">
      <c r="B5948" s="39" t="str">
        <f>IFERROR(raw!$B5947,"")</f>
        <v/>
      </c>
      <c r="C5948" s="39" t="str">
        <f>IFERROR(raw!$D5947,"")</f>
        <v/>
      </c>
      <c r="D5948" s="39" t="str">
        <f>IFERROR(__xludf.DUMMYFUNCTION("IFERROR(RANK(raw!$H5947,Filter(raw!$H$2:$H10000,raw!$B$2:$B10000=raw!$B5947),1),"""")"),"")</f>
        <v/>
      </c>
      <c r="E5948" s="40" t="str">
        <f t="array" ref="E5948">IFERROR(INDEX(raw!$B:$H,MATCH(1,(raw!$B:$B=$B5948)*(raw!$D:$D=$C5948),0),7), "n/a")</f>
        <v/>
      </c>
    </row>
    <row r="5949">
      <c r="B5949" s="39" t="str">
        <f>IFERROR(raw!$B5948,"")</f>
        <v/>
      </c>
      <c r="C5949" s="39" t="str">
        <f>IFERROR(raw!$D5948,"")</f>
        <v/>
      </c>
      <c r="D5949" s="39" t="str">
        <f>IFERROR(__xludf.DUMMYFUNCTION("IFERROR(RANK(raw!$H5948,Filter(raw!$H$2:$H10000,raw!$B$2:$B10000=raw!$B5948),1),"""")"),"")</f>
        <v/>
      </c>
      <c r="E5949" s="40" t="str">
        <f t="array" ref="E5949">IFERROR(INDEX(raw!$B:$H,MATCH(1,(raw!$B:$B=$B5949)*(raw!$D:$D=$C5949),0),7), "n/a")</f>
        <v/>
      </c>
    </row>
    <row r="5950">
      <c r="B5950" s="39" t="str">
        <f>IFERROR(raw!$B5949,"")</f>
        <v/>
      </c>
      <c r="C5950" s="39" t="str">
        <f>IFERROR(raw!$D5949,"")</f>
        <v/>
      </c>
      <c r="D5950" s="39" t="str">
        <f>IFERROR(__xludf.DUMMYFUNCTION("IFERROR(RANK(raw!$H5949,Filter(raw!$H$2:$H10000,raw!$B$2:$B10000=raw!$B5949),1),"""")"),"")</f>
        <v/>
      </c>
      <c r="E5950" s="40" t="str">
        <f t="array" ref="E5950">IFERROR(INDEX(raw!$B:$H,MATCH(1,(raw!$B:$B=$B5950)*(raw!$D:$D=$C5950),0),7), "n/a")</f>
        <v/>
      </c>
    </row>
    <row r="5951">
      <c r="B5951" s="39" t="str">
        <f>IFERROR(raw!$B5950,"")</f>
        <v/>
      </c>
      <c r="C5951" s="39" t="str">
        <f>IFERROR(raw!$D5950,"")</f>
        <v/>
      </c>
      <c r="D5951" s="39" t="str">
        <f>IFERROR(__xludf.DUMMYFUNCTION("IFERROR(RANK(raw!$H5950,Filter(raw!$H$2:$H10000,raw!$B$2:$B10000=raw!$B5950),1),"""")"),"")</f>
        <v/>
      </c>
      <c r="E5951" s="40" t="str">
        <f t="array" ref="E5951">IFERROR(INDEX(raw!$B:$H,MATCH(1,(raw!$B:$B=$B5951)*(raw!$D:$D=$C5951),0),7), "n/a")</f>
        <v/>
      </c>
    </row>
    <row r="5952">
      <c r="B5952" s="39" t="str">
        <f>IFERROR(raw!$B5951,"")</f>
        <v/>
      </c>
      <c r="C5952" s="39" t="str">
        <f>IFERROR(raw!$D5951,"")</f>
        <v/>
      </c>
      <c r="D5952" s="39" t="str">
        <f>IFERROR(__xludf.DUMMYFUNCTION("IFERROR(RANK(raw!$H5951,Filter(raw!$H$2:$H10000,raw!$B$2:$B10000=raw!$B5951),1),"""")"),"")</f>
        <v/>
      </c>
      <c r="E5952" s="40" t="str">
        <f t="array" ref="E5952">IFERROR(INDEX(raw!$B:$H,MATCH(1,(raw!$B:$B=$B5952)*(raw!$D:$D=$C5952),0),7), "n/a")</f>
        <v/>
      </c>
    </row>
    <row r="5953">
      <c r="B5953" s="39" t="str">
        <f>IFERROR(raw!$B5952,"")</f>
        <v/>
      </c>
      <c r="C5953" s="39" t="str">
        <f>IFERROR(raw!$D5952,"")</f>
        <v/>
      </c>
      <c r="D5953" s="39" t="str">
        <f>IFERROR(__xludf.DUMMYFUNCTION("IFERROR(RANK(raw!$H5952,Filter(raw!$H$2:$H10000,raw!$B$2:$B10000=raw!$B5952),1),"""")"),"")</f>
        <v/>
      </c>
      <c r="E5953" s="40" t="str">
        <f t="array" ref="E5953">IFERROR(INDEX(raw!$B:$H,MATCH(1,(raw!$B:$B=$B5953)*(raw!$D:$D=$C5953),0),7), "n/a")</f>
        <v/>
      </c>
    </row>
    <row r="5954">
      <c r="B5954" s="39" t="str">
        <f>IFERROR(raw!$B5953,"")</f>
        <v/>
      </c>
      <c r="C5954" s="39" t="str">
        <f>IFERROR(raw!$D5953,"")</f>
        <v/>
      </c>
      <c r="D5954" s="39" t="str">
        <f>IFERROR(__xludf.DUMMYFUNCTION("IFERROR(RANK(raw!$H5953,Filter(raw!$H$2:$H10000,raw!$B$2:$B10000=raw!$B5953),1),"""")"),"")</f>
        <v/>
      </c>
      <c r="E5954" s="40" t="str">
        <f t="array" ref="E5954">IFERROR(INDEX(raw!$B:$H,MATCH(1,(raw!$B:$B=$B5954)*(raw!$D:$D=$C5954),0),7), "n/a")</f>
        <v/>
      </c>
    </row>
    <row r="5955">
      <c r="B5955" s="39" t="str">
        <f>IFERROR(raw!$B5954,"")</f>
        <v/>
      </c>
      <c r="C5955" s="39" t="str">
        <f>IFERROR(raw!$D5954,"")</f>
        <v/>
      </c>
      <c r="D5955" s="39" t="str">
        <f>IFERROR(__xludf.DUMMYFUNCTION("IFERROR(RANK(raw!$H5954,Filter(raw!$H$2:$H10000,raw!$B$2:$B10000=raw!$B5954),1),"""")"),"")</f>
        <v/>
      </c>
      <c r="E5955" s="40" t="str">
        <f t="array" ref="E5955">IFERROR(INDEX(raw!$B:$H,MATCH(1,(raw!$B:$B=$B5955)*(raw!$D:$D=$C5955),0),7), "n/a")</f>
        <v/>
      </c>
    </row>
    <row r="5956">
      <c r="B5956" s="39" t="str">
        <f>IFERROR(raw!$B5955,"")</f>
        <v/>
      </c>
      <c r="C5956" s="39" t="str">
        <f>IFERROR(raw!$D5955,"")</f>
        <v/>
      </c>
      <c r="D5956" s="39" t="str">
        <f>IFERROR(__xludf.DUMMYFUNCTION("IFERROR(RANK(raw!$H5955,Filter(raw!$H$2:$H10000,raw!$B$2:$B10000=raw!$B5955),1),"""")"),"")</f>
        <v/>
      </c>
      <c r="E5956" s="40" t="str">
        <f t="array" ref="E5956">IFERROR(INDEX(raw!$B:$H,MATCH(1,(raw!$B:$B=$B5956)*(raw!$D:$D=$C5956),0),7), "n/a")</f>
        <v/>
      </c>
    </row>
    <row r="5957">
      <c r="B5957" s="39" t="str">
        <f>IFERROR(raw!$B5956,"")</f>
        <v/>
      </c>
      <c r="C5957" s="39" t="str">
        <f>IFERROR(raw!$D5956,"")</f>
        <v/>
      </c>
      <c r="D5957" s="39" t="str">
        <f>IFERROR(__xludf.DUMMYFUNCTION("IFERROR(RANK(raw!$H5956,Filter(raw!$H$2:$H10000,raw!$B$2:$B10000=raw!$B5956),1),"""")"),"")</f>
        <v/>
      </c>
      <c r="E5957" s="40" t="str">
        <f t="array" ref="E5957">IFERROR(INDEX(raw!$B:$H,MATCH(1,(raw!$B:$B=$B5957)*(raw!$D:$D=$C5957),0),7), "n/a")</f>
        <v/>
      </c>
    </row>
    <row r="5958">
      <c r="B5958" s="39" t="str">
        <f>IFERROR(raw!$B5957,"")</f>
        <v/>
      </c>
      <c r="C5958" s="39" t="str">
        <f>IFERROR(raw!$D5957,"")</f>
        <v/>
      </c>
      <c r="D5958" s="39" t="str">
        <f>IFERROR(__xludf.DUMMYFUNCTION("IFERROR(RANK(raw!$H5957,Filter(raw!$H$2:$H10000,raw!$B$2:$B10000=raw!$B5957),1),"""")"),"")</f>
        <v/>
      </c>
      <c r="E5958" s="40" t="str">
        <f t="array" ref="E5958">IFERROR(INDEX(raw!$B:$H,MATCH(1,(raw!$B:$B=$B5958)*(raw!$D:$D=$C5958),0),7), "n/a")</f>
        <v/>
      </c>
    </row>
    <row r="5959">
      <c r="B5959" s="39" t="str">
        <f>IFERROR(raw!$B5958,"")</f>
        <v/>
      </c>
      <c r="C5959" s="39" t="str">
        <f>IFERROR(raw!$D5958,"")</f>
        <v/>
      </c>
      <c r="D5959" s="39" t="str">
        <f>IFERROR(__xludf.DUMMYFUNCTION("IFERROR(RANK(raw!$H5958,Filter(raw!$H$2:$H10000,raw!$B$2:$B10000=raw!$B5958),1),"""")"),"")</f>
        <v/>
      </c>
      <c r="E5959" s="40" t="str">
        <f t="array" ref="E5959">IFERROR(INDEX(raw!$B:$H,MATCH(1,(raw!$B:$B=$B5959)*(raw!$D:$D=$C5959),0),7), "n/a")</f>
        <v/>
      </c>
    </row>
    <row r="5960">
      <c r="B5960" s="39" t="str">
        <f>IFERROR(raw!$B5959,"")</f>
        <v/>
      </c>
      <c r="C5960" s="39" t="str">
        <f>IFERROR(raw!$D5959,"")</f>
        <v/>
      </c>
      <c r="D5960" s="39" t="str">
        <f>IFERROR(__xludf.DUMMYFUNCTION("IFERROR(RANK(raw!$H5959,Filter(raw!$H$2:$H10000,raw!$B$2:$B10000=raw!$B5959),1),"""")"),"")</f>
        <v/>
      </c>
      <c r="E5960" s="40" t="str">
        <f t="array" ref="E5960">IFERROR(INDEX(raw!$B:$H,MATCH(1,(raw!$B:$B=$B5960)*(raw!$D:$D=$C5960),0),7), "n/a")</f>
        <v/>
      </c>
    </row>
    <row r="5961">
      <c r="B5961" s="39" t="str">
        <f>IFERROR(raw!$B5960,"")</f>
        <v/>
      </c>
      <c r="C5961" s="39" t="str">
        <f>IFERROR(raw!$D5960,"")</f>
        <v/>
      </c>
      <c r="D5961" s="39" t="str">
        <f>IFERROR(__xludf.DUMMYFUNCTION("IFERROR(RANK(raw!$H5960,Filter(raw!$H$2:$H10000,raw!$B$2:$B10000=raw!$B5960),1),"""")"),"")</f>
        <v/>
      </c>
      <c r="E5961" s="40" t="str">
        <f t="array" ref="E5961">IFERROR(INDEX(raw!$B:$H,MATCH(1,(raw!$B:$B=$B5961)*(raw!$D:$D=$C5961),0),7), "n/a")</f>
        <v/>
      </c>
    </row>
    <row r="5962">
      <c r="B5962" s="39" t="str">
        <f>IFERROR(raw!$B5961,"")</f>
        <v/>
      </c>
      <c r="C5962" s="39" t="str">
        <f>IFERROR(raw!$D5961,"")</f>
        <v/>
      </c>
      <c r="D5962" s="39" t="str">
        <f>IFERROR(__xludf.DUMMYFUNCTION("IFERROR(RANK(raw!$H5961,Filter(raw!$H$2:$H10000,raw!$B$2:$B10000=raw!$B5961),1),"""")"),"")</f>
        <v/>
      </c>
      <c r="E5962" s="40" t="str">
        <f t="array" ref="E5962">IFERROR(INDEX(raw!$B:$H,MATCH(1,(raw!$B:$B=$B5962)*(raw!$D:$D=$C5962),0),7), "n/a")</f>
        <v/>
      </c>
    </row>
    <row r="5963">
      <c r="B5963" s="39" t="str">
        <f>IFERROR(raw!$B5962,"")</f>
        <v/>
      </c>
      <c r="C5963" s="39" t="str">
        <f>IFERROR(raw!$D5962,"")</f>
        <v/>
      </c>
      <c r="D5963" s="39" t="str">
        <f>IFERROR(__xludf.DUMMYFUNCTION("IFERROR(RANK(raw!$H5962,Filter(raw!$H$2:$H10000,raw!$B$2:$B10000=raw!$B5962),1),"""")"),"")</f>
        <v/>
      </c>
      <c r="E5963" s="40" t="str">
        <f t="array" ref="E5963">IFERROR(INDEX(raw!$B:$H,MATCH(1,(raw!$B:$B=$B5963)*(raw!$D:$D=$C5963),0),7), "n/a")</f>
        <v/>
      </c>
    </row>
    <row r="5964">
      <c r="B5964" s="39" t="str">
        <f>IFERROR(raw!$B5963,"")</f>
        <v/>
      </c>
      <c r="C5964" s="39" t="str">
        <f>IFERROR(raw!$D5963,"")</f>
        <v/>
      </c>
      <c r="D5964" s="39" t="str">
        <f>IFERROR(__xludf.DUMMYFUNCTION("IFERROR(RANK(raw!$H5963,Filter(raw!$H$2:$H10000,raw!$B$2:$B10000=raw!$B5963),1),"""")"),"")</f>
        <v/>
      </c>
      <c r="E5964" s="40" t="str">
        <f t="array" ref="E5964">IFERROR(INDEX(raw!$B:$H,MATCH(1,(raw!$B:$B=$B5964)*(raw!$D:$D=$C5964),0),7), "n/a")</f>
        <v/>
      </c>
    </row>
    <row r="5965">
      <c r="B5965" s="39" t="str">
        <f>IFERROR(raw!$B5964,"")</f>
        <v/>
      </c>
      <c r="C5965" s="39" t="str">
        <f>IFERROR(raw!$D5964,"")</f>
        <v/>
      </c>
      <c r="D5965" s="39" t="str">
        <f>IFERROR(__xludf.DUMMYFUNCTION("IFERROR(RANK(raw!$H5964,Filter(raw!$H$2:$H10000,raw!$B$2:$B10000=raw!$B5964),1),"""")"),"")</f>
        <v/>
      </c>
      <c r="E5965" s="40" t="str">
        <f t="array" ref="E5965">IFERROR(INDEX(raw!$B:$H,MATCH(1,(raw!$B:$B=$B5965)*(raw!$D:$D=$C5965),0),7), "n/a")</f>
        <v/>
      </c>
    </row>
    <row r="5966">
      <c r="B5966" s="39" t="str">
        <f>IFERROR(raw!$B5965,"")</f>
        <v/>
      </c>
      <c r="C5966" s="39" t="str">
        <f>IFERROR(raw!$D5965,"")</f>
        <v/>
      </c>
      <c r="D5966" s="39" t="str">
        <f>IFERROR(__xludf.DUMMYFUNCTION("IFERROR(RANK(raw!$H5965,Filter(raw!$H$2:$H10000,raw!$B$2:$B10000=raw!$B5965),1),"""")"),"")</f>
        <v/>
      </c>
      <c r="E5966" s="40" t="str">
        <f t="array" ref="E5966">IFERROR(INDEX(raw!$B:$H,MATCH(1,(raw!$B:$B=$B5966)*(raw!$D:$D=$C5966),0),7), "n/a")</f>
        <v/>
      </c>
    </row>
    <row r="5967">
      <c r="B5967" s="39" t="str">
        <f>IFERROR(raw!$B5966,"")</f>
        <v/>
      </c>
      <c r="C5967" s="39" t="str">
        <f>IFERROR(raw!$D5966,"")</f>
        <v/>
      </c>
      <c r="D5967" s="39" t="str">
        <f>IFERROR(__xludf.DUMMYFUNCTION("IFERROR(RANK(raw!$H5966,Filter(raw!$H$2:$H10000,raw!$B$2:$B10000=raw!$B5966),1),"""")"),"")</f>
        <v/>
      </c>
      <c r="E5967" s="40" t="str">
        <f t="array" ref="E5967">IFERROR(INDEX(raw!$B:$H,MATCH(1,(raw!$B:$B=$B5967)*(raw!$D:$D=$C5967),0),7), "n/a")</f>
        <v/>
      </c>
    </row>
    <row r="5968">
      <c r="B5968" s="39" t="str">
        <f>IFERROR(raw!$B5967,"")</f>
        <v/>
      </c>
      <c r="C5968" s="39" t="str">
        <f>IFERROR(raw!$D5967,"")</f>
        <v/>
      </c>
      <c r="D5968" s="39" t="str">
        <f>IFERROR(__xludf.DUMMYFUNCTION("IFERROR(RANK(raw!$H5967,Filter(raw!$H$2:$H10000,raw!$B$2:$B10000=raw!$B5967),1),"""")"),"")</f>
        <v/>
      </c>
      <c r="E5968" s="40" t="str">
        <f t="array" ref="E5968">IFERROR(INDEX(raw!$B:$H,MATCH(1,(raw!$B:$B=$B5968)*(raw!$D:$D=$C5968),0),7), "n/a")</f>
        <v/>
      </c>
    </row>
    <row r="5969">
      <c r="B5969" s="39" t="str">
        <f>IFERROR(raw!$B5968,"")</f>
        <v/>
      </c>
      <c r="C5969" s="39" t="str">
        <f>IFERROR(raw!$D5968,"")</f>
        <v/>
      </c>
      <c r="D5969" s="39" t="str">
        <f>IFERROR(__xludf.DUMMYFUNCTION("IFERROR(RANK(raw!$H5968,Filter(raw!$H$2:$H10000,raw!$B$2:$B10000=raw!$B5968),1),"""")"),"")</f>
        <v/>
      </c>
      <c r="E5969" s="40" t="str">
        <f t="array" ref="E5969">IFERROR(INDEX(raw!$B:$H,MATCH(1,(raw!$B:$B=$B5969)*(raw!$D:$D=$C5969),0),7), "n/a")</f>
        <v/>
      </c>
    </row>
    <row r="5970">
      <c r="B5970" s="39" t="str">
        <f>IFERROR(raw!$B5969,"")</f>
        <v/>
      </c>
      <c r="C5970" s="39" t="str">
        <f>IFERROR(raw!$D5969,"")</f>
        <v/>
      </c>
      <c r="D5970" s="39" t="str">
        <f>IFERROR(__xludf.DUMMYFUNCTION("IFERROR(RANK(raw!$H5969,Filter(raw!$H$2:$H10000,raw!$B$2:$B10000=raw!$B5969),1),"""")"),"")</f>
        <v/>
      </c>
      <c r="E5970" s="40" t="str">
        <f t="array" ref="E5970">IFERROR(INDEX(raw!$B:$H,MATCH(1,(raw!$B:$B=$B5970)*(raw!$D:$D=$C5970),0),7), "n/a")</f>
        <v/>
      </c>
    </row>
    <row r="5971">
      <c r="B5971" s="39" t="str">
        <f>IFERROR(raw!$B5970,"")</f>
        <v/>
      </c>
      <c r="C5971" s="39" t="str">
        <f>IFERROR(raw!$D5970,"")</f>
        <v/>
      </c>
      <c r="D5971" s="39" t="str">
        <f>IFERROR(__xludf.DUMMYFUNCTION("IFERROR(RANK(raw!$H5970,Filter(raw!$H$2:$H10000,raw!$B$2:$B10000=raw!$B5970),1),"""")"),"")</f>
        <v/>
      </c>
      <c r="E5971" s="40" t="str">
        <f t="array" ref="E5971">IFERROR(INDEX(raw!$B:$H,MATCH(1,(raw!$B:$B=$B5971)*(raw!$D:$D=$C5971),0),7), "n/a")</f>
        <v/>
      </c>
    </row>
    <row r="5972">
      <c r="B5972" s="39" t="str">
        <f>IFERROR(raw!$B5971,"")</f>
        <v/>
      </c>
      <c r="C5972" s="39" t="str">
        <f>IFERROR(raw!$D5971,"")</f>
        <v/>
      </c>
      <c r="D5972" s="39" t="str">
        <f>IFERROR(__xludf.DUMMYFUNCTION("IFERROR(RANK(raw!$H5971,Filter(raw!$H$2:$H10000,raw!$B$2:$B10000=raw!$B5971),1),"""")"),"")</f>
        <v/>
      </c>
      <c r="E5972" s="40" t="str">
        <f t="array" ref="E5972">IFERROR(INDEX(raw!$B:$H,MATCH(1,(raw!$B:$B=$B5972)*(raw!$D:$D=$C5972),0),7), "n/a")</f>
        <v/>
      </c>
    </row>
    <row r="5973">
      <c r="B5973" s="39" t="str">
        <f>IFERROR(raw!$B5972,"")</f>
        <v/>
      </c>
      <c r="C5973" s="39" t="str">
        <f>IFERROR(raw!$D5972,"")</f>
        <v/>
      </c>
      <c r="D5973" s="39" t="str">
        <f>IFERROR(__xludf.DUMMYFUNCTION("IFERROR(RANK(raw!$H5972,Filter(raw!$H$2:$H10000,raw!$B$2:$B10000=raw!$B5972),1),"""")"),"")</f>
        <v/>
      </c>
      <c r="E5973" s="40" t="str">
        <f t="array" ref="E5973">IFERROR(INDEX(raw!$B:$H,MATCH(1,(raw!$B:$B=$B5973)*(raw!$D:$D=$C5973),0),7), "n/a")</f>
        <v/>
      </c>
    </row>
    <row r="5974">
      <c r="B5974" s="39" t="str">
        <f>IFERROR(raw!$B5973,"")</f>
        <v/>
      </c>
      <c r="C5974" s="39" t="str">
        <f>IFERROR(raw!$D5973,"")</f>
        <v/>
      </c>
      <c r="D5974" s="39" t="str">
        <f>IFERROR(__xludf.DUMMYFUNCTION("IFERROR(RANK(raw!$H5973,Filter(raw!$H$2:$H10000,raw!$B$2:$B10000=raw!$B5973),1),"""")"),"")</f>
        <v/>
      </c>
      <c r="E5974" s="40" t="str">
        <f t="array" ref="E5974">IFERROR(INDEX(raw!$B:$H,MATCH(1,(raw!$B:$B=$B5974)*(raw!$D:$D=$C5974),0),7), "n/a")</f>
        <v/>
      </c>
    </row>
    <row r="5975">
      <c r="B5975" s="39" t="str">
        <f>IFERROR(raw!$B5974,"")</f>
        <v/>
      </c>
      <c r="C5975" s="39" t="str">
        <f>IFERROR(raw!$D5974,"")</f>
        <v/>
      </c>
      <c r="D5975" s="39" t="str">
        <f>IFERROR(__xludf.DUMMYFUNCTION("IFERROR(RANK(raw!$H5974,Filter(raw!$H$2:$H10000,raw!$B$2:$B10000=raw!$B5974),1),"""")"),"")</f>
        <v/>
      </c>
      <c r="E5975" s="40" t="str">
        <f t="array" ref="E5975">IFERROR(INDEX(raw!$B:$H,MATCH(1,(raw!$B:$B=$B5975)*(raw!$D:$D=$C5975),0),7), "n/a")</f>
        <v/>
      </c>
    </row>
    <row r="5976">
      <c r="B5976" s="39" t="str">
        <f>IFERROR(raw!$B5975,"")</f>
        <v/>
      </c>
      <c r="C5976" s="39" t="str">
        <f>IFERROR(raw!$D5975,"")</f>
        <v/>
      </c>
      <c r="D5976" s="39" t="str">
        <f>IFERROR(__xludf.DUMMYFUNCTION("IFERROR(RANK(raw!$H5975,Filter(raw!$H$2:$H10000,raw!$B$2:$B10000=raw!$B5975),1),"""")"),"")</f>
        <v/>
      </c>
      <c r="E5976" s="40" t="str">
        <f t="array" ref="E5976">IFERROR(INDEX(raw!$B:$H,MATCH(1,(raw!$B:$B=$B5976)*(raw!$D:$D=$C5976),0),7), "n/a")</f>
        <v/>
      </c>
    </row>
    <row r="5977">
      <c r="B5977" s="39" t="str">
        <f>IFERROR(raw!$B5976,"")</f>
        <v/>
      </c>
      <c r="C5977" s="39" t="str">
        <f>IFERROR(raw!$D5976,"")</f>
        <v/>
      </c>
      <c r="D5977" s="39" t="str">
        <f>IFERROR(__xludf.DUMMYFUNCTION("IFERROR(RANK(raw!$H5976,Filter(raw!$H$2:$H10000,raw!$B$2:$B10000=raw!$B5976),1),"""")"),"")</f>
        <v/>
      </c>
      <c r="E5977" s="40" t="str">
        <f t="array" ref="E5977">IFERROR(INDEX(raw!$B:$H,MATCH(1,(raw!$B:$B=$B5977)*(raw!$D:$D=$C5977),0),7), "n/a")</f>
        <v/>
      </c>
    </row>
    <row r="5978">
      <c r="B5978" s="39" t="str">
        <f>IFERROR(raw!$B5977,"")</f>
        <v/>
      </c>
      <c r="C5978" s="39" t="str">
        <f>IFERROR(raw!$D5977,"")</f>
        <v/>
      </c>
      <c r="D5978" s="39" t="str">
        <f>IFERROR(__xludf.DUMMYFUNCTION("IFERROR(RANK(raw!$H5977,Filter(raw!$H$2:$H10000,raw!$B$2:$B10000=raw!$B5977),1),"""")"),"")</f>
        <v/>
      </c>
      <c r="E5978" s="40" t="str">
        <f t="array" ref="E5978">IFERROR(INDEX(raw!$B:$H,MATCH(1,(raw!$B:$B=$B5978)*(raw!$D:$D=$C5978),0),7), "n/a")</f>
        <v/>
      </c>
    </row>
    <row r="5979">
      <c r="B5979" s="39" t="str">
        <f>IFERROR(raw!$B5978,"")</f>
        <v/>
      </c>
      <c r="C5979" s="39" t="str">
        <f>IFERROR(raw!$D5978,"")</f>
        <v/>
      </c>
      <c r="D5979" s="39" t="str">
        <f>IFERROR(__xludf.DUMMYFUNCTION("IFERROR(RANK(raw!$H5978,Filter(raw!$H$2:$H10000,raw!$B$2:$B10000=raw!$B5978),1),"""")"),"")</f>
        <v/>
      </c>
      <c r="E5979" s="40" t="str">
        <f t="array" ref="E5979">IFERROR(INDEX(raw!$B:$H,MATCH(1,(raw!$B:$B=$B5979)*(raw!$D:$D=$C5979),0),7), "n/a")</f>
        <v/>
      </c>
    </row>
    <row r="5980">
      <c r="B5980" s="39" t="str">
        <f>IFERROR(raw!$B5979,"")</f>
        <v/>
      </c>
      <c r="C5980" s="39" t="str">
        <f>IFERROR(raw!$D5979,"")</f>
        <v/>
      </c>
      <c r="D5980" s="39" t="str">
        <f>IFERROR(__xludf.DUMMYFUNCTION("IFERROR(RANK(raw!$H5979,Filter(raw!$H$2:$H10000,raw!$B$2:$B10000=raw!$B5979),1),"""")"),"")</f>
        <v/>
      </c>
      <c r="E5980" s="40" t="str">
        <f t="array" ref="E5980">IFERROR(INDEX(raw!$B:$H,MATCH(1,(raw!$B:$B=$B5980)*(raw!$D:$D=$C5980),0),7), "n/a")</f>
        <v/>
      </c>
    </row>
    <row r="5981">
      <c r="B5981" s="39" t="str">
        <f>IFERROR(raw!$B5980,"")</f>
        <v/>
      </c>
      <c r="C5981" s="39" t="str">
        <f>IFERROR(raw!$D5980,"")</f>
        <v/>
      </c>
      <c r="D5981" s="39" t="str">
        <f>IFERROR(__xludf.DUMMYFUNCTION("IFERROR(RANK(raw!$H5980,Filter(raw!$H$2:$H10000,raw!$B$2:$B10000=raw!$B5980),1),"""")"),"")</f>
        <v/>
      </c>
      <c r="E5981" s="40" t="str">
        <f t="array" ref="E5981">IFERROR(INDEX(raw!$B:$H,MATCH(1,(raw!$B:$B=$B5981)*(raw!$D:$D=$C5981),0),7), "n/a")</f>
        <v/>
      </c>
    </row>
    <row r="5982">
      <c r="B5982" s="39" t="str">
        <f>IFERROR(raw!$B5981,"")</f>
        <v/>
      </c>
      <c r="C5982" s="39" t="str">
        <f>IFERROR(raw!$D5981,"")</f>
        <v/>
      </c>
      <c r="D5982" s="39" t="str">
        <f>IFERROR(__xludf.DUMMYFUNCTION("IFERROR(RANK(raw!$H5981,Filter(raw!$H$2:$H10000,raw!$B$2:$B10000=raw!$B5981),1),"""")"),"")</f>
        <v/>
      </c>
      <c r="E5982" s="40" t="str">
        <f t="array" ref="E5982">IFERROR(INDEX(raw!$B:$H,MATCH(1,(raw!$B:$B=$B5982)*(raw!$D:$D=$C5982),0),7), "n/a")</f>
        <v/>
      </c>
    </row>
    <row r="5983">
      <c r="B5983" s="39" t="str">
        <f>IFERROR(raw!$B5982,"")</f>
        <v/>
      </c>
      <c r="C5983" s="39" t="str">
        <f>IFERROR(raw!$D5982,"")</f>
        <v/>
      </c>
      <c r="D5983" s="39" t="str">
        <f>IFERROR(__xludf.DUMMYFUNCTION("IFERROR(RANK(raw!$H5982,Filter(raw!$H$2:$H10000,raw!$B$2:$B10000=raw!$B5982),1),"""")"),"")</f>
        <v/>
      </c>
      <c r="E5983" s="40" t="str">
        <f t="array" ref="E5983">IFERROR(INDEX(raw!$B:$H,MATCH(1,(raw!$B:$B=$B5983)*(raw!$D:$D=$C5983),0),7), "n/a")</f>
        <v/>
      </c>
    </row>
    <row r="5984">
      <c r="B5984" s="39" t="str">
        <f>IFERROR(raw!$B5983,"")</f>
        <v/>
      </c>
      <c r="C5984" s="39" t="str">
        <f>IFERROR(raw!$D5983,"")</f>
        <v/>
      </c>
      <c r="D5984" s="39" t="str">
        <f>IFERROR(__xludf.DUMMYFUNCTION("IFERROR(RANK(raw!$H5983,Filter(raw!$H$2:$H10000,raw!$B$2:$B10000=raw!$B5983),1),"""")"),"")</f>
        <v/>
      </c>
      <c r="E5984" s="40" t="str">
        <f t="array" ref="E5984">IFERROR(INDEX(raw!$B:$H,MATCH(1,(raw!$B:$B=$B5984)*(raw!$D:$D=$C5984),0),7), "n/a")</f>
        <v/>
      </c>
    </row>
    <row r="5985">
      <c r="B5985" s="39" t="str">
        <f>IFERROR(raw!$B5984,"")</f>
        <v/>
      </c>
      <c r="C5985" s="39" t="str">
        <f>IFERROR(raw!$D5984,"")</f>
        <v/>
      </c>
      <c r="D5985" s="39" t="str">
        <f>IFERROR(__xludf.DUMMYFUNCTION("IFERROR(RANK(raw!$H5984,Filter(raw!$H$2:$H10000,raw!$B$2:$B10000=raw!$B5984),1),"""")"),"")</f>
        <v/>
      </c>
      <c r="E5985" s="40" t="str">
        <f t="array" ref="E5985">IFERROR(INDEX(raw!$B:$H,MATCH(1,(raw!$B:$B=$B5985)*(raw!$D:$D=$C5985),0),7), "n/a")</f>
        <v/>
      </c>
    </row>
    <row r="5986">
      <c r="B5986" s="39" t="str">
        <f>IFERROR(raw!$B5985,"")</f>
        <v/>
      </c>
      <c r="C5986" s="39" t="str">
        <f>IFERROR(raw!$D5985,"")</f>
        <v/>
      </c>
      <c r="D5986" s="39" t="str">
        <f>IFERROR(__xludf.DUMMYFUNCTION("IFERROR(RANK(raw!$H5985,Filter(raw!$H$2:$H10000,raw!$B$2:$B10000=raw!$B5985),1),"""")"),"")</f>
        <v/>
      </c>
      <c r="E5986" s="40" t="str">
        <f t="array" ref="E5986">IFERROR(INDEX(raw!$B:$H,MATCH(1,(raw!$B:$B=$B5986)*(raw!$D:$D=$C5986),0),7), "n/a")</f>
        <v/>
      </c>
    </row>
    <row r="5987">
      <c r="B5987" s="39" t="str">
        <f>IFERROR(raw!$B5986,"")</f>
        <v/>
      </c>
      <c r="C5987" s="39" t="str">
        <f>IFERROR(raw!$D5986,"")</f>
        <v/>
      </c>
      <c r="D5987" s="39" t="str">
        <f>IFERROR(__xludf.DUMMYFUNCTION("IFERROR(RANK(raw!$H5986,Filter(raw!$H$2:$H10000,raw!$B$2:$B10000=raw!$B5986),1),"""")"),"")</f>
        <v/>
      </c>
      <c r="E5987" s="40" t="str">
        <f t="array" ref="E5987">IFERROR(INDEX(raw!$B:$H,MATCH(1,(raw!$B:$B=$B5987)*(raw!$D:$D=$C5987),0),7), "n/a")</f>
        <v/>
      </c>
    </row>
    <row r="5988">
      <c r="B5988" s="39" t="str">
        <f>IFERROR(raw!$B5987,"")</f>
        <v/>
      </c>
      <c r="C5988" s="39" t="str">
        <f>IFERROR(raw!$D5987,"")</f>
        <v/>
      </c>
      <c r="D5988" s="39" t="str">
        <f>IFERROR(__xludf.DUMMYFUNCTION("IFERROR(RANK(raw!$H5987,Filter(raw!$H$2:$H10000,raw!$B$2:$B10000=raw!$B5987),1),"""")"),"")</f>
        <v/>
      </c>
      <c r="E5988" s="40" t="str">
        <f t="array" ref="E5988">IFERROR(INDEX(raw!$B:$H,MATCH(1,(raw!$B:$B=$B5988)*(raw!$D:$D=$C5988),0),7), "n/a")</f>
        <v/>
      </c>
    </row>
    <row r="5989">
      <c r="B5989" s="39" t="str">
        <f>IFERROR(raw!$B5988,"")</f>
        <v/>
      </c>
      <c r="C5989" s="39" t="str">
        <f>IFERROR(raw!$D5988,"")</f>
        <v/>
      </c>
      <c r="D5989" s="39" t="str">
        <f>IFERROR(__xludf.DUMMYFUNCTION("IFERROR(RANK(raw!$H5988,Filter(raw!$H$2:$H10000,raw!$B$2:$B10000=raw!$B5988),1),"""")"),"")</f>
        <v/>
      </c>
      <c r="E5989" s="40" t="str">
        <f t="array" ref="E5989">IFERROR(INDEX(raw!$B:$H,MATCH(1,(raw!$B:$B=$B5989)*(raw!$D:$D=$C5989),0),7), "n/a")</f>
        <v/>
      </c>
    </row>
    <row r="5990">
      <c r="B5990" s="39" t="str">
        <f>IFERROR(raw!$B5989,"")</f>
        <v/>
      </c>
      <c r="C5990" s="39" t="str">
        <f>IFERROR(raw!$D5989,"")</f>
        <v/>
      </c>
      <c r="D5990" s="39" t="str">
        <f>IFERROR(__xludf.DUMMYFUNCTION("IFERROR(RANK(raw!$H5989,Filter(raw!$H$2:$H10000,raw!$B$2:$B10000=raw!$B5989),1),"""")"),"")</f>
        <v/>
      </c>
      <c r="E5990" s="40" t="str">
        <f t="array" ref="E5990">IFERROR(INDEX(raw!$B:$H,MATCH(1,(raw!$B:$B=$B5990)*(raw!$D:$D=$C5990),0),7), "n/a")</f>
        <v/>
      </c>
    </row>
    <row r="5991">
      <c r="B5991" s="39" t="str">
        <f>IFERROR(raw!$B5990,"")</f>
        <v/>
      </c>
      <c r="C5991" s="39" t="str">
        <f>IFERROR(raw!$D5990,"")</f>
        <v/>
      </c>
      <c r="D5991" s="39" t="str">
        <f>IFERROR(__xludf.DUMMYFUNCTION("IFERROR(RANK(raw!$H5990,Filter(raw!$H$2:$H10000,raw!$B$2:$B10000=raw!$B5990),1),"""")"),"")</f>
        <v/>
      </c>
      <c r="E5991" s="40" t="str">
        <f t="array" ref="E5991">IFERROR(INDEX(raw!$B:$H,MATCH(1,(raw!$B:$B=$B5991)*(raw!$D:$D=$C5991),0),7), "n/a")</f>
        <v/>
      </c>
    </row>
    <row r="5992">
      <c r="B5992" s="39" t="str">
        <f>IFERROR(raw!$B5991,"")</f>
        <v/>
      </c>
      <c r="C5992" s="39" t="str">
        <f>IFERROR(raw!$D5991,"")</f>
        <v/>
      </c>
      <c r="D5992" s="39" t="str">
        <f>IFERROR(__xludf.DUMMYFUNCTION("IFERROR(RANK(raw!$H5991,Filter(raw!$H$2:$H10000,raw!$B$2:$B10000=raw!$B5991),1),"""")"),"")</f>
        <v/>
      </c>
      <c r="E5992" s="40" t="str">
        <f t="array" ref="E5992">IFERROR(INDEX(raw!$B:$H,MATCH(1,(raw!$B:$B=$B5992)*(raw!$D:$D=$C5992),0),7), "n/a")</f>
        <v/>
      </c>
    </row>
    <row r="5993">
      <c r="B5993" s="39" t="str">
        <f>IFERROR(raw!$B5992,"")</f>
        <v/>
      </c>
      <c r="C5993" s="39" t="str">
        <f>IFERROR(raw!$D5992,"")</f>
        <v/>
      </c>
      <c r="D5993" s="39" t="str">
        <f>IFERROR(__xludf.DUMMYFUNCTION("IFERROR(RANK(raw!$H5992,Filter(raw!$H$2:$H10000,raw!$B$2:$B10000=raw!$B5992),1),"""")"),"")</f>
        <v/>
      </c>
      <c r="E5993" s="40" t="str">
        <f t="array" ref="E5993">IFERROR(INDEX(raw!$B:$H,MATCH(1,(raw!$B:$B=$B5993)*(raw!$D:$D=$C5993),0),7), "n/a")</f>
        <v/>
      </c>
    </row>
    <row r="5994">
      <c r="B5994" s="39" t="str">
        <f>IFERROR(raw!$B5993,"")</f>
        <v/>
      </c>
      <c r="C5994" s="39" t="str">
        <f>IFERROR(raw!$D5993,"")</f>
        <v/>
      </c>
      <c r="D5994" s="39" t="str">
        <f>IFERROR(__xludf.DUMMYFUNCTION("IFERROR(RANK(raw!$H5993,Filter(raw!$H$2:$H10000,raw!$B$2:$B10000=raw!$B5993),1),"""")"),"")</f>
        <v/>
      </c>
      <c r="E5994" s="40" t="str">
        <f t="array" ref="E5994">IFERROR(INDEX(raw!$B:$H,MATCH(1,(raw!$B:$B=$B5994)*(raw!$D:$D=$C5994),0),7), "n/a")</f>
        <v/>
      </c>
    </row>
    <row r="5995">
      <c r="B5995" s="39" t="str">
        <f>IFERROR(raw!$B5994,"")</f>
        <v/>
      </c>
      <c r="C5995" s="39" t="str">
        <f>IFERROR(raw!$D5994,"")</f>
        <v/>
      </c>
      <c r="D5995" s="39" t="str">
        <f>IFERROR(__xludf.DUMMYFUNCTION("IFERROR(RANK(raw!$H5994,Filter(raw!$H$2:$H10000,raw!$B$2:$B10000=raw!$B5994),1),"""")"),"")</f>
        <v/>
      </c>
      <c r="E5995" s="40" t="str">
        <f t="array" ref="E5995">IFERROR(INDEX(raw!$B:$H,MATCH(1,(raw!$B:$B=$B5995)*(raw!$D:$D=$C5995),0),7), "n/a")</f>
        <v/>
      </c>
    </row>
    <row r="5996">
      <c r="B5996" s="39" t="str">
        <f>IFERROR(raw!$B5995,"")</f>
        <v/>
      </c>
      <c r="C5996" s="39" t="str">
        <f>IFERROR(raw!$D5995,"")</f>
        <v/>
      </c>
      <c r="D5996" s="39" t="str">
        <f>IFERROR(__xludf.DUMMYFUNCTION("IFERROR(RANK(raw!$H5995,Filter(raw!$H$2:$H10000,raw!$B$2:$B10000=raw!$B5995),1),"""")"),"")</f>
        <v/>
      </c>
      <c r="E5996" s="40" t="str">
        <f t="array" ref="E5996">IFERROR(INDEX(raw!$B:$H,MATCH(1,(raw!$B:$B=$B5996)*(raw!$D:$D=$C5996),0),7), "n/a")</f>
        <v/>
      </c>
    </row>
    <row r="5997">
      <c r="B5997" s="39" t="str">
        <f>IFERROR(raw!$B5996,"")</f>
        <v/>
      </c>
      <c r="C5997" s="39" t="str">
        <f>IFERROR(raw!$D5996,"")</f>
        <v/>
      </c>
      <c r="D5997" s="39" t="str">
        <f>IFERROR(__xludf.DUMMYFUNCTION("IFERROR(RANK(raw!$H5996,Filter(raw!$H$2:$H10000,raw!$B$2:$B10000=raw!$B5996),1),"""")"),"")</f>
        <v/>
      </c>
      <c r="E5997" s="40" t="str">
        <f t="array" ref="E5997">IFERROR(INDEX(raw!$B:$H,MATCH(1,(raw!$B:$B=$B5997)*(raw!$D:$D=$C5997),0),7), "n/a")</f>
        <v/>
      </c>
    </row>
    <row r="5998">
      <c r="B5998" s="39" t="str">
        <f>IFERROR(raw!$B5997,"")</f>
        <v/>
      </c>
      <c r="C5998" s="39" t="str">
        <f>IFERROR(raw!$D5997,"")</f>
        <v/>
      </c>
      <c r="D5998" s="39" t="str">
        <f>IFERROR(__xludf.DUMMYFUNCTION("IFERROR(RANK(raw!$H5997,Filter(raw!$H$2:$H10000,raw!$B$2:$B10000=raw!$B5997),1),"""")"),"")</f>
        <v/>
      </c>
      <c r="E5998" s="40" t="str">
        <f t="array" ref="E5998">IFERROR(INDEX(raw!$B:$H,MATCH(1,(raw!$B:$B=$B5998)*(raw!$D:$D=$C5998),0),7), "n/a")</f>
        <v/>
      </c>
    </row>
    <row r="5999">
      <c r="B5999" s="39" t="str">
        <f>IFERROR(raw!$B5998,"")</f>
        <v/>
      </c>
      <c r="C5999" s="39" t="str">
        <f>IFERROR(raw!$D5998,"")</f>
        <v/>
      </c>
      <c r="D5999" s="39" t="str">
        <f>IFERROR(__xludf.DUMMYFUNCTION("IFERROR(RANK(raw!$H5998,Filter(raw!$H$2:$H10000,raw!$B$2:$B10000=raw!$B5998),1),"""")"),"")</f>
        <v/>
      </c>
      <c r="E5999" s="40" t="str">
        <f t="array" ref="E5999">IFERROR(INDEX(raw!$B:$H,MATCH(1,(raw!$B:$B=$B5999)*(raw!$D:$D=$C5999),0),7), "n/a")</f>
        <v/>
      </c>
    </row>
    <row r="6000">
      <c r="B6000" s="39" t="str">
        <f>IFERROR(raw!$B5999,"")</f>
        <v/>
      </c>
      <c r="C6000" s="39" t="str">
        <f>IFERROR(raw!$D5999,"")</f>
        <v/>
      </c>
      <c r="D6000" s="39" t="str">
        <f>IFERROR(__xludf.DUMMYFUNCTION("IFERROR(RANK(raw!$H5999,Filter(raw!$H$2:$H10000,raw!$B$2:$B10000=raw!$B5999),1),"""")"),"")</f>
        <v/>
      </c>
      <c r="E6000" s="40" t="str">
        <f t="array" ref="E6000">IFERROR(INDEX(raw!$B:$H,MATCH(1,(raw!$B:$B=$B6000)*(raw!$D:$D=$C6000),0),7), "n/a")</f>
        <v/>
      </c>
    </row>
    <row r="6001">
      <c r="B6001" s="39" t="str">
        <f>IFERROR(raw!$B6000,"")</f>
        <v/>
      </c>
      <c r="C6001" s="39" t="str">
        <f>IFERROR(raw!$D6000,"")</f>
        <v/>
      </c>
      <c r="D6001" s="39" t="str">
        <f>IFERROR(__xludf.DUMMYFUNCTION("IFERROR(RANK(raw!$H6000,Filter(raw!$H$2:$H10000,raw!$B$2:$B10000=raw!$B6000),1),"""")"),"")</f>
        <v/>
      </c>
      <c r="E6001" s="40" t="str">
        <f t="array" ref="E6001">IFERROR(INDEX(raw!$B:$H,MATCH(1,(raw!$B:$B=$B6001)*(raw!$D:$D=$C6001),0),7), "n/a")</f>
        <v/>
      </c>
    </row>
    <row r="6002">
      <c r="B6002" s="39" t="str">
        <f>IFERROR(raw!$B6001,"")</f>
        <v/>
      </c>
      <c r="C6002" s="39" t="str">
        <f>IFERROR(raw!$D6001,"")</f>
        <v/>
      </c>
      <c r="D6002" s="39" t="str">
        <f>IFERROR(__xludf.DUMMYFUNCTION("IFERROR(RANK(raw!$H6001,Filter(raw!$H$2:$H10000,raw!$B$2:$B10000=raw!$B6001),1),"""")"),"")</f>
        <v/>
      </c>
      <c r="E6002" s="40" t="str">
        <f t="array" ref="E6002">IFERROR(INDEX(raw!$B:$H,MATCH(1,(raw!$B:$B=$B6002)*(raw!$D:$D=$C6002),0),7), "n/a")</f>
        <v/>
      </c>
    </row>
    <row r="6003">
      <c r="B6003" s="39" t="str">
        <f>IFERROR(raw!$B6002,"")</f>
        <v/>
      </c>
      <c r="C6003" s="39" t="str">
        <f>IFERROR(raw!$D6002,"")</f>
        <v/>
      </c>
      <c r="D6003" s="39" t="str">
        <f>IFERROR(__xludf.DUMMYFUNCTION("IFERROR(RANK(raw!$H6002,Filter(raw!$H$2:$H10000,raw!$B$2:$B10000=raw!$B6002),1),"""")"),"")</f>
        <v/>
      </c>
      <c r="E6003" s="40" t="str">
        <f t="array" ref="E6003">IFERROR(INDEX(raw!$B:$H,MATCH(1,(raw!$B:$B=$B6003)*(raw!$D:$D=$C6003),0),7), "n/a")</f>
        <v/>
      </c>
    </row>
    <row r="6004">
      <c r="B6004" s="39" t="str">
        <f>IFERROR(raw!$B6003,"")</f>
        <v/>
      </c>
      <c r="C6004" s="39" t="str">
        <f>IFERROR(raw!$D6003,"")</f>
        <v/>
      </c>
      <c r="D6004" s="39" t="str">
        <f>IFERROR(__xludf.DUMMYFUNCTION("IFERROR(RANK(raw!$H6003,Filter(raw!$H$2:$H10000,raw!$B$2:$B10000=raw!$B6003),1),"""")"),"")</f>
        <v/>
      </c>
      <c r="E6004" s="40" t="str">
        <f t="array" ref="E6004">IFERROR(INDEX(raw!$B:$H,MATCH(1,(raw!$B:$B=$B6004)*(raw!$D:$D=$C6004),0),7), "n/a")</f>
        <v/>
      </c>
    </row>
    <row r="6005">
      <c r="B6005" s="39" t="str">
        <f>IFERROR(raw!$B6004,"")</f>
        <v/>
      </c>
      <c r="C6005" s="39" t="str">
        <f>IFERROR(raw!$D6004,"")</f>
        <v/>
      </c>
      <c r="D6005" s="39" t="str">
        <f>IFERROR(__xludf.DUMMYFUNCTION("IFERROR(RANK(raw!$H6004,Filter(raw!$H$2:$H10000,raw!$B$2:$B10000=raw!$B6004),1),"""")"),"")</f>
        <v/>
      </c>
      <c r="E6005" s="40" t="str">
        <f t="array" ref="E6005">IFERROR(INDEX(raw!$B:$H,MATCH(1,(raw!$B:$B=$B6005)*(raw!$D:$D=$C6005),0),7), "n/a")</f>
        <v/>
      </c>
    </row>
    <row r="6006">
      <c r="B6006" s="39" t="str">
        <f>IFERROR(raw!$B6005,"")</f>
        <v/>
      </c>
      <c r="C6006" s="39" t="str">
        <f>IFERROR(raw!$D6005,"")</f>
        <v/>
      </c>
      <c r="D6006" s="39" t="str">
        <f>IFERROR(__xludf.DUMMYFUNCTION("IFERROR(RANK(raw!$H6005,Filter(raw!$H$2:$H10000,raw!$B$2:$B10000=raw!$B6005),1),"""")"),"")</f>
        <v/>
      </c>
      <c r="E6006" s="40" t="str">
        <f t="array" ref="E6006">IFERROR(INDEX(raw!$B:$H,MATCH(1,(raw!$B:$B=$B6006)*(raw!$D:$D=$C6006),0),7), "n/a")</f>
        <v/>
      </c>
    </row>
    <row r="6007">
      <c r="B6007" s="39" t="str">
        <f>IFERROR(raw!$B6006,"")</f>
        <v/>
      </c>
      <c r="C6007" s="39" t="str">
        <f>IFERROR(raw!$D6006,"")</f>
        <v/>
      </c>
      <c r="D6007" s="39" t="str">
        <f>IFERROR(__xludf.DUMMYFUNCTION("IFERROR(RANK(raw!$H6006,Filter(raw!$H$2:$H10000,raw!$B$2:$B10000=raw!$B6006),1),"""")"),"")</f>
        <v/>
      </c>
      <c r="E6007" s="40" t="str">
        <f t="array" ref="E6007">IFERROR(INDEX(raw!$B:$H,MATCH(1,(raw!$B:$B=$B6007)*(raw!$D:$D=$C6007),0),7), "n/a")</f>
        <v/>
      </c>
    </row>
    <row r="6008">
      <c r="B6008" s="39" t="str">
        <f>IFERROR(raw!$B6007,"")</f>
        <v/>
      </c>
      <c r="C6008" s="39" t="str">
        <f>IFERROR(raw!$D6007,"")</f>
        <v/>
      </c>
      <c r="D6008" s="39" t="str">
        <f>IFERROR(__xludf.DUMMYFUNCTION("IFERROR(RANK(raw!$H6007,Filter(raw!$H$2:$H10000,raw!$B$2:$B10000=raw!$B6007),1),"""")"),"")</f>
        <v/>
      </c>
      <c r="E6008" s="40" t="str">
        <f t="array" ref="E6008">IFERROR(INDEX(raw!$B:$H,MATCH(1,(raw!$B:$B=$B6008)*(raw!$D:$D=$C6008),0),7), "n/a")</f>
        <v/>
      </c>
    </row>
    <row r="6009">
      <c r="B6009" s="39" t="str">
        <f>IFERROR(raw!$B6008,"")</f>
        <v/>
      </c>
      <c r="C6009" s="39" t="str">
        <f>IFERROR(raw!$D6008,"")</f>
        <v/>
      </c>
      <c r="D6009" s="39" t="str">
        <f>IFERROR(__xludf.DUMMYFUNCTION("IFERROR(RANK(raw!$H6008,Filter(raw!$H$2:$H10000,raw!$B$2:$B10000=raw!$B6008),1),"""")"),"")</f>
        <v/>
      </c>
      <c r="E6009" s="40" t="str">
        <f t="array" ref="E6009">IFERROR(INDEX(raw!$B:$H,MATCH(1,(raw!$B:$B=$B6009)*(raw!$D:$D=$C6009),0),7), "n/a")</f>
        <v/>
      </c>
    </row>
    <row r="6010">
      <c r="B6010" s="39" t="str">
        <f>IFERROR(raw!$B6009,"")</f>
        <v/>
      </c>
      <c r="C6010" s="39" t="str">
        <f>IFERROR(raw!$D6009,"")</f>
        <v/>
      </c>
      <c r="D6010" s="39" t="str">
        <f>IFERROR(__xludf.DUMMYFUNCTION("IFERROR(RANK(raw!$H6009,Filter(raw!$H$2:$H10000,raw!$B$2:$B10000=raw!$B6009),1),"""")"),"")</f>
        <v/>
      </c>
      <c r="E6010" s="40" t="str">
        <f t="array" ref="E6010">IFERROR(INDEX(raw!$B:$H,MATCH(1,(raw!$B:$B=$B6010)*(raw!$D:$D=$C6010),0),7), "n/a")</f>
        <v/>
      </c>
    </row>
    <row r="6011">
      <c r="B6011" s="39" t="str">
        <f>IFERROR(raw!$B6010,"")</f>
        <v/>
      </c>
      <c r="C6011" s="39" t="str">
        <f>IFERROR(raw!$D6010,"")</f>
        <v/>
      </c>
      <c r="D6011" s="39" t="str">
        <f>IFERROR(__xludf.DUMMYFUNCTION("IFERROR(RANK(raw!$H6010,Filter(raw!$H$2:$H10000,raw!$B$2:$B10000=raw!$B6010),1),"""")"),"")</f>
        <v/>
      </c>
      <c r="E6011" s="40" t="str">
        <f t="array" ref="E6011">IFERROR(INDEX(raw!$B:$H,MATCH(1,(raw!$B:$B=$B6011)*(raw!$D:$D=$C6011),0),7), "n/a")</f>
        <v/>
      </c>
    </row>
    <row r="6012">
      <c r="B6012" s="39" t="str">
        <f>IFERROR(raw!$B6011,"")</f>
        <v/>
      </c>
      <c r="C6012" s="39" t="str">
        <f>IFERROR(raw!$D6011,"")</f>
        <v/>
      </c>
      <c r="D6012" s="39" t="str">
        <f>IFERROR(__xludf.DUMMYFUNCTION("IFERROR(RANK(raw!$H6011,Filter(raw!$H$2:$H10000,raw!$B$2:$B10000=raw!$B6011),1),"""")"),"")</f>
        <v/>
      </c>
      <c r="E6012" s="40" t="str">
        <f t="array" ref="E6012">IFERROR(INDEX(raw!$B:$H,MATCH(1,(raw!$B:$B=$B6012)*(raw!$D:$D=$C6012),0),7), "n/a")</f>
        <v/>
      </c>
    </row>
    <row r="6013">
      <c r="B6013" s="39" t="str">
        <f>IFERROR(raw!$B6012,"")</f>
        <v/>
      </c>
      <c r="C6013" s="39" t="str">
        <f>IFERROR(raw!$D6012,"")</f>
        <v/>
      </c>
      <c r="D6013" s="39" t="str">
        <f>IFERROR(__xludf.DUMMYFUNCTION("IFERROR(RANK(raw!$H6012,Filter(raw!$H$2:$H10000,raw!$B$2:$B10000=raw!$B6012),1),"""")"),"")</f>
        <v/>
      </c>
      <c r="E6013" s="40" t="str">
        <f t="array" ref="E6013">IFERROR(INDEX(raw!$B:$H,MATCH(1,(raw!$B:$B=$B6013)*(raw!$D:$D=$C6013),0),7), "n/a")</f>
        <v/>
      </c>
    </row>
    <row r="6014">
      <c r="B6014" s="39" t="str">
        <f>IFERROR(raw!$B6013,"")</f>
        <v/>
      </c>
      <c r="C6014" s="39" t="str">
        <f>IFERROR(raw!$D6013,"")</f>
        <v/>
      </c>
      <c r="D6014" s="39" t="str">
        <f>IFERROR(__xludf.DUMMYFUNCTION("IFERROR(RANK(raw!$H6013,Filter(raw!$H$2:$H10000,raw!$B$2:$B10000=raw!$B6013),1),"""")"),"")</f>
        <v/>
      </c>
      <c r="E6014" s="40" t="str">
        <f t="array" ref="E6014">IFERROR(INDEX(raw!$B:$H,MATCH(1,(raw!$B:$B=$B6014)*(raw!$D:$D=$C6014),0),7), "n/a")</f>
        <v/>
      </c>
    </row>
    <row r="6015">
      <c r="B6015" s="39" t="str">
        <f>IFERROR(raw!$B6014,"")</f>
        <v/>
      </c>
      <c r="C6015" s="39" t="str">
        <f>IFERROR(raw!$D6014,"")</f>
        <v/>
      </c>
      <c r="D6015" s="39" t="str">
        <f>IFERROR(__xludf.DUMMYFUNCTION("IFERROR(RANK(raw!$H6014,Filter(raw!$H$2:$H10000,raw!$B$2:$B10000=raw!$B6014),1),"""")"),"")</f>
        <v/>
      </c>
      <c r="E6015" s="40" t="str">
        <f t="array" ref="E6015">IFERROR(INDEX(raw!$B:$H,MATCH(1,(raw!$B:$B=$B6015)*(raw!$D:$D=$C6015),0),7), "n/a")</f>
        <v/>
      </c>
    </row>
    <row r="6016">
      <c r="B6016" s="39" t="str">
        <f>IFERROR(raw!$B6015,"")</f>
        <v/>
      </c>
      <c r="C6016" s="39" t="str">
        <f>IFERROR(raw!$D6015,"")</f>
        <v/>
      </c>
      <c r="D6016" s="39" t="str">
        <f>IFERROR(__xludf.DUMMYFUNCTION("IFERROR(RANK(raw!$H6015,Filter(raw!$H$2:$H10000,raw!$B$2:$B10000=raw!$B6015),1),"""")"),"")</f>
        <v/>
      </c>
      <c r="E6016" s="40" t="str">
        <f t="array" ref="E6016">IFERROR(INDEX(raw!$B:$H,MATCH(1,(raw!$B:$B=$B6016)*(raw!$D:$D=$C6016),0),7), "n/a")</f>
        <v/>
      </c>
    </row>
    <row r="6017">
      <c r="B6017" s="39" t="str">
        <f>IFERROR(raw!$B6016,"")</f>
        <v/>
      </c>
      <c r="C6017" s="39" t="str">
        <f>IFERROR(raw!$D6016,"")</f>
        <v/>
      </c>
      <c r="D6017" s="39" t="str">
        <f>IFERROR(__xludf.DUMMYFUNCTION("IFERROR(RANK(raw!$H6016,Filter(raw!$H$2:$H10000,raw!$B$2:$B10000=raw!$B6016),1),"""")"),"")</f>
        <v/>
      </c>
      <c r="E6017" s="40" t="str">
        <f t="array" ref="E6017">IFERROR(INDEX(raw!$B:$H,MATCH(1,(raw!$B:$B=$B6017)*(raw!$D:$D=$C6017),0),7), "n/a")</f>
        <v/>
      </c>
    </row>
    <row r="6018">
      <c r="B6018" s="39" t="str">
        <f>IFERROR(raw!$B6017,"")</f>
        <v/>
      </c>
      <c r="C6018" s="39" t="str">
        <f>IFERROR(raw!$D6017,"")</f>
        <v/>
      </c>
      <c r="D6018" s="39" t="str">
        <f>IFERROR(__xludf.DUMMYFUNCTION("IFERROR(RANK(raw!$H6017,Filter(raw!$H$2:$H10000,raw!$B$2:$B10000=raw!$B6017),1),"""")"),"")</f>
        <v/>
      </c>
      <c r="E6018" s="40" t="str">
        <f t="array" ref="E6018">IFERROR(INDEX(raw!$B:$H,MATCH(1,(raw!$B:$B=$B6018)*(raw!$D:$D=$C6018),0),7), "n/a")</f>
        <v/>
      </c>
    </row>
    <row r="6019">
      <c r="B6019" s="39" t="str">
        <f>IFERROR(raw!$B6018,"")</f>
        <v/>
      </c>
      <c r="C6019" s="39" t="str">
        <f>IFERROR(raw!$D6018,"")</f>
        <v/>
      </c>
      <c r="D6019" s="39" t="str">
        <f>IFERROR(__xludf.DUMMYFUNCTION("IFERROR(RANK(raw!$H6018,Filter(raw!$H$2:$H10000,raw!$B$2:$B10000=raw!$B6018),1),"""")"),"")</f>
        <v/>
      </c>
      <c r="E6019" s="40" t="str">
        <f t="array" ref="E6019">IFERROR(INDEX(raw!$B:$H,MATCH(1,(raw!$B:$B=$B6019)*(raw!$D:$D=$C6019),0),7), "n/a")</f>
        <v/>
      </c>
    </row>
    <row r="6020">
      <c r="B6020" s="39" t="str">
        <f>IFERROR(raw!$B6019,"")</f>
        <v/>
      </c>
      <c r="C6020" s="39" t="str">
        <f>IFERROR(raw!$D6019,"")</f>
        <v/>
      </c>
      <c r="D6020" s="39" t="str">
        <f>IFERROR(__xludf.DUMMYFUNCTION("IFERROR(RANK(raw!$H6019,Filter(raw!$H$2:$H10000,raw!$B$2:$B10000=raw!$B6019),1),"""")"),"")</f>
        <v/>
      </c>
      <c r="E6020" s="40" t="str">
        <f t="array" ref="E6020">IFERROR(INDEX(raw!$B:$H,MATCH(1,(raw!$B:$B=$B6020)*(raw!$D:$D=$C6020),0),7), "n/a")</f>
        <v/>
      </c>
    </row>
    <row r="6021">
      <c r="B6021" s="39" t="str">
        <f>IFERROR(raw!$B6020,"")</f>
        <v/>
      </c>
      <c r="C6021" s="39" t="str">
        <f>IFERROR(raw!$D6020,"")</f>
        <v/>
      </c>
      <c r="D6021" s="39" t="str">
        <f>IFERROR(__xludf.DUMMYFUNCTION("IFERROR(RANK(raw!$H6020,Filter(raw!$H$2:$H10000,raw!$B$2:$B10000=raw!$B6020),1),"""")"),"")</f>
        <v/>
      </c>
      <c r="E6021" s="40" t="str">
        <f t="array" ref="E6021">IFERROR(INDEX(raw!$B:$H,MATCH(1,(raw!$B:$B=$B6021)*(raw!$D:$D=$C6021),0),7), "n/a")</f>
        <v/>
      </c>
    </row>
    <row r="6022">
      <c r="B6022" s="39" t="str">
        <f>IFERROR(raw!$B6021,"")</f>
        <v/>
      </c>
      <c r="C6022" s="39" t="str">
        <f>IFERROR(raw!$D6021,"")</f>
        <v/>
      </c>
      <c r="D6022" s="39" t="str">
        <f>IFERROR(__xludf.DUMMYFUNCTION("IFERROR(RANK(raw!$H6021,Filter(raw!$H$2:$H10000,raw!$B$2:$B10000=raw!$B6021),1),"""")"),"")</f>
        <v/>
      </c>
      <c r="E6022" s="40" t="str">
        <f t="array" ref="E6022">IFERROR(INDEX(raw!$B:$H,MATCH(1,(raw!$B:$B=$B6022)*(raw!$D:$D=$C6022),0),7), "n/a")</f>
        <v/>
      </c>
    </row>
    <row r="6023">
      <c r="B6023" s="39" t="str">
        <f>IFERROR(raw!$B6022,"")</f>
        <v/>
      </c>
      <c r="C6023" s="39" t="str">
        <f>IFERROR(raw!$D6022,"")</f>
        <v/>
      </c>
      <c r="D6023" s="39" t="str">
        <f>IFERROR(__xludf.DUMMYFUNCTION("IFERROR(RANK(raw!$H6022,Filter(raw!$H$2:$H10000,raw!$B$2:$B10000=raw!$B6022),1),"""")"),"")</f>
        <v/>
      </c>
      <c r="E6023" s="40" t="str">
        <f t="array" ref="E6023">IFERROR(INDEX(raw!$B:$H,MATCH(1,(raw!$B:$B=$B6023)*(raw!$D:$D=$C6023),0),7), "n/a")</f>
        <v/>
      </c>
    </row>
    <row r="6024">
      <c r="B6024" s="39" t="str">
        <f>IFERROR(raw!$B6023,"")</f>
        <v/>
      </c>
      <c r="C6024" s="39" t="str">
        <f>IFERROR(raw!$D6023,"")</f>
        <v/>
      </c>
      <c r="D6024" s="39" t="str">
        <f>IFERROR(__xludf.DUMMYFUNCTION("IFERROR(RANK(raw!$H6023,Filter(raw!$H$2:$H10000,raw!$B$2:$B10000=raw!$B6023),1),"""")"),"")</f>
        <v/>
      </c>
      <c r="E6024" s="40" t="str">
        <f t="array" ref="E6024">IFERROR(INDEX(raw!$B:$H,MATCH(1,(raw!$B:$B=$B6024)*(raw!$D:$D=$C6024),0),7), "n/a")</f>
        <v/>
      </c>
    </row>
    <row r="6025">
      <c r="B6025" s="39" t="str">
        <f>IFERROR(raw!$B6024,"")</f>
        <v/>
      </c>
      <c r="C6025" s="39" t="str">
        <f>IFERROR(raw!$D6024,"")</f>
        <v/>
      </c>
      <c r="D6025" s="39" t="str">
        <f>IFERROR(__xludf.DUMMYFUNCTION("IFERROR(RANK(raw!$H6024,Filter(raw!$H$2:$H10000,raw!$B$2:$B10000=raw!$B6024),1),"""")"),"")</f>
        <v/>
      </c>
      <c r="E6025" s="40" t="str">
        <f t="array" ref="E6025">IFERROR(INDEX(raw!$B:$H,MATCH(1,(raw!$B:$B=$B6025)*(raw!$D:$D=$C6025),0),7), "n/a")</f>
        <v/>
      </c>
    </row>
    <row r="6026">
      <c r="B6026" s="39" t="str">
        <f>IFERROR(raw!$B6025,"")</f>
        <v/>
      </c>
      <c r="C6026" s="39" t="str">
        <f>IFERROR(raw!$D6025,"")</f>
        <v/>
      </c>
      <c r="D6026" s="39" t="str">
        <f>IFERROR(__xludf.DUMMYFUNCTION("IFERROR(RANK(raw!$H6025,Filter(raw!$H$2:$H10000,raw!$B$2:$B10000=raw!$B6025),1),"""")"),"")</f>
        <v/>
      </c>
      <c r="E6026" s="40" t="str">
        <f t="array" ref="E6026">IFERROR(INDEX(raw!$B:$H,MATCH(1,(raw!$B:$B=$B6026)*(raw!$D:$D=$C6026),0),7), "n/a")</f>
        <v/>
      </c>
    </row>
    <row r="6027">
      <c r="B6027" s="39" t="str">
        <f>IFERROR(raw!$B6026,"")</f>
        <v/>
      </c>
      <c r="C6027" s="39" t="str">
        <f>IFERROR(raw!$D6026,"")</f>
        <v/>
      </c>
      <c r="D6027" s="39" t="str">
        <f>IFERROR(__xludf.DUMMYFUNCTION("IFERROR(RANK(raw!$H6026,Filter(raw!$H$2:$H10000,raw!$B$2:$B10000=raw!$B6026),1),"""")"),"")</f>
        <v/>
      </c>
      <c r="E6027" s="40" t="str">
        <f t="array" ref="E6027">IFERROR(INDEX(raw!$B:$H,MATCH(1,(raw!$B:$B=$B6027)*(raw!$D:$D=$C6027),0),7), "n/a")</f>
        <v/>
      </c>
    </row>
    <row r="6028">
      <c r="B6028" s="39" t="str">
        <f>IFERROR(raw!$B6027,"")</f>
        <v/>
      </c>
      <c r="C6028" s="39" t="str">
        <f>IFERROR(raw!$D6027,"")</f>
        <v/>
      </c>
      <c r="D6028" s="39" t="str">
        <f>IFERROR(__xludf.DUMMYFUNCTION("IFERROR(RANK(raw!$H6027,Filter(raw!$H$2:$H10000,raw!$B$2:$B10000=raw!$B6027),1),"""")"),"")</f>
        <v/>
      </c>
      <c r="E6028" s="40" t="str">
        <f t="array" ref="E6028">IFERROR(INDEX(raw!$B:$H,MATCH(1,(raw!$B:$B=$B6028)*(raw!$D:$D=$C6028),0),7), "n/a")</f>
        <v/>
      </c>
    </row>
    <row r="6029">
      <c r="B6029" s="39" t="str">
        <f>IFERROR(raw!$B6028,"")</f>
        <v/>
      </c>
      <c r="C6029" s="39" t="str">
        <f>IFERROR(raw!$D6028,"")</f>
        <v/>
      </c>
      <c r="D6029" s="39" t="str">
        <f>IFERROR(__xludf.DUMMYFUNCTION("IFERROR(RANK(raw!$H6028,Filter(raw!$H$2:$H10000,raw!$B$2:$B10000=raw!$B6028),1),"""")"),"")</f>
        <v/>
      </c>
      <c r="E6029" s="40" t="str">
        <f t="array" ref="E6029">IFERROR(INDEX(raw!$B:$H,MATCH(1,(raw!$B:$B=$B6029)*(raw!$D:$D=$C6029),0),7), "n/a")</f>
        <v/>
      </c>
    </row>
    <row r="6030">
      <c r="B6030" s="39" t="str">
        <f>IFERROR(raw!$B6029,"")</f>
        <v/>
      </c>
      <c r="C6030" s="39" t="str">
        <f>IFERROR(raw!$D6029,"")</f>
        <v/>
      </c>
      <c r="D6030" s="39" t="str">
        <f>IFERROR(__xludf.DUMMYFUNCTION("IFERROR(RANK(raw!$H6029,Filter(raw!$H$2:$H10000,raw!$B$2:$B10000=raw!$B6029),1),"""")"),"")</f>
        <v/>
      </c>
      <c r="E6030" s="40" t="str">
        <f t="array" ref="E6030">IFERROR(INDEX(raw!$B:$H,MATCH(1,(raw!$B:$B=$B6030)*(raw!$D:$D=$C6030),0),7), "n/a")</f>
        <v/>
      </c>
    </row>
    <row r="6031">
      <c r="B6031" s="39" t="str">
        <f>IFERROR(raw!$B6030,"")</f>
        <v/>
      </c>
      <c r="C6031" s="39" t="str">
        <f>IFERROR(raw!$D6030,"")</f>
        <v/>
      </c>
      <c r="D6031" s="39" t="str">
        <f>IFERROR(__xludf.DUMMYFUNCTION("IFERROR(RANK(raw!$H6030,Filter(raw!$H$2:$H10000,raw!$B$2:$B10000=raw!$B6030),1),"""")"),"")</f>
        <v/>
      </c>
      <c r="E6031" s="40" t="str">
        <f t="array" ref="E6031">IFERROR(INDEX(raw!$B:$H,MATCH(1,(raw!$B:$B=$B6031)*(raw!$D:$D=$C6031),0),7), "n/a")</f>
        <v/>
      </c>
    </row>
    <row r="6032">
      <c r="B6032" s="39" t="str">
        <f>IFERROR(raw!$B6031,"")</f>
        <v/>
      </c>
      <c r="C6032" s="39" t="str">
        <f>IFERROR(raw!$D6031,"")</f>
        <v/>
      </c>
      <c r="D6032" s="39" t="str">
        <f>IFERROR(__xludf.DUMMYFUNCTION("IFERROR(RANK(raw!$H6031,Filter(raw!$H$2:$H10000,raw!$B$2:$B10000=raw!$B6031),1),"""")"),"")</f>
        <v/>
      </c>
      <c r="E6032" s="40" t="str">
        <f t="array" ref="E6032">IFERROR(INDEX(raw!$B:$H,MATCH(1,(raw!$B:$B=$B6032)*(raw!$D:$D=$C6032),0),7), "n/a")</f>
        <v/>
      </c>
    </row>
    <row r="6033">
      <c r="B6033" s="39" t="str">
        <f>IFERROR(raw!$B6032,"")</f>
        <v/>
      </c>
      <c r="C6033" s="39" t="str">
        <f>IFERROR(raw!$D6032,"")</f>
        <v/>
      </c>
      <c r="D6033" s="39" t="str">
        <f>IFERROR(__xludf.DUMMYFUNCTION("IFERROR(RANK(raw!$H6032,Filter(raw!$H$2:$H10000,raw!$B$2:$B10000=raw!$B6032),1),"""")"),"")</f>
        <v/>
      </c>
      <c r="E6033" s="40" t="str">
        <f t="array" ref="E6033">IFERROR(INDEX(raw!$B:$H,MATCH(1,(raw!$B:$B=$B6033)*(raw!$D:$D=$C6033),0),7), "n/a")</f>
        <v/>
      </c>
    </row>
    <row r="6034">
      <c r="B6034" s="39" t="str">
        <f>IFERROR(raw!$B6033,"")</f>
        <v/>
      </c>
      <c r="C6034" s="39" t="str">
        <f>IFERROR(raw!$D6033,"")</f>
        <v/>
      </c>
      <c r="D6034" s="39" t="str">
        <f>IFERROR(__xludf.DUMMYFUNCTION("IFERROR(RANK(raw!$H6033,Filter(raw!$H$2:$H10000,raw!$B$2:$B10000=raw!$B6033),1),"""")"),"")</f>
        <v/>
      </c>
      <c r="E6034" s="40" t="str">
        <f t="array" ref="E6034">IFERROR(INDEX(raw!$B:$H,MATCH(1,(raw!$B:$B=$B6034)*(raw!$D:$D=$C6034),0),7), "n/a")</f>
        <v/>
      </c>
    </row>
    <row r="6035">
      <c r="B6035" s="39" t="str">
        <f>IFERROR(raw!$B6034,"")</f>
        <v/>
      </c>
      <c r="C6035" s="39" t="str">
        <f>IFERROR(raw!$D6034,"")</f>
        <v/>
      </c>
      <c r="D6035" s="39" t="str">
        <f>IFERROR(__xludf.DUMMYFUNCTION("IFERROR(RANK(raw!$H6034,Filter(raw!$H$2:$H10000,raw!$B$2:$B10000=raw!$B6034),1),"""")"),"")</f>
        <v/>
      </c>
      <c r="E6035" s="40" t="str">
        <f t="array" ref="E6035">IFERROR(INDEX(raw!$B:$H,MATCH(1,(raw!$B:$B=$B6035)*(raw!$D:$D=$C6035),0),7), "n/a")</f>
        <v/>
      </c>
    </row>
    <row r="6036">
      <c r="B6036" s="39" t="str">
        <f>IFERROR(raw!$B6035,"")</f>
        <v/>
      </c>
      <c r="C6036" s="39" t="str">
        <f>IFERROR(raw!$D6035,"")</f>
        <v/>
      </c>
      <c r="D6036" s="39" t="str">
        <f>IFERROR(__xludf.DUMMYFUNCTION("IFERROR(RANK(raw!$H6035,Filter(raw!$H$2:$H10000,raw!$B$2:$B10000=raw!$B6035),1),"""")"),"")</f>
        <v/>
      </c>
      <c r="E6036" s="40" t="str">
        <f t="array" ref="E6036">IFERROR(INDEX(raw!$B:$H,MATCH(1,(raw!$B:$B=$B6036)*(raw!$D:$D=$C6036),0),7), "n/a")</f>
        <v/>
      </c>
    </row>
    <row r="6037">
      <c r="B6037" s="39" t="str">
        <f>IFERROR(raw!$B6036,"")</f>
        <v/>
      </c>
      <c r="C6037" s="39" t="str">
        <f>IFERROR(raw!$D6036,"")</f>
        <v/>
      </c>
      <c r="D6037" s="39" t="str">
        <f>IFERROR(__xludf.DUMMYFUNCTION("IFERROR(RANK(raw!$H6036,Filter(raw!$H$2:$H10000,raw!$B$2:$B10000=raw!$B6036),1),"""")"),"")</f>
        <v/>
      </c>
      <c r="E6037" s="40" t="str">
        <f t="array" ref="E6037">IFERROR(INDEX(raw!$B:$H,MATCH(1,(raw!$B:$B=$B6037)*(raw!$D:$D=$C6037),0),7), "n/a")</f>
        <v/>
      </c>
    </row>
    <row r="6038">
      <c r="B6038" s="39" t="str">
        <f>IFERROR(raw!$B6037,"")</f>
        <v/>
      </c>
      <c r="C6038" s="39" t="str">
        <f>IFERROR(raw!$D6037,"")</f>
        <v/>
      </c>
      <c r="D6038" s="39" t="str">
        <f>IFERROR(__xludf.DUMMYFUNCTION("IFERROR(RANK(raw!$H6037,Filter(raw!$H$2:$H10000,raw!$B$2:$B10000=raw!$B6037),1),"""")"),"")</f>
        <v/>
      </c>
      <c r="E6038" s="40" t="str">
        <f t="array" ref="E6038">IFERROR(INDEX(raw!$B:$H,MATCH(1,(raw!$B:$B=$B6038)*(raw!$D:$D=$C6038),0),7), "n/a")</f>
        <v/>
      </c>
    </row>
    <row r="6039">
      <c r="B6039" s="39" t="str">
        <f>IFERROR(raw!$B6038,"")</f>
        <v/>
      </c>
      <c r="C6039" s="39" t="str">
        <f>IFERROR(raw!$D6038,"")</f>
        <v/>
      </c>
      <c r="D6039" s="39" t="str">
        <f>IFERROR(__xludf.DUMMYFUNCTION("IFERROR(RANK(raw!$H6038,Filter(raw!$H$2:$H10000,raw!$B$2:$B10000=raw!$B6038),1),"""")"),"")</f>
        <v/>
      </c>
      <c r="E6039" s="40" t="str">
        <f t="array" ref="E6039">IFERROR(INDEX(raw!$B:$H,MATCH(1,(raw!$B:$B=$B6039)*(raw!$D:$D=$C6039),0),7), "n/a")</f>
        <v/>
      </c>
    </row>
    <row r="6040">
      <c r="B6040" s="39" t="str">
        <f>IFERROR(raw!$B6039,"")</f>
        <v/>
      </c>
      <c r="C6040" s="39" t="str">
        <f>IFERROR(raw!$D6039,"")</f>
        <v/>
      </c>
      <c r="D6040" s="39" t="str">
        <f>IFERROR(__xludf.DUMMYFUNCTION("IFERROR(RANK(raw!$H6039,Filter(raw!$H$2:$H10000,raw!$B$2:$B10000=raw!$B6039),1),"""")"),"")</f>
        <v/>
      </c>
      <c r="E6040" s="40" t="str">
        <f t="array" ref="E6040">IFERROR(INDEX(raw!$B:$H,MATCH(1,(raw!$B:$B=$B6040)*(raw!$D:$D=$C6040),0),7), "n/a")</f>
        <v/>
      </c>
    </row>
    <row r="6041">
      <c r="B6041" s="39" t="str">
        <f>IFERROR(raw!$B6040,"")</f>
        <v/>
      </c>
      <c r="C6041" s="39" t="str">
        <f>IFERROR(raw!$D6040,"")</f>
        <v/>
      </c>
      <c r="D6041" s="39" t="str">
        <f>IFERROR(__xludf.DUMMYFUNCTION("IFERROR(RANK(raw!$H6040,Filter(raw!$H$2:$H10000,raw!$B$2:$B10000=raw!$B6040),1),"""")"),"")</f>
        <v/>
      </c>
      <c r="E6041" s="40" t="str">
        <f t="array" ref="E6041">IFERROR(INDEX(raw!$B:$H,MATCH(1,(raw!$B:$B=$B6041)*(raw!$D:$D=$C6041),0),7), "n/a")</f>
        <v/>
      </c>
    </row>
    <row r="6042">
      <c r="B6042" s="39" t="str">
        <f>IFERROR(raw!$B6041,"")</f>
        <v/>
      </c>
      <c r="C6042" s="39" t="str">
        <f>IFERROR(raw!$D6041,"")</f>
        <v/>
      </c>
      <c r="D6042" s="39" t="str">
        <f>IFERROR(__xludf.DUMMYFUNCTION("IFERROR(RANK(raw!$H6041,Filter(raw!$H$2:$H10000,raw!$B$2:$B10000=raw!$B6041),1),"""")"),"")</f>
        <v/>
      </c>
      <c r="E6042" s="40" t="str">
        <f t="array" ref="E6042">IFERROR(INDEX(raw!$B:$H,MATCH(1,(raw!$B:$B=$B6042)*(raw!$D:$D=$C6042),0),7), "n/a")</f>
        <v/>
      </c>
    </row>
    <row r="6043">
      <c r="B6043" s="39" t="str">
        <f>IFERROR(raw!$B6042,"")</f>
        <v/>
      </c>
      <c r="C6043" s="39" t="str">
        <f>IFERROR(raw!$D6042,"")</f>
        <v/>
      </c>
      <c r="D6043" s="39" t="str">
        <f>IFERROR(__xludf.DUMMYFUNCTION("IFERROR(RANK(raw!$H6042,Filter(raw!$H$2:$H10000,raw!$B$2:$B10000=raw!$B6042),1),"""")"),"")</f>
        <v/>
      </c>
      <c r="E6043" s="40" t="str">
        <f t="array" ref="E6043">IFERROR(INDEX(raw!$B:$H,MATCH(1,(raw!$B:$B=$B6043)*(raw!$D:$D=$C6043),0),7), "n/a")</f>
        <v/>
      </c>
    </row>
    <row r="6044">
      <c r="B6044" s="39" t="str">
        <f>IFERROR(raw!$B6043,"")</f>
        <v/>
      </c>
      <c r="C6044" s="39" t="str">
        <f>IFERROR(raw!$D6043,"")</f>
        <v/>
      </c>
      <c r="D6044" s="39" t="str">
        <f>IFERROR(__xludf.DUMMYFUNCTION("IFERROR(RANK(raw!$H6043,Filter(raw!$H$2:$H10000,raw!$B$2:$B10000=raw!$B6043),1),"""")"),"")</f>
        <v/>
      </c>
      <c r="E6044" s="40" t="str">
        <f t="array" ref="E6044">IFERROR(INDEX(raw!$B:$H,MATCH(1,(raw!$B:$B=$B6044)*(raw!$D:$D=$C6044),0),7), "n/a")</f>
        <v/>
      </c>
    </row>
    <row r="6045">
      <c r="B6045" s="39" t="str">
        <f>IFERROR(raw!$B6044,"")</f>
        <v/>
      </c>
      <c r="C6045" s="39" t="str">
        <f>IFERROR(raw!$D6044,"")</f>
        <v/>
      </c>
      <c r="D6045" s="39" t="str">
        <f>IFERROR(__xludf.DUMMYFUNCTION("IFERROR(RANK(raw!$H6044,Filter(raw!$H$2:$H10000,raw!$B$2:$B10000=raw!$B6044),1),"""")"),"")</f>
        <v/>
      </c>
      <c r="E6045" s="40" t="str">
        <f t="array" ref="E6045">IFERROR(INDEX(raw!$B:$H,MATCH(1,(raw!$B:$B=$B6045)*(raw!$D:$D=$C6045),0),7), "n/a")</f>
        <v/>
      </c>
    </row>
    <row r="6046">
      <c r="B6046" s="39" t="str">
        <f>IFERROR(raw!$B6045,"")</f>
        <v/>
      </c>
      <c r="C6046" s="39" t="str">
        <f>IFERROR(raw!$D6045,"")</f>
        <v/>
      </c>
      <c r="D6046" s="39" t="str">
        <f>IFERROR(__xludf.DUMMYFUNCTION("IFERROR(RANK(raw!$H6045,Filter(raw!$H$2:$H10000,raw!$B$2:$B10000=raw!$B6045),1),"""")"),"")</f>
        <v/>
      </c>
      <c r="E6046" s="40" t="str">
        <f t="array" ref="E6046">IFERROR(INDEX(raw!$B:$H,MATCH(1,(raw!$B:$B=$B6046)*(raw!$D:$D=$C6046),0),7), "n/a")</f>
        <v/>
      </c>
    </row>
    <row r="6047">
      <c r="B6047" s="39" t="str">
        <f>IFERROR(raw!$B6046,"")</f>
        <v/>
      </c>
      <c r="C6047" s="39" t="str">
        <f>IFERROR(raw!$D6046,"")</f>
        <v/>
      </c>
      <c r="D6047" s="39" t="str">
        <f>IFERROR(__xludf.DUMMYFUNCTION("IFERROR(RANK(raw!$H6046,Filter(raw!$H$2:$H10000,raw!$B$2:$B10000=raw!$B6046),1),"""")"),"")</f>
        <v/>
      </c>
      <c r="E6047" s="40" t="str">
        <f t="array" ref="E6047">IFERROR(INDEX(raw!$B:$H,MATCH(1,(raw!$B:$B=$B6047)*(raw!$D:$D=$C6047),0),7), "n/a")</f>
        <v/>
      </c>
    </row>
    <row r="6048">
      <c r="B6048" s="39" t="str">
        <f>IFERROR(raw!$B6047,"")</f>
        <v/>
      </c>
      <c r="C6048" s="39" t="str">
        <f>IFERROR(raw!$D6047,"")</f>
        <v/>
      </c>
      <c r="D6048" s="39" t="str">
        <f>IFERROR(__xludf.DUMMYFUNCTION("IFERROR(RANK(raw!$H6047,Filter(raw!$H$2:$H10000,raw!$B$2:$B10000=raw!$B6047),1),"""")"),"")</f>
        <v/>
      </c>
      <c r="E6048" s="40" t="str">
        <f t="array" ref="E6048">IFERROR(INDEX(raw!$B:$H,MATCH(1,(raw!$B:$B=$B6048)*(raw!$D:$D=$C6048),0),7), "n/a")</f>
        <v/>
      </c>
    </row>
    <row r="6049">
      <c r="B6049" s="39" t="str">
        <f>IFERROR(raw!$B6048,"")</f>
        <v/>
      </c>
      <c r="C6049" s="39" t="str">
        <f>IFERROR(raw!$D6048,"")</f>
        <v/>
      </c>
      <c r="D6049" s="39" t="str">
        <f>IFERROR(__xludf.DUMMYFUNCTION("IFERROR(RANK(raw!$H6048,Filter(raw!$H$2:$H10000,raw!$B$2:$B10000=raw!$B6048),1),"""")"),"")</f>
        <v/>
      </c>
      <c r="E6049" s="40" t="str">
        <f t="array" ref="E6049">IFERROR(INDEX(raw!$B:$H,MATCH(1,(raw!$B:$B=$B6049)*(raw!$D:$D=$C6049),0),7), "n/a")</f>
        <v/>
      </c>
    </row>
    <row r="6050">
      <c r="B6050" s="39" t="str">
        <f>IFERROR(raw!$B6049,"")</f>
        <v/>
      </c>
      <c r="C6050" s="39" t="str">
        <f>IFERROR(raw!$D6049,"")</f>
        <v/>
      </c>
      <c r="D6050" s="39" t="str">
        <f>IFERROR(__xludf.DUMMYFUNCTION("IFERROR(RANK(raw!$H6049,Filter(raw!$H$2:$H10000,raw!$B$2:$B10000=raw!$B6049),1),"""")"),"")</f>
        <v/>
      </c>
      <c r="E6050" s="40" t="str">
        <f t="array" ref="E6050">IFERROR(INDEX(raw!$B:$H,MATCH(1,(raw!$B:$B=$B6050)*(raw!$D:$D=$C6050),0),7), "n/a")</f>
        <v/>
      </c>
    </row>
    <row r="6051">
      <c r="B6051" s="39" t="str">
        <f>IFERROR(raw!$B6050,"")</f>
        <v/>
      </c>
      <c r="C6051" s="39" t="str">
        <f>IFERROR(raw!$D6050,"")</f>
        <v/>
      </c>
      <c r="D6051" s="39" t="str">
        <f>IFERROR(__xludf.DUMMYFUNCTION("IFERROR(RANK(raw!$H6050,Filter(raw!$H$2:$H10000,raw!$B$2:$B10000=raw!$B6050),1),"""")"),"")</f>
        <v/>
      </c>
      <c r="E6051" s="40" t="str">
        <f t="array" ref="E6051">IFERROR(INDEX(raw!$B:$H,MATCH(1,(raw!$B:$B=$B6051)*(raw!$D:$D=$C6051),0),7), "n/a")</f>
        <v/>
      </c>
    </row>
    <row r="6052">
      <c r="B6052" s="39" t="str">
        <f>IFERROR(raw!$B6051,"")</f>
        <v/>
      </c>
      <c r="C6052" s="39" t="str">
        <f>IFERROR(raw!$D6051,"")</f>
        <v/>
      </c>
      <c r="D6052" s="39" t="str">
        <f>IFERROR(__xludf.DUMMYFUNCTION("IFERROR(RANK(raw!$H6051,Filter(raw!$H$2:$H10000,raw!$B$2:$B10000=raw!$B6051),1),"""")"),"")</f>
        <v/>
      </c>
      <c r="E6052" s="40" t="str">
        <f t="array" ref="E6052">IFERROR(INDEX(raw!$B:$H,MATCH(1,(raw!$B:$B=$B6052)*(raw!$D:$D=$C6052),0),7), "n/a")</f>
        <v/>
      </c>
    </row>
    <row r="6053">
      <c r="B6053" s="39" t="str">
        <f>IFERROR(raw!$B6052,"")</f>
        <v/>
      </c>
      <c r="C6053" s="39" t="str">
        <f>IFERROR(raw!$D6052,"")</f>
        <v/>
      </c>
      <c r="D6053" s="39" t="str">
        <f>IFERROR(__xludf.DUMMYFUNCTION("IFERROR(RANK(raw!$H6052,Filter(raw!$H$2:$H10000,raw!$B$2:$B10000=raw!$B6052),1),"""")"),"")</f>
        <v/>
      </c>
      <c r="E6053" s="40" t="str">
        <f t="array" ref="E6053">IFERROR(INDEX(raw!$B:$H,MATCH(1,(raw!$B:$B=$B6053)*(raw!$D:$D=$C6053),0),7), "n/a")</f>
        <v/>
      </c>
    </row>
    <row r="6054">
      <c r="B6054" s="39" t="str">
        <f>IFERROR(raw!$B6053,"")</f>
        <v/>
      </c>
      <c r="C6054" s="39" t="str">
        <f>IFERROR(raw!$D6053,"")</f>
        <v/>
      </c>
      <c r="D6054" s="39" t="str">
        <f>IFERROR(__xludf.DUMMYFUNCTION("IFERROR(RANK(raw!$H6053,Filter(raw!$H$2:$H10000,raw!$B$2:$B10000=raw!$B6053),1),"""")"),"")</f>
        <v/>
      </c>
      <c r="E6054" s="40" t="str">
        <f t="array" ref="E6054">IFERROR(INDEX(raw!$B:$H,MATCH(1,(raw!$B:$B=$B6054)*(raw!$D:$D=$C6054),0),7), "n/a")</f>
        <v/>
      </c>
    </row>
    <row r="6055">
      <c r="B6055" s="39" t="str">
        <f>IFERROR(raw!$B6054,"")</f>
        <v/>
      </c>
      <c r="C6055" s="39" t="str">
        <f>IFERROR(raw!$D6054,"")</f>
        <v/>
      </c>
      <c r="D6055" s="39" t="str">
        <f>IFERROR(__xludf.DUMMYFUNCTION("IFERROR(RANK(raw!$H6054,Filter(raw!$H$2:$H10000,raw!$B$2:$B10000=raw!$B6054),1),"""")"),"")</f>
        <v/>
      </c>
      <c r="E6055" s="40" t="str">
        <f t="array" ref="E6055">IFERROR(INDEX(raw!$B:$H,MATCH(1,(raw!$B:$B=$B6055)*(raw!$D:$D=$C6055),0),7), "n/a")</f>
        <v/>
      </c>
    </row>
    <row r="6056">
      <c r="B6056" s="39" t="str">
        <f>IFERROR(raw!$B6055,"")</f>
        <v/>
      </c>
      <c r="C6056" s="39" t="str">
        <f>IFERROR(raw!$D6055,"")</f>
        <v/>
      </c>
      <c r="D6056" s="39" t="str">
        <f>IFERROR(__xludf.DUMMYFUNCTION("IFERROR(RANK(raw!$H6055,Filter(raw!$H$2:$H10000,raw!$B$2:$B10000=raw!$B6055),1),"""")"),"")</f>
        <v/>
      </c>
      <c r="E6056" s="40" t="str">
        <f t="array" ref="E6056">IFERROR(INDEX(raw!$B:$H,MATCH(1,(raw!$B:$B=$B6056)*(raw!$D:$D=$C6056),0),7), "n/a")</f>
        <v/>
      </c>
    </row>
    <row r="6057">
      <c r="B6057" s="39" t="str">
        <f>IFERROR(raw!$B6056,"")</f>
        <v/>
      </c>
      <c r="C6057" s="39" t="str">
        <f>IFERROR(raw!$D6056,"")</f>
        <v/>
      </c>
      <c r="D6057" s="39" t="str">
        <f>IFERROR(__xludf.DUMMYFUNCTION("IFERROR(RANK(raw!$H6056,Filter(raw!$H$2:$H10000,raw!$B$2:$B10000=raw!$B6056),1),"""")"),"")</f>
        <v/>
      </c>
      <c r="E6057" s="40" t="str">
        <f t="array" ref="E6057">IFERROR(INDEX(raw!$B:$H,MATCH(1,(raw!$B:$B=$B6057)*(raw!$D:$D=$C6057),0),7), "n/a")</f>
        <v/>
      </c>
    </row>
    <row r="6058">
      <c r="B6058" s="39" t="str">
        <f>IFERROR(raw!$B6057,"")</f>
        <v/>
      </c>
      <c r="C6058" s="39" t="str">
        <f>IFERROR(raw!$D6057,"")</f>
        <v/>
      </c>
      <c r="D6058" s="39" t="str">
        <f>IFERROR(__xludf.DUMMYFUNCTION("IFERROR(RANK(raw!$H6057,Filter(raw!$H$2:$H10000,raw!$B$2:$B10000=raw!$B6057),1),"""")"),"")</f>
        <v/>
      </c>
      <c r="E6058" s="40" t="str">
        <f t="array" ref="E6058">IFERROR(INDEX(raw!$B:$H,MATCH(1,(raw!$B:$B=$B6058)*(raw!$D:$D=$C6058),0),7), "n/a")</f>
        <v/>
      </c>
    </row>
    <row r="6059">
      <c r="B6059" s="39" t="str">
        <f>IFERROR(raw!$B6058,"")</f>
        <v/>
      </c>
      <c r="C6059" s="39" t="str">
        <f>IFERROR(raw!$D6058,"")</f>
        <v/>
      </c>
      <c r="D6059" s="39" t="str">
        <f>IFERROR(__xludf.DUMMYFUNCTION("IFERROR(RANK(raw!$H6058,Filter(raw!$H$2:$H10000,raw!$B$2:$B10000=raw!$B6058),1),"""")"),"")</f>
        <v/>
      </c>
      <c r="E6059" s="40" t="str">
        <f t="array" ref="E6059">IFERROR(INDEX(raw!$B:$H,MATCH(1,(raw!$B:$B=$B6059)*(raw!$D:$D=$C6059),0),7), "n/a")</f>
        <v/>
      </c>
    </row>
    <row r="6060">
      <c r="B6060" s="39" t="str">
        <f>IFERROR(raw!$B6059,"")</f>
        <v/>
      </c>
      <c r="C6060" s="39" t="str">
        <f>IFERROR(raw!$D6059,"")</f>
        <v/>
      </c>
      <c r="D6060" s="39" t="str">
        <f>IFERROR(__xludf.DUMMYFUNCTION("IFERROR(RANK(raw!$H6059,Filter(raw!$H$2:$H10000,raw!$B$2:$B10000=raw!$B6059),1),"""")"),"")</f>
        <v/>
      </c>
      <c r="E6060" s="40" t="str">
        <f t="array" ref="E6060">IFERROR(INDEX(raw!$B:$H,MATCH(1,(raw!$B:$B=$B6060)*(raw!$D:$D=$C6060),0),7), "n/a")</f>
        <v/>
      </c>
    </row>
    <row r="6061">
      <c r="B6061" s="39" t="str">
        <f>IFERROR(raw!$B6060,"")</f>
        <v/>
      </c>
      <c r="C6061" s="39" t="str">
        <f>IFERROR(raw!$D6060,"")</f>
        <v/>
      </c>
      <c r="D6061" s="39" t="str">
        <f>IFERROR(__xludf.DUMMYFUNCTION("IFERROR(RANK(raw!$H6060,Filter(raw!$H$2:$H10000,raw!$B$2:$B10000=raw!$B6060),1),"""")"),"")</f>
        <v/>
      </c>
      <c r="E6061" s="40" t="str">
        <f t="array" ref="E6061">IFERROR(INDEX(raw!$B:$H,MATCH(1,(raw!$B:$B=$B6061)*(raw!$D:$D=$C6061),0),7), "n/a")</f>
        <v/>
      </c>
    </row>
    <row r="6062">
      <c r="B6062" s="39" t="str">
        <f>IFERROR(raw!$B6061,"")</f>
        <v/>
      </c>
      <c r="C6062" s="39" t="str">
        <f>IFERROR(raw!$D6061,"")</f>
        <v/>
      </c>
      <c r="D6062" s="39" t="str">
        <f>IFERROR(__xludf.DUMMYFUNCTION("IFERROR(RANK(raw!$H6061,Filter(raw!$H$2:$H10000,raw!$B$2:$B10000=raw!$B6061),1),"""")"),"")</f>
        <v/>
      </c>
      <c r="E6062" s="40" t="str">
        <f t="array" ref="E6062">IFERROR(INDEX(raw!$B:$H,MATCH(1,(raw!$B:$B=$B6062)*(raw!$D:$D=$C6062),0),7), "n/a")</f>
        <v/>
      </c>
    </row>
    <row r="6063">
      <c r="B6063" s="39" t="str">
        <f>IFERROR(raw!$B6062,"")</f>
        <v/>
      </c>
      <c r="C6063" s="39" t="str">
        <f>IFERROR(raw!$D6062,"")</f>
        <v/>
      </c>
      <c r="D6063" s="39" t="str">
        <f>IFERROR(__xludf.DUMMYFUNCTION("IFERROR(RANK(raw!$H6062,Filter(raw!$H$2:$H10000,raw!$B$2:$B10000=raw!$B6062),1),"""")"),"")</f>
        <v/>
      </c>
      <c r="E6063" s="40" t="str">
        <f t="array" ref="E6063">IFERROR(INDEX(raw!$B:$H,MATCH(1,(raw!$B:$B=$B6063)*(raw!$D:$D=$C6063),0),7), "n/a")</f>
        <v/>
      </c>
    </row>
    <row r="6064">
      <c r="B6064" s="39" t="str">
        <f>IFERROR(raw!$B6063,"")</f>
        <v/>
      </c>
      <c r="C6064" s="39" t="str">
        <f>IFERROR(raw!$D6063,"")</f>
        <v/>
      </c>
      <c r="D6064" s="39" t="str">
        <f>IFERROR(__xludf.DUMMYFUNCTION("IFERROR(RANK(raw!$H6063,Filter(raw!$H$2:$H10000,raw!$B$2:$B10000=raw!$B6063),1),"""")"),"")</f>
        <v/>
      </c>
      <c r="E6064" s="40" t="str">
        <f t="array" ref="E6064">IFERROR(INDEX(raw!$B:$H,MATCH(1,(raw!$B:$B=$B6064)*(raw!$D:$D=$C6064),0),7), "n/a")</f>
        <v/>
      </c>
    </row>
    <row r="6065">
      <c r="B6065" s="39" t="str">
        <f>IFERROR(raw!$B6064,"")</f>
        <v/>
      </c>
      <c r="C6065" s="39" t="str">
        <f>IFERROR(raw!$D6064,"")</f>
        <v/>
      </c>
      <c r="D6065" s="39" t="str">
        <f>IFERROR(__xludf.DUMMYFUNCTION("IFERROR(RANK(raw!$H6064,Filter(raw!$H$2:$H10000,raw!$B$2:$B10000=raw!$B6064),1),"""")"),"")</f>
        <v/>
      </c>
      <c r="E6065" s="40" t="str">
        <f t="array" ref="E6065">IFERROR(INDEX(raw!$B:$H,MATCH(1,(raw!$B:$B=$B6065)*(raw!$D:$D=$C6065),0),7), "n/a")</f>
        <v/>
      </c>
    </row>
    <row r="6066">
      <c r="B6066" s="39" t="str">
        <f>IFERROR(raw!$B6065,"")</f>
        <v/>
      </c>
      <c r="C6066" s="39" t="str">
        <f>IFERROR(raw!$D6065,"")</f>
        <v/>
      </c>
      <c r="D6066" s="39" t="str">
        <f>IFERROR(__xludf.DUMMYFUNCTION("IFERROR(RANK(raw!$H6065,Filter(raw!$H$2:$H10000,raw!$B$2:$B10000=raw!$B6065),1),"""")"),"")</f>
        <v/>
      </c>
      <c r="E6066" s="40" t="str">
        <f t="array" ref="E6066">IFERROR(INDEX(raw!$B:$H,MATCH(1,(raw!$B:$B=$B6066)*(raw!$D:$D=$C6066),0),7), "n/a")</f>
        <v/>
      </c>
    </row>
    <row r="6067">
      <c r="B6067" s="39" t="str">
        <f>IFERROR(raw!$B6066,"")</f>
        <v/>
      </c>
      <c r="C6067" s="39" t="str">
        <f>IFERROR(raw!$D6066,"")</f>
        <v/>
      </c>
      <c r="D6067" s="39" t="str">
        <f>IFERROR(__xludf.DUMMYFUNCTION("IFERROR(RANK(raw!$H6066,Filter(raw!$H$2:$H10000,raw!$B$2:$B10000=raw!$B6066),1),"""")"),"")</f>
        <v/>
      </c>
      <c r="E6067" s="40" t="str">
        <f t="array" ref="E6067">IFERROR(INDEX(raw!$B:$H,MATCH(1,(raw!$B:$B=$B6067)*(raw!$D:$D=$C6067),0),7), "n/a")</f>
        <v/>
      </c>
    </row>
    <row r="6068">
      <c r="B6068" s="39" t="str">
        <f>IFERROR(raw!$B6067,"")</f>
        <v/>
      </c>
      <c r="C6068" s="39" t="str">
        <f>IFERROR(raw!$D6067,"")</f>
        <v/>
      </c>
      <c r="D6068" s="39" t="str">
        <f>IFERROR(__xludf.DUMMYFUNCTION("IFERROR(RANK(raw!$H6067,Filter(raw!$H$2:$H10000,raw!$B$2:$B10000=raw!$B6067),1),"""")"),"")</f>
        <v/>
      </c>
      <c r="E6068" s="40" t="str">
        <f t="array" ref="E6068">IFERROR(INDEX(raw!$B:$H,MATCH(1,(raw!$B:$B=$B6068)*(raw!$D:$D=$C6068),0),7), "n/a")</f>
        <v/>
      </c>
    </row>
    <row r="6069">
      <c r="B6069" s="39" t="str">
        <f>IFERROR(raw!$B6068,"")</f>
        <v/>
      </c>
      <c r="C6069" s="39" t="str">
        <f>IFERROR(raw!$D6068,"")</f>
        <v/>
      </c>
      <c r="D6069" s="39" t="str">
        <f>IFERROR(__xludf.DUMMYFUNCTION("IFERROR(RANK(raw!$H6068,Filter(raw!$H$2:$H10000,raw!$B$2:$B10000=raw!$B6068),1),"""")"),"")</f>
        <v/>
      </c>
      <c r="E6069" s="40" t="str">
        <f t="array" ref="E6069">IFERROR(INDEX(raw!$B:$H,MATCH(1,(raw!$B:$B=$B6069)*(raw!$D:$D=$C6069),0),7), "n/a")</f>
        <v/>
      </c>
    </row>
    <row r="6070">
      <c r="B6070" s="39" t="str">
        <f>IFERROR(raw!$B6069,"")</f>
        <v/>
      </c>
      <c r="C6070" s="39" t="str">
        <f>IFERROR(raw!$D6069,"")</f>
        <v/>
      </c>
      <c r="D6070" s="39" t="str">
        <f>IFERROR(__xludf.DUMMYFUNCTION("IFERROR(RANK(raw!$H6069,Filter(raw!$H$2:$H10000,raw!$B$2:$B10000=raw!$B6069),1),"""")"),"")</f>
        <v/>
      </c>
      <c r="E6070" s="40" t="str">
        <f t="array" ref="E6070">IFERROR(INDEX(raw!$B:$H,MATCH(1,(raw!$B:$B=$B6070)*(raw!$D:$D=$C6070),0),7), "n/a")</f>
        <v/>
      </c>
    </row>
    <row r="6071">
      <c r="B6071" s="39" t="str">
        <f>IFERROR(raw!$B6070,"")</f>
        <v/>
      </c>
      <c r="C6071" s="39" t="str">
        <f>IFERROR(raw!$D6070,"")</f>
        <v/>
      </c>
      <c r="D6071" s="39" t="str">
        <f>IFERROR(__xludf.DUMMYFUNCTION("IFERROR(RANK(raw!$H6070,Filter(raw!$H$2:$H10000,raw!$B$2:$B10000=raw!$B6070),1),"""")"),"")</f>
        <v/>
      </c>
      <c r="E6071" s="40" t="str">
        <f t="array" ref="E6071">IFERROR(INDEX(raw!$B:$H,MATCH(1,(raw!$B:$B=$B6071)*(raw!$D:$D=$C6071),0),7), "n/a")</f>
        <v/>
      </c>
    </row>
    <row r="6072">
      <c r="B6072" s="39" t="str">
        <f>IFERROR(raw!$B6071,"")</f>
        <v/>
      </c>
      <c r="C6072" s="39" t="str">
        <f>IFERROR(raw!$D6071,"")</f>
        <v/>
      </c>
      <c r="D6072" s="39" t="str">
        <f>IFERROR(__xludf.DUMMYFUNCTION("IFERROR(RANK(raw!$H6071,Filter(raw!$H$2:$H10000,raw!$B$2:$B10000=raw!$B6071),1),"""")"),"")</f>
        <v/>
      </c>
      <c r="E6072" s="40" t="str">
        <f t="array" ref="E6072">IFERROR(INDEX(raw!$B:$H,MATCH(1,(raw!$B:$B=$B6072)*(raw!$D:$D=$C6072),0),7), "n/a")</f>
        <v/>
      </c>
    </row>
    <row r="6073">
      <c r="B6073" s="39" t="str">
        <f>IFERROR(raw!$B6072,"")</f>
        <v/>
      </c>
      <c r="C6073" s="39" t="str">
        <f>IFERROR(raw!$D6072,"")</f>
        <v/>
      </c>
      <c r="D6073" s="39" t="str">
        <f>IFERROR(__xludf.DUMMYFUNCTION("IFERROR(RANK(raw!$H6072,Filter(raw!$H$2:$H10000,raw!$B$2:$B10000=raw!$B6072),1),"""")"),"")</f>
        <v/>
      </c>
      <c r="E6073" s="40" t="str">
        <f t="array" ref="E6073">IFERROR(INDEX(raw!$B:$H,MATCH(1,(raw!$B:$B=$B6073)*(raw!$D:$D=$C6073),0),7), "n/a")</f>
        <v/>
      </c>
    </row>
    <row r="6074">
      <c r="B6074" s="39" t="str">
        <f>IFERROR(raw!$B6073,"")</f>
        <v/>
      </c>
      <c r="C6074" s="39" t="str">
        <f>IFERROR(raw!$D6073,"")</f>
        <v/>
      </c>
      <c r="D6074" s="39" t="str">
        <f>IFERROR(__xludf.DUMMYFUNCTION("IFERROR(RANK(raw!$H6073,Filter(raw!$H$2:$H10000,raw!$B$2:$B10000=raw!$B6073),1),"""")"),"")</f>
        <v/>
      </c>
      <c r="E6074" s="40" t="str">
        <f t="array" ref="E6074">IFERROR(INDEX(raw!$B:$H,MATCH(1,(raw!$B:$B=$B6074)*(raw!$D:$D=$C6074),0),7), "n/a")</f>
        <v/>
      </c>
    </row>
    <row r="6075">
      <c r="B6075" s="39" t="str">
        <f>IFERROR(raw!$B6074,"")</f>
        <v/>
      </c>
      <c r="C6075" s="39" t="str">
        <f>IFERROR(raw!$D6074,"")</f>
        <v/>
      </c>
      <c r="D6075" s="39" t="str">
        <f>IFERROR(__xludf.DUMMYFUNCTION("IFERROR(RANK(raw!$H6074,Filter(raw!$H$2:$H10000,raw!$B$2:$B10000=raw!$B6074),1),"""")"),"")</f>
        <v/>
      </c>
      <c r="E6075" s="40" t="str">
        <f t="array" ref="E6075">IFERROR(INDEX(raw!$B:$H,MATCH(1,(raw!$B:$B=$B6075)*(raw!$D:$D=$C6075),0),7), "n/a")</f>
        <v/>
      </c>
    </row>
    <row r="6076">
      <c r="B6076" s="39" t="str">
        <f>IFERROR(raw!$B6075,"")</f>
        <v/>
      </c>
      <c r="C6076" s="39" t="str">
        <f>IFERROR(raw!$D6075,"")</f>
        <v/>
      </c>
      <c r="D6076" s="39" t="str">
        <f>IFERROR(__xludf.DUMMYFUNCTION("IFERROR(RANK(raw!$H6075,Filter(raw!$H$2:$H10000,raw!$B$2:$B10000=raw!$B6075),1),"""")"),"")</f>
        <v/>
      </c>
      <c r="E6076" s="40" t="str">
        <f t="array" ref="E6076">IFERROR(INDEX(raw!$B:$H,MATCH(1,(raw!$B:$B=$B6076)*(raw!$D:$D=$C6076),0),7), "n/a")</f>
        <v/>
      </c>
    </row>
    <row r="6077">
      <c r="B6077" s="39" t="str">
        <f>IFERROR(raw!$B6076,"")</f>
        <v/>
      </c>
      <c r="C6077" s="39" t="str">
        <f>IFERROR(raw!$D6076,"")</f>
        <v/>
      </c>
      <c r="D6077" s="39" t="str">
        <f>IFERROR(__xludf.DUMMYFUNCTION("IFERROR(RANK(raw!$H6076,Filter(raw!$H$2:$H10000,raw!$B$2:$B10000=raw!$B6076),1),"""")"),"")</f>
        <v/>
      </c>
      <c r="E6077" s="40" t="str">
        <f t="array" ref="E6077">IFERROR(INDEX(raw!$B:$H,MATCH(1,(raw!$B:$B=$B6077)*(raw!$D:$D=$C6077),0),7), "n/a")</f>
        <v/>
      </c>
    </row>
    <row r="6078">
      <c r="B6078" s="39" t="str">
        <f>IFERROR(raw!$B6077,"")</f>
        <v/>
      </c>
      <c r="C6078" s="39" t="str">
        <f>IFERROR(raw!$D6077,"")</f>
        <v/>
      </c>
      <c r="D6078" s="39" t="str">
        <f>IFERROR(__xludf.DUMMYFUNCTION("IFERROR(RANK(raw!$H6077,Filter(raw!$H$2:$H10000,raw!$B$2:$B10000=raw!$B6077),1),"""")"),"")</f>
        <v/>
      </c>
      <c r="E6078" s="40" t="str">
        <f t="array" ref="E6078">IFERROR(INDEX(raw!$B:$H,MATCH(1,(raw!$B:$B=$B6078)*(raw!$D:$D=$C6078),0),7), "n/a")</f>
        <v/>
      </c>
    </row>
    <row r="6079">
      <c r="B6079" s="39" t="str">
        <f>IFERROR(raw!$B6078,"")</f>
        <v/>
      </c>
      <c r="C6079" s="39" t="str">
        <f>IFERROR(raw!$D6078,"")</f>
        <v/>
      </c>
      <c r="D6079" s="39" t="str">
        <f>IFERROR(__xludf.DUMMYFUNCTION("IFERROR(RANK(raw!$H6078,Filter(raw!$H$2:$H10000,raw!$B$2:$B10000=raw!$B6078),1),"""")"),"")</f>
        <v/>
      </c>
      <c r="E6079" s="40" t="str">
        <f t="array" ref="E6079">IFERROR(INDEX(raw!$B:$H,MATCH(1,(raw!$B:$B=$B6079)*(raw!$D:$D=$C6079),0),7), "n/a")</f>
        <v/>
      </c>
    </row>
    <row r="6080">
      <c r="B6080" s="39" t="str">
        <f>IFERROR(raw!$B6079,"")</f>
        <v/>
      </c>
      <c r="C6080" s="39" t="str">
        <f>IFERROR(raw!$D6079,"")</f>
        <v/>
      </c>
      <c r="D6080" s="39" t="str">
        <f>IFERROR(__xludf.DUMMYFUNCTION("IFERROR(RANK(raw!$H6079,Filter(raw!$H$2:$H10000,raw!$B$2:$B10000=raw!$B6079),1),"""")"),"")</f>
        <v/>
      </c>
      <c r="E6080" s="40" t="str">
        <f t="array" ref="E6080">IFERROR(INDEX(raw!$B:$H,MATCH(1,(raw!$B:$B=$B6080)*(raw!$D:$D=$C6080),0),7), "n/a")</f>
        <v/>
      </c>
    </row>
    <row r="6081">
      <c r="B6081" s="39" t="str">
        <f>IFERROR(raw!$B6080,"")</f>
        <v/>
      </c>
      <c r="C6081" s="39" t="str">
        <f>IFERROR(raw!$D6080,"")</f>
        <v/>
      </c>
      <c r="D6081" s="39" t="str">
        <f>IFERROR(__xludf.DUMMYFUNCTION("IFERROR(RANK(raw!$H6080,Filter(raw!$H$2:$H10000,raw!$B$2:$B10000=raw!$B6080),1),"""")"),"")</f>
        <v/>
      </c>
      <c r="E6081" s="40" t="str">
        <f t="array" ref="E6081">IFERROR(INDEX(raw!$B:$H,MATCH(1,(raw!$B:$B=$B6081)*(raw!$D:$D=$C6081),0),7), "n/a")</f>
        <v/>
      </c>
    </row>
    <row r="6082">
      <c r="B6082" s="39" t="str">
        <f>IFERROR(raw!$B6081,"")</f>
        <v/>
      </c>
      <c r="C6082" s="39" t="str">
        <f>IFERROR(raw!$D6081,"")</f>
        <v/>
      </c>
      <c r="D6082" s="39" t="str">
        <f>IFERROR(__xludf.DUMMYFUNCTION("IFERROR(RANK(raw!$H6081,Filter(raw!$H$2:$H10000,raw!$B$2:$B10000=raw!$B6081),1),"""")"),"")</f>
        <v/>
      </c>
      <c r="E6082" s="40" t="str">
        <f t="array" ref="E6082">IFERROR(INDEX(raw!$B:$H,MATCH(1,(raw!$B:$B=$B6082)*(raw!$D:$D=$C6082),0),7), "n/a")</f>
        <v/>
      </c>
    </row>
    <row r="6083">
      <c r="B6083" s="39" t="str">
        <f>IFERROR(raw!$B6082,"")</f>
        <v/>
      </c>
      <c r="C6083" s="39" t="str">
        <f>IFERROR(raw!$D6082,"")</f>
        <v/>
      </c>
      <c r="D6083" s="39" t="str">
        <f>IFERROR(__xludf.DUMMYFUNCTION("IFERROR(RANK(raw!$H6082,Filter(raw!$H$2:$H10000,raw!$B$2:$B10000=raw!$B6082),1),"""")"),"")</f>
        <v/>
      </c>
      <c r="E6083" s="40" t="str">
        <f t="array" ref="E6083">IFERROR(INDEX(raw!$B:$H,MATCH(1,(raw!$B:$B=$B6083)*(raw!$D:$D=$C6083),0),7), "n/a")</f>
        <v/>
      </c>
    </row>
    <row r="6084">
      <c r="B6084" s="39" t="str">
        <f>IFERROR(raw!$B6083,"")</f>
        <v/>
      </c>
      <c r="C6084" s="39" t="str">
        <f>IFERROR(raw!$D6083,"")</f>
        <v/>
      </c>
      <c r="D6084" s="39" t="str">
        <f>IFERROR(__xludf.DUMMYFUNCTION("IFERROR(RANK(raw!$H6083,Filter(raw!$H$2:$H10000,raw!$B$2:$B10000=raw!$B6083),1),"""")"),"")</f>
        <v/>
      </c>
      <c r="E6084" s="40" t="str">
        <f t="array" ref="E6084">IFERROR(INDEX(raw!$B:$H,MATCH(1,(raw!$B:$B=$B6084)*(raw!$D:$D=$C6084),0),7), "n/a")</f>
        <v/>
      </c>
    </row>
    <row r="6085">
      <c r="B6085" s="39" t="str">
        <f>IFERROR(raw!$B6084,"")</f>
        <v/>
      </c>
      <c r="C6085" s="39" t="str">
        <f>IFERROR(raw!$D6084,"")</f>
        <v/>
      </c>
      <c r="D6085" s="39" t="str">
        <f>IFERROR(__xludf.DUMMYFUNCTION("IFERROR(RANK(raw!$H6084,Filter(raw!$H$2:$H10000,raw!$B$2:$B10000=raw!$B6084),1),"""")"),"")</f>
        <v/>
      </c>
      <c r="E6085" s="40" t="str">
        <f t="array" ref="E6085">IFERROR(INDEX(raw!$B:$H,MATCH(1,(raw!$B:$B=$B6085)*(raw!$D:$D=$C6085),0),7), "n/a")</f>
        <v/>
      </c>
    </row>
    <row r="6086">
      <c r="B6086" s="39" t="str">
        <f>IFERROR(raw!$B6085,"")</f>
        <v/>
      </c>
      <c r="C6086" s="39" t="str">
        <f>IFERROR(raw!$D6085,"")</f>
        <v/>
      </c>
      <c r="D6086" s="39" t="str">
        <f>IFERROR(__xludf.DUMMYFUNCTION("IFERROR(RANK(raw!$H6085,Filter(raw!$H$2:$H10000,raw!$B$2:$B10000=raw!$B6085),1),"""")"),"")</f>
        <v/>
      </c>
      <c r="E6086" s="40" t="str">
        <f t="array" ref="E6086">IFERROR(INDEX(raw!$B:$H,MATCH(1,(raw!$B:$B=$B6086)*(raw!$D:$D=$C6086),0),7), "n/a")</f>
        <v/>
      </c>
    </row>
    <row r="6087">
      <c r="B6087" s="39" t="str">
        <f>IFERROR(raw!$B6086,"")</f>
        <v/>
      </c>
      <c r="C6087" s="39" t="str">
        <f>IFERROR(raw!$D6086,"")</f>
        <v/>
      </c>
      <c r="D6087" s="39" t="str">
        <f>IFERROR(__xludf.DUMMYFUNCTION("IFERROR(RANK(raw!$H6086,Filter(raw!$H$2:$H10000,raw!$B$2:$B10000=raw!$B6086),1),"""")"),"")</f>
        <v/>
      </c>
      <c r="E6087" s="40" t="str">
        <f t="array" ref="E6087">IFERROR(INDEX(raw!$B:$H,MATCH(1,(raw!$B:$B=$B6087)*(raw!$D:$D=$C6087),0),7), "n/a")</f>
        <v/>
      </c>
    </row>
    <row r="6088">
      <c r="B6088" s="39" t="str">
        <f>IFERROR(raw!$B6087,"")</f>
        <v/>
      </c>
      <c r="C6088" s="39" t="str">
        <f>IFERROR(raw!$D6087,"")</f>
        <v/>
      </c>
      <c r="D6088" s="39" t="str">
        <f>IFERROR(__xludf.DUMMYFUNCTION("IFERROR(RANK(raw!$H6087,Filter(raw!$H$2:$H10000,raw!$B$2:$B10000=raw!$B6087),1),"""")"),"")</f>
        <v/>
      </c>
      <c r="E6088" s="40" t="str">
        <f t="array" ref="E6088">IFERROR(INDEX(raw!$B:$H,MATCH(1,(raw!$B:$B=$B6088)*(raw!$D:$D=$C6088),0),7), "n/a")</f>
        <v/>
      </c>
    </row>
    <row r="6089">
      <c r="B6089" s="39" t="str">
        <f>IFERROR(raw!$B6088,"")</f>
        <v/>
      </c>
      <c r="C6089" s="39" t="str">
        <f>IFERROR(raw!$D6088,"")</f>
        <v/>
      </c>
      <c r="D6089" s="39" t="str">
        <f>IFERROR(__xludf.DUMMYFUNCTION("IFERROR(RANK(raw!$H6088,Filter(raw!$H$2:$H10000,raw!$B$2:$B10000=raw!$B6088),1),"""")"),"")</f>
        <v/>
      </c>
      <c r="E6089" s="40" t="str">
        <f t="array" ref="E6089">IFERROR(INDEX(raw!$B:$H,MATCH(1,(raw!$B:$B=$B6089)*(raw!$D:$D=$C6089),0),7), "n/a")</f>
        <v/>
      </c>
    </row>
    <row r="6090">
      <c r="B6090" s="39" t="str">
        <f>IFERROR(raw!$B6089,"")</f>
        <v/>
      </c>
      <c r="C6090" s="39" t="str">
        <f>IFERROR(raw!$D6089,"")</f>
        <v/>
      </c>
      <c r="D6090" s="39" t="str">
        <f>IFERROR(__xludf.DUMMYFUNCTION("IFERROR(RANK(raw!$H6089,Filter(raw!$H$2:$H10000,raw!$B$2:$B10000=raw!$B6089),1),"""")"),"")</f>
        <v/>
      </c>
      <c r="E6090" s="40" t="str">
        <f t="array" ref="E6090">IFERROR(INDEX(raw!$B:$H,MATCH(1,(raw!$B:$B=$B6090)*(raw!$D:$D=$C6090),0),7), "n/a")</f>
        <v/>
      </c>
    </row>
    <row r="6091">
      <c r="B6091" s="39" t="str">
        <f>IFERROR(raw!$B6090,"")</f>
        <v/>
      </c>
      <c r="C6091" s="39" t="str">
        <f>IFERROR(raw!$D6090,"")</f>
        <v/>
      </c>
      <c r="D6091" s="39" t="str">
        <f>IFERROR(__xludf.DUMMYFUNCTION("IFERROR(RANK(raw!$H6090,Filter(raw!$H$2:$H10000,raw!$B$2:$B10000=raw!$B6090),1),"""")"),"")</f>
        <v/>
      </c>
      <c r="E6091" s="40" t="str">
        <f t="array" ref="E6091">IFERROR(INDEX(raw!$B:$H,MATCH(1,(raw!$B:$B=$B6091)*(raw!$D:$D=$C6091),0),7), "n/a")</f>
        <v/>
      </c>
    </row>
    <row r="6092">
      <c r="B6092" s="39" t="str">
        <f>IFERROR(raw!$B6091,"")</f>
        <v/>
      </c>
      <c r="C6092" s="39" t="str">
        <f>IFERROR(raw!$D6091,"")</f>
        <v/>
      </c>
      <c r="D6092" s="39" t="str">
        <f>IFERROR(__xludf.DUMMYFUNCTION("IFERROR(RANK(raw!$H6091,Filter(raw!$H$2:$H10000,raw!$B$2:$B10000=raw!$B6091),1),"""")"),"")</f>
        <v/>
      </c>
      <c r="E6092" s="40" t="str">
        <f t="array" ref="E6092">IFERROR(INDEX(raw!$B:$H,MATCH(1,(raw!$B:$B=$B6092)*(raw!$D:$D=$C6092),0),7), "n/a")</f>
        <v/>
      </c>
    </row>
    <row r="6093">
      <c r="B6093" s="39" t="str">
        <f>IFERROR(raw!$B6092,"")</f>
        <v/>
      </c>
      <c r="C6093" s="39" t="str">
        <f>IFERROR(raw!$D6092,"")</f>
        <v/>
      </c>
      <c r="D6093" s="39" t="str">
        <f>IFERROR(__xludf.DUMMYFUNCTION("IFERROR(RANK(raw!$H6092,Filter(raw!$H$2:$H10000,raw!$B$2:$B10000=raw!$B6092),1),"""")"),"")</f>
        <v/>
      </c>
      <c r="E6093" s="40" t="str">
        <f t="array" ref="E6093">IFERROR(INDEX(raw!$B:$H,MATCH(1,(raw!$B:$B=$B6093)*(raw!$D:$D=$C6093),0),7), "n/a")</f>
        <v/>
      </c>
    </row>
    <row r="6094">
      <c r="B6094" s="39" t="str">
        <f>IFERROR(raw!$B6093,"")</f>
        <v/>
      </c>
      <c r="C6094" s="39" t="str">
        <f>IFERROR(raw!$D6093,"")</f>
        <v/>
      </c>
      <c r="D6094" s="39" t="str">
        <f>IFERROR(__xludf.DUMMYFUNCTION("IFERROR(RANK(raw!$H6093,Filter(raw!$H$2:$H10000,raw!$B$2:$B10000=raw!$B6093),1),"""")"),"")</f>
        <v/>
      </c>
      <c r="E6094" s="40" t="str">
        <f t="array" ref="E6094">IFERROR(INDEX(raw!$B:$H,MATCH(1,(raw!$B:$B=$B6094)*(raw!$D:$D=$C6094),0),7), "n/a")</f>
        <v/>
      </c>
    </row>
    <row r="6095">
      <c r="B6095" s="39" t="str">
        <f>IFERROR(raw!$B6094,"")</f>
        <v/>
      </c>
      <c r="C6095" s="39" t="str">
        <f>IFERROR(raw!$D6094,"")</f>
        <v/>
      </c>
      <c r="D6095" s="39" t="str">
        <f>IFERROR(__xludf.DUMMYFUNCTION("IFERROR(RANK(raw!$H6094,Filter(raw!$H$2:$H10000,raw!$B$2:$B10000=raw!$B6094),1),"""")"),"")</f>
        <v/>
      </c>
      <c r="E6095" s="40" t="str">
        <f t="array" ref="E6095">IFERROR(INDEX(raw!$B:$H,MATCH(1,(raw!$B:$B=$B6095)*(raw!$D:$D=$C6095),0),7), "n/a")</f>
        <v/>
      </c>
    </row>
    <row r="6096">
      <c r="B6096" s="39" t="str">
        <f>IFERROR(raw!$B6095,"")</f>
        <v/>
      </c>
      <c r="C6096" s="39" t="str">
        <f>IFERROR(raw!$D6095,"")</f>
        <v/>
      </c>
      <c r="D6096" s="39" t="str">
        <f>IFERROR(__xludf.DUMMYFUNCTION("IFERROR(RANK(raw!$H6095,Filter(raw!$H$2:$H10000,raw!$B$2:$B10000=raw!$B6095),1),"""")"),"")</f>
        <v/>
      </c>
      <c r="E6096" s="40" t="str">
        <f t="array" ref="E6096">IFERROR(INDEX(raw!$B:$H,MATCH(1,(raw!$B:$B=$B6096)*(raw!$D:$D=$C6096),0),7), "n/a")</f>
        <v/>
      </c>
    </row>
    <row r="6097">
      <c r="B6097" s="39" t="str">
        <f>IFERROR(raw!$B6096,"")</f>
        <v/>
      </c>
      <c r="C6097" s="39" t="str">
        <f>IFERROR(raw!$D6096,"")</f>
        <v/>
      </c>
      <c r="D6097" s="39" t="str">
        <f>IFERROR(__xludf.DUMMYFUNCTION("IFERROR(RANK(raw!$H6096,Filter(raw!$H$2:$H10000,raw!$B$2:$B10000=raw!$B6096),1),"""")"),"")</f>
        <v/>
      </c>
      <c r="E6097" s="40" t="str">
        <f t="array" ref="E6097">IFERROR(INDEX(raw!$B:$H,MATCH(1,(raw!$B:$B=$B6097)*(raw!$D:$D=$C6097),0),7), "n/a")</f>
        <v/>
      </c>
    </row>
    <row r="6098">
      <c r="B6098" s="39" t="str">
        <f>IFERROR(raw!$B6097,"")</f>
        <v/>
      </c>
      <c r="C6098" s="39" t="str">
        <f>IFERROR(raw!$D6097,"")</f>
        <v/>
      </c>
      <c r="D6098" s="39" t="str">
        <f>IFERROR(__xludf.DUMMYFUNCTION("IFERROR(RANK(raw!$H6097,Filter(raw!$H$2:$H10000,raw!$B$2:$B10000=raw!$B6097),1),"""")"),"")</f>
        <v/>
      </c>
      <c r="E6098" s="40" t="str">
        <f t="array" ref="E6098">IFERROR(INDEX(raw!$B:$H,MATCH(1,(raw!$B:$B=$B6098)*(raw!$D:$D=$C6098),0),7), "n/a")</f>
        <v/>
      </c>
    </row>
    <row r="6099">
      <c r="B6099" s="39" t="str">
        <f>IFERROR(raw!$B6098,"")</f>
        <v/>
      </c>
      <c r="C6099" s="39" t="str">
        <f>IFERROR(raw!$D6098,"")</f>
        <v/>
      </c>
      <c r="D6099" s="39" t="str">
        <f>IFERROR(__xludf.DUMMYFUNCTION("IFERROR(RANK(raw!$H6098,Filter(raw!$H$2:$H10000,raw!$B$2:$B10000=raw!$B6098),1),"""")"),"")</f>
        <v/>
      </c>
      <c r="E6099" s="40" t="str">
        <f t="array" ref="E6099">IFERROR(INDEX(raw!$B:$H,MATCH(1,(raw!$B:$B=$B6099)*(raw!$D:$D=$C6099),0),7), "n/a")</f>
        <v/>
      </c>
    </row>
    <row r="6100">
      <c r="B6100" s="39" t="str">
        <f>IFERROR(raw!$B6099,"")</f>
        <v/>
      </c>
      <c r="C6100" s="39" t="str">
        <f>IFERROR(raw!$D6099,"")</f>
        <v/>
      </c>
      <c r="D6100" s="39" t="str">
        <f>IFERROR(__xludf.DUMMYFUNCTION("IFERROR(RANK(raw!$H6099,Filter(raw!$H$2:$H10000,raw!$B$2:$B10000=raw!$B6099),1),"""")"),"")</f>
        <v/>
      </c>
      <c r="E6100" s="40" t="str">
        <f t="array" ref="E6100">IFERROR(INDEX(raw!$B:$H,MATCH(1,(raw!$B:$B=$B6100)*(raw!$D:$D=$C6100),0),7), "n/a")</f>
        <v/>
      </c>
    </row>
    <row r="6101">
      <c r="B6101" s="39" t="str">
        <f>IFERROR(raw!$B6100,"")</f>
        <v/>
      </c>
      <c r="C6101" s="39" t="str">
        <f>IFERROR(raw!$D6100,"")</f>
        <v/>
      </c>
      <c r="D6101" s="39" t="str">
        <f>IFERROR(__xludf.DUMMYFUNCTION("IFERROR(RANK(raw!$H6100,Filter(raw!$H$2:$H10000,raw!$B$2:$B10000=raw!$B6100),1),"""")"),"")</f>
        <v/>
      </c>
      <c r="E6101" s="40" t="str">
        <f t="array" ref="E6101">IFERROR(INDEX(raw!$B:$H,MATCH(1,(raw!$B:$B=$B6101)*(raw!$D:$D=$C6101),0),7), "n/a")</f>
        <v/>
      </c>
    </row>
    <row r="6102">
      <c r="B6102" s="39" t="str">
        <f>IFERROR(raw!$B6101,"")</f>
        <v/>
      </c>
      <c r="C6102" s="39" t="str">
        <f>IFERROR(raw!$D6101,"")</f>
        <v/>
      </c>
      <c r="D6102" s="39" t="str">
        <f>IFERROR(__xludf.DUMMYFUNCTION("IFERROR(RANK(raw!$H6101,Filter(raw!$H$2:$H10000,raw!$B$2:$B10000=raw!$B6101),1),"""")"),"")</f>
        <v/>
      </c>
      <c r="E6102" s="40" t="str">
        <f t="array" ref="E6102">IFERROR(INDEX(raw!$B:$H,MATCH(1,(raw!$B:$B=$B6102)*(raw!$D:$D=$C6102),0),7), "n/a")</f>
        <v/>
      </c>
    </row>
    <row r="6103">
      <c r="B6103" s="39" t="str">
        <f>IFERROR(raw!$B6102,"")</f>
        <v/>
      </c>
      <c r="C6103" s="39" t="str">
        <f>IFERROR(raw!$D6102,"")</f>
        <v/>
      </c>
      <c r="D6103" s="39" t="str">
        <f>IFERROR(__xludf.DUMMYFUNCTION("IFERROR(RANK(raw!$H6102,Filter(raw!$H$2:$H10000,raw!$B$2:$B10000=raw!$B6102),1),"""")"),"")</f>
        <v/>
      </c>
      <c r="E6103" s="40" t="str">
        <f t="array" ref="E6103">IFERROR(INDEX(raw!$B:$H,MATCH(1,(raw!$B:$B=$B6103)*(raw!$D:$D=$C6103),0),7), "n/a")</f>
        <v/>
      </c>
    </row>
    <row r="6104">
      <c r="B6104" s="39" t="str">
        <f>IFERROR(raw!$B6103,"")</f>
        <v/>
      </c>
      <c r="C6104" s="39" t="str">
        <f>IFERROR(raw!$D6103,"")</f>
        <v/>
      </c>
      <c r="D6104" s="39" t="str">
        <f>IFERROR(__xludf.DUMMYFUNCTION("IFERROR(RANK(raw!$H6103,Filter(raw!$H$2:$H10000,raw!$B$2:$B10000=raw!$B6103),1),"""")"),"")</f>
        <v/>
      </c>
      <c r="E6104" s="40" t="str">
        <f t="array" ref="E6104">IFERROR(INDEX(raw!$B:$H,MATCH(1,(raw!$B:$B=$B6104)*(raw!$D:$D=$C6104),0),7), "n/a")</f>
        <v/>
      </c>
    </row>
    <row r="6105">
      <c r="B6105" s="39" t="str">
        <f>IFERROR(raw!$B6104,"")</f>
        <v/>
      </c>
      <c r="C6105" s="39" t="str">
        <f>IFERROR(raw!$D6104,"")</f>
        <v/>
      </c>
      <c r="D6105" s="39" t="str">
        <f>IFERROR(__xludf.DUMMYFUNCTION("IFERROR(RANK(raw!$H6104,Filter(raw!$H$2:$H10000,raw!$B$2:$B10000=raw!$B6104),1),"""")"),"")</f>
        <v/>
      </c>
      <c r="E6105" s="40" t="str">
        <f t="array" ref="E6105">IFERROR(INDEX(raw!$B:$H,MATCH(1,(raw!$B:$B=$B6105)*(raw!$D:$D=$C6105),0),7), "n/a")</f>
        <v/>
      </c>
    </row>
    <row r="6106">
      <c r="B6106" s="39" t="str">
        <f>IFERROR(raw!$B6105,"")</f>
        <v/>
      </c>
      <c r="C6106" s="39" t="str">
        <f>IFERROR(raw!$D6105,"")</f>
        <v/>
      </c>
      <c r="D6106" s="39" t="str">
        <f>IFERROR(__xludf.DUMMYFUNCTION("IFERROR(RANK(raw!$H6105,Filter(raw!$H$2:$H10000,raw!$B$2:$B10000=raw!$B6105),1),"""")"),"")</f>
        <v/>
      </c>
      <c r="E6106" s="40" t="str">
        <f t="array" ref="E6106">IFERROR(INDEX(raw!$B:$H,MATCH(1,(raw!$B:$B=$B6106)*(raw!$D:$D=$C6106),0),7), "n/a")</f>
        <v/>
      </c>
    </row>
    <row r="6107">
      <c r="B6107" s="39" t="str">
        <f>IFERROR(raw!$B6106,"")</f>
        <v/>
      </c>
      <c r="C6107" s="39" t="str">
        <f>IFERROR(raw!$D6106,"")</f>
        <v/>
      </c>
      <c r="D6107" s="39" t="str">
        <f>IFERROR(__xludf.DUMMYFUNCTION("IFERROR(RANK(raw!$H6106,Filter(raw!$H$2:$H10000,raw!$B$2:$B10000=raw!$B6106),1),"""")"),"")</f>
        <v/>
      </c>
      <c r="E6107" s="40" t="str">
        <f t="array" ref="E6107">IFERROR(INDEX(raw!$B:$H,MATCH(1,(raw!$B:$B=$B6107)*(raw!$D:$D=$C6107),0),7), "n/a")</f>
        <v/>
      </c>
    </row>
    <row r="6108">
      <c r="B6108" s="39" t="str">
        <f>IFERROR(raw!$B6107,"")</f>
        <v/>
      </c>
      <c r="C6108" s="39" t="str">
        <f>IFERROR(raw!$D6107,"")</f>
        <v/>
      </c>
      <c r="D6108" s="39" t="str">
        <f>IFERROR(__xludf.DUMMYFUNCTION("IFERROR(RANK(raw!$H6107,Filter(raw!$H$2:$H10000,raw!$B$2:$B10000=raw!$B6107),1),"""")"),"")</f>
        <v/>
      </c>
      <c r="E6108" s="40" t="str">
        <f t="array" ref="E6108">IFERROR(INDEX(raw!$B:$H,MATCH(1,(raw!$B:$B=$B6108)*(raw!$D:$D=$C6108),0),7), "n/a")</f>
        <v/>
      </c>
    </row>
    <row r="6109">
      <c r="B6109" s="39" t="str">
        <f>IFERROR(raw!$B6108,"")</f>
        <v/>
      </c>
      <c r="C6109" s="39" t="str">
        <f>IFERROR(raw!$D6108,"")</f>
        <v/>
      </c>
      <c r="D6109" s="39" t="str">
        <f>IFERROR(__xludf.DUMMYFUNCTION("IFERROR(RANK(raw!$H6108,Filter(raw!$H$2:$H10000,raw!$B$2:$B10000=raw!$B6108),1),"""")"),"")</f>
        <v/>
      </c>
      <c r="E6109" s="40" t="str">
        <f t="array" ref="E6109">IFERROR(INDEX(raw!$B:$H,MATCH(1,(raw!$B:$B=$B6109)*(raw!$D:$D=$C6109),0),7), "n/a")</f>
        <v/>
      </c>
    </row>
    <row r="6110">
      <c r="B6110" s="39" t="str">
        <f>IFERROR(raw!$B6109,"")</f>
        <v/>
      </c>
      <c r="C6110" s="39" t="str">
        <f>IFERROR(raw!$D6109,"")</f>
        <v/>
      </c>
      <c r="D6110" s="39" t="str">
        <f>IFERROR(__xludf.DUMMYFUNCTION("IFERROR(RANK(raw!$H6109,Filter(raw!$H$2:$H10000,raw!$B$2:$B10000=raw!$B6109),1),"""")"),"")</f>
        <v/>
      </c>
      <c r="E6110" s="40" t="str">
        <f t="array" ref="E6110">IFERROR(INDEX(raw!$B:$H,MATCH(1,(raw!$B:$B=$B6110)*(raw!$D:$D=$C6110),0),7), "n/a")</f>
        <v/>
      </c>
    </row>
    <row r="6111">
      <c r="B6111" s="39" t="str">
        <f>IFERROR(raw!$B6110,"")</f>
        <v/>
      </c>
      <c r="C6111" s="39" t="str">
        <f>IFERROR(raw!$D6110,"")</f>
        <v/>
      </c>
      <c r="D6111" s="39" t="str">
        <f>IFERROR(__xludf.DUMMYFUNCTION("IFERROR(RANK(raw!$H6110,Filter(raw!$H$2:$H10000,raw!$B$2:$B10000=raw!$B6110),1),"""")"),"")</f>
        <v/>
      </c>
      <c r="E6111" s="40" t="str">
        <f t="array" ref="E6111">IFERROR(INDEX(raw!$B:$H,MATCH(1,(raw!$B:$B=$B6111)*(raw!$D:$D=$C6111),0),7), "n/a")</f>
        <v/>
      </c>
    </row>
    <row r="6112">
      <c r="B6112" s="39" t="str">
        <f>IFERROR(raw!$B6111,"")</f>
        <v/>
      </c>
      <c r="C6112" s="39" t="str">
        <f>IFERROR(raw!$D6111,"")</f>
        <v/>
      </c>
      <c r="D6112" s="39" t="str">
        <f>IFERROR(__xludf.DUMMYFUNCTION("IFERROR(RANK(raw!$H6111,Filter(raw!$H$2:$H10000,raw!$B$2:$B10000=raw!$B6111),1),"""")"),"")</f>
        <v/>
      </c>
      <c r="E6112" s="40" t="str">
        <f t="array" ref="E6112">IFERROR(INDEX(raw!$B:$H,MATCH(1,(raw!$B:$B=$B6112)*(raw!$D:$D=$C6112),0),7), "n/a")</f>
        <v/>
      </c>
    </row>
    <row r="6113">
      <c r="B6113" s="39" t="str">
        <f>IFERROR(raw!$B6112,"")</f>
        <v/>
      </c>
      <c r="C6113" s="39" t="str">
        <f>IFERROR(raw!$D6112,"")</f>
        <v/>
      </c>
      <c r="D6113" s="39" t="str">
        <f>IFERROR(__xludf.DUMMYFUNCTION("IFERROR(RANK(raw!$H6112,Filter(raw!$H$2:$H10000,raw!$B$2:$B10000=raw!$B6112),1),"""")"),"")</f>
        <v/>
      </c>
      <c r="E6113" s="40" t="str">
        <f t="array" ref="E6113">IFERROR(INDEX(raw!$B:$H,MATCH(1,(raw!$B:$B=$B6113)*(raw!$D:$D=$C6113),0),7), "n/a")</f>
        <v/>
      </c>
    </row>
    <row r="6114">
      <c r="B6114" s="39" t="str">
        <f>IFERROR(raw!$B6113,"")</f>
        <v/>
      </c>
      <c r="C6114" s="39" t="str">
        <f>IFERROR(raw!$D6113,"")</f>
        <v/>
      </c>
      <c r="D6114" s="39" t="str">
        <f>IFERROR(__xludf.DUMMYFUNCTION("IFERROR(RANK(raw!$H6113,Filter(raw!$H$2:$H10000,raw!$B$2:$B10000=raw!$B6113),1),"""")"),"")</f>
        <v/>
      </c>
      <c r="E6114" s="40" t="str">
        <f t="array" ref="E6114">IFERROR(INDEX(raw!$B:$H,MATCH(1,(raw!$B:$B=$B6114)*(raw!$D:$D=$C6114),0),7), "n/a")</f>
        <v/>
      </c>
    </row>
    <row r="6115">
      <c r="B6115" s="39" t="str">
        <f>IFERROR(raw!$B6114,"")</f>
        <v/>
      </c>
      <c r="C6115" s="39" t="str">
        <f>IFERROR(raw!$D6114,"")</f>
        <v/>
      </c>
      <c r="D6115" s="39" t="str">
        <f>IFERROR(__xludf.DUMMYFUNCTION("IFERROR(RANK(raw!$H6114,Filter(raw!$H$2:$H10000,raw!$B$2:$B10000=raw!$B6114),1),"""")"),"")</f>
        <v/>
      </c>
      <c r="E6115" s="40" t="str">
        <f t="array" ref="E6115">IFERROR(INDEX(raw!$B:$H,MATCH(1,(raw!$B:$B=$B6115)*(raw!$D:$D=$C6115),0),7), "n/a")</f>
        <v/>
      </c>
    </row>
    <row r="6116">
      <c r="B6116" s="39" t="str">
        <f>IFERROR(raw!$B6115,"")</f>
        <v/>
      </c>
      <c r="C6116" s="39" t="str">
        <f>IFERROR(raw!$D6115,"")</f>
        <v/>
      </c>
      <c r="D6116" s="39" t="str">
        <f>IFERROR(__xludf.DUMMYFUNCTION("IFERROR(RANK(raw!$H6115,Filter(raw!$H$2:$H10000,raw!$B$2:$B10000=raw!$B6115),1),"""")"),"")</f>
        <v/>
      </c>
      <c r="E6116" s="40" t="str">
        <f t="array" ref="E6116">IFERROR(INDEX(raw!$B:$H,MATCH(1,(raw!$B:$B=$B6116)*(raw!$D:$D=$C6116),0),7), "n/a")</f>
        <v/>
      </c>
    </row>
    <row r="6117">
      <c r="B6117" s="39" t="str">
        <f>IFERROR(raw!$B6116,"")</f>
        <v/>
      </c>
      <c r="C6117" s="39" t="str">
        <f>IFERROR(raw!$D6116,"")</f>
        <v/>
      </c>
      <c r="D6117" s="39" t="str">
        <f>IFERROR(__xludf.DUMMYFUNCTION("IFERROR(RANK(raw!$H6116,Filter(raw!$H$2:$H10000,raw!$B$2:$B10000=raw!$B6116),1),"""")"),"")</f>
        <v/>
      </c>
      <c r="E6117" s="40" t="str">
        <f t="array" ref="E6117">IFERROR(INDEX(raw!$B:$H,MATCH(1,(raw!$B:$B=$B6117)*(raw!$D:$D=$C6117),0),7), "n/a")</f>
        <v/>
      </c>
    </row>
    <row r="6118">
      <c r="B6118" s="39" t="str">
        <f>IFERROR(raw!$B6117,"")</f>
        <v/>
      </c>
      <c r="C6118" s="39" t="str">
        <f>IFERROR(raw!$D6117,"")</f>
        <v/>
      </c>
      <c r="D6118" s="39" t="str">
        <f>IFERROR(__xludf.DUMMYFUNCTION("IFERROR(RANK(raw!$H6117,Filter(raw!$H$2:$H10000,raw!$B$2:$B10000=raw!$B6117),1),"""")"),"")</f>
        <v/>
      </c>
      <c r="E6118" s="40" t="str">
        <f t="array" ref="E6118">IFERROR(INDEX(raw!$B:$H,MATCH(1,(raw!$B:$B=$B6118)*(raw!$D:$D=$C6118),0),7), "n/a")</f>
        <v/>
      </c>
    </row>
    <row r="6119">
      <c r="B6119" s="39" t="str">
        <f>IFERROR(raw!$B6118,"")</f>
        <v/>
      </c>
      <c r="C6119" s="39" t="str">
        <f>IFERROR(raw!$D6118,"")</f>
        <v/>
      </c>
      <c r="D6119" s="39" t="str">
        <f>IFERROR(__xludf.DUMMYFUNCTION("IFERROR(RANK(raw!$H6118,Filter(raw!$H$2:$H10000,raw!$B$2:$B10000=raw!$B6118),1),"""")"),"")</f>
        <v/>
      </c>
      <c r="E6119" s="40" t="str">
        <f t="array" ref="E6119">IFERROR(INDEX(raw!$B:$H,MATCH(1,(raw!$B:$B=$B6119)*(raw!$D:$D=$C6119),0),7), "n/a")</f>
        <v/>
      </c>
    </row>
    <row r="6120">
      <c r="B6120" s="39" t="str">
        <f>IFERROR(raw!$B6119,"")</f>
        <v/>
      </c>
      <c r="C6120" s="39" t="str">
        <f>IFERROR(raw!$D6119,"")</f>
        <v/>
      </c>
      <c r="D6120" s="39" t="str">
        <f>IFERROR(__xludf.DUMMYFUNCTION("IFERROR(RANK(raw!$H6119,Filter(raw!$H$2:$H10000,raw!$B$2:$B10000=raw!$B6119),1),"""")"),"")</f>
        <v/>
      </c>
      <c r="E6120" s="40" t="str">
        <f t="array" ref="E6120">IFERROR(INDEX(raw!$B:$H,MATCH(1,(raw!$B:$B=$B6120)*(raw!$D:$D=$C6120),0),7), "n/a")</f>
        <v/>
      </c>
    </row>
    <row r="6121">
      <c r="B6121" s="39" t="str">
        <f>IFERROR(raw!$B6120,"")</f>
        <v/>
      </c>
      <c r="C6121" s="39" t="str">
        <f>IFERROR(raw!$D6120,"")</f>
        <v/>
      </c>
      <c r="D6121" s="39" t="str">
        <f>IFERROR(__xludf.DUMMYFUNCTION("IFERROR(RANK(raw!$H6120,Filter(raw!$H$2:$H10000,raw!$B$2:$B10000=raw!$B6120),1),"""")"),"")</f>
        <v/>
      </c>
      <c r="E6121" s="40" t="str">
        <f t="array" ref="E6121">IFERROR(INDEX(raw!$B:$H,MATCH(1,(raw!$B:$B=$B6121)*(raw!$D:$D=$C6121),0),7), "n/a")</f>
        <v/>
      </c>
    </row>
    <row r="6122">
      <c r="B6122" s="39" t="str">
        <f>IFERROR(raw!$B6121,"")</f>
        <v/>
      </c>
      <c r="C6122" s="39" t="str">
        <f>IFERROR(raw!$D6121,"")</f>
        <v/>
      </c>
      <c r="D6122" s="39" t="str">
        <f>IFERROR(__xludf.DUMMYFUNCTION("IFERROR(RANK(raw!$H6121,Filter(raw!$H$2:$H10000,raw!$B$2:$B10000=raw!$B6121),1),"""")"),"")</f>
        <v/>
      </c>
      <c r="E6122" s="40" t="str">
        <f t="array" ref="E6122">IFERROR(INDEX(raw!$B:$H,MATCH(1,(raw!$B:$B=$B6122)*(raw!$D:$D=$C6122),0),7), "n/a")</f>
        <v/>
      </c>
    </row>
    <row r="6123">
      <c r="B6123" s="39" t="str">
        <f>IFERROR(raw!$B6122,"")</f>
        <v/>
      </c>
      <c r="C6123" s="39" t="str">
        <f>IFERROR(raw!$D6122,"")</f>
        <v/>
      </c>
      <c r="D6123" s="39" t="str">
        <f>IFERROR(__xludf.DUMMYFUNCTION("IFERROR(RANK(raw!$H6122,Filter(raw!$H$2:$H10000,raw!$B$2:$B10000=raw!$B6122),1),"""")"),"")</f>
        <v/>
      </c>
      <c r="E6123" s="40" t="str">
        <f t="array" ref="E6123">IFERROR(INDEX(raw!$B:$H,MATCH(1,(raw!$B:$B=$B6123)*(raw!$D:$D=$C6123),0),7), "n/a")</f>
        <v/>
      </c>
    </row>
    <row r="6124">
      <c r="B6124" s="39" t="str">
        <f>IFERROR(raw!$B6123,"")</f>
        <v/>
      </c>
      <c r="C6124" s="39" t="str">
        <f>IFERROR(raw!$D6123,"")</f>
        <v/>
      </c>
      <c r="D6124" s="39" t="str">
        <f>IFERROR(__xludf.DUMMYFUNCTION("IFERROR(RANK(raw!$H6123,Filter(raw!$H$2:$H10000,raw!$B$2:$B10000=raw!$B6123),1),"""")"),"")</f>
        <v/>
      </c>
      <c r="E6124" s="40" t="str">
        <f t="array" ref="E6124">IFERROR(INDEX(raw!$B:$H,MATCH(1,(raw!$B:$B=$B6124)*(raw!$D:$D=$C6124),0),7), "n/a")</f>
        <v/>
      </c>
    </row>
    <row r="6125">
      <c r="B6125" s="39" t="str">
        <f>IFERROR(raw!$B6124,"")</f>
        <v/>
      </c>
      <c r="C6125" s="39" t="str">
        <f>IFERROR(raw!$D6124,"")</f>
        <v/>
      </c>
      <c r="D6125" s="39" t="str">
        <f>IFERROR(__xludf.DUMMYFUNCTION("IFERROR(RANK(raw!$H6124,Filter(raw!$H$2:$H10000,raw!$B$2:$B10000=raw!$B6124),1),"""")"),"")</f>
        <v/>
      </c>
      <c r="E6125" s="40" t="str">
        <f t="array" ref="E6125">IFERROR(INDEX(raw!$B:$H,MATCH(1,(raw!$B:$B=$B6125)*(raw!$D:$D=$C6125),0),7), "n/a")</f>
        <v/>
      </c>
    </row>
    <row r="6126">
      <c r="B6126" s="39" t="str">
        <f>IFERROR(raw!$B6125,"")</f>
        <v/>
      </c>
      <c r="C6126" s="39" t="str">
        <f>IFERROR(raw!$D6125,"")</f>
        <v/>
      </c>
      <c r="D6126" s="39" t="str">
        <f>IFERROR(__xludf.DUMMYFUNCTION("IFERROR(RANK(raw!$H6125,Filter(raw!$H$2:$H10000,raw!$B$2:$B10000=raw!$B6125),1),"""")"),"")</f>
        <v/>
      </c>
      <c r="E6126" s="40" t="str">
        <f t="array" ref="E6126">IFERROR(INDEX(raw!$B:$H,MATCH(1,(raw!$B:$B=$B6126)*(raw!$D:$D=$C6126),0),7), "n/a")</f>
        <v/>
      </c>
    </row>
    <row r="6127">
      <c r="B6127" s="39" t="str">
        <f>IFERROR(raw!$B6126,"")</f>
        <v/>
      </c>
      <c r="C6127" s="39" t="str">
        <f>IFERROR(raw!$D6126,"")</f>
        <v/>
      </c>
      <c r="D6127" s="39" t="str">
        <f>IFERROR(__xludf.DUMMYFUNCTION("IFERROR(RANK(raw!$H6126,Filter(raw!$H$2:$H10000,raw!$B$2:$B10000=raw!$B6126),1),"""")"),"")</f>
        <v/>
      </c>
      <c r="E6127" s="40" t="str">
        <f t="array" ref="E6127">IFERROR(INDEX(raw!$B:$H,MATCH(1,(raw!$B:$B=$B6127)*(raw!$D:$D=$C6127),0),7), "n/a")</f>
        <v/>
      </c>
    </row>
    <row r="6128">
      <c r="B6128" s="39" t="str">
        <f>IFERROR(raw!$B6127,"")</f>
        <v/>
      </c>
      <c r="C6128" s="39" t="str">
        <f>IFERROR(raw!$D6127,"")</f>
        <v/>
      </c>
      <c r="D6128" s="39" t="str">
        <f>IFERROR(__xludf.DUMMYFUNCTION("IFERROR(RANK(raw!$H6127,Filter(raw!$H$2:$H10000,raw!$B$2:$B10000=raw!$B6127),1),"""")"),"")</f>
        <v/>
      </c>
      <c r="E6128" s="40" t="str">
        <f t="array" ref="E6128">IFERROR(INDEX(raw!$B:$H,MATCH(1,(raw!$B:$B=$B6128)*(raw!$D:$D=$C6128),0),7), "n/a")</f>
        <v/>
      </c>
    </row>
    <row r="6129">
      <c r="B6129" s="39" t="str">
        <f>IFERROR(raw!$B6128,"")</f>
        <v/>
      </c>
      <c r="C6129" s="39" t="str">
        <f>IFERROR(raw!$D6128,"")</f>
        <v/>
      </c>
      <c r="D6129" s="39" t="str">
        <f>IFERROR(__xludf.DUMMYFUNCTION("IFERROR(RANK(raw!$H6128,Filter(raw!$H$2:$H10000,raw!$B$2:$B10000=raw!$B6128),1),"""")"),"")</f>
        <v/>
      </c>
      <c r="E6129" s="40" t="str">
        <f t="array" ref="E6129">IFERROR(INDEX(raw!$B:$H,MATCH(1,(raw!$B:$B=$B6129)*(raw!$D:$D=$C6129),0),7), "n/a")</f>
        <v/>
      </c>
    </row>
    <row r="6130">
      <c r="B6130" s="39" t="str">
        <f>IFERROR(raw!$B6129,"")</f>
        <v/>
      </c>
      <c r="C6130" s="39" t="str">
        <f>IFERROR(raw!$D6129,"")</f>
        <v/>
      </c>
      <c r="D6130" s="39" t="str">
        <f>IFERROR(__xludf.DUMMYFUNCTION("IFERROR(RANK(raw!$H6129,Filter(raw!$H$2:$H10000,raw!$B$2:$B10000=raw!$B6129),1),"""")"),"")</f>
        <v/>
      </c>
      <c r="E6130" s="40" t="str">
        <f t="array" ref="E6130">IFERROR(INDEX(raw!$B:$H,MATCH(1,(raw!$B:$B=$B6130)*(raw!$D:$D=$C6130),0),7), "n/a")</f>
        <v/>
      </c>
    </row>
    <row r="6131">
      <c r="B6131" s="39" t="str">
        <f>IFERROR(raw!$B6130,"")</f>
        <v/>
      </c>
      <c r="C6131" s="39" t="str">
        <f>IFERROR(raw!$D6130,"")</f>
        <v/>
      </c>
      <c r="D6131" s="39" t="str">
        <f>IFERROR(__xludf.DUMMYFUNCTION("IFERROR(RANK(raw!$H6130,Filter(raw!$H$2:$H10000,raw!$B$2:$B10000=raw!$B6130),1),"""")"),"")</f>
        <v/>
      </c>
      <c r="E6131" s="40" t="str">
        <f t="array" ref="E6131">IFERROR(INDEX(raw!$B:$H,MATCH(1,(raw!$B:$B=$B6131)*(raw!$D:$D=$C6131),0),7), "n/a")</f>
        <v/>
      </c>
    </row>
    <row r="6132">
      <c r="B6132" s="39" t="str">
        <f>IFERROR(raw!$B6131,"")</f>
        <v/>
      </c>
      <c r="C6132" s="39" t="str">
        <f>IFERROR(raw!$D6131,"")</f>
        <v/>
      </c>
      <c r="D6132" s="39" t="str">
        <f>IFERROR(__xludf.DUMMYFUNCTION("IFERROR(RANK(raw!$H6131,Filter(raw!$H$2:$H10000,raw!$B$2:$B10000=raw!$B6131),1),"""")"),"")</f>
        <v/>
      </c>
      <c r="E6132" s="40" t="str">
        <f t="array" ref="E6132">IFERROR(INDEX(raw!$B:$H,MATCH(1,(raw!$B:$B=$B6132)*(raw!$D:$D=$C6132),0),7), "n/a")</f>
        <v/>
      </c>
    </row>
    <row r="6133">
      <c r="B6133" s="39" t="str">
        <f>IFERROR(raw!$B6132,"")</f>
        <v/>
      </c>
      <c r="C6133" s="39" t="str">
        <f>IFERROR(raw!$D6132,"")</f>
        <v/>
      </c>
      <c r="D6133" s="39" t="str">
        <f>IFERROR(__xludf.DUMMYFUNCTION("IFERROR(RANK(raw!$H6132,Filter(raw!$H$2:$H10000,raw!$B$2:$B10000=raw!$B6132),1),"""")"),"")</f>
        <v/>
      </c>
      <c r="E6133" s="40" t="str">
        <f t="array" ref="E6133">IFERROR(INDEX(raw!$B:$H,MATCH(1,(raw!$B:$B=$B6133)*(raw!$D:$D=$C6133),0),7), "n/a")</f>
        <v/>
      </c>
    </row>
    <row r="6134">
      <c r="B6134" s="39" t="str">
        <f>IFERROR(raw!$B6133,"")</f>
        <v/>
      </c>
      <c r="C6134" s="39" t="str">
        <f>IFERROR(raw!$D6133,"")</f>
        <v/>
      </c>
      <c r="D6134" s="39" t="str">
        <f>IFERROR(__xludf.DUMMYFUNCTION("IFERROR(RANK(raw!$H6133,Filter(raw!$H$2:$H10000,raw!$B$2:$B10000=raw!$B6133),1),"""")"),"")</f>
        <v/>
      </c>
      <c r="E6134" s="40" t="str">
        <f t="array" ref="E6134">IFERROR(INDEX(raw!$B:$H,MATCH(1,(raw!$B:$B=$B6134)*(raw!$D:$D=$C6134),0),7), "n/a")</f>
        <v/>
      </c>
    </row>
    <row r="6135">
      <c r="B6135" s="39" t="str">
        <f>IFERROR(raw!$B6134,"")</f>
        <v/>
      </c>
      <c r="C6135" s="39" t="str">
        <f>IFERROR(raw!$D6134,"")</f>
        <v/>
      </c>
      <c r="D6135" s="39" t="str">
        <f>IFERROR(__xludf.DUMMYFUNCTION("IFERROR(RANK(raw!$H6134,Filter(raw!$H$2:$H10000,raw!$B$2:$B10000=raw!$B6134),1),"""")"),"")</f>
        <v/>
      </c>
      <c r="E6135" s="40" t="str">
        <f t="array" ref="E6135">IFERROR(INDEX(raw!$B:$H,MATCH(1,(raw!$B:$B=$B6135)*(raw!$D:$D=$C6135),0),7), "n/a")</f>
        <v/>
      </c>
    </row>
    <row r="6136">
      <c r="B6136" s="39" t="str">
        <f>IFERROR(raw!$B6135,"")</f>
        <v/>
      </c>
      <c r="C6136" s="39" t="str">
        <f>IFERROR(raw!$D6135,"")</f>
        <v/>
      </c>
      <c r="D6136" s="39" t="str">
        <f>IFERROR(__xludf.DUMMYFUNCTION("IFERROR(RANK(raw!$H6135,Filter(raw!$H$2:$H10000,raw!$B$2:$B10000=raw!$B6135),1),"""")"),"")</f>
        <v/>
      </c>
      <c r="E6136" s="40" t="str">
        <f t="array" ref="E6136">IFERROR(INDEX(raw!$B:$H,MATCH(1,(raw!$B:$B=$B6136)*(raw!$D:$D=$C6136),0),7), "n/a")</f>
        <v/>
      </c>
    </row>
    <row r="6137">
      <c r="B6137" s="39" t="str">
        <f>IFERROR(raw!$B6136,"")</f>
        <v/>
      </c>
      <c r="C6137" s="39" t="str">
        <f>IFERROR(raw!$D6136,"")</f>
        <v/>
      </c>
      <c r="D6137" s="39" t="str">
        <f>IFERROR(__xludf.DUMMYFUNCTION("IFERROR(RANK(raw!$H6136,Filter(raw!$H$2:$H10000,raw!$B$2:$B10000=raw!$B6136),1),"""")"),"")</f>
        <v/>
      </c>
      <c r="E6137" s="40" t="str">
        <f t="array" ref="E6137">IFERROR(INDEX(raw!$B:$H,MATCH(1,(raw!$B:$B=$B6137)*(raw!$D:$D=$C6137),0),7), "n/a")</f>
        <v/>
      </c>
    </row>
    <row r="6138">
      <c r="B6138" s="39" t="str">
        <f>IFERROR(raw!$B6137,"")</f>
        <v/>
      </c>
      <c r="C6138" s="39" t="str">
        <f>IFERROR(raw!$D6137,"")</f>
        <v/>
      </c>
      <c r="D6138" s="39" t="str">
        <f>IFERROR(__xludf.DUMMYFUNCTION("IFERROR(RANK(raw!$H6137,Filter(raw!$H$2:$H10000,raw!$B$2:$B10000=raw!$B6137),1),"""")"),"")</f>
        <v/>
      </c>
      <c r="E6138" s="40" t="str">
        <f t="array" ref="E6138">IFERROR(INDEX(raw!$B:$H,MATCH(1,(raw!$B:$B=$B6138)*(raw!$D:$D=$C6138),0),7), "n/a")</f>
        <v/>
      </c>
    </row>
    <row r="6139">
      <c r="B6139" s="39" t="str">
        <f>IFERROR(raw!$B6138,"")</f>
        <v/>
      </c>
      <c r="C6139" s="39" t="str">
        <f>IFERROR(raw!$D6138,"")</f>
        <v/>
      </c>
      <c r="D6139" s="39" t="str">
        <f>IFERROR(__xludf.DUMMYFUNCTION("IFERROR(RANK(raw!$H6138,Filter(raw!$H$2:$H10000,raw!$B$2:$B10000=raw!$B6138),1),"""")"),"")</f>
        <v/>
      </c>
      <c r="E6139" s="40" t="str">
        <f t="array" ref="E6139">IFERROR(INDEX(raw!$B:$H,MATCH(1,(raw!$B:$B=$B6139)*(raw!$D:$D=$C6139),0),7), "n/a")</f>
        <v/>
      </c>
    </row>
    <row r="6140">
      <c r="B6140" s="39" t="str">
        <f>IFERROR(raw!$B6139,"")</f>
        <v/>
      </c>
      <c r="C6140" s="39" t="str">
        <f>IFERROR(raw!$D6139,"")</f>
        <v/>
      </c>
      <c r="D6140" s="39" t="str">
        <f>IFERROR(__xludf.DUMMYFUNCTION("IFERROR(RANK(raw!$H6139,Filter(raw!$H$2:$H10000,raw!$B$2:$B10000=raw!$B6139),1),"""")"),"")</f>
        <v/>
      </c>
      <c r="E6140" s="40" t="str">
        <f t="array" ref="E6140">IFERROR(INDEX(raw!$B:$H,MATCH(1,(raw!$B:$B=$B6140)*(raw!$D:$D=$C6140),0),7), "n/a")</f>
        <v/>
      </c>
    </row>
    <row r="6141">
      <c r="B6141" s="39" t="str">
        <f>IFERROR(raw!$B6140,"")</f>
        <v/>
      </c>
      <c r="C6141" s="39" t="str">
        <f>IFERROR(raw!$D6140,"")</f>
        <v/>
      </c>
      <c r="D6141" s="39" t="str">
        <f>IFERROR(__xludf.DUMMYFUNCTION("IFERROR(RANK(raw!$H6140,Filter(raw!$H$2:$H10000,raw!$B$2:$B10000=raw!$B6140),1),"""")"),"")</f>
        <v/>
      </c>
      <c r="E6141" s="40" t="str">
        <f t="array" ref="E6141">IFERROR(INDEX(raw!$B:$H,MATCH(1,(raw!$B:$B=$B6141)*(raw!$D:$D=$C6141),0),7), "n/a")</f>
        <v/>
      </c>
    </row>
    <row r="6142">
      <c r="B6142" s="39" t="str">
        <f>IFERROR(raw!$B6141,"")</f>
        <v/>
      </c>
      <c r="C6142" s="39" t="str">
        <f>IFERROR(raw!$D6141,"")</f>
        <v/>
      </c>
      <c r="D6142" s="39" t="str">
        <f>IFERROR(__xludf.DUMMYFUNCTION("IFERROR(RANK(raw!$H6141,Filter(raw!$H$2:$H10000,raw!$B$2:$B10000=raw!$B6141),1),"""")"),"")</f>
        <v/>
      </c>
      <c r="E6142" s="40" t="str">
        <f t="array" ref="E6142">IFERROR(INDEX(raw!$B:$H,MATCH(1,(raw!$B:$B=$B6142)*(raw!$D:$D=$C6142),0),7), "n/a")</f>
        <v/>
      </c>
    </row>
    <row r="6143">
      <c r="B6143" s="39" t="str">
        <f>IFERROR(raw!$B6142,"")</f>
        <v/>
      </c>
      <c r="C6143" s="39" t="str">
        <f>IFERROR(raw!$D6142,"")</f>
        <v/>
      </c>
      <c r="D6143" s="39" t="str">
        <f>IFERROR(__xludf.DUMMYFUNCTION("IFERROR(RANK(raw!$H6142,Filter(raw!$H$2:$H10000,raw!$B$2:$B10000=raw!$B6142),1),"""")"),"")</f>
        <v/>
      </c>
      <c r="E6143" s="40" t="str">
        <f t="array" ref="E6143">IFERROR(INDEX(raw!$B:$H,MATCH(1,(raw!$B:$B=$B6143)*(raw!$D:$D=$C6143),0),7), "n/a")</f>
        <v/>
      </c>
    </row>
    <row r="6144">
      <c r="B6144" s="39" t="str">
        <f>IFERROR(raw!$B6143,"")</f>
        <v/>
      </c>
      <c r="C6144" s="39" t="str">
        <f>IFERROR(raw!$D6143,"")</f>
        <v/>
      </c>
      <c r="D6144" s="39" t="str">
        <f>IFERROR(__xludf.DUMMYFUNCTION("IFERROR(RANK(raw!$H6143,Filter(raw!$H$2:$H10000,raw!$B$2:$B10000=raw!$B6143),1),"""")"),"")</f>
        <v/>
      </c>
      <c r="E6144" s="40" t="str">
        <f t="array" ref="E6144">IFERROR(INDEX(raw!$B:$H,MATCH(1,(raw!$B:$B=$B6144)*(raw!$D:$D=$C6144),0),7), "n/a")</f>
        <v/>
      </c>
    </row>
    <row r="6145">
      <c r="B6145" s="39" t="str">
        <f>IFERROR(raw!$B6144,"")</f>
        <v/>
      </c>
      <c r="C6145" s="39" t="str">
        <f>IFERROR(raw!$D6144,"")</f>
        <v/>
      </c>
      <c r="D6145" s="39" t="str">
        <f>IFERROR(__xludf.DUMMYFUNCTION("IFERROR(RANK(raw!$H6144,Filter(raw!$H$2:$H10000,raw!$B$2:$B10000=raw!$B6144),1),"""")"),"")</f>
        <v/>
      </c>
      <c r="E6145" s="40" t="str">
        <f t="array" ref="E6145">IFERROR(INDEX(raw!$B:$H,MATCH(1,(raw!$B:$B=$B6145)*(raw!$D:$D=$C6145),0),7), "n/a")</f>
        <v/>
      </c>
    </row>
    <row r="6146">
      <c r="B6146" s="39" t="str">
        <f>IFERROR(raw!$B6145,"")</f>
        <v/>
      </c>
      <c r="C6146" s="39" t="str">
        <f>IFERROR(raw!$D6145,"")</f>
        <v/>
      </c>
      <c r="D6146" s="39" t="str">
        <f>IFERROR(__xludf.DUMMYFUNCTION("IFERROR(RANK(raw!$H6145,Filter(raw!$H$2:$H10000,raw!$B$2:$B10000=raw!$B6145),1),"""")"),"")</f>
        <v/>
      </c>
      <c r="E6146" s="40" t="str">
        <f t="array" ref="E6146">IFERROR(INDEX(raw!$B:$H,MATCH(1,(raw!$B:$B=$B6146)*(raw!$D:$D=$C6146),0),7), "n/a")</f>
        <v/>
      </c>
    </row>
    <row r="6147">
      <c r="B6147" s="39" t="str">
        <f>IFERROR(raw!$B6146,"")</f>
        <v/>
      </c>
      <c r="C6147" s="39" t="str">
        <f>IFERROR(raw!$D6146,"")</f>
        <v/>
      </c>
      <c r="D6147" s="39" t="str">
        <f>IFERROR(__xludf.DUMMYFUNCTION("IFERROR(RANK(raw!$H6146,Filter(raw!$H$2:$H10000,raw!$B$2:$B10000=raw!$B6146),1),"""")"),"")</f>
        <v/>
      </c>
      <c r="E6147" s="40" t="str">
        <f t="array" ref="E6147">IFERROR(INDEX(raw!$B:$H,MATCH(1,(raw!$B:$B=$B6147)*(raw!$D:$D=$C6147),0),7), "n/a")</f>
        <v/>
      </c>
    </row>
    <row r="6148">
      <c r="B6148" s="39" t="str">
        <f>IFERROR(raw!$B6147,"")</f>
        <v/>
      </c>
      <c r="C6148" s="39" t="str">
        <f>IFERROR(raw!$D6147,"")</f>
        <v/>
      </c>
      <c r="D6148" s="39" t="str">
        <f>IFERROR(__xludf.DUMMYFUNCTION("IFERROR(RANK(raw!$H6147,Filter(raw!$H$2:$H10000,raw!$B$2:$B10000=raw!$B6147),1),"""")"),"")</f>
        <v/>
      </c>
      <c r="E6148" s="40" t="str">
        <f t="array" ref="E6148">IFERROR(INDEX(raw!$B:$H,MATCH(1,(raw!$B:$B=$B6148)*(raw!$D:$D=$C6148),0),7), "n/a")</f>
        <v/>
      </c>
    </row>
    <row r="6149">
      <c r="B6149" s="39" t="str">
        <f>IFERROR(raw!$B6148,"")</f>
        <v/>
      </c>
      <c r="C6149" s="39" t="str">
        <f>IFERROR(raw!$D6148,"")</f>
        <v/>
      </c>
      <c r="D6149" s="39" t="str">
        <f>IFERROR(__xludf.DUMMYFUNCTION("IFERROR(RANK(raw!$H6148,Filter(raw!$H$2:$H10000,raw!$B$2:$B10000=raw!$B6148),1),"""")"),"")</f>
        <v/>
      </c>
      <c r="E6149" s="40" t="str">
        <f t="array" ref="E6149">IFERROR(INDEX(raw!$B:$H,MATCH(1,(raw!$B:$B=$B6149)*(raw!$D:$D=$C6149),0),7), "n/a")</f>
        <v/>
      </c>
    </row>
    <row r="6150">
      <c r="B6150" s="39" t="str">
        <f>IFERROR(raw!$B6149,"")</f>
        <v/>
      </c>
      <c r="C6150" s="39" t="str">
        <f>IFERROR(raw!$D6149,"")</f>
        <v/>
      </c>
      <c r="D6150" s="39" t="str">
        <f>IFERROR(__xludf.DUMMYFUNCTION("IFERROR(RANK(raw!$H6149,Filter(raw!$H$2:$H10000,raw!$B$2:$B10000=raw!$B6149),1),"""")"),"")</f>
        <v/>
      </c>
      <c r="E6150" s="40" t="str">
        <f t="array" ref="E6150">IFERROR(INDEX(raw!$B:$H,MATCH(1,(raw!$B:$B=$B6150)*(raw!$D:$D=$C6150),0),7), "n/a")</f>
        <v/>
      </c>
    </row>
    <row r="6151">
      <c r="B6151" s="39" t="str">
        <f>IFERROR(raw!$B6150,"")</f>
        <v/>
      </c>
      <c r="C6151" s="39" t="str">
        <f>IFERROR(raw!$D6150,"")</f>
        <v/>
      </c>
      <c r="D6151" s="39" t="str">
        <f>IFERROR(__xludf.DUMMYFUNCTION("IFERROR(RANK(raw!$H6150,Filter(raw!$H$2:$H10000,raw!$B$2:$B10000=raw!$B6150),1),"""")"),"")</f>
        <v/>
      </c>
      <c r="E6151" s="40" t="str">
        <f t="array" ref="E6151">IFERROR(INDEX(raw!$B:$H,MATCH(1,(raw!$B:$B=$B6151)*(raw!$D:$D=$C6151),0),7), "n/a")</f>
        <v/>
      </c>
    </row>
    <row r="6152">
      <c r="B6152" s="39" t="str">
        <f>IFERROR(raw!$B6151,"")</f>
        <v/>
      </c>
      <c r="C6152" s="39" t="str">
        <f>IFERROR(raw!$D6151,"")</f>
        <v/>
      </c>
      <c r="D6152" s="39" t="str">
        <f>IFERROR(__xludf.DUMMYFUNCTION("IFERROR(RANK(raw!$H6151,Filter(raw!$H$2:$H10000,raw!$B$2:$B10000=raw!$B6151),1),"""")"),"")</f>
        <v/>
      </c>
      <c r="E6152" s="40" t="str">
        <f t="array" ref="E6152">IFERROR(INDEX(raw!$B:$H,MATCH(1,(raw!$B:$B=$B6152)*(raw!$D:$D=$C6152),0),7), "n/a")</f>
        <v/>
      </c>
    </row>
    <row r="6153">
      <c r="B6153" s="39" t="str">
        <f>IFERROR(raw!$B6152,"")</f>
        <v/>
      </c>
      <c r="C6153" s="39" t="str">
        <f>IFERROR(raw!$D6152,"")</f>
        <v/>
      </c>
      <c r="D6153" s="39" t="str">
        <f>IFERROR(__xludf.DUMMYFUNCTION("IFERROR(RANK(raw!$H6152,Filter(raw!$H$2:$H10000,raw!$B$2:$B10000=raw!$B6152),1),"""")"),"")</f>
        <v/>
      </c>
      <c r="E6153" s="40" t="str">
        <f t="array" ref="E6153">IFERROR(INDEX(raw!$B:$H,MATCH(1,(raw!$B:$B=$B6153)*(raw!$D:$D=$C6153),0),7), "n/a")</f>
        <v/>
      </c>
    </row>
    <row r="6154">
      <c r="B6154" s="39" t="str">
        <f>IFERROR(raw!$B6153,"")</f>
        <v/>
      </c>
      <c r="C6154" s="39" t="str">
        <f>IFERROR(raw!$D6153,"")</f>
        <v/>
      </c>
      <c r="D6154" s="39" t="str">
        <f>IFERROR(__xludf.DUMMYFUNCTION("IFERROR(RANK(raw!$H6153,Filter(raw!$H$2:$H10000,raw!$B$2:$B10000=raw!$B6153),1),"""")"),"")</f>
        <v/>
      </c>
      <c r="E6154" s="40" t="str">
        <f t="array" ref="E6154">IFERROR(INDEX(raw!$B:$H,MATCH(1,(raw!$B:$B=$B6154)*(raw!$D:$D=$C6154),0),7), "n/a")</f>
        <v/>
      </c>
    </row>
    <row r="6155">
      <c r="B6155" s="39" t="str">
        <f>IFERROR(raw!$B6154,"")</f>
        <v/>
      </c>
      <c r="C6155" s="39" t="str">
        <f>IFERROR(raw!$D6154,"")</f>
        <v/>
      </c>
      <c r="D6155" s="39" t="str">
        <f>IFERROR(__xludf.DUMMYFUNCTION("IFERROR(RANK(raw!$H6154,Filter(raw!$H$2:$H10000,raw!$B$2:$B10000=raw!$B6154),1),"""")"),"")</f>
        <v/>
      </c>
      <c r="E6155" s="40" t="str">
        <f t="array" ref="E6155">IFERROR(INDEX(raw!$B:$H,MATCH(1,(raw!$B:$B=$B6155)*(raw!$D:$D=$C6155),0),7), "n/a")</f>
        <v/>
      </c>
    </row>
    <row r="6156">
      <c r="B6156" s="39" t="str">
        <f>IFERROR(raw!$B6155,"")</f>
        <v/>
      </c>
      <c r="C6156" s="39" t="str">
        <f>IFERROR(raw!$D6155,"")</f>
        <v/>
      </c>
      <c r="D6156" s="39" t="str">
        <f>IFERROR(__xludf.DUMMYFUNCTION("IFERROR(RANK(raw!$H6155,Filter(raw!$H$2:$H10000,raw!$B$2:$B10000=raw!$B6155),1),"""")"),"")</f>
        <v/>
      </c>
      <c r="E6156" s="40" t="str">
        <f t="array" ref="E6156">IFERROR(INDEX(raw!$B:$H,MATCH(1,(raw!$B:$B=$B6156)*(raw!$D:$D=$C6156),0),7), "n/a")</f>
        <v/>
      </c>
    </row>
    <row r="6157">
      <c r="B6157" s="39" t="str">
        <f>IFERROR(raw!$B6156,"")</f>
        <v/>
      </c>
      <c r="C6157" s="39" t="str">
        <f>IFERROR(raw!$D6156,"")</f>
        <v/>
      </c>
      <c r="D6157" s="39" t="str">
        <f>IFERROR(__xludf.DUMMYFUNCTION("IFERROR(RANK(raw!$H6156,Filter(raw!$H$2:$H10000,raw!$B$2:$B10000=raw!$B6156),1),"""")"),"")</f>
        <v/>
      </c>
      <c r="E6157" s="40" t="str">
        <f t="array" ref="E6157">IFERROR(INDEX(raw!$B:$H,MATCH(1,(raw!$B:$B=$B6157)*(raw!$D:$D=$C6157),0),7), "n/a")</f>
        <v/>
      </c>
    </row>
    <row r="6158">
      <c r="B6158" s="39" t="str">
        <f>IFERROR(raw!$B6157,"")</f>
        <v/>
      </c>
      <c r="C6158" s="39" t="str">
        <f>IFERROR(raw!$D6157,"")</f>
        <v/>
      </c>
      <c r="D6158" s="39" t="str">
        <f>IFERROR(__xludf.DUMMYFUNCTION("IFERROR(RANK(raw!$H6157,Filter(raw!$H$2:$H10000,raw!$B$2:$B10000=raw!$B6157),1),"""")"),"")</f>
        <v/>
      </c>
      <c r="E6158" s="40" t="str">
        <f t="array" ref="E6158">IFERROR(INDEX(raw!$B:$H,MATCH(1,(raw!$B:$B=$B6158)*(raw!$D:$D=$C6158),0),7), "n/a")</f>
        <v/>
      </c>
    </row>
    <row r="6159">
      <c r="B6159" s="39" t="str">
        <f>IFERROR(raw!$B6158,"")</f>
        <v/>
      </c>
      <c r="C6159" s="39" t="str">
        <f>IFERROR(raw!$D6158,"")</f>
        <v/>
      </c>
      <c r="D6159" s="39" t="str">
        <f>IFERROR(__xludf.DUMMYFUNCTION("IFERROR(RANK(raw!$H6158,Filter(raw!$H$2:$H10000,raw!$B$2:$B10000=raw!$B6158),1),"""")"),"")</f>
        <v/>
      </c>
      <c r="E6159" s="40" t="str">
        <f t="array" ref="E6159">IFERROR(INDEX(raw!$B:$H,MATCH(1,(raw!$B:$B=$B6159)*(raw!$D:$D=$C6159),0),7), "n/a")</f>
        <v/>
      </c>
    </row>
    <row r="6160">
      <c r="B6160" s="39" t="str">
        <f>IFERROR(raw!$B6159,"")</f>
        <v/>
      </c>
      <c r="C6160" s="39" t="str">
        <f>IFERROR(raw!$D6159,"")</f>
        <v/>
      </c>
      <c r="D6160" s="39" t="str">
        <f>IFERROR(__xludf.DUMMYFUNCTION("IFERROR(RANK(raw!$H6159,Filter(raw!$H$2:$H10000,raw!$B$2:$B10000=raw!$B6159),1),"""")"),"")</f>
        <v/>
      </c>
      <c r="E6160" s="40" t="str">
        <f t="array" ref="E6160">IFERROR(INDEX(raw!$B:$H,MATCH(1,(raw!$B:$B=$B6160)*(raw!$D:$D=$C6160),0),7), "n/a")</f>
        <v/>
      </c>
    </row>
    <row r="6161">
      <c r="B6161" s="39" t="str">
        <f>IFERROR(raw!$B6160,"")</f>
        <v/>
      </c>
      <c r="C6161" s="39" t="str">
        <f>IFERROR(raw!$D6160,"")</f>
        <v/>
      </c>
      <c r="D6161" s="39" t="str">
        <f>IFERROR(__xludf.DUMMYFUNCTION("IFERROR(RANK(raw!$H6160,Filter(raw!$H$2:$H10000,raw!$B$2:$B10000=raw!$B6160),1),"""")"),"")</f>
        <v/>
      </c>
      <c r="E6161" s="40" t="str">
        <f t="array" ref="E6161">IFERROR(INDEX(raw!$B:$H,MATCH(1,(raw!$B:$B=$B6161)*(raw!$D:$D=$C6161),0),7), "n/a")</f>
        <v/>
      </c>
    </row>
    <row r="6162">
      <c r="B6162" s="39" t="str">
        <f>IFERROR(raw!$B6161,"")</f>
        <v/>
      </c>
      <c r="C6162" s="39" t="str">
        <f>IFERROR(raw!$D6161,"")</f>
        <v/>
      </c>
      <c r="D6162" s="39" t="str">
        <f>IFERROR(__xludf.DUMMYFUNCTION("IFERROR(RANK(raw!$H6161,Filter(raw!$H$2:$H10000,raw!$B$2:$B10000=raw!$B6161),1),"""")"),"")</f>
        <v/>
      </c>
      <c r="E6162" s="40" t="str">
        <f t="array" ref="E6162">IFERROR(INDEX(raw!$B:$H,MATCH(1,(raw!$B:$B=$B6162)*(raw!$D:$D=$C6162),0),7), "n/a")</f>
        <v/>
      </c>
    </row>
    <row r="6163">
      <c r="B6163" s="39" t="str">
        <f>IFERROR(raw!$B6162,"")</f>
        <v/>
      </c>
      <c r="C6163" s="39" t="str">
        <f>IFERROR(raw!$D6162,"")</f>
        <v/>
      </c>
      <c r="D6163" s="39" t="str">
        <f>IFERROR(__xludf.DUMMYFUNCTION("IFERROR(RANK(raw!$H6162,Filter(raw!$H$2:$H10000,raw!$B$2:$B10000=raw!$B6162),1),"""")"),"")</f>
        <v/>
      </c>
      <c r="E6163" s="40" t="str">
        <f t="array" ref="E6163">IFERROR(INDEX(raw!$B:$H,MATCH(1,(raw!$B:$B=$B6163)*(raw!$D:$D=$C6163),0),7), "n/a")</f>
        <v/>
      </c>
    </row>
    <row r="6164">
      <c r="B6164" s="39" t="str">
        <f>IFERROR(raw!$B6163,"")</f>
        <v/>
      </c>
      <c r="C6164" s="39" t="str">
        <f>IFERROR(raw!$D6163,"")</f>
        <v/>
      </c>
      <c r="D6164" s="39" t="str">
        <f>IFERROR(__xludf.DUMMYFUNCTION("IFERROR(RANK(raw!$H6163,Filter(raw!$H$2:$H10000,raw!$B$2:$B10000=raw!$B6163),1),"""")"),"")</f>
        <v/>
      </c>
      <c r="E6164" s="40" t="str">
        <f t="array" ref="E6164">IFERROR(INDEX(raw!$B:$H,MATCH(1,(raw!$B:$B=$B6164)*(raw!$D:$D=$C6164),0),7), "n/a")</f>
        <v/>
      </c>
    </row>
    <row r="6165">
      <c r="B6165" s="39" t="str">
        <f>IFERROR(raw!$B6164,"")</f>
        <v/>
      </c>
      <c r="C6165" s="39" t="str">
        <f>IFERROR(raw!$D6164,"")</f>
        <v/>
      </c>
      <c r="D6165" s="39" t="str">
        <f>IFERROR(__xludf.DUMMYFUNCTION("IFERROR(RANK(raw!$H6164,Filter(raw!$H$2:$H10000,raw!$B$2:$B10000=raw!$B6164),1),"""")"),"")</f>
        <v/>
      </c>
      <c r="E6165" s="40" t="str">
        <f t="array" ref="E6165">IFERROR(INDEX(raw!$B:$H,MATCH(1,(raw!$B:$B=$B6165)*(raw!$D:$D=$C6165),0),7), "n/a")</f>
        <v/>
      </c>
    </row>
    <row r="6166">
      <c r="B6166" s="39" t="str">
        <f>IFERROR(raw!$B6165,"")</f>
        <v/>
      </c>
      <c r="C6166" s="39" t="str">
        <f>IFERROR(raw!$D6165,"")</f>
        <v/>
      </c>
      <c r="D6166" s="39" t="str">
        <f>IFERROR(__xludf.DUMMYFUNCTION("IFERROR(RANK(raw!$H6165,Filter(raw!$H$2:$H10000,raw!$B$2:$B10000=raw!$B6165),1),"""")"),"")</f>
        <v/>
      </c>
      <c r="E6166" s="40" t="str">
        <f t="array" ref="E6166">IFERROR(INDEX(raw!$B:$H,MATCH(1,(raw!$B:$B=$B6166)*(raw!$D:$D=$C6166),0),7), "n/a")</f>
        <v/>
      </c>
    </row>
    <row r="6167">
      <c r="B6167" s="39" t="str">
        <f>IFERROR(raw!$B6166,"")</f>
        <v/>
      </c>
      <c r="C6167" s="39" t="str">
        <f>IFERROR(raw!$D6166,"")</f>
        <v/>
      </c>
      <c r="D6167" s="39" t="str">
        <f>IFERROR(__xludf.DUMMYFUNCTION("IFERROR(RANK(raw!$H6166,Filter(raw!$H$2:$H10000,raw!$B$2:$B10000=raw!$B6166),1),"""")"),"")</f>
        <v/>
      </c>
      <c r="E6167" s="40" t="str">
        <f t="array" ref="E6167">IFERROR(INDEX(raw!$B:$H,MATCH(1,(raw!$B:$B=$B6167)*(raw!$D:$D=$C6167),0),7), "n/a")</f>
        <v/>
      </c>
    </row>
    <row r="6168">
      <c r="B6168" s="39" t="str">
        <f>IFERROR(raw!$B6167,"")</f>
        <v/>
      </c>
      <c r="C6168" s="39" t="str">
        <f>IFERROR(raw!$D6167,"")</f>
        <v/>
      </c>
      <c r="D6168" s="39" t="str">
        <f>IFERROR(__xludf.DUMMYFUNCTION("IFERROR(RANK(raw!$H6167,Filter(raw!$H$2:$H10000,raw!$B$2:$B10000=raw!$B6167),1),"""")"),"")</f>
        <v/>
      </c>
      <c r="E6168" s="40" t="str">
        <f t="array" ref="E6168">IFERROR(INDEX(raw!$B:$H,MATCH(1,(raw!$B:$B=$B6168)*(raw!$D:$D=$C6168),0),7), "n/a")</f>
        <v/>
      </c>
    </row>
    <row r="6169">
      <c r="B6169" s="39" t="str">
        <f>IFERROR(raw!$B6168,"")</f>
        <v/>
      </c>
      <c r="C6169" s="39" t="str">
        <f>IFERROR(raw!$D6168,"")</f>
        <v/>
      </c>
      <c r="D6169" s="39" t="str">
        <f>IFERROR(__xludf.DUMMYFUNCTION("IFERROR(RANK(raw!$H6168,Filter(raw!$H$2:$H10000,raw!$B$2:$B10000=raw!$B6168),1),"""")"),"")</f>
        <v/>
      </c>
      <c r="E6169" s="40" t="str">
        <f t="array" ref="E6169">IFERROR(INDEX(raw!$B:$H,MATCH(1,(raw!$B:$B=$B6169)*(raw!$D:$D=$C6169),0),7), "n/a")</f>
        <v/>
      </c>
    </row>
    <row r="6170">
      <c r="B6170" s="39" t="str">
        <f>IFERROR(raw!$B6169,"")</f>
        <v/>
      </c>
      <c r="C6170" s="39" t="str">
        <f>IFERROR(raw!$D6169,"")</f>
        <v/>
      </c>
      <c r="D6170" s="39" t="str">
        <f>IFERROR(__xludf.DUMMYFUNCTION("IFERROR(RANK(raw!$H6169,Filter(raw!$H$2:$H10000,raw!$B$2:$B10000=raw!$B6169),1),"""")"),"")</f>
        <v/>
      </c>
      <c r="E6170" s="40" t="str">
        <f t="array" ref="E6170">IFERROR(INDEX(raw!$B:$H,MATCH(1,(raw!$B:$B=$B6170)*(raw!$D:$D=$C6170),0),7), "n/a")</f>
        <v/>
      </c>
    </row>
    <row r="6171">
      <c r="B6171" s="39" t="str">
        <f>IFERROR(raw!$B6170,"")</f>
        <v/>
      </c>
      <c r="C6171" s="39" t="str">
        <f>IFERROR(raw!$D6170,"")</f>
        <v/>
      </c>
      <c r="D6171" s="39" t="str">
        <f>IFERROR(__xludf.DUMMYFUNCTION("IFERROR(RANK(raw!$H6170,Filter(raw!$H$2:$H10000,raw!$B$2:$B10000=raw!$B6170),1),"""")"),"")</f>
        <v/>
      </c>
      <c r="E6171" s="40" t="str">
        <f t="array" ref="E6171">IFERROR(INDEX(raw!$B:$H,MATCH(1,(raw!$B:$B=$B6171)*(raw!$D:$D=$C6171),0),7), "n/a")</f>
        <v/>
      </c>
    </row>
    <row r="6172">
      <c r="B6172" s="39" t="str">
        <f>IFERROR(raw!$B6171,"")</f>
        <v/>
      </c>
      <c r="C6172" s="39" t="str">
        <f>IFERROR(raw!$D6171,"")</f>
        <v/>
      </c>
      <c r="D6172" s="39" t="str">
        <f>IFERROR(__xludf.DUMMYFUNCTION("IFERROR(RANK(raw!$H6171,Filter(raw!$H$2:$H10000,raw!$B$2:$B10000=raw!$B6171),1),"""")"),"")</f>
        <v/>
      </c>
      <c r="E6172" s="40" t="str">
        <f t="array" ref="E6172">IFERROR(INDEX(raw!$B:$H,MATCH(1,(raw!$B:$B=$B6172)*(raw!$D:$D=$C6172),0),7), "n/a")</f>
        <v/>
      </c>
    </row>
    <row r="6173">
      <c r="B6173" s="39" t="str">
        <f>IFERROR(raw!$B6172,"")</f>
        <v/>
      </c>
      <c r="C6173" s="39" t="str">
        <f>IFERROR(raw!$D6172,"")</f>
        <v/>
      </c>
      <c r="D6173" s="39" t="str">
        <f>IFERROR(__xludf.DUMMYFUNCTION("IFERROR(RANK(raw!$H6172,Filter(raw!$H$2:$H10000,raw!$B$2:$B10000=raw!$B6172),1),"""")"),"")</f>
        <v/>
      </c>
      <c r="E6173" s="40" t="str">
        <f t="array" ref="E6173">IFERROR(INDEX(raw!$B:$H,MATCH(1,(raw!$B:$B=$B6173)*(raw!$D:$D=$C6173),0),7), "n/a")</f>
        <v/>
      </c>
    </row>
    <row r="6174">
      <c r="B6174" s="39" t="str">
        <f>IFERROR(raw!$B6173,"")</f>
        <v/>
      </c>
      <c r="C6174" s="39" t="str">
        <f>IFERROR(raw!$D6173,"")</f>
        <v/>
      </c>
      <c r="D6174" s="39" t="str">
        <f>IFERROR(__xludf.DUMMYFUNCTION("IFERROR(RANK(raw!$H6173,Filter(raw!$H$2:$H10000,raw!$B$2:$B10000=raw!$B6173),1),"""")"),"")</f>
        <v/>
      </c>
      <c r="E6174" s="40" t="str">
        <f t="array" ref="E6174">IFERROR(INDEX(raw!$B:$H,MATCH(1,(raw!$B:$B=$B6174)*(raw!$D:$D=$C6174),0),7), "n/a")</f>
        <v/>
      </c>
    </row>
    <row r="6175">
      <c r="B6175" s="39" t="str">
        <f>IFERROR(raw!$B6174,"")</f>
        <v/>
      </c>
      <c r="C6175" s="39" t="str">
        <f>IFERROR(raw!$D6174,"")</f>
        <v/>
      </c>
      <c r="D6175" s="39" t="str">
        <f>IFERROR(__xludf.DUMMYFUNCTION("IFERROR(RANK(raw!$H6174,Filter(raw!$H$2:$H10000,raw!$B$2:$B10000=raw!$B6174),1),"""")"),"")</f>
        <v/>
      </c>
      <c r="E6175" s="40" t="str">
        <f t="array" ref="E6175">IFERROR(INDEX(raw!$B:$H,MATCH(1,(raw!$B:$B=$B6175)*(raw!$D:$D=$C6175),0),7), "n/a")</f>
        <v/>
      </c>
    </row>
    <row r="6176">
      <c r="B6176" s="39" t="str">
        <f>IFERROR(raw!$B6175,"")</f>
        <v/>
      </c>
      <c r="C6176" s="39" t="str">
        <f>IFERROR(raw!$D6175,"")</f>
        <v/>
      </c>
      <c r="D6176" s="39" t="str">
        <f>IFERROR(__xludf.DUMMYFUNCTION("IFERROR(RANK(raw!$H6175,Filter(raw!$H$2:$H10000,raw!$B$2:$B10000=raw!$B6175),1),"""")"),"")</f>
        <v/>
      </c>
      <c r="E6176" s="40" t="str">
        <f t="array" ref="E6176">IFERROR(INDEX(raw!$B:$H,MATCH(1,(raw!$B:$B=$B6176)*(raw!$D:$D=$C6176),0),7), "n/a")</f>
        <v/>
      </c>
    </row>
    <row r="6177">
      <c r="B6177" s="39" t="str">
        <f>IFERROR(raw!$B6176,"")</f>
        <v/>
      </c>
      <c r="C6177" s="39" t="str">
        <f>IFERROR(raw!$D6176,"")</f>
        <v/>
      </c>
      <c r="D6177" s="39" t="str">
        <f>IFERROR(__xludf.DUMMYFUNCTION("IFERROR(RANK(raw!$H6176,Filter(raw!$H$2:$H10000,raw!$B$2:$B10000=raw!$B6176),1),"""")"),"")</f>
        <v/>
      </c>
      <c r="E6177" s="40" t="str">
        <f t="array" ref="E6177">IFERROR(INDEX(raw!$B:$H,MATCH(1,(raw!$B:$B=$B6177)*(raw!$D:$D=$C6177),0),7), "n/a")</f>
        <v/>
      </c>
    </row>
    <row r="6178">
      <c r="B6178" s="39" t="str">
        <f>IFERROR(raw!$B6177,"")</f>
        <v/>
      </c>
      <c r="C6178" s="39" t="str">
        <f>IFERROR(raw!$D6177,"")</f>
        <v/>
      </c>
      <c r="D6178" s="39" t="str">
        <f>IFERROR(__xludf.DUMMYFUNCTION("IFERROR(RANK(raw!$H6177,Filter(raw!$H$2:$H10000,raw!$B$2:$B10000=raw!$B6177),1),"""")"),"")</f>
        <v/>
      </c>
      <c r="E6178" s="40" t="str">
        <f t="array" ref="E6178">IFERROR(INDEX(raw!$B:$H,MATCH(1,(raw!$B:$B=$B6178)*(raw!$D:$D=$C6178),0),7), "n/a")</f>
        <v/>
      </c>
    </row>
    <row r="6179">
      <c r="B6179" s="39" t="str">
        <f>IFERROR(raw!$B6178,"")</f>
        <v/>
      </c>
      <c r="C6179" s="39" t="str">
        <f>IFERROR(raw!$D6178,"")</f>
        <v/>
      </c>
      <c r="D6179" s="39" t="str">
        <f>IFERROR(__xludf.DUMMYFUNCTION("IFERROR(RANK(raw!$H6178,Filter(raw!$H$2:$H10000,raw!$B$2:$B10000=raw!$B6178),1),"""")"),"")</f>
        <v/>
      </c>
      <c r="E6179" s="40" t="str">
        <f t="array" ref="E6179">IFERROR(INDEX(raw!$B:$H,MATCH(1,(raw!$B:$B=$B6179)*(raw!$D:$D=$C6179),0),7), "n/a")</f>
        <v/>
      </c>
    </row>
    <row r="6180">
      <c r="B6180" s="39" t="str">
        <f>IFERROR(raw!$B6179,"")</f>
        <v/>
      </c>
      <c r="C6180" s="39" t="str">
        <f>IFERROR(raw!$D6179,"")</f>
        <v/>
      </c>
      <c r="D6180" s="39" t="str">
        <f>IFERROR(__xludf.DUMMYFUNCTION("IFERROR(RANK(raw!$H6179,Filter(raw!$H$2:$H10000,raw!$B$2:$B10000=raw!$B6179),1),"""")"),"")</f>
        <v/>
      </c>
      <c r="E6180" s="40" t="str">
        <f t="array" ref="E6180">IFERROR(INDEX(raw!$B:$H,MATCH(1,(raw!$B:$B=$B6180)*(raw!$D:$D=$C6180),0),7), "n/a")</f>
        <v/>
      </c>
    </row>
    <row r="6181">
      <c r="B6181" s="39" t="str">
        <f>IFERROR(raw!$B6180,"")</f>
        <v/>
      </c>
      <c r="C6181" s="39" t="str">
        <f>IFERROR(raw!$D6180,"")</f>
        <v/>
      </c>
      <c r="D6181" s="39" t="str">
        <f>IFERROR(__xludf.DUMMYFUNCTION("IFERROR(RANK(raw!$H6180,Filter(raw!$H$2:$H10000,raw!$B$2:$B10000=raw!$B6180),1),"""")"),"")</f>
        <v/>
      </c>
      <c r="E6181" s="40" t="str">
        <f t="array" ref="E6181">IFERROR(INDEX(raw!$B:$H,MATCH(1,(raw!$B:$B=$B6181)*(raw!$D:$D=$C6181),0),7), "n/a")</f>
        <v/>
      </c>
    </row>
    <row r="6182">
      <c r="B6182" s="39" t="str">
        <f>IFERROR(raw!$B6181,"")</f>
        <v/>
      </c>
      <c r="C6182" s="39" t="str">
        <f>IFERROR(raw!$D6181,"")</f>
        <v/>
      </c>
      <c r="D6182" s="39" t="str">
        <f>IFERROR(__xludf.DUMMYFUNCTION("IFERROR(RANK(raw!$H6181,Filter(raw!$H$2:$H10000,raw!$B$2:$B10000=raw!$B6181),1),"""")"),"")</f>
        <v/>
      </c>
      <c r="E6182" s="40" t="str">
        <f t="array" ref="E6182">IFERROR(INDEX(raw!$B:$H,MATCH(1,(raw!$B:$B=$B6182)*(raw!$D:$D=$C6182),0),7), "n/a")</f>
        <v/>
      </c>
    </row>
    <row r="6183">
      <c r="B6183" s="39" t="str">
        <f>IFERROR(raw!$B6182,"")</f>
        <v/>
      </c>
      <c r="C6183" s="39" t="str">
        <f>IFERROR(raw!$D6182,"")</f>
        <v/>
      </c>
      <c r="D6183" s="39" t="str">
        <f>IFERROR(__xludf.DUMMYFUNCTION("IFERROR(RANK(raw!$H6182,Filter(raw!$H$2:$H10000,raw!$B$2:$B10000=raw!$B6182),1),"""")"),"")</f>
        <v/>
      </c>
      <c r="E6183" s="40" t="str">
        <f t="array" ref="E6183">IFERROR(INDEX(raw!$B:$H,MATCH(1,(raw!$B:$B=$B6183)*(raw!$D:$D=$C6183),0),7), "n/a")</f>
        <v/>
      </c>
    </row>
    <row r="6184">
      <c r="B6184" s="39" t="str">
        <f>IFERROR(raw!$B6183,"")</f>
        <v/>
      </c>
      <c r="C6184" s="39" t="str">
        <f>IFERROR(raw!$D6183,"")</f>
        <v/>
      </c>
      <c r="D6184" s="39" t="str">
        <f>IFERROR(__xludf.DUMMYFUNCTION("IFERROR(RANK(raw!$H6183,Filter(raw!$H$2:$H10000,raw!$B$2:$B10000=raw!$B6183),1),"""")"),"")</f>
        <v/>
      </c>
      <c r="E6184" s="40" t="str">
        <f t="array" ref="E6184">IFERROR(INDEX(raw!$B:$H,MATCH(1,(raw!$B:$B=$B6184)*(raw!$D:$D=$C6184),0),7), "n/a")</f>
        <v/>
      </c>
    </row>
    <row r="6185">
      <c r="B6185" s="39" t="str">
        <f>IFERROR(raw!$B6184,"")</f>
        <v/>
      </c>
      <c r="C6185" s="39" t="str">
        <f>IFERROR(raw!$D6184,"")</f>
        <v/>
      </c>
      <c r="D6185" s="39" t="str">
        <f>IFERROR(__xludf.DUMMYFUNCTION("IFERROR(RANK(raw!$H6184,Filter(raw!$H$2:$H10000,raw!$B$2:$B10000=raw!$B6184),1),"""")"),"")</f>
        <v/>
      </c>
      <c r="E6185" s="40" t="str">
        <f t="array" ref="E6185">IFERROR(INDEX(raw!$B:$H,MATCH(1,(raw!$B:$B=$B6185)*(raw!$D:$D=$C6185),0),7), "n/a")</f>
        <v/>
      </c>
    </row>
    <row r="6186">
      <c r="B6186" s="39" t="str">
        <f>IFERROR(raw!$B6185,"")</f>
        <v/>
      </c>
      <c r="C6186" s="39" t="str">
        <f>IFERROR(raw!$D6185,"")</f>
        <v/>
      </c>
      <c r="D6186" s="39" t="str">
        <f>IFERROR(__xludf.DUMMYFUNCTION("IFERROR(RANK(raw!$H6185,Filter(raw!$H$2:$H10000,raw!$B$2:$B10000=raw!$B6185),1),"""")"),"")</f>
        <v/>
      </c>
      <c r="E6186" s="40" t="str">
        <f t="array" ref="E6186">IFERROR(INDEX(raw!$B:$H,MATCH(1,(raw!$B:$B=$B6186)*(raw!$D:$D=$C6186),0),7), "n/a")</f>
        <v/>
      </c>
    </row>
    <row r="6187">
      <c r="B6187" s="39" t="str">
        <f>IFERROR(raw!$B6186,"")</f>
        <v/>
      </c>
      <c r="C6187" s="39" t="str">
        <f>IFERROR(raw!$D6186,"")</f>
        <v/>
      </c>
      <c r="D6187" s="39" t="str">
        <f>IFERROR(__xludf.DUMMYFUNCTION("IFERROR(RANK(raw!$H6186,Filter(raw!$H$2:$H10000,raw!$B$2:$B10000=raw!$B6186),1),"""")"),"")</f>
        <v/>
      </c>
      <c r="E6187" s="40" t="str">
        <f t="array" ref="E6187">IFERROR(INDEX(raw!$B:$H,MATCH(1,(raw!$B:$B=$B6187)*(raw!$D:$D=$C6187),0),7), "n/a")</f>
        <v/>
      </c>
    </row>
    <row r="6188">
      <c r="B6188" s="39" t="str">
        <f>IFERROR(raw!$B6187,"")</f>
        <v/>
      </c>
      <c r="C6188" s="39" t="str">
        <f>IFERROR(raw!$D6187,"")</f>
        <v/>
      </c>
      <c r="D6188" s="39" t="str">
        <f>IFERROR(__xludf.DUMMYFUNCTION("IFERROR(RANK(raw!$H6187,Filter(raw!$H$2:$H10000,raw!$B$2:$B10000=raw!$B6187),1),"""")"),"")</f>
        <v/>
      </c>
      <c r="E6188" s="40" t="str">
        <f t="array" ref="E6188">IFERROR(INDEX(raw!$B:$H,MATCH(1,(raw!$B:$B=$B6188)*(raw!$D:$D=$C6188),0),7), "n/a")</f>
        <v/>
      </c>
    </row>
    <row r="6189">
      <c r="B6189" s="39" t="str">
        <f>IFERROR(raw!$B6188,"")</f>
        <v/>
      </c>
      <c r="C6189" s="39" t="str">
        <f>IFERROR(raw!$D6188,"")</f>
        <v/>
      </c>
      <c r="D6189" s="39" t="str">
        <f>IFERROR(__xludf.DUMMYFUNCTION("IFERROR(RANK(raw!$H6188,Filter(raw!$H$2:$H10000,raw!$B$2:$B10000=raw!$B6188),1),"""")"),"")</f>
        <v/>
      </c>
      <c r="E6189" s="40" t="str">
        <f t="array" ref="E6189">IFERROR(INDEX(raw!$B:$H,MATCH(1,(raw!$B:$B=$B6189)*(raw!$D:$D=$C6189),0),7), "n/a")</f>
        <v/>
      </c>
    </row>
    <row r="6190">
      <c r="B6190" s="39" t="str">
        <f>IFERROR(raw!$B6189,"")</f>
        <v/>
      </c>
      <c r="C6190" s="39" t="str">
        <f>IFERROR(raw!$D6189,"")</f>
        <v/>
      </c>
      <c r="D6190" s="39" t="str">
        <f>IFERROR(__xludf.DUMMYFUNCTION("IFERROR(RANK(raw!$H6189,Filter(raw!$H$2:$H10000,raw!$B$2:$B10000=raw!$B6189),1),"""")"),"")</f>
        <v/>
      </c>
      <c r="E6190" s="40" t="str">
        <f t="array" ref="E6190">IFERROR(INDEX(raw!$B:$H,MATCH(1,(raw!$B:$B=$B6190)*(raw!$D:$D=$C6190),0),7), "n/a")</f>
        <v/>
      </c>
    </row>
    <row r="6191">
      <c r="B6191" s="39" t="str">
        <f>IFERROR(raw!$B6190,"")</f>
        <v/>
      </c>
      <c r="C6191" s="39" t="str">
        <f>IFERROR(raw!$D6190,"")</f>
        <v/>
      </c>
      <c r="D6191" s="39" t="str">
        <f>IFERROR(__xludf.DUMMYFUNCTION("IFERROR(RANK(raw!$H6190,Filter(raw!$H$2:$H10000,raw!$B$2:$B10000=raw!$B6190),1),"""")"),"")</f>
        <v/>
      </c>
      <c r="E6191" s="40" t="str">
        <f t="array" ref="E6191">IFERROR(INDEX(raw!$B:$H,MATCH(1,(raw!$B:$B=$B6191)*(raw!$D:$D=$C6191),0),7), "n/a")</f>
        <v/>
      </c>
    </row>
    <row r="6192">
      <c r="B6192" s="39" t="str">
        <f>IFERROR(raw!$B6191,"")</f>
        <v/>
      </c>
      <c r="C6192" s="39" t="str">
        <f>IFERROR(raw!$D6191,"")</f>
        <v/>
      </c>
      <c r="D6192" s="39" t="str">
        <f>IFERROR(__xludf.DUMMYFUNCTION("IFERROR(RANK(raw!$H6191,Filter(raw!$H$2:$H10000,raw!$B$2:$B10000=raw!$B6191),1),"""")"),"")</f>
        <v/>
      </c>
      <c r="E6192" s="40" t="str">
        <f t="array" ref="E6192">IFERROR(INDEX(raw!$B:$H,MATCH(1,(raw!$B:$B=$B6192)*(raw!$D:$D=$C6192),0),7), "n/a")</f>
        <v/>
      </c>
    </row>
    <row r="6193">
      <c r="B6193" s="39" t="str">
        <f>IFERROR(raw!$B6192,"")</f>
        <v/>
      </c>
      <c r="C6193" s="39" t="str">
        <f>IFERROR(raw!$D6192,"")</f>
        <v/>
      </c>
      <c r="D6193" s="39" t="str">
        <f>IFERROR(__xludf.DUMMYFUNCTION("IFERROR(RANK(raw!$H6192,Filter(raw!$H$2:$H10000,raw!$B$2:$B10000=raw!$B6192),1),"""")"),"")</f>
        <v/>
      </c>
      <c r="E6193" s="40" t="str">
        <f t="array" ref="E6193">IFERROR(INDEX(raw!$B:$H,MATCH(1,(raw!$B:$B=$B6193)*(raw!$D:$D=$C6193),0),7), "n/a")</f>
        <v/>
      </c>
    </row>
    <row r="6194">
      <c r="B6194" s="39" t="str">
        <f>IFERROR(raw!$B6193,"")</f>
        <v/>
      </c>
      <c r="C6194" s="39" t="str">
        <f>IFERROR(raw!$D6193,"")</f>
        <v/>
      </c>
      <c r="D6194" s="39" t="str">
        <f>IFERROR(__xludf.DUMMYFUNCTION("IFERROR(RANK(raw!$H6193,Filter(raw!$H$2:$H10000,raw!$B$2:$B10000=raw!$B6193),1),"""")"),"")</f>
        <v/>
      </c>
      <c r="E6194" s="40" t="str">
        <f t="array" ref="E6194">IFERROR(INDEX(raw!$B:$H,MATCH(1,(raw!$B:$B=$B6194)*(raw!$D:$D=$C6194),0),7), "n/a")</f>
        <v/>
      </c>
    </row>
    <row r="6195">
      <c r="B6195" s="39" t="str">
        <f>IFERROR(raw!$B6194,"")</f>
        <v/>
      </c>
      <c r="C6195" s="39" t="str">
        <f>IFERROR(raw!$D6194,"")</f>
        <v/>
      </c>
      <c r="D6195" s="39" t="str">
        <f>IFERROR(__xludf.DUMMYFUNCTION("IFERROR(RANK(raw!$H6194,Filter(raw!$H$2:$H10000,raw!$B$2:$B10000=raw!$B6194),1),"""")"),"")</f>
        <v/>
      </c>
      <c r="E6195" s="40" t="str">
        <f t="array" ref="E6195">IFERROR(INDEX(raw!$B:$H,MATCH(1,(raw!$B:$B=$B6195)*(raw!$D:$D=$C6195),0),7), "n/a")</f>
        <v/>
      </c>
    </row>
    <row r="6196">
      <c r="B6196" s="39" t="str">
        <f>IFERROR(raw!$B6195,"")</f>
        <v/>
      </c>
      <c r="C6196" s="39" t="str">
        <f>IFERROR(raw!$D6195,"")</f>
        <v/>
      </c>
      <c r="D6196" s="39" t="str">
        <f>IFERROR(__xludf.DUMMYFUNCTION("IFERROR(RANK(raw!$H6195,Filter(raw!$H$2:$H10000,raw!$B$2:$B10000=raw!$B6195),1),"""")"),"")</f>
        <v/>
      </c>
      <c r="E6196" s="40" t="str">
        <f t="array" ref="E6196">IFERROR(INDEX(raw!$B:$H,MATCH(1,(raw!$B:$B=$B6196)*(raw!$D:$D=$C6196),0),7), "n/a")</f>
        <v/>
      </c>
    </row>
    <row r="6197">
      <c r="B6197" s="39" t="str">
        <f>IFERROR(raw!$B6196,"")</f>
        <v/>
      </c>
      <c r="C6197" s="39" t="str">
        <f>IFERROR(raw!$D6196,"")</f>
        <v/>
      </c>
      <c r="D6197" s="39" t="str">
        <f>IFERROR(__xludf.DUMMYFUNCTION("IFERROR(RANK(raw!$H6196,Filter(raw!$H$2:$H10000,raw!$B$2:$B10000=raw!$B6196),1),"""")"),"")</f>
        <v/>
      </c>
      <c r="E6197" s="40" t="str">
        <f t="array" ref="E6197">IFERROR(INDEX(raw!$B:$H,MATCH(1,(raw!$B:$B=$B6197)*(raw!$D:$D=$C6197),0),7), "n/a")</f>
        <v/>
      </c>
    </row>
    <row r="6198">
      <c r="B6198" s="39" t="str">
        <f>IFERROR(raw!$B6197,"")</f>
        <v/>
      </c>
      <c r="C6198" s="39" t="str">
        <f>IFERROR(raw!$D6197,"")</f>
        <v/>
      </c>
      <c r="D6198" s="39" t="str">
        <f>IFERROR(__xludf.DUMMYFUNCTION("IFERROR(RANK(raw!$H6197,Filter(raw!$H$2:$H10000,raw!$B$2:$B10000=raw!$B6197),1),"""")"),"")</f>
        <v/>
      </c>
      <c r="E6198" s="40" t="str">
        <f t="array" ref="E6198">IFERROR(INDEX(raw!$B:$H,MATCH(1,(raw!$B:$B=$B6198)*(raw!$D:$D=$C6198),0),7), "n/a")</f>
        <v/>
      </c>
    </row>
    <row r="6199">
      <c r="B6199" s="39" t="str">
        <f>IFERROR(raw!$B6198,"")</f>
        <v/>
      </c>
      <c r="C6199" s="39" t="str">
        <f>IFERROR(raw!$D6198,"")</f>
        <v/>
      </c>
      <c r="D6199" s="39" t="str">
        <f>IFERROR(__xludf.DUMMYFUNCTION("IFERROR(RANK(raw!$H6198,Filter(raw!$H$2:$H10000,raw!$B$2:$B10000=raw!$B6198),1),"""")"),"")</f>
        <v/>
      </c>
      <c r="E6199" s="40" t="str">
        <f t="array" ref="E6199">IFERROR(INDEX(raw!$B:$H,MATCH(1,(raw!$B:$B=$B6199)*(raw!$D:$D=$C6199),0),7), "n/a")</f>
        <v/>
      </c>
    </row>
    <row r="6200">
      <c r="B6200" s="39" t="str">
        <f>IFERROR(raw!$B6199,"")</f>
        <v/>
      </c>
      <c r="C6200" s="39" t="str">
        <f>IFERROR(raw!$D6199,"")</f>
        <v/>
      </c>
      <c r="D6200" s="39" t="str">
        <f>IFERROR(__xludf.DUMMYFUNCTION("IFERROR(RANK(raw!$H6199,Filter(raw!$H$2:$H10000,raw!$B$2:$B10000=raw!$B6199),1),"""")"),"")</f>
        <v/>
      </c>
      <c r="E6200" s="40" t="str">
        <f t="array" ref="E6200">IFERROR(INDEX(raw!$B:$H,MATCH(1,(raw!$B:$B=$B6200)*(raw!$D:$D=$C6200),0),7), "n/a")</f>
        <v/>
      </c>
    </row>
    <row r="6201">
      <c r="B6201" s="39" t="str">
        <f>IFERROR(raw!$B6200,"")</f>
        <v/>
      </c>
      <c r="C6201" s="39" t="str">
        <f>IFERROR(raw!$D6200,"")</f>
        <v/>
      </c>
      <c r="D6201" s="39" t="str">
        <f>IFERROR(__xludf.DUMMYFUNCTION("IFERROR(RANK(raw!$H6200,Filter(raw!$H$2:$H10000,raw!$B$2:$B10000=raw!$B6200),1),"""")"),"")</f>
        <v/>
      </c>
      <c r="E6201" s="40" t="str">
        <f t="array" ref="E6201">IFERROR(INDEX(raw!$B:$H,MATCH(1,(raw!$B:$B=$B6201)*(raw!$D:$D=$C6201),0),7), "n/a")</f>
        <v/>
      </c>
    </row>
    <row r="6202">
      <c r="B6202" s="39" t="str">
        <f>IFERROR(raw!$B6201,"")</f>
        <v/>
      </c>
      <c r="C6202" s="39" t="str">
        <f>IFERROR(raw!$D6201,"")</f>
        <v/>
      </c>
      <c r="D6202" s="39" t="str">
        <f>IFERROR(__xludf.DUMMYFUNCTION("IFERROR(RANK(raw!$H6201,Filter(raw!$H$2:$H10000,raw!$B$2:$B10000=raw!$B6201),1),"""")"),"")</f>
        <v/>
      </c>
      <c r="E6202" s="40" t="str">
        <f t="array" ref="E6202">IFERROR(INDEX(raw!$B:$H,MATCH(1,(raw!$B:$B=$B6202)*(raw!$D:$D=$C6202),0),7), "n/a")</f>
        <v/>
      </c>
    </row>
    <row r="6203">
      <c r="B6203" s="39" t="str">
        <f>IFERROR(raw!$B6202,"")</f>
        <v/>
      </c>
      <c r="C6203" s="39" t="str">
        <f>IFERROR(raw!$D6202,"")</f>
        <v/>
      </c>
      <c r="D6203" s="39" t="str">
        <f>IFERROR(__xludf.DUMMYFUNCTION("IFERROR(RANK(raw!$H6202,Filter(raw!$H$2:$H10000,raw!$B$2:$B10000=raw!$B6202),1),"""")"),"")</f>
        <v/>
      </c>
      <c r="E6203" s="40" t="str">
        <f t="array" ref="E6203">IFERROR(INDEX(raw!$B:$H,MATCH(1,(raw!$B:$B=$B6203)*(raw!$D:$D=$C6203),0),7), "n/a")</f>
        <v/>
      </c>
    </row>
    <row r="6204">
      <c r="B6204" s="39" t="str">
        <f>IFERROR(raw!$B6203,"")</f>
        <v/>
      </c>
      <c r="C6204" s="39" t="str">
        <f>IFERROR(raw!$D6203,"")</f>
        <v/>
      </c>
      <c r="D6204" s="39" t="str">
        <f>IFERROR(__xludf.DUMMYFUNCTION("IFERROR(RANK(raw!$H6203,Filter(raw!$H$2:$H10000,raw!$B$2:$B10000=raw!$B6203),1),"""")"),"")</f>
        <v/>
      </c>
      <c r="E6204" s="40" t="str">
        <f t="array" ref="E6204">IFERROR(INDEX(raw!$B:$H,MATCH(1,(raw!$B:$B=$B6204)*(raw!$D:$D=$C6204),0),7), "n/a")</f>
        <v/>
      </c>
    </row>
    <row r="6205">
      <c r="B6205" s="39" t="str">
        <f>IFERROR(raw!$B6204,"")</f>
        <v/>
      </c>
      <c r="C6205" s="39" t="str">
        <f>IFERROR(raw!$D6204,"")</f>
        <v/>
      </c>
      <c r="D6205" s="39" t="str">
        <f>IFERROR(__xludf.DUMMYFUNCTION("IFERROR(RANK(raw!$H6204,Filter(raw!$H$2:$H10000,raw!$B$2:$B10000=raw!$B6204),1),"""")"),"")</f>
        <v/>
      </c>
      <c r="E6205" s="40" t="str">
        <f t="array" ref="E6205">IFERROR(INDEX(raw!$B:$H,MATCH(1,(raw!$B:$B=$B6205)*(raw!$D:$D=$C6205),0),7), "n/a")</f>
        <v/>
      </c>
    </row>
    <row r="6206">
      <c r="B6206" s="39" t="str">
        <f>IFERROR(raw!$B6205,"")</f>
        <v/>
      </c>
      <c r="C6206" s="39" t="str">
        <f>IFERROR(raw!$D6205,"")</f>
        <v/>
      </c>
      <c r="D6206" s="39" t="str">
        <f>IFERROR(__xludf.DUMMYFUNCTION("IFERROR(RANK(raw!$H6205,Filter(raw!$H$2:$H10000,raw!$B$2:$B10000=raw!$B6205),1),"""")"),"")</f>
        <v/>
      </c>
      <c r="E6206" s="40" t="str">
        <f t="array" ref="E6206">IFERROR(INDEX(raw!$B:$H,MATCH(1,(raw!$B:$B=$B6206)*(raw!$D:$D=$C6206),0),7), "n/a")</f>
        <v/>
      </c>
    </row>
    <row r="6207">
      <c r="B6207" s="39" t="str">
        <f>IFERROR(raw!$B6206,"")</f>
        <v/>
      </c>
      <c r="C6207" s="39" t="str">
        <f>IFERROR(raw!$D6206,"")</f>
        <v/>
      </c>
      <c r="D6207" s="39" t="str">
        <f>IFERROR(__xludf.DUMMYFUNCTION("IFERROR(RANK(raw!$H6206,Filter(raw!$H$2:$H10000,raw!$B$2:$B10000=raw!$B6206),1),"""")"),"")</f>
        <v/>
      </c>
      <c r="E6207" s="40" t="str">
        <f t="array" ref="E6207">IFERROR(INDEX(raw!$B:$H,MATCH(1,(raw!$B:$B=$B6207)*(raw!$D:$D=$C6207),0),7), "n/a")</f>
        <v/>
      </c>
    </row>
    <row r="6208">
      <c r="B6208" s="39" t="str">
        <f>IFERROR(raw!$B6207,"")</f>
        <v/>
      </c>
      <c r="C6208" s="39" t="str">
        <f>IFERROR(raw!$D6207,"")</f>
        <v/>
      </c>
      <c r="D6208" s="39" t="str">
        <f>IFERROR(__xludf.DUMMYFUNCTION("IFERROR(RANK(raw!$H6207,Filter(raw!$H$2:$H10000,raw!$B$2:$B10000=raw!$B6207),1),"""")"),"")</f>
        <v/>
      </c>
      <c r="E6208" s="40" t="str">
        <f t="array" ref="E6208">IFERROR(INDEX(raw!$B:$H,MATCH(1,(raw!$B:$B=$B6208)*(raw!$D:$D=$C6208),0),7), "n/a")</f>
        <v/>
      </c>
    </row>
    <row r="6209">
      <c r="B6209" s="39" t="str">
        <f>IFERROR(raw!$B6208,"")</f>
        <v/>
      </c>
      <c r="C6209" s="39" t="str">
        <f>IFERROR(raw!$D6208,"")</f>
        <v/>
      </c>
      <c r="D6209" s="39" t="str">
        <f>IFERROR(__xludf.DUMMYFUNCTION("IFERROR(RANK(raw!$H6208,Filter(raw!$H$2:$H10000,raw!$B$2:$B10000=raw!$B6208),1),"""")"),"")</f>
        <v/>
      </c>
      <c r="E6209" s="40" t="str">
        <f t="array" ref="E6209">IFERROR(INDEX(raw!$B:$H,MATCH(1,(raw!$B:$B=$B6209)*(raw!$D:$D=$C6209),0),7), "n/a")</f>
        <v/>
      </c>
    </row>
    <row r="6210">
      <c r="B6210" s="39" t="str">
        <f>IFERROR(raw!$B6209,"")</f>
        <v/>
      </c>
      <c r="C6210" s="39" t="str">
        <f>IFERROR(raw!$D6209,"")</f>
        <v/>
      </c>
      <c r="D6210" s="39" t="str">
        <f>IFERROR(__xludf.DUMMYFUNCTION("IFERROR(RANK(raw!$H6209,Filter(raw!$H$2:$H10000,raw!$B$2:$B10000=raw!$B6209),1),"""")"),"")</f>
        <v/>
      </c>
      <c r="E6210" s="40" t="str">
        <f t="array" ref="E6210">IFERROR(INDEX(raw!$B:$H,MATCH(1,(raw!$B:$B=$B6210)*(raw!$D:$D=$C6210),0),7), "n/a")</f>
        <v/>
      </c>
    </row>
    <row r="6211">
      <c r="B6211" s="39" t="str">
        <f>IFERROR(raw!$B6210,"")</f>
        <v/>
      </c>
      <c r="C6211" s="39" t="str">
        <f>IFERROR(raw!$D6210,"")</f>
        <v/>
      </c>
      <c r="D6211" s="39" t="str">
        <f>IFERROR(__xludf.DUMMYFUNCTION("IFERROR(RANK(raw!$H6210,Filter(raw!$H$2:$H10000,raw!$B$2:$B10000=raw!$B6210),1),"""")"),"")</f>
        <v/>
      </c>
      <c r="E6211" s="40" t="str">
        <f t="array" ref="E6211">IFERROR(INDEX(raw!$B:$H,MATCH(1,(raw!$B:$B=$B6211)*(raw!$D:$D=$C6211),0),7), "n/a")</f>
        <v/>
      </c>
    </row>
    <row r="6212">
      <c r="B6212" s="39" t="str">
        <f>IFERROR(raw!$B6211,"")</f>
        <v/>
      </c>
      <c r="C6212" s="39" t="str">
        <f>IFERROR(raw!$D6211,"")</f>
        <v/>
      </c>
      <c r="D6212" s="39" t="str">
        <f>IFERROR(__xludf.DUMMYFUNCTION("IFERROR(RANK(raw!$H6211,Filter(raw!$H$2:$H10000,raw!$B$2:$B10000=raw!$B6211),1),"""")"),"")</f>
        <v/>
      </c>
      <c r="E6212" s="40" t="str">
        <f t="array" ref="E6212">IFERROR(INDEX(raw!$B:$H,MATCH(1,(raw!$B:$B=$B6212)*(raw!$D:$D=$C6212),0),7), "n/a")</f>
        <v/>
      </c>
    </row>
    <row r="6213">
      <c r="B6213" s="39" t="str">
        <f>IFERROR(raw!$B6212,"")</f>
        <v/>
      </c>
      <c r="C6213" s="39" t="str">
        <f>IFERROR(raw!$D6212,"")</f>
        <v/>
      </c>
      <c r="D6213" s="39" t="str">
        <f>IFERROR(__xludf.DUMMYFUNCTION("IFERROR(RANK(raw!$H6212,Filter(raw!$H$2:$H10000,raw!$B$2:$B10000=raw!$B6212),1),"""")"),"")</f>
        <v/>
      </c>
      <c r="E6213" s="40" t="str">
        <f t="array" ref="E6213">IFERROR(INDEX(raw!$B:$H,MATCH(1,(raw!$B:$B=$B6213)*(raw!$D:$D=$C6213),0),7), "n/a")</f>
        <v/>
      </c>
    </row>
    <row r="6214">
      <c r="B6214" s="39" t="str">
        <f>IFERROR(raw!$B6213,"")</f>
        <v/>
      </c>
      <c r="C6214" s="39" t="str">
        <f>IFERROR(raw!$D6213,"")</f>
        <v/>
      </c>
      <c r="D6214" s="39" t="str">
        <f>IFERROR(__xludf.DUMMYFUNCTION("IFERROR(RANK(raw!$H6213,Filter(raw!$H$2:$H10000,raw!$B$2:$B10000=raw!$B6213),1),"""")"),"")</f>
        <v/>
      </c>
      <c r="E6214" s="40" t="str">
        <f t="array" ref="E6214">IFERROR(INDEX(raw!$B:$H,MATCH(1,(raw!$B:$B=$B6214)*(raw!$D:$D=$C6214),0),7), "n/a")</f>
        <v/>
      </c>
    </row>
    <row r="6215">
      <c r="B6215" s="39" t="str">
        <f>IFERROR(raw!$B6214,"")</f>
        <v/>
      </c>
      <c r="C6215" s="39" t="str">
        <f>IFERROR(raw!$D6214,"")</f>
        <v/>
      </c>
      <c r="D6215" s="39" t="str">
        <f>IFERROR(__xludf.DUMMYFUNCTION("IFERROR(RANK(raw!$H6214,Filter(raw!$H$2:$H10000,raw!$B$2:$B10000=raw!$B6214),1),"""")"),"")</f>
        <v/>
      </c>
      <c r="E6215" s="40" t="str">
        <f t="array" ref="E6215">IFERROR(INDEX(raw!$B:$H,MATCH(1,(raw!$B:$B=$B6215)*(raw!$D:$D=$C6215),0),7), "n/a")</f>
        <v/>
      </c>
    </row>
    <row r="6216">
      <c r="B6216" s="39" t="str">
        <f>IFERROR(raw!$B6215,"")</f>
        <v/>
      </c>
      <c r="C6216" s="39" t="str">
        <f>IFERROR(raw!$D6215,"")</f>
        <v/>
      </c>
      <c r="D6216" s="39" t="str">
        <f>IFERROR(__xludf.DUMMYFUNCTION("IFERROR(RANK(raw!$H6215,Filter(raw!$H$2:$H10000,raw!$B$2:$B10000=raw!$B6215),1),"""")"),"")</f>
        <v/>
      </c>
      <c r="E6216" s="40" t="str">
        <f t="array" ref="E6216">IFERROR(INDEX(raw!$B:$H,MATCH(1,(raw!$B:$B=$B6216)*(raw!$D:$D=$C6216),0),7), "n/a")</f>
        <v/>
      </c>
    </row>
    <row r="6217">
      <c r="B6217" s="39" t="str">
        <f>IFERROR(raw!$B6216,"")</f>
        <v/>
      </c>
      <c r="C6217" s="39" t="str">
        <f>IFERROR(raw!$D6216,"")</f>
        <v/>
      </c>
      <c r="D6217" s="39" t="str">
        <f>IFERROR(__xludf.DUMMYFUNCTION("IFERROR(RANK(raw!$H6216,Filter(raw!$H$2:$H10000,raw!$B$2:$B10000=raw!$B6216),1),"""")"),"")</f>
        <v/>
      </c>
      <c r="E6217" s="40" t="str">
        <f t="array" ref="E6217">IFERROR(INDEX(raw!$B:$H,MATCH(1,(raw!$B:$B=$B6217)*(raw!$D:$D=$C6217),0),7), "n/a")</f>
        <v/>
      </c>
    </row>
    <row r="6218">
      <c r="B6218" s="39" t="str">
        <f>IFERROR(raw!$B6217,"")</f>
        <v/>
      </c>
      <c r="C6218" s="39" t="str">
        <f>IFERROR(raw!$D6217,"")</f>
        <v/>
      </c>
      <c r="D6218" s="39" t="str">
        <f>IFERROR(__xludf.DUMMYFUNCTION("IFERROR(RANK(raw!$H6217,Filter(raw!$H$2:$H10000,raw!$B$2:$B10000=raw!$B6217),1),"""")"),"")</f>
        <v/>
      </c>
      <c r="E6218" s="40" t="str">
        <f t="array" ref="E6218">IFERROR(INDEX(raw!$B:$H,MATCH(1,(raw!$B:$B=$B6218)*(raw!$D:$D=$C6218),0),7), "n/a")</f>
        <v/>
      </c>
    </row>
    <row r="6219">
      <c r="B6219" s="39" t="str">
        <f>IFERROR(raw!$B6218,"")</f>
        <v/>
      </c>
      <c r="C6219" s="39" t="str">
        <f>IFERROR(raw!$D6218,"")</f>
        <v/>
      </c>
      <c r="D6219" s="39" t="str">
        <f>IFERROR(__xludf.DUMMYFUNCTION("IFERROR(RANK(raw!$H6218,Filter(raw!$H$2:$H10000,raw!$B$2:$B10000=raw!$B6218),1),"""")"),"")</f>
        <v/>
      </c>
      <c r="E6219" s="40" t="str">
        <f t="array" ref="E6219">IFERROR(INDEX(raw!$B:$H,MATCH(1,(raw!$B:$B=$B6219)*(raw!$D:$D=$C6219),0),7), "n/a")</f>
        <v/>
      </c>
    </row>
    <row r="6220">
      <c r="B6220" s="39" t="str">
        <f>IFERROR(raw!$B6219,"")</f>
        <v/>
      </c>
      <c r="C6220" s="39" t="str">
        <f>IFERROR(raw!$D6219,"")</f>
        <v/>
      </c>
      <c r="D6220" s="39" t="str">
        <f>IFERROR(__xludf.DUMMYFUNCTION("IFERROR(RANK(raw!$H6219,Filter(raw!$H$2:$H10000,raw!$B$2:$B10000=raw!$B6219),1),"""")"),"")</f>
        <v/>
      </c>
      <c r="E6220" s="40" t="str">
        <f t="array" ref="E6220">IFERROR(INDEX(raw!$B:$H,MATCH(1,(raw!$B:$B=$B6220)*(raw!$D:$D=$C6220),0),7), "n/a")</f>
        <v/>
      </c>
    </row>
    <row r="6221">
      <c r="B6221" s="39" t="str">
        <f>IFERROR(raw!$B6220,"")</f>
        <v/>
      </c>
      <c r="C6221" s="39" t="str">
        <f>IFERROR(raw!$D6220,"")</f>
        <v/>
      </c>
      <c r="D6221" s="39" t="str">
        <f>IFERROR(__xludf.DUMMYFUNCTION("IFERROR(RANK(raw!$H6220,Filter(raw!$H$2:$H10000,raw!$B$2:$B10000=raw!$B6220),1),"""")"),"")</f>
        <v/>
      </c>
      <c r="E6221" s="40" t="str">
        <f t="array" ref="E6221">IFERROR(INDEX(raw!$B:$H,MATCH(1,(raw!$B:$B=$B6221)*(raw!$D:$D=$C6221),0),7), "n/a")</f>
        <v/>
      </c>
    </row>
    <row r="6222">
      <c r="B6222" s="39" t="str">
        <f>IFERROR(raw!$B6221,"")</f>
        <v/>
      </c>
      <c r="C6222" s="39" t="str">
        <f>IFERROR(raw!$D6221,"")</f>
        <v/>
      </c>
      <c r="D6222" s="39" t="str">
        <f>IFERROR(__xludf.DUMMYFUNCTION("IFERROR(RANK(raw!$H6221,Filter(raw!$H$2:$H10000,raw!$B$2:$B10000=raw!$B6221),1),"""")"),"")</f>
        <v/>
      </c>
      <c r="E6222" s="40" t="str">
        <f t="array" ref="E6222">IFERROR(INDEX(raw!$B:$H,MATCH(1,(raw!$B:$B=$B6222)*(raw!$D:$D=$C6222),0),7), "n/a")</f>
        <v/>
      </c>
    </row>
    <row r="6223">
      <c r="B6223" s="39" t="str">
        <f>IFERROR(raw!$B6222,"")</f>
        <v/>
      </c>
      <c r="C6223" s="39" t="str">
        <f>IFERROR(raw!$D6222,"")</f>
        <v/>
      </c>
      <c r="D6223" s="39" t="str">
        <f>IFERROR(__xludf.DUMMYFUNCTION("IFERROR(RANK(raw!$H6222,Filter(raw!$H$2:$H10000,raw!$B$2:$B10000=raw!$B6222),1),"""")"),"")</f>
        <v/>
      </c>
      <c r="E6223" s="40" t="str">
        <f t="array" ref="E6223">IFERROR(INDEX(raw!$B:$H,MATCH(1,(raw!$B:$B=$B6223)*(raw!$D:$D=$C6223),0),7), "n/a")</f>
        <v/>
      </c>
    </row>
    <row r="6224">
      <c r="B6224" s="39" t="str">
        <f>IFERROR(raw!$B6223,"")</f>
        <v/>
      </c>
      <c r="C6224" s="39" t="str">
        <f>IFERROR(raw!$D6223,"")</f>
        <v/>
      </c>
      <c r="D6224" s="39" t="str">
        <f>IFERROR(__xludf.DUMMYFUNCTION("IFERROR(RANK(raw!$H6223,Filter(raw!$H$2:$H10000,raw!$B$2:$B10000=raw!$B6223),1),"""")"),"")</f>
        <v/>
      </c>
      <c r="E6224" s="40" t="str">
        <f t="array" ref="E6224">IFERROR(INDEX(raw!$B:$H,MATCH(1,(raw!$B:$B=$B6224)*(raw!$D:$D=$C6224),0),7), "n/a")</f>
        <v/>
      </c>
    </row>
    <row r="6225">
      <c r="B6225" s="39" t="str">
        <f>IFERROR(raw!$B6224,"")</f>
        <v/>
      </c>
      <c r="C6225" s="39" t="str">
        <f>IFERROR(raw!$D6224,"")</f>
        <v/>
      </c>
      <c r="D6225" s="39" t="str">
        <f>IFERROR(__xludf.DUMMYFUNCTION("IFERROR(RANK(raw!$H6224,Filter(raw!$H$2:$H10000,raw!$B$2:$B10000=raw!$B6224),1),"""")"),"")</f>
        <v/>
      </c>
      <c r="E6225" s="40" t="str">
        <f t="array" ref="E6225">IFERROR(INDEX(raw!$B:$H,MATCH(1,(raw!$B:$B=$B6225)*(raw!$D:$D=$C6225),0),7), "n/a")</f>
        <v/>
      </c>
    </row>
    <row r="6226">
      <c r="B6226" s="39" t="str">
        <f>IFERROR(raw!$B6225,"")</f>
        <v/>
      </c>
      <c r="C6226" s="39" t="str">
        <f>IFERROR(raw!$D6225,"")</f>
        <v/>
      </c>
      <c r="D6226" s="39" t="str">
        <f>IFERROR(__xludf.DUMMYFUNCTION("IFERROR(RANK(raw!$H6225,Filter(raw!$H$2:$H10000,raw!$B$2:$B10000=raw!$B6225),1),"""")"),"")</f>
        <v/>
      </c>
      <c r="E6226" s="40" t="str">
        <f t="array" ref="E6226">IFERROR(INDEX(raw!$B:$H,MATCH(1,(raw!$B:$B=$B6226)*(raw!$D:$D=$C6226),0),7), "n/a")</f>
        <v/>
      </c>
    </row>
    <row r="6227">
      <c r="B6227" s="39" t="str">
        <f>IFERROR(raw!$B6226,"")</f>
        <v/>
      </c>
      <c r="C6227" s="39" t="str">
        <f>IFERROR(raw!$D6226,"")</f>
        <v/>
      </c>
      <c r="D6227" s="39" t="str">
        <f>IFERROR(__xludf.DUMMYFUNCTION("IFERROR(RANK(raw!$H6226,Filter(raw!$H$2:$H10000,raw!$B$2:$B10000=raw!$B6226),1),"""")"),"")</f>
        <v/>
      </c>
      <c r="E6227" s="40" t="str">
        <f t="array" ref="E6227">IFERROR(INDEX(raw!$B:$H,MATCH(1,(raw!$B:$B=$B6227)*(raw!$D:$D=$C6227),0),7), "n/a")</f>
        <v/>
      </c>
    </row>
    <row r="6228">
      <c r="B6228" s="39" t="str">
        <f>IFERROR(raw!$B6227,"")</f>
        <v/>
      </c>
      <c r="C6228" s="39" t="str">
        <f>IFERROR(raw!$D6227,"")</f>
        <v/>
      </c>
      <c r="D6228" s="39" t="str">
        <f>IFERROR(__xludf.DUMMYFUNCTION("IFERROR(RANK(raw!$H6227,Filter(raw!$H$2:$H10000,raw!$B$2:$B10000=raw!$B6227),1),"""")"),"")</f>
        <v/>
      </c>
      <c r="E6228" s="40" t="str">
        <f t="array" ref="E6228">IFERROR(INDEX(raw!$B:$H,MATCH(1,(raw!$B:$B=$B6228)*(raw!$D:$D=$C6228),0),7), "n/a")</f>
        <v/>
      </c>
    </row>
    <row r="6229">
      <c r="B6229" s="39" t="str">
        <f>IFERROR(raw!$B6228,"")</f>
        <v/>
      </c>
      <c r="C6229" s="39" t="str">
        <f>IFERROR(raw!$D6228,"")</f>
        <v/>
      </c>
      <c r="D6229" s="39" t="str">
        <f>IFERROR(__xludf.DUMMYFUNCTION("IFERROR(RANK(raw!$H6228,Filter(raw!$H$2:$H10000,raw!$B$2:$B10000=raw!$B6228),1),"""")"),"")</f>
        <v/>
      </c>
      <c r="E6229" s="40" t="str">
        <f t="array" ref="E6229">IFERROR(INDEX(raw!$B:$H,MATCH(1,(raw!$B:$B=$B6229)*(raw!$D:$D=$C6229),0),7), "n/a")</f>
        <v/>
      </c>
    </row>
    <row r="6230">
      <c r="B6230" s="39" t="str">
        <f>IFERROR(raw!$B6229,"")</f>
        <v/>
      </c>
      <c r="C6230" s="39" t="str">
        <f>IFERROR(raw!$D6229,"")</f>
        <v/>
      </c>
      <c r="D6230" s="39" t="str">
        <f>IFERROR(__xludf.DUMMYFUNCTION("IFERROR(RANK(raw!$H6229,Filter(raw!$H$2:$H10000,raw!$B$2:$B10000=raw!$B6229),1),"""")"),"")</f>
        <v/>
      </c>
      <c r="E6230" s="40" t="str">
        <f t="array" ref="E6230">IFERROR(INDEX(raw!$B:$H,MATCH(1,(raw!$B:$B=$B6230)*(raw!$D:$D=$C6230),0),7), "n/a")</f>
        <v/>
      </c>
    </row>
    <row r="6231">
      <c r="B6231" s="39" t="str">
        <f>IFERROR(raw!$B6230,"")</f>
        <v/>
      </c>
      <c r="C6231" s="39" t="str">
        <f>IFERROR(raw!$D6230,"")</f>
        <v/>
      </c>
      <c r="D6231" s="39" t="str">
        <f>IFERROR(__xludf.DUMMYFUNCTION("IFERROR(RANK(raw!$H6230,Filter(raw!$H$2:$H10000,raw!$B$2:$B10000=raw!$B6230),1),"""")"),"")</f>
        <v/>
      </c>
      <c r="E6231" s="40" t="str">
        <f t="array" ref="E6231">IFERROR(INDEX(raw!$B:$H,MATCH(1,(raw!$B:$B=$B6231)*(raw!$D:$D=$C6231),0),7), "n/a")</f>
        <v/>
      </c>
    </row>
    <row r="6232">
      <c r="B6232" s="39" t="str">
        <f>IFERROR(raw!$B6231,"")</f>
        <v/>
      </c>
      <c r="C6232" s="39" t="str">
        <f>IFERROR(raw!$D6231,"")</f>
        <v/>
      </c>
      <c r="D6232" s="39" t="str">
        <f>IFERROR(__xludf.DUMMYFUNCTION("IFERROR(RANK(raw!$H6231,Filter(raw!$H$2:$H10000,raw!$B$2:$B10000=raw!$B6231),1),"""")"),"")</f>
        <v/>
      </c>
      <c r="E6232" s="40" t="str">
        <f t="array" ref="E6232">IFERROR(INDEX(raw!$B:$H,MATCH(1,(raw!$B:$B=$B6232)*(raw!$D:$D=$C6232),0),7), "n/a")</f>
        <v/>
      </c>
    </row>
    <row r="6233">
      <c r="B6233" s="39" t="str">
        <f>IFERROR(raw!$B6232,"")</f>
        <v/>
      </c>
      <c r="C6233" s="39" t="str">
        <f>IFERROR(raw!$D6232,"")</f>
        <v/>
      </c>
      <c r="D6233" s="39" t="str">
        <f>IFERROR(__xludf.DUMMYFUNCTION("IFERROR(RANK(raw!$H6232,Filter(raw!$H$2:$H10000,raw!$B$2:$B10000=raw!$B6232),1),"""")"),"")</f>
        <v/>
      </c>
      <c r="E6233" s="40" t="str">
        <f t="array" ref="E6233">IFERROR(INDEX(raw!$B:$H,MATCH(1,(raw!$B:$B=$B6233)*(raw!$D:$D=$C6233),0),7), "n/a")</f>
        <v/>
      </c>
    </row>
    <row r="6234">
      <c r="B6234" s="39" t="str">
        <f>IFERROR(raw!$B6233,"")</f>
        <v/>
      </c>
      <c r="C6234" s="39" t="str">
        <f>IFERROR(raw!$D6233,"")</f>
        <v/>
      </c>
      <c r="D6234" s="39" t="str">
        <f>IFERROR(__xludf.DUMMYFUNCTION("IFERROR(RANK(raw!$H6233,Filter(raw!$H$2:$H10000,raw!$B$2:$B10000=raw!$B6233),1),"""")"),"")</f>
        <v/>
      </c>
      <c r="E6234" s="40" t="str">
        <f t="array" ref="E6234">IFERROR(INDEX(raw!$B:$H,MATCH(1,(raw!$B:$B=$B6234)*(raw!$D:$D=$C6234),0),7), "n/a")</f>
        <v/>
      </c>
    </row>
    <row r="6235">
      <c r="B6235" s="39" t="str">
        <f>IFERROR(raw!$B6234,"")</f>
        <v/>
      </c>
      <c r="C6235" s="39" t="str">
        <f>IFERROR(raw!$D6234,"")</f>
        <v/>
      </c>
      <c r="D6235" s="39" t="str">
        <f>IFERROR(__xludf.DUMMYFUNCTION("IFERROR(RANK(raw!$H6234,Filter(raw!$H$2:$H10000,raw!$B$2:$B10000=raw!$B6234),1),"""")"),"")</f>
        <v/>
      </c>
      <c r="E6235" s="40" t="str">
        <f t="array" ref="E6235">IFERROR(INDEX(raw!$B:$H,MATCH(1,(raw!$B:$B=$B6235)*(raw!$D:$D=$C6235),0),7), "n/a")</f>
        <v/>
      </c>
    </row>
    <row r="6236">
      <c r="B6236" s="39" t="str">
        <f>IFERROR(raw!$B6235,"")</f>
        <v/>
      </c>
      <c r="C6236" s="39" t="str">
        <f>IFERROR(raw!$D6235,"")</f>
        <v/>
      </c>
      <c r="D6236" s="39" t="str">
        <f>IFERROR(__xludf.DUMMYFUNCTION("IFERROR(RANK(raw!$H6235,Filter(raw!$H$2:$H10000,raw!$B$2:$B10000=raw!$B6235),1),"""")"),"")</f>
        <v/>
      </c>
      <c r="E6236" s="40" t="str">
        <f t="array" ref="E6236">IFERROR(INDEX(raw!$B:$H,MATCH(1,(raw!$B:$B=$B6236)*(raw!$D:$D=$C6236),0),7), "n/a")</f>
        <v/>
      </c>
    </row>
    <row r="6237">
      <c r="B6237" s="39" t="str">
        <f>IFERROR(raw!$B6236,"")</f>
        <v/>
      </c>
      <c r="C6237" s="39" t="str">
        <f>IFERROR(raw!$D6236,"")</f>
        <v/>
      </c>
      <c r="D6237" s="39" t="str">
        <f>IFERROR(__xludf.DUMMYFUNCTION("IFERROR(RANK(raw!$H6236,Filter(raw!$H$2:$H10000,raw!$B$2:$B10000=raw!$B6236),1),"""")"),"")</f>
        <v/>
      </c>
      <c r="E6237" s="40" t="str">
        <f t="array" ref="E6237">IFERROR(INDEX(raw!$B:$H,MATCH(1,(raw!$B:$B=$B6237)*(raw!$D:$D=$C6237),0),7), "n/a")</f>
        <v/>
      </c>
    </row>
    <row r="6238">
      <c r="B6238" s="39" t="str">
        <f>IFERROR(raw!$B6237,"")</f>
        <v/>
      </c>
      <c r="C6238" s="39" t="str">
        <f>IFERROR(raw!$D6237,"")</f>
        <v/>
      </c>
      <c r="D6238" s="39" t="str">
        <f>IFERROR(__xludf.DUMMYFUNCTION("IFERROR(RANK(raw!$H6237,Filter(raw!$H$2:$H10000,raw!$B$2:$B10000=raw!$B6237),1),"""")"),"")</f>
        <v/>
      </c>
      <c r="E6238" s="40" t="str">
        <f t="array" ref="E6238">IFERROR(INDEX(raw!$B:$H,MATCH(1,(raw!$B:$B=$B6238)*(raw!$D:$D=$C6238),0),7), "n/a")</f>
        <v/>
      </c>
    </row>
    <row r="6239">
      <c r="B6239" s="39" t="str">
        <f>IFERROR(raw!$B6238,"")</f>
        <v/>
      </c>
      <c r="C6239" s="39" t="str">
        <f>IFERROR(raw!$D6238,"")</f>
        <v/>
      </c>
      <c r="D6239" s="39" t="str">
        <f>IFERROR(__xludf.DUMMYFUNCTION("IFERROR(RANK(raw!$H6238,Filter(raw!$H$2:$H10000,raw!$B$2:$B10000=raw!$B6238),1),"""")"),"")</f>
        <v/>
      </c>
      <c r="E6239" s="40" t="str">
        <f t="array" ref="E6239">IFERROR(INDEX(raw!$B:$H,MATCH(1,(raw!$B:$B=$B6239)*(raw!$D:$D=$C6239),0),7), "n/a")</f>
        <v/>
      </c>
    </row>
    <row r="6240">
      <c r="B6240" s="39" t="str">
        <f>IFERROR(raw!$B6239,"")</f>
        <v/>
      </c>
      <c r="C6240" s="39" t="str">
        <f>IFERROR(raw!$D6239,"")</f>
        <v/>
      </c>
      <c r="D6240" s="39" t="str">
        <f>IFERROR(__xludf.DUMMYFUNCTION("IFERROR(RANK(raw!$H6239,Filter(raw!$H$2:$H10000,raw!$B$2:$B10000=raw!$B6239),1),"""")"),"")</f>
        <v/>
      </c>
      <c r="E6240" s="40" t="str">
        <f t="array" ref="E6240">IFERROR(INDEX(raw!$B:$H,MATCH(1,(raw!$B:$B=$B6240)*(raw!$D:$D=$C6240),0),7), "n/a")</f>
        <v/>
      </c>
    </row>
    <row r="6241">
      <c r="B6241" s="39" t="str">
        <f>IFERROR(raw!$B6240,"")</f>
        <v/>
      </c>
      <c r="C6241" s="39" t="str">
        <f>IFERROR(raw!$D6240,"")</f>
        <v/>
      </c>
      <c r="D6241" s="39" t="str">
        <f>IFERROR(__xludf.DUMMYFUNCTION("IFERROR(RANK(raw!$H6240,Filter(raw!$H$2:$H10000,raw!$B$2:$B10000=raw!$B6240),1),"""")"),"")</f>
        <v/>
      </c>
      <c r="E6241" s="40" t="str">
        <f t="array" ref="E6241">IFERROR(INDEX(raw!$B:$H,MATCH(1,(raw!$B:$B=$B6241)*(raw!$D:$D=$C6241),0),7), "n/a")</f>
        <v/>
      </c>
    </row>
    <row r="6242">
      <c r="B6242" s="39" t="str">
        <f>IFERROR(raw!$B6241,"")</f>
        <v/>
      </c>
      <c r="C6242" s="39" t="str">
        <f>IFERROR(raw!$D6241,"")</f>
        <v/>
      </c>
      <c r="D6242" s="39" t="str">
        <f>IFERROR(__xludf.DUMMYFUNCTION("IFERROR(RANK(raw!$H6241,Filter(raw!$H$2:$H10000,raw!$B$2:$B10000=raw!$B6241),1),"""")"),"")</f>
        <v/>
      </c>
      <c r="E6242" s="40" t="str">
        <f t="array" ref="E6242">IFERROR(INDEX(raw!$B:$H,MATCH(1,(raw!$B:$B=$B6242)*(raw!$D:$D=$C6242),0),7), "n/a")</f>
        <v/>
      </c>
    </row>
    <row r="6243">
      <c r="B6243" s="39" t="str">
        <f>IFERROR(raw!$B6242,"")</f>
        <v/>
      </c>
      <c r="C6243" s="39" t="str">
        <f>IFERROR(raw!$D6242,"")</f>
        <v/>
      </c>
      <c r="D6243" s="39" t="str">
        <f>IFERROR(__xludf.DUMMYFUNCTION("IFERROR(RANK(raw!$H6242,Filter(raw!$H$2:$H10000,raw!$B$2:$B10000=raw!$B6242),1),"""")"),"")</f>
        <v/>
      </c>
      <c r="E6243" s="40" t="str">
        <f t="array" ref="E6243">IFERROR(INDEX(raw!$B:$H,MATCH(1,(raw!$B:$B=$B6243)*(raw!$D:$D=$C6243),0),7), "n/a")</f>
        <v/>
      </c>
    </row>
    <row r="6244">
      <c r="B6244" s="39" t="str">
        <f>IFERROR(raw!$B6243,"")</f>
        <v/>
      </c>
      <c r="C6244" s="39" t="str">
        <f>IFERROR(raw!$D6243,"")</f>
        <v/>
      </c>
      <c r="D6244" s="39" t="str">
        <f>IFERROR(__xludf.DUMMYFUNCTION("IFERROR(RANK(raw!$H6243,Filter(raw!$H$2:$H10000,raw!$B$2:$B10000=raw!$B6243),1),"""")"),"")</f>
        <v/>
      </c>
      <c r="E6244" s="40" t="str">
        <f t="array" ref="E6244">IFERROR(INDEX(raw!$B:$H,MATCH(1,(raw!$B:$B=$B6244)*(raw!$D:$D=$C6244),0),7), "n/a")</f>
        <v/>
      </c>
    </row>
    <row r="6245">
      <c r="B6245" s="39" t="str">
        <f>IFERROR(raw!$B6244,"")</f>
        <v/>
      </c>
      <c r="C6245" s="39" t="str">
        <f>IFERROR(raw!$D6244,"")</f>
        <v/>
      </c>
      <c r="D6245" s="39" t="str">
        <f>IFERROR(__xludf.DUMMYFUNCTION("IFERROR(RANK(raw!$H6244,Filter(raw!$H$2:$H10000,raw!$B$2:$B10000=raw!$B6244),1),"""")"),"")</f>
        <v/>
      </c>
      <c r="E6245" s="40" t="str">
        <f t="array" ref="E6245">IFERROR(INDEX(raw!$B:$H,MATCH(1,(raw!$B:$B=$B6245)*(raw!$D:$D=$C6245),0),7), "n/a")</f>
        <v/>
      </c>
    </row>
    <row r="6246">
      <c r="B6246" s="39" t="str">
        <f>IFERROR(raw!$B6245,"")</f>
        <v/>
      </c>
      <c r="C6246" s="39" t="str">
        <f>IFERROR(raw!$D6245,"")</f>
        <v/>
      </c>
      <c r="D6246" s="39" t="str">
        <f>IFERROR(__xludf.DUMMYFUNCTION("IFERROR(RANK(raw!$H6245,Filter(raw!$H$2:$H10000,raw!$B$2:$B10000=raw!$B6245),1),"""")"),"")</f>
        <v/>
      </c>
      <c r="E6246" s="40" t="str">
        <f t="array" ref="E6246">IFERROR(INDEX(raw!$B:$H,MATCH(1,(raw!$B:$B=$B6246)*(raw!$D:$D=$C6246),0),7), "n/a")</f>
        <v/>
      </c>
    </row>
    <row r="6247">
      <c r="B6247" s="39" t="str">
        <f>IFERROR(raw!$B6246,"")</f>
        <v/>
      </c>
      <c r="C6247" s="39" t="str">
        <f>IFERROR(raw!$D6246,"")</f>
        <v/>
      </c>
      <c r="D6247" s="39" t="str">
        <f>IFERROR(__xludf.DUMMYFUNCTION("IFERROR(RANK(raw!$H6246,Filter(raw!$H$2:$H10000,raw!$B$2:$B10000=raw!$B6246),1),"""")"),"")</f>
        <v/>
      </c>
      <c r="E6247" s="40" t="str">
        <f t="array" ref="E6247">IFERROR(INDEX(raw!$B:$H,MATCH(1,(raw!$B:$B=$B6247)*(raw!$D:$D=$C6247),0),7), "n/a")</f>
        <v/>
      </c>
    </row>
    <row r="6248">
      <c r="B6248" s="39" t="str">
        <f>IFERROR(raw!$B6247,"")</f>
        <v/>
      </c>
      <c r="C6248" s="39" t="str">
        <f>IFERROR(raw!$D6247,"")</f>
        <v/>
      </c>
      <c r="D6248" s="39" t="str">
        <f>IFERROR(__xludf.DUMMYFUNCTION("IFERROR(RANK(raw!$H6247,Filter(raw!$H$2:$H10000,raw!$B$2:$B10000=raw!$B6247),1),"""")"),"")</f>
        <v/>
      </c>
      <c r="E6248" s="40" t="str">
        <f t="array" ref="E6248">IFERROR(INDEX(raw!$B:$H,MATCH(1,(raw!$B:$B=$B6248)*(raw!$D:$D=$C6248),0),7), "n/a")</f>
        <v/>
      </c>
    </row>
    <row r="6249">
      <c r="B6249" s="39" t="str">
        <f>IFERROR(raw!$B6248,"")</f>
        <v/>
      </c>
      <c r="C6249" s="39" t="str">
        <f>IFERROR(raw!$D6248,"")</f>
        <v/>
      </c>
      <c r="D6249" s="39" t="str">
        <f>IFERROR(__xludf.DUMMYFUNCTION("IFERROR(RANK(raw!$H6248,Filter(raw!$H$2:$H10000,raw!$B$2:$B10000=raw!$B6248),1),"""")"),"")</f>
        <v/>
      </c>
      <c r="E6249" s="40" t="str">
        <f t="array" ref="E6249">IFERROR(INDEX(raw!$B:$H,MATCH(1,(raw!$B:$B=$B6249)*(raw!$D:$D=$C6249),0),7), "n/a")</f>
        <v/>
      </c>
    </row>
    <row r="6250">
      <c r="B6250" s="39" t="str">
        <f>IFERROR(raw!$B6249,"")</f>
        <v/>
      </c>
      <c r="C6250" s="39" t="str">
        <f>IFERROR(raw!$D6249,"")</f>
        <v/>
      </c>
      <c r="D6250" s="39" t="str">
        <f>IFERROR(__xludf.DUMMYFUNCTION("IFERROR(RANK(raw!$H6249,Filter(raw!$H$2:$H10000,raw!$B$2:$B10000=raw!$B6249),1),"""")"),"")</f>
        <v/>
      </c>
      <c r="E6250" s="40" t="str">
        <f t="array" ref="E6250">IFERROR(INDEX(raw!$B:$H,MATCH(1,(raw!$B:$B=$B6250)*(raw!$D:$D=$C6250),0),7), "n/a")</f>
        <v/>
      </c>
    </row>
    <row r="6251">
      <c r="B6251" s="39" t="str">
        <f>IFERROR(raw!$B6250,"")</f>
        <v/>
      </c>
      <c r="C6251" s="39" t="str">
        <f>IFERROR(raw!$D6250,"")</f>
        <v/>
      </c>
      <c r="D6251" s="39" t="str">
        <f>IFERROR(__xludf.DUMMYFUNCTION("IFERROR(RANK(raw!$H6250,Filter(raw!$H$2:$H10000,raw!$B$2:$B10000=raw!$B6250),1),"""")"),"")</f>
        <v/>
      </c>
      <c r="E6251" s="40" t="str">
        <f t="array" ref="E6251">IFERROR(INDEX(raw!$B:$H,MATCH(1,(raw!$B:$B=$B6251)*(raw!$D:$D=$C6251),0),7), "n/a")</f>
        <v/>
      </c>
    </row>
    <row r="6252">
      <c r="B6252" s="39" t="str">
        <f>IFERROR(raw!$B6251,"")</f>
        <v/>
      </c>
      <c r="C6252" s="39" t="str">
        <f>IFERROR(raw!$D6251,"")</f>
        <v/>
      </c>
      <c r="D6252" s="39" t="str">
        <f>IFERROR(__xludf.DUMMYFUNCTION("IFERROR(RANK(raw!$H6251,Filter(raw!$H$2:$H10000,raw!$B$2:$B10000=raw!$B6251),1),"""")"),"")</f>
        <v/>
      </c>
      <c r="E6252" s="40" t="str">
        <f t="array" ref="E6252">IFERROR(INDEX(raw!$B:$H,MATCH(1,(raw!$B:$B=$B6252)*(raw!$D:$D=$C6252),0),7), "n/a")</f>
        <v/>
      </c>
    </row>
    <row r="6253">
      <c r="B6253" s="39" t="str">
        <f>IFERROR(raw!$B6252,"")</f>
        <v/>
      </c>
      <c r="C6253" s="39" t="str">
        <f>IFERROR(raw!$D6252,"")</f>
        <v/>
      </c>
      <c r="D6253" s="39" t="str">
        <f>IFERROR(__xludf.DUMMYFUNCTION("IFERROR(RANK(raw!$H6252,Filter(raw!$H$2:$H10000,raw!$B$2:$B10000=raw!$B6252),1),"""")"),"")</f>
        <v/>
      </c>
      <c r="E6253" s="40" t="str">
        <f t="array" ref="E6253">IFERROR(INDEX(raw!$B:$H,MATCH(1,(raw!$B:$B=$B6253)*(raw!$D:$D=$C6253),0),7), "n/a")</f>
        <v/>
      </c>
    </row>
    <row r="6254">
      <c r="B6254" s="39" t="str">
        <f>IFERROR(raw!$B6253,"")</f>
        <v/>
      </c>
      <c r="C6254" s="39" t="str">
        <f>IFERROR(raw!$D6253,"")</f>
        <v/>
      </c>
      <c r="D6254" s="39" t="str">
        <f>IFERROR(__xludf.DUMMYFUNCTION("IFERROR(RANK(raw!$H6253,Filter(raw!$H$2:$H10000,raw!$B$2:$B10000=raw!$B6253),1),"""")"),"")</f>
        <v/>
      </c>
      <c r="E6254" s="40" t="str">
        <f t="array" ref="E6254">IFERROR(INDEX(raw!$B:$H,MATCH(1,(raw!$B:$B=$B6254)*(raw!$D:$D=$C6254),0),7), "n/a")</f>
        <v/>
      </c>
    </row>
    <row r="6255">
      <c r="B6255" s="39" t="str">
        <f>IFERROR(raw!$B6254,"")</f>
        <v/>
      </c>
      <c r="C6255" s="39" t="str">
        <f>IFERROR(raw!$D6254,"")</f>
        <v/>
      </c>
      <c r="D6255" s="39" t="str">
        <f>IFERROR(__xludf.DUMMYFUNCTION("IFERROR(RANK(raw!$H6254,Filter(raw!$H$2:$H10000,raw!$B$2:$B10000=raw!$B6254),1),"""")"),"")</f>
        <v/>
      </c>
      <c r="E6255" s="40" t="str">
        <f t="array" ref="E6255">IFERROR(INDEX(raw!$B:$H,MATCH(1,(raw!$B:$B=$B6255)*(raw!$D:$D=$C6255),0),7), "n/a")</f>
        <v/>
      </c>
    </row>
    <row r="6256">
      <c r="B6256" s="39" t="str">
        <f>IFERROR(raw!$B6255,"")</f>
        <v/>
      </c>
      <c r="C6256" s="39" t="str">
        <f>IFERROR(raw!$D6255,"")</f>
        <v/>
      </c>
      <c r="D6256" s="39" t="str">
        <f>IFERROR(__xludf.DUMMYFUNCTION("IFERROR(RANK(raw!$H6255,Filter(raw!$H$2:$H10000,raw!$B$2:$B10000=raw!$B6255),1),"""")"),"")</f>
        <v/>
      </c>
      <c r="E6256" s="40" t="str">
        <f t="array" ref="E6256">IFERROR(INDEX(raw!$B:$H,MATCH(1,(raw!$B:$B=$B6256)*(raw!$D:$D=$C6256),0),7), "n/a")</f>
        <v/>
      </c>
    </row>
    <row r="6257">
      <c r="B6257" s="39" t="str">
        <f>IFERROR(raw!$B6256,"")</f>
        <v/>
      </c>
      <c r="C6257" s="39" t="str">
        <f>IFERROR(raw!$D6256,"")</f>
        <v/>
      </c>
      <c r="D6257" s="39" t="str">
        <f>IFERROR(__xludf.DUMMYFUNCTION("IFERROR(RANK(raw!$H6256,Filter(raw!$H$2:$H10000,raw!$B$2:$B10000=raw!$B6256),1),"""")"),"")</f>
        <v/>
      </c>
      <c r="E6257" s="40" t="str">
        <f t="array" ref="E6257">IFERROR(INDEX(raw!$B:$H,MATCH(1,(raw!$B:$B=$B6257)*(raw!$D:$D=$C6257),0),7), "n/a")</f>
        <v/>
      </c>
    </row>
    <row r="6258">
      <c r="B6258" s="39" t="str">
        <f>IFERROR(raw!$B6257,"")</f>
        <v/>
      </c>
      <c r="C6258" s="39" t="str">
        <f>IFERROR(raw!$D6257,"")</f>
        <v/>
      </c>
      <c r="D6258" s="39" t="str">
        <f>IFERROR(__xludf.DUMMYFUNCTION("IFERROR(RANK(raw!$H6257,Filter(raw!$H$2:$H10000,raw!$B$2:$B10000=raw!$B6257),1),"""")"),"")</f>
        <v/>
      </c>
      <c r="E6258" s="40" t="str">
        <f t="array" ref="E6258">IFERROR(INDEX(raw!$B:$H,MATCH(1,(raw!$B:$B=$B6258)*(raw!$D:$D=$C6258),0),7), "n/a")</f>
        <v/>
      </c>
    </row>
    <row r="6259">
      <c r="B6259" s="39" t="str">
        <f>IFERROR(raw!$B6258,"")</f>
        <v/>
      </c>
      <c r="C6259" s="39" t="str">
        <f>IFERROR(raw!$D6258,"")</f>
        <v/>
      </c>
      <c r="D6259" s="39" t="str">
        <f>IFERROR(__xludf.DUMMYFUNCTION("IFERROR(RANK(raw!$H6258,Filter(raw!$H$2:$H10000,raw!$B$2:$B10000=raw!$B6258),1),"""")"),"")</f>
        <v/>
      </c>
      <c r="E6259" s="40" t="str">
        <f t="array" ref="E6259">IFERROR(INDEX(raw!$B:$H,MATCH(1,(raw!$B:$B=$B6259)*(raw!$D:$D=$C6259),0),7), "n/a")</f>
        <v/>
      </c>
    </row>
    <row r="6260">
      <c r="B6260" s="39" t="str">
        <f>IFERROR(raw!$B6259,"")</f>
        <v/>
      </c>
      <c r="C6260" s="39" t="str">
        <f>IFERROR(raw!$D6259,"")</f>
        <v/>
      </c>
      <c r="D6260" s="39" t="str">
        <f>IFERROR(__xludf.DUMMYFUNCTION("IFERROR(RANK(raw!$H6259,Filter(raw!$H$2:$H10000,raw!$B$2:$B10000=raw!$B6259),1),"""")"),"")</f>
        <v/>
      </c>
      <c r="E6260" s="40" t="str">
        <f t="array" ref="E6260">IFERROR(INDEX(raw!$B:$H,MATCH(1,(raw!$B:$B=$B6260)*(raw!$D:$D=$C6260),0),7), "n/a")</f>
        <v/>
      </c>
    </row>
    <row r="6261">
      <c r="B6261" s="39" t="str">
        <f>IFERROR(raw!$B6260,"")</f>
        <v/>
      </c>
      <c r="C6261" s="39" t="str">
        <f>IFERROR(raw!$D6260,"")</f>
        <v/>
      </c>
      <c r="D6261" s="39" t="str">
        <f>IFERROR(__xludf.DUMMYFUNCTION("IFERROR(RANK(raw!$H6260,Filter(raw!$H$2:$H10000,raw!$B$2:$B10000=raw!$B6260),1),"""")"),"")</f>
        <v/>
      </c>
      <c r="E6261" s="40" t="str">
        <f t="array" ref="E6261">IFERROR(INDEX(raw!$B:$H,MATCH(1,(raw!$B:$B=$B6261)*(raw!$D:$D=$C6261),0),7), "n/a")</f>
        <v/>
      </c>
    </row>
    <row r="6262">
      <c r="B6262" s="39" t="str">
        <f>IFERROR(raw!$B6261,"")</f>
        <v/>
      </c>
      <c r="C6262" s="39" t="str">
        <f>IFERROR(raw!$D6261,"")</f>
        <v/>
      </c>
      <c r="D6262" s="39" t="str">
        <f>IFERROR(__xludf.DUMMYFUNCTION("IFERROR(RANK(raw!$H6261,Filter(raw!$H$2:$H10000,raw!$B$2:$B10000=raw!$B6261),1),"""")"),"")</f>
        <v/>
      </c>
      <c r="E6262" s="40" t="str">
        <f t="array" ref="E6262">IFERROR(INDEX(raw!$B:$H,MATCH(1,(raw!$B:$B=$B6262)*(raw!$D:$D=$C6262),0),7), "n/a")</f>
        <v/>
      </c>
    </row>
    <row r="6263">
      <c r="B6263" s="39" t="str">
        <f>IFERROR(raw!$B6262,"")</f>
        <v/>
      </c>
      <c r="C6263" s="39" t="str">
        <f>IFERROR(raw!$D6262,"")</f>
        <v/>
      </c>
      <c r="D6263" s="39" t="str">
        <f>IFERROR(__xludf.DUMMYFUNCTION("IFERROR(RANK(raw!$H6262,Filter(raw!$H$2:$H10000,raw!$B$2:$B10000=raw!$B6262),1),"""")"),"")</f>
        <v/>
      </c>
      <c r="E6263" s="40" t="str">
        <f t="array" ref="E6263">IFERROR(INDEX(raw!$B:$H,MATCH(1,(raw!$B:$B=$B6263)*(raw!$D:$D=$C6263),0),7), "n/a")</f>
        <v/>
      </c>
    </row>
    <row r="6264">
      <c r="B6264" s="39" t="str">
        <f>IFERROR(raw!$B6263,"")</f>
        <v/>
      </c>
      <c r="C6264" s="39" t="str">
        <f>IFERROR(raw!$D6263,"")</f>
        <v/>
      </c>
      <c r="D6264" s="39" t="str">
        <f>IFERROR(__xludf.DUMMYFUNCTION("IFERROR(RANK(raw!$H6263,Filter(raw!$H$2:$H10000,raw!$B$2:$B10000=raw!$B6263),1),"""")"),"")</f>
        <v/>
      </c>
      <c r="E6264" s="40" t="str">
        <f t="array" ref="E6264">IFERROR(INDEX(raw!$B:$H,MATCH(1,(raw!$B:$B=$B6264)*(raw!$D:$D=$C6264),0),7), "n/a")</f>
        <v/>
      </c>
    </row>
    <row r="6265">
      <c r="B6265" s="39" t="str">
        <f>IFERROR(raw!$B6264,"")</f>
        <v/>
      </c>
      <c r="C6265" s="39" t="str">
        <f>IFERROR(raw!$D6264,"")</f>
        <v/>
      </c>
      <c r="D6265" s="39" t="str">
        <f>IFERROR(__xludf.DUMMYFUNCTION("IFERROR(RANK(raw!$H6264,Filter(raw!$H$2:$H10000,raw!$B$2:$B10000=raw!$B6264),1),"""")"),"")</f>
        <v/>
      </c>
      <c r="E6265" s="40" t="str">
        <f t="array" ref="E6265">IFERROR(INDEX(raw!$B:$H,MATCH(1,(raw!$B:$B=$B6265)*(raw!$D:$D=$C6265),0),7), "n/a")</f>
        <v/>
      </c>
    </row>
    <row r="6266">
      <c r="B6266" s="39" t="str">
        <f>IFERROR(raw!$B6265,"")</f>
        <v/>
      </c>
      <c r="C6266" s="39" t="str">
        <f>IFERROR(raw!$D6265,"")</f>
        <v/>
      </c>
      <c r="D6266" s="39" t="str">
        <f>IFERROR(__xludf.DUMMYFUNCTION("IFERROR(RANK(raw!$H6265,Filter(raw!$H$2:$H10000,raw!$B$2:$B10000=raw!$B6265),1),"""")"),"")</f>
        <v/>
      </c>
      <c r="E6266" s="40" t="str">
        <f t="array" ref="E6266">IFERROR(INDEX(raw!$B:$H,MATCH(1,(raw!$B:$B=$B6266)*(raw!$D:$D=$C6266),0),7), "n/a")</f>
        <v/>
      </c>
    </row>
    <row r="6267">
      <c r="B6267" s="39" t="str">
        <f>IFERROR(raw!$B6266,"")</f>
        <v/>
      </c>
      <c r="C6267" s="39" t="str">
        <f>IFERROR(raw!$D6266,"")</f>
        <v/>
      </c>
      <c r="D6267" s="39" t="str">
        <f>IFERROR(__xludf.DUMMYFUNCTION("IFERROR(RANK(raw!$H6266,Filter(raw!$H$2:$H10000,raw!$B$2:$B10000=raw!$B6266),1),"""")"),"")</f>
        <v/>
      </c>
      <c r="E6267" s="40" t="str">
        <f t="array" ref="E6267">IFERROR(INDEX(raw!$B:$H,MATCH(1,(raw!$B:$B=$B6267)*(raw!$D:$D=$C6267),0),7), "n/a")</f>
        <v/>
      </c>
    </row>
    <row r="6268">
      <c r="B6268" s="39" t="str">
        <f>IFERROR(raw!$B6267,"")</f>
        <v/>
      </c>
      <c r="C6268" s="39" t="str">
        <f>IFERROR(raw!$D6267,"")</f>
        <v/>
      </c>
      <c r="D6268" s="39" t="str">
        <f>IFERROR(__xludf.DUMMYFUNCTION("IFERROR(RANK(raw!$H6267,Filter(raw!$H$2:$H10000,raw!$B$2:$B10000=raw!$B6267),1),"""")"),"")</f>
        <v/>
      </c>
      <c r="E6268" s="40" t="str">
        <f t="array" ref="E6268">IFERROR(INDEX(raw!$B:$H,MATCH(1,(raw!$B:$B=$B6268)*(raw!$D:$D=$C6268),0),7), "n/a")</f>
        <v/>
      </c>
    </row>
    <row r="6269">
      <c r="B6269" s="39" t="str">
        <f>IFERROR(raw!$B6268,"")</f>
        <v/>
      </c>
      <c r="C6269" s="39" t="str">
        <f>IFERROR(raw!$D6268,"")</f>
        <v/>
      </c>
      <c r="D6269" s="39" t="str">
        <f>IFERROR(__xludf.DUMMYFUNCTION("IFERROR(RANK(raw!$H6268,Filter(raw!$H$2:$H10000,raw!$B$2:$B10000=raw!$B6268),1),"""")"),"")</f>
        <v/>
      </c>
      <c r="E6269" s="40" t="str">
        <f t="array" ref="E6269">IFERROR(INDEX(raw!$B:$H,MATCH(1,(raw!$B:$B=$B6269)*(raw!$D:$D=$C6269),0),7), "n/a")</f>
        <v/>
      </c>
    </row>
    <row r="6270">
      <c r="B6270" s="39" t="str">
        <f>IFERROR(raw!$B6269,"")</f>
        <v/>
      </c>
      <c r="C6270" s="39" t="str">
        <f>IFERROR(raw!$D6269,"")</f>
        <v/>
      </c>
      <c r="D6270" s="39" t="str">
        <f>IFERROR(__xludf.DUMMYFUNCTION("IFERROR(RANK(raw!$H6269,Filter(raw!$H$2:$H10000,raw!$B$2:$B10000=raw!$B6269),1),"""")"),"")</f>
        <v/>
      </c>
      <c r="E6270" s="40" t="str">
        <f t="array" ref="E6270">IFERROR(INDEX(raw!$B:$H,MATCH(1,(raw!$B:$B=$B6270)*(raw!$D:$D=$C6270),0),7), "n/a")</f>
        <v/>
      </c>
    </row>
    <row r="6271">
      <c r="B6271" s="39" t="str">
        <f>IFERROR(raw!$B6270,"")</f>
        <v/>
      </c>
      <c r="C6271" s="39" t="str">
        <f>IFERROR(raw!$D6270,"")</f>
        <v/>
      </c>
      <c r="D6271" s="39" t="str">
        <f>IFERROR(__xludf.DUMMYFUNCTION("IFERROR(RANK(raw!$H6270,Filter(raw!$H$2:$H10000,raw!$B$2:$B10000=raw!$B6270),1),"""")"),"")</f>
        <v/>
      </c>
      <c r="E6271" s="40" t="str">
        <f t="array" ref="E6271">IFERROR(INDEX(raw!$B:$H,MATCH(1,(raw!$B:$B=$B6271)*(raw!$D:$D=$C6271),0),7), "n/a")</f>
        <v/>
      </c>
    </row>
    <row r="6272">
      <c r="B6272" s="39" t="str">
        <f>IFERROR(raw!$B6271,"")</f>
        <v/>
      </c>
      <c r="C6272" s="39" t="str">
        <f>IFERROR(raw!$D6271,"")</f>
        <v/>
      </c>
      <c r="D6272" s="39" t="str">
        <f>IFERROR(__xludf.DUMMYFUNCTION("IFERROR(RANK(raw!$H6271,Filter(raw!$H$2:$H10000,raw!$B$2:$B10000=raw!$B6271),1),"""")"),"")</f>
        <v/>
      </c>
      <c r="E6272" s="40" t="str">
        <f t="array" ref="E6272">IFERROR(INDEX(raw!$B:$H,MATCH(1,(raw!$B:$B=$B6272)*(raw!$D:$D=$C6272),0),7), "n/a")</f>
        <v/>
      </c>
    </row>
    <row r="6273">
      <c r="B6273" s="39" t="str">
        <f>IFERROR(raw!$B6272,"")</f>
        <v/>
      </c>
      <c r="C6273" s="39" t="str">
        <f>IFERROR(raw!$D6272,"")</f>
        <v/>
      </c>
      <c r="D6273" s="39" t="str">
        <f>IFERROR(__xludf.DUMMYFUNCTION("IFERROR(RANK(raw!$H6272,Filter(raw!$H$2:$H10000,raw!$B$2:$B10000=raw!$B6272),1),"""")"),"")</f>
        <v/>
      </c>
      <c r="E6273" s="40" t="str">
        <f t="array" ref="E6273">IFERROR(INDEX(raw!$B:$H,MATCH(1,(raw!$B:$B=$B6273)*(raw!$D:$D=$C6273),0),7), "n/a")</f>
        <v/>
      </c>
    </row>
    <row r="6274">
      <c r="B6274" s="39" t="str">
        <f>IFERROR(raw!$B6273,"")</f>
        <v/>
      </c>
      <c r="C6274" s="39" t="str">
        <f>IFERROR(raw!$D6273,"")</f>
        <v/>
      </c>
      <c r="D6274" s="39" t="str">
        <f>IFERROR(__xludf.DUMMYFUNCTION("IFERROR(RANK(raw!$H6273,Filter(raw!$H$2:$H10000,raw!$B$2:$B10000=raw!$B6273),1),"""")"),"")</f>
        <v/>
      </c>
      <c r="E6274" s="40" t="str">
        <f t="array" ref="E6274">IFERROR(INDEX(raw!$B:$H,MATCH(1,(raw!$B:$B=$B6274)*(raw!$D:$D=$C6274),0),7), "n/a")</f>
        <v/>
      </c>
    </row>
    <row r="6275">
      <c r="B6275" s="39" t="str">
        <f>IFERROR(raw!$B6274,"")</f>
        <v/>
      </c>
      <c r="C6275" s="39" t="str">
        <f>IFERROR(raw!$D6274,"")</f>
        <v/>
      </c>
      <c r="D6275" s="39" t="str">
        <f>IFERROR(__xludf.DUMMYFUNCTION("IFERROR(RANK(raw!$H6274,Filter(raw!$H$2:$H10000,raw!$B$2:$B10000=raw!$B6274),1),"""")"),"")</f>
        <v/>
      </c>
      <c r="E6275" s="40" t="str">
        <f t="array" ref="E6275">IFERROR(INDEX(raw!$B:$H,MATCH(1,(raw!$B:$B=$B6275)*(raw!$D:$D=$C6275),0),7), "n/a")</f>
        <v/>
      </c>
    </row>
    <row r="6276">
      <c r="B6276" s="39" t="str">
        <f>IFERROR(raw!$B6275,"")</f>
        <v/>
      </c>
      <c r="C6276" s="39" t="str">
        <f>IFERROR(raw!$D6275,"")</f>
        <v/>
      </c>
      <c r="D6276" s="39" t="str">
        <f>IFERROR(__xludf.DUMMYFUNCTION("IFERROR(RANK(raw!$H6275,Filter(raw!$H$2:$H10000,raw!$B$2:$B10000=raw!$B6275),1),"""")"),"")</f>
        <v/>
      </c>
      <c r="E6276" s="40" t="str">
        <f t="array" ref="E6276">IFERROR(INDEX(raw!$B:$H,MATCH(1,(raw!$B:$B=$B6276)*(raw!$D:$D=$C6276),0),7), "n/a")</f>
        <v/>
      </c>
    </row>
    <row r="6277">
      <c r="B6277" s="39" t="str">
        <f>IFERROR(raw!$B6276,"")</f>
        <v/>
      </c>
      <c r="C6277" s="39" t="str">
        <f>IFERROR(raw!$D6276,"")</f>
        <v/>
      </c>
      <c r="D6277" s="39" t="str">
        <f>IFERROR(__xludf.DUMMYFUNCTION("IFERROR(RANK(raw!$H6276,Filter(raw!$H$2:$H10000,raw!$B$2:$B10000=raw!$B6276),1),"""")"),"")</f>
        <v/>
      </c>
      <c r="E6277" s="40" t="str">
        <f t="array" ref="E6277">IFERROR(INDEX(raw!$B:$H,MATCH(1,(raw!$B:$B=$B6277)*(raw!$D:$D=$C6277),0),7), "n/a")</f>
        <v/>
      </c>
    </row>
    <row r="6278">
      <c r="B6278" s="39" t="str">
        <f>IFERROR(raw!$B6277,"")</f>
        <v/>
      </c>
      <c r="C6278" s="39" t="str">
        <f>IFERROR(raw!$D6277,"")</f>
        <v/>
      </c>
      <c r="D6278" s="39" t="str">
        <f>IFERROR(__xludf.DUMMYFUNCTION("IFERROR(RANK(raw!$H6277,Filter(raw!$H$2:$H10000,raw!$B$2:$B10000=raw!$B6277),1),"""")"),"")</f>
        <v/>
      </c>
      <c r="E6278" s="40" t="str">
        <f t="array" ref="E6278">IFERROR(INDEX(raw!$B:$H,MATCH(1,(raw!$B:$B=$B6278)*(raw!$D:$D=$C6278),0),7), "n/a")</f>
        <v/>
      </c>
    </row>
    <row r="6279">
      <c r="B6279" s="39" t="str">
        <f>IFERROR(raw!$B6278,"")</f>
        <v/>
      </c>
      <c r="C6279" s="39" t="str">
        <f>IFERROR(raw!$D6278,"")</f>
        <v/>
      </c>
      <c r="D6279" s="39" t="str">
        <f>IFERROR(__xludf.DUMMYFUNCTION("IFERROR(RANK(raw!$H6278,Filter(raw!$H$2:$H10000,raw!$B$2:$B10000=raw!$B6278),1),"""")"),"")</f>
        <v/>
      </c>
      <c r="E6279" s="40" t="str">
        <f t="array" ref="E6279">IFERROR(INDEX(raw!$B:$H,MATCH(1,(raw!$B:$B=$B6279)*(raw!$D:$D=$C6279),0),7), "n/a")</f>
        <v/>
      </c>
    </row>
    <row r="6280">
      <c r="B6280" s="39" t="str">
        <f>IFERROR(raw!$B6279,"")</f>
        <v/>
      </c>
      <c r="C6280" s="39" t="str">
        <f>IFERROR(raw!$D6279,"")</f>
        <v/>
      </c>
      <c r="D6280" s="39" t="str">
        <f>IFERROR(__xludf.DUMMYFUNCTION("IFERROR(RANK(raw!$H6279,Filter(raw!$H$2:$H10000,raw!$B$2:$B10000=raw!$B6279),1),"""")"),"")</f>
        <v/>
      </c>
      <c r="E6280" s="40" t="str">
        <f t="array" ref="E6280">IFERROR(INDEX(raw!$B:$H,MATCH(1,(raw!$B:$B=$B6280)*(raw!$D:$D=$C6280),0),7), "n/a")</f>
        <v/>
      </c>
    </row>
    <row r="6281">
      <c r="B6281" s="39" t="str">
        <f>IFERROR(raw!$B6280,"")</f>
        <v/>
      </c>
      <c r="C6281" s="39" t="str">
        <f>IFERROR(raw!$D6280,"")</f>
        <v/>
      </c>
      <c r="D6281" s="39" t="str">
        <f>IFERROR(__xludf.DUMMYFUNCTION("IFERROR(RANK(raw!$H6280,Filter(raw!$H$2:$H10000,raw!$B$2:$B10000=raw!$B6280),1),"""")"),"")</f>
        <v/>
      </c>
      <c r="E6281" s="40" t="str">
        <f t="array" ref="E6281">IFERROR(INDEX(raw!$B:$H,MATCH(1,(raw!$B:$B=$B6281)*(raw!$D:$D=$C6281),0),7), "n/a")</f>
        <v/>
      </c>
    </row>
    <row r="6282">
      <c r="B6282" s="39" t="str">
        <f>IFERROR(raw!$B6281,"")</f>
        <v/>
      </c>
      <c r="C6282" s="39" t="str">
        <f>IFERROR(raw!$D6281,"")</f>
        <v/>
      </c>
      <c r="D6282" s="39" t="str">
        <f>IFERROR(__xludf.DUMMYFUNCTION("IFERROR(RANK(raw!$H6281,Filter(raw!$H$2:$H10000,raw!$B$2:$B10000=raw!$B6281),1),"""")"),"")</f>
        <v/>
      </c>
      <c r="E6282" s="40" t="str">
        <f t="array" ref="E6282">IFERROR(INDEX(raw!$B:$H,MATCH(1,(raw!$B:$B=$B6282)*(raw!$D:$D=$C6282),0),7), "n/a")</f>
        <v/>
      </c>
    </row>
    <row r="6283">
      <c r="B6283" s="39" t="str">
        <f>IFERROR(raw!$B6282,"")</f>
        <v/>
      </c>
      <c r="C6283" s="39" t="str">
        <f>IFERROR(raw!$D6282,"")</f>
        <v/>
      </c>
      <c r="D6283" s="39" t="str">
        <f>IFERROR(__xludf.DUMMYFUNCTION("IFERROR(RANK(raw!$H6282,Filter(raw!$H$2:$H10000,raw!$B$2:$B10000=raw!$B6282),1),"""")"),"")</f>
        <v/>
      </c>
      <c r="E6283" s="40" t="str">
        <f t="array" ref="E6283">IFERROR(INDEX(raw!$B:$H,MATCH(1,(raw!$B:$B=$B6283)*(raw!$D:$D=$C6283),0),7), "n/a")</f>
        <v/>
      </c>
    </row>
    <row r="6284">
      <c r="B6284" s="39" t="str">
        <f>IFERROR(raw!$B6283,"")</f>
        <v/>
      </c>
      <c r="C6284" s="39" t="str">
        <f>IFERROR(raw!$D6283,"")</f>
        <v/>
      </c>
      <c r="D6284" s="39" t="str">
        <f>IFERROR(__xludf.DUMMYFUNCTION("IFERROR(RANK(raw!$H6283,Filter(raw!$H$2:$H10000,raw!$B$2:$B10000=raw!$B6283),1),"""")"),"")</f>
        <v/>
      </c>
      <c r="E6284" s="40" t="str">
        <f t="array" ref="E6284">IFERROR(INDEX(raw!$B:$H,MATCH(1,(raw!$B:$B=$B6284)*(raw!$D:$D=$C6284),0),7), "n/a")</f>
        <v/>
      </c>
    </row>
    <row r="6285">
      <c r="B6285" s="39" t="str">
        <f>IFERROR(raw!$B6284,"")</f>
        <v/>
      </c>
      <c r="C6285" s="39" t="str">
        <f>IFERROR(raw!$D6284,"")</f>
        <v/>
      </c>
      <c r="D6285" s="39" t="str">
        <f>IFERROR(__xludf.DUMMYFUNCTION("IFERROR(RANK(raw!$H6284,Filter(raw!$H$2:$H10000,raw!$B$2:$B10000=raw!$B6284),1),"""")"),"")</f>
        <v/>
      </c>
      <c r="E6285" s="40" t="str">
        <f t="array" ref="E6285">IFERROR(INDEX(raw!$B:$H,MATCH(1,(raw!$B:$B=$B6285)*(raw!$D:$D=$C6285),0),7), "n/a")</f>
        <v/>
      </c>
    </row>
    <row r="6286">
      <c r="B6286" s="39" t="str">
        <f>IFERROR(raw!$B6285,"")</f>
        <v/>
      </c>
      <c r="C6286" s="39" t="str">
        <f>IFERROR(raw!$D6285,"")</f>
        <v/>
      </c>
      <c r="D6286" s="39" t="str">
        <f>IFERROR(__xludf.DUMMYFUNCTION("IFERROR(RANK(raw!$H6285,Filter(raw!$H$2:$H10000,raw!$B$2:$B10000=raw!$B6285),1),"""")"),"")</f>
        <v/>
      </c>
      <c r="E6286" s="40" t="str">
        <f t="array" ref="E6286">IFERROR(INDEX(raw!$B:$H,MATCH(1,(raw!$B:$B=$B6286)*(raw!$D:$D=$C6286),0),7), "n/a")</f>
        <v/>
      </c>
    </row>
    <row r="6287">
      <c r="B6287" s="39" t="str">
        <f>IFERROR(raw!$B6286,"")</f>
        <v/>
      </c>
      <c r="C6287" s="39" t="str">
        <f>IFERROR(raw!$D6286,"")</f>
        <v/>
      </c>
      <c r="D6287" s="39" t="str">
        <f>IFERROR(__xludf.DUMMYFUNCTION("IFERROR(RANK(raw!$H6286,Filter(raw!$H$2:$H10000,raw!$B$2:$B10000=raw!$B6286),1),"""")"),"")</f>
        <v/>
      </c>
      <c r="E6287" s="40" t="str">
        <f t="array" ref="E6287">IFERROR(INDEX(raw!$B:$H,MATCH(1,(raw!$B:$B=$B6287)*(raw!$D:$D=$C6287),0),7), "n/a")</f>
        <v/>
      </c>
    </row>
    <row r="6288">
      <c r="B6288" s="39" t="str">
        <f>IFERROR(raw!$B6287,"")</f>
        <v/>
      </c>
      <c r="C6288" s="39" t="str">
        <f>IFERROR(raw!$D6287,"")</f>
        <v/>
      </c>
      <c r="D6288" s="39" t="str">
        <f>IFERROR(__xludf.DUMMYFUNCTION("IFERROR(RANK(raw!$H6287,Filter(raw!$H$2:$H10000,raw!$B$2:$B10000=raw!$B6287),1),"""")"),"")</f>
        <v/>
      </c>
      <c r="E6288" s="40" t="str">
        <f t="array" ref="E6288">IFERROR(INDEX(raw!$B:$H,MATCH(1,(raw!$B:$B=$B6288)*(raw!$D:$D=$C6288),0),7), "n/a")</f>
        <v/>
      </c>
    </row>
    <row r="6289">
      <c r="B6289" s="39" t="str">
        <f>IFERROR(raw!$B6288,"")</f>
        <v/>
      </c>
      <c r="C6289" s="39" t="str">
        <f>IFERROR(raw!$D6288,"")</f>
        <v/>
      </c>
      <c r="D6289" s="39" t="str">
        <f>IFERROR(__xludf.DUMMYFUNCTION("IFERROR(RANK(raw!$H6288,Filter(raw!$H$2:$H10000,raw!$B$2:$B10000=raw!$B6288),1),"""")"),"")</f>
        <v/>
      </c>
      <c r="E6289" s="40" t="str">
        <f t="array" ref="E6289">IFERROR(INDEX(raw!$B:$H,MATCH(1,(raw!$B:$B=$B6289)*(raw!$D:$D=$C6289),0),7), "n/a")</f>
        <v/>
      </c>
    </row>
    <row r="6290">
      <c r="B6290" s="39" t="str">
        <f>IFERROR(raw!$B6289,"")</f>
        <v/>
      </c>
      <c r="C6290" s="39" t="str">
        <f>IFERROR(raw!$D6289,"")</f>
        <v/>
      </c>
      <c r="D6290" s="39" t="str">
        <f>IFERROR(__xludf.DUMMYFUNCTION("IFERROR(RANK(raw!$H6289,Filter(raw!$H$2:$H10000,raw!$B$2:$B10000=raw!$B6289),1),"""")"),"")</f>
        <v/>
      </c>
      <c r="E6290" s="40" t="str">
        <f t="array" ref="E6290">IFERROR(INDEX(raw!$B:$H,MATCH(1,(raw!$B:$B=$B6290)*(raw!$D:$D=$C6290),0),7), "n/a")</f>
        <v/>
      </c>
    </row>
    <row r="6291">
      <c r="B6291" s="39" t="str">
        <f>IFERROR(raw!$B6290,"")</f>
        <v/>
      </c>
      <c r="C6291" s="39" t="str">
        <f>IFERROR(raw!$D6290,"")</f>
        <v/>
      </c>
      <c r="D6291" s="39" t="str">
        <f>IFERROR(__xludf.DUMMYFUNCTION("IFERROR(RANK(raw!$H6290,Filter(raw!$H$2:$H10000,raw!$B$2:$B10000=raw!$B6290),1),"""")"),"")</f>
        <v/>
      </c>
      <c r="E6291" s="40" t="str">
        <f t="array" ref="E6291">IFERROR(INDEX(raw!$B:$H,MATCH(1,(raw!$B:$B=$B6291)*(raw!$D:$D=$C6291),0),7), "n/a")</f>
        <v/>
      </c>
    </row>
    <row r="6292">
      <c r="B6292" s="39" t="str">
        <f>IFERROR(raw!$B6291,"")</f>
        <v/>
      </c>
      <c r="C6292" s="39" t="str">
        <f>IFERROR(raw!$D6291,"")</f>
        <v/>
      </c>
      <c r="D6292" s="39" t="str">
        <f>IFERROR(__xludf.DUMMYFUNCTION("IFERROR(RANK(raw!$H6291,Filter(raw!$H$2:$H10000,raw!$B$2:$B10000=raw!$B6291),1),"""")"),"")</f>
        <v/>
      </c>
      <c r="E6292" s="40" t="str">
        <f t="array" ref="E6292">IFERROR(INDEX(raw!$B:$H,MATCH(1,(raw!$B:$B=$B6292)*(raw!$D:$D=$C6292),0),7), "n/a")</f>
        <v/>
      </c>
    </row>
    <row r="6293">
      <c r="B6293" s="39" t="str">
        <f>IFERROR(raw!$B6292,"")</f>
        <v/>
      </c>
      <c r="C6293" s="39" t="str">
        <f>IFERROR(raw!$D6292,"")</f>
        <v/>
      </c>
      <c r="D6293" s="39" t="str">
        <f>IFERROR(__xludf.DUMMYFUNCTION("IFERROR(RANK(raw!$H6292,Filter(raw!$H$2:$H10000,raw!$B$2:$B10000=raw!$B6292),1),"""")"),"")</f>
        <v/>
      </c>
      <c r="E6293" s="40" t="str">
        <f t="array" ref="E6293">IFERROR(INDEX(raw!$B:$H,MATCH(1,(raw!$B:$B=$B6293)*(raw!$D:$D=$C6293),0),7), "n/a")</f>
        <v/>
      </c>
    </row>
    <row r="6294">
      <c r="B6294" s="39" t="str">
        <f>IFERROR(raw!$B6293,"")</f>
        <v/>
      </c>
      <c r="C6294" s="39" t="str">
        <f>IFERROR(raw!$D6293,"")</f>
        <v/>
      </c>
      <c r="D6294" s="39" t="str">
        <f>IFERROR(__xludf.DUMMYFUNCTION("IFERROR(RANK(raw!$H6293,Filter(raw!$H$2:$H10000,raw!$B$2:$B10000=raw!$B6293),1),"""")"),"")</f>
        <v/>
      </c>
      <c r="E6294" s="40" t="str">
        <f t="array" ref="E6294">IFERROR(INDEX(raw!$B:$H,MATCH(1,(raw!$B:$B=$B6294)*(raw!$D:$D=$C6294),0),7), "n/a")</f>
        <v/>
      </c>
    </row>
    <row r="6295">
      <c r="B6295" s="39" t="str">
        <f>IFERROR(raw!$B6294,"")</f>
        <v/>
      </c>
      <c r="C6295" s="39" t="str">
        <f>IFERROR(raw!$D6294,"")</f>
        <v/>
      </c>
      <c r="D6295" s="39" t="str">
        <f>IFERROR(__xludf.DUMMYFUNCTION("IFERROR(RANK(raw!$H6294,Filter(raw!$H$2:$H10000,raw!$B$2:$B10000=raw!$B6294),1),"""")"),"")</f>
        <v/>
      </c>
      <c r="E6295" s="40" t="str">
        <f t="array" ref="E6295">IFERROR(INDEX(raw!$B:$H,MATCH(1,(raw!$B:$B=$B6295)*(raw!$D:$D=$C6295),0),7), "n/a")</f>
        <v/>
      </c>
    </row>
    <row r="6296">
      <c r="B6296" s="39" t="str">
        <f>IFERROR(raw!$B6295,"")</f>
        <v/>
      </c>
      <c r="C6296" s="39" t="str">
        <f>IFERROR(raw!$D6295,"")</f>
        <v/>
      </c>
      <c r="D6296" s="39" t="str">
        <f>IFERROR(__xludf.DUMMYFUNCTION("IFERROR(RANK(raw!$H6295,Filter(raw!$H$2:$H10000,raw!$B$2:$B10000=raw!$B6295),1),"""")"),"")</f>
        <v/>
      </c>
      <c r="E6296" s="40" t="str">
        <f t="array" ref="E6296">IFERROR(INDEX(raw!$B:$H,MATCH(1,(raw!$B:$B=$B6296)*(raw!$D:$D=$C6296),0),7), "n/a")</f>
        <v/>
      </c>
    </row>
    <row r="6297">
      <c r="B6297" s="39" t="str">
        <f>IFERROR(raw!$B6296,"")</f>
        <v/>
      </c>
      <c r="C6297" s="39" t="str">
        <f>IFERROR(raw!$D6296,"")</f>
        <v/>
      </c>
      <c r="D6297" s="39" t="str">
        <f>IFERROR(__xludf.DUMMYFUNCTION("IFERROR(RANK(raw!$H6296,Filter(raw!$H$2:$H10000,raw!$B$2:$B10000=raw!$B6296),1),"""")"),"")</f>
        <v/>
      </c>
      <c r="E6297" s="40" t="str">
        <f t="array" ref="E6297">IFERROR(INDEX(raw!$B:$H,MATCH(1,(raw!$B:$B=$B6297)*(raw!$D:$D=$C6297),0),7), "n/a")</f>
        <v/>
      </c>
    </row>
    <row r="6298">
      <c r="B6298" s="39" t="str">
        <f>IFERROR(raw!$B6297,"")</f>
        <v/>
      </c>
      <c r="C6298" s="39" t="str">
        <f>IFERROR(raw!$D6297,"")</f>
        <v/>
      </c>
      <c r="D6298" s="39" t="str">
        <f>IFERROR(__xludf.DUMMYFUNCTION("IFERROR(RANK(raw!$H6297,Filter(raw!$H$2:$H10000,raw!$B$2:$B10000=raw!$B6297),1),"""")"),"")</f>
        <v/>
      </c>
      <c r="E6298" s="40" t="str">
        <f t="array" ref="E6298">IFERROR(INDEX(raw!$B:$H,MATCH(1,(raw!$B:$B=$B6298)*(raw!$D:$D=$C6298),0),7), "n/a")</f>
        <v/>
      </c>
    </row>
    <row r="6299">
      <c r="B6299" s="39" t="str">
        <f>IFERROR(raw!$B6298,"")</f>
        <v/>
      </c>
      <c r="C6299" s="39" t="str">
        <f>IFERROR(raw!$D6298,"")</f>
        <v/>
      </c>
      <c r="D6299" s="39" t="str">
        <f>IFERROR(__xludf.DUMMYFUNCTION("IFERROR(RANK(raw!$H6298,Filter(raw!$H$2:$H10000,raw!$B$2:$B10000=raw!$B6298),1),"""")"),"")</f>
        <v/>
      </c>
      <c r="E6299" s="40" t="str">
        <f t="array" ref="E6299">IFERROR(INDEX(raw!$B:$H,MATCH(1,(raw!$B:$B=$B6299)*(raw!$D:$D=$C6299),0),7), "n/a")</f>
        <v/>
      </c>
    </row>
    <row r="6300">
      <c r="B6300" s="39" t="str">
        <f>IFERROR(raw!$B6299,"")</f>
        <v/>
      </c>
      <c r="C6300" s="39" t="str">
        <f>IFERROR(raw!$D6299,"")</f>
        <v/>
      </c>
      <c r="D6300" s="39" t="str">
        <f>IFERROR(__xludf.DUMMYFUNCTION("IFERROR(RANK(raw!$H6299,Filter(raw!$H$2:$H10000,raw!$B$2:$B10000=raw!$B6299),1),"""")"),"")</f>
        <v/>
      </c>
      <c r="E6300" s="40" t="str">
        <f t="array" ref="E6300">IFERROR(INDEX(raw!$B:$H,MATCH(1,(raw!$B:$B=$B6300)*(raw!$D:$D=$C6300),0),7), "n/a")</f>
        <v/>
      </c>
    </row>
    <row r="6301">
      <c r="B6301" s="39" t="str">
        <f>IFERROR(raw!$B6300,"")</f>
        <v/>
      </c>
      <c r="C6301" s="39" t="str">
        <f>IFERROR(raw!$D6300,"")</f>
        <v/>
      </c>
      <c r="D6301" s="39" t="str">
        <f>IFERROR(__xludf.DUMMYFUNCTION("IFERROR(RANK(raw!$H6300,Filter(raw!$H$2:$H10000,raw!$B$2:$B10000=raw!$B6300),1),"""")"),"")</f>
        <v/>
      </c>
      <c r="E6301" s="40" t="str">
        <f t="array" ref="E6301">IFERROR(INDEX(raw!$B:$H,MATCH(1,(raw!$B:$B=$B6301)*(raw!$D:$D=$C6301),0),7), "n/a")</f>
        <v/>
      </c>
    </row>
    <row r="6302">
      <c r="B6302" s="39" t="str">
        <f>IFERROR(raw!$B6301,"")</f>
        <v/>
      </c>
      <c r="C6302" s="39" t="str">
        <f>IFERROR(raw!$D6301,"")</f>
        <v/>
      </c>
      <c r="D6302" s="39" t="str">
        <f>IFERROR(__xludf.DUMMYFUNCTION("IFERROR(RANK(raw!$H6301,Filter(raw!$H$2:$H10000,raw!$B$2:$B10000=raw!$B6301),1),"""")"),"")</f>
        <v/>
      </c>
      <c r="E6302" s="40" t="str">
        <f t="array" ref="E6302">IFERROR(INDEX(raw!$B:$H,MATCH(1,(raw!$B:$B=$B6302)*(raw!$D:$D=$C6302),0),7), "n/a")</f>
        <v/>
      </c>
    </row>
    <row r="6303">
      <c r="B6303" s="39" t="str">
        <f>IFERROR(raw!$B6302,"")</f>
        <v/>
      </c>
      <c r="C6303" s="39" t="str">
        <f>IFERROR(raw!$D6302,"")</f>
        <v/>
      </c>
      <c r="D6303" s="39" t="str">
        <f>IFERROR(__xludf.DUMMYFUNCTION("IFERROR(RANK(raw!$H6302,Filter(raw!$H$2:$H10000,raw!$B$2:$B10000=raw!$B6302),1),"""")"),"")</f>
        <v/>
      </c>
      <c r="E6303" s="40" t="str">
        <f t="array" ref="E6303">IFERROR(INDEX(raw!$B:$H,MATCH(1,(raw!$B:$B=$B6303)*(raw!$D:$D=$C6303),0),7), "n/a")</f>
        <v/>
      </c>
    </row>
    <row r="6304">
      <c r="B6304" s="39" t="str">
        <f>IFERROR(raw!$B6303,"")</f>
        <v/>
      </c>
      <c r="C6304" s="39" t="str">
        <f>IFERROR(raw!$D6303,"")</f>
        <v/>
      </c>
      <c r="D6304" s="39" t="str">
        <f>IFERROR(__xludf.DUMMYFUNCTION("IFERROR(RANK(raw!$H6303,Filter(raw!$H$2:$H10000,raw!$B$2:$B10000=raw!$B6303),1),"""")"),"")</f>
        <v/>
      </c>
      <c r="E6304" s="40" t="str">
        <f t="array" ref="E6304">IFERROR(INDEX(raw!$B:$H,MATCH(1,(raw!$B:$B=$B6304)*(raw!$D:$D=$C6304),0),7), "n/a")</f>
        <v/>
      </c>
    </row>
    <row r="6305">
      <c r="B6305" s="39" t="str">
        <f>IFERROR(raw!$B6304,"")</f>
        <v/>
      </c>
      <c r="C6305" s="39" t="str">
        <f>IFERROR(raw!$D6304,"")</f>
        <v/>
      </c>
      <c r="D6305" s="39" t="str">
        <f>IFERROR(__xludf.DUMMYFUNCTION("IFERROR(RANK(raw!$H6304,Filter(raw!$H$2:$H10000,raw!$B$2:$B10000=raw!$B6304),1),"""")"),"")</f>
        <v/>
      </c>
      <c r="E6305" s="40" t="str">
        <f t="array" ref="E6305">IFERROR(INDEX(raw!$B:$H,MATCH(1,(raw!$B:$B=$B6305)*(raw!$D:$D=$C6305),0),7), "n/a")</f>
        <v/>
      </c>
    </row>
    <row r="6306">
      <c r="B6306" s="39" t="str">
        <f>IFERROR(raw!$B6305,"")</f>
        <v/>
      </c>
      <c r="C6306" s="39" t="str">
        <f>IFERROR(raw!$D6305,"")</f>
        <v/>
      </c>
      <c r="D6306" s="39" t="str">
        <f>IFERROR(__xludf.DUMMYFUNCTION("IFERROR(RANK(raw!$H6305,Filter(raw!$H$2:$H10000,raw!$B$2:$B10000=raw!$B6305),1),"""")"),"")</f>
        <v/>
      </c>
      <c r="E6306" s="40" t="str">
        <f t="array" ref="E6306">IFERROR(INDEX(raw!$B:$H,MATCH(1,(raw!$B:$B=$B6306)*(raw!$D:$D=$C6306),0),7), "n/a")</f>
        <v/>
      </c>
    </row>
    <row r="6307">
      <c r="B6307" s="39" t="str">
        <f>IFERROR(raw!$B6306,"")</f>
        <v/>
      </c>
      <c r="C6307" s="39" t="str">
        <f>IFERROR(raw!$D6306,"")</f>
        <v/>
      </c>
      <c r="D6307" s="39" t="str">
        <f>IFERROR(__xludf.DUMMYFUNCTION("IFERROR(RANK(raw!$H6306,Filter(raw!$H$2:$H10000,raw!$B$2:$B10000=raw!$B6306),1),"""")"),"")</f>
        <v/>
      </c>
      <c r="E6307" s="40" t="str">
        <f t="array" ref="E6307">IFERROR(INDEX(raw!$B:$H,MATCH(1,(raw!$B:$B=$B6307)*(raw!$D:$D=$C6307),0),7), "n/a")</f>
        <v/>
      </c>
    </row>
    <row r="6308">
      <c r="B6308" s="39" t="str">
        <f>IFERROR(raw!$B6307,"")</f>
        <v/>
      </c>
      <c r="C6308" s="39" t="str">
        <f>IFERROR(raw!$D6307,"")</f>
        <v/>
      </c>
      <c r="D6308" s="39" t="str">
        <f>IFERROR(__xludf.DUMMYFUNCTION("IFERROR(RANK(raw!$H6307,Filter(raw!$H$2:$H10000,raw!$B$2:$B10000=raw!$B6307),1),"""")"),"")</f>
        <v/>
      </c>
      <c r="E6308" s="40" t="str">
        <f t="array" ref="E6308">IFERROR(INDEX(raw!$B:$H,MATCH(1,(raw!$B:$B=$B6308)*(raw!$D:$D=$C6308),0),7), "n/a")</f>
        <v/>
      </c>
    </row>
    <row r="6309">
      <c r="B6309" s="39" t="str">
        <f>IFERROR(raw!$B6308,"")</f>
        <v/>
      </c>
      <c r="C6309" s="39" t="str">
        <f>IFERROR(raw!$D6308,"")</f>
        <v/>
      </c>
      <c r="D6309" s="39" t="str">
        <f>IFERROR(__xludf.DUMMYFUNCTION("IFERROR(RANK(raw!$H6308,Filter(raw!$H$2:$H10000,raw!$B$2:$B10000=raw!$B6308),1),"""")"),"")</f>
        <v/>
      </c>
      <c r="E6309" s="40" t="str">
        <f t="array" ref="E6309">IFERROR(INDEX(raw!$B:$H,MATCH(1,(raw!$B:$B=$B6309)*(raw!$D:$D=$C6309),0),7), "n/a")</f>
        <v/>
      </c>
    </row>
    <row r="6310">
      <c r="B6310" s="39" t="str">
        <f>IFERROR(raw!$B6309,"")</f>
        <v/>
      </c>
      <c r="C6310" s="39" t="str">
        <f>IFERROR(raw!$D6309,"")</f>
        <v/>
      </c>
      <c r="D6310" s="39" t="str">
        <f>IFERROR(__xludf.DUMMYFUNCTION("IFERROR(RANK(raw!$H6309,Filter(raw!$H$2:$H10000,raw!$B$2:$B10000=raw!$B6309),1),"""")"),"")</f>
        <v/>
      </c>
      <c r="E6310" s="40" t="str">
        <f t="array" ref="E6310">IFERROR(INDEX(raw!$B:$H,MATCH(1,(raw!$B:$B=$B6310)*(raw!$D:$D=$C6310),0),7), "n/a")</f>
        <v/>
      </c>
    </row>
    <row r="6311">
      <c r="B6311" s="39" t="str">
        <f>IFERROR(raw!$B6310,"")</f>
        <v/>
      </c>
      <c r="C6311" s="39" t="str">
        <f>IFERROR(raw!$D6310,"")</f>
        <v/>
      </c>
      <c r="D6311" s="39" t="str">
        <f>IFERROR(__xludf.DUMMYFUNCTION("IFERROR(RANK(raw!$H6310,Filter(raw!$H$2:$H10000,raw!$B$2:$B10000=raw!$B6310),1),"""")"),"")</f>
        <v/>
      </c>
      <c r="E6311" s="40" t="str">
        <f t="array" ref="E6311">IFERROR(INDEX(raw!$B:$H,MATCH(1,(raw!$B:$B=$B6311)*(raw!$D:$D=$C6311),0),7), "n/a")</f>
        <v/>
      </c>
    </row>
    <row r="6312">
      <c r="B6312" s="39" t="str">
        <f>IFERROR(raw!$B6311,"")</f>
        <v/>
      </c>
      <c r="C6312" s="39" t="str">
        <f>IFERROR(raw!$D6311,"")</f>
        <v/>
      </c>
      <c r="D6312" s="39" t="str">
        <f>IFERROR(__xludf.DUMMYFUNCTION("IFERROR(RANK(raw!$H6311,Filter(raw!$H$2:$H10000,raw!$B$2:$B10000=raw!$B6311),1),"""")"),"")</f>
        <v/>
      </c>
      <c r="E6312" s="40" t="str">
        <f t="array" ref="E6312">IFERROR(INDEX(raw!$B:$H,MATCH(1,(raw!$B:$B=$B6312)*(raw!$D:$D=$C6312),0),7), "n/a")</f>
        <v/>
      </c>
    </row>
    <row r="6313">
      <c r="B6313" s="39" t="str">
        <f>IFERROR(raw!$B6312,"")</f>
        <v/>
      </c>
      <c r="C6313" s="39" t="str">
        <f>IFERROR(raw!$D6312,"")</f>
        <v/>
      </c>
      <c r="D6313" s="39" t="str">
        <f>IFERROR(__xludf.DUMMYFUNCTION("IFERROR(RANK(raw!$H6312,Filter(raw!$H$2:$H10000,raw!$B$2:$B10000=raw!$B6312),1),"""")"),"")</f>
        <v/>
      </c>
      <c r="E6313" s="40" t="str">
        <f t="array" ref="E6313">IFERROR(INDEX(raw!$B:$H,MATCH(1,(raw!$B:$B=$B6313)*(raw!$D:$D=$C6313),0),7), "n/a")</f>
        <v/>
      </c>
    </row>
    <row r="6314">
      <c r="B6314" s="39" t="str">
        <f>IFERROR(raw!$B6313,"")</f>
        <v/>
      </c>
      <c r="C6314" s="39" t="str">
        <f>IFERROR(raw!$D6313,"")</f>
        <v/>
      </c>
      <c r="D6314" s="39" t="str">
        <f>IFERROR(__xludf.DUMMYFUNCTION("IFERROR(RANK(raw!$H6313,Filter(raw!$H$2:$H10000,raw!$B$2:$B10000=raw!$B6313),1),"""")"),"")</f>
        <v/>
      </c>
      <c r="E6314" s="40" t="str">
        <f t="array" ref="E6314">IFERROR(INDEX(raw!$B:$H,MATCH(1,(raw!$B:$B=$B6314)*(raw!$D:$D=$C6314),0),7), "n/a")</f>
        <v/>
      </c>
    </row>
    <row r="6315">
      <c r="B6315" s="39" t="str">
        <f>IFERROR(raw!$B6314,"")</f>
        <v/>
      </c>
      <c r="C6315" s="39" t="str">
        <f>IFERROR(raw!$D6314,"")</f>
        <v/>
      </c>
      <c r="D6315" s="39" t="str">
        <f>IFERROR(__xludf.DUMMYFUNCTION("IFERROR(RANK(raw!$H6314,Filter(raw!$H$2:$H10000,raw!$B$2:$B10000=raw!$B6314),1),"""")"),"")</f>
        <v/>
      </c>
      <c r="E6315" s="40" t="str">
        <f t="array" ref="E6315">IFERROR(INDEX(raw!$B:$H,MATCH(1,(raw!$B:$B=$B6315)*(raw!$D:$D=$C6315),0),7), "n/a")</f>
        <v/>
      </c>
    </row>
    <row r="6316">
      <c r="B6316" s="39" t="str">
        <f>IFERROR(raw!$B6315,"")</f>
        <v/>
      </c>
      <c r="C6316" s="39" t="str">
        <f>IFERROR(raw!$D6315,"")</f>
        <v/>
      </c>
      <c r="D6316" s="39" t="str">
        <f>IFERROR(__xludf.DUMMYFUNCTION("IFERROR(RANK(raw!$H6315,Filter(raw!$H$2:$H10000,raw!$B$2:$B10000=raw!$B6315),1),"""")"),"")</f>
        <v/>
      </c>
      <c r="E6316" s="40" t="str">
        <f t="array" ref="E6316">IFERROR(INDEX(raw!$B:$H,MATCH(1,(raw!$B:$B=$B6316)*(raw!$D:$D=$C6316),0),7), "n/a")</f>
        <v/>
      </c>
    </row>
    <row r="6317">
      <c r="B6317" s="39" t="str">
        <f>IFERROR(raw!$B6316,"")</f>
        <v/>
      </c>
      <c r="C6317" s="39" t="str">
        <f>IFERROR(raw!$D6316,"")</f>
        <v/>
      </c>
      <c r="D6317" s="39" t="str">
        <f>IFERROR(__xludf.DUMMYFUNCTION("IFERROR(RANK(raw!$H6316,Filter(raw!$H$2:$H10000,raw!$B$2:$B10000=raw!$B6316),1),"""")"),"")</f>
        <v/>
      </c>
      <c r="E6317" s="40" t="str">
        <f t="array" ref="E6317">IFERROR(INDEX(raw!$B:$H,MATCH(1,(raw!$B:$B=$B6317)*(raw!$D:$D=$C6317),0),7), "n/a")</f>
        <v/>
      </c>
    </row>
    <row r="6318">
      <c r="B6318" s="39" t="str">
        <f>IFERROR(raw!$B6317,"")</f>
        <v/>
      </c>
      <c r="C6318" s="39" t="str">
        <f>IFERROR(raw!$D6317,"")</f>
        <v/>
      </c>
      <c r="D6318" s="39" t="str">
        <f>IFERROR(__xludf.DUMMYFUNCTION("IFERROR(RANK(raw!$H6317,Filter(raw!$H$2:$H10000,raw!$B$2:$B10000=raw!$B6317),1),"""")"),"")</f>
        <v/>
      </c>
      <c r="E6318" s="40" t="str">
        <f t="array" ref="E6318">IFERROR(INDEX(raw!$B:$H,MATCH(1,(raw!$B:$B=$B6318)*(raw!$D:$D=$C6318),0),7), "n/a")</f>
        <v/>
      </c>
    </row>
    <row r="6319">
      <c r="B6319" s="39" t="str">
        <f>IFERROR(raw!$B6318,"")</f>
        <v/>
      </c>
      <c r="C6319" s="39" t="str">
        <f>IFERROR(raw!$D6318,"")</f>
        <v/>
      </c>
      <c r="D6319" s="39" t="str">
        <f>IFERROR(__xludf.DUMMYFUNCTION("IFERROR(RANK(raw!$H6318,Filter(raw!$H$2:$H10000,raw!$B$2:$B10000=raw!$B6318),1),"""")"),"")</f>
        <v/>
      </c>
      <c r="E6319" s="40" t="str">
        <f t="array" ref="E6319">IFERROR(INDEX(raw!$B:$H,MATCH(1,(raw!$B:$B=$B6319)*(raw!$D:$D=$C6319),0),7), "n/a")</f>
        <v/>
      </c>
    </row>
    <row r="6320">
      <c r="B6320" s="39" t="str">
        <f>IFERROR(raw!$B6319,"")</f>
        <v/>
      </c>
      <c r="C6320" s="39" t="str">
        <f>IFERROR(raw!$D6319,"")</f>
        <v/>
      </c>
      <c r="D6320" s="39" t="str">
        <f>IFERROR(__xludf.DUMMYFUNCTION("IFERROR(RANK(raw!$H6319,Filter(raw!$H$2:$H10000,raw!$B$2:$B10000=raw!$B6319),1),"""")"),"")</f>
        <v/>
      </c>
      <c r="E6320" s="40" t="str">
        <f t="array" ref="E6320">IFERROR(INDEX(raw!$B:$H,MATCH(1,(raw!$B:$B=$B6320)*(raw!$D:$D=$C6320),0),7), "n/a")</f>
        <v/>
      </c>
    </row>
    <row r="6321">
      <c r="B6321" s="39" t="str">
        <f>IFERROR(raw!$B6320,"")</f>
        <v/>
      </c>
      <c r="C6321" s="39" t="str">
        <f>IFERROR(raw!$D6320,"")</f>
        <v/>
      </c>
      <c r="D6321" s="39" t="str">
        <f>IFERROR(__xludf.DUMMYFUNCTION("IFERROR(RANK(raw!$H6320,Filter(raw!$H$2:$H10000,raw!$B$2:$B10000=raw!$B6320),1),"""")"),"")</f>
        <v/>
      </c>
      <c r="E6321" s="40" t="str">
        <f t="array" ref="E6321">IFERROR(INDEX(raw!$B:$H,MATCH(1,(raw!$B:$B=$B6321)*(raw!$D:$D=$C6321),0),7), "n/a")</f>
        <v/>
      </c>
    </row>
    <row r="6322">
      <c r="B6322" s="39" t="str">
        <f>IFERROR(raw!$B6321,"")</f>
        <v/>
      </c>
      <c r="C6322" s="39" t="str">
        <f>IFERROR(raw!$D6321,"")</f>
        <v/>
      </c>
      <c r="D6322" s="39" t="str">
        <f>IFERROR(__xludf.DUMMYFUNCTION("IFERROR(RANK(raw!$H6321,Filter(raw!$H$2:$H10000,raw!$B$2:$B10000=raw!$B6321),1),"""")"),"")</f>
        <v/>
      </c>
      <c r="E6322" s="40" t="str">
        <f t="array" ref="E6322">IFERROR(INDEX(raw!$B:$H,MATCH(1,(raw!$B:$B=$B6322)*(raw!$D:$D=$C6322),0),7), "n/a")</f>
        <v/>
      </c>
    </row>
    <row r="6323">
      <c r="B6323" s="39" t="str">
        <f>IFERROR(raw!$B6322,"")</f>
        <v/>
      </c>
      <c r="C6323" s="39" t="str">
        <f>IFERROR(raw!$D6322,"")</f>
        <v/>
      </c>
      <c r="D6323" s="39" t="str">
        <f>IFERROR(__xludf.DUMMYFUNCTION("IFERROR(RANK(raw!$H6322,Filter(raw!$H$2:$H10000,raw!$B$2:$B10000=raw!$B6322),1),"""")"),"")</f>
        <v/>
      </c>
      <c r="E6323" s="40" t="str">
        <f t="array" ref="E6323">IFERROR(INDEX(raw!$B:$H,MATCH(1,(raw!$B:$B=$B6323)*(raw!$D:$D=$C6323),0),7), "n/a")</f>
        <v/>
      </c>
    </row>
    <row r="6324">
      <c r="B6324" s="39" t="str">
        <f>IFERROR(raw!$B6323,"")</f>
        <v/>
      </c>
      <c r="C6324" s="39" t="str">
        <f>IFERROR(raw!$D6323,"")</f>
        <v/>
      </c>
      <c r="D6324" s="39" t="str">
        <f>IFERROR(__xludf.DUMMYFUNCTION("IFERROR(RANK(raw!$H6323,Filter(raw!$H$2:$H10000,raw!$B$2:$B10000=raw!$B6323),1),"""")"),"")</f>
        <v/>
      </c>
      <c r="E6324" s="40" t="str">
        <f t="array" ref="E6324">IFERROR(INDEX(raw!$B:$H,MATCH(1,(raw!$B:$B=$B6324)*(raw!$D:$D=$C6324),0),7), "n/a")</f>
        <v/>
      </c>
    </row>
    <row r="6325">
      <c r="B6325" s="39" t="str">
        <f>IFERROR(raw!$B6324,"")</f>
        <v/>
      </c>
      <c r="C6325" s="39" t="str">
        <f>IFERROR(raw!$D6324,"")</f>
        <v/>
      </c>
      <c r="D6325" s="39" t="str">
        <f>IFERROR(__xludf.DUMMYFUNCTION("IFERROR(RANK(raw!$H6324,Filter(raw!$H$2:$H10000,raw!$B$2:$B10000=raw!$B6324),1),"""")"),"")</f>
        <v/>
      </c>
      <c r="E6325" s="40" t="str">
        <f t="array" ref="E6325">IFERROR(INDEX(raw!$B:$H,MATCH(1,(raw!$B:$B=$B6325)*(raw!$D:$D=$C6325),0),7), "n/a")</f>
        <v/>
      </c>
    </row>
    <row r="6326">
      <c r="B6326" s="39" t="str">
        <f>IFERROR(raw!$B6325,"")</f>
        <v/>
      </c>
      <c r="C6326" s="39" t="str">
        <f>IFERROR(raw!$D6325,"")</f>
        <v/>
      </c>
      <c r="D6326" s="39" t="str">
        <f>IFERROR(__xludf.DUMMYFUNCTION("IFERROR(RANK(raw!$H6325,Filter(raw!$H$2:$H10000,raw!$B$2:$B10000=raw!$B6325),1),"""")"),"")</f>
        <v/>
      </c>
      <c r="E6326" s="40" t="str">
        <f t="array" ref="E6326">IFERROR(INDEX(raw!$B:$H,MATCH(1,(raw!$B:$B=$B6326)*(raw!$D:$D=$C6326),0),7), "n/a")</f>
        <v/>
      </c>
    </row>
    <row r="6327">
      <c r="B6327" s="39" t="str">
        <f>IFERROR(raw!$B6326,"")</f>
        <v/>
      </c>
      <c r="C6327" s="39" t="str">
        <f>IFERROR(raw!$D6326,"")</f>
        <v/>
      </c>
      <c r="D6327" s="39" t="str">
        <f>IFERROR(__xludf.DUMMYFUNCTION("IFERROR(RANK(raw!$H6326,Filter(raw!$H$2:$H10000,raw!$B$2:$B10000=raw!$B6326),1),"""")"),"")</f>
        <v/>
      </c>
      <c r="E6327" s="40" t="str">
        <f t="array" ref="E6327">IFERROR(INDEX(raw!$B:$H,MATCH(1,(raw!$B:$B=$B6327)*(raw!$D:$D=$C6327),0),7), "n/a")</f>
        <v/>
      </c>
    </row>
    <row r="6328">
      <c r="B6328" s="39" t="str">
        <f>IFERROR(raw!$B6327,"")</f>
        <v/>
      </c>
      <c r="C6328" s="39" t="str">
        <f>IFERROR(raw!$D6327,"")</f>
        <v/>
      </c>
      <c r="D6328" s="39" t="str">
        <f>IFERROR(__xludf.DUMMYFUNCTION("IFERROR(RANK(raw!$H6327,Filter(raw!$H$2:$H10000,raw!$B$2:$B10000=raw!$B6327),1),"""")"),"")</f>
        <v/>
      </c>
      <c r="E6328" s="40" t="str">
        <f t="array" ref="E6328">IFERROR(INDEX(raw!$B:$H,MATCH(1,(raw!$B:$B=$B6328)*(raw!$D:$D=$C6328),0),7), "n/a")</f>
        <v/>
      </c>
    </row>
    <row r="6329">
      <c r="B6329" s="39" t="str">
        <f>IFERROR(raw!$B6328,"")</f>
        <v/>
      </c>
      <c r="C6329" s="39" t="str">
        <f>IFERROR(raw!$D6328,"")</f>
        <v/>
      </c>
      <c r="D6329" s="39" t="str">
        <f>IFERROR(__xludf.DUMMYFUNCTION("IFERROR(RANK(raw!$H6328,Filter(raw!$H$2:$H10000,raw!$B$2:$B10000=raw!$B6328),1),"""")"),"")</f>
        <v/>
      </c>
      <c r="E6329" s="40" t="str">
        <f t="array" ref="E6329">IFERROR(INDEX(raw!$B:$H,MATCH(1,(raw!$B:$B=$B6329)*(raw!$D:$D=$C6329),0),7), "n/a")</f>
        <v/>
      </c>
    </row>
    <row r="6330">
      <c r="B6330" s="39" t="str">
        <f>IFERROR(raw!$B6329,"")</f>
        <v/>
      </c>
      <c r="C6330" s="39" t="str">
        <f>IFERROR(raw!$D6329,"")</f>
        <v/>
      </c>
      <c r="D6330" s="39" t="str">
        <f>IFERROR(__xludf.DUMMYFUNCTION("IFERROR(RANK(raw!$H6329,Filter(raw!$H$2:$H10000,raw!$B$2:$B10000=raw!$B6329),1),"""")"),"")</f>
        <v/>
      </c>
      <c r="E6330" s="40" t="str">
        <f t="array" ref="E6330">IFERROR(INDEX(raw!$B:$H,MATCH(1,(raw!$B:$B=$B6330)*(raw!$D:$D=$C6330),0),7), "n/a")</f>
        <v/>
      </c>
    </row>
    <row r="6331">
      <c r="B6331" s="39" t="str">
        <f>IFERROR(raw!$B6330,"")</f>
        <v/>
      </c>
      <c r="C6331" s="39" t="str">
        <f>IFERROR(raw!$D6330,"")</f>
        <v/>
      </c>
      <c r="D6331" s="39" t="str">
        <f>IFERROR(__xludf.DUMMYFUNCTION("IFERROR(RANK(raw!$H6330,Filter(raw!$H$2:$H10000,raw!$B$2:$B10000=raw!$B6330),1),"""")"),"")</f>
        <v/>
      </c>
      <c r="E6331" s="40" t="str">
        <f t="array" ref="E6331">IFERROR(INDEX(raw!$B:$H,MATCH(1,(raw!$B:$B=$B6331)*(raw!$D:$D=$C6331),0),7), "n/a")</f>
        <v/>
      </c>
    </row>
    <row r="6332">
      <c r="B6332" s="39" t="str">
        <f>IFERROR(raw!$B6331,"")</f>
        <v/>
      </c>
      <c r="C6332" s="39" t="str">
        <f>IFERROR(raw!$D6331,"")</f>
        <v/>
      </c>
      <c r="D6332" s="39" t="str">
        <f>IFERROR(__xludf.DUMMYFUNCTION("IFERROR(RANK(raw!$H6331,Filter(raw!$H$2:$H10000,raw!$B$2:$B10000=raw!$B6331),1),"""")"),"")</f>
        <v/>
      </c>
      <c r="E6332" s="40" t="str">
        <f t="array" ref="E6332">IFERROR(INDEX(raw!$B:$H,MATCH(1,(raw!$B:$B=$B6332)*(raw!$D:$D=$C6332),0),7), "n/a")</f>
        <v/>
      </c>
    </row>
    <row r="6333">
      <c r="B6333" s="39" t="str">
        <f>IFERROR(raw!$B6332,"")</f>
        <v/>
      </c>
      <c r="C6333" s="39" t="str">
        <f>IFERROR(raw!$D6332,"")</f>
        <v/>
      </c>
      <c r="D6333" s="39" t="str">
        <f>IFERROR(__xludf.DUMMYFUNCTION("IFERROR(RANK(raw!$H6332,Filter(raw!$H$2:$H10000,raw!$B$2:$B10000=raw!$B6332),1),"""")"),"")</f>
        <v/>
      </c>
      <c r="E6333" s="40" t="str">
        <f t="array" ref="E6333">IFERROR(INDEX(raw!$B:$H,MATCH(1,(raw!$B:$B=$B6333)*(raw!$D:$D=$C6333),0),7), "n/a")</f>
        <v/>
      </c>
    </row>
    <row r="6334">
      <c r="B6334" s="39" t="str">
        <f>IFERROR(raw!$B6333,"")</f>
        <v/>
      </c>
      <c r="C6334" s="39" t="str">
        <f>IFERROR(raw!$D6333,"")</f>
        <v/>
      </c>
      <c r="D6334" s="39" t="str">
        <f>IFERROR(__xludf.DUMMYFUNCTION("IFERROR(RANK(raw!$H6333,Filter(raw!$H$2:$H10000,raw!$B$2:$B10000=raw!$B6333),1),"""")"),"")</f>
        <v/>
      </c>
      <c r="E6334" s="40" t="str">
        <f t="array" ref="E6334">IFERROR(INDEX(raw!$B:$H,MATCH(1,(raw!$B:$B=$B6334)*(raw!$D:$D=$C6334),0),7), "n/a")</f>
        <v/>
      </c>
    </row>
    <row r="6335">
      <c r="B6335" s="39" t="str">
        <f>IFERROR(raw!$B6334,"")</f>
        <v/>
      </c>
      <c r="C6335" s="39" t="str">
        <f>IFERROR(raw!$D6334,"")</f>
        <v/>
      </c>
      <c r="D6335" s="39" t="str">
        <f>IFERROR(__xludf.DUMMYFUNCTION("IFERROR(RANK(raw!$H6334,Filter(raw!$H$2:$H10000,raw!$B$2:$B10000=raw!$B6334),1),"""")"),"")</f>
        <v/>
      </c>
      <c r="E6335" s="40" t="str">
        <f t="array" ref="E6335">IFERROR(INDEX(raw!$B:$H,MATCH(1,(raw!$B:$B=$B6335)*(raw!$D:$D=$C6335),0),7), "n/a")</f>
        <v/>
      </c>
    </row>
    <row r="6336">
      <c r="B6336" s="39" t="str">
        <f>IFERROR(raw!$B6335,"")</f>
        <v/>
      </c>
      <c r="C6336" s="39" t="str">
        <f>IFERROR(raw!$D6335,"")</f>
        <v/>
      </c>
      <c r="D6336" s="39" t="str">
        <f>IFERROR(__xludf.DUMMYFUNCTION("IFERROR(RANK(raw!$H6335,Filter(raw!$H$2:$H10000,raw!$B$2:$B10000=raw!$B6335),1),"""")"),"")</f>
        <v/>
      </c>
      <c r="E6336" s="40" t="str">
        <f t="array" ref="E6336">IFERROR(INDEX(raw!$B:$H,MATCH(1,(raw!$B:$B=$B6336)*(raw!$D:$D=$C6336),0),7), "n/a")</f>
        <v/>
      </c>
    </row>
    <row r="6337">
      <c r="B6337" s="39" t="str">
        <f>IFERROR(raw!$B6336,"")</f>
        <v/>
      </c>
      <c r="C6337" s="39" t="str">
        <f>IFERROR(raw!$D6336,"")</f>
        <v/>
      </c>
      <c r="D6337" s="39" t="str">
        <f>IFERROR(__xludf.DUMMYFUNCTION("IFERROR(RANK(raw!$H6336,Filter(raw!$H$2:$H10000,raw!$B$2:$B10000=raw!$B6336),1),"""")"),"")</f>
        <v/>
      </c>
      <c r="E6337" s="40" t="str">
        <f t="array" ref="E6337">IFERROR(INDEX(raw!$B:$H,MATCH(1,(raw!$B:$B=$B6337)*(raw!$D:$D=$C6337),0),7), "n/a")</f>
        <v/>
      </c>
    </row>
    <row r="6338">
      <c r="B6338" s="39" t="str">
        <f>IFERROR(raw!$B6337,"")</f>
        <v/>
      </c>
      <c r="C6338" s="39" t="str">
        <f>IFERROR(raw!$D6337,"")</f>
        <v/>
      </c>
      <c r="D6338" s="39" t="str">
        <f>IFERROR(__xludf.DUMMYFUNCTION("IFERROR(RANK(raw!$H6337,Filter(raw!$H$2:$H10000,raw!$B$2:$B10000=raw!$B6337),1),"""")"),"")</f>
        <v/>
      </c>
      <c r="E6338" s="40" t="str">
        <f t="array" ref="E6338">IFERROR(INDEX(raw!$B:$H,MATCH(1,(raw!$B:$B=$B6338)*(raw!$D:$D=$C6338),0),7), "n/a")</f>
        <v/>
      </c>
    </row>
    <row r="6339">
      <c r="B6339" s="39" t="str">
        <f>IFERROR(raw!$B6338,"")</f>
        <v/>
      </c>
      <c r="C6339" s="39" t="str">
        <f>IFERROR(raw!$D6338,"")</f>
        <v/>
      </c>
      <c r="D6339" s="39" t="str">
        <f>IFERROR(__xludf.DUMMYFUNCTION("IFERROR(RANK(raw!$H6338,Filter(raw!$H$2:$H10000,raw!$B$2:$B10000=raw!$B6338),1),"""")"),"")</f>
        <v/>
      </c>
      <c r="E6339" s="40" t="str">
        <f t="array" ref="E6339">IFERROR(INDEX(raw!$B:$H,MATCH(1,(raw!$B:$B=$B6339)*(raw!$D:$D=$C6339),0),7), "n/a")</f>
        <v/>
      </c>
    </row>
    <row r="6340">
      <c r="B6340" s="39" t="str">
        <f>IFERROR(raw!$B6339,"")</f>
        <v/>
      </c>
      <c r="C6340" s="39" t="str">
        <f>IFERROR(raw!$D6339,"")</f>
        <v/>
      </c>
      <c r="D6340" s="39" t="str">
        <f>IFERROR(__xludf.DUMMYFUNCTION("IFERROR(RANK(raw!$H6339,Filter(raw!$H$2:$H10000,raw!$B$2:$B10000=raw!$B6339),1),"""")"),"")</f>
        <v/>
      </c>
      <c r="E6340" s="40" t="str">
        <f t="array" ref="E6340">IFERROR(INDEX(raw!$B:$H,MATCH(1,(raw!$B:$B=$B6340)*(raw!$D:$D=$C6340),0),7), "n/a")</f>
        <v/>
      </c>
    </row>
    <row r="6341">
      <c r="B6341" s="39" t="str">
        <f>IFERROR(raw!$B6340,"")</f>
        <v/>
      </c>
      <c r="C6341" s="39" t="str">
        <f>IFERROR(raw!$D6340,"")</f>
        <v/>
      </c>
      <c r="D6341" s="39" t="str">
        <f>IFERROR(__xludf.DUMMYFUNCTION("IFERROR(RANK(raw!$H6340,Filter(raw!$H$2:$H10000,raw!$B$2:$B10000=raw!$B6340),1),"""")"),"")</f>
        <v/>
      </c>
      <c r="E6341" s="40" t="str">
        <f t="array" ref="E6341">IFERROR(INDEX(raw!$B:$H,MATCH(1,(raw!$B:$B=$B6341)*(raw!$D:$D=$C6341),0),7), "n/a")</f>
        <v/>
      </c>
    </row>
    <row r="6342">
      <c r="B6342" s="39" t="str">
        <f>IFERROR(raw!$B6341,"")</f>
        <v/>
      </c>
      <c r="C6342" s="39" t="str">
        <f>IFERROR(raw!$D6341,"")</f>
        <v/>
      </c>
      <c r="D6342" s="39" t="str">
        <f>IFERROR(__xludf.DUMMYFUNCTION("IFERROR(RANK(raw!$H6341,Filter(raw!$H$2:$H10000,raw!$B$2:$B10000=raw!$B6341),1),"""")"),"")</f>
        <v/>
      </c>
      <c r="E6342" s="40" t="str">
        <f t="array" ref="E6342">IFERROR(INDEX(raw!$B:$H,MATCH(1,(raw!$B:$B=$B6342)*(raw!$D:$D=$C6342),0),7), "n/a")</f>
        <v/>
      </c>
    </row>
    <row r="6343">
      <c r="B6343" s="39" t="str">
        <f>IFERROR(raw!$B6342,"")</f>
        <v/>
      </c>
      <c r="C6343" s="39" t="str">
        <f>IFERROR(raw!$D6342,"")</f>
        <v/>
      </c>
      <c r="D6343" s="39" t="str">
        <f>IFERROR(__xludf.DUMMYFUNCTION("IFERROR(RANK(raw!$H6342,Filter(raw!$H$2:$H10000,raw!$B$2:$B10000=raw!$B6342),1),"""")"),"")</f>
        <v/>
      </c>
      <c r="E6343" s="40" t="str">
        <f t="array" ref="E6343">IFERROR(INDEX(raw!$B:$H,MATCH(1,(raw!$B:$B=$B6343)*(raw!$D:$D=$C6343),0),7), "n/a")</f>
        <v/>
      </c>
    </row>
    <row r="6344">
      <c r="B6344" s="39" t="str">
        <f>IFERROR(raw!$B6343,"")</f>
        <v/>
      </c>
      <c r="C6344" s="39" t="str">
        <f>IFERROR(raw!$D6343,"")</f>
        <v/>
      </c>
      <c r="D6344" s="39" t="str">
        <f>IFERROR(__xludf.DUMMYFUNCTION("IFERROR(RANK(raw!$H6343,Filter(raw!$H$2:$H10000,raw!$B$2:$B10000=raw!$B6343),1),"""")"),"")</f>
        <v/>
      </c>
      <c r="E6344" s="40" t="str">
        <f t="array" ref="E6344">IFERROR(INDEX(raw!$B:$H,MATCH(1,(raw!$B:$B=$B6344)*(raw!$D:$D=$C6344),0),7), "n/a")</f>
        <v/>
      </c>
    </row>
    <row r="6345">
      <c r="B6345" s="39" t="str">
        <f>IFERROR(raw!$B6344,"")</f>
        <v/>
      </c>
      <c r="C6345" s="39" t="str">
        <f>IFERROR(raw!$D6344,"")</f>
        <v/>
      </c>
      <c r="D6345" s="39" t="str">
        <f>IFERROR(__xludf.DUMMYFUNCTION("IFERROR(RANK(raw!$H6344,Filter(raw!$H$2:$H10000,raw!$B$2:$B10000=raw!$B6344),1),"""")"),"")</f>
        <v/>
      </c>
      <c r="E6345" s="40" t="str">
        <f t="array" ref="E6345">IFERROR(INDEX(raw!$B:$H,MATCH(1,(raw!$B:$B=$B6345)*(raw!$D:$D=$C6345),0),7), "n/a")</f>
        <v/>
      </c>
    </row>
    <row r="6346">
      <c r="B6346" s="39" t="str">
        <f>IFERROR(raw!$B6345,"")</f>
        <v/>
      </c>
      <c r="C6346" s="39" t="str">
        <f>IFERROR(raw!$D6345,"")</f>
        <v/>
      </c>
      <c r="D6346" s="39" t="str">
        <f>IFERROR(__xludf.DUMMYFUNCTION("IFERROR(RANK(raw!$H6345,Filter(raw!$H$2:$H10000,raw!$B$2:$B10000=raw!$B6345),1),"""")"),"")</f>
        <v/>
      </c>
      <c r="E6346" s="40" t="str">
        <f t="array" ref="E6346">IFERROR(INDEX(raw!$B:$H,MATCH(1,(raw!$B:$B=$B6346)*(raw!$D:$D=$C6346),0),7), "n/a")</f>
        <v/>
      </c>
    </row>
    <row r="6347">
      <c r="B6347" s="39" t="str">
        <f>IFERROR(raw!$B6346,"")</f>
        <v/>
      </c>
      <c r="C6347" s="39" t="str">
        <f>IFERROR(raw!$D6346,"")</f>
        <v/>
      </c>
      <c r="D6347" s="39" t="str">
        <f>IFERROR(__xludf.DUMMYFUNCTION("IFERROR(RANK(raw!$H6346,Filter(raw!$H$2:$H10000,raw!$B$2:$B10000=raw!$B6346),1),"""")"),"")</f>
        <v/>
      </c>
      <c r="E6347" s="40" t="str">
        <f t="array" ref="E6347">IFERROR(INDEX(raw!$B:$H,MATCH(1,(raw!$B:$B=$B6347)*(raw!$D:$D=$C6347),0),7), "n/a")</f>
        <v/>
      </c>
    </row>
    <row r="6348">
      <c r="B6348" s="39" t="str">
        <f>IFERROR(raw!$B6347,"")</f>
        <v/>
      </c>
      <c r="C6348" s="39" t="str">
        <f>IFERROR(raw!$D6347,"")</f>
        <v/>
      </c>
      <c r="D6348" s="39" t="str">
        <f>IFERROR(__xludf.DUMMYFUNCTION("IFERROR(RANK(raw!$H6347,Filter(raw!$H$2:$H10000,raw!$B$2:$B10000=raw!$B6347),1),"""")"),"")</f>
        <v/>
      </c>
      <c r="E6348" s="40" t="str">
        <f t="array" ref="E6348">IFERROR(INDEX(raw!$B:$H,MATCH(1,(raw!$B:$B=$B6348)*(raw!$D:$D=$C6348),0),7), "n/a")</f>
        <v/>
      </c>
    </row>
    <row r="6349">
      <c r="B6349" s="39" t="str">
        <f>IFERROR(raw!$B6348,"")</f>
        <v/>
      </c>
      <c r="C6349" s="39" t="str">
        <f>IFERROR(raw!$D6348,"")</f>
        <v/>
      </c>
      <c r="D6349" s="39" t="str">
        <f>IFERROR(__xludf.DUMMYFUNCTION("IFERROR(RANK(raw!$H6348,Filter(raw!$H$2:$H10000,raw!$B$2:$B10000=raw!$B6348),1),"""")"),"")</f>
        <v/>
      </c>
      <c r="E6349" s="40" t="str">
        <f t="array" ref="E6349">IFERROR(INDEX(raw!$B:$H,MATCH(1,(raw!$B:$B=$B6349)*(raw!$D:$D=$C6349),0),7), "n/a")</f>
        <v/>
      </c>
    </row>
    <row r="6350">
      <c r="B6350" s="39" t="str">
        <f>IFERROR(raw!$B6349,"")</f>
        <v/>
      </c>
      <c r="C6350" s="39" t="str">
        <f>IFERROR(raw!$D6349,"")</f>
        <v/>
      </c>
      <c r="D6350" s="39" t="str">
        <f>IFERROR(__xludf.DUMMYFUNCTION("IFERROR(RANK(raw!$H6349,Filter(raw!$H$2:$H10000,raw!$B$2:$B10000=raw!$B6349),1),"""")"),"")</f>
        <v/>
      </c>
      <c r="E6350" s="40" t="str">
        <f t="array" ref="E6350">IFERROR(INDEX(raw!$B:$H,MATCH(1,(raw!$B:$B=$B6350)*(raw!$D:$D=$C6350),0),7), "n/a")</f>
        <v/>
      </c>
    </row>
    <row r="6351">
      <c r="B6351" s="39" t="str">
        <f>IFERROR(raw!$B6350,"")</f>
        <v/>
      </c>
      <c r="C6351" s="39" t="str">
        <f>IFERROR(raw!$D6350,"")</f>
        <v/>
      </c>
      <c r="D6351" s="39" t="str">
        <f>IFERROR(__xludf.DUMMYFUNCTION("IFERROR(RANK(raw!$H6350,Filter(raw!$H$2:$H10000,raw!$B$2:$B10000=raw!$B6350),1),"""")"),"")</f>
        <v/>
      </c>
      <c r="E6351" s="40" t="str">
        <f t="array" ref="E6351">IFERROR(INDEX(raw!$B:$H,MATCH(1,(raw!$B:$B=$B6351)*(raw!$D:$D=$C6351),0),7), "n/a")</f>
        <v/>
      </c>
    </row>
    <row r="6352">
      <c r="B6352" s="39" t="str">
        <f>IFERROR(raw!$B6351,"")</f>
        <v/>
      </c>
      <c r="C6352" s="39" t="str">
        <f>IFERROR(raw!$D6351,"")</f>
        <v/>
      </c>
      <c r="D6352" s="39" t="str">
        <f>IFERROR(__xludf.DUMMYFUNCTION("IFERROR(RANK(raw!$H6351,Filter(raw!$H$2:$H10000,raw!$B$2:$B10000=raw!$B6351),1),"""")"),"")</f>
        <v/>
      </c>
      <c r="E6352" s="40" t="str">
        <f t="array" ref="E6352">IFERROR(INDEX(raw!$B:$H,MATCH(1,(raw!$B:$B=$B6352)*(raw!$D:$D=$C6352),0),7), "n/a")</f>
        <v/>
      </c>
    </row>
    <row r="6353">
      <c r="B6353" s="39" t="str">
        <f>IFERROR(raw!$B6352,"")</f>
        <v/>
      </c>
      <c r="C6353" s="39" t="str">
        <f>IFERROR(raw!$D6352,"")</f>
        <v/>
      </c>
      <c r="D6353" s="39" t="str">
        <f>IFERROR(__xludf.DUMMYFUNCTION("IFERROR(RANK(raw!$H6352,Filter(raw!$H$2:$H10000,raw!$B$2:$B10000=raw!$B6352),1),"""")"),"")</f>
        <v/>
      </c>
      <c r="E6353" s="40" t="str">
        <f t="array" ref="E6353">IFERROR(INDEX(raw!$B:$H,MATCH(1,(raw!$B:$B=$B6353)*(raw!$D:$D=$C6353),0),7), "n/a")</f>
        <v/>
      </c>
    </row>
    <row r="6354">
      <c r="B6354" s="39" t="str">
        <f>IFERROR(raw!$B6353,"")</f>
        <v/>
      </c>
      <c r="C6354" s="39" t="str">
        <f>IFERROR(raw!$D6353,"")</f>
        <v/>
      </c>
      <c r="D6354" s="39" t="str">
        <f>IFERROR(__xludf.DUMMYFUNCTION("IFERROR(RANK(raw!$H6353,Filter(raw!$H$2:$H10000,raw!$B$2:$B10000=raw!$B6353),1),"""")"),"")</f>
        <v/>
      </c>
      <c r="E6354" s="40" t="str">
        <f t="array" ref="E6354">IFERROR(INDEX(raw!$B:$H,MATCH(1,(raw!$B:$B=$B6354)*(raw!$D:$D=$C6354),0),7), "n/a")</f>
        <v/>
      </c>
    </row>
    <row r="6355">
      <c r="B6355" s="39" t="str">
        <f>IFERROR(raw!$B6354,"")</f>
        <v/>
      </c>
      <c r="C6355" s="39" t="str">
        <f>IFERROR(raw!$D6354,"")</f>
        <v/>
      </c>
      <c r="D6355" s="39" t="str">
        <f>IFERROR(__xludf.DUMMYFUNCTION("IFERROR(RANK(raw!$H6354,Filter(raw!$H$2:$H10000,raw!$B$2:$B10000=raw!$B6354),1),"""")"),"")</f>
        <v/>
      </c>
      <c r="E6355" s="40" t="str">
        <f t="array" ref="E6355">IFERROR(INDEX(raw!$B:$H,MATCH(1,(raw!$B:$B=$B6355)*(raw!$D:$D=$C6355),0),7), "n/a")</f>
        <v/>
      </c>
    </row>
    <row r="6356">
      <c r="B6356" s="39" t="str">
        <f>IFERROR(raw!$B6355,"")</f>
        <v/>
      </c>
      <c r="C6356" s="39" t="str">
        <f>IFERROR(raw!$D6355,"")</f>
        <v/>
      </c>
      <c r="D6356" s="39" t="str">
        <f>IFERROR(__xludf.DUMMYFUNCTION("IFERROR(RANK(raw!$H6355,Filter(raw!$H$2:$H10000,raw!$B$2:$B10000=raw!$B6355),1),"""")"),"")</f>
        <v/>
      </c>
      <c r="E6356" s="40" t="str">
        <f t="array" ref="E6356">IFERROR(INDEX(raw!$B:$H,MATCH(1,(raw!$B:$B=$B6356)*(raw!$D:$D=$C6356),0),7), "n/a")</f>
        <v/>
      </c>
    </row>
    <row r="6357">
      <c r="B6357" s="39" t="str">
        <f>IFERROR(raw!$B6356,"")</f>
        <v/>
      </c>
      <c r="C6357" s="39" t="str">
        <f>IFERROR(raw!$D6356,"")</f>
        <v/>
      </c>
      <c r="D6357" s="39" t="str">
        <f>IFERROR(__xludf.DUMMYFUNCTION("IFERROR(RANK(raw!$H6356,Filter(raw!$H$2:$H10000,raw!$B$2:$B10000=raw!$B6356),1),"""")"),"")</f>
        <v/>
      </c>
      <c r="E6357" s="40" t="str">
        <f t="array" ref="E6357">IFERROR(INDEX(raw!$B:$H,MATCH(1,(raw!$B:$B=$B6357)*(raw!$D:$D=$C6357),0),7), "n/a")</f>
        <v/>
      </c>
    </row>
    <row r="6358">
      <c r="B6358" s="39" t="str">
        <f>IFERROR(raw!$B6357,"")</f>
        <v/>
      </c>
      <c r="C6358" s="39" t="str">
        <f>IFERROR(raw!$D6357,"")</f>
        <v/>
      </c>
      <c r="D6358" s="39" t="str">
        <f>IFERROR(__xludf.DUMMYFUNCTION("IFERROR(RANK(raw!$H6357,Filter(raw!$H$2:$H10000,raw!$B$2:$B10000=raw!$B6357),1),"""")"),"")</f>
        <v/>
      </c>
      <c r="E6358" s="40" t="str">
        <f t="array" ref="E6358">IFERROR(INDEX(raw!$B:$H,MATCH(1,(raw!$B:$B=$B6358)*(raw!$D:$D=$C6358),0),7), "n/a")</f>
        <v/>
      </c>
    </row>
    <row r="6359">
      <c r="B6359" s="39" t="str">
        <f>IFERROR(raw!$B6358,"")</f>
        <v/>
      </c>
      <c r="C6359" s="39" t="str">
        <f>IFERROR(raw!$D6358,"")</f>
        <v/>
      </c>
      <c r="D6359" s="39" t="str">
        <f>IFERROR(__xludf.DUMMYFUNCTION("IFERROR(RANK(raw!$H6358,Filter(raw!$H$2:$H10000,raw!$B$2:$B10000=raw!$B6358),1),"""")"),"")</f>
        <v/>
      </c>
      <c r="E6359" s="40" t="str">
        <f t="array" ref="E6359">IFERROR(INDEX(raw!$B:$H,MATCH(1,(raw!$B:$B=$B6359)*(raw!$D:$D=$C6359),0),7), "n/a")</f>
        <v/>
      </c>
    </row>
    <row r="6360">
      <c r="B6360" s="39" t="str">
        <f>IFERROR(raw!$B6359,"")</f>
        <v/>
      </c>
      <c r="C6360" s="39" t="str">
        <f>IFERROR(raw!$D6359,"")</f>
        <v/>
      </c>
      <c r="D6360" s="39" t="str">
        <f>IFERROR(__xludf.DUMMYFUNCTION("IFERROR(RANK(raw!$H6359,Filter(raw!$H$2:$H10000,raw!$B$2:$B10000=raw!$B6359),1),"""")"),"")</f>
        <v/>
      </c>
      <c r="E6360" s="40" t="str">
        <f t="array" ref="E6360">IFERROR(INDEX(raw!$B:$H,MATCH(1,(raw!$B:$B=$B6360)*(raw!$D:$D=$C6360),0),7), "n/a")</f>
        <v/>
      </c>
    </row>
    <row r="6361">
      <c r="B6361" s="39" t="str">
        <f>IFERROR(raw!$B6360,"")</f>
        <v/>
      </c>
      <c r="C6361" s="39" t="str">
        <f>IFERROR(raw!$D6360,"")</f>
        <v/>
      </c>
      <c r="D6361" s="39" t="str">
        <f>IFERROR(__xludf.DUMMYFUNCTION("IFERROR(RANK(raw!$H6360,Filter(raw!$H$2:$H10000,raw!$B$2:$B10000=raw!$B6360),1),"""")"),"")</f>
        <v/>
      </c>
      <c r="E6361" s="40" t="str">
        <f t="array" ref="E6361">IFERROR(INDEX(raw!$B:$H,MATCH(1,(raw!$B:$B=$B6361)*(raw!$D:$D=$C6361),0),7), "n/a")</f>
        <v/>
      </c>
    </row>
    <row r="6362">
      <c r="B6362" s="39" t="str">
        <f>IFERROR(raw!$B6361,"")</f>
        <v/>
      </c>
      <c r="C6362" s="39" t="str">
        <f>IFERROR(raw!$D6361,"")</f>
        <v/>
      </c>
      <c r="D6362" s="39" t="str">
        <f>IFERROR(__xludf.DUMMYFUNCTION("IFERROR(RANK(raw!$H6361,Filter(raw!$H$2:$H10000,raw!$B$2:$B10000=raw!$B6361),1),"""")"),"")</f>
        <v/>
      </c>
      <c r="E6362" s="40" t="str">
        <f t="array" ref="E6362">IFERROR(INDEX(raw!$B:$H,MATCH(1,(raw!$B:$B=$B6362)*(raw!$D:$D=$C6362),0),7), "n/a")</f>
        <v/>
      </c>
    </row>
    <row r="6363">
      <c r="B6363" s="39" t="str">
        <f>IFERROR(raw!$B6362,"")</f>
        <v/>
      </c>
      <c r="C6363" s="39" t="str">
        <f>IFERROR(raw!$D6362,"")</f>
        <v/>
      </c>
      <c r="D6363" s="39" t="str">
        <f>IFERROR(__xludf.DUMMYFUNCTION("IFERROR(RANK(raw!$H6362,Filter(raw!$H$2:$H10000,raw!$B$2:$B10000=raw!$B6362),1),"""")"),"")</f>
        <v/>
      </c>
      <c r="E6363" s="40" t="str">
        <f t="array" ref="E6363">IFERROR(INDEX(raw!$B:$H,MATCH(1,(raw!$B:$B=$B6363)*(raw!$D:$D=$C6363),0),7), "n/a")</f>
        <v/>
      </c>
    </row>
    <row r="6364">
      <c r="B6364" s="39" t="str">
        <f>IFERROR(raw!$B6363,"")</f>
        <v/>
      </c>
      <c r="C6364" s="39" t="str">
        <f>IFERROR(raw!$D6363,"")</f>
        <v/>
      </c>
      <c r="D6364" s="39" t="str">
        <f>IFERROR(__xludf.DUMMYFUNCTION("IFERROR(RANK(raw!$H6363,Filter(raw!$H$2:$H10000,raw!$B$2:$B10000=raw!$B6363),1),"""")"),"")</f>
        <v/>
      </c>
      <c r="E6364" s="40" t="str">
        <f t="array" ref="E6364">IFERROR(INDEX(raw!$B:$H,MATCH(1,(raw!$B:$B=$B6364)*(raw!$D:$D=$C6364),0),7), "n/a")</f>
        <v/>
      </c>
    </row>
    <row r="6365">
      <c r="B6365" s="39" t="str">
        <f>IFERROR(raw!$B6364,"")</f>
        <v/>
      </c>
      <c r="C6365" s="39" t="str">
        <f>IFERROR(raw!$D6364,"")</f>
        <v/>
      </c>
      <c r="D6365" s="39" t="str">
        <f>IFERROR(__xludf.DUMMYFUNCTION("IFERROR(RANK(raw!$H6364,Filter(raw!$H$2:$H10000,raw!$B$2:$B10000=raw!$B6364),1),"""")"),"")</f>
        <v/>
      </c>
      <c r="E6365" s="40" t="str">
        <f t="array" ref="E6365">IFERROR(INDEX(raw!$B:$H,MATCH(1,(raw!$B:$B=$B6365)*(raw!$D:$D=$C6365),0),7), "n/a")</f>
        <v/>
      </c>
    </row>
    <row r="6366">
      <c r="B6366" s="39" t="str">
        <f>IFERROR(raw!$B6365,"")</f>
        <v/>
      </c>
      <c r="C6366" s="39" t="str">
        <f>IFERROR(raw!$D6365,"")</f>
        <v/>
      </c>
      <c r="D6366" s="39" t="str">
        <f>IFERROR(__xludf.DUMMYFUNCTION("IFERROR(RANK(raw!$H6365,Filter(raw!$H$2:$H10000,raw!$B$2:$B10000=raw!$B6365),1),"""")"),"")</f>
        <v/>
      </c>
      <c r="E6366" s="40" t="str">
        <f t="array" ref="E6366">IFERROR(INDEX(raw!$B:$H,MATCH(1,(raw!$B:$B=$B6366)*(raw!$D:$D=$C6366),0),7), "n/a")</f>
        <v/>
      </c>
    </row>
    <row r="6367">
      <c r="B6367" s="39" t="str">
        <f>IFERROR(raw!$B6366,"")</f>
        <v/>
      </c>
      <c r="C6367" s="39" t="str">
        <f>IFERROR(raw!$D6366,"")</f>
        <v/>
      </c>
      <c r="D6367" s="39" t="str">
        <f>IFERROR(__xludf.DUMMYFUNCTION("IFERROR(RANK(raw!$H6366,Filter(raw!$H$2:$H10000,raw!$B$2:$B10000=raw!$B6366),1),"""")"),"")</f>
        <v/>
      </c>
      <c r="E6367" s="40" t="str">
        <f t="array" ref="E6367">IFERROR(INDEX(raw!$B:$H,MATCH(1,(raw!$B:$B=$B6367)*(raw!$D:$D=$C6367),0),7), "n/a")</f>
        <v/>
      </c>
    </row>
    <row r="6368">
      <c r="B6368" s="39" t="str">
        <f>IFERROR(raw!$B6367,"")</f>
        <v/>
      </c>
      <c r="C6368" s="39" t="str">
        <f>IFERROR(raw!$D6367,"")</f>
        <v/>
      </c>
      <c r="D6368" s="39" t="str">
        <f>IFERROR(__xludf.DUMMYFUNCTION("IFERROR(RANK(raw!$H6367,Filter(raw!$H$2:$H10000,raw!$B$2:$B10000=raw!$B6367),1),"""")"),"")</f>
        <v/>
      </c>
      <c r="E6368" s="40" t="str">
        <f t="array" ref="E6368">IFERROR(INDEX(raw!$B:$H,MATCH(1,(raw!$B:$B=$B6368)*(raw!$D:$D=$C6368),0),7), "n/a")</f>
        <v/>
      </c>
    </row>
    <row r="6369">
      <c r="B6369" s="39" t="str">
        <f>IFERROR(raw!$B6368,"")</f>
        <v/>
      </c>
      <c r="C6369" s="39" t="str">
        <f>IFERROR(raw!$D6368,"")</f>
        <v/>
      </c>
      <c r="D6369" s="39" t="str">
        <f>IFERROR(__xludf.DUMMYFUNCTION("IFERROR(RANK(raw!$H6368,Filter(raw!$H$2:$H10000,raw!$B$2:$B10000=raw!$B6368),1),"""")"),"")</f>
        <v/>
      </c>
      <c r="E6369" s="40" t="str">
        <f t="array" ref="E6369">IFERROR(INDEX(raw!$B:$H,MATCH(1,(raw!$B:$B=$B6369)*(raw!$D:$D=$C6369),0),7), "n/a")</f>
        <v/>
      </c>
    </row>
    <row r="6370">
      <c r="B6370" s="39" t="str">
        <f>IFERROR(raw!$B6369,"")</f>
        <v/>
      </c>
      <c r="C6370" s="39" t="str">
        <f>IFERROR(raw!$D6369,"")</f>
        <v/>
      </c>
      <c r="D6370" s="39" t="str">
        <f>IFERROR(__xludf.DUMMYFUNCTION("IFERROR(RANK(raw!$H6369,Filter(raw!$H$2:$H10000,raw!$B$2:$B10000=raw!$B6369),1),"""")"),"")</f>
        <v/>
      </c>
      <c r="E6370" s="40" t="str">
        <f t="array" ref="E6370">IFERROR(INDEX(raw!$B:$H,MATCH(1,(raw!$B:$B=$B6370)*(raw!$D:$D=$C6370),0),7), "n/a")</f>
        <v/>
      </c>
    </row>
    <row r="6371">
      <c r="B6371" s="39" t="str">
        <f>IFERROR(raw!$B6370,"")</f>
        <v/>
      </c>
      <c r="C6371" s="39" t="str">
        <f>IFERROR(raw!$D6370,"")</f>
        <v/>
      </c>
      <c r="D6371" s="39" t="str">
        <f>IFERROR(__xludf.DUMMYFUNCTION("IFERROR(RANK(raw!$H6370,Filter(raw!$H$2:$H10000,raw!$B$2:$B10000=raw!$B6370),1),"""")"),"")</f>
        <v/>
      </c>
      <c r="E6371" s="40" t="str">
        <f t="array" ref="E6371">IFERROR(INDEX(raw!$B:$H,MATCH(1,(raw!$B:$B=$B6371)*(raw!$D:$D=$C6371),0),7), "n/a")</f>
        <v/>
      </c>
    </row>
    <row r="6372">
      <c r="B6372" s="39" t="str">
        <f>IFERROR(raw!$B6371,"")</f>
        <v/>
      </c>
      <c r="C6372" s="39" t="str">
        <f>IFERROR(raw!$D6371,"")</f>
        <v/>
      </c>
      <c r="D6372" s="39" t="str">
        <f>IFERROR(__xludf.DUMMYFUNCTION("IFERROR(RANK(raw!$H6371,Filter(raw!$H$2:$H10000,raw!$B$2:$B10000=raw!$B6371),1),"""")"),"")</f>
        <v/>
      </c>
      <c r="E6372" s="40" t="str">
        <f t="array" ref="E6372">IFERROR(INDEX(raw!$B:$H,MATCH(1,(raw!$B:$B=$B6372)*(raw!$D:$D=$C6372),0),7), "n/a")</f>
        <v/>
      </c>
    </row>
    <row r="6373">
      <c r="B6373" s="39" t="str">
        <f>IFERROR(raw!$B6372,"")</f>
        <v/>
      </c>
      <c r="C6373" s="39" t="str">
        <f>IFERROR(raw!$D6372,"")</f>
        <v/>
      </c>
      <c r="D6373" s="39" t="str">
        <f>IFERROR(__xludf.DUMMYFUNCTION("IFERROR(RANK(raw!$H6372,Filter(raw!$H$2:$H10000,raw!$B$2:$B10000=raw!$B6372),1),"""")"),"")</f>
        <v/>
      </c>
      <c r="E6373" s="40" t="str">
        <f t="array" ref="E6373">IFERROR(INDEX(raw!$B:$H,MATCH(1,(raw!$B:$B=$B6373)*(raw!$D:$D=$C6373),0),7), "n/a")</f>
        <v/>
      </c>
    </row>
    <row r="6374">
      <c r="B6374" s="39" t="str">
        <f>IFERROR(raw!$B6373,"")</f>
        <v/>
      </c>
      <c r="C6374" s="39" t="str">
        <f>IFERROR(raw!$D6373,"")</f>
        <v/>
      </c>
      <c r="D6374" s="39" t="str">
        <f>IFERROR(__xludf.DUMMYFUNCTION("IFERROR(RANK(raw!$H6373,Filter(raw!$H$2:$H10000,raw!$B$2:$B10000=raw!$B6373),1),"""")"),"")</f>
        <v/>
      </c>
      <c r="E6374" s="40" t="str">
        <f t="array" ref="E6374">IFERROR(INDEX(raw!$B:$H,MATCH(1,(raw!$B:$B=$B6374)*(raw!$D:$D=$C6374),0),7), "n/a")</f>
        <v/>
      </c>
    </row>
    <row r="6375">
      <c r="B6375" s="39" t="str">
        <f>IFERROR(raw!$B6374,"")</f>
        <v/>
      </c>
      <c r="C6375" s="39" t="str">
        <f>IFERROR(raw!$D6374,"")</f>
        <v/>
      </c>
      <c r="D6375" s="39" t="str">
        <f>IFERROR(__xludf.DUMMYFUNCTION("IFERROR(RANK(raw!$H6374,Filter(raw!$H$2:$H10000,raw!$B$2:$B10000=raw!$B6374),1),"""")"),"")</f>
        <v/>
      </c>
      <c r="E6375" s="40" t="str">
        <f t="array" ref="E6375">IFERROR(INDEX(raw!$B:$H,MATCH(1,(raw!$B:$B=$B6375)*(raw!$D:$D=$C6375),0),7), "n/a")</f>
        <v/>
      </c>
    </row>
    <row r="6376">
      <c r="B6376" s="39" t="str">
        <f>IFERROR(raw!$B6375,"")</f>
        <v/>
      </c>
      <c r="C6376" s="39" t="str">
        <f>IFERROR(raw!$D6375,"")</f>
        <v/>
      </c>
      <c r="D6376" s="39" t="str">
        <f>IFERROR(__xludf.DUMMYFUNCTION("IFERROR(RANK(raw!$H6375,Filter(raw!$H$2:$H10000,raw!$B$2:$B10000=raw!$B6375),1),"""")"),"")</f>
        <v/>
      </c>
      <c r="E6376" s="40" t="str">
        <f t="array" ref="E6376">IFERROR(INDEX(raw!$B:$H,MATCH(1,(raw!$B:$B=$B6376)*(raw!$D:$D=$C6376),0),7), "n/a")</f>
        <v/>
      </c>
    </row>
    <row r="6377">
      <c r="B6377" s="39" t="str">
        <f>IFERROR(raw!$B6376,"")</f>
        <v/>
      </c>
      <c r="C6377" s="39" t="str">
        <f>IFERROR(raw!$D6376,"")</f>
        <v/>
      </c>
      <c r="D6377" s="39" t="str">
        <f>IFERROR(__xludf.DUMMYFUNCTION("IFERROR(RANK(raw!$H6376,Filter(raw!$H$2:$H10000,raw!$B$2:$B10000=raw!$B6376),1),"""")"),"")</f>
        <v/>
      </c>
      <c r="E6377" s="40" t="str">
        <f t="array" ref="E6377">IFERROR(INDEX(raw!$B:$H,MATCH(1,(raw!$B:$B=$B6377)*(raw!$D:$D=$C6377),0),7), "n/a")</f>
        <v/>
      </c>
    </row>
    <row r="6378">
      <c r="B6378" s="39" t="str">
        <f>IFERROR(raw!$B6377,"")</f>
        <v/>
      </c>
      <c r="C6378" s="39" t="str">
        <f>IFERROR(raw!$D6377,"")</f>
        <v/>
      </c>
      <c r="D6378" s="39" t="str">
        <f>IFERROR(__xludf.DUMMYFUNCTION("IFERROR(RANK(raw!$H6377,Filter(raw!$H$2:$H10000,raw!$B$2:$B10000=raw!$B6377),1),"""")"),"")</f>
        <v/>
      </c>
      <c r="E6378" s="40" t="str">
        <f t="array" ref="E6378">IFERROR(INDEX(raw!$B:$H,MATCH(1,(raw!$B:$B=$B6378)*(raw!$D:$D=$C6378),0),7), "n/a")</f>
        <v/>
      </c>
    </row>
    <row r="6379">
      <c r="B6379" s="39" t="str">
        <f>IFERROR(raw!$B6378,"")</f>
        <v/>
      </c>
      <c r="C6379" s="39" t="str">
        <f>IFERROR(raw!$D6378,"")</f>
        <v/>
      </c>
      <c r="D6379" s="39" t="str">
        <f>IFERROR(__xludf.DUMMYFUNCTION("IFERROR(RANK(raw!$H6378,Filter(raw!$H$2:$H10000,raw!$B$2:$B10000=raw!$B6378),1),"""")"),"")</f>
        <v/>
      </c>
      <c r="E6379" s="40" t="str">
        <f t="array" ref="E6379">IFERROR(INDEX(raw!$B:$H,MATCH(1,(raw!$B:$B=$B6379)*(raw!$D:$D=$C6379),0),7), "n/a")</f>
        <v/>
      </c>
    </row>
    <row r="6380">
      <c r="B6380" s="39" t="str">
        <f>IFERROR(raw!$B6379,"")</f>
        <v/>
      </c>
      <c r="C6380" s="39" t="str">
        <f>IFERROR(raw!$D6379,"")</f>
        <v/>
      </c>
      <c r="D6380" s="39" t="str">
        <f>IFERROR(__xludf.DUMMYFUNCTION("IFERROR(RANK(raw!$H6379,Filter(raw!$H$2:$H10000,raw!$B$2:$B10000=raw!$B6379),1),"""")"),"")</f>
        <v/>
      </c>
      <c r="E6380" s="40" t="str">
        <f t="array" ref="E6380">IFERROR(INDEX(raw!$B:$H,MATCH(1,(raw!$B:$B=$B6380)*(raw!$D:$D=$C6380),0),7), "n/a")</f>
        <v/>
      </c>
    </row>
    <row r="6381">
      <c r="B6381" s="39" t="str">
        <f>IFERROR(raw!$B6380,"")</f>
        <v/>
      </c>
      <c r="C6381" s="39" t="str">
        <f>IFERROR(raw!$D6380,"")</f>
        <v/>
      </c>
      <c r="D6381" s="39" t="str">
        <f>IFERROR(__xludf.DUMMYFUNCTION("IFERROR(RANK(raw!$H6380,Filter(raw!$H$2:$H10000,raw!$B$2:$B10000=raw!$B6380),1),"""")"),"")</f>
        <v/>
      </c>
      <c r="E6381" s="40" t="str">
        <f t="array" ref="E6381">IFERROR(INDEX(raw!$B:$H,MATCH(1,(raw!$B:$B=$B6381)*(raw!$D:$D=$C6381),0),7), "n/a")</f>
        <v/>
      </c>
    </row>
    <row r="6382">
      <c r="B6382" s="39" t="str">
        <f>IFERROR(raw!$B6381,"")</f>
        <v/>
      </c>
      <c r="C6382" s="39" t="str">
        <f>IFERROR(raw!$D6381,"")</f>
        <v/>
      </c>
      <c r="D6382" s="39" t="str">
        <f>IFERROR(__xludf.DUMMYFUNCTION("IFERROR(RANK(raw!$H6381,Filter(raw!$H$2:$H10000,raw!$B$2:$B10000=raw!$B6381),1),"""")"),"")</f>
        <v/>
      </c>
      <c r="E6382" s="40" t="str">
        <f t="array" ref="E6382">IFERROR(INDEX(raw!$B:$H,MATCH(1,(raw!$B:$B=$B6382)*(raw!$D:$D=$C6382),0),7), "n/a")</f>
        <v/>
      </c>
    </row>
    <row r="6383">
      <c r="B6383" s="39" t="str">
        <f>IFERROR(raw!$B6382,"")</f>
        <v/>
      </c>
      <c r="C6383" s="39" t="str">
        <f>IFERROR(raw!$D6382,"")</f>
        <v/>
      </c>
      <c r="D6383" s="39" t="str">
        <f>IFERROR(__xludf.DUMMYFUNCTION("IFERROR(RANK(raw!$H6382,Filter(raw!$H$2:$H10000,raw!$B$2:$B10000=raw!$B6382),1),"""")"),"")</f>
        <v/>
      </c>
      <c r="E6383" s="40" t="str">
        <f t="array" ref="E6383">IFERROR(INDEX(raw!$B:$H,MATCH(1,(raw!$B:$B=$B6383)*(raw!$D:$D=$C6383),0),7), "n/a")</f>
        <v/>
      </c>
    </row>
    <row r="6384">
      <c r="B6384" s="39" t="str">
        <f>IFERROR(raw!$B6383,"")</f>
        <v/>
      </c>
      <c r="C6384" s="39" t="str">
        <f>IFERROR(raw!$D6383,"")</f>
        <v/>
      </c>
      <c r="D6384" s="39" t="str">
        <f>IFERROR(__xludf.DUMMYFUNCTION("IFERROR(RANK(raw!$H6383,Filter(raw!$H$2:$H10000,raw!$B$2:$B10000=raw!$B6383),1),"""")"),"")</f>
        <v/>
      </c>
      <c r="E6384" s="40" t="str">
        <f t="array" ref="E6384">IFERROR(INDEX(raw!$B:$H,MATCH(1,(raw!$B:$B=$B6384)*(raw!$D:$D=$C6384),0),7), "n/a")</f>
        <v/>
      </c>
    </row>
    <row r="6385">
      <c r="B6385" s="39" t="str">
        <f>IFERROR(raw!$B6384,"")</f>
        <v/>
      </c>
      <c r="C6385" s="39" t="str">
        <f>IFERROR(raw!$D6384,"")</f>
        <v/>
      </c>
      <c r="D6385" s="39" t="str">
        <f>IFERROR(__xludf.DUMMYFUNCTION("IFERROR(RANK(raw!$H6384,Filter(raw!$H$2:$H10000,raw!$B$2:$B10000=raw!$B6384),1),"""")"),"")</f>
        <v/>
      </c>
      <c r="E6385" s="40" t="str">
        <f t="array" ref="E6385">IFERROR(INDEX(raw!$B:$H,MATCH(1,(raw!$B:$B=$B6385)*(raw!$D:$D=$C6385),0),7), "n/a")</f>
        <v/>
      </c>
    </row>
    <row r="6386">
      <c r="B6386" s="39" t="str">
        <f>IFERROR(raw!$B6385,"")</f>
        <v/>
      </c>
      <c r="C6386" s="39" t="str">
        <f>IFERROR(raw!$D6385,"")</f>
        <v/>
      </c>
      <c r="D6386" s="39" t="str">
        <f>IFERROR(__xludf.DUMMYFUNCTION("IFERROR(RANK(raw!$H6385,Filter(raw!$H$2:$H10000,raw!$B$2:$B10000=raw!$B6385),1),"""")"),"")</f>
        <v/>
      </c>
      <c r="E6386" s="40" t="str">
        <f t="array" ref="E6386">IFERROR(INDEX(raw!$B:$H,MATCH(1,(raw!$B:$B=$B6386)*(raw!$D:$D=$C6386),0),7), "n/a")</f>
        <v/>
      </c>
    </row>
    <row r="6387">
      <c r="B6387" s="39" t="str">
        <f>IFERROR(raw!$B6386,"")</f>
        <v/>
      </c>
      <c r="C6387" s="39" t="str">
        <f>IFERROR(raw!$D6386,"")</f>
        <v/>
      </c>
      <c r="D6387" s="39" t="str">
        <f>IFERROR(__xludf.DUMMYFUNCTION("IFERROR(RANK(raw!$H6386,Filter(raw!$H$2:$H10000,raw!$B$2:$B10000=raw!$B6386),1),"""")"),"")</f>
        <v/>
      </c>
      <c r="E6387" s="40" t="str">
        <f t="array" ref="E6387">IFERROR(INDEX(raw!$B:$H,MATCH(1,(raw!$B:$B=$B6387)*(raw!$D:$D=$C6387),0),7), "n/a")</f>
        <v/>
      </c>
    </row>
    <row r="6388">
      <c r="B6388" s="39" t="str">
        <f>IFERROR(raw!$B6387,"")</f>
        <v/>
      </c>
      <c r="C6388" s="39" t="str">
        <f>IFERROR(raw!$D6387,"")</f>
        <v/>
      </c>
      <c r="D6388" s="39" t="str">
        <f>IFERROR(__xludf.DUMMYFUNCTION("IFERROR(RANK(raw!$H6387,Filter(raw!$H$2:$H10000,raw!$B$2:$B10000=raw!$B6387),1),"""")"),"")</f>
        <v/>
      </c>
      <c r="E6388" s="40" t="str">
        <f t="array" ref="E6388">IFERROR(INDEX(raw!$B:$H,MATCH(1,(raw!$B:$B=$B6388)*(raw!$D:$D=$C6388),0),7), "n/a")</f>
        <v/>
      </c>
    </row>
    <row r="6389">
      <c r="B6389" s="39" t="str">
        <f>IFERROR(raw!$B6388,"")</f>
        <v/>
      </c>
      <c r="C6389" s="39" t="str">
        <f>IFERROR(raw!$D6388,"")</f>
        <v/>
      </c>
      <c r="D6389" s="39" t="str">
        <f>IFERROR(__xludf.DUMMYFUNCTION("IFERROR(RANK(raw!$H6388,Filter(raw!$H$2:$H10000,raw!$B$2:$B10000=raw!$B6388),1),"""")"),"")</f>
        <v/>
      </c>
      <c r="E6389" s="40" t="str">
        <f t="array" ref="E6389">IFERROR(INDEX(raw!$B:$H,MATCH(1,(raw!$B:$B=$B6389)*(raw!$D:$D=$C6389),0),7), "n/a")</f>
        <v/>
      </c>
    </row>
    <row r="6390">
      <c r="B6390" s="39" t="str">
        <f>IFERROR(raw!$B6389,"")</f>
        <v/>
      </c>
      <c r="C6390" s="39" t="str">
        <f>IFERROR(raw!$D6389,"")</f>
        <v/>
      </c>
      <c r="D6390" s="39" t="str">
        <f>IFERROR(__xludf.DUMMYFUNCTION("IFERROR(RANK(raw!$H6389,Filter(raw!$H$2:$H10000,raw!$B$2:$B10000=raw!$B6389),1),"""")"),"")</f>
        <v/>
      </c>
      <c r="E6390" s="40" t="str">
        <f t="array" ref="E6390">IFERROR(INDEX(raw!$B:$H,MATCH(1,(raw!$B:$B=$B6390)*(raw!$D:$D=$C6390),0),7), "n/a")</f>
        <v/>
      </c>
    </row>
    <row r="6391">
      <c r="B6391" s="39" t="str">
        <f>IFERROR(raw!$B6390,"")</f>
        <v/>
      </c>
      <c r="C6391" s="39" t="str">
        <f>IFERROR(raw!$D6390,"")</f>
        <v/>
      </c>
      <c r="D6391" s="39" t="str">
        <f>IFERROR(__xludf.DUMMYFUNCTION("IFERROR(RANK(raw!$H6390,Filter(raw!$H$2:$H10000,raw!$B$2:$B10000=raw!$B6390),1),"""")"),"")</f>
        <v/>
      </c>
      <c r="E6391" s="40" t="str">
        <f t="array" ref="E6391">IFERROR(INDEX(raw!$B:$H,MATCH(1,(raw!$B:$B=$B6391)*(raw!$D:$D=$C6391),0),7), "n/a")</f>
        <v/>
      </c>
    </row>
    <row r="6392">
      <c r="B6392" s="39" t="str">
        <f>IFERROR(raw!$B6391,"")</f>
        <v/>
      </c>
      <c r="C6392" s="39" t="str">
        <f>IFERROR(raw!$D6391,"")</f>
        <v/>
      </c>
      <c r="D6392" s="39" t="str">
        <f>IFERROR(__xludf.DUMMYFUNCTION("IFERROR(RANK(raw!$H6391,Filter(raw!$H$2:$H10000,raw!$B$2:$B10000=raw!$B6391),1),"""")"),"")</f>
        <v/>
      </c>
      <c r="E6392" s="40" t="str">
        <f t="array" ref="E6392">IFERROR(INDEX(raw!$B:$H,MATCH(1,(raw!$B:$B=$B6392)*(raw!$D:$D=$C6392),0),7), "n/a")</f>
        <v/>
      </c>
    </row>
    <row r="6393">
      <c r="B6393" s="39" t="str">
        <f>IFERROR(raw!$B6392,"")</f>
        <v/>
      </c>
      <c r="C6393" s="39" t="str">
        <f>IFERROR(raw!$D6392,"")</f>
        <v/>
      </c>
      <c r="D6393" s="39" t="str">
        <f>IFERROR(__xludf.DUMMYFUNCTION("IFERROR(RANK(raw!$H6392,Filter(raw!$H$2:$H10000,raw!$B$2:$B10000=raw!$B6392),1),"""")"),"")</f>
        <v/>
      </c>
      <c r="E6393" s="40" t="str">
        <f t="array" ref="E6393">IFERROR(INDEX(raw!$B:$H,MATCH(1,(raw!$B:$B=$B6393)*(raw!$D:$D=$C6393),0),7), "n/a")</f>
        <v/>
      </c>
    </row>
    <row r="6394">
      <c r="B6394" s="39" t="str">
        <f>IFERROR(raw!$B6393,"")</f>
        <v/>
      </c>
      <c r="C6394" s="39" t="str">
        <f>IFERROR(raw!$D6393,"")</f>
        <v/>
      </c>
      <c r="D6394" s="39" t="str">
        <f>IFERROR(__xludf.DUMMYFUNCTION("IFERROR(RANK(raw!$H6393,Filter(raw!$H$2:$H10000,raw!$B$2:$B10000=raw!$B6393),1),"""")"),"")</f>
        <v/>
      </c>
      <c r="E6394" s="40" t="str">
        <f t="array" ref="E6394">IFERROR(INDEX(raw!$B:$H,MATCH(1,(raw!$B:$B=$B6394)*(raw!$D:$D=$C6394),0),7), "n/a")</f>
        <v/>
      </c>
    </row>
    <row r="6395">
      <c r="B6395" s="39" t="str">
        <f>IFERROR(raw!$B6394,"")</f>
        <v/>
      </c>
      <c r="C6395" s="39" t="str">
        <f>IFERROR(raw!$D6394,"")</f>
        <v/>
      </c>
      <c r="D6395" s="39" t="str">
        <f>IFERROR(__xludf.DUMMYFUNCTION("IFERROR(RANK(raw!$H6394,Filter(raw!$H$2:$H10000,raw!$B$2:$B10000=raw!$B6394),1),"""")"),"")</f>
        <v/>
      </c>
      <c r="E6395" s="40" t="str">
        <f t="array" ref="E6395">IFERROR(INDEX(raw!$B:$H,MATCH(1,(raw!$B:$B=$B6395)*(raw!$D:$D=$C6395),0),7), "n/a")</f>
        <v/>
      </c>
    </row>
    <row r="6396">
      <c r="B6396" s="39" t="str">
        <f>IFERROR(raw!$B6395,"")</f>
        <v/>
      </c>
      <c r="C6396" s="39" t="str">
        <f>IFERROR(raw!$D6395,"")</f>
        <v/>
      </c>
      <c r="D6396" s="39" t="str">
        <f>IFERROR(__xludf.DUMMYFUNCTION("IFERROR(RANK(raw!$H6395,Filter(raw!$H$2:$H10000,raw!$B$2:$B10000=raw!$B6395),1),"""")"),"")</f>
        <v/>
      </c>
      <c r="E6396" s="40" t="str">
        <f t="array" ref="E6396">IFERROR(INDEX(raw!$B:$H,MATCH(1,(raw!$B:$B=$B6396)*(raw!$D:$D=$C6396),0),7), "n/a")</f>
        <v/>
      </c>
    </row>
    <row r="6397">
      <c r="B6397" s="39" t="str">
        <f>IFERROR(raw!$B6396,"")</f>
        <v/>
      </c>
      <c r="C6397" s="39" t="str">
        <f>IFERROR(raw!$D6396,"")</f>
        <v/>
      </c>
      <c r="D6397" s="39" t="str">
        <f>IFERROR(__xludf.DUMMYFUNCTION("IFERROR(RANK(raw!$H6396,Filter(raw!$H$2:$H10000,raw!$B$2:$B10000=raw!$B6396),1),"""")"),"")</f>
        <v/>
      </c>
      <c r="E6397" s="40" t="str">
        <f t="array" ref="E6397">IFERROR(INDEX(raw!$B:$H,MATCH(1,(raw!$B:$B=$B6397)*(raw!$D:$D=$C6397),0),7), "n/a")</f>
        <v/>
      </c>
    </row>
    <row r="6398">
      <c r="B6398" s="39" t="str">
        <f>IFERROR(raw!$B6397,"")</f>
        <v/>
      </c>
      <c r="C6398" s="39" t="str">
        <f>IFERROR(raw!$D6397,"")</f>
        <v/>
      </c>
      <c r="D6398" s="39" t="str">
        <f>IFERROR(__xludf.DUMMYFUNCTION("IFERROR(RANK(raw!$H6397,Filter(raw!$H$2:$H10000,raw!$B$2:$B10000=raw!$B6397),1),"""")"),"")</f>
        <v/>
      </c>
      <c r="E6398" s="40" t="str">
        <f t="array" ref="E6398">IFERROR(INDEX(raw!$B:$H,MATCH(1,(raw!$B:$B=$B6398)*(raw!$D:$D=$C6398),0),7), "n/a")</f>
        <v/>
      </c>
    </row>
    <row r="6399">
      <c r="B6399" s="39" t="str">
        <f>IFERROR(raw!$B6398,"")</f>
        <v/>
      </c>
      <c r="C6399" s="39" t="str">
        <f>IFERROR(raw!$D6398,"")</f>
        <v/>
      </c>
      <c r="D6399" s="39" t="str">
        <f>IFERROR(__xludf.DUMMYFUNCTION("IFERROR(RANK(raw!$H6398,Filter(raw!$H$2:$H10000,raw!$B$2:$B10000=raw!$B6398),1),"""")"),"")</f>
        <v/>
      </c>
      <c r="E6399" s="40" t="str">
        <f t="array" ref="E6399">IFERROR(INDEX(raw!$B:$H,MATCH(1,(raw!$B:$B=$B6399)*(raw!$D:$D=$C6399),0),7), "n/a")</f>
        <v/>
      </c>
    </row>
    <row r="6400">
      <c r="B6400" s="39" t="str">
        <f>IFERROR(raw!$B6399,"")</f>
        <v/>
      </c>
      <c r="C6400" s="39" t="str">
        <f>IFERROR(raw!$D6399,"")</f>
        <v/>
      </c>
      <c r="D6400" s="39" t="str">
        <f>IFERROR(__xludf.DUMMYFUNCTION("IFERROR(RANK(raw!$H6399,Filter(raw!$H$2:$H10000,raw!$B$2:$B10000=raw!$B6399),1),"""")"),"")</f>
        <v/>
      </c>
      <c r="E6400" s="40" t="str">
        <f t="array" ref="E6400">IFERROR(INDEX(raw!$B:$H,MATCH(1,(raw!$B:$B=$B6400)*(raw!$D:$D=$C6400),0),7), "n/a")</f>
        <v/>
      </c>
    </row>
    <row r="6401">
      <c r="B6401" s="39" t="str">
        <f>IFERROR(raw!$B6400,"")</f>
        <v/>
      </c>
      <c r="C6401" s="39" t="str">
        <f>IFERROR(raw!$D6400,"")</f>
        <v/>
      </c>
      <c r="D6401" s="39" t="str">
        <f>IFERROR(__xludf.DUMMYFUNCTION("IFERROR(RANK(raw!$H6400,Filter(raw!$H$2:$H10000,raw!$B$2:$B10000=raw!$B6400),1),"""")"),"")</f>
        <v/>
      </c>
      <c r="E6401" s="40" t="str">
        <f t="array" ref="E6401">IFERROR(INDEX(raw!$B:$H,MATCH(1,(raw!$B:$B=$B6401)*(raw!$D:$D=$C6401),0),7), "n/a")</f>
        <v/>
      </c>
    </row>
    <row r="6402">
      <c r="B6402" s="39" t="str">
        <f>IFERROR(raw!$B6401,"")</f>
        <v/>
      </c>
      <c r="C6402" s="39" t="str">
        <f>IFERROR(raw!$D6401,"")</f>
        <v/>
      </c>
      <c r="D6402" s="39" t="str">
        <f>IFERROR(__xludf.DUMMYFUNCTION("IFERROR(RANK(raw!$H6401,Filter(raw!$H$2:$H10000,raw!$B$2:$B10000=raw!$B6401),1),"""")"),"")</f>
        <v/>
      </c>
      <c r="E6402" s="40" t="str">
        <f t="array" ref="E6402">IFERROR(INDEX(raw!$B:$H,MATCH(1,(raw!$B:$B=$B6402)*(raw!$D:$D=$C6402),0),7), "n/a")</f>
        <v/>
      </c>
    </row>
    <row r="6403">
      <c r="B6403" s="39" t="str">
        <f>IFERROR(raw!$B6402,"")</f>
        <v/>
      </c>
      <c r="C6403" s="39" t="str">
        <f>IFERROR(raw!$D6402,"")</f>
        <v/>
      </c>
      <c r="D6403" s="39" t="str">
        <f>IFERROR(__xludf.DUMMYFUNCTION("IFERROR(RANK(raw!$H6402,Filter(raw!$H$2:$H10000,raw!$B$2:$B10000=raw!$B6402),1),"""")"),"")</f>
        <v/>
      </c>
      <c r="E6403" s="40" t="str">
        <f t="array" ref="E6403">IFERROR(INDEX(raw!$B:$H,MATCH(1,(raw!$B:$B=$B6403)*(raw!$D:$D=$C6403),0),7), "n/a")</f>
        <v/>
      </c>
    </row>
    <row r="6404">
      <c r="B6404" s="39" t="str">
        <f>IFERROR(raw!$B6403,"")</f>
        <v/>
      </c>
      <c r="C6404" s="39" t="str">
        <f>IFERROR(raw!$D6403,"")</f>
        <v/>
      </c>
      <c r="D6404" s="39" t="str">
        <f>IFERROR(__xludf.DUMMYFUNCTION("IFERROR(RANK(raw!$H6403,Filter(raw!$H$2:$H10000,raw!$B$2:$B10000=raw!$B6403),1),"""")"),"")</f>
        <v/>
      </c>
      <c r="E6404" s="40" t="str">
        <f t="array" ref="E6404">IFERROR(INDEX(raw!$B:$H,MATCH(1,(raw!$B:$B=$B6404)*(raw!$D:$D=$C6404),0),7), "n/a")</f>
        <v/>
      </c>
    </row>
    <row r="6405">
      <c r="B6405" s="39" t="str">
        <f>IFERROR(raw!$B6404,"")</f>
        <v/>
      </c>
      <c r="C6405" s="39" t="str">
        <f>IFERROR(raw!$D6404,"")</f>
        <v/>
      </c>
      <c r="D6405" s="39" t="str">
        <f>IFERROR(__xludf.DUMMYFUNCTION("IFERROR(RANK(raw!$H6404,Filter(raw!$H$2:$H10000,raw!$B$2:$B10000=raw!$B6404),1),"""")"),"")</f>
        <v/>
      </c>
      <c r="E6405" s="40" t="str">
        <f t="array" ref="E6405">IFERROR(INDEX(raw!$B:$H,MATCH(1,(raw!$B:$B=$B6405)*(raw!$D:$D=$C6405),0),7), "n/a")</f>
        <v/>
      </c>
    </row>
    <row r="6406">
      <c r="B6406" s="39" t="str">
        <f>IFERROR(raw!$B6405,"")</f>
        <v/>
      </c>
      <c r="C6406" s="39" t="str">
        <f>IFERROR(raw!$D6405,"")</f>
        <v/>
      </c>
      <c r="D6406" s="39" t="str">
        <f>IFERROR(__xludf.DUMMYFUNCTION("IFERROR(RANK(raw!$H6405,Filter(raw!$H$2:$H10000,raw!$B$2:$B10000=raw!$B6405),1),"""")"),"")</f>
        <v/>
      </c>
      <c r="E6406" s="40" t="str">
        <f t="array" ref="E6406">IFERROR(INDEX(raw!$B:$H,MATCH(1,(raw!$B:$B=$B6406)*(raw!$D:$D=$C6406),0),7), "n/a")</f>
        <v/>
      </c>
    </row>
    <row r="6407">
      <c r="B6407" s="39" t="str">
        <f>IFERROR(raw!$B6406,"")</f>
        <v/>
      </c>
      <c r="C6407" s="39" t="str">
        <f>IFERROR(raw!$D6406,"")</f>
        <v/>
      </c>
      <c r="D6407" s="39" t="str">
        <f>IFERROR(__xludf.DUMMYFUNCTION("IFERROR(RANK(raw!$H6406,Filter(raw!$H$2:$H10000,raw!$B$2:$B10000=raw!$B6406),1),"""")"),"")</f>
        <v/>
      </c>
      <c r="E6407" s="40" t="str">
        <f t="array" ref="E6407">IFERROR(INDEX(raw!$B:$H,MATCH(1,(raw!$B:$B=$B6407)*(raw!$D:$D=$C6407),0),7), "n/a")</f>
        <v/>
      </c>
    </row>
    <row r="6408">
      <c r="B6408" s="39" t="str">
        <f>IFERROR(raw!$B6407,"")</f>
        <v/>
      </c>
      <c r="C6408" s="39" t="str">
        <f>IFERROR(raw!$D6407,"")</f>
        <v/>
      </c>
      <c r="D6408" s="39" t="str">
        <f>IFERROR(__xludf.DUMMYFUNCTION("IFERROR(RANK(raw!$H6407,Filter(raw!$H$2:$H10000,raw!$B$2:$B10000=raw!$B6407),1),"""")"),"")</f>
        <v/>
      </c>
      <c r="E6408" s="40" t="str">
        <f t="array" ref="E6408">IFERROR(INDEX(raw!$B:$H,MATCH(1,(raw!$B:$B=$B6408)*(raw!$D:$D=$C6408),0),7), "n/a")</f>
        <v/>
      </c>
    </row>
    <row r="6409">
      <c r="B6409" s="39" t="str">
        <f>IFERROR(raw!$B6408,"")</f>
        <v/>
      </c>
      <c r="C6409" s="39" t="str">
        <f>IFERROR(raw!$D6408,"")</f>
        <v/>
      </c>
      <c r="D6409" s="39" t="str">
        <f>IFERROR(__xludf.DUMMYFUNCTION("IFERROR(RANK(raw!$H6408,Filter(raw!$H$2:$H10000,raw!$B$2:$B10000=raw!$B6408),1),"""")"),"")</f>
        <v/>
      </c>
      <c r="E6409" s="40" t="str">
        <f t="array" ref="E6409">IFERROR(INDEX(raw!$B:$H,MATCH(1,(raw!$B:$B=$B6409)*(raw!$D:$D=$C6409),0),7), "n/a")</f>
        <v/>
      </c>
    </row>
    <row r="6410">
      <c r="B6410" s="39" t="str">
        <f>IFERROR(raw!$B6409,"")</f>
        <v/>
      </c>
      <c r="C6410" s="39" t="str">
        <f>IFERROR(raw!$D6409,"")</f>
        <v/>
      </c>
      <c r="D6410" s="39" t="str">
        <f>IFERROR(__xludf.DUMMYFUNCTION("IFERROR(RANK(raw!$H6409,Filter(raw!$H$2:$H10000,raw!$B$2:$B10000=raw!$B6409),1),"""")"),"")</f>
        <v/>
      </c>
      <c r="E6410" s="40" t="str">
        <f t="array" ref="E6410">IFERROR(INDEX(raw!$B:$H,MATCH(1,(raw!$B:$B=$B6410)*(raw!$D:$D=$C6410),0),7), "n/a")</f>
        <v/>
      </c>
    </row>
    <row r="6411">
      <c r="B6411" s="39" t="str">
        <f>IFERROR(raw!$B6410,"")</f>
        <v/>
      </c>
      <c r="C6411" s="39" t="str">
        <f>IFERROR(raw!$D6410,"")</f>
        <v/>
      </c>
      <c r="D6411" s="39" t="str">
        <f>IFERROR(__xludf.DUMMYFUNCTION("IFERROR(RANK(raw!$H6410,Filter(raw!$H$2:$H10000,raw!$B$2:$B10000=raw!$B6410),1),"""")"),"")</f>
        <v/>
      </c>
      <c r="E6411" s="40" t="str">
        <f t="array" ref="E6411">IFERROR(INDEX(raw!$B:$H,MATCH(1,(raw!$B:$B=$B6411)*(raw!$D:$D=$C6411),0),7), "n/a")</f>
        <v/>
      </c>
    </row>
    <row r="6412">
      <c r="B6412" s="39" t="str">
        <f>IFERROR(raw!$B6411,"")</f>
        <v/>
      </c>
      <c r="C6412" s="39" t="str">
        <f>IFERROR(raw!$D6411,"")</f>
        <v/>
      </c>
      <c r="D6412" s="39" t="str">
        <f>IFERROR(__xludf.DUMMYFUNCTION("IFERROR(RANK(raw!$H6411,Filter(raw!$H$2:$H10000,raw!$B$2:$B10000=raw!$B6411),1),"""")"),"")</f>
        <v/>
      </c>
      <c r="E6412" s="40" t="str">
        <f t="array" ref="E6412">IFERROR(INDEX(raw!$B:$H,MATCH(1,(raw!$B:$B=$B6412)*(raw!$D:$D=$C6412),0),7), "n/a")</f>
        <v/>
      </c>
    </row>
    <row r="6413">
      <c r="B6413" s="39" t="str">
        <f>IFERROR(raw!$B6412,"")</f>
        <v/>
      </c>
      <c r="C6413" s="39" t="str">
        <f>IFERROR(raw!$D6412,"")</f>
        <v/>
      </c>
      <c r="D6413" s="39" t="str">
        <f>IFERROR(__xludf.DUMMYFUNCTION("IFERROR(RANK(raw!$H6412,Filter(raw!$H$2:$H10000,raw!$B$2:$B10000=raw!$B6412),1),"""")"),"")</f>
        <v/>
      </c>
      <c r="E6413" s="40" t="str">
        <f t="array" ref="E6413">IFERROR(INDEX(raw!$B:$H,MATCH(1,(raw!$B:$B=$B6413)*(raw!$D:$D=$C6413),0),7), "n/a")</f>
        <v/>
      </c>
    </row>
    <row r="6414">
      <c r="B6414" s="39" t="str">
        <f>IFERROR(raw!$B6413,"")</f>
        <v/>
      </c>
      <c r="C6414" s="39" t="str">
        <f>IFERROR(raw!$D6413,"")</f>
        <v/>
      </c>
      <c r="D6414" s="39" t="str">
        <f>IFERROR(__xludf.DUMMYFUNCTION("IFERROR(RANK(raw!$H6413,Filter(raw!$H$2:$H10000,raw!$B$2:$B10000=raw!$B6413),1),"""")"),"")</f>
        <v/>
      </c>
      <c r="E6414" s="40" t="str">
        <f t="array" ref="E6414">IFERROR(INDEX(raw!$B:$H,MATCH(1,(raw!$B:$B=$B6414)*(raw!$D:$D=$C6414),0),7), "n/a")</f>
        <v/>
      </c>
    </row>
    <row r="6415">
      <c r="B6415" s="39" t="str">
        <f>IFERROR(raw!$B6414,"")</f>
        <v/>
      </c>
      <c r="C6415" s="39" t="str">
        <f>IFERROR(raw!$D6414,"")</f>
        <v/>
      </c>
      <c r="D6415" s="39" t="str">
        <f>IFERROR(__xludf.DUMMYFUNCTION("IFERROR(RANK(raw!$H6414,Filter(raw!$H$2:$H10000,raw!$B$2:$B10000=raw!$B6414),1),"""")"),"")</f>
        <v/>
      </c>
      <c r="E6415" s="40" t="str">
        <f t="array" ref="E6415">IFERROR(INDEX(raw!$B:$H,MATCH(1,(raw!$B:$B=$B6415)*(raw!$D:$D=$C6415),0),7), "n/a")</f>
        <v/>
      </c>
    </row>
    <row r="6416">
      <c r="B6416" s="39" t="str">
        <f>IFERROR(raw!$B6415,"")</f>
        <v/>
      </c>
      <c r="C6416" s="39" t="str">
        <f>IFERROR(raw!$D6415,"")</f>
        <v/>
      </c>
      <c r="D6416" s="39" t="str">
        <f>IFERROR(__xludf.DUMMYFUNCTION("IFERROR(RANK(raw!$H6415,Filter(raw!$H$2:$H10000,raw!$B$2:$B10000=raw!$B6415),1),"""")"),"")</f>
        <v/>
      </c>
      <c r="E6416" s="40" t="str">
        <f t="array" ref="E6416">IFERROR(INDEX(raw!$B:$H,MATCH(1,(raw!$B:$B=$B6416)*(raw!$D:$D=$C6416),0),7), "n/a")</f>
        <v/>
      </c>
    </row>
    <row r="6417">
      <c r="B6417" s="39" t="str">
        <f>IFERROR(raw!$B6416,"")</f>
        <v/>
      </c>
      <c r="C6417" s="39" t="str">
        <f>IFERROR(raw!$D6416,"")</f>
        <v/>
      </c>
      <c r="D6417" s="39" t="str">
        <f>IFERROR(__xludf.DUMMYFUNCTION("IFERROR(RANK(raw!$H6416,Filter(raw!$H$2:$H10000,raw!$B$2:$B10000=raw!$B6416),1),"""")"),"")</f>
        <v/>
      </c>
      <c r="E6417" s="40" t="str">
        <f t="array" ref="E6417">IFERROR(INDEX(raw!$B:$H,MATCH(1,(raw!$B:$B=$B6417)*(raw!$D:$D=$C6417),0),7), "n/a")</f>
        <v/>
      </c>
    </row>
    <row r="6418">
      <c r="B6418" s="39" t="str">
        <f>IFERROR(raw!$B6417,"")</f>
        <v/>
      </c>
      <c r="C6418" s="39" t="str">
        <f>IFERROR(raw!$D6417,"")</f>
        <v/>
      </c>
      <c r="D6418" s="39" t="str">
        <f>IFERROR(__xludf.DUMMYFUNCTION("IFERROR(RANK(raw!$H6417,Filter(raw!$H$2:$H10000,raw!$B$2:$B10000=raw!$B6417),1),"""")"),"")</f>
        <v/>
      </c>
      <c r="E6418" s="40" t="str">
        <f t="array" ref="E6418">IFERROR(INDEX(raw!$B:$H,MATCH(1,(raw!$B:$B=$B6418)*(raw!$D:$D=$C6418),0),7), "n/a")</f>
        <v/>
      </c>
    </row>
    <row r="6419">
      <c r="B6419" s="39" t="str">
        <f>IFERROR(raw!$B6418,"")</f>
        <v/>
      </c>
      <c r="C6419" s="39" t="str">
        <f>IFERROR(raw!$D6418,"")</f>
        <v/>
      </c>
      <c r="D6419" s="39" t="str">
        <f>IFERROR(__xludf.DUMMYFUNCTION("IFERROR(RANK(raw!$H6418,Filter(raw!$H$2:$H10000,raw!$B$2:$B10000=raw!$B6418),1),"""")"),"")</f>
        <v/>
      </c>
      <c r="E6419" s="40" t="str">
        <f t="array" ref="E6419">IFERROR(INDEX(raw!$B:$H,MATCH(1,(raw!$B:$B=$B6419)*(raw!$D:$D=$C6419),0),7), "n/a")</f>
        <v/>
      </c>
    </row>
    <row r="6420">
      <c r="B6420" s="39" t="str">
        <f>IFERROR(raw!$B6419,"")</f>
        <v/>
      </c>
      <c r="C6420" s="39" t="str">
        <f>IFERROR(raw!$D6419,"")</f>
        <v/>
      </c>
      <c r="D6420" s="39" t="str">
        <f>IFERROR(__xludf.DUMMYFUNCTION("IFERROR(RANK(raw!$H6419,Filter(raw!$H$2:$H10000,raw!$B$2:$B10000=raw!$B6419),1),"""")"),"")</f>
        <v/>
      </c>
      <c r="E6420" s="40" t="str">
        <f t="array" ref="E6420">IFERROR(INDEX(raw!$B:$H,MATCH(1,(raw!$B:$B=$B6420)*(raw!$D:$D=$C6420),0),7), "n/a")</f>
        <v/>
      </c>
    </row>
    <row r="6421">
      <c r="B6421" s="39" t="str">
        <f>IFERROR(raw!$B6420,"")</f>
        <v/>
      </c>
      <c r="C6421" s="39" t="str">
        <f>IFERROR(raw!$D6420,"")</f>
        <v/>
      </c>
      <c r="D6421" s="39" t="str">
        <f>IFERROR(__xludf.DUMMYFUNCTION("IFERROR(RANK(raw!$H6420,Filter(raw!$H$2:$H10000,raw!$B$2:$B10000=raw!$B6420),1),"""")"),"")</f>
        <v/>
      </c>
      <c r="E6421" s="40" t="str">
        <f t="array" ref="E6421">IFERROR(INDEX(raw!$B:$H,MATCH(1,(raw!$B:$B=$B6421)*(raw!$D:$D=$C6421),0),7), "n/a")</f>
        <v/>
      </c>
    </row>
    <row r="6422">
      <c r="B6422" s="39" t="str">
        <f>IFERROR(raw!$B6421,"")</f>
        <v/>
      </c>
      <c r="C6422" s="39" t="str">
        <f>IFERROR(raw!$D6421,"")</f>
        <v/>
      </c>
      <c r="D6422" s="39" t="str">
        <f>IFERROR(__xludf.DUMMYFUNCTION("IFERROR(RANK(raw!$H6421,Filter(raw!$H$2:$H10000,raw!$B$2:$B10000=raw!$B6421),1),"""")"),"")</f>
        <v/>
      </c>
      <c r="E6422" s="40" t="str">
        <f t="array" ref="E6422">IFERROR(INDEX(raw!$B:$H,MATCH(1,(raw!$B:$B=$B6422)*(raw!$D:$D=$C6422),0),7), "n/a")</f>
        <v/>
      </c>
    </row>
    <row r="6423">
      <c r="B6423" s="39" t="str">
        <f>IFERROR(raw!$B6422,"")</f>
        <v/>
      </c>
      <c r="C6423" s="39" t="str">
        <f>IFERROR(raw!$D6422,"")</f>
        <v/>
      </c>
      <c r="D6423" s="39" t="str">
        <f>IFERROR(__xludf.DUMMYFUNCTION("IFERROR(RANK(raw!$H6422,Filter(raw!$H$2:$H10000,raw!$B$2:$B10000=raw!$B6422),1),"""")"),"")</f>
        <v/>
      </c>
      <c r="E6423" s="40" t="str">
        <f t="array" ref="E6423">IFERROR(INDEX(raw!$B:$H,MATCH(1,(raw!$B:$B=$B6423)*(raw!$D:$D=$C6423),0),7), "n/a")</f>
        <v/>
      </c>
    </row>
    <row r="6424">
      <c r="B6424" s="39" t="str">
        <f>IFERROR(raw!$B6423,"")</f>
        <v/>
      </c>
      <c r="C6424" s="39" t="str">
        <f>IFERROR(raw!$D6423,"")</f>
        <v/>
      </c>
      <c r="D6424" s="39" t="str">
        <f>IFERROR(__xludf.DUMMYFUNCTION("IFERROR(RANK(raw!$H6423,Filter(raw!$H$2:$H10000,raw!$B$2:$B10000=raw!$B6423),1),"""")"),"")</f>
        <v/>
      </c>
      <c r="E6424" s="40" t="str">
        <f t="array" ref="E6424">IFERROR(INDEX(raw!$B:$H,MATCH(1,(raw!$B:$B=$B6424)*(raw!$D:$D=$C6424),0),7), "n/a")</f>
        <v/>
      </c>
    </row>
    <row r="6425">
      <c r="B6425" s="39" t="str">
        <f>IFERROR(raw!$B6424,"")</f>
        <v/>
      </c>
      <c r="C6425" s="39" t="str">
        <f>IFERROR(raw!$D6424,"")</f>
        <v/>
      </c>
      <c r="D6425" s="39" t="str">
        <f>IFERROR(__xludf.DUMMYFUNCTION("IFERROR(RANK(raw!$H6424,Filter(raw!$H$2:$H10000,raw!$B$2:$B10000=raw!$B6424),1),"""")"),"")</f>
        <v/>
      </c>
      <c r="E6425" s="40" t="str">
        <f t="array" ref="E6425">IFERROR(INDEX(raw!$B:$H,MATCH(1,(raw!$B:$B=$B6425)*(raw!$D:$D=$C6425),0),7), "n/a")</f>
        <v/>
      </c>
    </row>
    <row r="6426">
      <c r="B6426" s="39" t="str">
        <f>IFERROR(raw!$B6425,"")</f>
        <v/>
      </c>
      <c r="C6426" s="39" t="str">
        <f>IFERROR(raw!$D6425,"")</f>
        <v/>
      </c>
      <c r="D6426" s="39" t="str">
        <f>IFERROR(__xludf.DUMMYFUNCTION("IFERROR(RANK(raw!$H6425,Filter(raw!$H$2:$H10000,raw!$B$2:$B10000=raw!$B6425),1),"""")"),"")</f>
        <v/>
      </c>
      <c r="E6426" s="40" t="str">
        <f t="array" ref="E6426">IFERROR(INDEX(raw!$B:$H,MATCH(1,(raw!$B:$B=$B6426)*(raw!$D:$D=$C6426),0),7), "n/a")</f>
        <v/>
      </c>
    </row>
    <row r="6427">
      <c r="B6427" s="39" t="str">
        <f>IFERROR(raw!$B6426,"")</f>
        <v/>
      </c>
      <c r="C6427" s="39" t="str">
        <f>IFERROR(raw!$D6426,"")</f>
        <v/>
      </c>
      <c r="D6427" s="39" t="str">
        <f>IFERROR(__xludf.DUMMYFUNCTION("IFERROR(RANK(raw!$H6426,Filter(raw!$H$2:$H10000,raw!$B$2:$B10000=raw!$B6426),1),"""")"),"")</f>
        <v/>
      </c>
      <c r="E6427" s="40" t="str">
        <f t="array" ref="E6427">IFERROR(INDEX(raw!$B:$H,MATCH(1,(raw!$B:$B=$B6427)*(raw!$D:$D=$C6427),0),7), "n/a")</f>
        <v/>
      </c>
    </row>
    <row r="6428">
      <c r="B6428" s="39" t="str">
        <f>IFERROR(raw!$B6427,"")</f>
        <v/>
      </c>
      <c r="C6428" s="39" t="str">
        <f>IFERROR(raw!$D6427,"")</f>
        <v/>
      </c>
      <c r="D6428" s="39" t="str">
        <f>IFERROR(__xludf.DUMMYFUNCTION("IFERROR(RANK(raw!$H6427,Filter(raw!$H$2:$H10000,raw!$B$2:$B10000=raw!$B6427),1),"""")"),"")</f>
        <v/>
      </c>
      <c r="E6428" s="40" t="str">
        <f t="array" ref="E6428">IFERROR(INDEX(raw!$B:$H,MATCH(1,(raw!$B:$B=$B6428)*(raw!$D:$D=$C6428),0),7), "n/a")</f>
        <v/>
      </c>
    </row>
    <row r="6429">
      <c r="B6429" s="39" t="str">
        <f>IFERROR(raw!$B6428,"")</f>
        <v/>
      </c>
      <c r="C6429" s="39" t="str">
        <f>IFERROR(raw!$D6428,"")</f>
        <v/>
      </c>
      <c r="D6429" s="39" t="str">
        <f>IFERROR(__xludf.DUMMYFUNCTION("IFERROR(RANK(raw!$H6428,Filter(raw!$H$2:$H10000,raw!$B$2:$B10000=raw!$B6428),1),"""")"),"")</f>
        <v/>
      </c>
      <c r="E6429" s="40" t="str">
        <f t="array" ref="E6429">IFERROR(INDEX(raw!$B:$H,MATCH(1,(raw!$B:$B=$B6429)*(raw!$D:$D=$C6429),0),7), "n/a")</f>
        <v/>
      </c>
    </row>
    <row r="6430">
      <c r="B6430" s="39" t="str">
        <f>IFERROR(raw!$B6429,"")</f>
        <v/>
      </c>
      <c r="C6430" s="39" t="str">
        <f>IFERROR(raw!$D6429,"")</f>
        <v/>
      </c>
      <c r="D6430" s="39" t="str">
        <f>IFERROR(__xludf.DUMMYFUNCTION("IFERROR(RANK(raw!$H6429,Filter(raw!$H$2:$H10000,raw!$B$2:$B10000=raw!$B6429),1),"""")"),"")</f>
        <v/>
      </c>
      <c r="E6430" s="40" t="str">
        <f t="array" ref="E6430">IFERROR(INDEX(raw!$B:$H,MATCH(1,(raw!$B:$B=$B6430)*(raw!$D:$D=$C6430),0),7), "n/a")</f>
        <v/>
      </c>
    </row>
    <row r="6431">
      <c r="B6431" s="39" t="str">
        <f>IFERROR(raw!$B6430,"")</f>
        <v/>
      </c>
      <c r="C6431" s="39" t="str">
        <f>IFERROR(raw!$D6430,"")</f>
        <v/>
      </c>
      <c r="D6431" s="39" t="str">
        <f>IFERROR(__xludf.DUMMYFUNCTION("IFERROR(RANK(raw!$H6430,Filter(raw!$H$2:$H10000,raw!$B$2:$B10000=raw!$B6430),1),"""")"),"")</f>
        <v/>
      </c>
      <c r="E6431" s="40" t="str">
        <f t="array" ref="E6431">IFERROR(INDEX(raw!$B:$H,MATCH(1,(raw!$B:$B=$B6431)*(raw!$D:$D=$C6431),0),7), "n/a")</f>
        <v/>
      </c>
    </row>
    <row r="6432">
      <c r="B6432" s="39" t="str">
        <f>IFERROR(raw!$B6431,"")</f>
        <v/>
      </c>
      <c r="C6432" s="39" t="str">
        <f>IFERROR(raw!$D6431,"")</f>
        <v/>
      </c>
      <c r="D6432" s="39" t="str">
        <f>IFERROR(__xludf.DUMMYFUNCTION("IFERROR(RANK(raw!$H6431,Filter(raw!$H$2:$H10000,raw!$B$2:$B10000=raw!$B6431),1),"""")"),"")</f>
        <v/>
      </c>
      <c r="E6432" s="40" t="str">
        <f t="array" ref="E6432">IFERROR(INDEX(raw!$B:$H,MATCH(1,(raw!$B:$B=$B6432)*(raw!$D:$D=$C6432),0),7), "n/a")</f>
        <v/>
      </c>
    </row>
    <row r="6433">
      <c r="B6433" s="39" t="str">
        <f>IFERROR(raw!$B6432,"")</f>
        <v/>
      </c>
      <c r="C6433" s="39" t="str">
        <f>IFERROR(raw!$D6432,"")</f>
        <v/>
      </c>
      <c r="D6433" s="39" t="str">
        <f>IFERROR(__xludf.DUMMYFUNCTION("IFERROR(RANK(raw!$H6432,Filter(raw!$H$2:$H10000,raw!$B$2:$B10000=raw!$B6432),1),"""")"),"")</f>
        <v/>
      </c>
      <c r="E6433" s="40" t="str">
        <f t="array" ref="E6433">IFERROR(INDEX(raw!$B:$H,MATCH(1,(raw!$B:$B=$B6433)*(raw!$D:$D=$C6433),0),7), "n/a")</f>
        <v/>
      </c>
    </row>
    <row r="6434">
      <c r="B6434" s="39" t="str">
        <f>IFERROR(raw!$B6433,"")</f>
        <v/>
      </c>
      <c r="C6434" s="39" t="str">
        <f>IFERROR(raw!$D6433,"")</f>
        <v/>
      </c>
      <c r="D6434" s="39" t="str">
        <f>IFERROR(__xludf.DUMMYFUNCTION("IFERROR(RANK(raw!$H6433,Filter(raw!$H$2:$H10000,raw!$B$2:$B10000=raw!$B6433),1),"""")"),"")</f>
        <v/>
      </c>
      <c r="E6434" s="40" t="str">
        <f t="array" ref="E6434">IFERROR(INDEX(raw!$B:$H,MATCH(1,(raw!$B:$B=$B6434)*(raw!$D:$D=$C6434),0),7), "n/a")</f>
        <v/>
      </c>
    </row>
    <row r="6435">
      <c r="B6435" s="39" t="str">
        <f>IFERROR(raw!$B6434,"")</f>
        <v/>
      </c>
      <c r="C6435" s="39" t="str">
        <f>IFERROR(raw!$D6434,"")</f>
        <v/>
      </c>
      <c r="D6435" s="39" t="str">
        <f>IFERROR(__xludf.DUMMYFUNCTION("IFERROR(RANK(raw!$H6434,Filter(raw!$H$2:$H10000,raw!$B$2:$B10000=raw!$B6434),1),"""")"),"")</f>
        <v/>
      </c>
      <c r="E6435" s="40" t="str">
        <f t="array" ref="E6435">IFERROR(INDEX(raw!$B:$H,MATCH(1,(raw!$B:$B=$B6435)*(raw!$D:$D=$C6435),0),7), "n/a")</f>
        <v/>
      </c>
    </row>
    <row r="6436">
      <c r="B6436" s="39" t="str">
        <f>IFERROR(raw!$B6435,"")</f>
        <v/>
      </c>
      <c r="C6436" s="39" t="str">
        <f>IFERROR(raw!$D6435,"")</f>
        <v/>
      </c>
      <c r="D6436" s="39" t="str">
        <f>IFERROR(__xludf.DUMMYFUNCTION("IFERROR(RANK(raw!$H6435,Filter(raw!$H$2:$H10000,raw!$B$2:$B10000=raw!$B6435),1),"""")"),"")</f>
        <v/>
      </c>
      <c r="E6436" s="40" t="str">
        <f t="array" ref="E6436">IFERROR(INDEX(raw!$B:$H,MATCH(1,(raw!$B:$B=$B6436)*(raw!$D:$D=$C6436),0),7), "n/a")</f>
        <v/>
      </c>
    </row>
    <row r="6437">
      <c r="B6437" s="39" t="str">
        <f>IFERROR(raw!$B6436,"")</f>
        <v/>
      </c>
      <c r="C6437" s="39" t="str">
        <f>IFERROR(raw!$D6436,"")</f>
        <v/>
      </c>
      <c r="D6437" s="39" t="str">
        <f>IFERROR(__xludf.DUMMYFUNCTION("IFERROR(RANK(raw!$H6436,Filter(raw!$H$2:$H10000,raw!$B$2:$B10000=raw!$B6436),1),"""")"),"")</f>
        <v/>
      </c>
      <c r="E6437" s="40" t="str">
        <f t="array" ref="E6437">IFERROR(INDEX(raw!$B:$H,MATCH(1,(raw!$B:$B=$B6437)*(raw!$D:$D=$C6437),0),7), "n/a")</f>
        <v/>
      </c>
    </row>
    <row r="6438">
      <c r="B6438" s="39" t="str">
        <f>IFERROR(raw!$B6437,"")</f>
        <v/>
      </c>
      <c r="C6438" s="39" t="str">
        <f>IFERROR(raw!$D6437,"")</f>
        <v/>
      </c>
      <c r="D6438" s="39" t="str">
        <f>IFERROR(__xludf.DUMMYFUNCTION("IFERROR(RANK(raw!$H6437,Filter(raw!$H$2:$H10000,raw!$B$2:$B10000=raw!$B6437),1),"""")"),"")</f>
        <v/>
      </c>
      <c r="E6438" s="40" t="str">
        <f t="array" ref="E6438">IFERROR(INDEX(raw!$B:$H,MATCH(1,(raw!$B:$B=$B6438)*(raw!$D:$D=$C6438),0),7), "n/a")</f>
        <v/>
      </c>
    </row>
    <row r="6439">
      <c r="B6439" s="39" t="str">
        <f>IFERROR(raw!$B6438,"")</f>
        <v/>
      </c>
      <c r="C6439" s="39" t="str">
        <f>IFERROR(raw!$D6438,"")</f>
        <v/>
      </c>
      <c r="D6439" s="39" t="str">
        <f>IFERROR(__xludf.DUMMYFUNCTION("IFERROR(RANK(raw!$H6438,Filter(raw!$H$2:$H10000,raw!$B$2:$B10000=raw!$B6438),1),"""")"),"")</f>
        <v/>
      </c>
      <c r="E6439" s="40" t="str">
        <f t="array" ref="E6439">IFERROR(INDEX(raw!$B:$H,MATCH(1,(raw!$B:$B=$B6439)*(raw!$D:$D=$C6439),0),7), "n/a")</f>
        <v/>
      </c>
    </row>
    <row r="6440">
      <c r="B6440" s="39" t="str">
        <f>IFERROR(raw!$B6439,"")</f>
        <v/>
      </c>
      <c r="C6440" s="39" t="str">
        <f>IFERROR(raw!$D6439,"")</f>
        <v/>
      </c>
      <c r="D6440" s="39" t="str">
        <f>IFERROR(__xludf.DUMMYFUNCTION("IFERROR(RANK(raw!$H6439,Filter(raw!$H$2:$H10000,raw!$B$2:$B10000=raw!$B6439),1),"""")"),"")</f>
        <v/>
      </c>
      <c r="E6440" s="40" t="str">
        <f t="array" ref="E6440">IFERROR(INDEX(raw!$B:$H,MATCH(1,(raw!$B:$B=$B6440)*(raw!$D:$D=$C6440),0),7), "n/a")</f>
        <v/>
      </c>
    </row>
    <row r="6441">
      <c r="B6441" s="39" t="str">
        <f>IFERROR(raw!$B6440,"")</f>
        <v/>
      </c>
      <c r="C6441" s="39" t="str">
        <f>IFERROR(raw!$D6440,"")</f>
        <v/>
      </c>
      <c r="D6441" s="39" t="str">
        <f>IFERROR(__xludf.DUMMYFUNCTION("IFERROR(RANK(raw!$H6440,Filter(raw!$H$2:$H10000,raw!$B$2:$B10000=raw!$B6440),1),"""")"),"")</f>
        <v/>
      </c>
      <c r="E6441" s="40" t="str">
        <f t="array" ref="E6441">IFERROR(INDEX(raw!$B:$H,MATCH(1,(raw!$B:$B=$B6441)*(raw!$D:$D=$C6441),0),7), "n/a")</f>
        <v/>
      </c>
    </row>
    <row r="6442">
      <c r="B6442" s="39" t="str">
        <f>IFERROR(raw!$B6441,"")</f>
        <v/>
      </c>
      <c r="C6442" s="39" t="str">
        <f>IFERROR(raw!$D6441,"")</f>
        <v/>
      </c>
      <c r="D6442" s="39" t="str">
        <f>IFERROR(__xludf.DUMMYFUNCTION("IFERROR(RANK(raw!$H6441,Filter(raw!$H$2:$H10000,raw!$B$2:$B10000=raw!$B6441),1),"""")"),"")</f>
        <v/>
      </c>
      <c r="E6442" s="40" t="str">
        <f t="array" ref="E6442">IFERROR(INDEX(raw!$B:$H,MATCH(1,(raw!$B:$B=$B6442)*(raw!$D:$D=$C6442),0),7), "n/a")</f>
        <v/>
      </c>
    </row>
    <row r="6443">
      <c r="B6443" s="39" t="str">
        <f>IFERROR(raw!$B6442,"")</f>
        <v/>
      </c>
      <c r="C6443" s="39" t="str">
        <f>IFERROR(raw!$D6442,"")</f>
        <v/>
      </c>
      <c r="D6443" s="39" t="str">
        <f>IFERROR(__xludf.DUMMYFUNCTION("IFERROR(RANK(raw!$H6442,Filter(raw!$H$2:$H10000,raw!$B$2:$B10000=raw!$B6442),1),"""")"),"")</f>
        <v/>
      </c>
      <c r="E6443" s="40" t="str">
        <f t="array" ref="E6443">IFERROR(INDEX(raw!$B:$H,MATCH(1,(raw!$B:$B=$B6443)*(raw!$D:$D=$C6443),0),7), "n/a")</f>
        <v/>
      </c>
    </row>
    <row r="6444">
      <c r="B6444" s="39" t="str">
        <f>IFERROR(raw!$B6443,"")</f>
        <v/>
      </c>
      <c r="C6444" s="39" t="str">
        <f>IFERROR(raw!$D6443,"")</f>
        <v/>
      </c>
      <c r="D6444" s="39" t="str">
        <f>IFERROR(__xludf.DUMMYFUNCTION("IFERROR(RANK(raw!$H6443,Filter(raw!$H$2:$H10000,raw!$B$2:$B10000=raw!$B6443),1),"""")"),"")</f>
        <v/>
      </c>
      <c r="E6444" s="40" t="str">
        <f t="array" ref="E6444">IFERROR(INDEX(raw!$B:$H,MATCH(1,(raw!$B:$B=$B6444)*(raw!$D:$D=$C6444),0),7), "n/a")</f>
        <v/>
      </c>
    </row>
    <row r="6445">
      <c r="B6445" s="39" t="str">
        <f>IFERROR(raw!$B6444,"")</f>
        <v/>
      </c>
      <c r="C6445" s="39" t="str">
        <f>IFERROR(raw!$D6444,"")</f>
        <v/>
      </c>
      <c r="D6445" s="39" t="str">
        <f>IFERROR(__xludf.DUMMYFUNCTION("IFERROR(RANK(raw!$H6444,Filter(raw!$H$2:$H10000,raw!$B$2:$B10000=raw!$B6444),1),"""")"),"")</f>
        <v/>
      </c>
      <c r="E6445" s="40" t="str">
        <f t="array" ref="E6445">IFERROR(INDEX(raw!$B:$H,MATCH(1,(raw!$B:$B=$B6445)*(raw!$D:$D=$C6445),0),7), "n/a")</f>
        <v/>
      </c>
    </row>
    <row r="6446">
      <c r="B6446" s="39" t="str">
        <f>IFERROR(raw!$B6445,"")</f>
        <v/>
      </c>
      <c r="C6446" s="39" t="str">
        <f>IFERROR(raw!$D6445,"")</f>
        <v/>
      </c>
      <c r="D6446" s="39" t="str">
        <f>IFERROR(__xludf.DUMMYFUNCTION("IFERROR(RANK(raw!$H6445,Filter(raw!$H$2:$H10000,raw!$B$2:$B10000=raw!$B6445),1),"""")"),"")</f>
        <v/>
      </c>
      <c r="E6446" s="40" t="str">
        <f t="array" ref="E6446">IFERROR(INDEX(raw!$B:$H,MATCH(1,(raw!$B:$B=$B6446)*(raw!$D:$D=$C6446),0),7), "n/a")</f>
        <v/>
      </c>
    </row>
    <row r="6447">
      <c r="B6447" s="39" t="str">
        <f>IFERROR(raw!$B6446,"")</f>
        <v/>
      </c>
      <c r="C6447" s="39" t="str">
        <f>IFERROR(raw!$D6446,"")</f>
        <v/>
      </c>
      <c r="D6447" s="39" t="str">
        <f>IFERROR(__xludf.DUMMYFUNCTION("IFERROR(RANK(raw!$H6446,Filter(raw!$H$2:$H10000,raw!$B$2:$B10000=raw!$B6446),1),"""")"),"")</f>
        <v/>
      </c>
      <c r="E6447" s="40" t="str">
        <f t="array" ref="E6447">IFERROR(INDEX(raw!$B:$H,MATCH(1,(raw!$B:$B=$B6447)*(raw!$D:$D=$C6447),0),7), "n/a")</f>
        <v/>
      </c>
    </row>
    <row r="6448">
      <c r="B6448" s="39" t="str">
        <f>IFERROR(raw!$B6447,"")</f>
        <v/>
      </c>
      <c r="C6448" s="39" t="str">
        <f>IFERROR(raw!$D6447,"")</f>
        <v/>
      </c>
      <c r="D6448" s="39" t="str">
        <f>IFERROR(__xludf.DUMMYFUNCTION("IFERROR(RANK(raw!$H6447,Filter(raw!$H$2:$H10000,raw!$B$2:$B10000=raw!$B6447),1),"""")"),"")</f>
        <v/>
      </c>
      <c r="E6448" s="40" t="str">
        <f t="array" ref="E6448">IFERROR(INDEX(raw!$B:$H,MATCH(1,(raw!$B:$B=$B6448)*(raw!$D:$D=$C6448),0),7), "n/a")</f>
        <v/>
      </c>
    </row>
    <row r="6449">
      <c r="B6449" s="39" t="str">
        <f>IFERROR(raw!$B6448,"")</f>
        <v/>
      </c>
      <c r="C6449" s="39" t="str">
        <f>IFERROR(raw!$D6448,"")</f>
        <v/>
      </c>
      <c r="D6449" s="39" t="str">
        <f>IFERROR(__xludf.DUMMYFUNCTION("IFERROR(RANK(raw!$H6448,Filter(raw!$H$2:$H10000,raw!$B$2:$B10000=raw!$B6448),1),"""")"),"")</f>
        <v/>
      </c>
      <c r="E6449" s="40" t="str">
        <f t="array" ref="E6449">IFERROR(INDEX(raw!$B:$H,MATCH(1,(raw!$B:$B=$B6449)*(raw!$D:$D=$C6449),0),7), "n/a")</f>
        <v/>
      </c>
    </row>
    <row r="6450">
      <c r="B6450" s="39" t="str">
        <f>IFERROR(raw!$B6449,"")</f>
        <v/>
      </c>
      <c r="C6450" s="39" t="str">
        <f>IFERROR(raw!$D6449,"")</f>
        <v/>
      </c>
      <c r="D6450" s="39" t="str">
        <f>IFERROR(__xludf.DUMMYFUNCTION("IFERROR(RANK(raw!$H6449,Filter(raw!$H$2:$H10000,raw!$B$2:$B10000=raw!$B6449),1),"""")"),"")</f>
        <v/>
      </c>
      <c r="E6450" s="40" t="str">
        <f t="array" ref="E6450">IFERROR(INDEX(raw!$B:$H,MATCH(1,(raw!$B:$B=$B6450)*(raw!$D:$D=$C6450),0),7), "n/a")</f>
        <v/>
      </c>
    </row>
    <row r="6451">
      <c r="B6451" s="39" t="str">
        <f>IFERROR(raw!$B6450,"")</f>
        <v/>
      </c>
      <c r="C6451" s="39" t="str">
        <f>IFERROR(raw!$D6450,"")</f>
        <v/>
      </c>
      <c r="D6451" s="39" t="str">
        <f>IFERROR(__xludf.DUMMYFUNCTION("IFERROR(RANK(raw!$H6450,Filter(raw!$H$2:$H10000,raw!$B$2:$B10000=raw!$B6450),1),"""")"),"")</f>
        <v/>
      </c>
      <c r="E6451" s="40" t="str">
        <f t="array" ref="E6451">IFERROR(INDEX(raw!$B:$H,MATCH(1,(raw!$B:$B=$B6451)*(raw!$D:$D=$C6451),0),7), "n/a")</f>
        <v/>
      </c>
    </row>
    <row r="6452">
      <c r="B6452" s="39" t="str">
        <f>IFERROR(raw!$B6451,"")</f>
        <v/>
      </c>
      <c r="C6452" s="39" t="str">
        <f>IFERROR(raw!$D6451,"")</f>
        <v/>
      </c>
      <c r="D6452" s="39" t="str">
        <f>IFERROR(__xludf.DUMMYFUNCTION("IFERROR(RANK(raw!$H6451,Filter(raw!$H$2:$H10000,raw!$B$2:$B10000=raw!$B6451),1),"""")"),"")</f>
        <v/>
      </c>
      <c r="E6452" s="40" t="str">
        <f t="array" ref="E6452">IFERROR(INDEX(raw!$B:$H,MATCH(1,(raw!$B:$B=$B6452)*(raw!$D:$D=$C6452),0),7), "n/a")</f>
        <v/>
      </c>
    </row>
    <row r="6453">
      <c r="B6453" s="39" t="str">
        <f>IFERROR(raw!$B6452,"")</f>
        <v/>
      </c>
      <c r="C6453" s="39" t="str">
        <f>IFERROR(raw!$D6452,"")</f>
        <v/>
      </c>
      <c r="D6453" s="39" t="str">
        <f>IFERROR(__xludf.DUMMYFUNCTION("IFERROR(RANK(raw!$H6452,Filter(raw!$H$2:$H10000,raw!$B$2:$B10000=raw!$B6452),1),"""")"),"")</f>
        <v/>
      </c>
      <c r="E6453" s="40" t="str">
        <f t="array" ref="E6453">IFERROR(INDEX(raw!$B:$H,MATCH(1,(raw!$B:$B=$B6453)*(raw!$D:$D=$C6453),0),7), "n/a")</f>
        <v/>
      </c>
    </row>
    <row r="6454">
      <c r="B6454" s="39" t="str">
        <f>IFERROR(raw!$B6453,"")</f>
        <v/>
      </c>
      <c r="C6454" s="39" t="str">
        <f>IFERROR(raw!$D6453,"")</f>
        <v/>
      </c>
      <c r="D6454" s="39" t="str">
        <f>IFERROR(__xludf.DUMMYFUNCTION("IFERROR(RANK(raw!$H6453,Filter(raw!$H$2:$H10000,raw!$B$2:$B10000=raw!$B6453),1),"""")"),"")</f>
        <v/>
      </c>
      <c r="E6454" s="40" t="str">
        <f t="array" ref="E6454">IFERROR(INDEX(raw!$B:$H,MATCH(1,(raw!$B:$B=$B6454)*(raw!$D:$D=$C6454),0),7), "n/a")</f>
        <v/>
      </c>
    </row>
    <row r="6455">
      <c r="B6455" s="39" t="str">
        <f>IFERROR(raw!$B6454,"")</f>
        <v/>
      </c>
      <c r="C6455" s="39" t="str">
        <f>IFERROR(raw!$D6454,"")</f>
        <v/>
      </c>
      <c r="D6455" s="39" t="str">
        <f>IFERROR(__xludf.DUMMYFUNCTION("IFERROR(RANK(raw!$H6454,Filter(raw!$H$2:$H10000,raw!$B$2:$B10000=raw!$B6454),1),"""")"),"")</f>
        <v/>
      </c>
      <c r="E6455" s="40" t="str">
        <f t="array" ref="E6455">IFERROR(INDEX(raw!$B:$H,MATCH(1,(raw!$B:$B=$B6455)*(raw!$D:$D=$C6455),0),7), "n/a")</f>
        <v/>
      </c>
    </row>
    <row r="6456">
      <c r="B6456" s="39" t="str">
        <f>IFERROR(raw!$B6455,"")</f>
        <v/>
      </c>
      <c r="C6456" s="39" t="str">
        <f>IFERROR(raw!$D6455,"")</f>
        <v/>
      </c>
      <c r="D6456" s="39" t="str">
        <f>IFERROR(__xludf.DUMMYFUNCTION("IFERROR(RANK(raw!$H6455,Filter(raw!$H$2:$H10000,raw!$B$2:$B10000=raw!$B6455),1),"""")"),"")</f>
        <v/>
      </c>
      <c r="E6456" s="40" t="str">
        <f t="array" ref="E6456">IFERROR(INDEX(raw!$B:$H,MATCH(1,(raw!$B:$B=$B6456)*(raw!$D:$D=$C6456),0),7), "n/a")</f>
        <v/>
      </c>
    </row>
    <row r="6457">
      <c r="B6457" s="39" t="str">
        <f>IFERROR(raw!$B6456,"")</f>
        <v/>
      </c>
      <c r="C6457" s="39" t="str">
        <f>IFERROR(raw!$D6456,"")</f>
        <v/>
      </c>
      <c r="D6457" s="39" t="str">
        <f>IFERROR(__xludf.DUMMYFUNCTION("IFERROR(RANK(raw!$H6456,Filter(raw!$H$2:$H10000,raw!$B$2:$B10000=raw!$B6456),1),"""")"),"")</f>
        <v/>
      </c>
      <c r="E6457" s="40" t="str">
        <f t="array" ref="E6457">IFERROR(INDEX(raw!$B:$H,MATCH(1,(raw!$B:$B=$B6457)*(raw!$D:$D=$C6457),0),7), "n/a")</f>
        <v/>
      </c>
    </row>
    <row r="6458">
      <c r="B6458" s="39" t="str">
        <f>IFERROR(raw!$B6457,"")</f>
        <v/>
      </c>
      <c r="C6458" s="39" t="str">
        <f>IFERROR(raw!$D6457,"")</f>
        <v/>
      </c>
      <c r="D6458" s="39" t="str">
        <f>IFERROR(__xludf.DUMMYFUNCTION("IFERROR(RANK(raw!$H6457,Filter(raw!$H$2:$H10000,raw!$B$2:$B10000=raw!$B6457),1),"""")"),"")</f>
        <v/>
      </c>
      <c r="E6458" s="40" t="str">
        <f t="array" ref="E6458">IFERROR(INDEX(raw!$B:$H,MATCH(1,(raw!$B:$B=$B6458)*(raw!$D:$D=$C6458),0),7), "n/a")</f>
        <v/>
      </c>
    </row>
    <row r="6459">
      <c r="B6459" s="39" t="str">
        <f>IFERROR(raw!$B6458,"")</f>
        <v/>
      </c>
      <c r="C6459" s="39" t="str">
        <f>IFERROR(raw!$D6458,"")</f>
        <v/>
      </c>
      <c r="D6459" s="39" t="str">
        <f>IFERROR(__xludf.DUMMYFUNCTION("IFERROR(RANK(raw!$H6458,Filter(raw!$H$2:$H10000,raw!$B$2:$B10000=raw!$B6458),1),"""")"),"")</f>
        <v/>
      </c>
      <c r="E6459" s="40" t="str">
        <f t="array" ref="E6459">IFERROR(INDEX(raw!$B:$H,MATCH(1,(raw!$B:$B=$B6459)*(raw!$D:$D=$C6459),0),7), "n/a")</f>
        <v/>
      </c>
    </row>
    <row r="6460">
      <c r="B6460" s="39" t="str">
        <f>IFERROR(raw!$B6459,"")</f>
        <v/>
      </c>
      <c r="C6460" s="39" t="str">
        <f>IFERROR(raw!$D6459,"")</f>
        <v/>
      </c>
      <c r="D6460" s="39" t="str">
        <f>IFERROR(__xludf.DUMMYFUNCTION("IFERROR(RANK(raw!$H6459,Filter(raw!$H$2:$H10000,raw!$B$2:$B10000=raw!$B6459),1),"""")"),"")</f>
        <v/>
      </c>
      <c r="E6460" s="40" t="str">
        <f t="array" ref="E6460">IFERROR(INDEX(raw!$B:$H,MATCH(1,(raw!$B:$B=$B6460)*(raw!$D:$D=$C6460),0),7), "n/a")</f>
        <v/>
      </c>
    </row>
    <row r="6461">
      <c r="B6461" s="39" t="str">
        <f>IFERROR(raw!$B6460,"")</f>
        <v/>
      </c>
      <c r="C6461" s="39" t="str">
        <f>IFERROR(raw!$D6460,"")</f>
        <v/>
      </c>
      <c r="D6461" s="39" t="str">
        <f>IFERROR(__xludf.DUMMYFUNCTION("IFERROR(RANK(raw!$H6460,Filter(raw!$H$2:$H10000,raw!$B$2:$B10000=raw!$B6460),1),"""")"),"")</f>
        <v/>
      </c>
      <c r="E6461" s="40" t="str">
        <f t="array" ref="E6461">IFERROR(INDEX(raw!$B:$H,MATCH(1,(raw!$B:$B=$B6461)*(raw!$D:$D=$C6461),0),7), "n/a")</f>
        <v/>
      </c>
    </row>
    <row r="6462">
      <c r="B6462" s="39" t="str">
        <f>IFERROR(raw!$B6461,"")</f>
        <v/>
      </c>
      <c r="C6462" s="39" t="str">
        <f>IFERROR(raw!$D6461,"")</f>
        <v/>
      </c>
      <c r="D6462" s="39" t="str">
        <f>IFERROR(__xludf.DUMMYFUNCTION("IFERROR(RANK(raw!$H6461,Filter(raw!$H$2:$H10000,raw!$B$2:$B10000=raw!$B6461),1),"""")"),"")</f>
        <v/>
      </c>
      <c r="E6462" s="40" t="str">
        <f t="array" ref="E6462">IFERROR(INDEX(raw!$B:$H,MATCH(1,(raw!$B:$B=$B6462)*(raw!$D:$D=$C6462),0),7), "n/a")</f>
        <v/>
      </c>
    </row>
    <row r="6463">
      <c r="B6463" s="39" t="str">
        <f>IFERROR(raw!$B6462,"")</f>
        <v/>
      </c>
      <c r="C6463" s="39" t="str">
        <f>IFERROR(raw!$D6462,"")</f>
        <v/>
      </c>
      <c r="D6463" s="39" t="str">
        <f>IFERROR(__xludf.DUMMYFUNCTION("IFERROR(RANK(raw!$H6462,Filter(raw!$H$2:$H10000,raw!$B$2:$B10000=raw!$B6462),1),"""")"),"")</f>
        <v/>
      </c>
      <c r="E6463" s="40" t="str">
        <f t="array" ref="E6463">IFERROR(INDEX(raw!$B:$H,MATCH(1,(raw!$B:$B=$B6463)*(raw!$D:$D=$C6463),0),7), "n/a")</f>
        <v/>
      </c>
    </row>
    <row r="6464">
      <c r="B6464" s="39" t="str">
        <f>IFERROR(raw!$B6463,"")</f>
        <v/>
      </c>
      <c r="C6464" s="39" t="str">
        <f>IFERROR(raw!$D6463,"")</f>
        <v/>
      </c>
      <c r="D6464" s="39" t="str">
        <f>IFERROR(__xludf.DUMMYFUNCTION("IFERROR(RANK(raw!$H6463,Filter(raw!$H$2:$H10000,raw!$B$2:$B10000=raw!$B6463),1),"""")"),"")</f>
        <v/>
      </c>
      <c r="E6464" s="40" t="str">
        <f t="array" ref="E6464">IFERROR(INDEX(raw!$B:$H,MATCH(1,(raw!$B:$B=$B6464)*(raw!$D:$D=$C6464),0),7), "n/a")</f>
        <v/>
      </c>
    </row>
    <row r="6465">
      <c r="B6465" s="39" t="str">
        <f>IFERROR(raw!$B6464,"")</f>
        <v/>
      </c>
      <c r="C6465" s="39" t="str">
        <f>IFERROR(raw!$D6464,"")</f>
        <v/>
      </c>
      <c r="D6465" s="39" t="str">
        <f>IFERROR(__xludf.DUMMYFUNCTION("IFERROR(RANK(raw!$H6464,Filter(raw!$H$2:$H10000,raw!$B$2:$B10000=raw!$B6464),1),"""")"),"")</f>
        <v/>
      </c>
      <c r="E6465" s="40" t="str">
        <f t="array" ref="E6465">IFERROR(INDEX(raw!$B:$H,MATCH(1,(raw!$B:$B=$B6465)*(raw!$D:$D=$C6465),0),7), "n/a")</f>
        <v/>
      </c>
    </row>
    <row r="6466">
      <c r="B6466" s="39" t="str">
        <f>IFERROR(raw!$B6465,"")</f>
        <v/>
      </c>
      <c r="C6466" s="39" t="str">
        <f>IFERROR(raw!$D6465,"")</f>
        <v/>
      </c>
      <c r="D6466" s="39" t="str">
        <f>IFERROR(__xludf.DUMMYFUNCTION("IFERROR(RANK(raw!$H6465,Filter(raw!$H$2:$H10000,raw!$B$2:$B10000=raw!$B6465),1),"""")"),"")</f>
        <v/>
      </c>
      <c r="E6466" s="40" t="str">
        <f t="array" ref="E6466">IFERROR(INDEX(raw!$B:$H,MATCH(1,(raw!$B:$B=$B6466)*(raw!$D:$D=$C6466),0),7), "n/a")</f>
        <v/>
      </c>
    </row>
    <row r="6467">
      <c r="B6467" s="39" t="str">
        <f>IFERROR(raw!$B6466,"")</f>
        <v/>
      </c>
      <c r="C6467" s="39" t="str">
        <f>IFERROR(raw!$D6466,"")</f>
        <v/>
      </c>
      <c r="D6467" s="39" t="str">
        <f>IFERROR(__xludf.DUMMYFUNCTION("IFERROR(RANK(raw!$H6466,Filter(raw!$H$2:$H10000,raw!$B$2:$B10000=raw!$B6466),1),"""")"),"")</f>
        <v/>
      </c>
      <c r="E6467" s="40" t="str">
        <f t="array" ref="E6467">IFERROR(INDEX(raw!$B:$H,MATCH(1,(raw!$B:$B=$B6467)*(raw!$D:$D=$C6467),0),7), "n/a")</f>
        <v/>
      </c>
    </row>
    <row r="6468">
      <c r="B6468" s="39" t="str">
        <f>IFERROR(raw!$B6467,"")</f>
        <v/>
      </c>
      <c r="C6468" s="39" t="str">
        <f>IFERROR(raw!$D6467,"")</f>
        <v/>
      </c>
      <c r="D6468" s="39" t="str">
        <f>IFERROR(__xludf.DUMMYFUNCTION("IFERROR(RANK(raw!$H6467,Filter(raw!$H$2:$H10000,raw!$B$2:$B10000=raw!$B6467),1),"""")"),"")</f>
        <v/>
      </c>
      <c r="E6468" s="40" t="str">
        <f t="array" ref="E6468">IFERROR(INDEX(raw!$B:$H,MATCH(1,(raw!$B:$B=$B6468)*(raw!$D:$D=$C6468),0),7), "n/a")</f>
        <v/>
      </c>
    </row>
    <row r="6469">
      <c r="B6469" s="39" t="str">
        <f>IFERROR(raw!$B6468,"")</f>
        <v/>
      </c>
      <c r="C6469" s="39" t="str">
        <f>IFERROR(raw!$D6468,"")</f>
        <v/>
      </c>
      <c r="D6469" s="39" t="str">
        <f>IFERROR(__xludf.DUMMYFUNCTION("IFERROR(RANK(raw!$H6468,Filter(raw!$H$2:$H10000,raw!$B$2:$B10000=raw!$B6468),1),"""")"),"")</f>
        <v/>
      </c>
      <c r="E6469" s="40" t="str">
        <f t="array" ref="E6469">IFERROR(INDEX(raw!$B:$H,MATCH(1,(raw!$B:$B=$B6469)*(raw!$D:$D=$C6469),0),7), "n/a")</f>
        <v/>
      </c>
    </row>
    <row r="6470">
      <c r="B6470" s="39" t="str">
        <f>IFERROR(raw!$B6469,"")</f>
        <v/>
      </c>
      <c r="C6470" s="39" t="str">
        <f>IFERROR(raw!$D6469,"")</f>
        <v/>
      </c>
      <c r="D6470" s="39" t="str">
        <f>IFERROR(__xludf.DUMMYFUNCTION("IFERROR(RANK(raw!$H6469,Filter(raw!$H$2:$H10000,raw!$B$2:$B10000=raw!$B6469),1),"""")"),"")</f>
        <v/>
      </c>
      <c r="E6470" s="40" t="str">
        <f t="array" ref="E6470">IFERROR(INDEX(raw!$B:$H,MATCH(1,(raw!$B:$B=$B6470)*(raw!$D:$D=$C6470),0),7), "n/a")</f>
        <v/>
      </c>
    </row>
    <row r="6471">
      <c r="B6471" s="39" t="str">
        <f>IFERROR(raw!$B6470,"")</f>
        <v/>
      </c>
      <c r="C6471" s="39" t="str">
        <f>IFERROR(raw!$D6470,"")</f>
        <v/>
      </c>
      <c r="D6471" s="39" t="str">
        <f>IFERROR(__xludf.DUMMYFUNCTION("IFERROR(RANK(raw!$H6470,Filter(raw!$H$2:$H10000,raw!$B$2:$B10000=raw!$B6470),1),"""")"),"")</f>
        <v/>
      </c>
      <c r="E6471" s="40" t="str">
        <f t="array" ref="E6471">IFERROR(INDEX(raw!$B:$H,MATCH(1,(raw!$B:$B=$B6471)*(raw!$D:$D=$C6471),0),7), "n/a")</f>
        <v/>
      </c>
    </row>
    <row r="6472">
      <c r="B6472" s="39" t="str">
        <f>IFERROR(raw!$B6471,"")</f>
        <v/>
      </c>
      <c r="C6472" s="39" t="str">
        <f>IFERROR(raw!$D6471,"")</f>
        <v/>
      </c>
      <c r="D6472" s="39" t="str">
        <f>IFERROR(__xludf.DUMMYFUNCTION("IFERROR(RANK(raw!$H6471,Filter(raw!$H$2:$H10000,raw!$B$2:$B10000=raw!$B6471),1),"""")"),"")</f>
        <v/>
      </c>
      <c r="E6472" s="40" t="str">
        <f t="array" ref="E6472">IFERROR(INDEX(raw!$B:$H,MATCH(1,(raw!$B:$B=$B6472)*(raw!$D:$D=$C6472),0),7), "n/a")</f>
        <v/>
      </c>
    </row>
    <row r="6473">
      <c r="B6473" s="39" t="str">
        <f>IFERROR(raw!$B6472,"")</f>
        <v/>
      </c>
      <c r="C6473" s="39" t="str">
        <f>IFERROR(raw!$D6472,"")</f>
        <v/>
      </c>
      <c r="D6473" s="39" t="str">
        <f>IFERROR(__xludf.DUMMYFUNCTION("IFERROR(RANK(raw!$H6472,Filter(raw!$H$2:$H10000,raw!$B$2:$B10000=raw!$B6472),1),"""")"),"")</f>
        <v/>
      </c>
      <c r="E6473" s="40" t="str">
        <f t="array" ref="E6473">IFERROR(INDEX(raw!$B:$H,MATCH(1,(raw!$B:$B=$B6473)*(raw!$D:$D=$C6473),0),7), "n/a")</f>
        <v/>
      </c>
    </row>
    <row r="6474">
      <c r="B6474" s="39" t="str">
        <f>IFERROR(raw!$B6473,"")</f>
        <v/>
      </c>
      <c r="C6474" s="39" t="str">
        <f>IFERROR(raw!$D6473,"")</f>
        <v/>
      </c>
      <c r="D6474" s="39" t="str">
        <f>IFERROR(__xludf.DUMMYFUNCTION("IFERROR(RANK(raw!$H6473,Filter(raw!$H$2:$H10000,raw!$B$2:$B10000=raw!$B6473),1),"""")"),"")</f>
        <v/>
      </c>
      <c r="E6474" s="40" t="str">
        <f t="array" ref="E6474">IFERROR(INDEX(raw!$B:$H,MATCH(1,(raw!$B:$B=$B6474)*(raw!$D:$D=$C6474),0),7), "n/a")</f>
        <v/>
      </c>
    </row>
    <row r="6475">
      <c r="B6475" s="39" t="str">
        <f>IFERROR(raw!$B6474,"")</f>
        <v/>
      </c>
      <c r="C6475" s="39" t="str">
        <f>IFERROR(raw!$D6474,"")</f>
        <v/>
      </c>
      <c r="D6475" s="39" t="str">
        <f>IFERROR(__xludf.DUMMYFUNCTION("IFERROR(RANK(raw!$H6474,Filter(raw!$H$2:$H10000,raw!$B$2:$B10000=raw!$B6474),1),"""")"),"")</f>
        <v/>
      </c>
      <c r="E6475" s="40" t="str">
        <f t="array" ref="E6475">IFERROR(INDEX(raw!$B:$H,MATCH(1,(raw!$B:$B=$B6475)*(raw!$D:$D=$C6475),0),7), "n/a")</f>
        <v/>
      </c>
    </row>
    <row r="6476">
      <c r="B6476" s="39" t="str">
        <f>IFERROR(raw!$B6475,"")</f>
        <v/>
      </c>
      <c r="C6476" s="39" t="str">
        <f>IFERROR(raw!$D6475,"")</f>
        <v/>
      </c>
      <c r="D6476" s="39" t="str">
        <f>IFERROR(__xludf.DUMMYFUNCTION("IFERROR(RANK(raw!$H6475,Filter(raw!$H$2:$H10000,raw!$B$2:$B10000=raw!$B6475),1),"""")"),"")</f>
        <v/>
      </c>
      <c r="E6476" s="40" t="str">
        <f t="array" ref="E6476">IFERROR(INDEX(raw!$B:$H,MATCH(1,(raw!$B:$B=$B6476)*(raw!$D:$D=$C6476),0),7), "n/a")</f>
        <v/>
      </c>
    </row>
    <row r="6477">
      <c r="B6477" s="39" t="str">
        <f>IFERROR(raw!$B6476,"")</f>
        <v/>
      </c>
      <c r="C6477" s="39" t="str">
        <f>IFERROR(raw!$D6476,"")</f>
        <v/>
      </c>
      <c r="D6477" s="39" t="str">
        <f>IFERROR(__xludf.DUMMYFUNCTION("IFERROR(RANK(raw!$H6476,Filter(raw!$H$2:$H10000,raw!$B$2:$B10000=raw!$B6476),1),"""")"),"")</f>
        <v/>
      </c>
      <c r="E6477" s="40" t="str">
        <f t="array" ref="E6477">IFERROR(INDEX(raw!$B:$H,MATCH(1,(raw!$B:$B=$B6477)*(raw!$D:$D=$C6477),0),7), "n/a")</f>
        <v/>
      </c>
    </row>
    <row r="6478">
      <c r="B6478" s="39" t="str">
        <f>IFERROR(raw!$B6477,"")</f>
        <v/>
      </c>
      <c r="C6478" s="39" t="str">
        <f>IFERROR(raw!$D6477,"")</f>
        <v/>
      </c>
      <c r="D6478" s="39" t="str">
        <f>IFERROR(__xludf.DUMMYFUNCTION("IFERROR(RANK(raw!$H6477,Filter(raw!$H$2:$H10000,raw!$B$2:$B10000=raw!$B6477),1),"""")"),"")</f>
        <v/>
      </c>
      <c r="E6478" s="40" t="str">
        <f t="array" ref="E6478">IFERROR(INDEX(raw!$B:$H,MATCH(1,(raw!$B:$B=$B6478)*(raw!$D:$D=$C6478),0),7), "n/a")</f>
        <v/>
      </c>
    </row>
    <row r="6479">
      <c r="B6479" s="39" t="str">
        <f>IFERROR(raw!$B6478,"")</f>
        <v/>
      </c>
      <c r="C6479" s="39" t="str">
        <f>IFERROR(raw!$D6478,"")</f>
        <v/>
      </c>
      <c r="D6479" s="39" t="str">
        <f>IFERROR(__xludf.DUMMYFUNCTION("IFERROR(RANK(raw!$H6478,Filter(raw!$H$2:$H10000,raw!$B$2:$B10000=raw!$B6478),1),"""")"),"")</f>
        <v/>
      </c>
      <c r="E6479" s="40" t="str">
        <f t="array" ref="E6479">IFERROR(INDEX(raw!$B:$H,MATCH(1,(raw!$B:$B=$B6479)*(raw!$D:$D=$C6479),0),7), "n/a")</f>
        <v/>
      </c>
    </row>
    <row r="6480">
      <c r="B6480" s="39" t="str">
        <f>IFERROR(raw!$B6479,"")</f>
        <v/>
      </c>
      <c r="C6480" s="39" t="str">
        <f>IFERROR(raw!$D6479,"")</f>
        <v/>
      </c>
      <c r="D6480" s="39" t="str">
        <f>IFERROR(__xludf.DUMMYFUNCTION("IFERROR(RANK(raw!$H6479,Filter(raw!$H$2:$H10000,raw!$B$2:$B10000=raw!$B6479),1),"""")"),"")</f>
        <v/>
      </c>
      <c r="E6480" s="40" t="str">
        <f t="array" ref="E6480">IFERROR(INDEX(raw!$B:$H,MATCH(1,(raw!$B:$B=$B6480)*(raw!$D:$D=$C6480),0),7), "n/a")</f>
        <v/>
      </c>
    </row>
    <row r="6481">
      <c r="B6481" s="39" t="str">
        <f>IFERROR(raw!$B6480,"")</f>
        <v/>
      </c>
      <c r="C6481" s="39" t="str">
        <f>IFERROR(raw!$D6480,"")</f>
        <v/>
      </c>
      <c r="D6481" s="39" t="str">
        <f>IFERROR(__xludf.DUMMYFUNCTION("IFERROR(RANK(raw!$H6480,Filter(raw!$H$2:$H10000,raw!$B$2:$B10000=raw!$B6480),1),"""")"),"")</f>
        <v/>
      </c>
      <c r="E6481" s="40" t="str">
        <f t="array" ref="E6481">IFERROR(INDEX(raw!$B:$H,MATCH(1,(raw!$B:$B=$B6481)*(raw!$D:$D=$C6481),0),7), "n/a")</f>
        <v/>
      </c>
    </row>
    <row r="6482">
      <c r="B6482" s="39" t="str">
        <f>IFERROR(raw!$B6481,"")</f>
        <v/>
      </c>
      <c r="C6482" s="39" t="str">
        <f>IFERROR(raw!$D6481,"")</f>
        <v/>
      </c>
      <c r="D6482" s="39" t="str">
        <f>IFERROR(__xludf.DUMMYFUNCTION("IFERROR(RANK(raw!$H6481,Filter(raw!$H$2:$H10000,raw!$B$2:$B10000=raw!$B6481),1),"""")"),"")</f>
        <v/>
      </c>
      <c r="E6482" s="40" t="str">
        <f t="array" ref="E6482">IFERROR(INDEX(raw!$B:$H,MATCH(1,(raw!$B:$B=$B6482)*(raw!$D:$D=$C6482),0),7), "n/a")</f>
        <v/>
      </c>
    </row>
    <row r="6483">
      <c r="B6483" s="39" t="str">
        <f>IFERROR(raw!$B6482,"")</f>
        <v/>
      </c>
      <c r="C6483" s="39" t="str">
        <f>IFERROR(raw!$D6482,"")</f>
        <v/>
      </c>
      <c r="D6483" s="39" t="str">
        <f>IFERROR(__xludf.DUMMYFUNCTION("IFERROR(RANK(raw!$H6482,Filter(raw!$H$2:$H10000,raw!$B$2:$B10000=raw!$B6482),1),"""")"),"")</f>
        <v/>
      </c>
      <c r="E6483" s="40" t="str">
        <f t="array" ref="E6483">IFERROR(INDEX(raw!$B:$H,MATCH(1,(raw!$B:$B=$B6483)*(raw!$D:$D=$C6483),0),7), "n/a")</f>
        <v/>
      </c>
    </row>
    <row r="6484">
      <c r="B6484" s="39" t="str">
        <f>IFERROR(raw!$B6483,"")</f>
        <v/>
      </c>
      <c r="C6484" s="39" t="str">
        <f>IFERROR(raw!$D6483,"")</f>
        <v/>
      </c>
      <c r="D6484" s="39" t="str">
        <f>IFERROR(__xludf.DUMMYFUNCTION("IFERROR(RANK(raw!$H6483,Filter(raw!$H$2:$H10000,raw!$B$2:$B10000=raw!$B6483),1),"""")"),"")</f>
        <v/>
      </c>
      <c r="E6484" s="40" t="str">
        <f t="array" ref="E6484">IFERROR(INDEX(raw!$B:$H,MATCH(1,(raw!$B:$B=$B6484)*(raw!$D:$D=$C6484),0),7), "n/a")</f>
        <v/>
      </c>
    </row>
    <row r="6485">
      <c r="B6485" s="39" t="str">
        <f>IFERROR(raw!$B6484,"")</f>
        <v/>
      </c>
      <c r="C6485" s="39" t="str">
        <f>IFERROR(raw!$D6484,"")</f>
        <v/>
      </c>
      <c r="D6485" s="39" t="str">
        <f>IFERROR(__xludf.DUMMYFUNCTION("IFERROR(RANK(raw!$H6484,Filter(raw!$H$2:$H10000,raw!$B$2:$B10000=raw!$B6484),1),"""")"),"")</f>
        <v/>
      </c>
      <c r="E6485" s="40" t="str">
        <f t="array" ref="E6485">IFERROR(INDEX(raw!$B:$H,MATCH(1,(raw!$B:$B=$B6485)*(raw!$D:$D=$C6485),0),7), "n/a")</f>
        <v/>
      </c>
    </row>
    <row r="6486">
      <c r="B6486" s="39" t="str">
        <f>IFERROR(raw!$B6485,"")</f>
        <v/>
      </c>
      <c r="C6486" s="39" t="str">
        <f>IFERROR(raw!$D6485,"")</f>
        <v/>
      </c>
      <c r="D6486" s="39" t="str">
        <f>IFERROR(__xludf.DUMMYFUNCTION("IFERROR(RANK(raw!$H6485,Filter(raw!$H$2:$H10000,raw!$B$2:$B10000=raw!$B6485),1),"""")"),"")</f>
        <v/>
      </c>
      <c r="E6486" s="40" t="str">
        <f t="array" ref="E6486">IFERROR(INDEX(raw!$B:$H,MATCH(1,(raw!$B:$B=$B6486)*(raw!$D:$D=$C6486),0),7), "n/a")</f>
        <v/>
      </c>
    </row>
    <row r="6487">
      <c r="B6487" s="39" t="str">
        <f>IFERROR(raw!$B6486,"")</f>
        <v/>
      </c>
      <c r="C6487" s="39" t="str">
        <f>IFERROR(raw!$D6486,"")</f>
        <v/>
      </c>
      <c r="D6487" s="39" t="str">
        <f>IFERROR(__xludf.DUMMYFUNCTION("IFERROR(RANK(raw!$H6486,Filter(raw!$H$2:$H10000,raw!$B$2:$B10000=raw!$B6486),1),"""")"),"")</f>
        <v/>
      </c>
      <c r="E6487" s="40" t="str">
        <f t="array" ref="E6487">IFERROR(INDEX(raw!$B:$H,MATCH(1,(raw!$B:$B=$B6487)*(raw!$D:$D=$C6487),0),7), "n/a")</f>
        <v/>
      </c>
    </row>
    <row r="6488">
      <c r="B6488" s="39" t="str">
        <f>IFERROR(raw!$B6487,"")</f>
        <v/>
      </c>
      <c r="C6488" s="39" t="str">
        <f>IFERROR(raw!$D6487,"")</f>
        <v/>
      </c>
      <c r="D6488" s="39" t="str">
        <f>IFERROR(__xludf.DUMMYFUNCTION("IFERROR(RANK(raw!$H6487,Filter(raw!$H$2:$H10000,raw!$B$2:$B10000=raw!$B6487),1),"""")"),"")</f>
        <v/>
      </c>
      <c r="E6488" s="40" t="str">
        <f t="array" ref="E6488">IFERROR(INDEX(raw!$B:$H,MATCH(1,(raw!$B:$B=$B6488)*(raw!$D:$D=$C6488),0),7), "n/a")</f>
        <v/>
      </c>
    </row>
    <row r="6489">
      <c r="B6489" s="39" t="str">
        <f>IFERROR(raw!$B6488,"")</f>
        <v/>
      </c>
      <c r="C6489" s="39" t="str">
        <f>IFERROR(raw!$D6488,"")</f>
        <v/>
      </c>
      <c r="D6489" s="39" t="str">
        <f>IFERROR(__xludf.DUMMYFUNCTION("IFERROR(RANK(raw!$H6488,Filter(raw!$H$2:$H10000,raw!$B$2:$B10000=raw!$B6488),1),"""")"),"")</f>
        <v/>
      </c>
      <c r="E6489" s="40" t="str">
        <f t="array" ref="E6489">IFERROR(INDEX(raw!$B:$H,MATCH(1,(raw!$B:$B=$B6489)*(raw!$D:$D=$C6489),0),7), "n/a")</f>
        <v/>
      </c>
    </row>
    <row r="6490">
      <c r="B6490" s="39" t="str">
        <f>IFERROR(raw!$B6489,"")</f>
        <v/>
      </c>
      <c r="C6490" s="39" t="str">
        <f>IFERROR(raw!$D6489,"")</f>
        <v/>
      </c>
      <c r="D6490" s="39" t="str">
        <f>IFERROR(__xludf.DUMMYFUNCTION("IFERROR(RANK(raw!$H6489,Filter(raw!$H$2:$H10000,raw!$B$2:$B10000=raw!$B6489),1),"""")"),"")</f>
        <v/>
      </c>
      <c r="E6490" s="40" t="str">
        <f t="array" ref="E6490">IFERROR(INDEX(raw!$B:$H,MATCH(1,(raw!$B:$B=$B6490)*(raw!$D:$D=$C6490),0),7), "n/a")</f>
        <v/>
      </c>
    </row>
    <row r="6491">
      <c r="B6491" s="39" t="str">
        <f>IFERROR(raw!$B6490,"")</f>
        <v/>
      </c>
      <c r="C6491" s="39" t="str">
        <f>IFERROR(raw!$D6490,"")</f>
        <v/>
      </c>
      <c r="D6491" s="39" t="str">
        <f>IFERROR(__xludf.DUMMYFUNCTION("IFERROR(RANK(raw!$H6490,Filter(raw!$H$2:$H10000,raw!$B$2:$B10000=raw!$B6490),1),"""")"),"")</f>
        <v/>
      </c>
      <c r="E6491" s="40" t="str">
        <f t="array" ref="E6491">IFERROR(INDEX(raw!$B:$H,MATCH(1,(raw!$B:$B=$B6491)*(raw!$D:$D=$C6491),0),7), "n/a")</f>
        <v/>
      </c>
    </row>
    <row r="6492">
      <c r="B6492" s="39" t="str">
        <f>IFERROR(raw!$B6491,"")</f>
        <v/>
      </c>
      <c r="C6492" s="39" t="str">
        <f>IFERROR(raw!$D6491,"")</f>
        <v/>
      </c>
      <c r="D6492" s="39" t="str">
        <f>IFERROR(__xludf.DUMMYFUNCTION("IFERROR(RANK(raw!$H6491,Filter(raw!$H$2:$H10000,raw!$B$2:$B10000=raw!$B6491),1),"""")"),"")</f>
        <v/>
      </c>
      <c r="E6492" s="40" t="str">
        <f t="array" ref="E6492">IFERROR(INDEX(raw!$B:$H,MATCH(1,(raw!$B:$B=$B6492)*(raw!$D:$D=$C6492),0),7), "n/a")</f>
        <v/>
      </c>
    </row>
    <row r="6493">
      <c r="B6493" s="39" t="str">
        <f>IFERROR(raw!$B6492,"")</f>
        <v/>
      </c>
      <c r="C6493" s="39" t="str">
        <f>IFERROR(raw!$D6492,"")</f>
        <v/>
      </c>
      <c r="D6493" s="39" t="str">
        <f>IFERROR(__xludf.DUMMYFUNCTION("IFERROR(RANK(raw!$H6492,Filter(raw!$H$2:$H10000,raw!$B$2:$B10000=raw!$B6492),1),"""")"),"")</f>
        <v/>
      </c>
      <c r="E6493" s="40" t="str">
        <f t="array" ref="E6493">IFERROR(INDEX(raw!$B:$H,MATCH(1,(raw!$B:$B=$B6493)*(raw!$D:$D=$C6493),0),7), "n/a")</f>
        <v/>
      </c>
    </row>
    <row r="6494">
      <c r="B6494" s="39" t="str">
        <f>IFERROR(raw!$B6493,"")</f>
        <v/>
      </c>
      <c r="C6494" s="39" t="str">
        <f>IFERROR(raw!$D6493,"")</f>
        <v/>
      </c>
      <c r="D6494" s="39" t="str">
        <f>IFERROR(__xludf.DUMMYFUNCTION("IFERROR(RANK(raw!$H6493,Filter(raw!$H$2:$H10000,raw!$B$2:$B10000=raw!$B6493),1),"""")"),"")</f>
        <v/>
      </c>
      <c r="E6494" s="40" t="str">
        <f t="array" ref="E6494">IFERROR(INDEX(raw!$B:$H,MATCH(1,(raw!$B:$B=$B6494)*(raw!$D:$D=$C6494),0),7), "n/a")</f>
        <v/>
      </c>
    </row>
    <row r="6495">
      <c r="B6495" s="39" t="str">
        <f>IFERROR(raw!$B6494,"")</f>
        <v/>
      </c>
      <c r="C6495" s="39" t="str">
        <f>IFERROR(raw!$D6494,"")</f>
        <v/>
      </c>
      <c r="D6495" s="39" t="str">
        <f>IFERROR(__xludf.DUMMYFUNCTION("IFERROR(RANK(raw!$H6494,Filter(raw!$H$2:$H10000,raw!$B$2:$B10000=raw!$B6494),1),"""")"),"")</f>
        <v/>
      </c>
      <c r="E6495" s="40" t="str">
        <f t="array" ref="E6495">IFERROR(INDEX(raw!$B:$H,MATCH(1,(raw!$B:$B=$B6495)*(raw!$D:$D=$C6495),0),7), "n/a")</f>
        <v/>
      </c>
    </row>
    <row r="6496">
      <c r="B6496" s="39" t="str">
        <f>IFERROR(raw!$B6495,"")</f>
        <v/>
      </c>
      <c r="C6496" s="39" t="str">
        <f>IFERROR(raw!$D6495,"")</f>
        <v/>
      </c>
      <c r="D6496" s="39" t="str">
        <f>IFERROR(__xludf.DUMMYFUNCTION("IFERROR(RANK(raw!$H6495,Filter(raw!$H$2:$H10000,raw!$B$2:$B10000=raw!$B6495),1),"""")"),"")</f>
        <v/>
      </c>
      <c r="E6496" s="40" t="str">
        <f t="array" ref="E6496">IFERROR(INDEX(raw!$B:$H,MATCH(1,(raw!$B:$B=$B6496)*(raw!$D:$D=$C6496),0),7), "n/a")</f>
        <v/>
      </c>
    </row>
    <row r="6497">
      <c r="B6497" s="39" t="str">
        <f>IFERROR(raw!$B6496,"")</f>
        <v/>
      </c>
      <c r="C6497" s="39" t="str">
        <f>IFERROR(raw!$D6496,"")</f>
        <v/>
      </c>
      <c r="D6497" s="39" t="str">
        <f>IFERROR(__xludf.DUMMYFUNCTION("IFERROR(RANK(raw!$H6496,Filter(raw!$H$2:$H10000,raw!$B$2:$B10000=raw!$B6496),1),"""")"),"")</f>
        <v/>
      </c>
      <c r="E6497" s="40" t="str">
        <f t="array" ref="E6497">IFERROR(INDEX(raw!$B:$H,MATCH(1,(raw!$B:$B=$B6497)*(raw!$D:$D=$C6497),0),7), "n/a")</f>
        <v/>
      </c>
    </row>
    <row r="6498">
      <c r="B6498" s="39" t="str">
        <f>IFERROR(raw!$B6497,"")</f>
        <v/>
      </c>
      <c r="C6498" s="39" t="str">
        <f>IFERROR(raw!$D6497,"")</f>
        <v/>
      </c>
      <c r="D6498" s="39" t="str">
        <f>IFERROR(__xludf.DUMMYFUNCTION("IFERROR(RANK(raw!$H6497,Filter(raw!$H$2:$H10000,raw!$B$2:$B10000=raw!$B6497),1),"""")"),"")</f>
        <v/>
      </c>
      <c r="E6498" s="40" t="str">
        <f t="array" ref="E6498">IFERROR(INDEX(raw!$B:$H,MATCH(1,(raw!$B:$B=$B6498)*(raw!$D:$D=$C6498),0),7), "n/a")</f>
        <v/>
      </c>
    </row>
    <row r="6499">
      <c r="B6499" s="39" t="str">
        <f>IFERROR(raw!$B6498,"")</f>
        <v/>
      </c>
      <c r="C6499" s="39" t="str">
        <f>IFERROR(raw!$D6498,"")</f>
        <v/>
      </c>
      <c r="D6499" s="39" t="str">
        <f>IFERROR(__xludf.DUMMYFUNCTION("IFERROR(RANK(raw!$H6498,Filter(raw!$H$2:$H10000,raw!$B$2:$B10000=raw!$B6498),1),"""")"),"")</f>
        <v/>
      </c>
      <c r="E6499" s="40" t="str">
        <f t="array" ref="E6499">IFERROR(INDEX(raw!$B:$H,MATCH(1,(raw!$B:$B=$B6499)*(raw!$D:$D=$C6499),0),7), "n/a")</f>
        <v/>
      </c>
    </row>
    <row r="6500">
      <c r="B6500" s="39" t="str">
        <f>IFERROR(raw!$B6499,"")</f>
        <v/>
      </c>
      <c r="C6500" s="39" t="str">
        <f>IFERROR(raw!$D6499,"")</f>
        <v/>
      </c>
      <c r="D6500" s="39" t="str">
        <f>IFERROR(__xludf.DUMMYFUNCTION("IFERROR(RANK(raw!$H6499,Filter(raw!$H$2:$H10000,raw!$B$2:$B10000=raw!$B6499),1),"""")"),"")</f>
        <v/>
      </c>
      <c r="E6500" s="40" t="str">
        <f t="array" ref="E6500">IFERROR(INDEX(raw!$B:$H,MATCH(1,(raw!$B:$B=$B6500)*(raw!$D:$D=$C6500),0),7), "n/a")</f>
        <v/>
      </c>
    </row>
    <row r="6501">
      <c r="B6501" s="39" t="str">
        <f>IFERROR(raw!$B6500,"")</f>
        <v/>
      </c>
      <c r="C6501" s="39" t="str">
        <f>IFERROR(raw!$D6500,"")</f>
        <v/>
      </c>
      <c r="D6501" s="39" t="str">
        <f>IFERROR(__xludf.DUMMYFUNCTION("IFERROR(RANK(raw!$H6500,Filter(raw!$H$2:$H10000,raw!$B$2:$B10000=raw!$B6500),1),"""")"),"")</f>
        <v/>
      </c>
      <c r="E6501" s="40" t="str">
        <f t="array" ref="E6501">IFERROR(INDEX(raw!$B:$H,MATCH(1,(raw!$B:$B=$B6501)*(raw!$D:$D=$C6501),0),7), "n/a")</f>
        <v/>
      </c>
    </row>
    <row r="6502">
      <c r="B6502" s="39" t="str">
        <f>IFERROR(raw!$B6501,"")</f>
        <v/>
      </c>
      <c r="C6502" s="39" t="str">
        <f>IFERROR(raw!$D6501,"")</f>
        <v/>
      </c>
      <c r="D6502" s="39" t="str">
        <f>IFERROR(__xludf.DUMMYFUNCTION("IFERROR(RANK(raw!$H6501,Filter(raw!$H$2:$H10000,raw!$B$2:$B10000=raw!$B6501),1),"""")"),"")</f>
        <v/>
      </c>
      <c r="E6502" s="40" t="str">
        <f t="array" ref="E6502">IFERROR(INDEX(raw!$B:$H,MATCH(1,(raw!$B:$B=$B6502)*(raw!$D:$D=$C6502),0),7), "n/a")</f>
        <v/>
      </c>
    </row>
    <row r="6503">
      <c r="B6503" s="39" t="str">
        <f>IFERROR(raw!$B6502,"")</f>
        <v/>
      </c>
      <c r="C6503" s="39" t="str">
        <f>IFERROR(raw!$D6502,"")</f>
        <v/>
      </c>
      <c r="D6503" s="39" t="str">
        <f>IFERROR(__xludf.DUMMYFUNCTION("IFERROR(RANK(raw!$H6502,Filter(raw!$H$2:$H10000,raw!$B$2:$B10000=raw!$B6502),1),"""")"),"")</f>
        <v/>
      </c>
      <c r="E6503" s="40" t="str">
        <f t="array" ref="E6503">IFERROR(INDEX(raw!$B:$H,MATCH(1,(raw!$B:$B=$B6503)*(raw!$D:$D=$C6503),0),7), "n/a")</f>
        <v/>
      </c>
    </row>
    <row r="6504">
      <c r="B6504" s="39" t="str">
        <f>IFERROR(raw!$B6503,"")</f>
        <v/>
      </c>
      <c r="C6504" s="39" t="str">
        <f>IFERROR(raw!$D6503,"")</f>
        <v/>
      </c>
      <c r="D6504" s="39" t="str">
        <f>IFERROR(__xludf.DUMMYFUNCTION("IFERROR(RANK(raw!$H6503,Filter(raw!$H$2:$H10000,raw!$B$2:$B10000=raw!$B6503),1),"""")"),"")</f>
        <v/>
      </c>
      <c r="E6504" s="40" t="str">
        <f t="array" ref="E6504">IFERROR(INDEX(raw!$B:$H,MATCH(1,(raw!$B:$B=$B6504)*(raw!$D:$D=$C6504),0),7), "n/a")</f>
        <v/>
      </c>
    </row>
    <row r="6505">
      <c r="B6505" s="39" t="str">
        <f>IFERROR(raw!$B6504,"")</f>
        <v/>
      </c>
      <c r="C6505" s="39" t="str">
        <f>IFERROR(raw!$D6504,"")</f>
        <v/>
      </c>
      <c r="D6505" s="39" t="str">
        <f>IFERROR(__xludf.DUMMYFUNCTION("IFERROR(RANK(raw!$H6504,Filter(raw!$H$2:$H10000,raw!$B$2:$B10000=raw!$B6504),1),"""")"),"")</f>
        <v/>
      </c>
      <c r="E6505" s="40" t="str">
        <f t="array" ref="E6505">IFERROR(INDEX(raw!$B:$H,MATCH(1,(raw!$B:$B=$B6505)*(raw!$D:$D=$C6505),0),7), "n/a")</f>
        <v/>
      </c>
    </row>
    <row r="6506">
      <c r="B6506" s="39" t="str">
        <f>IFERROR(raw!$B6505,"")</f>
        <v/>
      </c>
      <c r="C6506" s="39" t="str">
        <f>IFERROR(raw!$D6505,"")</f>
        <v/>
      </c>
      <c r="D6506" s="39" t="str">
        <f>IFERROR(__xludf.DUMMYFUNCTION("IFERROR(RANK(raw!$H6505,Filter(raw!$H$2:$H10000,raw!$B$2:$B10000=raw!$B6505),1),"""")"),"")</f>
        <v/>
      </c>
      <c r="E6506" s="40" t="str">
        <f t="array" ref="E6506">IFERROR(INDEX(raw!$B:$H,MATCH(1,(raw!$B:$B=$B6506)*(raw!$D:$D=$C6506),0),7), "n/a")</f>
        <v/>
      </c>
    </row>
    <row r="6507">
      <c r="B6507" s="39" t="str">
        <f>IFERROR(raw!$B6506,"")</f>
        <v/>
      </c>
      <c r="C6507" s="39" t="str">
        <f>IFERROR(raw!$D6506,"")</f>
        <v/>
      </c>
      <c r="D6507" s="39" t="str">
        <f>IFERROR(__xludf.DUMMYFUNCTION("IFERROR(RANK(raw!$H6506,Filter(raw!$H$2:$H10000,raw!$B$2:$B10000=raw!$B6506),1),"""")"),"")</f>
        <v/>
      </c>
      <c r="E6507" s="40" t="str">
        <f t="array" ref="E6507">IFERROR(INDEX(raw!$B:$H,MATCH(1,(raw!$B:$B=$B6507)*(raw!$D:$D=$C6507),0),7), "n/a")</f>
        <v/>
      </c>
    </row>
    <row r="6508">
      <c r="B6508" s="39" t="str">
        <f>IFERROR(raw!$B6507,"")</f>
        <v/>
      </c>
      <c r="C6508" s="39" t="str">
        <f>IFERROR(raw!$D6507,"")</f>
        <v/>
      </c>
      <c r="D6508" s="39" t="str">
        <f>IFERROR(__xludf.DUMMYFUNCTION("IFERROR(RANK(raw!$H6507,Filter(raw!$H$2:$H10000,raw!$B$2:$B10000=raw!$B6507),1),"""")"),"")</f>
        <v/>
      </c>
      <c r="E6508" s="40" t="str">
        <f t="array" ref="E6508">IFERROR(INDEX(raw!$B:$H,MATCH(1,(raw!$B:$B=$B6508)*(raw!$D:$D=$C6508),0),7), "n/a")</f>
        <v/>
      </c>
    </row>
    <row r="6509">
      <c r="B6509" s="39" t="str">
        <f>IFERROR(raw!$B6508,"")</f>
        <v/>
      </c>
      <c r="C6509" s="39" t="str">
        <f>IFERROR(raw!$D6508,"")</f>
        <v/>
      </c>
      <c r="D6509" s="39" t="str">
        <f>IFERROR(__xludf.DUMMYFUNCTION("IFERROR(RANK(raw!$H6508,Filter(raw!$H$2:$H10000,raw!$B$2:$B10000=raw!$B6508),1),"""")"),"")</f>
        <v/>
      </c>
      <c r="E6509" s="40" t="str">
        <f t="array" ref="E6509">IFERROR(INDEX(raw!$B:$H,MATCH(1,(raw!$B:$B=$B6509)*(raw!$D:$D=$C6509),0),7), "n/a")</f>
        <v/>
      </c>
    </row>
    <row r="6510">
      <c r="B6510" s="39" t="str">
        <f>IFERROR(raw!$B6509,"")</f>
        <v/>
      </c>
      <c r="C6510" s="39" t="str">
        <f>IFERROR(raw!$D6509,"")</f>
        <v/>
      </c>
      <c r="D6510" s="39" t="str">
        <f>IFERROR(__xludf.DUMMYFUNCTION("IFERROR(RANK(raw!$H6509,Filter(raw!$H$2:$H10000,raw!$B$2:$B10000=raw!$B6509),1),"""")"),"")</f>
        <v/>
      </c>
      <c r="E6510" s="40" t="str">
        <f t="array" ref="E6510">IFERROR(INDEX(raw!$B:$H,MATCH(1,(raw!$B:$B=$B6510)*(raw!$D:$D=$C6510),0),7), "n/a")</f>
        <v/>
      </c>
    </row>
    <row r="6511">
      <c r="B6511" s="39" t="str">
        <f>IFERROR(raw!$B6510,"")</f>
        <v/>
      </c>
      <c r="C6511" s="39" t="str">
        <f>IFERROR(raw!$D6510,"")</f>
        <v/>
      </c>
      <c r="D6511" s="39" t="str">
        <f>IFERROR(__xludf.DUMMYFUNCTION("IFERROR(RANK(raw!$H6510,Filter(raw!$H$2:$H10000,raw!$B$2:$B10000=raw!$B6510),1),"""")"),"")</f>
        <v/>
      </c>
      <c r="E6511" s="40" t="str">
        <f t="array" ref="E6511">IFERROR(INDEX(raw!$B:$H,MATCH(1,(raw!$B:$B=$B6511)*(raw!$D:$D=$C6511),0),7), "n/a")</f>
        <v/>
      </c>
    </row>
    <row r="6512">
      <c r="B6512" s="39" t="str">
        <f>IFERROR(raw!$B6511,"")</f>
        <v/>
      </c>
      <c r="C6512" s="39" t="str">
        <f>IFERROR(raw!$D6511,"")</f>
        <v/>
      </c>
      <c r="D6512" s="39" t="str">
        <f>IFERROR(__xludf.DUMMYFUNCTION("IFERROR(RANK(raw!$H6511,Filter(raw!$H$2:$H10000,raw!$B$2:$B10000=raw!$B6511),1),"""")"),"")</f>
        <v/>
      </c>
      <c r="E6512" s="40" t="str">
        <f t="array" ref="E6512">IFERROR(INDEX(raw!$B:$H,MATCH(1,(raw!$B:$B=$B6512)*(raw!$D:$D=$C6512),0),7), "n/a")</f>
        <v/>
      </c>
    </row>
    <row r="6513">
      <c r="B6513" s="39" t="str">
        <f>IFERROR(raw!$B6512,"")</f>
        <v/>
      </c>
      <c r="C6513" s="39" t="str">
        <f>IFERROR(raw!$D6512,"")</f>
        <v/>
      </c>
      <c r="D6513" s="39" t="str">
        <f>IFERROR(__xludf.DUMMYFUNCTION("IFERROR(RANK(raw!$H6512,Filter(raw!$H$2:$H10000,raw!$B$2:$B10000=raw!$B6512),1),"""")"),"")</f>
        <v/>
      </c>
      <c r="E6513" s="40" t="str">
        <f t="array" ref="E6513">IFERROR(INDEX(raw!$B:$H,MATCH(1,(raw!$B:$B=$B6513)*(raw!$D:$D=$C6513),0),7), "n/a")</f>
        <v/>
      </c>
    </row>
    <row r="6514">
      <c r="B6514" s="39" t="str">
        <f>IFERROR(raw!$B6513,"")</f>
        <v/>
      </c>
      <c r="C6514" s="39" t="str">
        <f>IFERROR(raw!$D6513,"")</f>
        <v/>
      </c>
      <c r="D6514" s="39" t="str">
        <f>IFERROR(__xludf.DUMMYFUNCTION("IFERROR(RANK(raw!$H6513,Filter(raw!$H$2:$H10000,raw!$B$2:$B10000=raw!$B6513),1),"""")"),"")</f>
        <v/>
      </c>
      <c r="E6514" s="40" t="str">
        <f t="array" ref="E6514">IFERROR(INDEX(raw!$B:$H,MATCH(1,(raw!$B:$B=$B6514)*(raw!$D:$D=$C6514),0),7), "n/a")</f>
        <v/>
      </c>
    </row>
    <row r="6515">
      <c r="B6515" s="39" t="str">
        <f>IFERROR(raw!$B6514,"")</f>
        <v/>
      </c>
      <c r="C6515" s="39" t="str">
        <f>IFERROR(raw!$D6514,"")</f>
        <v/>
      </c>
      <c r="D6515" s="39" t="str">
        <f>IFERROR(__xludf.DUMMYFUNCTION("IFERROR(RANK(raw!$H6514,Filter(raw!$H$2:$H10000,raw!$B$2:$B10000=raw!$B6514),1),"""")"),"")</f>
        <v/>
      </c>
      <c r="E6515" s="40" t="str">
        <f t="array" ref="E6515">IFERROR(INDEX(raw!$B:$H,MATCH(1,(raw!$B:$B=$B6515)*(raw!$D:$D=$C6515),0),7), "n/a")</f>
        <v/>
      </c>
    </row>
    <row r="6516">
      <c r="B6516" s="39" t="str">
        <f>IFERROR(raw!$B6515,"")</f>
        <v/>
      </c>
      <c r="C6516" s="39" t="str">
        <f>IFERROR(raw!$D6515,"")</f>
        <v/>
      </c>
      <c r="D6516" s="39" t="str">
        <f>IFERROR(__xludf.DUMMYFUNCTION("IFERROR(RANK(raw!$H6515,Filter(raw!$H$2:$H10000,raw!$B$2:$B10000=raw!$B6515),1),"""")"),"")</f>
        <v/>
      </c>
      <c r="E6516" s="40" t="str">
        <f t="array" ref="E6516">IFERROR(INDEX(raw!$B:$H,MATCH(1,(raw!$B:$B=$B6516)*(raw!$D:$D=$C6516),0),7), "n/a")</f>
        <v/>
      </c>
    </row>
    <row r="6517">
      <c r="B6517" s="39" t="str">
        <f>IFERROR(raw!$B6516,"")</f>
        <v/>
      </c>
      <c r="C6517" s="39" t="str">
        <f>IFERROR(raw!$D6516,"")</f>
        <v/>
      </c>
      <c r="D6517" s="39" t="str">
        <f>IFERROR(__xludf.DUMMYFUNCTION("IFERROR(RANK(raw!$H6516,Filter(raw!$H$2:$H10000,raw!$B$2:$B10000=raw!$B6516),1),"""")"),"")</f>
        <v/>
      </c>
      <c r="E6517" s="40" t="str">
        <f t="array" ref="E6517">IFERROR(INDEX(raw!$B:$H,MATCH(1,(raw!$B:$B=$B6517)*(raw!$D:$D=$C6517),0),7), "n/a")</f>
        <v/>
      </c>
    </row>
    <row r="6518">
      <c r="B6518" s="39" t="str">
        <f>IFERROR(raw!$B6517,"")</f>
        <v/>
      </c>
      <c r="C6518" s="39" t="str">
        <f>IFERROR(raw!$D6517,"")</f>
        <v/>
      </c>
      <c r="D6518" s="39" t="str">
        <f>IFERROR(__xludf.DUMMYFUNCTION("IFERROR(RANK(raw!$H6517,Filter(raw!$H$2:$H10000,raw!$B$2:$B10000=raw!$B6517),1),"""")"),"")</f>
        <v/>
      </c>
      <c r="E6518" s="40" t="str">
        <f t="array" ref="E6518">IFERROR(INDEX(raw!$B:$H,MATCH(1,(raw!$B:$B=$B6518)*(raw!$D:$D=$C6518),0),7), "n/a")</f>
        <v/>
      </c>
    </row>
    <row r="6519">
      <c r="B6519" s="39" t="str">
        <f>IFERROR(raw!$B6518,"")</f>
        <v/>
      </c>
      <c r="C6519" s="39" t="str">
        <f>IFERROR(raw!$D6518,"")</f>
        <v/>
      </c>
      <c r="D6519" s="39" t="str">
        <f>IFERROR(__xludf.DUMMYFUNCTION("IFERROR(RANK(raw!$H6518,Filter(raw!$H$2:$H10000,raw!$B$2:$B10000=raw!$B6518),1),"""")"),"")</f>
        <v/>
      </c>
      <c r="E6519" s="40" t="str">
        <f t="array" ref="E6519">IFERROR(INDEX(raw!$B:$H,MATCH(1,(raw!$B:$B=$B6519)*(raw!$D:$D=$C6519),0),7), "n/a")</f>
        <v/>
      </c>
    </row>
    <row r="6520">
      <c r="B6520" s="39" t="str">
        <f>IFERROR(raw!$B6519,"")</f>
        <v/>
      </c>
      <c r="C6520" s="39" t="str">
        <f>IFERROR(raw!$D6519,"")</f>
        <v/>
      </c>
      <c r="D6520" s="39" t="str">
        <f>IFERROR(__xludf.DUMMYFUNCTION("IFERROR(RANK(raw!$H6519,Filter(raw!$H$2:$H10000,raw!$B$2:$B10000=raw!$B6519),1),"""")"),"")</f>
        <v/>
      </c>
      <c r="E6520" s="40" t="str">
        <f t="array" ref="E6520">IFERROR(INDEX(raw!$B:$H,MATCH(1,(raw!$B:$B=$B6520)*(raw!$D:$D=$C6520),0),7), "n/a")</f>
        <v/>
      </c>
    </row>
    <row r="6521">
      <c r="B6521" s="39" t="str">
        <f>IFERROR(raw!$B6520,"")</f>
        <v/>
      </c>
      <c r="C6521" s="39" t="str">
        <f>IFERROR(raw!$D6520,"")</f>
        <v/>
      </c>
      <c r="D6521" s="39" t="str">
        <f>IFERROR(__xludf.DUMMYFUNCTION("IFERROR(RANK(raw!$H6520,Filter(raw!$H$2:$H10000,raw!$B$2:$B10000=raw!$B6520),1),"""")"),"")</f>
        <v/>
      </c>
      <c r="E6521" s="40" t="str">
        <f t="array" ref="E6521">IFERROR(INDEX(raw!$B:$H,MATCH(1,(raw!$B:$B=$B6521)*(raw!$D:$D=$C6521),0),7), "n/a")</f>
        <v/>
      </c>
    </row>
    <row r="6522">
      <c r="B6522" s="39" t="str">
        <f>IFERROR(raw!$B6521,"")</f>
        <v/>
      </c>
      <c r="C6522" s="39" t="str">
        <f>IFERROR(raw!$D6521,"")</f>
        <v/>
      </c>
      <c r="D6522" s="39" t="str">
        <f>IFERROR(__xludf.DUMMYFUNCTION("IFERROR(RANK(raw!$H6521,Filter(raw!$H$2:$H10000,raw!$B$2:$B10000=raw!$B6521),1),"""")"),"")</f>
        <v/>
      </c>
      <c r="E6522" s="40" t="str">
        <f t="array" ref="E6522">IFERROR(INDEX(raw!$B:$H,MATCH(1,(raw!$B:$B=$B6522)*(raw!$D:$D=$C6522),0),7), "n/a")</f>
        <v/>
      </c>
    </row>
    <row r="6523">
      <c r="B6523" s="39" t="str">
        <f>IFERROR(raw!$B6522,"")</f>
        <v/>
      </c>
      <c r="C6523" s="39" t="str">
        <f>IFERROR(raw!$D6522,"")</f>
        <v/>
      </c>
      <c r="D6523" s="39" t="str">
        <f>IFERROR(__xludf.DUMMYFUNCTION("IFERROR(RANK(raw!$H6522,Filter(raw!$H$2:$H10000,raw!$B$2:$B10000=raw!$B6522),1),"""")"),"")</f>
        <v/>
      </c>
      <c r="E6523" s="40" t="str">
        <f t="array" ref="E6523">IFERROR(INDEX(raw!$B:$H,MATCH(1,(raw!$B:$B=$B6523)*(raw!$D:$D=$C6523),0),7), "n/a")</f>
        <v/>
      </c>
    </row>
    <row r="6524">
      <c r="B6524" s="39" t="str">
        <f>IFERROR(raw!$B6523,"")</f>
        <v/>
      </c>
      <c r="C6524" s="39" t="str">
        <f>IFERROR(raw!$D6523,"")</f>
        <v/>
      </c>
      <c r="D6524" s="39" t="str">
        <f>IFERROR(__xludf.DUMMYFUNCTION("IFERROR(RANK(raw!$H6523,Filter(raw!$H$2:$H10000,raw!$B$2:$B10000=raw!$B6523),1),"""")"),"")</f>
        <v/>
      </c>
      <c r="E6524" s="40" t="str">
        <f t="array" ref="E6524">IFERROR(INDEX(raw!$B:$H,MATCH(1,(raw!$B:$B=$B6524)*(raw!$D:$D=$C6524),0),7), "n/a")</f>
        <v/>
      </c>
    </row>
    <row r="6525">
      <c r="B6525" s="39" t="str">
        <f>IFERROR(raw!$B6524,"")</f>
        <v/>
      </c>
      <c r="C6525" s="39" t="str">
        <f>IFERROR(raw!$D6524,"")</f>
        <v/>
      </c>
      <c r="D6525" s="39" t="str">
        <f>IFERROR(__xludf.DUMMYFUNCTION("IFERROR(RANK(raw!$H6524,Filter(raw!$H$2:$H10000,raw!$B$2:$B10000=raw!$B6524),1),"""")"),"")</f>
        <v/>
      </c>
      <c r="E6525" s="40" t="str">
        <f t="array" ref="E6525">IFERROR(INDEX(raw!$B:$H,MATCH(1,(raw!$B:$B=$B6525)*(raw!$D:$D=$C6525),0),7), "n/a")</f>
        <v/>
      </c>
    </row>
    <row r="6526">
      <c r="B6526" s="39" t="str">
        <f>IFERROR(raw!$B6525,"")</f>
        <v/>
      </c>
      <c r="C6526" s="39" t="str">
        <f>IFERROR(raw!$D6525,"")</f>
        <v/>
      </c>
      <c r="D6526" s="39" t="str">
        <f>IFERROR(__xludf.DUMMYFUNCTION("IFERROR(RANK(raw!$H6525,Filter(raw!$H$2:$H10000,raw!$B$2:$B10000=raw!$B6525),1),"""")"),"")</f>
        <v/>
      </c>
      <c r="E6526" s="40" t="str">
        <f t="array" ref="E6526">IFERROR(INDEX(raw!$B:$H,MATCH(1,(raw!$B:$B=$B6526)*(raw!$D:$D=$C6526),0),7), "n/a")</f>
        <v/>
      </c>
    </row>
    <row r="6527">
      <c r="B6527" s="39" t="str">
        <f>IFERROR(raw!$B6526,"")</f>
        <v/>
      </c>
      <c r="C6527" s="39" t="str">
        <f>IFERROR(raw!$D6526,"")</f>
        <v/>
      </c>
      <c r="D6527" s="39" t="str">
        <f>IFERROR(__xludf.DUMMYFUNCTION("IFERROR(RANK(raw!$H6526,Filter(raw!$H$2:$H10000,raw!$B$2:$B10000=raw!$B6526),1),"""")"),"")</f>
        <v/>
      </c>
      <c r="E6527" s="40" t="str">
        <f t="array" ref="E6527">IFERROR(INDEX(raw!$B:$H,MATCH(1,(raw!$B:$B=$B6527)*(raw!$D:$D=$C6527),0),7), "n/a")</f>
        <v/>
      </c>
    </row>
    <row r="6528">
      <c r="B6528" s="39" t="str">
        <f>IFERROR(raw!$B6527,"")</f>
        <v/>
      </c>
      <c r="C6528" s="39" t="str">
        <f>IFERROR(raw!$D6527,"")</f>
        <v/>
      </c>
      <c r="D6528" s="39" t="str">
        <f>IFERROR(__xludf.DUMMYFUNCTION("IFERROR(RANK(raw!$H6527,Filter(raw!$H$2:$H10000,raw!$B$2:$B10000=raw!$B6527),1),"""")"),"")</f>
        <v/>
      </c>
      <c r="E6528" s="40" t="str">
        <f t="array" ref="E6528">IFERROR(INDEX(raw!$B:$H,MATCH(1,(raw!$B:$B=$B6528)*(raw!$D:$D=$C6528),0),7), "n/a")</f>
        <v/>
      </c>
    </row>
    <row r="6529">
      <c r="B6529" s="39" t="str">
        <f>IFERROR(raw!$B6528,"")</f>
        <v/>
      </c>
      <c r="C6529" s="39" t="str">
        <f>IFERROR(raw!$D6528,"")</f>
        <v/>
      </c>
      <c r="D6529" s="39" t="str">
        <f>IFERROR(__xludf.DUMMYFUNCTION("IFERROR(RANK(raw!$H6528,Filter(raw!$H$2:$H10000,raw!$B$2:$B10000=raw!$B6528),1),"""")"),"")</f>
        <v/>
      </c>
      <c r="E6529" s="40" t="str">
        <f t="array" ref="E6529">IFERROR(INDEX(raw!$B:$H,MATCH(1,(raw!$B:$B=$B6529)*(raw!$D:$D=$C6529),0),7), "n/a")</f>
        <v/>
      </c>
    </row>
    <row r="6530">
      <c r="B6530" s="39" t="str">
        <f>IFERROR(raw!$B6529,"")</f>
        <v/>
      </c>
      <c r="C6530" s="39" t="str">
        <f>IFERROR(raw!$D6529,"")</f>
        <v/>
      </c>
      <c r="D6530" s="39" t="str">
        <f>IFERROR(__xludf.DUMMYFUNCTION("IFERROR(RANK(raw!$H6529,Filter(raw!$H$2:$H10000,raw!$B$2:$B10000=raw!$B6529),1),"""")"),"")</f>
        <v/>
      </c>
      <c r="E6530" s="40" t="str">
        <f t="array" ref="E6530">IFERROR(INDEX(raw!$B:$H,MATCH(1,(raw!$B:$B=$B6530)*(raw!$D:$D=$C6530),0),7), "n/a")</f>
        <v/>
      </c>
    </row>
    <row r="6531">
      <c r="B6531" s="39" t="str">
        <f>IFERROR(raw!$B6530,"")</f>
        <v/>
      </c>
      <c r="C6531" s="39" t="str">
        <f>IFERROR(raw!$D6530,"")</f>
        <v/>
      </c>
      <c r="D6531" s="39" t="str">
        <f>IFERROR(__xludf.DUMMYFUNCTION("IFERROR(RANK(raw!$H6530,Filter(raw!$H$2:$H10000,raw!$B$2:$B10000=raw!$B6530),1),"""")"),"")</f>
        <v/>
      </c>
      <c r="E6531" s="40" t="str">
        <f t="array" ref="E6531">IFERROR(INDEX(raw!$B:$H,MATCH(1,(raw!$B:$B=$B6531)*(raw!$D:$D=$C6531),0),7), "n/a")</f>
        <v/>
      </c>
    </row>
    <row r="6532">
      <c r="B6532" s="39" t="str">
        <f>IFERROR(raw!$B6531,"")</f>
        <v/>
      </c>
      <c r="C6532" s="39" t="str">
        <f>IFERROR(raw!$D6531,"")</f>
        <v/>
      </c>
      <c r="D6532" s="39" t="str">
        <f>IFERROR(__xludf.DUMMYFUNCTION("IFERROR(RANK(raw!$H6531,Filter(raw!$H$2:$H10000,raw!$B$2:$B10000=raw!$B6531),1),"""")"),"")</f>
        <v/>
      </c>
      <c r="E6532" s="40" t="str">
        <f t="array" ref="E6532">IFERROR(INDEX(raw!$B:$H,MATCH(1,(raw!$B:$B=$B6532)*(raw!$D:$D=$C6532),0),7), "n/a")</f>
        <v/>
      </c>
    </row>
    <row r="6533">
      <c r="B6533" s="39" t="str">
        <f>IFERROR(raw!$B6532,"")</f>
        <v/>
      </c>
      <c r="C6533" s="39" t="str">
        <f>IFERROR(raw!$D6532,"")</f>
        <v/>
      </c>
      <c r="D6533" s="39" t="str">
        <f>IFERROR(__xludf.DUMMYFUNCTION("IFERROR(RANK(raw!$H6532,Filter(raw!$H$2:$H10000,raw!$B$2:$B10000=raw!$B6532),1),"""")"),"")</f>
        <v/>
      </c>
      <c r="E6533" s="40" t="str">
        <f t="array" ref="E6533">IFERROR(INDEX(raw!$B:$H,MATCH(1,(raw!$B:$B=$B6533)*(raw!$D:$D=$C6533),0),7), "n/a")</f>
        <v/>
      </c>
    </row>
    <row r="6534">
      <c r="B6534" s="39" t="str">
        <f>IFERROR(raw!$B6533,"")</f>
        <v/>
      </c>
      <c r="C6534" s="39" t="str">
        <f>IFERROR(raw!$D6533,"")</f>
        <v/>
      </c>
      <c r="D6534" s="39" t="str">
        <f>IFERROR(__xludf.DUMMYFUNCTION("IFERROR(RANK(raw!$H6533,Filter(raw!$H$2:$H10000,raw!$B$2:$B10000=raw!$B6533),1),"""")"),"")</f>
        <v/>
      </c>
      <c r="E6534" s="40" t="str">
        <f t="array" ref="E6534">IFERROR(INDEX(raw!$B:$H,MATCH(1,(raw!$B:$B=$B6534)*(raw!$D:$D=$C6534),0),7), "n/a")</f>
        <v/>
      </c>
    </row>
    <row r="6535">
      <c r="B6535" s="39" t="str">
        <f>IFERROR(raw!$B6534,"")</f>
        <v/>
      </c>
      <c r="C6535" s="39" t="str">
        <f>IFERROR(raw!$D6534,"")</f>
        <v/>
      </c>
      <c r="D6535" s="39" t="str">
        <f>IFERROR(__xludf.DUMMYFUNCTION("IFERROR(RANK(raw!$H6534,Filter(raw!$H$2:$H10000,raw!$B$2:$B10000=raw!$B6534),1),"""")"),"")</f>
        <v/>
      </c>
      <c r="E6535" s="40" t="str">
        <f t="array" ref="E6535">IFERROR(INDEX(raw!$B:$H,MATCH(1,(raw!$B:$B=$B6535)*(raw!$D:$D=$C6535),0),7), "n/a")</f>
        <v/>
      </c>
    </row>
    <row r="6536">
      <c r="B6536" s="39" t="str">
        <f>IFERROR(raw!$B6535,"")</f>
        <v/>
      </c>
      <c r="C6536" s="39" t="str">
        <f>IFERROR(raw!$D6535,"")</f>
        <v/>
      </c>
      <c r="D6536" s="39" t="str">
        <f>IFERROR(__xludf.DUMMYFUNCTION("IFERROR(RANK(raw!$H6535,Filter(raw!$H$2:$H10000,raw!$B$2:$B10000=raw!$B6535),1),"""")"),"")</f>
        <v/>
      </c>
      <c r="E6536" s="40" t="str">
        <f t="array" ref="E6536">IFERROR(INDEX(raw!$B:$H,MATCH(1,(raw!$B:$B=$B6536)*(raw!$D:$D=$C6536),0),7), "n/a")</f>
        <v/>
      </c>
    </row>
    <row r="6537">
      <c r="B6537" s="39" t="str">
        <f>IFERROR(raw!$B6536,"")</f>
        <v/>
      </c>
      <c r="C6537" s="39" t="str">
        <f>IFERROR(raw!$D6536,"")</f>
        <v/>
      </c>
      <c r="D6537" s="39" t="str">
        <f>IFERROR(__xludf.DUMMYFUNCTION("IFERROR(RANK(raw!$H6536,Filter(raw!$H$2:$H10000,raw!$B$2:$B10000=raw!$B6536),1),"""")"),"")</f>
        <v/>
      </c>
      <c r="E6537" s="40" t="str">
        <f t="array" ref="E6537">IFERROR(INDEX(raw!$B:$H,MATCH(1,(raw!$B:$B=$B6537)*(raw!$D:$D=$C6537),0),7), "n/a")</f>
        <v/>
      </c>
    </row>
    <row r="6538">
      <c r="B6538" s="39" t="str">
        <f>IFERROR(raw!$B6537,"")</f>
        <v/>
      </c>
      <c r="C6538" s="39" t="str">
        <f>IFERROR(raw!$D6537,"")</f>
        <v/>
      </c>
      <c r="D6538" s="39" t="str">
        <f>IFERROR(__xludf.DUMMYFUNCTION("IFERROR(RANK(raw!$H6537,Filter(raw!$H$2:$H10000,raw!$B$2:$B10000=raw!$B6537),1),"""")"),"")</f>
        <v/>
      </c>
      <c r="E6538" s="40" t="str">
        <f t="array" ref="E6538">IFERROR(INDEX(raw!$B:$H,MATCH(1,(raw!$B:$B=$B6538)*(raw!$D:$D=$C6538),0),7), "n/a")</f>
        <v/>
      </c>
    </row>
    <row r="6539">
      <c r="B6539" s="39" t="str">
        <f>IFERROR(raw!$B6538,"")</f>
        <v/>
      </c>
      <c r="C6539" s="39" t="str">
        <f>IFERROR(raw!$D6538,"")</f>
        <v/>
      </c>
      <c r="D6539" s="39" t="str">
        <f>IFERROR(__xludf.DUMMYFUNCTION("IFERROR(RANK(raw!$H6538,Filter(raw!$H$2:$H10000,raw!$B$2:$B10000=raw!$B6538),1),"""")"),"")</f>
        <v/>
      </c>
      <c r="E6539" s="40" t="str">
        <f t="array" ref="E6539">IFERROR(INDEX(raw!$B:$H,MATCH(1,(raw!$B:$B=$B6539)*(raw!$D:$D=$C6539),0),7), "n/a")</f>
        <v/>
      </c>
    </row>
    <row r="6540">
      <c r="B6540" s="39" t="str">
        <f>IFERROR(raw!$B6539,"")</f>
        <v/>
      </c>
      <c r="C6540" s="39" t="str">
        <f>IFERROR(raw!$D6539,"")</f>
        <v/>
      </c>
      <c r="D6540" s="39" t="str">
        <f>IFERROR(__xludf.DUMMYFUNCTION("IFERROR(RANK(raw!$H6539,Filter(raw!$H$2:$H10000,raw!$B$2:$B10000=raw!$B6539),1),"""")"),"")</f>
        <v/>
      </c>
      <c r="E6540" s="40" t="str">
        <f t="array" ref="E6540">IFERROR(INDEX(raw!$B:$H,MATCH(1,(raw!$B:$B=$B6540)*(raw!$D:$D=$C6540),0),7), "n/a")</f>
        <v/>
      </c>
    </row>
    <row r="6541">
      <c r="B6541" s="39" t="str">
        <f>IFERROR(raw!$B6540,"")</f>
        <v/>
      </c>
      <c r="C6541" s="39" t="str">
        <f>IFERROR(raw!$D6540,"")</f>
        <v/>
      </c>
      <c r="D6541" s="39" t="str">
        <f>IFERROR(__xludf.DUMMYFUNCTION("IFERROR(RANK(raw!$H6540,Filter(raw!$H$2:$H10000,raw!$B$2:$B10000=raw!$B6540),1),"""")"),"")</f>
        <v/>
      </c>
      <c r="E6541" s="40" t="str">
        <f t="array" ref="E6541">IFERROR(INDEX(raw!$B:$H,MATCH(1,(raw!$B:$B=$B6541)*(raw!$D:$D=$C6541),0),7), "n/a")</f>
        <v/>
      </c>
    </row>
    <row r="6542">
      <c r="B6542" s="39" t="str">
        <f>IFERROR(raw!$B6541,"")</f>
        <v/>
      </c>
      <c r="C6542" s="39" t="str">
        <f>IFERROR(raw!$D6541,"")</f>
        <v/>
      </c>
      <c r="D6542" s="39" t="str">
        <f>IFERROR(__xludf.DUMMYFUNCTION("IFERROR(RANK(raw!$H6541,Filter(raw!$H$2:$H10000,raw!$B$2:$B10000=raw!$B6541),1),"""")"),"")</f>
        <v/>
      </c>
      <c r="E6542" s="40" t="str">
        <f t="array" ref="E6542">IFERROR(INDEX(raw!$B:$H,MATCH(1,(raw!$B:$B=$B6542)*(raw!$D:$D=$C6542),0),7), "n/a")</f>
        <v/>
      </c>
    </row>
    <row r="6543">
      <c r="B6543" s="39" t="str">
        <f>IFERROR(raw!$B6542,"")</f>
        <v/>
      </c>
      <c r="C6543" s="39" t="str">
        <f>IFERROR(raw!$D6542,"")</f>
        <v/>
      </c>
      <c r="D6543" s="39" t="str">
        <f>IFERROR(__xludf.DUMMYFUNCTION("IFERROR(RANK(raw!$H6542,Filter(raw!$H$2:$H10000,raw!$B$2:$B10000=raw!$B6542),1),"""")"),"")</f>
        <v/>
      </c>
      <c r="E6543" s="40" t="str">
        <f t="array" ref="E6543">IFERROR(INDEX(raw!$B:$H,MATCH(1,(raw!$B:$B=$B6543)*(raw!$D:$D=$C6543),0),7), "n/a")</f>
        <v/>
      </c>
    </row>
    <row r="6544">
      <c r="B6544" s="39" t="str">
        <f>IFERROR(raw!$B6543,"")</f>
        <v/>
      </c>
      <c r="C6544" s="39" t="str">
        <f>IFERROR(raw!$D6543,"")</f>
        <v/>
      </c>
      <c r="D6544" s="39" t="str">
        <f>IFERROR(__xludf.DUMMYFUNCTION("IFERROR(RANK(raw!$H6543,Filter(raw!$H$2:$H10000,raw!$B$2:$B10000=raw!$B6543),1),"""")"),"")</f>
        <v/>
      </c>
      <c r="E6544" s="40" t="str">
        <f t="array" ref="E6544">IFERROR(INDEX(raw!$B:$H,MATCH(1,(raw!$B:$B=$B6544)*(raw!$D:$D=$C6544),0),7), "n/a")</f>
        <v/>
      </c>
    </row>
    <row r="6545">
      <c r="B6545" s="39" t="str">
        <f>IFERROR(raw!$B6544,"")</f>
        <v/>
      </c>
      <c r="C6545" s="39" t="str">
        <f>IFERROR(raw!$D6544,"")</f>
        <v/>
      </c>
      <c r="D6545" s="39" t="str">
        <f>IFERROR(__xludf.DUMMYFUNCTION("IFERROR(RANK(raw!$H6544,Filter(raw!$H$2:$H10000,raw!$B$2:$B10000=raw!$B6544),1),"""")"),"")</f>
        <v/>
      </c>
      <c r="E6545" s="40" t="str">
        <f t="array" ref="E6545">IFERROR(INDEX(raw!$B:$H,MATCH(1,(raw!$B:$B=$B6545)*(raw!$D:$D=$C6545),0),7), "n/a")</f>
        <v/>
      </c>
    </row>
    <row r="6546">
      <c r="B6546" s="39" t="str">
        <f>IFERROR(raw!$B6545,"")</f>
        <v/>
      </c>
      <c r="C6546" s="39" t="str">
        <f>IFERROR(raw!$D6545,"")</f>
        <v/>
      </c>
      <c r="D6546" s="39" t="str">
        <f>IFERROR(__xludf.DUMMYFUNCTION("IFERROR(RANK(raw!$H6545,Filter(raw!$H$2:$H10000,raw!$B$2:$B10000=raw!$B6545),1),"""")"),"")</f>
        <v/>
      </c>
      <c r="E6546" s="40" t="str">
        <f t="array" ref="E6546">IFERROR(INDEX(raw!$B:$H,MATCH(1,(raw!$B:$B=$B6546)*(raw!$D:$D=$C6546),0),7), "n/a")</f>
        <v/>
      </c>
    </row>
    <row r="6547">
      <c r="B6547" s="39" t="str">
        <f>IFERROR(raw!$B6546,"")</f>
        <v/>
      </c>
      <c r="C6547" s="39" t="str">
        <f>IFERROR(raw!$D6546,"")</f>
        <v/>
      </c>
      <c r="D6547" s="39" t="str">
        <f>IFERROR(__xludf.DUMMYFUNCTION("IFERROR(RANK(raw!$H6546,Filter(raw!$H$2:$H10000,raw!$B$2:$B10000=raw!$B6546),1),"""")"),"")</f>
        <v/>
      </c>
      <c r="E6547" s="40" t="str">
        <f t="array" ref="E6547">IFERROR(INDEX(raw!$B:$H,MATCH(1,(raw!$B:$B=$B6547)*(raw!$D:$D=$C6547),0),7), "n/a")</f>
        <v/>
      </c>
    </row>
    <row r="6548">
      <c r="B6548" s="39" t="str">
        <f>IFERROR(raw!$B6547,"")</f>
        <v/>
      </c>
      <c r="C6548" s="39" t="str">
        <f>IFERROR(raw!$D6547,"")</f>
        <v/>
      </c>
      <c r="D6548" s="39" t="str">
        <f>IFERROR(__xludf.DUMMYFUNCTION("IFERROR(RANK(raw!$H6547,Filter(raw!$H$2:$H10000,raw!$B$2:$B10000=raw!$B6547),1),"""")"),"")</f>
        <v/>
      </c>
      <c r="E6548" s="40" t="str">
        <f t="array" ref="E6548">IFERROR(INDEX(raw!$B:$H,MATCH(1,(raw!$B:$B=$B6548)*(raw!$D:$D=$C6548),0),7), "n/a")</f>
        <v/>
      </c>
    </row>
    <row r="6549">
      <c r="B6549" s="39" t="str">
        <f>IFERROR(raw!$B6548,"")</f>
        <v/>
      </c>
      <c r="C6549" s="39" t="str">
        <f>IFERROR(raw!$D6548,"")</f>
        <v/>
      </c>
      <c r="D6549" s="39" t="str">
        <f>IFERROR(__xludf.DUMMYFUNCTION("IFERROR(RANK(raw!$H6548,Filter(raw!$H$2:$H10000,raw!$B$2:$B10000=raw!$B6548),1),"""")"),"")</f>
        <v/>
      </c>
      <c r="E6549" s="40" t="str">
        <f t="array" ref="E6549">IFERROR(INDEX(raw!$B:$H,MATCH(1,(raw!$B:$B=$B6549)*(raw!$D:$D=$C6549),0),7), "n/a")</f>
        <v/>
      </c>
    </row>
    <row r="6550">
      <c r="B6550" s="39" t="str">
        <f>IFERROR(raw!$B6549,"")</f>
        <v/>
      </c>
      <c r="C6550" s="39" t="str">
        <f>IFERROR(raw!$D6549,"")</f>
        <v/>
      </c>
      <c r="D6550" s="39" t="str">
        <f>IFERROR(__xludf.DUMMYFUNCTION("IFERROR(RANK(raw!$H6549,Filter(raw!$H$2:$H10000,raw!$B$2:$B10000=raw!$B6549),1),"""")"),"")</f>
        <v/>
      </c>
      <c r="E6550" s="40" t="str">
        <f t="array" ref="E6550">IFERROR(INDEX(raw!$B:$H,MATCH(1,(raw!$B:$B=$B6550)*(raw!$D:$D=$C6550),0),7), "n/a")</f>
        <v/>
      </c>
    </row>
    <row r="6551">
      <c r="B6551" s="39" t="str">
        <f>IFERROR(raw!$B6550,"")</f>
        <v/>
      </c>
      <c r="C6551" s="39" t="str">
        <f>IFERROR(raw!$D6550,"")</f>
        <v/>
      </c>
      <c r="D6551" s="39" t="str">
        <f>IFERROR(__xludf.DUMMYFUNCTION("IFERROR(RANK(raw!$H6550,Filter(raw!$H$2:$H10000,raw!$B$2:$B10000=raw!$B6550),1),"""")"),"")</f>
        <v/>
      </c>
      <c r="E6551" s="40" t="str">
        <f t="array" ref="E6551">IFERROR(INDEX(raw!$B:$H,MATCH(1,(raw!$B:$B=$B6551)*(raw!$D:$D=$C6551),0),7), "n/a")</f>
        <v/>
      </c>
    </row>
    <row r="6552">
      <c r="B6552" s="39" t="str">
        <f>IFERROR(raw!$B6551,"")</f>
        <v/>
      </c>
      <c r="C6552" s="39" t="str">
        <f>IFERROR(raw!$D6551,"")</f>
        <v/>
      </c>
      <c r="D6552" s="39" t="str">
        <f>IFERROR(__xludf.DUMMYFUNCTION("IFERROR(RANK(raw!$H6551,Filter(raw!$H$2:$H10000,raw!$B$2:$B10000=raw!$B6551),1),"""")"),"")</f>
        <v/>
      </c>
      <c r="E6552" s="40" t="str">
        <f t="array" ref="E6552">IFERROR(INDEX(raw!$B:$H,MATCH(1,(raw!$B:$B=$B6552)*(raw!$D:$D=$C6552),0),7), "n/a")</f>
        <v/>
      </c>
    </row>
    <row r="6553">
      <c r="B6553" s="39" t="str">
        <f>IFERROR(raw!$B6552,"")</f>
        <v/>
      </c>
      <c r="C6553" s="39" t="str">
        <f>IFERROR(raw!$D6552,"")</f>
        <v/>
      </c>
      <c r="D6553" s="39" t="str">
        <f>IFERROR(__xludf.DUMMYFUNCTION("IFERROR(RANK(raw!$H6552,Filter(raw!$H$2:$H10000,raw!$B$2:$B10000=raw!$B6552),1),"""")"),"")</f>
        <v/>
      </c>
      <c r="E6553" s="40" t="str">
        <f t="array" ref="E6553">IFERROR(INDEX(raw!$B:$H,MATCH(1,(raw!$B:$B=$B6553)*(raw!$D:$D=$C6553),0),7), "n/a")</f>
        <v/>
      </c>
    </row>
    <row r="6554">
      <c r="B6554" s="39" t="str">
        <f>IFERROR(raw!$B6553,"")</f>
        <v/>
      </c>
      <c r="C6554" s="39" t="str">
        <f>IFERROR(raw!$D6553,"")</f>
        <v/>
      </c>
      <c r="D6554" s="39" t="str">
        <f>IFERROR(__xludf.DUMMYFUNCTION("IFERROR(RANK(raw!$H6553,Filter(raw!$H$2:$H10000,raw!$B$2:$B10000=raw!$B6553),1),"""")"),"")</f>
        <v/>
      </c>
      <c r="E6554" s="40" t="str">
        <f t="array" ref="E6554">IFERROR(INDEX(raw!$B:$H,MATCH(1,(raw!$B:$B=$B6554)*(raw!$D:$D=$C6554),0),7), "n/a")</f>
        <v/>
      </c>
    </row>
    <row r="6555">
      <c r="B6555" s="39" t="str">
        <f>IFERROR(raw!$B6554,"")</f>
        <v/>
      </c>
      <c r="C6555" s="39" t="str">
        <f>IFERROR(raw!$D6554,"")</f>
        <v/>
      </c>
      <c r="D6555" s="39" t="str">
        <f>IFERROR(__xludf.DUMMYFUNCTION("IFERROR(RANK(raw!$H6554,Filter(raw!$H$2:$H10000,raw!$B$2:$B10000=raw!$B6554),1),"""")"),"")</f>
        <v/>
      </c>
      <c r="E6555" s="40" t="str">
        <f t="array" ref="E6555">IFERROR(INDEX(raw!$B:$H,MATCH(1,(raw!$B:$B=$B6555)*(raw!$D:$D=$C6555),0),7), "n/a")</f>
        <v/>
      </c>
    </row>
    <row r="6556">
      <c r="B6556" s="39" t="str">
        <f>IFERROR(raw!$B6555,"")</f>
        <v/>
      </c>
      <c r="C6556" s="39" t="str">
        <f>IFERROR(raw!$D6555,"")</f>
        <v/>
      </c>
      <c r="D6556" s="39" t="str">
        <f>IFERROR(__xludf.DUMMYFUNCTION("IFERROR(RANK(raw!$H6555,Filter(raw!$H$2:$H10000,raw!$B$2:$B10000=raw!$B6555),1),"""")"),"")</f>
        <v/>
      </c>
      <c r="E6556" s="40" t="str">
        <f t="array" ref="E6556">IFERROR(INDEX(raw!$B:$H,MATCH(1,(raw!$B:$B=$B6556)*(raw!$D:$D=$C6556),0),7), "n/a")</f>
        <v/>
      </c>
    </row>
    <row r="6557">
      <c r="B6557" s="39" t="str">
        <f>IFERROR(raw!$B6556,"")</f>
        <v/>
      </c>
      <c r="C6557" s="39" t="str">
        <f>IFERROR(raw!$D6556,"")</f>
        <v/>
      </c>
      <c r="D6557" s="39" t="str">
        <f>IFERROR(__xludf.DUMMYFUNCTION("IFERROR(RANK(raw!$H6556,Filter(raw!$H$2:$H10000,raw!$B$2:$B10000=raw!$B6556),1),"""")"),"")</f>
        <v/>
      </c>
      <c r="E6557" s="40" t="str">
        <f t="array" ref="E6557">IFERROR(INDEX(raw!$B:$H,MATCH(1,(raw!$B:$B=$B6557)*(raw!$D:$D=$C6557),0),7), "n/a")</f>
        <v/>
      </c>
    </row>
    <row r="6558">
      <c r="B6558" s="39" t="str">
        <f>IFERROR(raw!$B6557,"")</f>
        <v/>
      </c>
      <c r="C6558" s="39" t="str">
        <f>IFERROR(raw!$D6557,"")</f>
        <v/>
      </c>
      <c r="D6558" s="39" t="str">
        <f>IFERROR(__xludf.DUMMYFUNCTION("IFERROR(RANK(raw!$H6557,Filter(raw!$H$2:$H10000,raw!$B$2:$B10000=raw!$B6557),1),"""")"),"")</f>
        <v/>
      </c>
      <c r="E6558" s="40" t="str">
        <f t="array" ref="E6558">IFERROR(INDEX(raw!$B:$H,MATCH(1,(raw!$B:$B=$B6558)*(raw!$D:$D=$C6558),0),7), "n/a")</f>
        <v/>
      </c>
    </row>
    <row r="6559">
      <c r="B6559" s="39" t="str">
        <f>IFERROR(raw!$B6558,"")</f>
        <v/>
      </c>
      <c r="C6559" s="39" t="str">
        <f>IFERROR(raw!$D6558,"")</f>
        <v/>
      </c>
      <c r="D6559" s="39" t="str">
        <f>IFERROR(__xludf.DUMMYFUNCTION("IFERROR(RANK(raw!$H6558,Filter(raw!$H$2:$H10000,raw!$B$2:$B10000=raw!$B6558),1),"""")"),"")</f>
        <v/>
      </c>
      <c r="E6559" s="40" t="str">
        <f t="array" ref="E6559">IFERROR(INDEX(raw!$B:$H,MATCH(1,(raw!$B:$B=$B6559)*(raw!$D:$D=$C6559),0),7), "n/a")</f>
        <v/>
      </c>
    </row>
    <row r="6560">
      <c r="B6560" s="39" t="str">
        <f>IFERROR(raw!$B6559,"")</f>
        <v/>
      </c>
      <c r="C6560" s="39" t="str">
        <f>IFERROR(raw!$D6559,"")</f>
        <v/>
      </c>
      <c r="D6560" s="39" t="str">
        <f>IFERROR(__xludf.DUMMYFUNCTION("IFERROR(RANK(raw!$H6559,Filter(raw!$H$2:$H10000,raw!$B$2:$B10000=raw!$B6559),1),"""")"),"")</f>
        <v/>
      </c>
      <c r="E6560" s="40" t="str">
        <f t="array" ref="E6560">IFERROR(INDEX(raw!$B:$H,MATCH(1,(raw!$B:$B=$B6560)*(raw!$D:$D=$C6560),0),7), "n/a")</f>
        <v/>
      </c>
    </row>
    <row r="6561">
      <c r="B6561" s="39" t="str">
        <f>IFERROR(raw!$B6560,"")</f>
        <v/>
      </c>
      <c r="C6561" s="39" t="str">
        <f>IFERROR(raw!$D6560,"")</f>
        <v/>
      </c>
      <c r="D6561" s="39" t="str">
        <f>IFERROR(__xludf.DUMMYFUNCTION("IFERROR(RANK(raw!$H6560,Filter(raw!$H$2:$H10000,raw!$B$2:$B10000=raw!$B6560),1),"""")"),"")</f>
        <v/>
      </c>
      <c r="E6561" s="40" t="str">
        <f t="array" ref="E6561">IFERROR(INDEX(raw!$B:$H,MATCH(1,(raw!$B:$B=$B6561)*(raw!$D:$D=$C6561),0),7), "n/a")</f>
        <v/>
      </c>
    </row>
    <row r="6562">
      <c r="B6562" s="39" t="str">
        <f>IFERROR(raw!$B6561,"")</f>
        <v/>
      </c>
      <c r="C6562" s="39" t="str">
        <f>IFERROR(raw!$D6561,"")</f>
        <v/>
      </c>
      <c r="D6562" s="39" t="str">
        <f>IFERROR(__xludf.DUMMYFUNCTION("IFERROR(RANK(raw!$H6561,Filter(raw!$H$2:$H10000,raw!$B$2:$B10000=raw!$B6561),1),"""")"),"")</f>
        <v/>
      </c>
      <c r="E6562" s="40" t="str">
        <f t="array" ref="E6562">IFERROR(INDEX(raw!$B:$H,MATCH(1,(raw!$B:$B=$B6562)*(raw!$D:$D=$C6562),0),7), "n/a")</f>
        <v/>
      </c>
    </row>
    <row r="6563">
      <c r="B6563" s="39" t="str">
        <f>IFERROR(raw!$B6562,"")</f>
        <v/>
      </c>
      <c r="C6563" s="39" t="str">
        <f>IFERROR(raw!$D6562,"")</f>
        <v/>
      </c>
      <c r="D6563" s="39" t="str">
        <f>IFERROR(__xludf.DUMMYFUNCTION("IFERROR(RANK(raw!$H6562,Filter(raw!$H$2:$H10000,raw!$B$2:$B10000=raw!$B6562),1),"""")"),"")</f>
        <v/>
      </c>
      <c r="E6563" s="40" t="str">
        <f t="array" ref="E6563">IFERROR(INDEX(raw!$B:$H,MATCH(1,(raw!$B:$B=$B6563)*(raw!$D:$D=$C6563),0),7), "n/a")</f>
        <v/>
      </c>
    </row>
    <row r="6564">
      <c r="B6564" s="39" t="str">
        <f>IFERROR(raw!$B6563,"")</f>
        <v/>
      </c>
      <c r="C6564" s="39" t="str">
        <f>IFERROR(raw!$D6563,"")</f>
        <v/>
      </c>
      <c r="D6564" s="39" t="str">
        <f>IFERROR(__xludf.DUMMYFUNCTION("IFERROR(RANK(raw!$H6563,Filter(raw!$H$2:$H10000,raw!$B$2:$B10000=raw!$B6563),1),"""")"),"")</f>
        <v/>
      </c>
      <c r="E6564" s="40" t="str">
        <f t="array" ref="E6564">IFERROR(INDEX(raw!$B:$H,MATCH(1,(raw!$B:$B=$B6564)*(raw!$D:$D=$C6564),0),7), "n/a")</f>
        <v/>
      </c>
    </row>
    <row r="6565">
      <c r="B6565" s="39" t="str">
        <f>IFERROR(raw!$B6564,"")</f>
        <v/>
      </c>
      <c r="C6565" s="39" t="str">
        <f>IFERROR(raw!$D6564,"")</f>
        <v/>
      </c>
      <c r="D6565" s="39" t="str">
        <f>IFERROR(__xludf.DUMMYFUNCTION("IFERROR(RANK(raw!$H6564,Filter(raw!$H$2:$H10000,raw!$B$2:$B10000=raw!$B6564),1),"""")"),"")</f>
        <v/>
      </c>
      <c r="E6565" s="40" t="str">
        <f t="array" ref="E6565">IFERROR(INDEX(raw!$B:$H,MATCH(1,(raw!$B:$B=$B6565)*(raw!$D:$D=$C6565),0),7), "n/a")</f>
        <v/>
      </c>
    </row>
    <row r="6566">
      <c r="B6566" s="39" t="str">
        <f>IFERROR(raw!$B6565,"")</f>
        <v/>
      </c>
      <c r="C6566" s="39" t="str">
        <f>IFERROR(raw!$D6565,"")</f>
        <v/>
      </c>
      <c r="D6566" s="39" t="str">
        <f>IFERROR(__xludf.DUMMYFUNCTION("IFERROR(RANK(raw!$H6565,Filter(raw!$H$2:$H10000,raw!$B$2:$B10000=raw!$B6565),1),"""")"),"")</f>
        <v/>
      </c>
      <c r="E6566" s="40" t="str">
        <f t="array" ref="E6566">IFERROR(INDEX(raw!$B:$H,MATCH(1,(raw!$B:$B=$B6566)*(raw!$D:$D=$C6566),0),7), "n/a")</f>
        <v/>
      </c>
    </row>
    <row r="6567">
      <c r="B6567" s="39" t="str">
        <f>IFERROR(raw!$B6566,"")</f>
        <v/>
      </c>
      <c r="C6567" s="39" t="str">
        <f>IFERROR(raw!$D6566,"")</f>
        <v/>
      </c>
      <c r="D6567" s="39" t="str">
        <f>IFERROR(__xludf.DUMMYFUNCTION("IFERROR(RANK(raw!$H6566,Filter(raw!$H$2:$H10000,raw!$B$2:$B10000=raw!$B6566),1),"""")"),"")</f>
        <v/>
      </c>
      <c r="E6567" s="40" t="str">
        <f t="array" ref="E6567">IFERROR(INDEX(raw!$B:$H,MATCH(1,(raw!$B:$B=$B6567)*(raw!$D:$D=$C6567),0),7), "n/a")</f>
        <v/>
      </c>
    </row>
    <row r="6568">
      <c r="B6568" s="39" t="str">
        <f>IFERROR(raw!$B6567,"")</f>
        <v/>
      </c>
      <c r="C6568" s="39" t="str">
        <f>IFERROR(raw!$D6567,"")</f>
        <v/>
      </c>
      <c r="D6568" s="39" t="str">
        <f>IFERROR(__xludf.DUMMYFUNCTION("IFERROR(RANK(raw!$H6567,Filter(raw!$H$2:$H10000,raw!$B$2:$B10000=raw!$B6567),1),"""")"),"")</f>
        <v/>
      </c>
      <c r="E6568" s="40" t="str">
        <f t="array" ref="E6568">IFERROR(INDEX(raw!$B:$H,MATCH(1,(raw!$B:$B=$B6568)*(raw!$D:$D=$C6568),0),7), "n/a")</f>
        <v/>
      </c>
    </row>
    <row r="6569">
      <c r="B6569" s="39" t="str">
        <f>IFERROR(raw!$B6568,"")</f>
        <v/>
      </c>
      <c r="C6569" s="39" t="str">
        <f>IFERROR(raw!$D6568,"")</f>
        <v/>
      </c>
      <c r="D6569" s="39" t="str">
        <f>IFERROR(__xludf.DUMMYFUNCTION("IFERROR(RANK(raw!$H6568,Filter(raw!$H$2:$H10000,raw!$B$2:$B10000=raw!$B6568),1),"""")"),"")</f>
        <v/>
      </c>
      <c r="E6569" s="40" t="str">
        <f t="array" ref="E6569">IFERROR(INDEX(raw!$B:$H,MATCH(1,(raw!$B:$B=$B6569)*(raw!$D:$D=$C6569),0),7), "n/a")</f>
        <v/>
      </c>
    </row>
    <row r="6570">
      <c r="B6570" s="39" t="str">
        <f>IFERROR(raw!$B6569,"")</f>
        <v/>
      </c>
      <c r="C6570" s="39" t="str">
        <f>IFERROR(raw!$D6569,"")</f>
        <v/>
      </c>
      <c r="D6570" s="39" t="str">
        <f>IFERROR(__xludf.DUMMYFUNCTION("IFERROR(RANK(raw!$H6569,Filter(raw!$H$2:$H10000,raw!$B$2:$B10000=raw!$B6569),1),"""")"),"")</f>
        <v/>
      </c>
      <c r="E6570" s="40" t="str">
        <f t="array" ref="E6570">IFERROR(INDEX(raw!$B:$H,MATCH(1,(raw!$B:$B=$B6570)*(raw!$D:$D=$C6570),0),7), "n/a")</f>
        <v/>
      </c>
    </row>
    <row r="6571">
      <c r="B6571" s="39" t="str">
        <f>IFERROR(raw!$B6570,"")</f>
        <v/>
      </c>
      <c r="C6571" s="39" t="str">
        <f>IFERROR(raw!$D6570,"")</f>
        <v/>
      </c>
      <c r="D6571" s="39" t="str">
        <f>IFERROR(__xludf.DUMMYFUNCTION("IFERROR(RANK(raw!$H6570,Filter(raw!$H$2:$H10000,raw!$B$2:$B10000=raw!$B6570),1),"""")"),"")</f>
        <v/>
      </c>
      <c r="E6571" s="40" t="str">
        <f t="array" ref="E6571">IFERROR(INDEX(raw!$B:$H,MATCH(1,(raw!$B:$B=$B6571)*(raw!$D:$D=$C6571),0),7), "n/a")</f>
        <v/>
      </c>
    </row>
    <row r="6572">
      <c r="B6572" s="39" t="str">
        <f>IFERROR(raw!$B6571,"")</f>
        <v/>
      </c>
      <c r="C6572" s="39" t="str">
        <f>IFERROR(raw!$D6571,"")</f>
        <v/>
      </c>
      <c r="D6572" s="39" t="str">
        <f>IFERROR(__xludf.DUMMYFUNCTION("IFERROR(RANK(raw!$H6571,Filter(raw!$H$2:$H10000,raw!$B$2:$B10000=raw!$B6571),1),"""")"),"")</f>
        <v/>
      </c>
      <c r="E6572" s="40" t="str">
        <f t="array" ref="E6572">IFERROR(INDEX(raw!$B:$H,MATCH(1,(raw!$B:$B=$B6572)*(raw!$D:$D=$C6572),0),7), "n/a")</f>
        <v/>
      </c>
    </row>
    <row r="6573">
      <c r="B6573" s="39" t="str">
        <f>IFERROR(raw!$B6572,"")</f>
        <v/>
      </c>
      <c r="C6573" s="39" t="str">
        <f>IFERROR(raw!$D6572,"")</f>
        <v/>
      </c>
      <c r="D6573" s="39" t="str">
        <f>IFERROR(__xludf.DUMMYFUNCTION("IFERROR(RANK(raw!$H6572,Filter(raw!$H$2:$H10000,raw!$B$2:$B10000=raw!$B6572),1),"""")"),"")</f>
        <v/>
      </c>
      <c r="E6573" s="40" t="str">
        <f t="array" ref="E6573">IFERROR(INDEX(raw!$B:$H,MATCH(1,(raw!$B:$B=$B6573)*(raw!$D:$D=$C6573),0),7), "n/a")</f>
        <v/>
      </c>
    </row>
    <row r="6574">
      <c r="B6574" s="39" t="str">
        <f>IFERROR(raw!$B6573,"")</f>
        <v/>
      </c>
      <c r="C6574" s="39" t="str">
        <f>IFERROR(raw!$D6573,"")</f>
        <v/>
      </c>
      <c r="D6574" s="39" t="str">
        <f>IFERROR(__xludf.DUMMYFUNCTION("IFERROR(RANK(raw!$H6573,Filter(raw!$H$2:$H10000,raw!$B$2:$B10000=raw!$B6573),1),"""")"),"")</f>
        <v/>
      </c>
      <c r="E6574" s="40" t="str">
        <f t="array" ref="E6574">IFERROR(INDEX(raw!$B:$H,MATCH(1,(raw!$B:$B=$B6574)*(raw!$D:$D=$C6574),0),7), "n/a")</f>
        <v/>
      </c>
    </row>
    <row r="6575">
      <c r="B6575" s="39" t="str">
        <f>IFERROR(raw!$B6574,"")</f>
        <v/>
      </c>
      <c r="C6575" s="39" t="str">
        <f>IFERROR(raw!$D6574,"")</f>
        <v/>
      </c>
      <c r="D6575" s="39" t="str">
        <f>IFERROR(__xludf.DUMMYFUNCTION("IFERROR(RANK(raw!$H6574,Filter(raw!$H$2:$H10000,raw!$B$2:$B10000=raw!$B6574),1),"""")"),"")</f>
        <v/>
      </c>
      <c r="E6575" s="40" t="str">
        <f t="array" ref="E6575">IFERROR(INDEX(raw!$B:$H,MATCH(1,(raw!$B:$B=$B6575)*(raw!$D:$D=$C6575),0),7), "n/a")</f>
        <v/>
      </c>
    </row>
    <row r="6576">
      <c r="B6576" s="39" t="str">
        <f>IFERROR(raw!$B6575,"")</f>
        <v/>
      </c>
      <c r="C6576" s="39" t="str">
        <f>IFERROR(raw!$D6575,"")</f>
        <v/>
      </c>
      <c r="D6576" s="39" t="str">
        <f>IFERROR(__xludf.DUMMYFUNCTION("IFERROR(RANK(raw!$H6575,Filter(raw!$H$2:$H10000,raw!$B$2:$B10000=raw!$B6575),1),"""")"),"")</f>
        <v/>
      </c>
      <c r="E6576" s="40" t="str">
        <f t="array" ref="E6576">IFERROR(INDEX(raw!$B:$H,MATCH(1,(raw!$B:$B=$B6576)*(raw!$D:$D=$C6576),0),7), "n/a")</f>
        <v/>
      </c>
    </row>
    <row r="6577">
      <c r="B6577" s="39" t="str">
        <f>IFERROR(raw!$B6576,"")</f>
        <v/>
      </c>
      <c r="C6577" s="39" t="str">
        <f>IFERROR(raw!$D6576,"")</f>
        <v/>
      </c>
      <c r="D6577" s="39" t="str">
        <f>IFERROR(__xludf.DUMMYFUNCTION("IFERROR(RANK(raw!$H6576,Filter(raw!$H$2:$H10000,raw!$B$2:$B10000=raw!$B6576),1),"""")"),"")</f>
        <v/>
      </c>
      <c r="E6577" s="40" t="str">
        <f t="array" ref="E6577">IFERROR(INDEX(raw!$B:$H,MATCH(1,(raw!$B:$B=$B6577)*(raw!$D:$D=$C6577),0),7), "n/a")</f>
        <v/>
      </c>
    </row>
    <row r="6578">
      <c r="B6578" s="39" t="str">
        <f>IFERROR(raw!$B6577,"")</f>
        <v/>
      </c>
      <c r="C6578" s="39" t="str">
        <f>IFERROR(raw!$D6577,"")</f>
        <v/>
      </c>
      <c r="D6578" s="39" t="str">
        <f>IFERROR(__xludf.DUMMYFUNCTION("IFERROR(RANK(raw!$H6577,Filter(raw!$H$2:$H10000,raw!$B$2:$B10000=raw!$B6577),1),"""")"),"")</f>
        <v/>
      </c>
      <c r="E6578" s="40" t="str">
        <f t="array" ref="E6578">IFERROR(INDEX(raw!$B:$H,MATCH(1,(raw!$B:$B=$B6578)*(raw!$D:$D=$C6578),0),7), "n/a")</f>
        <v/>
      </c>
    </row>
    <row r="6579">
      <c r="B6579" s="39" t="str">
        <f>IFERROR(raw!$B6578,"")</f>
        <v/>
      </c>
      <c r="C6579" s="39" t="str">
        <f>IFERROR(raw!$D6578,"")</f>
        <v/>
      </c>
      <c r="D6579" s="39" t="str">
        <f>IFERROR(__xludf.DUMMYFUNCTION("IFERROR(RANK(raw!$H6578,Filter(raw!$H$2:$H10000,raw!$B$2:$B10000=raw!$B6578),1),"""")"),"")</f>
        <v/>
      </c>
      <c r="E6579" s="40" t="str">
        <f t="array" ref="E6579">IFERROR(INDEX(raw!$B:$H,MATCH(1,(raw!$B:$B=$B6579)*(raw!$D:$D=$C6579),0),7), "n/a")</f>
        <v/>
      </c>
    </row>
    <row r="6580">
      <c r="B6580" s="39" t="str">
        <f>IFERROR(raw!$B6579,"")</f>
        <v/>
      </c>
      <c r="C6580" s="39" t="str">
        <f>IFERROR(raw!$D6579,"")</f>
        <v/>
      </c>
      <c r="D6580" s="39" t="str">
        <f>IFERROR(__xludf.DUMMYFUNCTION("IFERROR(RANK(raw!$H6579,Filter(raw!$H$2:$H10000,raw!$B$2:$B10000=raw!$B6579),1),"""")"),"")</f>
        <v/>
      </c>
      <c r="E6580" s="40" t="str">
        <f t="array" ref="E6580">IFERROR(INDEX(raw!$B:$H,MATCH(1,(raw!$B:$B=$B6580)*(raw!$D:$D=$C6580),0),7), "n/a")</f>
        <v/>
      </c>
    </row>
    <row r="6581">
      <c r="B6581" s="39" t="str">
        <f>IFERROR(raw!$B6580,"")</f>
        <v/>
      </c>
      <c r="C6581" s="39" t="str">
        <f>IFERROR(raw!$D6580,"")</f>
        <v/>
      </c>
      <c r="D6581" s="39" t="str">
        <f>IFERROR(__xludf.DUMMYFUNCTION("IFERROR(RANK(raw!$H6580,Filter(raw!$H$2:$H10000,raw!$B$2:$B10000=raw!$B6580),1),"""")"),"")</f>
        <v/>
      </c>
      <c r="E6581" s="40" t="str">
        <f t="array" ref="E6581">IFERROR(INDEX(raw!$B:$H,MATCH(1,(raw!$B:$B=$B6581)*(raw!$D:$D=$C6581),0),7), "n/a")</f>
        <v/>
      </c>
    </row>
    <row r="6582">
      <c r="B6582" s="39" t="str">
        <f>IFERROR(raw!$B6581,"")</f>
        <v/>
      </c>
      <c r="C6582" s="39" t="str">
        <f>IFERROR(raw!$D6581,"")</f>
        <v/>
      </c>
      <c r="D6582" s="39" t="str">
        <f>IFERROR(__xludf.DUMMYFUNCTION("IFERROR(RANK(raw!$H6581,Filter(raw!$H$2:$H10000,raw!$B$2:$B10000=raw!$B6581),1),"""")"),"")</f>
        <v/>
      </c>
      <c r="E6582" s="40" t="str">
        <f t="array" ref="E6582">IFERROR(INDEX(raw!$B:$H,MATCH(1,(raw!$B:$B=$B6582)*(raw!$D:$D=$C6582),0),7), "n/a")</f>
        <v/>
      </c>
    </row>
    <row r="6583">
      <c r="B6583" s="39" t="str">
        <f>IFERROR(raw!$B6582,"")</f>
        <v/>
      </c>
      <c r="C6583" s="39" t="str">
        <f>IFERROR(raw!$D6582,"")</f>
        <v/>
      </c>
      <c r="D6583" s="39" t="str">
        <f>IFERROR(__xludf.DUMMYFUNCTION("IFERROR(RANK(raw!$H6582,Filter(raw!$H$2:$H10000,raw!$B$2:$B10000=raw!$B6582),1),"""")"),"")</f>
        <v/>
      </c>
      <c r="E6583" s="40" t="str">
        <f t="array" ref="E6583">IFERROR(INDEX(raw!$B:$H,MATCH(1,(raw!$B:$B=$B6583)*(raw!$D:$D=$C6583),0),7), "n/a")</f>
        <v/>
      </c>
    </row>
    <row r="6584">
      <c r="B6584" s="39" t="str">
        <f>IFERROR(raw!$B6583,"")</f>
        <v/>
      </c>
      <c r="C6584" s="39" t="str">
        <f>IFERROR(raw!$D6583,"")</f>
        <v/>
      </c>
      <c r="D6584" s="39" t="str">
        <f>IFERROR(__xludf.DUMMYFUNCTION("IFERROR(RANK(raw!$H6583,Filter(raw!$H$2:$H10000,raw!$B$2:$B10000=raw!$B6583),1),"""")"),"")</f>
        <v/>
      </c>
      <c r="E6584" s="40" t="str">
        <f t="array" ref="E6584">IFERROR(INDEX(raw!$B:$H,MATCH(1,(raw!$B:$B=$B6584)*(raw!$D:$D=$C6584),0),7), "n/a")</f>
        <v/>
      </c>
    </row>
    <row r="6585">
      <c r="B6585" s="39" t="str">
        <f>IFERROR(raw!$B6584,"")</f>
        <v/>
      </c>
      <c r="C6585" s="39" t="str">
        <f>IFERROR(raw!$D6584,"")</f>
        <v/>
      </c>
      <c r="D6585" s="39" t="str">
        <f>IFERROR(__xludf.DUMMYFUNCTION("IFERROR(RANK(raw!$H6584,Filter(raw!$H$2:$H10000,raw!$B$2:$B10000=raw!$B6584),1),"""")"),"")</f>
        <v/>
      </c>
      <c r="E6585" s="40" t="str">
        <f t="array" ref="E6585">IFERROR(INDEX(raw!$B:$H,MATCH(1,(raw!$B:$B=$B6585)*(raw!$D:$D=$C6585),0),7), "n/a")</f>
        <v/>
      </c>
    </row>
    <row r="6586">
      <c r="B6586" s="39" t="str">
        <f>IFERROR(raw!$B6585,"")</f>
        <v/>
      </c>
      <c r="C6586" s="39" t="str">
        <f>IFERROR(raw!$D6585,"")</f>
        <v/>
      </c>
      <c r="D6586" s="39" t="str">
        <f>IFERROR(__xludf.DUMMYFUNCTION("IFERROR(RANK(raw!$H6585,Filter(raw!$H$2:$H10000,raw!$B$2:$B10000=raw!$B6585),1),"""")"),"")</f>
        <v/>
      </c>
      <c r="E6586" s="40" t="str">
        <f t="array" ref="E6586">IFERROR(INDEX(raw!$B:$H,MATCH(1,(raw!$B:$B=$B6586)*(raw!$D:$D=$C6586),0),7), "n/a")</f>
        <v/>
      </c>
    </row>
    <row r="6587">
      <c r="B6587" s="39" t="str">
        <f>IFERROR(raw!$B6586,"")</f>
        <v/>
      </c>
      <c r="C6587" s="39" t="str">
        <f>IFERROR(raw!$D6586,"")</f>
        <v/>
      </c>
      <c r="D6587" s="39" t="str">
        <f>IFERROR(__xludf.DUMMYFUNCTION("IFERROR(RANK(raw!$H6586,Filter(raw!$H$2:$H10000,raw!$B$2:$B10000=raw!$B6586),1),"""")"),"")</f>
        <v/>
      </c>
      <c r="E6587" s="40" t="str">
        <f t="array" ref="E6587">IFERROR(INDEX(raw!$B:$H,MATCH(1,(raw!$B:$B=$B6587)*(raw!$D:$D=$C6587),0),7), "n/a")</f>
        <v/>
      </c>
    </row>
    <row r="6588">
      <c r="B6588" s="39" t="str">
        <f>IFERROR(raw!$B6587,"")</f>
        <v/>
      </c>
      <c r="C6588" s="39" t="str">
        <f>IFERROR(raw!$D6587,"")</f>
        <v/>
      </c>
      <c r="D6588" s="39" t="str">
        <f>IFERROR(__xludf.DUMMYFUNCTION("IFERROR(RANK(raw!$H6587,Filter(raw!$H$2:$H10000,raw!$B$2:$B10000=raw!$B6587),1),"""")"),"")</f>
        <v/>
      </c>
      <c r="E6588" s="40" t="str">
        <f t="array" ref="E6588">IFERROR(INDEX(raw!$B:$H,MATCH(1,(raw!$B:$B=$B6588)*(raw!$D:$D=$C6588),0),7), "n/a")</f>
        <v/>
      </c>
    </row>
    <row r="6589">
      <c r="B6589" s="39" t="str">
        <f>IFERROR(raw!$B6588,"")</f>
        <v/>
      </c>
      <c r="C6589" s="39" t="str">
        <f>IFERROR(raw!$D6588,"")</f>
        <v/>
      </c>
      <c r="D6589" s="39" t="str">
        <f>IFERROR(__xludf.DUMMYFUNCTION("IFERROR(RANK(raw!$H6588,Filter(raw!$H$2:$H10000,raw!$B$2:$B10000=raw!$B6588),1),"""")"),"")</f>
        <v/>
      </c>
      <c r="E6589" s="40" t="str">
        <f t="array" ref="E6589">IFERROR(INDEX(raw!$B:$H,MATCH(1,(raw!$B:$B=$B6589)*(raw!$D:$D=$C6589),0),7), "n/a")</f>
        <v/>
      </c>
    </row>
    <row r="6590">
      <c r="B6590" s="39" t="str">
        <f>IFERROR(raw!$B6589,"")</f>
        <v/>
      </c>
      <c r="C6590" s="39" t="str">
        <f>IFERROR(raw!$D6589,"")</f>
        <v/>
      </c>
      <c r="D6590" s="39" t="str">
        <f>IFERROR(__xludf.DUMMYFUNCTION("IFERROR(RANK(raw!$H6589,Filter(raw!$H$2:$H10000,raw!$B$2:$B10000=raw!$B6589),1),"""")"),"")</f>
        <v/>
      </c>
      <c r="E6590" s="40" t="str">
        <f t="array" ref="E6590">IFERROR(INDEX(raw!$B:$H,MATCH(1,(raw!$B:$B=$B6590)*(raw!$D:$D=$C6590),0),7), "n/a")</f>
        <v/>
      </c>
    </row>
    <row r="6591">
      <c r="B6591" s="39" t="str">
        <f>IFERROR(raw!$B6590,"")</f>
        <v/>
      </c>
      <c r="C6591" s="39" t="str">
        <f>IFERROR(raw!$D6590,"")</f>
        <v/>
      </c>
      <c r="D6591" s="39" t="str">
        <f>IFERROR(__xludf.DUMMYFUNCTION("IFERROR(RANK(raw!$H6590,Filter(raw!$H$2:$H10000,raw!$B$2:$B10000=raw!$B6590),1),"""")"),"")</f>
        <v/>
      </c>
      <c r="E6591" s="40" t="str">
        <f t="array" ref="E6591">IFERROR(INDEX(raw!$B:$H,MATCH(1,(raw!$B:$B=$B6591)*(raw!$D:$D=$C6591),0),7), "n/a")</f>
        <v/>
      </c>
    </row>
    <row r="6592">
      <c r="B6592" s="39" t="str">
        <f>IFERROR(raw!$B6591,"")</f>
        <v/>
      </c>
      <c r="C6592" s="39" t="str">
        <f>IFERROR(raw!$D6591,"")</f>
        <v/>
      </c>
      <c r="D6592" s="39" t="str">
        <f>IFERROR(__xludf.DUMMYFUNCTION("IFERROR(RANK(raw!$H6591,Filter(raw!$H$2:$H10000,raw!$B$2:$B10000=raw!$B6591),1),"""")"),"")</f>
        <v/>
      </c>
      <c r="E6592" s="40" t="str">
        <f t="array" ref="E6592">IFERROR(INDEX(raw!$B:$H,MATCH(1,(raw!$B:$B=$B6592)*(raw!$D:$D=$C6592),0),7), "n/a")</f>
        <v/>
      </c>
    </row>
    <row r="6593">
      <c r="B6593" s="39" t="str">
        <f>IFERROR(raw!$B6592,"")</f>
        <v/>
      </c>
      <c r="C6593" s="39" t="str">
        <f>IFERROR(raw!$D6592,"")</f>
        <v/>
      </c>
      <c r="D6593" s="39" t="str">
        <f>IFERROR(__xludf.DUMMYFUNCTION("IFERROR(RANK(raw!$H6592,Filter(raw!$H$2:$H10000,raw!$B$2:$B10000=raw!$B6592),1),"""")"),"")</f>
        <v/>
      </c>
      <c r="E6593" s="40" t="str">
        <f t="array" ref="E6593">IFERROR(INDEX(raw!$B:$H,MATCH(1,(raw!$B:$B=$B6593)*(raw!$D:$D=$C6593),0),7), "n/a")</f>
        <v/>
      </c>
    </row>
    <row r="6594">
      <c r="B6594" s="39" t="str">
        <f>IFERROR(raw!$B6593,"")</f>
        <v/>
      </c>
      <c r="C6594" s="39" t="str">
        <f>IFERROR(raw!$D6593,"")</f>
        <v/>
      </c>
      <c r="D6594" s="39" t="str">
        <f>IFERROR(__xludf.DUMMYFUNCTION("IFERROR(RANK(raw!$H6593,Filter(raw!$H$2:$H10000,raw!$B$2:$B10000=raw!$B6593),1),"""")"),"")</f>
        <v/>
      </c>
      <c r="E6594" s="40" t="str">
        <f t="array" ref="E6594">IFERROR(INDEX(raw!$B:$H,MATCH(1,(raw!$B:$B=$B6594)*(raw!$D:$D=$C6594),0),7), "n/a")</f>
        <v/>
      </c>
    </row>
    <row r="6595">
      <c r="B6595" s="39" t="str">
        <f>IFERROR(raw!$B6594,"")</f>
        <v/>
      </c>
      <c r="C6595" s="39" t="str">
        <f>IFERROR(raw!$D6594,"")</f>
        <v/>
      </c>
      <c r="D6595" s="39" t="str">
        <f>IFERROR(__xludf.DUMMYFUNCTION("IFERROR(RANK(raw!$H6594,Filter(raw!$H$2:$H10000,raw!$B$2:$B10000=raw!$B6594),1),"""")"),"")</f>
        <v/>
      </c>
      <c r="E6595" s="40" t="str">
        <f t="array" ref="E6595">IFERROR(INDEX(raw!$B:$H,MATCH(1,(raw!$B:$B=$B6595)*(raw!$D:$D=$C6595),0),7), "n/a")</f>
        <v/>
      </c>
    </row>
    <row r="6596">
      <c r="B6596" s="39" t="str">
        <f>IFERROR(raw!$B6595,"")</f>
        <v/>
      </c>
      <c r="C6596" s="39" t="str">
        <f>IFERROR(raw!$D6595,"")</f>
        <v/>
      </c>
      <c r="D6596" s="39" t="str">
        <f>IFERROR(__xludf.DUMMYFUNCTION("IFERROR(RANK(raw!$H6595,Filter(raw!$H$2:$H10000,raw!$B$2:$B10000=raw!$B6595),1),"""")"),"")</f>
        <v/>
      </c>
      <c r="E6596" s="40" t="str">
        <f t="array" ref="E6596">IFERROR(INDEX(raw!$B:$H,MATCH(1,(raw!$B:$B=$B6596)*(raw!$D:$D=$C6596),0),7), "n/a")</f>
        <v/>
      </c>
    </row>
    <row r="6597">
      <c r="B6597" s="39" t="str">
        <f>IFERROR(raw!$B6596,"")</f>
        <v/>
      </c>
      <c r="C6597" s="39" t="str">
        <f>IFERROR(raw!$D6596,"")</f>
        <v/>
      </c>
      <c r="D6597" s="39" t="str">
        <f>IFERROR(__xludf.DUMMYFUNCTION("IFERROR(RANK(raw!$H6596,Filter(raw!$H$2:$H10000,raw!$B$2:$B10000=raw!$B6596),1),"""")"),"")</f>
        <v/>
      </c>
      <c r="E6597" s="40" t="str">
        <f t="array" ref="E6597">IFERROR(INDEX(raw!$B:$H,MATCH(1,(raw!$B:$B=$B6597)*(raw!$D:$D=$C6597),0),7), "n/a")</f>
        <v/>
      </c>
    </row>
    <row r="6598">
      <c r="B6598" s="39" t="str">
        <f>IFERROR(raw!$B6597,"")</f>
        <v/>
      </c>
      <c r="C6598" s="39" t="str">
        <f>IFERROR(raw!$D6597,"")</f>
        <v/>
      </c>
      <c r="D6598" s="39" t="str">
        <f>IFERROR(__xludf.DUMMYFUNCTION("IFERROR(RANK(raw!$H6597,Filter(raw!$H$2:$H10000,raw!$B$2:$B10000=raw!$B6597),1),"""")"),"")</f>
        <v/>
      </c>
      <c r="E6598" s="40" t="str">
        <f t="array" ref="E6598">IFERROR(INDEX(raw!$B:$H,MATCH(1,(raw!$B:$B=$B6598)*(raw!$D:$D=$C6598),0),7), "n/a")</f>
        <v/>
      </c>
    </row>
    <row r="6599">
      <c r="B6599" s="39" t="str">
        <f>IFERROR(raw!$B6598,"")</f>
        <v/>
      </c>
      <c r="C6599" s="39" t="str">
        <f>IFERROR(raw!$D6598,"")</f>
        <v/>
      </c>
      <c r="D6599" s="39" t="str">
        <f>IFERROR(__xludf.DUMMYFUNCTION("IFERROR(RANK(raw!$H6598,Filter(raw!$H$2:$H10000,raw!$B$2:$B10000=raw!$B6598),1),"""")"),"")</f>
        <v/>
      </c>
      <c r="E6599" s="40" t="str">
        <f t="array" ref="E6599">IFERROR(INDEX(raw!$B:$H,MATCH(1,(raw!$B:$B=$B6599)*(raw!$D:$D=$C6599),0),7), "n/a")</f>
        <v/>
      </c>
    </row>
    <row r="6600">
      <c r="B6600" s="39" t="str">
        <f>IFERROR(raw!$B6599,"")</f>
        <v/>
      </c>
      <c r="C6600" s="39" t="str">
        <f>IFERROR(raw!$D6599,"")</f>
        <v/>
      </c>
      <c r="D6600" s="39" t="str">
        <f>IFERROR(__xludf.DUMMYFUNCTION("IFERROR(RANK(raw!$H6599,Filter(raw!$H$2:$H10000,raw!$B$2:$B10000=raw!$B6599),1),"""")"),"")</f>
        <v/>
      </c>
      <c r="E6600" s="40" t="str">
        <f t="array" ref="E6600">IFERROR(INDEX(raw!$B:$H,MATCH(1,(raw!$B:$B=$B6600)*(raw!$D:$D=$C6600),0),7), "n/a")</f>
        <v/>
      </c>
    </row>
    <row r="6601">
      <c r="B6601" s="39" t="str">
        <f>IFERROR(raw!$B6600,"")</f>
        <v/>
      </c>
      <c r="C6601" s="39" t="str">
        <f>IFERROR(raw!$D6600,"")</f>
        <v/>
      </c>
      <c r="D6601" s="39" t="str">
        <f>IFERROR(__xludf.DUMMYFUNCTION("IFERROR(RANK(raw!$H6600,Filter(raw!$H$2:$H10000,raw!$B$2:$B10000=raw!$B6600),1),"""")"),"")</f>
        <v/>
      </c>
      <c r="E6601" s="40" t="str">
        <f t="array" ref="E6601">IFERROR(INDEX(raw!$B:$H,MATCH(1,(raw!$B:$B=$B6601)*(raw!$D:$D=$C6601),0),7), "n/a")</f>
        <v/>
      </c>
    </row>
    <row r="6602">
      <c r="B6602" s="39" t="str">
        <f>IFERROR(raw!$B6601,"")</f>
        <v/>
      </c>
      <c r="C6602" s="39" t="str">
        <f>IFERROR(raw!$D6601,"")</f>
        <v/>
      </c>
      <c r="D6602" s="39" t="str">
        <f>IFERROR(__xludf.DUMMYFUNCTION("IFERROR(RANK(raw!$H6601,Filter(raw!$H$2:$H10000,raw!$B$2:$B10000=raw!$B6601),1),"""")"),"")</f>
        <v/>
      </c>
      <c r="E6602" s="40" t="str">
        <f t="array" ref="E6602">IFERROR(INDEX(raw!$B:$H,MATCH(1,(raw!$B:$B=$B6602)*(raw!$D:$D=$C6602),0),7), "n/a")</f>
        <v/>
      </c>
    </row>
    <row r="6603">
      <c r="B6603" s="39" t="str">
        <f>IFERROR(raw!$B6602,"")</f>
        <v/>
      </c>
      <c r="C6603" s="39" t="str">
        <f>IFERROR(raw!$D6602,"")</f>
        <v/>
      </c>
      <c r="D6603" s="39" t="str">
        <f>IFERROR(__xludf.DUMMYFUNCTION("IFERROR(RANK(raw!$H6602,Filter(raw!$H$2:$H10000,raw!$B$2:$B10000=raw!$B6602),1),"""")"),"")</f>
        <v/>
      </c>
      <c r="E6603" s="40" t="str">
        <f t="array" ref="E6603">IFERROR(INDEX(raw!$B:$H,MATCH(1,(raw!$B:$B=$B6603)*(raw!$D:$D=$C6603),0),7), "n/a")</f>
        <v/>
      </c>
    </row>
    <row r="6604">
      <c r="B6604" s="39" t="str">
        <f>IFERROR(raw!$B6603,"")</f>
        <v/>
      </c>
      <c r="C6604" s="39" t="str">
        <f>IFERROR(raw!$D6603,"")</f>
        <v/>
      </c>
      <c r="D6604" s="39" t="str">
        <f>IFERROR(__xludf.DUMMYFUNCTION("IFERROR(RANK(raw!$H6603,Filter(raw!$H$2:$H10000,raw!$B$2:$B10000=raw!$B6603),1),"""")"),"")</f>
        <v/>
      </c>
      <c r="E6604" s="40" t="str">
        <f t="array" ref="E6604">IFERROR(INDEX(raw!$B:$H,MATCH(1,(raw!$B:$B=$B6604)*(raw!$D:$D=$C6604),0),7), "n/a")</f>
        <v/>
      </c>
    </row>
    <row r="6605">
      <c r="B6605" s="39" t="str">
        <f>IFERROR(raw!$B6604,"")</f>
        <v/>
      </c>
      <c r="C6605" s="39" t="str">
        <f>IFERROR(raw!$D6604,"")</f>
        <v/>
      </c>
      <c r="D6605" s="39" t="str">
        <f>IFERROR(__xludf.DUMMYFUNCTION("IFERROR(RANK(raw!$H6604,Filter(raw!$H$2:$H10000,raw!$B$2:$B10000=raw!$B6604),1),"""")"),"")</f>
        <v/>
      </c>
      <c r="E6605" s="40" t="str">
        <f t="array" ref="E6605">IFERROR(INDEX(raw!$B:$H,MATCH(1,(raw!$B:$B=$B6605)*(raw!$D:$D=$C6605),0),7), "n/a")</f>
        <v/>
      </c>
    </row>
    <row r="6606">
      <c r="B6606" s="39" t="str">
        <f>IFERROR(raw!$B6605,"")</f>
        <v/>
      </c>
      <c r="C6606" s="39" t="str">
        <f>IFERROR(raw!$D6605,"")</f>
        <v/>
      </c>
      <c r="D6606" s="39" t="str">
        <f>IFERROR(__xludf.DUMMYFUNCTION("IFERROR(RANK(raw!$H6605,Filter(raw!$H$2:$H10000,raw!$B$2:$B10000=raw!$B6605),1),"""")"),"")</f>
        <v/>
      </c>
      <c r="E6606" s="40" t="str">
        <f t="array" ref="E6606">IFERROR(INDEX(raw!$B:$H,MATCH(1,(raw!$B:$B=$B6606)*(raw!$D:$D=$C6606),0),7), "n/a")</f>
        <v/>
      </c>
    </row>
    <row r="6607">
      <c r="B6607" s="39" t="str">
        <f>IFERROR(raw!$B6606,"")</f>
        <v/>
      </c>
      <c r="C6607" s="39" t="str">
        <f>IFERROR(raw!$D6606,"")</f>
        <v/>
      </c>
      <c r="D6607" s="39" t="str">
        <f>IFERROR(__xludf.DUMMYFUNCTION("IFERROR(RANK(raw!$H6606,Filter(raw!$H$2:$H10000,raw!$B$2:$B10000=raw!$B6606),1),"""")"),"")</f>
        <v/>
      </c>
      <c r="E6607" s="40" t="str">
        <f t="array" ref="E6607">IFERROR(INDEX(raw!$B:$H,MATCH(1,(raw!$B:$B=$B6607)*(raw!$D:$D=$C6607),0),7), "n/a")</f>
        <v/>
      </c>
    </row>
    <row r="6608">
      <c r="B6608" s="39" t="str">
        <f>IFERROR(raw!$B6607,"")</f>
        <v/>
      </c>
      <c r="C6608" s="39" t="str">
        <f>IFERROR(raw!$D6607,"")</f>
        <v/>
      </c>
      <c r="D6608" s="39" t="str">
        <f>IFERROR(__xludf.DUMMYFUNCTION("IFERROR(RANK(raw!$H6607,Filter(raw!$H$2:$H10000,raw!$B$2:$B10000=raw!$B6607),1),"""")"),"")</f>
        <v/>
      </c>
      <c r="E6608" s="40" t="str">
        <f t="array" ref="E6608">IFERROR(INDEX(raw!$B:$H,MATCH(1,(raw!$B:$B=$B6608)*(raw!$D:$D=$C6608),0),7), "n/a")</f>
        <v/>
      </c>
    </row>
    <row r="6609">
      <c r="B6609" s="39" t="str">
        <f>IFERROR(raw!$B6608,"")</f>
        <v/>
      </c>
      <c r="C6609" s="39" t="str">
        <f>IFERROR(raw!$D6608,"")</f>
        <v/>
      </c>
      <c r="D6609" s="39" t="str">
        <f>IFERROR(__xludf.DUMMYFUNCTION("IFERROR(RANK(raw!$H6608,Filter(raw!$H$2:$H10000,raw!$B$2:$B10000=raw!$B6608),1),"""")"),"")</f>
        <v/>
      </c>
      <c r="E6609" s="40" t="str">
        <f t="array" ref="E6609">IFERROR(INDEX(raw!$B:$H,MATCH(1,(raw!$B:$B=$B6609)*(raw!$D:$D=$C6609),0),7), "n/a")</f>
        <v/>
      </c>
    </row>
    <row r="6610">
      <c r="B6610" s="39" t="str">
        <f>IFERROR(raw!$B6609,"")</f>
        <v/>
      </c>
      <c r="C6610" s="39" t="str">
        <f>IFERROR(raw!$D6609,"")</f>
        <v/>
      </c>
      <c r="D6610" s="39" t="str">
        <f>IFERROR(__xludf.DUMMYFUNCTION("IFERROR(RANK(raw!$H6609,Filter(raw!$H$2:$H10000,raw!$B$2:$B10000=raw!$B6609),1),"""")"),"")</f>
        <v/>
      </c>
      <c r="E6610" s="40" t="str">
        <f t="array" ref="E6610">IFERROR(INDEX(raw!$B:$H,MATCH(1,(raw!$B:$B=$B6610)*(raw!$D:$D=$C6610),0),7), "n/a")</f>
        <v/>
      </c>
    </row>
    <row r="6611">
      <c r="B6611" s="39" t="str">
        <f>IFERROR(raw!$B6610,"")</f>
        <v/>
      </c>
      <c r="C6611" s="39" t="str">
        <f>IFERROR(raw!$D6610,"")</f>
        <v/>
      </c>
      <c r="D6611" s="39" t="str">
        <f>IFERROR(__xludf.DUMMYFUNCTION("IFERROR(RANK(raw!$H6610,Filter(raw!$H$2:$H10000,raw!$B$2:$B10000=raw!$B6610),1),"""")"),"")</f>
        <v/>
      </c>
      <c r="E6611" s="40" t="str">
        <f t="array" ref="E6611">IFERROR(INDEX(raw!$B:$H,MATCH(1,(raw!$B:$B=$B6611)*(raw!$D:$D=$C6611),0),7), "n/a")</f>
        <v/>
      </c>
    </row>
    <row r="6612">
      <c r="B6612" s="39" t="str">
        <f>IFERROR(raw!$B6611,"")</f>
        <v/>
      </c>
      <c r="C6612" s="39" t="str">
        <f>IFERROR(raw!$D6611,"")</f>
        <v/>
      </c>
      <c r="D6612" s="39" t="str">
        <f>IFERROR(__xludf.DUMMYFUNCTION("IFERROR(RANK(raw!$H6611,Filter(raw!$H$2:$H10000,raw!$B$2:$B10000=raw!$B6611),1),"""")"),"")</f>
        <v/>
      </c>
      <c r="E6612" s="40" t="str">
        <f t="array" ref="E6612">IFERROR(INDEX(raw!$B:$H,MATCH(1,(raw!$B:$B=$B6612)*(raw!$D:$D=$C6612),0),7), "n/a")</f>
        <v/>
      </c>
    </row>
    <row r="6613">
      <c r="B6613" s="39" t="str">
        <f>IFERROR(raw!$B6612,"")</f>
        <v/>
      </c>
      <c r="C6613" s="39" t="str">
        <f>IFERROR(raw!$D6612,"")</f>
        <v/>
      </c>
      <c r="D6613" s="39" t="str">
        <f>IFERROR(__xludf.DUMMYFUNCTION("IFERROR(RANK(raw!$H6612,Filter(raw!$H$2:$H10000,raw!$B$2:$B10000=raw!$B6612),1),"""")"),"")</f>
        <v/>
      </c>
      <c r="E6613" s="40" t="str">
        <f t="array" ref="E6613">IFERROR(INDEX(raw!$B:$H,MATCH(1,(raw!$B:$B=$B6613)*(raw!$D:$D=$C6613),0),7), "n/a")</f>
        <v/>
      </c>
    </row>
    <row r="6614">
      <c r="B6614" s="39" t="str">
        <f>IFERROR(raw!$B6613,"")</f>
        <v/>
      </c>
      <c r="C6614" s="39" t="str">
        <f>IFERROR(raw!$D6613,"")</f>
        <v/>
      </c>
      <c r="D6614" s="39" t="str">
        <f>IFERROR(__xludf.DUMMYFUNCTION("IFERROR(RANK(raw!$H6613,Filter(raw!$H$2:$H10000,raw!$B$2:$B10000=raw!$B6613),1),"""")"),"")</f>
        <v/>
      </c>
      <c r="E6614" s="40" t="str">
        <f t="array" ref="E6614">IFERROR(INDEX(raw!$B:$H,MATCH(1,(raw!$B:$B=$B6614)*(raw!$D:$D=$C6614),0),7), "n/a")</f>
        <v/>
      </c>
    </row>
    <row r="6615">
      <c r="B6615" s="39" t="str">
        <f>IFERROR(raw!$B6614,"")</f>
        <v/>
      </c>
      <c r="C6615" s="39" t="str">
        <f>IFERROR(raw!$D6614,"")</f>
        <v/>
      </c>
      <c r="D6615" s="39" t="str">
        <f>IFERROR(__xludf.DUMMYFUNCTION("IFERROR(RANK(raw!$H6614,Filter(raw!$H$2:$H10000,raw!$B$2:$B10000=raw!$B6614),1),"""")"),"")</f>
        <v/>
      </c>
      <c r="E6615" s="40" t="str">
        <f t="array" ref="E6615">IFERROR(INDEX(raw!$B:$H,MATCH(1,(raw!$B:$B=$B6615)*(raw!$D:$D=$C6615),0),7), "n/a")</f>
        <v/>
      </c>
    </row>
    <row r="6616">
      <c r="B6616" s="39" t="str">
        <f>IFERROR(raw!$B6615,"")</f>
        <v/>
      </c>
      <c r="C6616" s="39" t="str">
        <f>IFERROR(raw!$D6615,"")</f>
        <v/>
      </c>
      <c r="D6616" s="39" t="str">
        <f>IFERROR(__xludf.DUMMYFUNCTION("IFERROR(RANK(raw!$H6615,Filter(raw!$H$2:$H10000,raw!$B$2:$B10000=raw!$B6615),1),"""")"),"")</f>
        <v/>
      </c>
      <c r="E6616" s="40" t="str">
        <f t="array" ref="E6616">IFERROR(INDEX(raw!$B:$H,MATCH(1,(raw!$B:$B=$B6616)*(raw!$D:$D=$C6616),0),7), "n/a")</f>
        <v/>
      </c>
    </row>
    <row r="6617">
      <c r="B6617" s="39" t="str">
        <f>IFERROR(raw!$B6616,"")</f>
        <v/>
      </c>
      <c r="C6617" s="39" t="str">
        <f>IFERROR(raw!$D6616,"")</f>
        <v/>
      </c>
      <c r="D6617" s="39" t="str">
        <f>IFERROR(__xludf.DUMMYFUNCTION("IFERROR(RANK(raw!$H6616,Filter(raw!$H$2:$H10000,raw!$B$2:$B10000=raw!$B6616),1),"""")"),"")</f>
        <v/>
      </c>
      <c r="E6617" s="40" t="str">
        <f t="array" ref="E6617">IFERROR(INDEX(raw!$B:$H,MATCH(1,(raw!$B:$B=$B6617)*(raw!$D:$D=$C6617),0),7), "n/a")</f>
        <v/>
      </c>
    </row>
    <row r="6618">
      <c r="B6618" s="39" t="str">
        <f>IFERROR(raw!$B6617,"")</f>
        <v/>
      </c>
      <c r="C6618" s="39" t="str">
        <f>IFERROR(raw!$D6617,"")</f>
        <v/>
      </c>
      <c r="D6618" s="39" t="str">
        <f>IFERROR(__xludf.DUMMYFUNCTION("IFERROR(RANK(raw!$H6617,Filter(raw!$H$2:$H10000,raw!$B$2:$B10000=raw!$B6617),1),"""")"),"")</f>
        <v/>
      </c>
      <c r="E6618" s="40" t="str">
        <f t="array" ref="E6618">IFERROR(INDEX(raw!$B:$H,MATCH(1,(raw!$B:$B=$B6618)*(raw!$D:$D=$C6618),0),7), "n/a")</f>
        <v/>
      </c>
    </row>
    <row r="6619">
      <c r="B6619" s="39" t="str">
        <f>IFERROR(raw!$B6618,"")</f>
        <v/>
      </c>
      <c r="C6619" s="39" t="str">
        <f>IFERROR(raw!$D6618,"")</f>
        <v/>
      </c>
      <c r="D6619" s="39" t="str">
        <f>IFERROR(__xludf.DUMMYFUNCTION("IFERROR(RANK(raw!$H6618,Filter(raw!$H$2:$H10000,raw!$B$2:$B10000=raw!$B6618),1),"""")"),"")</f>
        <v/>
      </c>
      <c r="E6619" s="40" t="str">
        <f t="array" ref="E6619">IFERROR(INDEX(raw!$B:$H,MATCH(1,(raw!$B:$B=$B6619)*(raw!$D:$D=$C6619),0),7), "n/a")</f>
        <v/>
      </c>
    </row>
    <row r="6620">
      <c r="B6620" s="39" t="str">
        <f>IFERROR(raw!$B6619,"")</f>
        <v/>
      </c>
      <c r="C6620" s="39" t="str">
        <f>IFERROR(raw!$D6619,"")</f>
        <v/>
      </c>
      <c r="D6620" s="39" t="str">
        <f>IFERROR(__xludf.DUMMYFUNCTION("IFERROR(RANK(raw!$H6619,Filter(raw!$H$2:$H10000,raw!$B$2:$B10000=raw!$B6619),1),"""")"),"")</f>
        <v/>
      </c>
      <c r="E6620" s="40" t="str">
        <f t="array" ref="E6620">IFERROR(INDEX(raw!$B:$H,MATCH(1,(raw!$B:$B=$B6620)*(raw!$D:$D=$C6620),0),7), "n/a")</f>
        <v/>
      </c>
    </row>
    <row r="6621">
      <c r="B6621" s="39" t="str">
        <f>IFERROR(raw!$B6620,"")</f>
        <v/>
      </c>
      <c r="C6621" s="39" t="str">
        <f>IFERROR(raw!$D6620,"")</f>
        <v/>
      </c>
      <c r="D6621" s="39" t="str">
        <f>IFERROR(__xludf.DUMMYFUNCTION("IFERROR(RANK(raw!$H6620,Filter(raw!$H$2:$H10000,raw!$B$2:$B10000=raw!$B6620),1),"""")"),"")</f>
        <v/>
      </c>
      <c r="E6621" s="40" t="str">
        <f t="array" ref="E6621">IFERROR(INDEX(raw!$B:$H,MATCH(1,(raw!$B:$B=$B6621)*(raw!$D:$D=$C6621),0),7), "n/a")</f>
        <v/>
      </c>
    </row>
    <row r="6622">
      <c r="B6622" s="39" t="str">
        <f>IFERROR(raw!$B6621,"")</f>
        <v/>
      </c>
      <c r="C6622" s="39" t="str">
        <f>IFERROR(raw!$D6621,"")</f>
        <v/>
      </c>
      <c r="D6622" s="39" t="str">
        <f>IFERROR(__xludf.DUMMYFUNCTION("IFERROR(RANK(raw!$H6621,Filter(raw!$H$2:$H10000,raw!$B$2:$B10000=raw!$B6621),1),"""")"),"")</f>
        <v/>
      </c>
      <c r="E6622" s="40" t="str">
        <f t="array" ref="E6622">IFERROR(INDEX(raw!$B:$H,MATCH(1,(raw!$B:$B=$B6622)*(raw!$D:$D=$C6622),0),7), "n/a")</f>
        <v/>
      </c>
    </row>
    <row r="6623">
      <c r="B6623" s="39" t="str">
        <f>IFERROR(raw!$B6622,"")</f>
        <v/>
      </c>
      <c r="C6623" s="39" t="str">
        <f>IFERROR(raw!$D6622,"")</f>
        <v/>
      </c>
      <c r="D6623" s="39" t="str">
        <f>IFERROR(__xludf.DUMMYFUNCTION("IFERROR(RANK(raw!$H6622,Filter(raw!$H$2:$H10000,raw!$B$2:$B10000=raw!$B6622),1),"""")"),"")</f>
        <v/>
      </c>
      <c r="E6623" s="40" t="str">
        <f t="array" ref="E6623">IFERROR(INDEX(raw!$B:$H,MATCH(1,(raw!$B:$B=$B6623)*(raw!$D:$D=$C6623),0),7), "n/a")</f>
        <v/>
      </c>
    </row>
    <row r="6624">
      <c r="B6624" s="39" t="str">
        <f>IFERROR(raw!$B6623,"")</f>
        <v/>
      </c>
      <c r="C6624" s="39" t="str">
        <f>IFERROR(raw!$D6623,"")</f>
        <v/>
      </c>
      <c r="D6624" s="39" t="str">
        <f>IFERROR(__xludf.DUMMYFUNCTION("IFERROR(RANK(raw!$H6623,Filter(raw!$H$2:$H10000,raw!$B$2:$B10000=raw!$B6623),1),"""")"),"")</f>
        <v/>
      </c>
      <c r="E6624" s="40" t="str">
        <f t="array" ref="E6624">IFERROR(INDEX(raw!$B:$H,MATCH(1,(raw!$B:$B=$B6624)*(raw!$D:$D=$C6624),0),7), "n/a")</f>
        <v/>
      </c>
    </row>
    <row r="6625">
      <c r="B6625" s="39" t="str">
        <f>IFERROR(raw!$B6624,"")</f>
        <v/>
      </c>
      <c r="C6625" s="39" t="str">
        <f>IFERROR(raw!$D6624,"")</f>
        <v/>
      </c>
      <c r="D6625" s="39" t="str">
        <f>IFERROR(__xludf.DUMMYFUNCTION("IFERROR(RANK(raw!$H6624,Filter(raw!$H$2:$H10000,raw!$B$2:$B10000=raw!$B6624),1),"""")"),"")</f>
        <v/>
      </c>
      <c r="E6625" s="40" t="str">
        <f t="array" ref="E6625">IFERROR(INDEX(raw!$B:$H,MATCH(1,(raw!$B:$B=$B6625)*(raw!$D:$D=$C6625),0),7), "n/a")</f>
        <v/>
      </c>
    </row>
    <row r="6626">
      <c r="B6626" s="39" t="str">
        <f>IFERROR(raw!$B6625,"")</f>
        <v/>
      </c>
      <c r="C6626" s="39" t="str">
        <f>IFERROR(raw!$D6625,"")</f>
        <v/>
      </c>
      <c r="D6626" s="39" t="str">
        <f>IFERROR(__xludf.DUMMYFUNCTION("IFERROR(RANK(raw!$H6625,Filter(raw!$H$2:$H10000,raw!$B$2:$B10000=raw!$B6625),1),"""")"),"")</f>
        <v/>
      </c>
      <c r="E6626" s="40" t="str">
        <f t="array" ref="E6626">IFERROR(INDEX(raw!$B:$H,MATCH(1,(raw!$B:$B=$B6626)*(raw!$D:$D=$C6626),0),7), "n/a")</f>
        <v/>
      </c>
    </row>
    <row r="6627">
      <c r="B6627" s="39" t="str">
        <f>IFERROR(raw!$B6626,"")</f>
        <v/>
      </c>
      <c r="C6627" s="39" t="str">
        <f>IFERROR(raw!$D6626,"")</f>
        <v/>
      </c>
      <c r="D6627" s="39" t="str">
        <f>IFERROR(__xludf.DUMMYFUNCTION("IFERROR(RANK(raw!$H6626,Filter(raw!$H$2:$H10000,raw!$B$2:$B10000=raw!$B6626),1),"""")"),"")</f>
        <v/>
      </c>
      <c r="E6627" s="40" t="str">
        <f t="array" ref="E6627">IFERROR(INDEX(raw!$B:$H,MATCH(1,(raw!$B:$B=$B6627)*(raw!$D:$D=$C6627),0),7), "n/a")</f>
        <v/>
      </c>
    </row>
    <row r="6628">
      <c r="B6628" s="39" t="str">
        <f>IFERROR(raw!$B6627,"")</f>
        <v/>
      </c>
      <c r="C6628" s="39" t="str">
        <f>IFERROR(raw!$D6627,"")</f>
        <v/>
      </c>
      <c r="D6628" s="39" t="str">
        <f>IFERROR(__xludf.DUMMYFUNCTION("IFERROR(RANK(raw!$H6627,Filter(raw!$H$2:$H10000,raw!$B$2:$B10000=raw!$B6627),1),"""")"),"")</f>
        <v/>
      </c>
      <c r="E6628" s="40" t="str">
        <f t="array" ref="E6628">IFERROR(INDEX(raw!$B:$H,MATCH(1,(raw!$B:$B=$B6628)*(raw!$D:$D=$C6628),0),7), "n/a")</f>
        <v/>
      </c>
    </row>
    <row r="6629">
      <c r="B6629" s="39" t="str">
        <f>IFERROR(raw!$B6628,"")</f>
        <v/>
      </c>
      <c r="C6629" s="39" t="str">
        <f>IFERROR(raw!$D6628,"")</f>
        <v/>
      </c>
      <c r="D6629" s="39" t="str">
        <f>IFERROR(__xludf.DUMMYFUNCTION("IFERROR(RANK(raw!$H6628,Filter(raw!$H$2:$H10000,raw!$B$2:$B10000=raw!$B6628),1),"""")"),"")</f>
        <v/>
      </c>
      <c r="E6629" s="40" t="str">
        <f t="array" ref="E6629">IFERROR(INDEX(raw!$B:$H,MATCH(1,(raw!$B:$B=$B6629)*(raw!$D:$D=$C6629),0),7), "n/a")</f>
        <v/>
      </c>
    </row>
    <row r="6630">
      <c r="B6630" s="39" t="str">
        <f>IFERROR(raw!$B6629,"")</f>
        <v/>
      </c>
      <c r="C6630" s="39" t="str">
        <f>IFERROR(raw!$D6629,"")</f>
        <v/>
      </c>
      <c r="D6630" s="39" t="str">
        <f>IFERROR(__xludf.DUMMYFUNCTION("IFERROR(RANK(raw!$H6629,Filter(raw!$H$2:$H10000,raw!$B$2:$B10000=raw!$B6629),1),"""")"),"")</f>
        <v/>
      </c>
      <c r="E6630" s="40" t="str">
        <f t="array" ref="E6630">IFERROR(INDEX(raw!$B:$H,MATCH(1,(raw!$B:$B=$B6630)*(raw!$D:$D=$C6630),0),7), "n/a")</f>
        <v/>
      </c>
    </row>
    <row r="6631">
      <c r="B6631" s="39" t="str">
        <f>IFERROR(raw!$B6630,"")</f>
        <v/>
      </c>
      <c r="C6631" s="39" t="str">
        <f>IFERROR(raw!$D6630,"")</f>
        <v/>
      </c>
      <c r="D6631" s="39" t="str">
        <f>IFERROR(__xludf.DUMMYFUNCTION("IFERROR(RANK(raw!$H6630,Filter(raw!$H$2:$H10000,raw!$B$2:$B10000=raw!$B6630),1),"""")"),"")</f>
        <v/>
      </c>
      <c r="E6631" s="40" t="str">
        <f t="array" ref="E6631">IFERROR(INDEX(raw!$B:$H,MATCH(1,(raw!$B:$B=$B6631)*(raw!$D:$D=$C6631),0),7), "n/a")</f>
        <v/>
      </c>
    </row>
    <row r="6632">
      <c r="B6632" s="39" t="str">
        <f>IFERROR(raw!$B6631,"")</f>
        <v/>
      </c>
      <c r="C6632" s="39" t="str">
        <f>IFERROR(raw!$D6631,"")</f>
        <v/>
      </c>
      <c r="D6632" s="39" t="str">
        <f>IFERROR(__xludf.DUMMYFUNCTION("IFERROR(RANK(raw!$H6631,Filter(raw!$H$2:$H10000,raw!$B$2:$B10000=raw!$B6631),1),"""")"),"")</f>
        <v/>
      </c>
      <c r="E6632" s="40" t="str">
        <f t="array" ref="E6632">IFERROR(INDEX(raw!$B:$H,MATCH(1,(raw!$B:$B=$B6632)*(raw!$D:$D=$C6632),0),7), "n/a")</f>
        <v/>
      </c>
    </row>
    <row r="6633">
      <c r="B6633" s="39" t="str">
        <f>IFERROR(raw!$B6632,"")</f>
        <v/>
      </c>
      <c r="C6633" s="39" t="str">
        <f>IFERROR(raw!$D6632,"")</f>
        <v/>
      </c>
      <c r="D6633" s="39" t="str">
        <f>IFERROR(__xludf.DUMMYFUNCTION("IFERROR(RANK(raw!$H6632,Filter(raw!$H$2:$H10000,raw!$B$2:$B10000=raw!$B6632),1),"""")"),"")</f>
        <v/>
      </c>
      <c r="E6633" s="40" t="str">
        <f t="array" ref="E6633">IFERROR(INDEX(raw!$B:$H,MATCH(1,(raw!$B:$B=$B6633)*(raw!$D:$D=$C6633),0),7), "n/a")</f>
        <v/>
      </c>
    </row>
    <row r="6634">
      <c r="B6634" s="39" t="str">
        <f>IFERROR(raw!$B6633,"")</f>
        <v/>
      </c>
      <c r="C6634" s="39" t="str">
        <f>IFERROR(raw!$D6633,"")</f>
        <v/>
      </c>
      <c r="D6634" s="39" t="str">
        <f>IFERROR(__xludf.DUMMYFUNCTION("IFERROR(RANK(raw!$H6633,Filter(raw!$H$2:$H10000,raw!$B$2:$B10000=raw!$B6633),1),"""")"),"")</f>
        <v/>
      </c>
      <c r="E6634" s="40" t="str">
        <f t="array" ref="E6634">IFERROR(INDEX(raw!$B:$H,MATCH(1,(raw!$B:$B=$B6634)*(raw!$D:$D=$C6634),0),7), "n/a")</f>
        <v/>
      </c>
    </row>
    <row r="6635">
      <c r="B6635" s="39" t="str">
        <f>IFERROR(raw!$B6634,"")</f>
        <v/>
      </c>
      <c r="C6635" s="39" t="str">
        <f>IFERROR(raw!$D6634,"")</f>
        <v/>
      </c>
      <c r="D6635" s="39" t="str">
        <f>IFERROR(__xludf.DUMMYFUNCTION("IFERROR(RANK(raw!$H6634,Filter(raw!$H$2:$H10000,raw!$B$2:$B10000=raw!$B6634),1),"""")"),"")</f>
        <v/>
      </c>
      <c r="E6635" s="40" t="str">
        <f t="array" ref="E6635">IFERROR(INDEX(raw!$B:$H,MATCH(1,(raw!$B:$B=$B6635)*(raw!$D:$D=$C6635),0),7), "n/a")</f>
        <v/>
      </c>
    </row>
    <row r="6636">
      <c r="B6636" s="39" t="str">
        <f>IFERROR(raw!$B6635,"")</f>
        <v/>
      </c>
      <c r="C6636" s="39" t="str">
        <f>IFERROR(raw!$D6635,"")</f>
        <v/>
      </c>
      <c r="D6636" s="39" t="str">
        <f>IFERROR(__xludf.DUMMYFUNCTION("IFERROR(RANK(raw!$H6635,Filter(raw!$H$2:$H10000,raw!$B$2:$B10000=raw!$B6635),1),"""")"),"")</f>
        <v/>
      </c>
      <c r="E6636" s="40" t="str">
        <f t="array" ref="E6636">IFERROR(INDEX(raw!$B:$H,MATCH(1,(raw!$B:$B=$B6636)*(raw!$D:$D=$C6636),0),7), "n/a")</f>
        <v/>
      </c>
    </row>
    <row r="6637">
      <c r="B6637" s="39" t="str">
        <f>IFERROR(raw!$B6636,"")</f>
        <v/>
      </c>
      <c r="C6637" s="39" t="str">
        <f>IFERROR(raw!$D6636,"")</f>
        <v/>
      </c>
      <c r="D6637" s="39" t="str">
        <f>IFERROR(__xludf.DUMMYFUNCTION("IFERROR(RANK(raw!$H6636,Filter(raw!$H$2:$H10000,raw!$B$2:$B10000=raw!$B6636),1),"""")"),"")</f>
        <v/>
      </c>
      <c r="E6637" s="40" t="str">
        <f t="array" ref="E6637">IFERROR(INDEX(raw!$B:$H,MATCH(1,(raw!$B:$B=$B6637)*(raw!$D:$D=$C6637),0),7), "n/a")</f>
        <v/>
      </c>
    </row>
    <row r="6638">
      <c r="B6638" s="39" t="str">
        <f>IFERROR(raw!$B6637,"")</f>
        <v/>
      </c>
      <c r="C6638" s="39" t="str">
        <f>IFERROR(raw!$D6637,"")</f>
        <v/>
      </c>
      <c r="D6638" s="39" t="str">
        <f>IFERROR(__xludf.DUMMYFUNCTION("IFERROR(RANK(raw!$H6637,Filter(raw!$H$2:$H10000,raw!$B$2:$B10000=raw!$B6637),1),"""")"),"")</f>
        <v/>
      </c>
      <c r="E6638" s="40" t="str">
        <f t="array" ref="E6638">IFERROR(INDEX(raw!$B:$H,MATCH(1,(raw!$B:$B=$B6638)*(raw!$D:$D=$C6638),0),7), "n/a")</f>
        <v/>
      </c>
    </row>
    <row r="6639">
      <c r="B6639" s="39" t="str">
        <f>IFERROR(raw!$B6638,"")</f>
        <v/>
      </c>
      <c r="C6639" s="39" t="str">
        <f>IFERROR(raw!$D6638,"")</f>
        <v/>
      </c>
      <c r="D6639" s="39" t="str">
        <f>IFERROR(__xludf.DUMMYFUNCTION("IFERROR(RANK(raw!$H6638,Filter(raw!$H$2:$H10000,raw!$B$2:$B10000=raw!$B6638),1),"""")"),"")</f>
        <v/>
      </c>
      <c r="E6639" s="40" t="str">
        <f t="array" ref="E6639">IFERROR(INDEX(raw!$B:$H,MATCH(1,(raw!$B:$B=$B6639)*(raw!$D:$D=$C6639),0),7), "n/a")</f>
        <v/>
      </c>
    </row>
    <row r="6640">
      <c r="B6640" s="39" t="str">
        <f>IFERROR(raw!$B6639,"")</f>
        <v/>
      </c>
      <c r="C6640" s="39" t="str">
        <f>IFERROR(raw!$D6639,"")</f>
        <v/>
      </c>
      <c r="D6640" s="39" t="str">
        <f>IFERROR(__xludf.DUMMYFUNCTION("IFERROR(RANK(raw!$H6639,Filter(raw!$H$2:$H10000,raw!$B$2:$B10000=raw!$B6639),1),"""")"),"")</f>
        <v/>
      </c>
      <c r="E6640" s="40" t="str">
        <f t="array" ref="E6640">IFERROR(INDEX(raw!$B:$H,MATCH(1,(raw!$B:$B=$B6640)*(raw!$D:$D=$C6640),0),7), "n/a")</f>
        <v/>
      </c>
    </row>
    <row r="6641">
      <c r="B6641" s="39" t="str">
        <f>IFERROR(raw!$B6640,"")</f>
        <v/>
      </c>
      <c r="C6641" s="39" t="str">
        <f>IFERROR(raw!$D6640,"")</f>
        <v/>
      </c>
      <c r="D6641" s="39" t="str">
        <f>IFERROR(__xludf.DUMMYFUNCTION("IFERROR(RANK(raw!$H6640,Filter(raw!$H$2:$H10000,raw!$B$2:$B10000=raw!$B6640),1),"""")"),"")</f>
        <v/>
      </c>
      <c r="E6641" s="40" t="str">
        <f t="array" ref="E6641">IFERROR(INDEX(raw!$B:$H,MATCH(1,(raw!$B:$B=$B6641)*(raw!$D:$D=$C6641),0),7), "n/a")</f>
        <v/>
      </c>
    </row>
    <row r="6642">
      <c r="B6642" s="39" t="str">
        <f>IFERROR(raw!$B6641,"")</f>
        <v/>
      </c>
      <c r="C6642" s="39" t="str">
        <f>IFERROR(raw!$D6641,"")</f>
        <v/>
      </c>
      <c r="D6642" s="39" t="str">
        <f>IFERROR(__xludf.DUMMYFUNCTION("IFERROR(RANK(raw!$H6641,Filter(raw!$H$2:$H10000,raw!$B$2:$B10000=raw!$B6641),1),"""")"),"")</f>
        <v/>
      </c>
      <c r="E6642" s="40" t="str">
        <f t="array" ref="E6642">IFERROR(INDEX(raw!$B:$H,MATCH(1,(raw!$B:$B=$B6642)*(raw!$D:$D=$C6642),0),7), "n/a")</f>
        <v/>
      </c>
    </row>
    <row r="6643">
      <c r="B6643" s="39" t="str">
        <f>IFERROR(raw!$B6642,"")</f>
        <v/>
      </c>
      <c r="C6643" s="39" t="str">
        <f>IFERROR(raw!$D6642,"")</f>
        <v/>
      </c>
      <c r="D6643" s="39" t="str">
        <f>IFERROR(__xludf.DUMMYFUNCTION("IFERROR(RANK(raw!$H6642,Filter(raw!$H$2:$H10000,raw!$B$2:$B10000=raw!$B6642),1),"""")"),"")</f>
        <v/>
      </c>
      <c r="E6643" s="40" t="str">
        <f t="array" ref="E6643">IFERROR(INDEX(raw!$B:$H,MATCH(1,(raw!$B:$B=$B6643)*(raw!$D:$D=$C6643),0),7), "n/a")</f>
        <v/>
      </c>
    </row>
    <row r="6644">
      <c r="B6644" s="39" t="str">
        <f>IFERROR(raw!$B6643,"")</f>
        <v/>
      </c>
      <c r="C6644" s="39" t="str">
        <f>IFERROR(raw!$D6643,"")</f>
        <v/>
      </c>
      <c r="D6644" s="39" t="str">
        <f>IFERROR(__xludf.DUMMYFUNCTION("IFERROR(RANK(raw!$H6643,Filter(raw!$H$2:$H10000,raw!$B$2:$B10000=raw!$B6643),1),"""")"),"")</f>
        <v/>
      </c>
      <c r="E6644" s="40" t="str">
        <f t="array" ref="E6644">IFERROR(INDEX(raw!$B:$H,MATCH(1,(raw!$B:$B=$B6644)*(raw!$D:$D=$C6644),0),7), "n/a")</f>
        <v/>
      </c>
    </row>
    <row r="6645">
      <c r="B6645" s="39" t="str">
        <f>IFERROR(raw!$B6644,"")</f>
        <v/>
      </c>
      <c r="C6645" s="39" t="str">
        <f>IFERROR(raw!$D6644,"")</f>
        <v/>
      </c>
      <c r="D6645" s="39" t="str">
        <f>IFERROR(__xludf.DUMMYFUNCTION("IFERROR(RANK(raw!$H6644,Filter(raw!$H$2:$H10000,raw!$B$2:$B10000=raw!$B6644),1),"""")"),"")</f>
        <v/>
      </c>
      <c r="E6645" s="40" t="str">
        <f t="array" ref="E6645">IFERROR(INDEX(raw!$B:$H,MATCH(1,(raw!$B:$B=$B6645)*(raw!$D:$D=$C6645),0),7), "n/a")</f>
        <v/>
      </c>
    </row>
    <row r="6646">
      <c r="B6646" s="39" t="str">
        <f>IFERROR(raw!$B6645,"")</f>
        <v/>
      </c>
      <c r="C6646" s="39" t="str">
        <f>IFERROR(raw!$D6645,"")</f>
        <v/>
      </c>
      <c r="D6646" s="39" t="str">
        <f>IFERROR(__xludf.DUMMYFUNCTION("IFERROR(RANK(raw!$H6645,Filter(raw!$H$2:$H10000,raw!$B$2:$B10000=raw!$B6645),1),"""")"),"")</f>
        <v/>
      </c>
      <c r="E6646" s="40" t="str">
        <f t="array" ref="E6646">IFERROR(INDEX(raw!$B:$H,MATCH(1,(raw!$B:$B=$B6646)*(raw!$D:$D=$C6646),0),7), "n/a")</f>
        <v/>
      </c>
    </row>
    <row r="6647">
      <c r="B6647" s="39" t="str">
        <f>IFERROR(raw!$B6646,"")</f>
        <v/>
      </c>
      <c r="C6647" s="39" t="str">
        <f>IFERROR(raw!$D6646,"")</f>
        <v/>
      </c>
      <c r="D6647" s="39" t="str">
        <f>IFERROR(__xludf.DUMMYFUNCTION("IFERROR(RANK(raw!$H6646,Filter(raw!$H$2:$H10000,raw!$B$2:$B10000=raw!$B6646),1),"""")"),"")</f>
        <v/>
      </c>
      <c r="E6647" s="40" t="str">
        <f t="array" ref="E6647">IFERROR(INDEX(raw!$B:$H,MATCH(1,(raw!$B:$B=$B6647)*(raw!$D:$D=$C6647),0),7), "n/a")</f>
        <v/>
      </c>
    </row>
    <row r="6648">
      <c r="B6648" s="39" t="str">
        <f>IFERROR(raw!$B6647,"")</f>
        <v/>
      </c>
      <c r="C6648" s="39" t="str">
        <f>IFERROR(raw!$D6647,"")</f>
        <v/>
      </c>
      <c r="D6648" s="39" t="str">
        <f>IFERROR(__xludf.DUMMYFUNCTION("IFERROR(RANK(raw!$H6647,Filter(raw!$H$2:$H10000,raw!$B$2:$B10000=raw!$B6647),1),"""")"),"")</f>
        <v/>
      </c>
      <c r="E6648" s="40" t="str">
        <f t="array" ref="E6648">IFERROR(INDEX(raw!$B:$H,MATCH(1,(raw!$B:$B=$B6648)*(raw!$D:$D=$C6648),0),7), "n/a")</f>
        <v/>
      </c>
    </row>
    <row r="6649">
      <c r="B6649" s="39" t="str">
        <f>IFERROR(raw!$B6648,"")</f>
        <v/>
      </c>
      <c r="C6649" s="39" t="str">
        <f>IFERROR(raw!$D6648,"")</f>
        <v/>
      </c>
      <c r="D6649" s="39" t="str">
        <f>IFERROR(__xludf.DUMMYFUNCTION("IFERROR(RANK(raw!$H6648,Filter(raw!$H$2:$H10000,raw!$B$2:$B10000=raw!$B6648),1),"""")"),"")</f>
        <v/>
      </c>
      <c r="E6649" s="40" t="str">
        <f t="array" ref="E6649">IFERROR(INDEX(raw!$B:$H,MATCH(1,(raw!$B:$B=$B6649)*(raw!$D:$D=$C6649),0),7), "n/a")</f>
        <v/>
      </c>
    </row>
    <row r="6650">
      <c r="B6650" s="39" t="str">
        <f>IFERROR(raw!$B6649,"")</f>
        <v/>
      </c>
      <c r="C6650" s="39" t="str">
        <f>IFERROR(raw!$D6649,"")</f>
        <v/>
      </c>
      <c r="D6650" s="39" t="str">
        <f>IFERROR(__xludf.DUMMYFUNCTION("IFERROR(RANK(raw!$H6649,Filter(raw!$H$2:$H10000,raw!$B$2:$B10000=raw!$B6649),1),"""")"),"")</f>
        <v/>
      </c>
      <c r="E6650" s="40" t="str">
        <f t="array" ref="E6650">IFERROR(INDEX(raw!$B:$H,MATCH(1,(raw!$B:$B=$B6650)*(raw!$D:$D=$C6650),0),7), "n/a")</f>
        <v/>
      </c>
    </row>
    <row r="6651">
      <c r="B6651" s="39" t="str">
        <f>IFERROR(raw!$B6650,"")</f>
        <v/>
      </c>
      <c r="C6651" s="39" t="str">
        <f>IFERROR(raw!$D6650,"")</f>
        <v/>
      </c>
      <c r="D6651" s="39" t="str">
        <f>IFERROR(__xludf.DUMMYFUNCTION("IFERROR(RANK(raw!$H6650,Filter(raw!$H$2:$H10000,raw!$B$2:$B10000=raw!$B6650),1),"""")"),"")</f>
        <v/>
      </c>
      <c r="E6651" s="40" t="str">
        <f t="array" ref="E6651">IFERROR(INDEX(raw!$B:$H,MATCH(1,(raw!$B:$B=$B6651)*(raw!$D:$D=$C6651),0),7), "n/a")</f>
        <v/>
      </c>
    </row>
    <row r="6652">
      <c r="B6652" s="39" t="str">
        <f>IFERROR(raw!$B6651,"")</f>
        <v/>
      </c>
      <c r="C6652" s="39" t="str">
        <f>IFERROR(raw!$D6651,"")</f>
        <v/>
      </c>
      <c r="D6652" s="39" t="str">
        <f>IFERROR(__xludf.DUMMYFUNCTION("IFERROR(RANK(raw!$H6651,Filter(raw!$H$2:$H10000,raw!$B$2:$B10000=raw!$B6651),1),"""")"),"")</f>
        <v/>
      </c>
      <c r="E6652" s="40" t="str">
        <f t="array" ref="E6652">IFERROR(INDEX(raw!$B:$H,MATCH(1,(raw!$B:$B=$B6652)*(raw!$D:$D=$C6652),0),7), "n/a")</f>
        <v/>
      </c>
    </row>
    <row r="6653">
      <c r="B6653" s="39" t="str">
        <f>IFERROR(raw!$B6652,"")</f>
        <v/>
      </c>
      <c r="C6653" s="39" t="str">
        <f>IFERROR(raw!$D6652,"")</f>
        <v/>
      </c>
      <c r="D6653" s="39" t="str">
        <f>IFERROR(__xludf.DUMMYFUNCTION("IFERROR(RANK(raw!$H6652,Filter(raw!$H$2:$H10000,raw!$B$2:$B10000=raw!$B6652),1),"""")"),"")</f>
        <v/>
      </c>
      <c r="E6653" s="40" t="str">
        <f t="array" ref="E6653">IFERROR(INDEX(raw!$B:$H,MATCH(1,(raw!$B:$B=$B6653)*(raw!$D:$D=$C6653),0),7), "n/a")</f>
        <v/>
      </c>
    </row>
    <row r="6654">
      <c r="B6654" s="39" t="str">
        <f>IFERROR(raw!$B6653,"")</f>
        <v/>
      </c>
      <c r="C6654" s="39" t="str">
        <f>IFERROR(raw!$D6653,"")</f>
        <v/>
      </c>
      <c r="D6654" s="39" t="str">
        <f>IFERROR(__xludf.DUMMYFUNCTION("IFERROR(RANK(raw!$H6653,Filter(raw!$H$2:$H10000,raw!$B$2:$B10000=raw!$B6653),1),"""")"),"")</f>
        <v/>
      </c>
      <c r="E6654" s="40" t="str">
        <f t="array" ref="E6654">IFERROR(INDEX(raw!$B:$H,MATCH(1,(raw!$B:$B=$B6654)*(raw!$D:$D=$C6654),0),7), "n/a")</f>
        <v/>
      </c>
    </row>
    <row r="6655">
      <c r="B6655" s="39" t="str">
        <f>IFERROR(raw!$B6654,"")</f>
        <v/>
      </c>
      <c r="C6655" s="39" t="str">
        <f>IFERROR(raw!$D6654,"")</f>
        <v/>
      </c>
      <c r="D6655" s="39" t="str">
        <f>IFERROR(__xludf.DUMMYFUNCTION("IFERROR(RANK(raw!$H6654,Filter(raw!$H$2:$H10000,raw!$B$2:$B10000=raw!$B6654),1),"""")"),"")</f>
        <v/>
      </c>
      <c r="E6655" s="40" t="str">
        <f t="array" ref="E6655">IFERROR(INDEX(raw!$B:$H,MATCH(1,(raw!$B:$B=$B6655)*(raw!$D:$D=$C6655),0),7), "n/a")</f>
        <v/>
      </c>
    </row>
    <row r="6656">
      <c r="B6656" s="39" t="str">
        <f>IFERROR(raw!$B6655,"")</f>
        <v/>
      </c>
      <c r="C6656" s="39" t="str">
        <f>IFERROR(raw!$D6655,"")</f>
        <v/>
      </c>
      <c r="D6656" s="39" t="str">
        <f>IFERROR(__xludf.DUMMYFUNCTION("IFERROR(RANK(raw!$H6655,Filter(raw!$H$2:$H10000,raw!$B$2:$B10000=raw!$B6655),1),"""")"),"")</f>
        <v/>
      </c>
      <c r="E6656" s="40" t="str">
        <f t="array" ref="E6656">IFERROR(INDEX(raw!$B:$H,MATCH(1,(raw!$B:$B=$B6656)*(raw!$D:$D=$C6656),0),7), "n/a")</f>
        <v/>
      </c>
    </row>
    <row r="6657">
      <c r="B6657" s="39" t="str">
        <f>IFERROR(raw!$B6656,"")</f>
        <v/>
      </c>
      <c r="C6657" s="39" t="str">
        <f>IFERROR(raw!$D6656,"")</f>
        <v/>
      </c>
      <c r="D6657" s="39" t="str">
        <f>IFERROR(__xludf.DUMMYFUNCTION("IFERROR(RANK(raw!$H6656,Filter(raw!$H$2:$H10000,raw!$B$2:$B10000=raw!$B6656),1),"""")"),"")</f>
        <v/>
      </c>
      <c r="E6657" s="40" t="str">
        <f t="array" ref="E6657">IFERROR(INDEX(raw!$B:$H,MATCH(1,(raw!$B:$B=$B6657)*(raw!$D:$D=$C6657),0),7), "n/a")</f>
        <v/>
      </c>
    </row>
    <row r="6658">
      <c r="B6658" s="39" t="str">
        <f>IFERROR(raw!$B6657,"")</f>
        <v/>
      </c>
      <c r="C6658" s="39" t="str">
        <f>IFERROR(raw!$D6657,"")</f>
        <v/>
      </c>
      <c r="D6658" s="39" t="str">
        <f>IFERROR(__xludf.DUMMYFUNCTION("IFERROR(RANK(raw!$H6657,Filter(raw!$H$2:$H10000,raw!$B$2:$B10000=raw!$B6657),1),"""")"),"")</f>
        <v/>
      </c>
      <c r="E6658" s="40" t="str">
        <f t="array" ref="E6658">IFERROR(INDEX(raw!$B:$H,MATCH(1,(raw!$B:$B=$B6658)*(raw!$D:$D=$C6658),0),7), "n/a")</f>
        <v/>
      </c>
    </row>
    <row r="6659">
      <c r="B6659" s="39" t="str">
        <f>IFERROR(raw!$B6658,"")</f>
        <v/>
      </c>
      <c r="C6659" s="39" t="str">
        <f>IFERROR(raw!$D6658,"")</f>
        <v/>
      </c>
      <c r="D6659" s="39" t="str">
        <f>IFERROR(__xludf.DUMMYFUNCTION("IFERROR(RANK(raw!$H6658,Filter(raw!$H$2:$H10000,raw!$B$2:$B10000=raw!$B6658),1),"""")"),"")</f>
        <v/>
      </c>
      <c r="E6659" s="40" t="str">
        <f t="array" ref="E6659">IFERROR(INDEX(raw!$B:$H,MATCH(1,(raw!$B:$B=$B6659)*(raw!$D:$D=$C6659),0),7), "n/a")</f>
        <v/>
      </c>
    </row>
    <row r="6660">
      <c r="B6660" s="39" t="str">
        <f>IFERROR(raw!$B6659,"")</f>
        <v/>
      </c>
      <c r="C6660" s="39" t="str">
        <f>IFERROR(raw!$D6659,"")</f>
        <v/>
      </c>
      <c r="D6660" s="39" t="str">
        <f>IFERROR(__xludf.DUMMYFUNCTION("IFERROR(RANK(raw!$H6659,Filter(raw!$H$2:$H10000,raw!$B$2:$B10000=raw!$B6659),1),"""")"),"")</f>
        <v/>
      </c>
      <c r="E6660" s="40" t="str">
        <f t="array" ref="E6660">IFERROR(INDEX(raw!$B:$H,MATCH(1,(raw!$B:$B=$B6660)*(raw!$D:$D=$C6660),0),7), "n/a")</f>
        <v/>
      </c>
    </row>
    <row r="6661">
      <c r="B6661" s="39" t="str">
        <f>IFERROR(raw!$B6660,"")</f>
        <v/>
      </c>
      <c r="C6661" s="39" t="str">
        <f>IFERROR(raw!$D6660,"")</f>
        <v/>
      </c>
      <c r="D6661" s="39" t="str">
        <f>IFERROR(__xludf.DUMMYFUNCTION("IFERROR(RANK(raw!$H6660,Filter(raw!$H$2:$H10000,raw!$B$2:$B10000=raw!$B6660),1),"""")"),"")</f>
        <v/>
      </c>
      <c r="E6661" s="40" t="str">
        <f t="array" ref="E6661">IFERROR(INDEX(raw!$B:$H,MATCH(1,(raw!$B:$B=$B6661)*(raw!$D:$D=$C6661),0),7), "n/a")</f>
        <v/>
      </c>
    </row>
    <row r="6662">
      <c r="B6662" s="39" t="str">
        <f>IFERROR(raw!$B6661,"")</f>
        <v/>
      </c>
      <c r="C6662" s="39" t="str">
        <f>IFERROR(raw!$D6661,"")</f>
        <v/>
      </c>
      <c r="D6662" s="39" t="str">
        <f>IFERROR(__xludf.DUMMYFUNCTION("IFERROR(RANK(raw!$H6661,Filter(raw!$H$2:$H10000,raw!$B$2:$B10000=raw!$B6661),1),"""")"),"")</f>
        <v/>
      </c>
      <c r="E6662" s="40" t="str">
        <f t="array" ref="E6662">IFERROR(INDEX(raw!$B:$H,MATCH(1,(raw!$B:$B=$B6662)*(raw!$D:$D=$C6662),0),7), "n/a")</f>
        <v/>
      </c>
    </row>
    <row r="6663">
      <c r="B6663" s="39" t="str">
        <f>IFERROR(raw!$B6662,"")</f>
        <v/>
      </c>
      <c r="C6663" s="39" t="str">
        <f>IFERROR(raw!$D6662,"")</f>
        <v/>
      </c>
      <c r="D6663" s="39" t="str">
        <f>IFERROR(__xludf.DUMMYFUNCTION("IFERROR(RANK(raw!$H6662,Filter(raw!$H$2:$H10000,raw!$B$2:$B10000=raw!$B6662),1),"""")"),"")</f>
        <v/>
      </c>
      <c r="E6663" s="40" t="str">
        <f t="array" ref="E6663">IFERROR(INDEX(raw!$B:$H,MATCH(1,(raw!$B:$B=$B6663)*(raw!$D:$D=$C6663),0),7), "n/a")</f>
        <v/>
      </c>
    </row>
    <row r="6664">
      <c r="B6664" s="39" t="str">
        <f>IFERROR(raw!$B6663,"")</f>
        <v/>
      </c>
      <c r="C6664" s="39" t="str">
        <f>IFERROR(raw!$D6663,"")</f>
        <v/>
      </c>
      <c r="D6664" s="39" t="str">
        <f>IFERROR(__xludf.DUMMYFUNCTION("IFERROR(RANK(raw!$H6663,Filter(raw!$H$2:$H10000,raw!$B$2:$B10000=raw!$B6663),1),"""")"),"")</f>
        <v/>
      </c>
      <c r="E6664" s="40" t="str">
        <f t="array" ref="E6664">IFERROR(INDEX(raw!$B:$H,MATCH(1,(raw!$B:$B=$B6664)*(raw!$D:$D=$C6664),0),7), "n/a")</f>
        <v/>
      </c>
    </row>
    <row r="6665">
      <c r="B6665" s="39" t="str">
        <f>IFERROR(raw!$B6664,"")</f>
        <v/>
      </c>
      <c r="C6665" s="39" t="str">
        <f>IFERROR(raw!$D6664,"")</f>
        <v/>
      </c>
      <c r="D6665" s="39" t="str">
        <f>IFERROR(__xludf.DUMMYFUNCTION("IFERROR(RANK(raw!$H6664,Filter(raw!$H$2:$H10000,raw!$B$2:$B10000=raw!$B6664),1),"""")"),"")</f>
        <v/>
      </c>
      <c r="E6665" s="40" t="str">
        <f t="array" ref="E6665">IFERROR(INDEX(raw!$B:$H,MATCH(1,(raw!$B:$B=$B6665)*(raw!$D:$D=$C6665),0),7), "n/a")</f>
        <v/>
      </c>
    </row>
    <row r="6666">
      <c r="B6666" s="39" t="str">
        <f>IFERROR(raw!$B6665,"")</f>
        <v/>
      </c>
      <c r="C6666" s="39" t="str">
        <f>IFERROR(raw!$D6665,"")</f>
        <v/>
      </c>
      <c r="D6666" s="39" t="str">
        <f>IFERROR(__xludf.DUMMYFUNCTION("IFERROR(RANK(raw!$H6665,Filter(raw!$H$2:$H10000,raw!$B$2:$B10000=raw!$B6665),1),"""")"),"")</f>
        <v/>
      </c>
      <c r="E6666" s="40" t="str">
        <f t="array" ref="E6666">IFERROR(INDEX(raw!$B:$H,MATCH(1,(raw!$B:$B=$B6666)*(raw!$D:$D=$C6666),0),7), "n/a")</f>
        <v/>
      </c>
    </row>
    <row r="6667">
      <c r="B6667" s="39" t="str">
        <f>IFERROR(raw!$B6666,"")</f>
        <v/>
      </c>
      <c r="C6667" s="39" t="str">
        <f>IFERROR(raw!$D6666,"")</f>
        <v/>
      </c>
      <c r="D6667" s="39" t="str">
        <f>IFERROR(__xludf.DUMMYFUNCTION("IFERROR(RANK(raw!$H6666,Filter(raw!$H$2:$H10000,raw!$B$2:$B10000=raw!$B6666),1),"""")"),"")</f>
        <v/>
      </c>
      <c r="E6667" s="40" t="str">
        <f t="array" ref="E6667">IFERROR(INDEX(raw!$B:$H,MATCH(1,(raw!$B:$B=$B6667)*(raw!$D:$D=$C6667),0),7), "n/a")</f>
        <v/>
      </c>
    </row>
    <row r="6668">
      <c r="B6668" s="39" t="str">
        <f>IFERROR(raw!$B6667,"")</f>
        <v/>
      </c>
      <c r="C6668" s="39" t="str">
        <f>IFERROR(raw!$D6667,"")</f>
        <v/>
      </c>
      <c r="D6668" s="39" t="str">
        <f>IFERROR(__xludf.DUMMYFUNCTION("IFERROR(RANK(raw!$H6667,Filter(raw!$H$2:$H10000,raw!$B$2:$B10000=raw!$B6667),1),"""")"),"")</f>
        <v/>
      </c>
      <c r="E6668" s="40" t="str">
        <f t="array" ref="E6668">IFERROR(INDEX(raw!$B:$H,MATCH(1,(raw!$B:$B=$B6668)*(raw!$D:$D=$C6668),0),7), "n/a")</f>
        <v/>
      </c>
    </row>
    <row r="6669">
      <c r="B6669" s="39" t="str">
        <f>IFERROR(raw!$B6668,"")</f>
        <v/>
      </c>
      <c r="C6669" s="39" t="str">
        <f>IFERROR(raw!$D6668,"")</f>
        <v/>
      </c>
      <c r="D6669" s="39" t="str">
        <f>IFERROR(__xludf.DUMMYFUNCTION("IFERROR(RANK(raw!$H6668,Filter(raw!$H$2:$H10000,raw!$B$2:$B10000=raw!$B6668),1),"""")"),"")</f>
        <v/>
      </c>
      <c r="E6669" s="40" t="str">
        <f t="array" ref="E6669">IFERROR(INDEX(raw!$B:$H,MATCH(1,(raw!$B:$B=$B6669)*(raw!$D:$D=$C6669),0),7), "n/a")</f>
        <v/>
      </c>
    </row>
    <row r="6670">
      <c r="B6670" s="39" t="str">
        <f>IFERROR(raw!$B6669,"")</f>
        <v/>
      </c>
      <c r="C6670" s="39" t="str">
        <f>IFERROR(raw!$D6669,"")</f>
        <v/>
      </c>
      <c r="D6670" s="39" t="str">
        <f>IFERROR(__xludf.DUMMYFUNCTION("IFERROR(RANK(raw!$H6669,Filter(raw!$H$2:$H10000,raw!$B$2:$B10000=raw!$B6669),1),"""")"),"")</f>
        <v/>
      </c>
      <c r="E6670" s="40" t="str">
        <f t="array" ref="E6670">IFERROR(INDEX(raw!$B:$H,MATCH(1,(raw!$B:$B=$B6670)*(raw!$D:$D=$C6670),0),7), "n/a")</f>
        <v/>
      </c>
    </row>
    <row r="6671">
      <c r="B6671" s="39" t="str">
        <f>IFERROR(raw!$B6670,"")</f>
        <v/>
      </c>
      <c r="C6671" s="39" t="str">
        <f>IFERROR(raw!$D6670,"")</f>
        <v/>
      </c>
      <c r="D6671" s="39" t="str">
        <f>IFERROR(__xludf.DUMMYFUNCTION("IFERROR(RANK(raw!$H6670,Filter(raw!$H$2:$H10000,raw!$B$2:$B10000=raw!$B6670),1),"""")"),"")</f>
        <v/>
      </c>
      <c r="E6671" s="40" t="str">
        <f t="array" ref="E6671">IFERROR(INDEX(raw!$B:$H,MATCH(1,(raw!$B:$B=$B6671)*(raw!$D:$D=$C6671),0),7), "n/a")</f>
        <v/>
      </c>
    </row>
    <row r="6672">
      <c r="B6672" s="39" t="str">
        <f>IFERROR(raw!$B6671,"")</f>
        <v/>
      </c>
      <c r="C6672" s="39" t="str">
        <f>IFERROR(raw!$D6671,"")</f>
        <v/>
      </c>
      <c r="D6672" s="39" t="str">
        <f>IFERROR(__xludf.DUMMYFUNCTION("IFERROR(RANK(raw!$H6671,Filter(raw!$H$2:$H10000,raw!$B$2:$B10000=raw!$B6671),1),"""")"),"")</f>
        <v/>
      </c>
      <c r="E6672" s="40" t="str">
        <f t="array" ref="E6672">IFERROR(INDEX(raw!$B:$H,MATCH(1,(raw!$B:$B=$B6672)*(raw!$D:$D=$C6672),0),7), "n/a")</f>
        <v/>
      </c>
    </row>
    <row r="6673">
      <c r="B6673" s="39" t="str">
        <f>IFERROR(raw!$B6672,"")</f>
        <v/>
      </c>
      <c r="C6673" s="39" t="str">
        <f>IFERROR(raw!$D6672,"")</f>
        <v/>
      </c>
      <c r="D6673" s="39" t="str">
        <f>IFERROR(__xludf.DUMMYFUNCTION("IFERROR(RANK(raw!$H6672,Filter(raw!$H$2:$H10000,raw!$B$2:$B10000=raw!$B6672),1),"""")"),"")</f>
        <v/>
      </c>
      <c r="E6673" s="40" t="str">
        <f t="array" ref="E6673">IFERROR(INDEX(raw!$B:$H,MATCH(1,(raw!$B:$B=$B6673)*(raw!$D:$D=$C6673),0),7), "n/a")</f>
        <v/>
      </c>
    </row>
    <row r="6674">
      <c r="B6674" s="39" t="str">
        <f>IFERROR(raw!$B6673,"")</f>
        <v/>
      </c>
      <c r="C6674" s="39" t="str">
        <f>IFERROR(raw!$D6673,"")</f>
        <v/>
      </c>
      <c r="D6674" s="39" t="str">
        <f>IFERROR(__xludf.DUMMYFUNCTION("IFERROR(RANK(raw!$H6673,Filter(raw!$H$2:$H10000,raw!$B$2:$B10000=raw!$B6673),1),"""")"),"")</f>
        <v/>
      </c>
      <c r="E6674" s="40" t="str">
        <f t="array" ref="E6674">IFERROR(INDEX(raw!$B:$H,MATCH(1,(raw!$B:$B=$B6674)*(raw!$D:$D=$C6674),0),7), "n/a")</f>
        <v/>
      </c>
    </row>
    <row r="6675">
      <c r="B6675" s="39" t="str">
        <f>IFERROR(raw!$B6674,"")</f>
        <v/>
      </c>
      <c r="C6675" s="39" t="str">
        <f>IFERROR(raw!$D6674,"")</f>
        <v/>
      </c>
      <c r="D6675" s="39" t="str">
        <f>IFERROR(__xludf.DUMMYFUNCTION("IFERROR(RANK(raw!$H6674,Filter(raw!$H$2:$H10000,raw!$B$2:$B10000=raw!$B6674),1),"""")"),"")</f>
        <v/>
      </c>
      <c r="E6675" s="40" t="str">
        <f t="array" ref="E6675">IFERROR(INDEX(raw!$B:$H,MATCH(1,(raw!$B:$B=$B6675)*(raw!$D:$D=$C6675),0),7), "n/a")</f>
        <v/>
      </c>
    </row>
    <row r="6676">
      <c r="B6676" s="39" t="str">
        <f>IFERROR(raw!$B6675,"")</f>
        <v/>
      </c>
      <c r="C6676" s="39" t="str">
        <f>IFERROR(raw!$D6675,"")</f>
        <v/>
      </c>
      <c r="D6676" s="39" t="str">
        <f>IFERROR(__xludf.DUMMYFUNCTION("IFERROR(RANK(raw!$H6675,Filter(raw!$H$2:$H10000,raw!$B$2:$B10000=raw!$B6675),1),"""")"),"")</f>
        <v/>
      </c>
      <c r="E6676" s="40" t="str">
        <f t="array" ref="E6676">IFERROR(INDEX(raw!$B:$H,MATCH(1,(raw!$B:$B=$B6676)*(raw!$D:$D=$C6676),0),7), "n/a")</f>
        <v/>
      </c>
    </row>
    <row r="6677">
      <c r="B6677" s="39" t="str">
        <f>IFERROR(raw!$B6676,"")</f>
        <v/>
      </c>
      <c r="C6677" s="39" t="str">
        <f>IFERROR(raw!$D6676,"")</f>
        <v/>
      </c>
      <c r="D6677" s="39" t="str">
        <f>IFERROR(__xludf.DUMMYFUNCTION("IFERROR(RANK(raw!$H6676,Filter(raw!$H$2:$H10000,raw!$B$2:$B10000=raw!$B6676),1),"""")"),"")</f>
        <v/>
      </c>
      <c r="E6677" s="40" t="str">
        <f t="array" ref="E6677">IFERROR(INDEX(raw!$B:$H,MATCH(1,(raw!$B:$B=$B6677)*(raw!$D:$D=$C6677),0),7), "n/a")</f>
        <v/>
      </c>
    </row>
    <row r="6678">
      <c r="B6678" s="39" t="str">
        <f>IFERROR(raw!$B6677,"")</f>
        <v/>
      </c>
      <c r="C6678" s="39" t="str">
        <f>IFERROR(raw!$D6677,"")</f>
        <v/>
      </c>
      <c r="D6678" s="39" t="str">
        <f>IFERROR(__xludf.DUMMYFUNCTION("IFERROR(RANK(raw!$H6677,Filter(raw!$H$2:$H10000,raw!$B$2:$B10000=raw!$B6677),1),"""")"),"")</f>
        <v/>
      </c>
      <c r="E6678" s="40" t="str">
        <f t="array" ref="E6678">IFERROR(INDEX(raw!$B:$H,MATCH(1,(raw!$B:$B=$B6678)*(raw!$D:$D=$C6678),0),7), "n/a")</f>
        <v/>
      </c>
    </row>
    <row r="6679">
      <c r="B6679" s="39" t="str">
        <f>IFERROR(raw!$B6678,"")</f>
        <v/>
      </c>
      <c r="C6679" s="39" t="str">
        <f>IFERROR(raw!$D6678,"")</f>
        <v/>
      </c>
      <c r="D6679" s="39" t="str">
        <f>IFERROR(__xludf.DUMMYFUNCTION("IFERROR(RANK(raw!$H6678,Filter(raw!$H$2:$H10000,raw!$B$2:$B10000=raw!$B6678),1),"""")"),"")</f>
        <v/>
      </c>
      <c r="E6679" s="40" t="str">
        <f t="array" ref="E6679">IFERROR(INDEX(raw!$B:$H,MATCH(1,(raw!$B:$B=$B6679)*(raw!$D:$D=$C6679),0),7), "n/a")</f>
        <v/>
      </c>
    </row>
    <row r="6680">
      <c r="B6680" s="39" t="str">
        <f>IFERROR(raw!$B6679,"")</f>
        <v/>
      </c>
      <c r="C6680" s="39" t="str">
        <f>IFERROR(raw!$D6679,"")</f>
        <v/>
      </c>
      <c r="D6680" s="39" t="str">
        <f>IFERROR(__xludf.DUMMYFUNCTION("IFERROR(RANK(raw!$H6679,Filter(raw!$H$2:$H10000,raw!$B$2:$B10000=raw!$B6679),1),"""")"),"")</f>
        <v/>
      </c>
      <c r="E6680" s="40" t="str">
        <f t="array" ref="E6680">IFERROR(INDEX(raw!$B:$H,MATCH(1,(raw!$B:$B=$B6680)*(raw!$D:$D=$C6680),0),7), "n/a")</f>
        <v/>
      </c>
    </row>
    <row r="6681">
      <c r="B6681" s="39" t="str">
        <f>IFERROR(raw!$B6680,"")</f>
        <v/>
      </c>
      <c r="C6681" s="39" t="str">
        <f>IFERROR(raw!$D6680,"")</f>
        <v/>
      </c>
      <c r="D6681" s="39" t="str">
        <f>IFERROR(__xludf.DUMMYFUNCTION("IFERROR(RANK(raw!$H6680,Filter(raw!$H$2:$H10000,raw!$B$2:$B10000=raw!$B6680),1),"""")"),"")</f>
        <v/>
      </c>
      <c r="E6681" s="40" t="str">
        <f t="array" ref="E6681">IFERROR(INDEX(raw!$B:$H,MATCH(1,(raw!$B:$B=$B6681)*(raw!$D:$D=$C6681),0),7), "n/a")</f>
        <v/>
      </c>
    </row>
    <row r="6682">
      <c r="B6682" s="39" t="str">
        <f>IFERROR(raw!$B6681,"")</f>
        <v/>
      </c>
      <c r="C6682" s="39" t="str">
        <f>IFERROR(raw!$D6681,"")</f>
        <v/>
      </c>
      <c r="D6682" s="39" t="str">
        <f>IFERROR(__xludf.DUMMYFUNCTION("IFERROR(RANK(raw!$H6681,Filter(raw!$H$2:$H10000,raw!$B$2:$B10000=raw!$B6681),1),"""")"),"")</f>
        <v/>
      </c>
      <c r="E6682" s="40" t="str">
        <f t="array" ref="E6682">IFERROR(INDEX(raw!$B:$H,MATCH(1,(raw!$B:$B=$B6682)*(raw!$D:$D=$C6682),0),7), "n/a")</f>
        <v/>
      </c>
    </row>
    <row r="6683">
      <c r="B6683" s="39" t="str">
        <f>IFERROR(raw!$B6682,"")</f>
        <v/>
      </c>
      <c r="C6683" s="39" t="str">
        <f>IFERROR(raw!$D6682,"")</f>
        <v/>
      </c>
      <c r="D6683" s="39" t="str">
        <f>IFERROR(__xludf.DUMMYFUNCTION("IFERROR(RANK(raw!$H6682,Filter(raw!$H$2:$H10000,raw!$B$2:$B10000=raw!$B6682),1),"""")"),"")</f>
        <v/>
      </c>
      <c r="E6683" s="40" t="str">
        <f t="array" ref="E6683">IFERROR(INDEX(raw!$B:$H,MATCH(1,(raw!$B:$B=$B6683)*(raw!$D:$D=$C6683),0),7), "n/a")</f>
        <v/>
      </c>
    </row>
    <row r="6684">
      <c r="B6684" s="39" t="str">
        <f>IFERROR(raw!$B6683,"")</f>
        <v/>
      </c>
      <c r="C6684" s="39" t="str">
        <f>IFERROR(raw!$D6683,"")</f>
        <v/>
      </c>
      <c r="D6684" s="39" t="str">
        <f>IFERROR(__xludf.DUMMYFUNCTION("IFERROR(RANK(raw!$H6683,Filter(raw!$H$2:$H10000,raw!$B$2:$B10000=raw!$B6683),1),"""")"),"")</f>
        <v/>
      </c>
      <c r="E6684" s="40" t="str">
        <f t="array" ref="E6684">IFERROR(INDEX(raw!$B:$H,MATCH(1,(raw!$B:$B=$B6684)*(raw!$D:$D=$C6684),0),7), "n/a")</f>
        <v/>
      </c>
    </row>
    <row r="6685">
      <c r="B6685" s="39" t="str">
        <f>IFERROR(raw!$B6684,"")</f>
        <v/>
      </c>
      <c r="C6685" s="39" t="str">
        <f>IFERROR(raw!$D6684,"")</f>
        <v/>
      </c>
      <c r="D6685" s="39" t="str">
        <f>IFERROR(__xludf.DUMMYFUNCTION("IFERROR(RANK(raw!$H6684,Filter(raw!$H$2:$H10000,raw!$B$2:$B10000=raw!$B6684),1),"""")"),"")</f>
        <v/>
      </c>
      <c r="E6685" s="40" t="str">
        <f t="array" ref="E6685">IFERROR(INDEX(raw!$B:$H,MATCH(1,(raw!$B:$B=$B6685)*(raw!$D:$D=$C6685),0),7), "n/a")</f>
        <v/>
      </c>
    </row>
    <row r="6686">
      <c r="B6686" s="39" t="str">
        <f>IFERROR(raw!$B6685,"")</f>
        <v/>
      </c>
      <c r="C6686" s="39" t="str">
        <f>IFERROR(raw!$D6685,"")</f>
        <v/>
      </c>
      <c r="D6686" s="39" t="str">
        <f>IFERROR(__xludf.DUMMYFUNCTION("IFERROR(RANK(raw!$H6685,Filter(raw!$H$2:$H10000,raw!$B$2:$B10000=raw!$B6685),1),"""")"),"")</f>
        <v/>
      </c>
      <c r="E6686" s="40" t="str">
        <f t="array" ref="E6686">IFERROR(INDEX(raw!$B:$H,MATCH(1,(raw!$B:$B=$B6686)*(raw!$D:$D=$C6686),0),7), "n/a")</f>
        <v/>
      </c>
    </row>
    <row r="6687">
      <c r="B6687" s="39" t="str">
        <f>IFERROR(raw!$B6686,"")</f>
        <v/>
      </c>
      <c r="C6687" s="39" t="str">
        <f>IFERROR(raw!$D6686,"")</f>
        <v/>
      </c>
      <c r="D6687" s="39" t="str">
        <f>IFERROR(__xludf.DUMMYFUNCTION("IFERROR(RANK(raw!$H6686,Filter(raw!$H$2:$H10000,raw!$B$2:$B10000=raw!$B6686),1),"""")"),"")</f>
        <v/>
      </c>
      <c r="E6687" s="40" t="str">
        <f t="array" ref="E6687">IFERROR(INDEX(raw!$B:$H,MATCH(1,(raw!$B:$B=$B6687)*(raw!$D:$D=$C6687),0),7), "n/a")</f>
        <v/>
      </c>
    </row>
    <row r="6688">
      <c r="B6688" s="39" t="str">
        <f>IFERROR(raw!$B6687,"")</f>
        <v/>
      </c>
      <c r="C6688" s="39" t="str">
        <f>IFERROR(raw!$D6687,"")</f>
        <v/>
      </c>
      <c r="D6688" s="39" t="str">
        <f>IFERROR(__xludf.DUMMYFUNCTION("IFERROR(RANK(raw!$H6687,Filter(raw!$H$2:$H10000,raw!$B$2:$B10000=raw!$B6687),1),"""")"),"")</f>
        <v/>
      </c>
      <c r="E6688" s="40" t="str">
        <f t="array" ref="E6688">IFERROR(INDEX(raw!$B:$H,MATCH(1,(raw!$B:$B=$B6688)*(raw!$D:$D=$C6688),0),7), "n/a")</f>
        <v/>
      </c>
    </row>
    <row r="6689">
      <c r="B6689" s="39" t="str">
        <f>IFERROR(raw!$B6688,"")</f>
        <v/>
      </c>
      <c r="C6689" s="39" t="str">
        <f>IFERROR(raw!$D6688,"")</f>
        <v/>
      </c>
      <c r="D6689" s="39" t="str">
        <f>IFERROR(__xludf.DUMMYFUNCTION("IFERROR(RANK(raw!$H6688,Filter(raw!$H$2:$H10000,raw!$B$2:$B10000=raw!$B6688),1),"""")"),"")</f>
        <v/>
      </c>
      <c r="E6689" s="40" t="str">
        <f t="array" ref="E6689">IFERROR(INDEX(raw!$B:$H,MATCH(1,(raw!$B:$B=$B6689)*(raw!$D:$D=$C6689),0),7), "n/a")</f>
        <v/>
      </c>
    </row>
    <row r="6690">
      <c r="B6690" s="39" t="str">
        <f>IFERROR(raw!$B6689,"")</f>
        <v/>
      </c>
      <c r="C6690" s="39" t="str">
        <f>IFERROR(raw!$D6689,"")</f>
        <v/>
      </c>
      <c r="D6690" s="39" t="str">
        <f>IFERROR(__xludf.DUMMYFUNCTION("IFERROR(RANK(raw!$H6689,Filter(raw!$H$2:$H10000,raw!$B$2:$B10000=raw!$B6689),1),"""")"),"")</f>
        <v/>
      </c>
      <c r="E6690" s="40" t="str">
        <f t="array" ref="E6690">IFERROR(INDEX(raw!$B:$H,MATCH(1,(raw!$B:$B=$B6690)*(raw!$D:$D=$C6690),0),7), "n/a")</f>
        <v/>
      </c>
    </row>
    <row r="6691">
      <c r="B6691" s="39" t="str">
        <f>IFERROR(raw!$B6690,"")</f>
        <v/>
      </c>
      <c r="C6691" s="39" t="str">
        <f>IFERROR(raw!$D6690,"")</f>
        <v/>
      </c>
      <c r="D6691" s="39" t="str">
        <f>IFERROR(__xludf.DUMMYFUNCTION("IFERROR(RANK(raw!$H6690,Filter(raw!$H$2:$H10000,raw!$B$2:$B10000=raw!$B6690),1),"""")"),"")</f>
        <v/>
      </c>
      <c r="E6691" s="40" t="str">
        <f t="array" ref="E6691">IFERROR(INDEX(raw!$B:$H,MATCH(1,(raw!$B:$B=$B6691)*(raw!$D:$D=$C6691),0),7), "n/a")</f>
        <v/>
      </c>
    </row>
    <row r="6692">
      <c r="B6692" s="39" t="str">
        <f>IFERROR(raw!$B6691,"")</f>
        <v/>
      </c>
      <c r="C6692" s="39" t="str">
        <f>IFERROR(raw!$D6691,"")</f>
        <v/>
      </c>
      <c r="D6692" s="39" t="str">
        <f>IFERROR(__xludf.DUMMYFUNCTION("IFERROR(RANK(raw!$H6691,Filter(raw!$H$2:$H10000,raw!$B$2:$B10000=raw!$B6691),1),"""")"),"")</f>
        <v/>
      </c>
      <c r="E6692" s="40" t="str">
        <f t="array" ref="E6692">IFERROR(INDEX(raw!$B:$H,MATCH(1,(raw!$B:$B=$B6692)*(raw!$D:$D=$C6692),0),7), "n/a")</f>
        <v/>
      </c>
    </row>
    <row r="6693">
      <c r="B6693" s="39" t="str">
        <f>IFERROR(raw!$B6692,"")</f>
        <v/>
      </c>
      <c r="C6693" s="39" t="str">
        <f>IFERROR(raw!$D6692,"")</f>
        <v/>
      </c>
      <c r="D6693" s="39" t="str">
        <f>IFERROR(__xludf.DUMMYFUNCTION("IFERROR(RANK(raw!$H6692,Filter(raw!$H$2:$H10000,raw!$B$2:$B10000=raw!$B6692),1),"""")"),"")</f>
        <v/>
      </c>
      <c r="E6693" s="40" t="str">
        <f t="array" ref="E6693">IFERROR(INDEX(raw!$B:$H,MATCH(1,(raw!$B:$B=$B6693)*(raw!$D:$D=$C6693),0),7), "n/a")</f>
        <v/>
      </c>
    </row>
    <row r="6694">
      <c r="B6694" s="39" t="str">
        <f>IFERROR(raw!$B6693,"")</f>
        <v/>
      </c>
      <c r="C6694" s="39" t="str">
        <f>IFERROR(raw!$D6693,"")</f>
        <v/>
      </c>
      <c r="D6694" s="39" t="str">
        <f>IFERROR(__xludf.DUMMYFUNCTION("IFERROR(RANK(raw!$H6693,Filter(raw!$H$2:$H10000,raw!$B$2:$B10000=raw!$B6693),1),"""")"),"")</f>
        <v/>
      </c>
      <c r="E6694" s="40" t="str">
        <f t="array" ref="E6694">IFERROR(INDEX(raw!$B:$H,MATCH(1,(raw!$B:$B=$B6694)*(raw!$D:$D=$C6694),0),7), "n/a")</f>
        <v/>
      </c>
    </row>
    <row r="6695">
      <c r="B6695" s="39" t="str">
        <f>IFERROR(raw!$B6694,"")</f>
        <v/>
      </c>
      <c r="C6695" s="39" t="str">
        <f>IFERROR(raw!$D6694,"")</f>
        <v/>
      </c>
      <c r="D6695" s="39" t="str">
        <f>IFERROR(__xludf.DUMMYFUNCTION("IFERROR(RANK(raw!$H6694,Filter(raw!$H$2:$H10000,raw!$B$2:$B10000=raw!$B6694),1),"""")"),"")</f>
        <v/>
      </c>
      <c r="E6695" s="40" t="str">
        <f t="array" ref="E6695">IFERROR(INDEX(raw!$B:$H,MATCH(1,(raw!$B:$B=$B6695)*(raw!$D:$D=$C6695),0),7), "n/a")</f>
        <v/>
      </c>
    </row>
    <row r="6696">
      <c r="B6696" s="39" t="str">
        <f>IFERROR(raw!$B6695,"")</f>
        <v/>
      </c>
      <c r="C6696" s="39" t="str">
        <f>IFERROR(raw!$D6695,"")</f>
        <v/>
      </c>
      <c r="D6696" s="39" t="str">
        <f>IFERROR(__xludf.DUMMYFUNCTION("IFERROR(RANK(raw!$H6695,Filter(raw!$H$2:$H10000,raw!$B$2:$B10000=raw!$B6695),1),"""")"),"")</f>
        <v/>
      </c>
      <c r="E6696" s="40" t="str">
        <f t="array" ref="E6696">IFERROR(INDEX(raw!$B:$H,MATCH(1,(raw!$B:$B=$B6696)*(raw!$D:$D=$C6696),0),7), "n/a")</f>
        <v/>
      </c>
    </row>
    <row r="6697">
      <c r="B6697" s="39" t="str">
        <f>IFERROR(raw!$B6696,"")</f>
        <v/>
      </c>
      <c r="C6697" s="39" t="str">
        <f>IFERROR(raw!$D6696,"")</f>
        <v/>
      </c>
      <c r="D6697" s="39" t="str">
        <f>IFERROR(__xludf.DUMMYFUNCTION("IFERROR(RANK(raw!$H6696,Filter(raw!$H$2:$H10000,raw!$B$2:$B10000=raw!$B6696),1),"""")"),"")</f>
        <v/>
      </c>
      <c r="E6697" s="40" t="str">
        <f t="array" ref="E6697">IFERROR(INDEX(raw!$B:$H,MATCH(1,(raw!$B:$B=$B6697)*(raw!$D:$D=$C6697),0),7), "n/a")</f>
        <v/>
      </c>
    </row>
    <row r="6698">
      <c r="B6698" s="39" t="str">
        <f>IFERROR(raw!$B6697,"")</f>
        <v/>
      </c>
      <c r="C6698" s="39" t="str">
        <f>IFERROR(raw!$D6697,"")</f>
        <v/>
      </c>
      <c r="D6698" s="39" t="str">
        <f>IFERROR(__xludf.DUMMYFUNCTION("IFERROR(RANK(raw!$H6697,Filter(raw!$H$2:$H10000,raw!$B$2:$B10000=raw!$B6697),1),"""")"),"")</f>
        <v/>
      </c>
      <c r="E6698" s="40" t="str">
        <f t="array" ref="E6698">IFERROR(INDEX(raw!$B:$H,MATCH(1,(raw!$B:$B=$B6698)*(raw!$D:$D=$C6698),0),7), "n/a")</f>
        <v/>
      </c>
    </row>
    <row r="6699">
      <c r="B6699" s="39" t="str">
        <f>IFERROR(raw!$B6698,"")</f>
        <v/>
      </c>
      <c r="C6699" s="39" t="str">
        <f>IFERROR(raw!$D6698,"")</f>
        <v/>
      </c>
      <c r="D6699" s="39" t="str">
        <f>IFERROR(__xludf.DUMMYFUNCTION("IFERROR(RANK(raw!$H6698,Filter(raw!$H$2:$H10000,raw!$B$2:$B10000=raw!$B6698),1),"""")"),"")</f>
        <v/>
      </c>
      <c r="E6699" s="40" t="str">
        <f t="array" ref="E6699">IFERROR(INDEX(raw!$B:$H,MATCH(1,(raw!$B:$B=$B6699)*(raw!$D:$D=$C6699),0),7), "n/a")</f>
        <v/>
      </c>
    </row>
    <row r="6700">
      <c r="B6700" s="39" t="str">
        <f>IFERROR(raw!$B6699,"")</f>
        <v/>
      </c>
      <c r="C6700" s="39" t="str">
        <f>IFERROR(raw!$D6699,"")</f>
        <v/>
      </c>
      <c r="D6700" s="39" t="str">
        <f>IFERROR(__xludf.DUMMYFUNCTION("IFERROR(RANK(raw!$H6699,Filter(raw!$H$2:$H10000,raw!$B$2:$B10000=raw!$B6699),1),"""")"),"")</f>
        <v/>
      </c>
      <c r="E6700" s="40" t="str">
        <f t="array" ref="E6700">IFERROR(INDEX(raw!$B:$H,MATCH(1,(raw!$B:$B=$B6700)*(raw!$D:$D=$C6700),0),7), "n/a")</f>
        <v/>
      </c>
    </row>
    <row r="6701">
      <c r="B6701" s="39" t="str">
        <f>IFERROR(raw!$B6700,"")</f>
        <v/>
      </c>
      <c r="C6701" s="39" t="str">
        <f>IFERROR(raw!$D6700,"")</f>
        <v/>
      </c>
      <c r="D6701" s="39" t="str">
        <f>IFERROR(__xludf.DUMMYFUNCTION("IFERROR(RANK(raw!$H6700,Filter(raw!$H$2:$H10000,raw!$B$2:$B10000=raw!$B6700),1),"""")"),"")</f>
        <v/>
      </c>
      <c r="E6701" s="40" t="str">
        <f t="array" ref="E6701">IFERROR(INDEX(raw!$B:$H,MATCH(1,(raw!$B:$B=$B6701)*(raw!$D:$D=$C6701),0),7), "n/a")</f>
        <v/>
      </c>
    </row>
    <row r="6702">
      <c r="B6702" s="39" t="str">
        <f>IFERROR(raw!$B6701,"")</f>
        <v/>
      </c>
      <c r="C6702" s="39" t="str">
        <f>IFERROR(raw!$D6701,"")</f>
        <v/>
      </c>
      <c r="D6702" s="39" t="str">
        <f>IFERROR(__xludf.DUMMYFUNCTION("IFERROR(RANK(raw!$H6701,Filter(raw!$H$2:$H10000,raw!$B$2:$B10000=raw!$B6701),1),"""")"),"")</f>
        <v/>
      </c>
      <c r="E6702" s="40" t="str">
        <f t="array" ref="E6702">IFERROR(INDEX(raw!$B:$H,MATCH(1,(raw!$B:$B=$B6702)*(raw!$D:$D=$C6702),0),7), "n/a")</f>
        <v/>
      </c>
    </row>
    <row r="6703">
      <c r="B6703" s="39" t="str">
        <f>IFERROR(raw!$B6702,"")</f>
        <v/>
      </c>
      <c r="C6703" s="39" t="str">
        <f>IFERROR(raw!$D6702,"")</f>
        <v/>
      </c>
      <c r="D6703" s="39" t="str">
        <f>IFERROR(__xludf.DUMMYFUNCTION("IFERROR(RANK(raw!$H6702,Filter(raw!$H$2:$H10000,raw!$B$2:$B10000=raw!$B6702),1),"""")"),"")</f>
        <v/>
      </c>
      <c r="E6703" s="40" t="str">
        <f t="array" ref="E6703">IFERROR(INDEX(raw!$B:$H,MATCH(1,(raw!$B:$B=$B6703)*(raw!$D:$D=$C6703),0),7), "n/a")</f>
        <v/>
      </c>
    </row>
    <row r="6704">
      <c r="B6704" s="39" t="str">
        <f>IFERROR(raw!$B6703,"")</f>
        <v/>
      </c>
      <c r="C6704" s="39" t="str">
        <f>IFERROR(raw!$D6703,"")</f>
        <v/>
      </c>
      <c r="D6704" s="39" t="str">
        <f>IFERROR(__xludf.DUMMYFUNCTION("IFERROR(RANK(raw!$H6703,Filter(raw!$H$2:$H10000,raw!$B$2:$B10000=raw!$B6703),1),"""")"),"")</f>
        <v/>
      </c>
      <c r="E6704" s="40" t="str">
        <f t="array" ref="E6704">IFERROR(INDEX(raw!$B:$H,MATCH(1,(raw!$B:$B=$B6704)*(raw!$D:$D=$C6704),0),7), "n/a")</f>
        <v/>
      </c>
    </row>
    <row r="6705">
      <c r="B6705" s="39" t="str">
        <f>IFERROR(raw!$B6704,"")</f>
        <v/>
      </c>
      <c r="C6705" s="39" t="str">
        <f>IFERROR(raw!$D6704,"")</f>
        <v/>
      </c>
      <c r="D6705" s="39" t="str">
        <f>IFERROR(__xludf.DUMMYFUNCTION("IFERROR(RANK(raw!$H6704,Filter(raw!$H$2:$H10000,raw!$B$2:$B10000=raw!$B6704),1),"""")"),"")</f>
        <v/>
      </c>
      <c r="E6705" s="40" t="str">
        <f t="array" ref="E6705">IFERROR(INDEX(raw!$B:$H,MATCH(1,(raw!$B:$B=$B6705)*(raw!$D:$D=$C6705),0),7), "n/a")</f>
        <v/>
      </c>
    </row>
    <row r="6706">
      <c r="B6706" s="39" t="str">
        <f>IFERROR(raw!$B6705,"")</f>
        <v/>
      </c>
      <c r="C6706" s="39" t="str">
        <f>IFERROR(raw!$D6705,"")</f>
        <v/>
      </c>
      <c r="D6706" s="39" t="str">
        <f>IFERROR(__xludf.DUMMYFUNCTION("IFERROR(RANK(raw!$H6705,Filter(raw!$H$2:$H10000,raw!$B$2:$B10000=raw!$B6705),1),"""")"),"")</f>
        <v/>
      </c>
      <c r="E6706" s="40" t="str">
        <f t="array" ref="E6706">IFERROR(INDEX(raw!$B:$H,MATCH(1,(raw!$B:$B=$B6706)*(raw!$D:$D=$C6706),0),7), "n/a")</f>
        <v/>
      </c>
    </row>
    <row r="6707">
      <c r="B6707" s="39" t="str">
        <f>IFERROR(raw!$B6706,"")</f>
        <v/>
      </c>
      <c r="C6707" s="39" t="str">
        <f>IFERROR(raw!$D6706,"")</f>
        <v/>
      </c>
      <c r="D6707" s="39" t="str">
        <f>IFERROR(__xludf.DUMMYFUNCTION("IFERROR(RANK(raw!$H6706,Filter(raw!$H$2:$H10000,raw!$B$2:$B10000=raw!$B6706),1),"""")"),"")</f>
        <v/>
      </c>
      <c r="E6707" s="40" t="str">
        <f t="array" ref="E6707">IFERROR(INDEX(raw!$B:$H,MATCH(1,(raw!$B:$B=$B6707)*(raw!$D:$D=$C6707),0),7), "n/a")</f>
        <v/>
      </c>
    </row>
    <row r="6708">
      <c r="B6708" s="39" t="str">
        <f>IFERROR(raw!$B6707,"")</f>
        <v/>
      </c>
      <c r="C6708" s="39" t="str">
        <f>IFERROR(raw!$D6707,"")</f>
        <v/>
      </c>
      <c r="D6708" s="39" t="str">
        <f>IFERROR(__xludf.DUMMYFUNCTION("IFERROR(RANK(raw!$H6707,Filter(raw!$H$2:$H10000,raw!$B$2:$B10000=raw!$B6707),1),"""")"),"")</f>
        <v/>
      </c>
      <c r="E6708" s="40" t="str">
        <f t="array" ref="E6708">IFERROR(INDEX(raw!$B:$H,MATCH(1,(raw!$B:$B=$B6708)*(raw!$D:$D=$C6708),0),7), "n/a")</f>
        <v/>
      </c>
    </row>
    <row r="6709">
      <c r="B6709" s="39" t="str">
        <f>IFERROR(raw!$B6708,"")</f>
        <v/>
      </c>
      <c r="C6709" s="39" t="str">
        <f>IFERROR(raw!$D6708,"")</f>
        <v/>
      </c>
      <c r="D6709" s="39" t="str">
        <f>IFERROR(__xludf.DUMMYFUNCTION("IFERROR(RANK(raw!$H6708,Filter(raw!$H$2:$H10000,raw!$B$2:$B10000=raw!$B6708),1),"""")"),"")</f>
        <v/>
      </c>
      <c r="E6709" s="40" t="str">
        <f t="array" ref="E6709">IFERROR(INDEX(raw!$B:$H,MATCH(1,(raw!$B:$B=$B6709)*(raw!$D:$D=$C6709),0),7), "n/a")</f>
        <v/>
      </c>
    </row>
    <row r="6710">
      <c r="B6710" s="39" t="str">
        <f>IFERROR(raw!$B6709,"")</f>
        <v/>
      </c>
      <c r="C6710" s="39" t="str">
        <f>IFERROR(raw!$D6709,"")</f>
        <v/>
      </c>
      <c r="D6710" s="39" t="str">
        <f>IFERROR(__xludf.DUMMYFUNCTION("IFERROR(RANK(raw!$H6709,Filter(raw!$H$2:$H10000,raw!$B$2:$B10000=raw!$B6709),1),"""")"),"")</f>
        <v/>
      </c>
      <c r="E6710" s="40" t="str">
        <f t="array" ref="E6710">IFERROR(INDEX(raw!$B:$H,MATCH(1,(raw!$B:$B=$B6710)*(raw!$D:$D=$C6710),0),7), "n/a")</f>
        <v/>
      </c>
    </row>
    <row r="6711">
      <c r="B6711" s="39" t="str">
        <f>IFERROR(raw!$B6710,"")</f>
        <v/>
      </c>
      <c r="C6711" s="39" t="str">
        <f>IFERROR(raw!$D6710,"")</f>
        <v/>
      </c>
      <c r="D6711" s="39" t="str">
        <f>IFERROR(__xludf.DUMMYFUNCTION("IFERROR(RANK(raw!$H6710,Filter(raw!$H$2:$H10000,raw!$B$2:$B10000=raw!$B6710),1),"""")"),"")</f>
        <v/>
      </c>
      <c r="E6711" s="40" t="str">
        <f t="array" ref="E6711">IFERROR(INDEX(raw!$B:$H,MATCH(1,(raw!$B:$B=$B6711)*(raw!$D:$D=$C6711),0),7), "n/a")</f>
        <v/>
      </c>
    </row>
    <row r="6712">
      <c r="B6712" s="39" t="str">
        <f>IFERROR(raw!$B6711,"")</f>
        <v/>
      </c>
      <c r="C6712" s="39" t="str">
        <f>IFERROR(raw!$D6711,"")</f>
        <v/>
      </c>
      <c r="D6712" s="39" t="str">
        <f>IFERROR(__xludf.DUMMYFUNCTION("IFERROR(RANK(raw!$H6711,Filter(raw!$H$2:$H10000,raw!$B$2:$B10000=raw!$B6711),1),"""")"),"")</f>
        <v/>
      </c>
      <c r="E6712" s="40" t="str">
        <f t="array" ref="E6712">IFERROR(INDEX(raw!$B:$H,MATCH(1,(raw!$B:$B=$B6712)*(raw!$D:$D=$C6712),0),7), "n/a")</f>
        <v/>
      </c>
    </row>
    <row r="6713">
      <c r="B6713" s="39" t="str">
        <f>IFERROR(raw!$B6712,"")</f>
        <v/>
      </c>
      <c r="C6713" s="39" t="str">
        <f>IFERROR(raw!$D6712,"")</f>
        <v/>
      </c>
      <c r="D6713" s="39" t="str">
        <f>IFERROR(__xludf.DUMMYFUNCTION("IFERROR(RANK(raw!$H6712,Filter(raw!$H$2:$H10000,raw!$B$2:$B10000=raw!$B6712),1),"""")"),"")</f>
        <v/>
      </c>
      <c r="E6713" s="40" t="str">
        <f t="array" ref="E6713">IFERROR(INDEX(raw!$B:$H,MATCH(1,(raw!$B:$B=$B6713)*(raw!$D:$D=$C6713),0),7), "n/a")</f>
        <v/>
      </c>
    </row>
    <row r="6714">
      <c r="B6714" s="39" t="str">
        <f>IFERROR(raw!$B6713,"")</f>
        <v/>
      </c>
      <c r="C6714" s="39" t="str">
        <f>IFERROR(raw!$D6713,"")</f>
        <v/>
      </c>
      <c r="D6714" s="39" t="str">
        <f>IFERROR(__xludf.DUMMYFUNCTION("IFERROR(RANK(raw!$H6713,Filter(raw!$H$2:$H10000,raw!$B$2:$B10000=raw!$B6713),1),"""")"),"")</f>
        <v/>
      </c>
      <c r="E6714" s="40" t="str">
        <f t="array" ref="E6714">IFERROR(INDEX(raw!$B:$H,MATCH(1,(raw!$B:$B=$B6714)*(raw!$D:$D=$C6714),0),7), "n/a")</f>
        <v/>
      </c>
    </row>
    <row r="6715">
      <c r="B6715" s="39" t="str">
        <f>IFERROR(raw!$B6714,"")</f>
        <v/>
      </c>
      <c r="C6715" s="39" t="str">
        <f>IFERROR(raw!$D6714,"")</f>
        <v/>
      </c>
      <c r="D6715" s="39" t="str">
        <f>IFERROR(__xludf.DUMMYFUNCTION("IFERROR(RANK(raw!$H6714,Filter(raw!$H$2:$H10000,raw!$B$2:$B10000=raw!$B6714),1),"""")"),"")</f>
        <v/>
      </c>
      <c r="E6715" s="40" t="str">
        <f t="array" ref="E6715">IFERROR(INDEX(raw!$B:$H,MATCH(1,(raw!$B:$B=$B6715)*(raw!$D:$D=$C6715),0),7), "n/a")</f>
        <v/>
      </c>
    </row>
    <row r="6716">
      <c r="B6716" s="39" t="str">
        <f>IFERROR(raw!$B6715,"")</f>
        <v/>
      </c>
      <c r="C6716" s="39" t="str">
        <f>IFERROR(raw!$D6715,"")</f>
        <v/>
      </c>
      <c r="D6716" s="39" t="str">
        <f>IFERROR(__xludf.DUMMYFUNCTION("IFERROR(RANK(raw!$H6715,Filter(raw!$H$2:$H10000,raw!$B$2:$B10000=raw!$B6715),1),"""")"),"")</f>
        <v/>
      </c>
      <c r="E6716" s="40" t="str">
        <f t="array" ref="E6716">IFERROR(INDEX(raw!$B:$H,MATCH(1,(raw!$B:$B=$B6716)*(raw!$D:$D=$C6716),0),7), "n/a")</f>
        <v/>
      </c>
    </row>
    <row r="6717">
      <c r="B6717" s="39" t="str">
        <f>IFERROR(raw!$B6716,"")</f>
        <v/>
      </c>
      <c r="C6717" s="39" t="str">
        <f>IFERROR(raw!$D6716,"")</f>
        <v/>
      </c>
      <c r="D6717" s="39" t="str">
        <f>IFERROR(__xludf.DUMMYFUNCTION("IFERROR(RANK(raw!$H6716,Filter(raw!$H$2:$H10000,raw!$B$2:$B10000=raw!$B6716),1),"""")"),"")</f>
        <v/>
      </c>
      <c r="E6717" s="40" t="str">
        <f t="array" ref="E6717">IFERROR(INDEX(raw!$B:$H,MATCH(1,(raw!$B:$B=$B6717)*(raw!$D:$D=$C6717),0),7), "n/a")</f>
        <v/>
      </c>
    </row>
    <row r="6718">
      <c r="B6718" s="39" t="str">
        <f>IFERROR(raw!$B6717,"")</f>
        <v/>
      </c>
      <c r="C6718" s="39" t="str">
        <f>IFERROR(raw!$D6717,"")</f>
        <v/>
      </c>
      <c r="D6718" s="39" t="str">
        <f>IFERROR(__xludf.DUMMYFUNCTION("IFERROR(RANK(raw!$H6717,Filter(raw!$H$2:$H10000,raw!$B$2:$B10000=raw!$B6717),1),"""")"),"")</f>
        <v/>
      </c>
      <c r="E6718" s="40" t="str">
        <f t="array" ref="E6718">IFERROR(INDEX(raw!$B:$H,MATCH(1,(raw!$B:$B=$B6718)*(raw!$D:$D=$C6718),0),7), "n/a")</f>
        <v/>
      </c>
    </row>
    <row r="6719">
      <c r="B6719" s="39" t="str">
        <f>IFERROR(raw!$B6718,"")</f>
        <v/>
      </c>
      <c r="C6719" s="39" t="str">
        <f>IFERROR(raw!$D6718,"")</f>
        <v/>
      </c>
      <c r="D6719" s="39" t="str">
        <f>IFERROR(__xludf.DUMMYFUNCTION("IFERROR(RANK(raw!$H6718,Filter(raw!$H$2:$H10000,raw!$B$2:$B10000=raw!$B6718),1),"""")"),"")</f>
        <v/>
      </c>
      <c r="E6719" s="40" t="str">
        <f t="array" ref="E6719">IFERROR(INDEX(raw!$B:$H,MATCH(1,(raw!$B:$B=$B6719)*(raw!$D:$D=$C6719),0),7), "n/a")</f>
        <v/>
      </c>
    </row>
    <row r="6720">
      <c r="B6720" s="39" t="str">
        <f>IFERROR(raw!$B6719,"")</f>
        <v/>
      </c>
      <c r="C6720" s="39" t="str">
        <f>IFERROR(raw!$D6719,"")</f>
        <v/>
      </c>
      <c r="D6720" s="39" t="str">
        <f>IFERROR(__xludf.DUMMYFUNCTION("IFERROR(RANK(raw!$H6719,Filter(raw!$H$2:$H10000,raw!$B$2:$B10000=raw!$B6719),1),"""")"),"")</f>
        <v/>
      </c>
      <c r="E6720" s="40" t="str">
        <f t="array" ref="E6720">IFERROR(INDEX(raw!$B:$H,MATCH(1,(raw!$B:$B=$B6720)*(raw!$D:$D=$C6720),0),7), "n/a")</f>
        <v/>
      </c>
    </row>
    <row r="6721">
      <c r="B6721" s="39" t="str">
        <f>IFERROR(raw!$B6720,"")</f>
        <v/>
      </c>
      <c r="C6721" s="39" t="str">
        <f>IFERROR(raw!$D6720,"")</f>
        <v/>
      </c>
      <c r="D6721" s="39" t="str">
        <f>IFERROR(__xludf.DUMMYFUNCTION("IFERROR(RANK(raw!$H6720,Filter(raw!$H$2:$H10000,raw!$B$2:$B10000=raw!$B6720),1),"""")"),"")</f>
        <v/>
      </c>
      <c r="E6721" s="40" t="str">
        <f t="array" ref="E6721">IFERROR(INDEX(raw!$B:$H,MATCH(1,(raw!$B:$B=$B6721)*(raw!$D:$D=$C6721),0),7), "n/a")</f>
        <v/>
      </c>
    </row>
    <row r="6722">
      <c r="B6722" s="39" t="str">
        <f>IFERROR(raw!$B6721,"")</f>
        <v/>
      </c>
      <c r="C6722" s="39" t="str">
        <f>IFERROR(raw!$D6721,"")</f>
        <v/>
      </c>
      <c r="D6722" s="39" t="str">
        <f>IFERROR(__xludf.DUMMYFUNCTION("IFERROR(RANK(raw!$H6721,Filter(raw!$H$2:$H10000,raw!$B$2:$B10000=raw!$B6721),1),"""")"),"")</f>
        <v/>
      </c>
      <c r="E6722" s="40" t="str">
        <f t="array" ref="E6722">IFERROR(INDEX(raw!$B:$H,MATCH(1,(raw!$B:$B=$B6722)*(raw!$D:$D=$C6722),0),7), "n/a")</f>
        <v/>
      </c>
    </row>
    <row r="6723">
      <c r="B6723" s="39" t="str">
        <f>IFERROR(raw!$B6722,"")</f>
        <v/>
      </c>
      <c r="C6723" s="39" t="str">
        <f>IFERROR(raw!$D6722,"")</f>
        <v/>
      </c>
      <c r="D6723" s="39" t="str">
        <f>IFERROR(__xludf.DUMMYFUNCTION("IFERROR(RANK(raw!$H6722,Filter(raw!$H$2:$H10000,raw!$B$2:$B10000=raw!$B6722),1),"""")"),"")</f>
        <v/>
      </c>
      <c r="E6723" s="40" t="str">
        <f t="array" ref="E6723">IFERROR(INDEX(raw!$B:$H,MATCH(1,(raw!$B:$B=$B6723)*(raw!$D:$D=$C6723),0),7), "n/a")</f>
        <v/>
      </c>
    </row>
    <row r="6724">
      <c r="B6724" s="39" t="str">
        <f>IFERROR(raw!$B6723,"")</f>
        <v/>
      </c>
      <c r="C6724" s="39" t="str">
        <f>IFERROR(raw!$D6723,"")</f>
        <v/>
      </c>
      <c r="D6724" s="39" t="str">
        <f>IFERROR(__xludf.DUMMYFUNCTION("IFERROR(RANK(raw!$H6723,Filter(raw!$H$2:$H10000,raw!$B$2:$B10000=raw!$B6723),1),"""")"),"")</f>
        <v/>
      </c>
      <c r="E6724" s="40" t="str">
        <f t="array" ref="E6724">IFERROR(INDEX(raw!$B:$H,MATCH(1,(raw!$B:$B=$B6724)*(raw!$D:$D=$C6724),0),7), "n/a")</f>
        <v/>
      </c>
    </row>
    <row r="6725">
      <c r="B6725" s="39" t="str">
        <f>IFERROR(raw!$B6724,"")</f>
        <v/>
      </c>
      <c r="C6725" s="39" t="str">
        <f>IFERROR(raw!$D6724,"")</f>
        <v/>
      </c>
      <c r="D6725" s="39" t="str">
        <f>IFERROR(__xludf.DUMMYFUNCTION("IFERROR(RANK(raw!$H6724,Filter(raw!$H$2:$H10000,raw!$B$2:$B10000=raw!$B6724),1),"""")"),"")</f>
        <v/>
      </c>
      <c r="E6725" s="40" t="str">
        <f t="array" ref="E6725">IFERROR(INDEX(raw!$B:$H,MATCH(1,(raw!$B:$B=$B6725)*(raw!$D:$D=$C6725),0),7), "n/a")</f>
        <v/>
      </c>
    </row>
    <row r="6726">
      <c r="B6726" s="39" t="str">
        <f>IFERROR(raw!$B6725,"")</f>
        <v/>
      </c>
      <c r="C6726" s="39" t="str">
        <f>IFERROR(raw!$D6725,"")</f>
        <v/>
      </c>
      <c r="D6726" s="39" t="str">
        <f>IFERROR(__xludf.DUMMYFUNCTION("IFERROR(RANK(raw!$H6725,Filter(raw!$H$2:$H10000,raw!$B$2:$B10000=raw!$B6725),1),"""")"),"")</f>
        <v/>
      </c>
      <c r="E6726" s="40" t="str">
        <f t="array" ref="E6726">IFERROR(INDEX(raw!$B:$H,MATCH(1,(raw!$B:$B=$B6726)*(raw!$D:$D=$C6726),0),7), "n/a")</f>
        <v/>
      </c>
    </row>
    <row r="6727">
      <c r="B6727" s="39" t="str">
        <f>IFERROR(raw!$B6726,"")</f>
        <v/>
      </c>
      <c r="C6727" s="39" t="str">
        <f>IFERROR(raw!$D6726,"")</f>
        <v/>
      </c>
      <c r="D6727" s="39" t="str">
        <f>IFERROR(__xludf.DUMMYFUNCTION("IFERROR(RANK(raw!$H6726,Filter(raw!$H$2:$H10000,raw!$B$2:$B10000=raw!$B6726),1),"""")"),"")</f>
        <v/>
      </c>
      <c r="E6727" s="40" t="str">
        <f t="array" ref="E6727">IFERROR(INDEX(raw!$B:$H,MATCH(1,(raw!$B:$B=$B6727)*(raw!$D:$D=$C6727),0),7), "n/a")</f>
        <v/>
      </c>
    </row>
    <row r="6728">
      <c r="B6728" s="39" t="str">
        <f>IFERROR(raw!$B6727,"")</f>
        <v/>
      </c>
      <c r="C6728" s="39" t="str">
        <f>IFERROR(raw!$D6727,"")</f>
        <v/>
      </c>
      <c r="D6728" s="39" t="str">
        <f>IFERROR(__xludf.DUMMYFUNCTION("IFERROR(RANK(raw!$H6727,Filter(raw!$H$2:$H10000,raw!$B$2:$B10000=raw!$B6727),1),"""")"),"")</f>
        <v/>
      </c>
      <c r="E6728" s="40" t="str">
        <f t="array" ref="E6728">IFERROR(INDEX(raw!$B:$H,MATCH(1,(raw!$B:$B=$B6728)*(raw!$D:$D=$C6728),0),7), "n/a")</f>
        <v/>
      </c>
    </row>
    <row r="6729">
      <c r="B6729" s="39" t="str">
        <f>IFERROR(raw!$B6728,"")</f>
        <v/>
      </c>
      <c r="C6729" s="39" t="str">
        <f>IFERROR(raw!$D6728,"")</f>
        <v/>
      </c>
      <c r="D6729" s="39" t="str">
        <f>IFERROR(__xludf.DUMMYFUNCTION("IFERROR(RANK(raw!$H6728,Filter(raw!$H$2:$H10000,raw!$B$2:$B10000=raw!$B6728),1),"""")"),"")</f>
        <v/>
      </c>
      <c r="E6729" s="40" t="str">
        <f t="array" ref="E6729">IFERROR(INDEX(raw!$B:$H,MATCH(1,(raw!$B:$B=$B6729)*(raw!$D:$D=$C6729),0),7), "n/a")</f>
        <v/>
      </c>
    </row>
    <row r="6730">
      <c r="B6730" s="39" t="str">
        <f>IFERROR(raw!$B6729,"")</f>
        <v/>
      </c>
      <c r="C6730" s="39" t="str">
        <f>IFERROR(raw!$D6729,"")</f>
        <v/>
      </c>
      <c r="D6730" s="39" t="str">
        <f>IFERROR(__xludf.DUMMYFUNCTION("IFERROR(RANK(raw!$H6729,Filter(raw!$H$2:$H10000,raw!$B$2:$B10000=raw!$B6729),1),"""")"),"")</f>
        <v/>
      </c>
      <c r="E6730" s="40" t="str">
        <f t="array" ref="E6730">IFERROR(INDEX(raw!$B:$H,MATCH(1,(raw!$B:$B=$B6730)*(raw!$D:$D=$C6730),0),7), "n/a")</f>
        <v/>
      </c>
    </row>
    <row r="6731">
      <c r="B6731" s="39" t="str">
        <f>IFERROR(raw!$B6730,"")</f>
        <v/>
      </c>
      <c r="C6731" s="39" t="str">
        <f>IFERROR(raw!$D6730,"")</f>
        <v/>
      </c>
      <c r="D6731" s="39" t="str">
        <f>IFERROR(__xludf.DUMMYFUNCTION("IFERROR(RANK(raw!$H6730,Filter(raw!$H$2:$H10000,raw!$B$2:$B10000=raw!$B6730),1),"""")"),"")</f>
        <v/>
      </c>
      <c r="E6731" s="40" t="str">
        <f t="array" ref="E6731">IFERROR(INDEX(raw!$B:$H,MATCH(1,(raw!$B:$B=$B6731)*(raw!$D:$D=$C6731),0),7), "n/a")</f>
        <v/>
      </c>
    </row>
    <row r="6732">
      <c r="B6732" s="39" t="str">
        <f>IFERROR(raw!$B6731,"")</f>
        <v/>
      </c>
      <c r="C6732" s="39" t="str">
        <f>IFERROR(raw!$D6731,"")</f>
        <v/>
      </c>
      <c r="D6732" s="39" t="str">
        <f>IFERROR(__xludf.DUMMYFUNCTION("IFERROR(RANK(raw!$H6731,Filter(raw!$H$2:$H10000,raw!$B$2:$B10000=raw!$B6731),1),"""")"),"")</f>
        <v/>
      </c>
      <c r="E6732" s="40" t="str">
        <f t="array" ref="E6732">IFERROR(INDEX(raw!$B:$H,MATCH(1,(raw!$B:$B=$B6732)*(raw!$D:$D=$C6732),0),7), "n/a")</f>
        <v/>
      </c>
    </row>
    <row r="6733">
      <c r="B6733" s="39" t="str">
        <f>IFERROR(raw!$B6732,"")</f>
        <v/>
      </c>
      <c r="C6733" s="39" t="str">
        <f>IFERROR(raw!$D6732,"")</f>
        <v/>
      </c>
      <c r="D6733" s="39" t="str">
        <f>IFERROR(__xludf.DUMMYFUNCTION("IFERROR(RANK(raw!$H6732,Filter(raw!$H$2:$H10000,raw!$B$2:$B10000=raw!$B6732),1),"""")"),"")</f>
        <v/>
      </c>
      <c r="E6733" s="40" t="str">
        <f t="array" ref="E6733">IFERROR(INDEX(raw!$B:$H,MATCH(1,(raw!$B:$B=$B6733)*(raw!$D:$D=$C6733),0),7), "n/a")</f>
        <v/>
      </c>
    </row>
    <row r="6734">
      <c r="B6734" s="39" t="str">
        <f>IFERROR(raw!$B6733,"")</f>
        <v/>
      </c>
      <c r="C6734" s="39" t="str">
        <f>IFERROR(raw!$D6733,"")</f>
        <v/>
      </c>
      <c r="D6734" s="39" t="str">
        <f>IFERROR(__xludf.DUMMYFUNCTION("IFERROR(RANK(raw!$H6733,Filter(raw!$H$2:$H10000,raw!$B$2:$B10000=raw!$B6733),1),"""")"),"")</f>
        <v/>
      </c>
      <c r="E6734" s="40" t="str">
        <f t="array" ref="E6734">IFERROR(INDEX(raw!$B:$H,MATCH(1,(raw!$B:$B=$B6734)*(raw!$D:$D=$C6734),0),7), "n/a")</f>
        <v/>
      </c>
    </row>
    <row r="6735">
      <c r="B6735" s="39" t="str">
        <f>IFERROR(raw!$B6734,"")</f>
        <v/>
      </c>
      <c r="C6735" s="39" t="str">
        <f>IFERROR(raw!$D6734,"")</f>
        <v/>
      </c>
      <c r="D6735" s="39" t="str">
        <f>IFERROR(__xludf.DUMMYFUNCTION("IFERROR(RANK(raw!$H6734,Filter(raw!$H$2:$H10000,raw!$B$2:$B10000=raw!$B6734),1),"""")"),"")</f>
        <v/>
      </c>
      <c r="E6735" s="40" t="str">
        <f t="array" ref="E6735">IFERROR(INDEX(raw!$B:$H,MATCH(1,(raw!$B:$B=$B6735)*(raw!$D:$D=$C6735),0),7), "n/a")</f>
        <v/>
      </c>
    </row>
    <row r="6736">
      <c r="B6736" s="39" t="str">
        <f>IFERROR(raw!$B6735,"")</f>
        <v/>
      </c>
      <c r="C6736" s="39" t="str">
        <f>IFERROR(raw!$D6735,"")</f>
        <v/>
      </c>
      <c r="D6736" s="39" t="str">
        <f>IFERROR(__xludf.DUMMYFUNCTION("IFERROR(RANK(raw!$H6735,Filter(raw!$H$2:$H10000,raw!$B$2:$B10000=raw!$B6735),1),"""")"),"")</f>
        <v/>
      </c>
      <c r="E6736" s="40" t="str">
        <f t="array" ref="E6736">IFERROR(INDEX(raw!$B:$H,MATCH(1,(raw!$B:$B=$B6736)*(raw!$D:$D=$C6736),0),7), "n/a")</f>
        <v/>
      </c>
    </row>
    <row r="6737">
      <c r="B6737" s="39" t="str">
        <f>IFERROR(raw!$B6736,"")</f>
        <v/>
      </c>
      <c r="C6737" s="39" t="str">
        <f>IFERROR(raw!$D6736,"")</f>
        <v/>
      </c>
      <c r="D6737" s="39" t="str">
        <f>IFERROR(__xludf.DUMMYFUNCTION("IFERROR(RANK(raw!$H6736,Filter(raw!$H$2:$H10000,raw!$B$2:$B10000=raw!$B6736),1),"""")"),"")</f>
        <v/>
      </c>
      <c r="E6737" s="40" t="str">
        <f t="array" ref="E6737">IFERROR(INDEX(raw!$B:$H,MATCH(1,(raw!$B:$B=$B6737)*(raw!$D:$D=$C6737),0),7), "n/a")</f>
        <v/>
      </c>
    </row>
    <row r="6738">
      <c r="B6738" s="39" t="str">
        <f>IFERROR(raw!$B6737,"")</f>
        <v/>
      </c>
      <c r="C6738" s="39" t="str">
        <f>IFERROR(raw!$D6737,"")</f>
        <v/>
      </c>
      <c r="D6738" s="39" t="str">
        <f>IFERROR(__xludf.DUMMYFUNCTION("IFERROR(RANK(raw!$H6737,Filter(raw!$H$2:$H10000,raw!$B$2:$B10000=raw!$B6737),1),"""")"),"")</f>
        <v/>
      </c>
      <c r="E6738" s="40" t="str">
        <f t="array" ref="E6738">IFERROR(INDEX(raw!$B:$H,MATCH(1,(raw!$B:$B=$B6738)*(raw!$D:$D=$C6738),0),7), "n/a")</f>
        <v/>
      </c>
    </row>
    <row r="6739">
      <c r="B6739" s="39" t="str">
        <f>IFERROR(raw!$B6738,"")</f>
        <v/>
      </c>
      <c r="C6739" s="39" t="str">
        <f>IFERROR(raw!$D6738,"")</f>
        <v/>
      </c>
      <c r="D6739" s="39" t="str">
        <f>IFERROR(__xludf.DUMMYFUNCTION("IFERROR(RANK(raw!$H6738,Filter(raw!$H$2:$H10000,raw!$B$2:$B10000=raw!$B6738),1),"""")"),"")</f>
        <v/>
      </c>
      <c r="E6739" s="40" t="str">
        <f t="array" ref="E6739">IFERROR(INDEX(raw!$B:$H,MATCH(1,(raw!$B:$B=$B6739)*(raw!$D:$D=$C6739),0),7), "n/a")</f>
        <v/>
      </c>
    </row>
    <row r="6740">
      <c r="B6740" s="39" t="str">
        <f>IFERROR(raw!$B6739,"")</f>
        <v/>
      </c>
      <c r="C6740" s="39" t="str">
        <f>IFERROR(raw!$D6739,"")</f>
        <v/>
      </c>
      <c r="D6740" s="39" t="str">
        <f>IFERROR(__xludf.DUMMYFUNCTION("IFERROR(RANK(raw!$H6739,Filter(raw!$H$2:$H10000,raw!$B$2:$B10000=raw!$B6739),1),"""")"),"")</f>
        <v/>
      </c>
      <c r="E6740" s="40" t="str">
        <f t="array" ref="E6740">IFERROR(INDEX(raw!$B:$H,MATCH(1,(raw!$B:$B=$B6740)*(raw!$D:$D=$C6740),0),7), "n/a")</f>
        <v/>
      </c>
    </row>
    <row r="6741">
      <c r="B6741" s="39" t="str">
        <f>IFERROR(raw!$B6740,"")</f>
        <v/>
      </c>
      <c r="C6741" s="39" t="str">
        <f>IFERROR(raw!$D6740,"")</f>
        <v/>
      </c>
      <c r="D6741" s="39" t="str">
        <f>IFERROR(__xludf.DUMMYFUNCTION("IFERROR(RANK(raw!$H6740,Filter(raw!$H$2:$H10000,raw!$B$2:$B10000=raw!$B6740),1),"""")"),"")</f>
        <v/>
      </c>
      <c r="E6741" s="40" t="str">
        <f t="array" ref="E6741">IFERROR(INDEX(raw!$B:$H,MATCH(1,(raw!$B:$B=$B6741)*(raw!$D:$D=$C6741),0),7), "n/a")</f>
        <v/>
      </c>
    </row>
    <row r="6742">
      <c r="B6742" s="39" t="str">
        <f>IFERROR(raw!$B6741,"")</f>
        <v/>
      </c>
      <c r="C6742" s="39" t="str">
        <f>IFERROR(raw!$D6741,"")</f>
        <v/>
      </c>
      <c r="D6742" s="39" t="str">
        <f>IFERROR(__xludf.DUMMYFUNCTION("IFERROR(RANK(raw!$H6741,Filter(raw!$H$2:$H10000,raw!$B$2:$B10000=raw!$B6741),1),"""")"),"")</f>
        <v/>
      </c>
      <c r="E6742" s="40" t="str">
        <f t="array" ref="E6742">IFERROR(INDEX(raw!$B:$H,MATCH(1,(raw!$B:$B=$B6742)*(raw!$D:$D=$C6742),0),7), "n/a")</f>
        <v/>
      </c>
    </row>
    <row r="6743">
      <c r="B6743" s="39" t="str">
        <f>IFERROR(raw!$B6742,"")</f>
        <v/>
      </c>
      <c r="C6743" s="39" t="str">
        <f>IFERROR(raw!$D6742,"")</f>
        <v/>
      </c>
      <c r="D6743" s="39" t="str">
        <f>IFERROR(__xludf.DUMMYFUNCTION("IFERROR(RANK(raw!$H6742,Filter(raw!$H$2:$H10000,raw!$B$2:$B10000=raw!$B6742),1),"""")"),"")</f>
        <v/>
      </c>
      <c r="E6743" s="40" t="str">
        <f t="array" ref="E6743">IFERROR(INDEX(raw!$B:$H,MATCH(1,(raw!$B:$B=$B6743)*(raw!$D:$D=$C6743),0),7), "n/a")</f>
        <v/>
      </c>
    </row>
    <row r="6744">
      <c r="B6744" s="39" t="str">
        <f>IFERROR(raw!$B6743,"")</f>
        <v/>
      </c>
      <c r="C6744" s="39" t="str">
        <f>IFERROR(raw!$D6743,"")</f>
        <v/>
      </c>
      <c r="D6744" s="39" t="str">
        <f>IFERROR(__xludf.DUMMYFUNCTION("IFERROR(RANK(raw!$H6743,Filter(raw!$H$2:$H10000,raw!$B$2:$B10000=raw!$B6743),1),"""")"),"")</f>
        <v/>
      </c>
      <c r="E6744" s="40" t="str">
        <f t="array" ref="E6744">IFERROR(INDEX(raw!$B:$H,MATCH(1,(raw!$B:$B=$B6744)*(raw!$D:$D=$C6744),0),7), "n/a")</f>
        <v/>
      </c>
    </row>
    <row r="6745">
      <c r="B6745" s="39" t="str">
        <f>IFERROR(raw!$B6744,"")</f>
        <v/>
      </c>
      <c r="C6745" s="39" t="str">
        <f>IFERROR(raw!$D6744,"")</f>
        <v/>
      </c>
      <c r="D6745" s="39" t="str">
        <f>IFERROR(__xludf.DUMMYFUNCTION("IFERROR(RANK(raw!$H6744,Filter(raw!$H$2:$H10000,raw!$B$2:$B10000=raw!$B6744),1),"""")"),"")</f>
        <v/>
      </c>
      <c r="E6745" s="40" t="str">
        <f t="array" ref="E6745">IFERROR(INDEX(raw!$B:$H,MATCH(1,(raw!$B:$B=$B6745)*(raw!$D:$D=$C6745),0),7), "n/a")</f>
        <v/>
      </c>
    </row>
    <row r="6746">
      <c r="B6746" s="39" t="str">
        <f>IFERROR(raw!$B6745,"")</f>
        <v/>
      </c>
      <c r="C6746" s="39" t="str">
        <f>IFERROR(raw!$D6745,"")</f>
        <v/>
      </c>
      <c r="D6746" s="39" t="str">
        <f>IFERROR(__xludf.DUMMYFUNCTION("IFERROR(RANK(raw!$H6745,Filter(raw!$H$2:$H10000,raw!$B$2:$B10000=raw!$B6745),1),"""")"),"")</f>
        <v/>
      </c>
      <c r="E6746" s="40" t="str">
        <f t="array" ref="E6746">IFERROR(INDEX(raw!$B:$H,MATCH(1,(raw!$B:$B=$B6746)*(raw!$D:$D=$C6746),0),7), "n/a")</f>
        <v/>
      </c>
    </row>
    <row r="6747">
      <c r="B6747" s="39" t="str">
        <f>IFERROR(raw!$B6746,"")</f>
        <v/>
      </c>
      <c r="C6747" s="39" t="str">
        <f>IFERROR(raw!$D6746,"")</f>
        <v/>
      </c>
      <c r="D6747" s="39" t="str">
        <f>IFERROR(__xludf.DUMMYFUNCTION("IFERROR(RANK(raw!$H6746,Filter(raw!$H$2:$H10000,raw!$B$2:$B10000=raw!$B6746),1),"""")"),"")</f>
        <v/>
      </c>
      <c r="E6747" s="40" t="str">
        <f t="array" ref="E6747">IFERROR(INDEX(raw!$B:$H,MATCH(1,(raw!$B:$B=$B6747)*(raw!$D:$D=$C6747),0),7), "n/a")</f>
        <v/>
      </c>
    </row>
    <row r="6748">
      <c r="B6748" s="39" t="str">
        <f>IFERROR(raw!$B6747,"")</f>
        <v/>
      </c>
      <c r="C6748" s="39" t="str">
        <f>IFERROR(raw!$D6747,"")</f>
        <v/>
      </c>
      <c r="D6748" s="39" t="str">
        <f>IFERROR(__xludf.DUMMYFUNCTION("IFERROR(RANK(raw!$H6747,Filter(raw!$H$2:$H10000,raw!$B$2:$B10000=raw!$B6747),1),"""")"),"")</f>
        <v/>
      </c>
      <c r="E6748" s="40" t="str">
        <f t="array" ref="E6748">IFERROR(INDEX(raw!$B:$H,MATCH(1,(raw!$B:$B=$B6748)*(raw!$D:$D=$C6748),0),7), "n/a")</f>
        <v/>
      </c>
    </row>
    <row r="6749">
      <c r="B6749" s="39" t="str">
        <f>IFERROR(raw!$B6748,"")</f>
        <v/>
      </c>
      <c r="C6749" s="39" t="str">
        <f>IFERROR(raw!$D6748,"")</f>
        <v/>
      </c>
      <c r="D6749" s="39" t="str">
        <f>IFERROR(__xludf.DUMMYFUNCTION("IFERROR(RANK(raw!$H6748,Filter(raw!$H$2:$H10000,raw!$B$2:$B10000=raw!$B6748),1),"""")"),"")</f>
        <v/>
      </c>
      <c r="E6749" s="40" t="str">
        <f t="array" ref="E6749">IFERROR(INDEX(raw!$B:$H,MATCH(1,(raw!$B:$B=$B6749)*(raw!$D:$D=$C6749),0),7), "n/a")</f>
        <v/>
      </c>
    </row>
    <row r="6750">
      <c r="B6750" s="39" t="str">
        <f>IFERROR(raw!$B6749,"")</f>
        <v/>
      </c>
      <c r="C6750" s="39" t="str">
        <f>IFERROR(raw!$D6749,"")</f>
        <v/>
      </c>
      <c r="D6750" s="39" t="str">
        <f>IFERROR(__xludf.DUMMYFUNCTION("IFERROR(RANK(raw!$H6749,Filter(raw!$H$2:$H10000,raw!$B$2:$B10000=raw!$B6749),1),"""")"),"")</f>
        <v/>
      </c>
      <c r="E6750" s="40" t="str">
        <f t="array" ref="E6750">IFERROR(INDEX(raw!$B:$H,MATCH(1,(raw!$B:$B=$B6750)*(raw!$D:$D=$C6750),0),7), "n/a")</f>
        <v/>
      </c>
    </row>
    <row r="6751">
      <c r="B6751" s="39" t="str">
        <f>IFERROR(raw!$B6750,"")</f>
        <v/>
      </c>
      <c r="C6751" s="39" t="str">
        <f>IFERROR(raw!$D6750,"")</f>
        <v/>
      </c>
      <c r="D6751" s="39" t="str">
        <f>IFERROR(__xludf.DUMMYFUNCTION("IFERROR(RANK(raw!$H6750,Filter(raw!$H$2:$H10000,raw!$B$2:$B10000=raw!$B6750),1),"""")"),"")</f>
        <v/>
      </c>
      <c r="E6751" s="40" t="str">
        <f t="array" ref="E6751">IFERROR(INDEX(raw!$B:$H,MATCH(1,(raw!$B:$B=$B6751)*(raw!$D:$D=$C6751),0),7), "n/a")</f>
        <v/>
      </c>
    </row>
    <row r="6752">
      <c r="B6752" s="39" t="str">
        <f>IFERROR(raw!$B6751,"")</f>
        <v/>
      </c>
      <c r="C6752" s="39" t="str">
        <f>IFERROR(raw!$D6751,"")</f>
        <v/>
      </c>
      <c r="D6752" s="39" t="str">
        <f>IFERROR(__xludf.DUMMYFUNCTION("IFERROR(RANK(raw!$H6751,Filter(raw!$H$2:$H10000,raw!$B$2:$B10000=raw!$B6751),1),"""")"),"")</f>
        <v/>
      </c>
      <c r="E6752" s="40" t="str">
        <f t="array" ref="E6752">IFERROR(INDEX(raw!$B:$H,MATCH(1,(raw!$B:$B=$B6752)*(raw!$D:$D=$C6752),0),7), "n/a")</f>
        <v/>
      </c>
    </row>
    <row r="6753">
      <c r="B6753" s="39" t="str">
        <f>IFERROR(raw!$B6752,"")</f>
        <v/>
      </c>
      <c r="C6753" s="39" t="str">
        <f>IFERROR(raw!$D6752,"")</f>
        <v/>
      </c>
      <c r="D6753" s="39" t="str">
        <f>IFERROR(__xludf.DUMMYFUNCTION("IFERROR(RANK(raw!$H6752,Filter(raw!$H$2:$H10000,raw!$B$2:$B10000=raw!$B6752),1),"""")"),"")</f>
        <v/>
      </c>
      <c r="E6753" s="40" t="str">
        <f t="array" ref="E6753">IFERROR(INDEX(raw!$B:$H,MATCH(1,(raw!$B:$B=$B6753)*(raw!$D:$D=$C6753),0),7), "n/a")</f>
        <v/>
      </c>
    </row>
    <row r="6754">
      <c r="B6754" s="39" t="str">
        <f>IFERROR(raw!$B6753,"")</f>
        <v/>
      </c>
      <c r="C6754" s="39" t="str">
        <f>IFERROR(raw!$D6753,"")</f>
        <v/>
      </c>
      <c r="D6754" s="39" t="str">
        <f>IFERROR(__xludf.DUMMYFUNCTION("IFERROR(RANK(raw!$H6753,Filter(raw!$H$2:$H10000,raw!$B$2:$B10000=raw!$B6753),1),"""")"),"")</f>
        <v/>
      </c>
      <c r="E6754" s="40" t="str">
        <f t="array" ref="E6754">IFERROR(INDEX(raw!$B:$H,MATCH(1,(raw!$B:$B=$B6754)*(raw!$D:$D=$C6754),0),7), "n/a")</f>
        <v/>
      </c>
    </row>
    <row r="6755">
      <c r="B6755" s="39" t="str">
        <f>IFERROR(raw!$B6754,"")</f>
        <v/>
      </c>
      <c r="C6755" s="39" t="str">
        <f>IFERROR(raw!$D6754,"")</f>
        <v/>
      </c>
      <c r="D6755" s="39" t="str">
        <f>IFERROR(__xludf.DUMMYFUNCTION("IFERROR(RANK(raw!$H6754,Filter(raw!$H$2:$H10000,raw!$B$2:$B10000=raw!$B6754),1),"""")"),"")</f>
        <v/>
      </c>
      <c r="E6755" s="40" t="str">
        <f t="array" ref="E6755">IFERROR(INDEX(raw!$B:$H,MATCH(1,(raw!$B:$B=$B6755)*(raw!$D:$D=$C6755),0),7), "n/a")</f>
        <v/>
      </c>
    </row>
    <row r="6756">
      <c r="B6756" s="39" t="str">
        <f>IFERROR(raw!$B6755,"")</f>
        <v/>
      </c>
      <c r="C6756" s="39" t="str">
        <f>IFERROR(raw!$D6755,"")</f>
        <v/>
      </c>
      <c r="D6756" s="39" t="str">
        <f>IFERROR(__xludf.DUMMYFUNCTION("IFERROR(RANK(raw!$H6755,Filter(raw!$H$2:$H10000,raw!$B$2:$B10000=raw!$B6755),1),"""")"),"")</f>
        <v/>
      </c>
      <c r="E6756" s="40" t="str">
        <f t="array" ref="E6756">IFERROR(INDEX(raw!$B:$H,MATCH(1,(raw!$B:$B=$B6756)*(raw!$D:$D=$C6756),0),7), "n/a")</f>
        <v/>
      </c>
    </row>
    <row r="6757">
      <c r="B6757" s="39" t="str">
        <f>IFERROR(raw!$B6756,"")</f>
        <v/>
      </c>
      <c r="C6757" s="39" t="str">
        <f>IFERROR(raw!$D6756,"")</f>
        <v/>
      </c>
      <c r="D6757" s="39" t="str">
        <f>IFERROR(__xludf.DUMMYFUNCTION("IFERROR(RANK(raw!$H6756,Filter(raw!$H$2:$H10000,raw!$B$2:$B10000=raw!$B6756),1),"""")"),"")</f>
        <v/>
      </c>
      <c r="E6757" s="40" t="str">
        <f t="array" ref="E6757">IFERROR(INDEX(raw!$B:$H,MATCH(1,(raw!$B:$B=$B6757)*(raw!$D:$D=$C6757),0),7), "n/a")</f>
        <v/>
      </c>
    </row>
    <row r="6758">
      <c r="B6758" s="39" t="str">
        <f>IFERROR(raw!$B6757,"")</f>
        <v/>
      </c>
      <c r="C6758" s="39" t="str">
        <f>IFERROR(raw!$D6757,"")</f>
        <v/>
      </c>
      <c r="D6758" s="39" t="str">
        <f>IFERROR(__xludf.DUMMYFUNCTION("IFERROR(RANK(raw!$H6757,Filter(raw!$H$2:$H10000,raw!$B$2:$B10000=raw!$B6757),1),"""")"),"")</f>
        <v/>
      </c>
      <c r="E6758" s="40" t="str">
        <f t="array" ref="E6758">IFERROR(INDEX(raw!$B:$H,MATCH(1,(raw!$B:$B=$B6758)*(raw!$D:$D=$C6758),0),7), "n/a")</f>
        <v/>
      </c>
    </row>
    <row r="6759">
      <c r="B6759" s="39" t="str">
        <f>IFERROR(raw!$B6758,"")</f>
        <v/>
      </c>
      <c r="C6759" s="39" t="str">
        <f>IFERROR(raw!$D6758,"")</f>
        <v/>
      </c>
      <c r="D6759" s="39" t="str">
        <f>IFERROR(__xludf.DUMMYFUNCTION("IFERROR(RANK(raw!$H6758,Filter(raw!$H$2:$H10000,raw!$B$2:$B10000=raw!$B6758),1),"""")"),"")</f>
        <v/>
      </c>
      <c r="E6759" s="40" t="str">
        <f t="array" ref="E6759">IFERROR(INDEX(raw!$B:$H,MATCH(1,(raw!$B:$B=$B6759)*(raw!$D:$D=$C6759),0),7), "n/a")</f>
        <v/>
      </c>
    </row>
    <row r="6760">
      <c r="B6760" s="39" t="str">
        <f>IFERROR(raw!$B6759,"")</f>
        <v/>
      </c>
      <c r="C6760" s="39" t="str">
        <f>IFERROR(raw!$D6759,"")</f>
        <v/>
      </c>
      <c r="D6760" s="39" t="str">
        <f>IFERROR(__xludf.DUMMYFUNCTION("IFERROR(RANK(raw!$H6759,Filter(raw!$H$2:$H10000,raw!$B$2:$B10000=raw!$B6759),1),"""")"),"")</f>
        <v/>
      </c>
      <c r="E6760" s="40" t="str">
        <f t="array" ref="E6760">IFERROR(INDEX(raw!$B:$H,MATCH(1,(raw!$B:$B=$B6760)*(raw!$D:$D=$C6760),0),7), "n/a")</f>
        <v/>
      </c>
    </row>
    <row r="6761">
      <c r="B6761" s="39" t="str">
        <f>IFERROR(raw!$B6760,"")</f>
        <v/>
      </c>
      <c r="C6761" s="39" t="str">
        <f>IFERROR(raw!$D6760,"")</f>
        <v/>
      </c>
      <c r="D6761" s="39" t="str">
        <f>IFERROR(__xludf.DUMMYFUNCTION("IFERROR(RANK(raw!$H6760,Filter(raw!$H$2:$H10000,raw!$B$2:$B10000=raw!$B6760),1),"""")"),"")</f>
        <v/>
      </c>
      <c r="E6761" s="40" t="str">
        <f t="array" ref="E6761">IFERROR(INDEX(raw!$B:$H,MATCH(1,(raw!$B:$B=$B6761)*(raw!$D:$D=$C6761),0),7), "n/a")</f>
        <v/>
      </c>
    </row>
    <row r="6762">
      <c r="B6762" s="39" t="str">
        <f>IFERROR(raw!$B6761,"")</f>
        <v/>
      </c>
      <c r="C6762" s="39" t="str">
        <f>IFERROR(raw!$D6761,"")</f>
        <v/>
      </c>
      <c r="D6762" s="39" t="str">
        <f>IFERROR(__xludf.DUMMYFUNCTION("IFERROR(RANK(raw!$H6761,Filter(raw!$H$2:$H10000,raw!$B$2:$B10000=raw!$B6761),1),"""")"),"")</f>
        <v/>
      </c>
      <c r="E6762" s="40" t="str">
        <f t="array" ref="E6762">IFERROR(INDEX(raw!$B:$H,MATCH(1,(raw!$B:$B=$B6762)*(raw!$D:$D=$C6762),0),7), "n/a")</f>
        <v/>
      </c>
    </row>
    <row r="6763">
      <c r="B6763" s="39" t="str">
        <f>IFERROR(raw!$B6762,"")</f>
        <v/>
      </c>
      <c r="C6763" s="39" t="str">
        <f>IFERROR(raw!$D6762,"")</f>
        <v/>
      </c>
      <c r="D6763" s="39" t="str">
        <f>IFERROR(__xludf.DUMMYFUNCTION("IFERROR(RANK(raw!$H6762,Filter(raw!$H$2:$H10000,raw!$B$2:$B10000=raw!$B6762),1),"""")"),"")</f>
        <v/>
      </c>
      <c r="E6763" s="40" t="str">
        <f t="array" ref="E6763">IFERROR(INDEX(raw!$B:$H,MATCH(1,(raw!$B:$B=$B6763)*(raw!$D:$D=$C6763),0),7), "n/a")</f>
        <v/>
      </c>
    </row>
    <row r="6764">
      <c r="B6764" s="39" t="str">
        <f>IFERROR(raw!$B6763,"")</f>
        <v/>
      </c>
      <c r="C6764" s="39" t="str">
        <f>IFERROR(raw!$D6763,"")</f>
        <v/>
      </c>
      <c r="D6764" s="39" t="str">
        <f>IFERROR(__xludf.DUMMYFUNCTION("IFERROR(RANK(raw!$H6763,Filter(raw!$H$2:$H10000,raw!$B$2:$B10000=raw!$B6763),1),"""")"),"")</f>
        <v/>
      </c>
      <c r="E6764" s="40" t="str">
        <f t="array" ref="E6764">IFERROR(INDEX(raw!$B:$H,MATCH(1,(raw!$B:$B=$B6764)*(raw!$D:$D=$C6764),0),7), "n/a")</f>
        <v/>
      </c>
    </row>
    <row r="6765">
      <c r="B6765" s="39" t="str">
        <f>IFERROR(raw!$B6764,"")</f>
        <v/>
      </c>
      <c r="C6765" s="39" t="str">
        <f>IFERROR(raw!$D6764,"")</f>
        <v/>
      </c>
      <c r="D6765" s="39" t="str">
        <f>IFERROR(__xludf.DUMMYFUNCTION("IFERROR(RANK(raw!$H6764,Filter(raw!$H$2:$H10000,raw!$B$2:$B10000=raw!$B6764),1),"""")"),"")</f>
        <v/>
      </c>
      <c r="E6765" s="40" t="str">
        <f t="array" ref="E6765">IFERROR(INDEX(raw!$B:$H,MATCH(1,(raw!$B:$B=$B6765)*(raw!$D:$D=$C6765),0),7), "n/a")</f>
        <v/>
      </c>
    </row>
    <row r="6766">
      <c r="B6766" s="39" t="str">
        <f>IFERROR(raw!$B6765,"")</f>
        <v/>
      </c>
      <c r="C6766" s="39" t="str">
        <f>IFERROR(raw!$D6765,"")</f>
        <v/>
      </c>
      <c r="D6766" s="39" t="str">
        <f>IFERROR(__xludf.DUMMYFUNCTION("IFERROR(RANK(raw!$H6765,Filter(raw!$H$2:$H10000,raw!$B$2:$B10000=raw!$B6765),1),"""")"),"")</f>
        <v/>
      </c>
      <c r="E6766" s="40" t="str">
        <f t="array" ref="E6766">IFERROR(INDEX(raw!$B:$H,MATCH(1,(raw!$B:$B=$B6766)*(raw!$D:$D=$C6766),0),7), "n/a")</f>
        <v/>
      </c>
    </row>
    <row r="6767">
      <c r="B6767" s="39" t="str">
        <f>IFERROR(raw!$B6766,"")</f>
        <v/>
      </c>
      <c r="C6767" s="39" t="str">
        <f>IFERROR(raw!$D6766,"")</f>
        <v/>
      </c>
      <c r="D6767" s="39" t="str">
        <f>IFERROR(__xludf.DUMMYFUNCTION("IFERROR(RANK(raw!$H6766,Filter(raw!$H$2:$H10000,raw!$B$2:$B10000=raw!$B6766),1),"""")"),"")</f>
        <v/>
      </c>
      <c r="E6767" s="40" t="str">
        <f t="array" ref="E6767">IFERROR(INDEX(raw!$B:$H,MATCH(1,(raw!$B:$B=$B6767)*(raw!$D:$D=$C6767),0),7), "n/a")</f>
        <v/>
      </c>
    </row>
    <row r="6768">
      <c r="B6768" s="39" t="str">
        <f>IFERROR(raw!$B6767,"")</f>
        <v/>
      </c>
      <c r="C6768" s="39" t="str">
        <f>IFERROR(raw!$D6767,"")</f>
        <v/>
      </c>
      <c r="D6768" s="39" t="str">
        <f>IFERROR(__xludf.DUMMYFUNCTION("IFERROR(RANK(raw!$H6767,Filter(raw!$H$2:$H10000,raw!$B$2:$B10000=raw!$B6767),1),"""")"),"")</f>
        <v/>
      </c>
      <c r="E6768" s="40" t="str">
        <f t="array" ref="E6768">IFERROR(INDEX(raw!$B:$H,MATCH(1,(raw!$B:$B=$B6768)*(raw!$D:$D=$C6768),0),7), "n/a")</f>
        <v/>
      </c>
    </row>
    <row r="6769">
      <c r="B6769" s="39" t="str">
        <f>IFERROR(raw!$B6768,"")</f>
        <v/>
      </c>
      <c r="C6769" s="39" t="str">
        <f>IFERROR(raw!$D6768,"")</f>
        <v/>
      </c>
      <c r="D6769" s="39" t="str">
        <f>IFERROR(__xludf.DUMMYFUNCTION("IFERROR(RANK(raw!$H6768,Filter(raw!$H$2:$H10000,raw!$B$2:$B10000=raw!$B6768),1),"""")"),"")</f>
        <v/>
      </c>
      <c r="E6769" s="40" t="str">
        <f t="array" ref="E6769">IFERROR(INDEX(raw!$B:$H,MATCH(1,(raw!$B:$B=$B6769)*(raw!$D:$D=$C6769),0),7), "n/a")</f>
        <v/>
      </c>
    </row>
    <row r="6770">
      <c r="B6770" s="39" t="str">
        <f>IFERROR(raw!$B6769,"")</f>
        <v/>
      </c>
      <c r="C6770" s="39" t="str">
        <f>IFERROR(raw!$D6769,"")</f>
        <v/>
      </c>
      <c r="D6770" s="39" t="str">
        <f>IFERROR(__xludf.DUMMYFUNCTION("IFERROR(RANK(raw!$H6769,Filter(raw!$H$2:$H10000,raw!$B$2:$B10000=raw!$B6769),1),"""")"),"")</f>
        <v/>
      </c>
      <c r="E6770" s="40" t="str">
        <f t="array" ref="E6770">IFERROR(INDEX(raw!$B:$H,MATCH(1,(raw!$B:$B=$B6770)*(raw!$D:$D=$C6770),0),7), "n/a")</f>
        <v/>
      </c>
    </row>
    <row r="6771">
      <c r="B6771" s="39" t="str">
        <f>IFERROR(raw!$B6770,"")</f>
        <v/>
      </c>
      <c r="C6771" s="39" t="str">
        <f>IFERROR(raw!$D6770,"")</f>
        <v/>
      </c>
      <c r="D6771" s="39" t="str">
        <f>IFERROR(__xludf.DUMMYFUNCTION("IFERROR(RANK(raw!$H6770,Filter(raw!$H$2:$H10000,raw!$B$2:$B10000=raw!$B6770),1),"""")"),"")</f>
        <v/>
      </c>
      <c r="E6771" s="40" t="str">
        <f t="array" ref="E6771">IFERROR(INDEX(raw!$B:$H,MATCH(1,(raw!$B:$B=$B6771)*(raw!$D:$D=$C6771),0),7), "n/a")</f>
        <v/>
      </c>
    </row>
    <row r="6772">
      <c r="B6772" s="39" t="str">
        <f>IFERROR(raw!$B6771,"")</f>
        <v/>
      </c>
      <c r="C6772" s="39" t="str">
        <f>IFERROR(raw!$D6771,"")</f>
        <v/>
      </c>
      <c r="D6772" s="39" t="str">
        <f>IFERROR(__xludf.DUMMYFUNCTION("IFERROR(RANK(raw!$H6771,Filter(raw!$H$2:$H10000,raw!$B$2:$B10000=raw!$B6771),1),"""")"),"")</f>
        <v/>
      </c>
      <c r="E6772" s="40" t="str">
        <f t="array" ref="E6772">IFERROR(INDEX(raw!$B:$H,MATCH(1,(raw!$B:$B=$B6772)*(raw!$D:$D=$C6772),0),7), "n/a")</f>
        <v/>
      </c>
    </row>
    <row r="6773">
      <c r="B6773" s="39" t="str">
        <f>IFERROR(raw!$B6772,"")</f>
        <v/>
      </c>
      <c r="C6773" s="39" t="str">
        <f>IFERROR(raw!$D6772,"")</f>
        <v/>
      </c>
      <c r="D6773" s="39" t="str">
        <f>IFERROR(__xludf.DUMMYFUNCTION("IFERROR(RANK(raw!$H6772,Filter(raw!$H$2:$H10000,raw!$B$2:$B10000=raw!$B6772),1),"""")"),"")</f>
        <v/>
      </c>
      <c r="E6773" s="40" t="str">
        <f t="array" ref="E6773">IFERROR(INDEX(raw!$B:$H,MATCH(1,(raw!$B:$B=$B6773)*(raw!$D:$D=$C6773),0),7), "n/a")</f>
        <v/>
      </c>
    </row>
    <row r="6774">
      <c r="B6774" s="39" t="str">
        <f>IFERROR(raw!$B6773,"")</f>
        <v/>
      </c>
      <c r="C6774" s="39" t="str">
        <f>IFERROR(raw!$D6773,"")</f>
        <v/>
      </c>
      <c r="D6774" s="39" t="str">
        <f>IFERROR(__xludf.DUMMYFUNCTION("IFERROR(RANK(raw!$H6773,Filter(raw!$H$2:$H10000,raw!$B$2:$B10000=raw!$B6773),1),"""")"),"")</f>
        <v/>
      </c>
      <c r="E6774" s="40" t="str">
        <f t="array" ref="E6774">IFERROR(INDEX(raw!$B:$H,MATCH(1,(raw!$B:$B=$B6774)*(raw!$D:$D=$C6774),0),7), "n/a")</f>
        <v/>
      </c>
    </row>
    <row r="6775">
      <c r="B6775" s="39" t="str">
        <f>IFERROR(raw!$B6774,"")</f>
        <v/>
      </c>
      <c r="C6775" s="39" t="str">
        <f>IFERROR(raw!$D6774,"")</f>
        <v/>
      </c>
      <c r="D6775" s="39" t="str">
        <f>IFERROR(__xludf.DUMMYFUNCTION("IFERROR(RANK(raw!$H6774,Filter(raw!$H$2:$H10000,raw!$B$2:$B10000=raw!$B6774),1),"""")"),"")</f>
        <v/>
      </c>
      <c r="E6775" s="40" t="str">
        <f t="array" ref="E6775">IFERROR(INDEX(raw!$B:$H,MATCH(1,(raw!$B:$B=$B6775)*(raw!$D:$D=$C6775),0),7), "n/a")</f>
        <v/>
      </c>
    </row>
    <row r="6776">
      <c r="B6776" s="39" t="str">
        <f>IFERROR(raw!$B6775,"")</f>
        <v/>
      </c>
      <c r="C6776" s="39" t="str">
        <f>IFERROR(raw!$D6775,"")</f>
        <v/>
      </c>
      <c r="D6776" s="39" t="str">
        <f>IFERROR(__xludf.DUMMYFUNCTION("IFERROR(RANK(raw!$H6775,Filter(raw!$H$2:$H10000,raw!$B$2:$B10000=raw!$B6775),1),"""")"),"")</f>
        <v/>
      </c>
      <c r="E6776" s="40" t="str">
        <f t="array" ref="E6776">IFERROR(INDEX(raw!$B:$H,MATCH(1,(raw!$B:$B=$B6776)*(raw!$D:$D=$C6776),0),7), "n/a")</f>
        <v/>
      </c>
    </row>
    <row r="6777">
      <c r="B6777" s="39" t="str">
        <f>IFERROR(raw!$B6776,"")</f>
        <v/>
      </c>
      <c r="C6777" s="39" t="str">
        <f>IFERROR(raw!$D6776,"")</f>
        <v/>
      </c>
      <c r="D6777" s="39" t="str">
        <f>IFERROR(__xludf.DUMMYFUNCTION("IFERROR(RANK(raw!$H6776,Filter(raw!$H$2:$H10000,raw!$B$2:$B10000=raw!$B6776),1),"""")"),"")</f>
        <v/>
      </c>
      <c r="E6777" s="40" t="str">
        <f t="array" ref="E6777">IFERROR(INDEX(raw!$B:$H,MATCH(1,(raw!$B:$B=$B6777)*(raw!$D:$D=$C6777),0),7), "n/a")</f>
        <v/>
      </c>
    </row>
    <row r="6778">
      <c r="B6778" s="39" t="str">
        <f>IFERROR(raw!$B6777,"")</f>
        <v/>
      </c>
      <c r="C6778" s="39" t="str">
        <f>IFERROR(raw!$D6777,"")</f>
        <v/>
      </c>
      <c r="D6778" s="39" t="str">
        <f>IFERROR(__xludf.DUMMYFUNCTION("IFERROR(RANK(raw!$H6777,Filter(raw!$H$2:$H10000,raw!$B$2:$B10000=raw!$B6777),1),"""")"),"")</f>
        <v/>
      </c>
      <c r="E6778" s="40" t="str">
        <f t="array" ref="E6778">IFERROR(INDEX(raw!$B:$H,MATCH(1,(raw!$B:$B=$B6778)*(raw!$D:$D=$C6778),0),7), "n/a")</f>
        <v/>
      </c>
    </row>
    <row r="6779">
      <c r="B6779" s="39" t="str">
        <f>IFERROR(raw!$B6778,"")</f>
        <v/>
      </c>
      <c r="C6779" s="39" t="str">
        <f>IFERROR(raw!$D6778,"")</f>
        <v/>
      </c>
      <c r="D6779" s="39" t="str">
        <f>IFERROR(__xludf.DUMMYFUNCTION("IFERROR(RANK(raw!$H6778,Filter(raw!$H$2:$H10000,raw!$B$2:$B10000=raw!$B6778),1),"""")"),"")</f>
        <v/>
      </c>
      <c r="E6779" s="40" t="str">
        <f t="array" ref="E6779">IFERROR(INDEX(raw!$B:$H,MATCH(1,(raw!$B:$B=$B6779)*(raw!$D:$D=$C6779),0),7), "n/a")</f>
        <v/>
      </c>
    </row>
    <row r="6780">
      <c r="B6780" s="39" t="str">
        <f>IFERROR(raw!$B6779,"")</f>
        <v/>
      </c>
      <c r="C6780" s="39" t="str">
        <f>IFERROR(raw!$D6779,"")</f>
        <v/>
      </c>
      <c r="D6780" s="39" t="str">
        <f>IFERROR(__xludf.DUMMYFUNCTION("IFERROR(RANK(raw!$H6779,Filter(raw!$H$2:$H10000,raw!$B$2:$B10000=raw!$B6779),1),"""")"),"")</f>
        <v/>
      </c>
      <c r="E6780" s="40" t="str">
        <f t="array" ref="E6780">IFERROR(INDEX(raw!$B:$H,MATCH(1,(raw!$B:$B=$B6780)*(raw!$D:$D=$C6780),0),7), "n/a")</f>
        <v/>
      </c>
    </row>
    <row r="6781">
      <c r="B6781" s="39" t="str">
        <f>IFERROR(raw!$B6780,"")</f>
        <v/>
      </c>
      <c r="C6781" s="39" t="str">
        <f>IFERROR(raw!$D6780,"")</f>
        <v/>
      </c>
      <c r="D6781" s="39" t="str">
        <f>IFERROR(__xludf.DUMMYFUNCTION("IFERROR(RANK(raw!$H6780,Filter(raw!$H$2:$H10000,raw!$B$2:$B10000=raw!$B6780),1),"""")"),"")</f>
        <v/>
      </c>
      <c r="E6781" s="40" t="str">
        <f t="array" ref="E6781">IFERROR(INDEX(raw!$B:$H,MATCH(1,(raw!$B:$B=$B6781)*(raw!$D:$D=$C6781),0),7), "n/a")</f>
        <v/>
      </c>
    </row>
    <row r="6782">
      <c r="B6782" s="39" t="str">
        <f>IFERROR(raw!$B6781,"")</f>
        <v/>
      </c>
      <c r="C6782" s="39" t="str">
        <f>IFERROR(raw!$D6781,"")</f>
        <v/>
      </c>
      <c r="D6782" s="39" t="str">
        <f>IFERROR(__xludf.DUMMYFUNCTION("IFERROR(RANK(raw!$H6781,Filter(raw!$H$2:$H10000,raw!$B$2:$B10000=raw!$B6781),1),"""")"),"")</f>
        <v/>
      </c>
      <c r="E6782" s="40" t="str">
        <f t="array" ref="E6782">IFERROR(INDEX(raw!$B:$H,MATCH(1,(raw!$B:$B=$B6782)*(raw!$D:$D=$C6782),0),7), "n/a")</f>
        <v/>
      </c>
    </row>
    <row r="6783">
      <c r="B6783" s="39" t="str">
        <f>IFERROR(raw!$B6782,"")</f>
        <v/>
      </c>
      <c r="C6783" s="39" t="str">
        <f>IFERROR(raw!$D6782,"")</f>
        <v/>
      </c>
      <c r="D6783" s="39" t="str">
        <f>IFERROR(__xludf.DUMMYFUNCTION("IFERROR(RANK(raw!$H6782,Filter(raw!$H$2:$H10000,raw!$B$2:$B10000=raw!$B6782),1),"""")"),"")</f>
        <v/>
      </c>
      <c r="E6783" s="40" t="str">
        <f t="array" ref="E6783">IFERROR(INDEX(raw!$B:$H,MATCH(1,(raw!$B:$B=$B6783)*(raw!$D:$D=$C6783),0),7), "n/a")</f>
        <v/>
      </c>
    </row>
    <row r="6784">
      <c r="B6784" s="39" t="str">
        <f>IFERROR(raw!$B6783,"")</f>
        <v/>
      </c>
      <c r="C6784" s="39" t="str">
        <f>IFERROR(raw!$D6783,"")</f>
        <v/>
      </c>
      <c r="D6784" s="39" t="str">
        <f>IFERROR(__xludf.DUMMYFUNCTION("IFERROR(RANK(raw!$H6783,Filter(raw!$H$2:$H10000,raw!$B$2:$B10000=raw!$B6783),1),"""")"),"")</f>
        <v/>
      </c>
      <c r="E6784" s="40" t="str">
        <f t="array" ref="E6784">IFERROR(INDEX(raw!$B:$H,MATCH(1,(raw!$B:$B=$B6784)*(raw!$D:$D=$C6784),0),7), "n/a")</f>
        <v/>
      </c>
    </row>
    <row r="6785">
      <c r="B6785" s="39" t="str">
        <f>IFERROR(raw!$B6784,"")</f>
        <v/>
      </c>
      <c r="C6785" s="39" t="str">
        <f>IFERROR(raw!$D6784,"")</f>
        <v/>
      </c>
      <c r="D6785" s="39" t="str">
        <f>IFERROR(__xludf.DUMMYFUNCTION("IFERROR(RANK(raw!$H6784,Filter(raw!$H$2:$H10000,raw!$B$2:$B10000=raw!$B6784),1),"""")"),"")</f>
        <v/>
      </c>
      <c r="E6785" s="40" t="str">
        <f t="array" ref="E6785">IFERROR(INDEX(raw!$B:$H,MATCH(1,(raw!$B:$B=$B6785)*(raw!$D:$D=$C6785),0),7), "n/a")</f>
        <v/>
      </c>
    </row>
    <row r="6786">
      <c r="B6786" s="39" t="str">
        <f>IFERROR(raw!$B6785,"")</f>
        <v/>
      </c>
      <c r="C6786" s="39" t="str">
        <f>IFERROR(raw!$D6785,"")</f>
        <v/>
      </c>
      <c r="D6786" s="39" t="str">
        <f>IFERROR(__xludf.DUMMYFUNCTION("IFERROR(RANK(raw!$H6785,Filter(raw!$H$2:$H10000,raw!$B$2:$B10000=raw!$B6785),1),"""")"),"")</f>
        <v/>
      </c>
      <c r="E6786" s="40" t="str">
        <f t="array" ref="E6786">IFERROR(INDEX(raw!$B:$H,MATCH(1,(raw!$B:$B=$B6786)*(raw!$D:$D=$C6786),0),7), "n/a")</f>
        <v/>
      </c>
    </row>
    <row r="6787">
      <c r="B6787" s="39" t="str">
        <f>IFERROR(raw!$B6786,"")</f>
        <v/>
      </c>
      <c r="C6787" s="39" t="str">
        <f>IFERROR(raw!$D6786,"")</f>
        <v/>
      </c>
      <c r="D6787" s="39" t="str">
        <f>IFERROR(__xludf.DUMMYFUNCTION("IFERROR(RANK(raw!$H6786,Filter(raw!$H$2:$H10000,raw!$B$2:$B10000=raw!$B6786),1),"""")"),"")</f>
        <v/>
      </c>
      <c r="E6787" s="40" t="str">
        <f t="array" ref="E6787">IFERROR(INDEX(raw!$B:$H,MATCH(1,(raw!$B:$B=$B6787)*(raw!$D:$D=$C6787),0),7), "n/a")</f>
        <v/>
      </c>
    </row>
    <row r="6788">
      <c r="B6788" s="39" t="str">
        <f>IFERROR(raw!$B6787,"")</f>
        <v/>
      </c>
      <c r="C6788" s="39" t="str">
        <f>IFERROR(raw!$D6787,"")</f>
        <v/>
      </c>
      <c r="D6788" s="39" t="str">
        <f>IFERROR(__xludf.DUMMYFUNCTION("IFERROR(RANK(raw!$H6787,Filter(raw!$H$2:$H10000,raw!$B$2:$B10000=raw!$B6787),1),"""")"),"")</f>
        <v/>
      </c>
      <c r="E6788" s="40" t="str">
        <f t="array" ref="E6788">IFERROR(INDEX(raw!$B:$H,MATCH(1,(raw!$B:$B=$B6788)*(raw!$D:$D=$C6788),0),7), "n/a")</f>
        <v/>
      </c>
    </row>
    <row r="6789">
      <c r="B6789" s="39" t="str">
        <f>IFERROR(raw!$B6788,"")</f>
        <v/>
      </c>
      <c r="C6789" s="39" t="str">
        <f>IFERROR(raw!$D6788,"")</f>
        <v/>
      </c>
      <c r="D6789" s="39" t="str">
        <f>IFERROR(__xludf.DUMMYFUNCTION("IFERROR(RANK(raw!$H6788,Filter(raw!$H$2:$H10000,raw!$B$2:$B10000=raw!$B6788),1),"""")"),"")</f>
        <v/>
      </c>
      <c r="E6789" s="40" t="str">
        <f t="array" ref="E6789">IFERROR(INDEX(raw!$B:$H,MATCH(1,(raw!$B:$B=$B6789)*(raw!$D:$D=$C6789),0),7), "n/a")</f>
        <v/>
      </c>
    </row>
    <row r="6790">
      <c r="B6790" s="39" t="str">
        <f>IFERROR(raw!$B6789,"")</f>
        <v/>
      </c>
      <c r="C6790" s="39" t="str">
        <f>IFERROR(raw!$D6789,"")</f>
        <v/>
      </c>
      <c r="D6790" s="39" t="str">
        <f>IFERROR(__xludf.DUMMYFUNCTION("IFERROR(RANK(raw!$H6789,Filter(raw!$H$2:$H10000,raw!$B$2:$B10000=raw!$B6789),1),"""")"),"")</f>
        <v/>
      </c>
      <c r="E6790" s="40" t="str">
        <f t="array" ref="E6790">IFERROR(INDEX(raw!$B:$H,MATCH(1,(raw!$B:$B=$B6790)*(raw!$D:$D=$C6790),0),7), "n/a")</f>
        <v/>
      </c>
    </row>
    <row r="6791">
      <c r="B6791" s="39" t="str">
        <f>IFERROR(raw!$B6790,"")</f>
        <v/>
      </c>
      <c r="C6791" s="39" t="str">
        <f>IFERROR(raw!$D6790,"")</f>
        <v/>
      </c>
      <c r="D6791" s="39" t="str">
        <f>IFERROR(__xludf.DUMMYFUNCTION("IFERROR(RANK(raw!$H6790,Filter(raw!$H$2:$H10000,raw!$B$2:$B10000=raw!$B6790),1),"""")"),"")</f>
        <v/>
      </c>
      <c r="E6791" s="40" t="str">
        <f t="array" ref="E6791">IFERROR(INDEX(raw!$B:$H,MATCH(1,(raw!$B:$B=$B6791)*(raw!$D:$D=$C6791),0),7), "n/a")</f>
        <v/>
      </c>
    </row>
    <row r="6792">
      <c r="B6792" s="39" t="str">
        <f>IFERROR(raw!$B6791,"")</f>
        <v/>
      </c>
      <c r="C6792" s="39" t="str">
        <f>IFERROR(raw!$D6791,"")</f>
        <v/>
      </c>
      <c r="D6792" s="39" t="str">
        <f>IFERROR(__xludf.DUMMYFUNCTION("IFERROR(RANK(raw!$H6791,Filter(raw!$H$2:$H10000,raw!$B$2:$B10000=raw!$B6791),1),"""")"),"")</f>
        <v/>
      </c>
      <c r="E6792" s="40" t="str">
        <f t="array" ref="E6792">IFERROR(INDEX(raw!$B:$H,MATCH(1,(raw!$B:$B=$B6792)*(raw!$D:$D=$C6792),0),7), "n/a")</f>
        <v/>
      </c>
    </row>
    <row r="6793">
      <c r="B6793" s="39" t="str">
        <f>IFERROR(raw!$B6792,"")</f>
        <v/>
      </c>
      <c r="C6793" s="39" t="str">
        <f>IFERROR(raw!$D6792,"")</f>
        <v/>
      </c>
      <c r="D6793" s="39" t="str">
        <f>IFERROR(__xludf.DUMMYFUNCTION("IFERROR(RANK(raw!$H6792,Filter(raw!$H$2:$H10000,raw!$B$2:$B10000=raw!$B6792),1),"""")"),"")</f>
        <v/>
      </c>
      <c r="E6793" s="40" t="str">
        <f t="array" ref="E6793">IFERROR(INDEX(raw!$B:$H,MATCH(1,(raw!$B:$B=$B6793)*(raw!$D:$D=$C6793),0),7), "n/a")</f>
        <v/>
      </c>
    </row>
    <row r="6794">
      <c r="B6794" s="39" t="str">
        <f>IFERROR(raw!$B6793,"")</f>
        <v/>
      </c>
      <c r="C6794" s="39" t="str">
        <f>IFERROR(raw!$D6793,"")</f>
        <v/>
      </c>
      <c r="D6794" s="39" t="str">
        <f>IFERROR(__xludf.DUMMYFUNCTION("IFERROR(RANK(raw!$H6793,Filter(raw!$H$2:$H10000,raw!$B$2:$B10000=raw!$B6793),1),"""")"),"")</f>
        <v/>
      </c>
      <c r="E6794" s="40" t="str">
        <f t="array" ref="E6794">IFERROR(INDEX(raw!$B:$H,MATCH(1,(raw!$B:$B=$B6794)*(raw!$D:$D=$C6794),0),7), "n/a")</f>
        <v/>
      </c>
    </row>
    <row r="6795">
      <c r="B6795" s="39" t="str">
        <f>IFERROR(raw!$B6794,"")</f>
        <v/>
      </c>
      <c r="C6795" s="39" t="str">
        <f>IFERROR(raw!$D6794,"")</f>
        <v/>
      </c>
      <c r="D6795" s="39" t="str">
        <f>IFERROR(__xludf.DUMMYFUNCTION("IFERROR(RANK(raw!$H6794,Filter(raw!$H$2:$H10000,raw!$B$2:$B10000=raw!$B6794),1),"""")"),"")</f>
        <v/>
      </c>
      <c r="E6795" s="40" t="str">
        <f t="array" ref="E6795">IFERROR(INDEX(raw!$B:$H,MATCH(1,(raw!$B:$B=$B6795)*(raw!$D:$D=$C6795),0),7), "n/a")</f>
        <v/>
      </c>
    </row>
    <row r="6796">
      <c r="B6796" s="39" t="str">
        <f>IFERROR(raw!$B6795,"")</f>
        <v/>
      </c>
      <c r="C6796" s="39" t="str">
        <f>IFERROR(raw!$D6795,"")</f>
        <v/>
      </c>
      <c r="D6796" s="39" t="str">
        <f>IFERROR(__xludf.DUMMYFUNCTION("IFERROR(RANK(raw!$H6795,Filter(raw!$H$2:$H10000,raw!$B$2:$B10000=raw!$B6795),1),"""")"),"")</f>
        <v/>
      </c>
      <c r="E6796" s="40" t="str">
        <f t="array" ref="E6796">IFERROR(INDEX(raw!$B:$H,MATCH(1,(raw!$B:$B=$B6796)*(raw!$D:$D=$C6796),0),7), "n/a")</f>
        <v/>
      </c>
    </row>
    <row r="6797">
      <c r="B6797" s="39" t="str">
        <f>IFERROR(raw!$B6796,"")</f>
        <v/>
      </c>
      <c r="C6797" s="39" t="str">
        <f>IFERROR(raw!$D6796,"")</f>
        <v/>
      </c>
      <c r="D6797" s="39" t="str">
        <f>IFERROR(__xludf.DUMMYFUNCTION("IFERROR(RANK(raw!$H6796,Filter(raw!$H$2:$H10000,raw!$B$2:$B10000=raw!$B6796),1),"""")"),"")</f>
        <v/>
      </c>
      <c r="E6797" s="40" t="str">
        <f t="array" ref="E6797">IFERROR(INDEX(raw!$B:$H,MATCH(1,(raw!$B:$B=$B6797)*(raw!$D:$D=$C6797),0),7), "n/a")</f>
        <v/>
      </c>
    </row>
    <row r="6798">
      <c r="B6798" s="39" t="str">
        <f>IFERROR(raw!$B6797,"")</f>
        <v/>
      </c>
      <c r="C6798" s="39" t="str">
        <f>IFERROR(raw!$D6797,"")</f>
        <v/>
      </c>
      <c r="D6798" s="39" t="str">
        <f>IFERROR(__xludf.DUMMYFUNCTION("IFERROR(RANK(raw!$H6797,Filter(raw!$H$2:$H10000,raw!$B$2:$B10000=raw!$B6797),1),"""")"),"")</f>
        <v/>
      </c>
      <c r="E6798" s="40" t="str">
        <f t="array" ref="E6798">IFERROR(INDEX(raw!$B:$H,MATCH(1,(raw!$B:$B=$B6798)*(raw!$D:$D=$C6798),0),7), "n/a")</f>
        <v/>
      </c>
    </row>
    <row r="6799">
      <c r="B6799" s="39" t="str">
        <f>IFERROR(raw!$B6798,"")</f>
        <v/>
      </c>
      <c r="C6799" s="39" t="str">
        <f>IFERROR(raw!$D6798,"")</f>
        <v/>
      </c>
      <c r="D6799" s="39" t="str">
        <f>IFERROR(__xludf.DUMMYFUNCTION("IFERROR(RANK(raw!$H6798,Filter(raw!$H$2:$H10000,raw!$B$2:$B10000=raw!$B6798),1),"""")"),"")</f>
        <v/>
      </c>
      <c r="E6799" s="40" t="str">
        <f t="array" ref="E6799">IFERROR(INDEX(raw!$B:$H,MATCH(1,(raw!$B:$B=$B6799)*(raw!$D:$D=$C6799),0),7), "n/a")</f>
        <v/>
      </c>
    </row>
    <row r="6800">
      <c r="B6800" s="39" t="str">
        <f>IFERROR(raw!$B6799,"")</f>
        <v/>
      </c>
      <c r="C6800" s="39" t="str">
        <f>IFERROR(raw!$D6799,"")</f>
        <v/>
      </c>
      <c r="D6800" s="39" t="str">
        <f>IFERROR(__xludf.DUMMYFUNCTION("IFERROR(RANK(raw!$H6799,Filter(raw!$H$2:$H10000,raw!$B$2:$B10000=raw!$B6799),1),"""")"),"")</f>
        <v/>
      </c>
      <c r="E6800" s="40" t="str">
        <f t="array" ref="E6800">IFERROR(INDEX(raw!$B:$H,MATCH(1,(raw!$B:$B=$B6800)*(raw!$D:$D=$C6800),0),7), "n/a")</f>
        <v/>
      </c>
    </row>
    <row r="6801">
      <c r="B6801" s="39" t="str">
        <f>IFERROR(raw!$B6800,"")</f>
        <v/>
      </c>
      <c r="C6801" s="39" t="str">
        <f>IFERROR(raw!$D6800,"")</f>
        <v/>
      </c>
      <c r="D6801" s="39" t="str">
        <f>IFERROR(__xludf.DUMMYFUNCTION("IFERROR(RANK(raw!$H6800,Filter(raw!$H$2:$H10000,raw!$B$2:$B10000=raw!$B6800),1),"""")"),"")</f>
        <v/>
      </c>
      <c r="E6801" s="40" t="str">
        <f t="array" ref="E6801">IFERROR(INDEX(raw!$B:$H,MATCH(1,(raw!$B:$B=$B6801)*(raw!$D:$D=$C6801),0),7), "n/a")</f>
        <v/>
      </c>
    </row>
    <row r="6802">
      <c r="B6802" s="39" t="str">
        <f>IFERROR(raw!$B6801,"")</f>
        <v/>
      </c>
      <c r="C6802" s="39" t="str">
        <f>IFERROR(raw!$D6801,"")</f>
        <v/>
      </c>
      <c r="D6802" s="39" t="str">
        <f>IFERROR(__xludf.DUMMYFUNCTION("IFERROR(RANK(raw!$H6801,Filter(raw!$H$2:$H10000,raw!$B$2:$B10000=raw!$B6801),1),"""")"),"")</f>
        <v/>
      </c>
      <c r="E6802" s="40" t="str">
        <f t="array" ref="E6802">IFERROR(INDEX(raw!$B:$H,MATCH(1,(raw!$B:$B=$B6802)*(raw!$D:$D=$C6802),0),7), "n/a")</f>
        <v/>
      </c>
    </row>
    <row r="6803">
      <c r="B6803" s="39" t="str">
        <f>IFERROR(raw!$B6802,"")</f>
        <v/>
      </c>
      <c r="C6803" s="39" t="str">
        <f>IFERROR(raw!$D6802,"")</f>
        <v/>
      </c>
      <c r="D6803" s="39" t="str">
        <f>IFERROR(__xludf.DUMMYFUNCTION("IFERROR(RANK(raw!$H6802,Filter(raw!$H$2:$H10000,raw!$B$2:$B10000=raw!$B6802),1),"""")"),"")</f>
        <v/>
      </c>
      <c r="E6803" s="40" t="str">
        <f t="array" ref="E6803">IFERROR(INDEX(raw!$B:$H,MATCH(1,(raw!$B:$B=$B6803)*(raw!$D:$D=$C6803),0),7), "n/a")</f>
        <v/>
      </c>
    </row>
    <row r="6804">
      <c r="B6804" s="39" t="str">
        <f>IFERROR(raw!$B6803,"")</f>
        <v/>
      </c>
      <c r="C6804" s="39" t="str">
        <f>IFERROR(raw!$D6803,"")</f>
        <v/>
      </c>
      <c r="D6804" s="39" t="str">
        <f>IFERROR(__xludf.DUMMYFUNCTION("IFERROR(RANK(raw!$H6803,Filter(raw!$H$2:$H10000,raw!$B$2:$B10000=raw!$B6803),1),"""")"),"")</f>
        <v/>
      </c>
      <c r="E6804" s="40" t="str">
        <f t="array" ref="E6804">IFERROR(INDEX(raw!$B:$H,MATCH(1,(raw!$B:$B=$B6804)*(raw!$D:$D=$C6804),0),7), "n/a")</f>
        <v/>
      </c>
    </row>
    <row r="6805">
      <c r="B6805" s="39" t="str">
        <f>IFERROR(raw!$B6804,"")</f>
        <v/>
      </c>
      <c r="C6805" s="39" t="str">
        <f>IFERROR(raw!$D6804,"")</f>
        <v/>
      </c>
      <c r="D6805" s="39" t="str">
        <f>IFERROR(__xludf.DUMMYFUNCTION("IFERROR(RANK(raw!$H6804,Filter(raw!$H$2:$H10000,raw!$B$2:$B10000=raw!$B6804),1),"""")"),"")</f>
        <v/>
      </c>
      <c r="E6805" s="40" t="str">
        <f t="array" ref="E6805">IFERROR(INDEX(raw!$B:$H,MATCH(1,(raw!$B:$B=$B6805)*(raw!$D:$D=$C6805),0),7), "n/a")</f>
        <v/>
      </c>
    </row>
    <row r="6806">
      <c r="B6806" s="39" t="str">
        <f>IFERROR(raw!$B6805,"")</f>
        <v/>
      </c>
      <c r="C6806" s="39" t="str">
        <f>IFERROR(raw!$D6805,"")</f>
        <v/>
      </c>
      <c r="D6806" s="39" t="str">
        <f>IFERROR(__xludf.DUMMYFUNCTION("IFERROR(RANK(raw!$H6805,Filter(raw!$H$2:$H10000,raw!$B$2:$B10000=raw!$B6805),1),"""")"),"")</f>
        <v/>
      </c>
      <c r="E6806" s="40" t="str">
        <f t="array" ref="E6806">IFERROR(INDEX(raw!$B:$H,MATCH(1,(raw!$B:$B=$B6806)*(raw!$D:$D=$C6806),0),7), "n/a")</f>
        <v/>
      </c>
    </row>
    <row r="6807">
      <c r="B6807" s="39" t="str">
        <f>IFERROR(raw!$B6806,"")</f>
        <v/>
      </c>
      <c r="C6807" s="39" t="str">
        <f>IFERROR(raw!$D6806,"")</f>
        <v/>
      </c>
      <c r="D6807" s="39" t="str">
        <f>IFERROR(__xludf.DUMMYFUNCTION("IFERROR(RANK(raw!$H6806,Filter(raw!$H$2:$H10000,raw!$B$2:$B10000=raw!$B6806),1),"""")"),"")</f>
        <v/>
      </c>
      <c r="E6807" s="40" t="str">
        <f t="array" ref="E6807">IFERROR(INDEX(raw!$B:$H,MATCH(1,(raw!$B:$B=$B6807)*(raw!$D:$D=$C6807),0),7), "n/a")</f>
        <v/>
      </c>
    </row>
    <row r="6808">
      <c r="B6808" s="39" t="str">
        <f>IFERROR(raw!$B6807,"")</f>
        <v/>
      </c>
      <c r="C6808" s="39" t="str">
        <f>IFERROR(raw!$D6807,"")</f>
        <v/>
      </c>
      <c r="D6808" s="39" t="str">
        <f>IFERROR(__xludf.DUMMYFUNCTION("IFERROR(RANK(raw!$H6807,Filter(raw!$H$2:$H10000,raw!$B$2:$B10000=raw!$B6807),1),"""")"),"")</f>
        <v/>
      </c>
      <c r="E6808" s="40" t="str">
        <f t="array" ref="E6808">IFERROR(INDEX(raw!$B:$H,MATCH(1,(raw!$B:$B=$B6808)*(raw!$D:$D=$C6808),0),7), "n/a")</f>
        <v/>
      </c>
    </row>
    <row r="6809">
      <c r="B6809" s="39" t="str">
        <f>IFERROR(raw!$B6808,"")</f>
        <v/>
      </c>
      <c r="C6809" s="39" t="str">
        <f>IFERROR(raw!$D6808,"")</f>
        <v/>
      </c>
      <c r="D6809" s="39" t="str">
        <f>IFERROR(__xludf.DUMMYFUNCTION("IFERROR(RANK(raw!$H6808,Filter(raw!$H$2:$H10000,raw!$B$2:$B10000=raw!$B6808),1),"""")"),"")</f>
        <v/>
      </c>
      <c r="E6809" s="40" t="str">
        <f t="array" ref="E6809">IFERROR(INDEX(raw!$B:$H,MATCH(1,(raw!$B:$B=$B6809)*(raw!$D:$D=$C6809),0),7), "n/a")</f>
        <v/>
      </c>
    </row>
    <row r="6810">
      <c r="B6810" s="39" t="str">
        <f>IFERROR(raw!$B6809,"")</f>
        <v/>
      </c>
      <c r="C6810" s="39" t="str">
        <f>IFERROR(raw!$D6809,"")</f>
        <v/>
      </c>
      <c r="D6810" s="39" t="str">
        <f>IFERROR(__xludf.DUMMYFUNCTION("IFERROR(RANK(raw!$H6809,Filter(raw!$H$2:$H10000,raw!$B$2:$B10000=raw!$B6809),1),"""")"),"")</f>
        <v/>
      </c>
      <c r="E6810" s="40" t="str">
        <f t="array" ref="E6810">IFERROR(INDEX(raw!$B:$H,MATCH(1,(raw!$B:$B=$B6810)*(raw!$D:$D=$C6810),0),7), "n/a")</f>
        <v/>
      </c>
    </row>
    <row r="6811">
      <c r="B6811" s="39" t="str">
        <f>IFERROR(raw!$B6810,"")</f>
        <v/>
      </c>
      <c r="C6811" s="39" t="str">
        <f>IFERROR(raw!$D6810,"")</f>
        <v/>
      </c>
      <c r="D6811" s="39" t="str">
        <f>IFERROR(__xludf.DUMMYFUNCTION("IFERROR(RANK(raw!$H6810,Filter(raw!$H$2:$H10000,raw!$B$2:$B10000=raw!$B6810),1),"""")"),"")</f>
        <v/>
      </c>
      <c r="E6811" s="40" t="str">
        <f t="array" ref="E6811">IFERROR(INDEX(raw!$B:$H,MATCH(1,(raw!$B:$B=$B6811)*(raw!$D:$D=$C6811),0),7), "n/a")</f>
        <v/>
      </c>
    </row>
    <row r="6812">
      <c r="B6812" s="39" t="str">
        <f>IFERROR(raw!$B6811,"")</f>
        <v/>
      </c>
      <c r="C6812" s="39" t="str">
        <f>IFERROR(raw!$D6811,"")</f>
        <v/>
      </c>
      <c r="D6812" s="39" t="str">
        <f>IFERROR(__xludf.DUMMYFUNCTION("IFERROR(RANK(raw!$H6811,Filter(raw!$H$2:$H10000,raw!$B$2:$B10000=raw!$B6811),1),"""")"),"")</f>
        <v/>
      </c>
      <c r="E6812" s="40" t="str">
        <f t="array" ref="E6812">IFERROR(INDEX(raw!$B:$H,MATCH(1,(raw!$B:$B=$B6812)*(raw!$D:$D=$C6812),0),7), "n/a")</f>
        <v/>
      </c>
    </row>
    <row r="6813">
      <c r="B6813" s="39" t="str">
        <f>IFERROR(raw!$B6812,"")</f>
        <v/>
      </c>
      <c r="C6813" s="39" t="str">
        <f>IFERROR(raw!$D6812,"")</f>
        <v/>
      </c>
      <c r="D6813" s="39" t="str">
        <f>IFERROR(__xludf.DUMMYFUNCTION("IFERROR(RANK(raw!$H6812,Filter(raw!$H$2:$H10000,raw!$B$2:$B10000=raw!$B6812),1),"""")"),"")</f>
        <v/>
      </c>
      <c r="E6813" s="40" t="str">
        <f t="array" ref="E6813">IFERROR(INDEX(raw!$B:$H,MATCH(1,(raw!$B:$B=$B6813)*(raw!$D:$D=$C6813),0),7), "n/a")</f>
        <v/>
      </c>
    </row>
    <row r="6814">
      <c r="B6814" s="39" t="str">
        <f>IFERROR(raw!$B6813,"")</f>
        <v/>
      </c>
      <c r="C6814" s="39" t="str">
        <f>IFERROR(raw!$D6813,"")</f>
        <v/>
      </c>
      <c r="D6814" s="39" t="str">
        <f>IFERROR(__xludf.DUMMYFUNCTION("IFERROR(RANK(raw!$H6813,Filter(raw!$H$2:$H10000,raw!$B$2:$B10000=raw!$B6813),1),"""")"),"")</f>
        <v/>
      </c>
      <c r="E6814" s="40" t="str">
        <f t="array" ref="E6814">IFERROR(INDEX(raw!$B:$H,MATCH(1,(raw!$B:$B=$B6814)*(raw!$D:$D=$C6814),0),7), "n/a")</f>
        <v/>
      </c>
    </row>
    <row r="6815">
      <c r="B6815" s="39" t="str">
        <f>IFERROR(raw!$B6814,"")</f>
        <v/>
      </c>
      <c r="C6815" s="39" t="str">
        <f>IFERROR(raw!$D6814,"")</f>
        <v/>
      </c>
      <c r="D6815" s="39" t="str">
        <f>IFERROR(__xludf.DUMMYFUNCTION("IFERROR(RANK(raw!$H6814,Filter(raw!$H$2:$H10000,raw!$B$2:$B10000=raw!$B6814),1),"""")"),"")</f>
        <v/>
      </c>
      <c r="E6815" s="40" t="str">
        <f t="array" ref="E6815">IFERROR(INDEX(raw!$B:$H,MATCH(1,(raw!$B:$B=$B6815)*(raw!$D:$D=$C6815),0),7), "n/a")</f>
        <v/>
      </c>
    </row>
    <row r="6816">
      <c r="B6816" s="39" t="str">
        <f>IFERROR(raw!$B6815,"")</f>
        <v/>
      </c>
      <c r="C6816" s="39" t="str">
        <f>IFERROR(raw!$D6815,"")</f>
        <v/>
      </c>
      <c r="D6816" s="39" t="str">
        <f>IFERROR(__xludf.DUMMYFUNCTION("IFERROR(RANK(raw!$H6815,Filter(raw!$H$2:$H10000,raw!$B$2:$B10000=raw!$B6815),1),"""")"),"")</f>
        <v/>
      </c>
      <c r="E6816" s="40" t="str">
        <f t="array" ref="E6816">IFERROR(INDEX(raw!$B:$H,MATCH(1,(raw!$B:$B=$B6816)*(raw!$D:$D=$C6816),0),7), "n/a")</f>
        <v/>
      </c>
    </row>
    <row r="6817">
      <c r="B6817" s="39" t="str">
        <f>IFERROR(raw!$B6816,"")</f>
        <v/>
      </c>
      <c r="C6817" s="39" t="str">
        <f>IFERROR(raw!$D6816,"")</f>
        <v/>
      </c>
      <c r="D6817" s="39" t="str">
        <f>IFERROR(__xludf.DUMMYFUNCTION("IFERROR(RANK(raw!$H6816,Filter(raw!$H$2:$H10000,raw!$B$2:$B10000=raw!$B6816),1),"""")"),"")</f>
        <v/>
      </c>
      <c r="E6817" s="40" t="str">
        <f t="array" ref="E6817">IFERROR(INDEX(raw!$B:$H,MATCH(1,(raw!$B:$B=$B6817)*(raw!$D:$D=$C6817),0),7), "n/a")</f>
        <v/>
      </c>
    </row>
    <row r="6818">
      <c r="B6818" s="39" t="str">
        <f>IFERROR(raw!$B6817,"")</f>
        <v/>
      </c>
      <c r="C6818" s="39" t="str">
        <f>IFERROR(raw!$D6817,"")</f>
        <v/>
      </c>
      <c r="D6818" s="39" t="str">
        <f>IFERROR(__xludf.DUMMYFUNCTION("IFERROR(RANK(raw!$H6817,Filter(raw!$H$2:$H10000,raw!$B$2:$B10000=raw!$B6817),1),"""")"),"")</f>
        <v/>
      </c>
      <c r="E6818" s="40" t="str">
        <f t="array" ref="E6818">IFERROR(INDEX(raw!$B:$H,MATCH(1,(raw!$B:$B=$B6818)*(raw!$D:$D=$C6818),0),7), "n/a")</f>
        <v/>
      </c>
    </row>
    <row r="6819">
      <c r="B6819" s="39" t="str">
        <f>IFERROR(raw!$B6818,"")</f>
        <v/>
      </c>
      <c r="C6819" s="39" t="str">
        <f>IFERROR(raw!$D6818,"")</f>
        <v/>
      </c>
      <c r="D6819" s="39" t="str">
        <f>IFERROR(__xludf.DUMMYFUNCTION("IFERROR(RANK(raw!$H6818,Filter(raw!$H$2:$H10000,raw!$B$2:$B10000=raw!$B6818),1),"""")"),"")</f>
        <v/>
      </c>
      <c r="E6819" s="40" t="str">
        <f t="array" ref="E6819">IFERROR(INDEX(raw!$B:$H,MATCH(1,(raw!$B:$B=$B6819)*(raw!$D:$D=$C6819),0),7), "n/a")</f>
        <v/>
      </c>
    </row>
    <row r="6820">
      <c r="B6820" s="39" t="str">
        <f>IFERROR(raw!$B6819,"")</f>
        <v/>
      </c>
      <c r="C6820" s="39" t="str">
        <f>IFERROR(raw!$D6819,"")</f>
        <v/>
      </c>
      <c r="D6820" s="39" t="str">
        <f>IFERROR(__xludf.DUMMYFUNCTION("IFERROR(RANK(raw!$H6819,Filter(raw!$H$2:$H10000,raw!$B$2:$B10000=raw!$B6819),1),"""")"),"")</f>
        <v/>
      </c>
      <c r="E6820" s="40" t="str">
        <f t="array" ref="E6820">IFERROR(INDEX(raw!$B:$H,MATCH(1,(raw!$B:$B=$B6820)*(raw!$D:$D=$C6820),0),7), "n/a")</f>
        <v/>
      </c>
    </row>
    <row r="6821">
      <c r="B6821" s="39" t="str">
        <f>IFERROR(raw!$B6820,"")</f>
        <v/>
      </c>
      <c r="C6821" s="39" t="str">
        <f>IFERROR(raw!$D6820,"")</f>
        <v/>
      </c>
      <c r="D6821" s="39" t="str">
        <f>IFERROR(__xludf.DUMMYFUNCTION("IFERROR(RANK(raw!$H6820,Filter(raw!$H$2:$H10000,raw!$B$2:$B10000=raw!$B6820),1),"""")"),"")</f>
        <v/>
      </c>
      <c r="E6821" s="40" t="str">
        <f t="array" ref="E6821">IFERROR(INDEX(raw!$B:$H,MATCH(1,(raw!$B:$B=$B6821)*(raw!$D:$D=$C6821),0),7), "n/a")</f>
        <v/>
      </c>
    </row>
    <row r="6822">
      <c r="B6822" s="39" t="str">
        <f>IFERROR(raw!$B6821,"")</f>
        <v/>
      </c>
      <c r="C6822" s="39" t="str">
        <f>IFERROR(raw!$D6821,"")</f>
        <v/>
      </c>
      <c r="D6822" s="39" t="str">
        <f>IFERROR(__xludf.DUMMYFUNCTION("IFERROR(RANK(raw!$H6821,Filter(raw!$H$2:$H10000,raw!$B$2:$B10000=raw!$B6821),1),"""")"),"")</f>
        <v/>
      </c>
      <c r="E6822" s="40" t="str">
        <f t="array" ref="E6822">IFERROR(INDEX(raw!$B:$H,MATCH(1,(raw!$B:$B=$B6822)*(raw!$D:$D=$C6822),0),7), "n/a")</f>
        <v/>
      </c>
    </row>
    <row r="6823">
      <c r="B6823" s="39" t="str">
        <f>IFERROR(raw!$B6822,"")</f>
        <v/>
      </c>
      <c r="C6823" s="39" t="str">
        <f>IFERROR(raw!$D6822,"")</f>
        <v/>
      </c>
      <c r="D6823" s="39" t="str">
        <f>IFERROR(__xludf.DUMMYFUNCTION("IFERROR(RANK(raw!$H6822,Filter(raw!$H$2:$H10000,raw!$B$2:$B10000=raw!$B6822),1),"""")"),"")</f>
        <v/>
      </c>
      <c r="E6823" s="40" t="str">
        <f t="array" ref="E6823">IFERROR(INDEX(raw!$B:$H,MATCH(1,(raw!$B:$B=$B6823)*(raw!$D:$D=$C6823),0),7), "n/a")</f>
        <v/>
      </c>
    </row>
    <row r="6824">
      <c r="B6824" s="39" t="str">
        <f>IFERROR(raw!$B6823,"")</f>
        <v/>
      </c>
      <c r="C6824" s="39" t="str">
        <f>IFERROR(raw!$D6823,"")</f>
        <v/>
      </c>
      <c r="D6824" s="39" t="str">
        <f>IFERROR(__xludf.DUMMYFUNCTION("IFERROR(RANK(raw!$H6823,Filter(raw!$H$2:$H10000,raw!$B$2:$B10000=raw!$B6823),1),"""")"),"")</f>
        <v/>
      </c>
      <c r="E6824" s="40" t="str">
        <f t="array" ref="E6824">IFERROR(INDEX(raw!$B:$H,MATCH(1,(raw!$B:$B=$B6824)*(raw!$D:$D=$C6824),0),7), "n/a")</f>
        <v/>
      </c>
    </row>
    <row r="6825">
      <c r="B6825" s="39" t="str">
        <f>IFERROR(raw!$B6824,"")</f>
        <v/>
      </c>
      <c r="C6825" s="39" t="str">
        <f>IFERROR(raw!$D6824,"")</f>
        <v/>
      </c>
      <c r="D6825" s="39" t="str">
        <f>IFERROR(__xludf.DUMMYFUNCTION("IFERROR(RANK(raw!$H6824,Filter(raw!$H$2:$H10000,raw!$B$2:$B10000=raw!$B6824),1),"""")"),"")</f>
        <v/>
      </c>
      <c r="E6825" s="40" t="str">
        <f t="array" ref="E6825">IFERROR(INDEX(raw!$B:$H,MATCH(1,(raw!$B:$B=$B6825)*(raw!$D:$D=$C6825),0),7), "n/a")</f>
        <v/>
      </c>
    </row>
    <row r="6826">
      <c r="B6826" s="39" t="str">
        <f>IFERROR(raw!$B6825,"")</f>
        <v/>
      </c>
      <c r="C6826" s="39" t="str">
        <f>IFERROR(raw!$D6825,"")</f>
        <v/>
      </c>
      <c r="D6826" s="39" t="str">
        <f>IFERROR(__xludf.DUMMYFUNCTION("IFERROR(RANK(raw!$H6825,Filter(raw!$H$2:$H10000,raw!$B$2:$B10000=raw!$B6825),1),"""")"),"")</f>
        <v/>
      </c>
      <c r="E6826" s="40" t="str">
        <f t="array" ref="E6826">IFERROR(INDEX(raw!$B:$H,MATCH(1,(raw!$B:$B=$B6826)*(raw!$D:$D=$C6826),0),7), "n/a")</f>
        <v/>
      </c>
    </row>
    <row r="6827">
      <c r="B6827" s="39" t="str">
        <f>IFERROR(raw!$B6826,"")</f>
        <v/>
      </c>
      <c r="C6827" s="39" t="str">
        <f>IFERROR(raw!$D6826,"")</f>
        <v/>
      </c>
      <c r="D6827" s="39" t="str">
        <f>IFERROR(__xludf.DUMMYFUNCTION("IFERROR(RANK(raw!$H6826,Filter(raw!$H$2:$H10000,raw!$B$2:$B10000=raw!$B6826),1),"""")"),"")</f>
        <v/>
      </c>
      <c r="E6827" s="40" t="str">
        <f t="array" ref="E6827">IFERROR(INDEX(raw!$B:$H,MATCH(1,(raw!$B:$B=$B6827)*(raw!$D:$D=$C6827),0),7), "n/a")</f>
        <v/>
      </c>
    </row>
    <row r="6828">
      <c r="B6828" s="39" t="str">
        <f>IFERROR(raw!$B6827,"")</f>
        <v/>
      </c>
      <c r="C6828" s="39" t="str">
        <f>IFERROR(raw!$D6827,"")</f>
        <v/>
      </c>
      <c r="D6828" s="39" t="str">
        <f>IFERROR(__xludf.DUMMYFUNCTION("IFERROR(RANK(raw!$H6827,Filter(raw!$H$2:$H10000,raw!$B$2:$B10000=raw!$B6827),1),"""")"),"")</f>
        <v/>
      </c>
      <c r="E6828" s="40" t="str">
        <f t="array" ref="E6828">IFERROR(INDEX(raw!$B:$H,MATCH(1,(raw!$B:$B=$B6828)*(raw!$D:$D=$C6828),0),7), "n/a")</f>
        <v/>
      </c>
    </row>
    <row r="6829">
      <c r="B6829" s="39" t="str">
        <f>IFERROR(raw!$B6828,"")</f>
        <v/>
      </c>
      <c r="C6829" s="39" t="str">
        <f>IFERROR(raw!$D6828,"")</f>
        <v/>
      </c>
      <c r="D6829" s="39" t="str">
        <f>IFERROR(__xludf.DUMMYFUNCTION("IFERROR(RANK(raw!$H6828,Filter(raw!$H$2:$H10000,raw!$B$2:$B10000=raw!$B6828),1),"""")"),"")</f>
        <v/>
      </c>
      <c r="E6829" s="40" t="str">
        <f t="array" ref="E6829">IFERROR(INDEX(raw!$B:$H,MATCH(1,(raw!$B:$B=$B6829)*(raw!$D:$D=$C6829),0),7), "n/a")</f>
        <v/>
      </c>
    </row>
    <row r="6830">
      <c r="B6830" s="39" t="str">
        <f>IFERROR(raw!$B6829,"")</f>
        <v/>
      </c>
      <c r="C6830" s="39" t="str">
        <f>IFERROR(raw!$D6829,"")</f>
        <v/>
      </c>
      <c r="D6830" s="39" t="str">
        <f>IFERROR(__xludf.DUMMYFUNCTION("IFERROR(RANK(raw!$H6829,Filter(raw!$H$2:$H10000,raw!$B$2:$B10000=raw!$B6829),1),"""")"),"")</f>
        <v/>
      </c>
      <c r="E6830" s="40" t="str">
        <f t="array" ref="E6830">IFERROR(INDEX(raw!$B:$H,MATCH(1,(raw!$B:$B=$B6830)*(raw!$D:$D=$C6830),0),7), "n/a")</f>
        <v/>
      </c>
    </row>
    <row r="6831">
      <c r="B6831" s="39" t="str">
        <f>IFERROR(raw!$B6830,"")</f>
        <v/>
      </c>
      <c r="C6831" s="39" t="str">
        <f>IFERROR(raw!$D6830,"")</f>
        <v/>
      </c>
      <c r="D6831" s="39" t="str">
        <f>IFERROR(__xludf.DUMMYFUNCTION("IFERROR(RANK(raw!$H6830,Filter(raw!$H$2:$H10000,raw!$B$2:$B10000=raw!$B6830),1),"""")"),"")</f>
        <v/>
      </c>
      <c r="E6831" s="40" t="str">
        <f t="array" ref="E6831">IFERROR(INDEX(raw!$B:$H,MATCH(1,(raw!$B:$B=$B6831)*(raw!$D:$D=$C6831),0),7), "n/a")</f>
        <v/>
      </c>
    </row>
    <row r="6832">
      <c r="B6832" s="39" t="str">
        <f>IFERROR(raw!$B6831,"")</f>
        <v/>
      </c>
      <c r="C6832" s="39" t="str">
        <f>IFERROR(raw!$D6831,"")</f>
        <v/>
      </c>
      <c r="D6832" s="39" t="str">
        <f>IFERROR(__xludf.DUMMYFUNCTION("IFERROR(RANK(raw!$H6831,Filter(raw!$H$2:$H10000,raw!$B$2:$B10000=raw!$B6831),1),"""")"),"")</f>
        <v/>
      </c>
      <c r="E6832" s="40" t="str">
        <f t="array" ref="E6832">IFERROR(INDEX(raw!$B:$H,MATCH(1,(raw!$B:$B=$B6832)*(raw!$D:$D=$C6832),0),7), "n/a")</f>
        <v/>
      </c>
    </row>
    <row r="6833">
      <c r="B6833" s="39" t="str">
        <f>IFERROR(raw!$B6832,"")</f>
        <v/>
      </c>
      <c r="C6833" s="39" t="str">
        <f>IFERROR(raw!$D6832,"")</f>
        <v/>
      </c>
      <c r="D6833" s="39" t="str">
        <f>IFERROR(__xludf.DUMMYFUNCTION("IFERROR(RANK(raw!$H6832,Filter(raw!$H$2:$H10000,raw!$B$2:$B10000=raw!$B6832),1),"""")"),"")</f>
        <v/>
      </c>
      <c r="E6833" s="40" t="str">
        <f t="array" ref="E6833">IFERROR(INDEX(raw!$B:$H,MATCH(1,(raw!$B:$B=$B6833)*(raw!$D:$D=$C6833),0),7), "n/a")</f>
        <v/>
      </c>
    </row>
    <row r="6834">
      <c r="B6834" s="39" t="str">
        <f>IFERROR(raw!$B6833,"")</f>
        <v/>
      </c>
      <c r="C6834" s="39" t="str">
        <f>IFERROR(raw!$D6833,"")</f>
        <v/>
      </c>
      <c r="D6834" s="39" t="str">
        <f>IFERROR(__xludf.DUMMYFUNCTION("IFERROR(RANK(raw!$H6833,Filter(raw!$H$2:$H10000,raw!$B$2:$B10000=raw!$B6833),1),"""")"),"")</f>
        <v/>
      </c>
      <c r="E6834" s="40" t="str">
        <f t="array" ref="E6834">IFERROR(INDEX(raw!$B:$H,MATCH(1,(raw!$B:$B=$B6834)*(raw!$D:$D=$C6834),0),7), "n/a")</f>
        <v/>
      </c>
    </row>
    <row r="6835">
      <c r="B6835" s="39" t="str">
        <f>IFERROR(raw!$B6834,"")</f>
        <v/>
      </c>
      <c r="C6835" s="39" t="str">
        <f>IFERROR(raw!$D6834,"")</f>
        <v/>
      </c>
      <c r="D6835" s="39" t="str">
        <f>IFERROR(__xludf.DUMMYFUNCTION("IFERROR(RANK(raw!$H6834,Filter(raw!$H$2:$H10000,raw!$B$2:$B10000=raw!$B6834),1),"""")"),"")</f>
        <v/>
      </c>
      <c r="E6835" s="40" t="str">
        <f t="array" ref="E6835">IFERROR(INDEX(raw!$B:$H,MATCH(1,(raw!$B:$B=$B6835)*(raw!$D:$D=$C6835),0),7), "n/a")</f>
        <v/>
      </c>
    </row>
    <row r="6836">
      <c r="B6836" s="39" t="str">
        <f>IFERROR(raw!$B6835,"")</f>
        <v/>
      </c>
      <c r="C6836" s="39" t="str">
        <f>IFERROR(raw!$D6835,"")</f>
        <v/>
      </c>
      <c r="D6836" s="39" t="str">
        <f>IFERROR(__xludf.DUMMYFUNCTION("IFERROR(RANK(raw!$H6835,Filter(raw!$H$2:$H10000,raw!$B$2:$B10000=raw!$B6835),1),"""")"),"")</f>
        <v/>
      </c>
      <c r="E6836" s="40" t="str">
        <f t="array" ref="E6836">IFERROR(INDEX(raw!$B:$H,MATCH(1,(raw!$B:$B=$B6836)*(raw!$D:$D=$C6836),0),7), "n/a")</f>
        <v/>
      </c>
    </row>
    <row r="6837">
      <c r="B6837" s="39" t="str">
        <f>IFERROR(raw!$B6836,"")</f>
        <v/>
      </c>
      <c r="C6837" s="39" t="str">
        <f>IFERROR(raw!$D6836,"")</f>
        <v/>
      </c>
      <c r="D6837" s="39" t="str">
        <f>IFERROR(__xludf.DUMMYFUNCTION("IFERROR(RANK(raw!$H6836,Filter(raw!$H$2:$H10000,raw!$B$2:$B10000=raw!$B6836),1),"""")"),"")</f>
        <v/>
      </c>
      <c r="E6837" s="40" t="str">
        <f t="array" ref="E6837">IFERROR(INDEX(raw!$B:$H,MATCH(1,(raw!$B:$B=$B6837)*(raw!$D:$D=$C6837),0),7), "n/a")</f>
        <v/>
      </c>
    </row>
    <row r="6838">
      <c r="B6838" s="39" t="str">
        <f>IFERROR(raw!$B6837,"")</f>
        <v/>
      </c>
      <c r="C6838" s="39" t="str">
        <f>IFERROR(raw!$D6837,"")</f>
        <v/>
      </c>
      <c r="D6838" s="39" t="str">
        <f>IFERROR(__xludf.DUMMYFUNCTION("IFERROR(RANK(raw!$H6837,Filter(raw!$H$2:$H10000,raw!$B$2:$B10000=raw!$B6837),1),"""")"),"")</f>
        <v/>
      </c>
      <c r="E6838" s="40" t="str">
        <f t="array" ref="E6838">IFERROR(INDEX(raw!$B:$H,MATCH(1,(raw!$B:$B=$B6838)*(raw!$D:$D=$C6838),0),7), "n/a")</f>
        <v/>
      </c>
    </row>
    <row r="6839">
      <c r="B6839" s="39" t="str">
        <f>IFERROR(raw!$B6838,"")</f>
        <v/>
      </c>
      <c r="C6839" s="39" t="str">
        <f>IFERROR(raw!$D6838,"")</f>
        <v/>
      </c>
      <c r="D6839" s="39" t="str">
        <f>IFERROR(__xludf.DUMMYFUNCTION("IFERROR(RANK(raw!$H6838,Filter(raw!$H$2:$H10000,raw!$B$2:$B10000=raw!$B6838),1),"""")"),"")</f>
        <v/>
      </c>
      <c r="E6839" s="40" t="str">
        <f t="array" ref="E6839">IFERROR(INDEX(raw!$B:$H,MATCH(1,(raw!$B:$B=$B6839)*(raw!$D:$D=$C6839),0),7), "n/a")</f>
        <v/>
      </c>
    </row>
    <row r="6840">
      <c r="B6840" s="39" t="str">
        <f>IFERROR(raw!$B6839,"")</f>
        <v/>
      </c>
      <c r="C6840" s="39" t="str">
        <f>IFERROR(raw!$D6839,"")</f>
        <v/>
      </c>
      <c r="D6840" s="39" t="str">
        <f>IFERROR(__xludf.DUMMYFUNCTION("IFERROR(RANK(raw!$H6839,Filter(raw!$H$2:$H10000,raw!$B$2:$B10000=raw!$B6839),1),"""")"),"")</f>
        <v/>
      </c>
      <c r="E6840" s="40" t="str">
        <f t="array" ref="E6840">IFERROR(INDEX(raw!$B:$H,MATCH(1,(raw!$B:$B=$B6840)*(raw!$D:$D=$C6840),0),7), "n/a")</f>
        <v/>
      </c>
    </row>
    <row r="6841">
      <c r="B6841" s="39" t="str">
        <f>IFERROR(raw!$B6840,"")</f>
        <v/>
      </c>
      <c r="C6841" s="39" t="str">
        <f>IFERROR(raw!$D6840,"")</f>
        <v/>
      </c>
      <c r="D6841" s="39" t="str">
        <f>IFERROR(__xludf.DUMMYFUNCTION("IFERROR(RANK(raw!$H6840,Filter(raw!$H$2:$H10000,raw!$B$2:$B10000=raw!$B6840),1),"""")"),"")</f>
        <v/>
      </c>
      <c r="E6841" s="40" t="str">
        <f t="array" ref="E6841">IFERROR(INDEX(raw!$B:$H,MATCH(1,(raw!$B:$B=$B6841)*(raw!$D:$D=$C6841),0),7), "n/a")</f>
        <v/>
      </c>
    </row>
    <row r="6842">
      <c r="B6842" s="39" t="str">
        <f>IFERROR(raw!$B6841,"")</f>
        <v/>
      </c>
      <c r="C6842" s="39" t="str">
        <f>IFERROR(raw!$D6841,"")</f>
        <v/>
      </c>
      <c r="D6842" s="39" t="str">
        <f>IFERROR(__xludf.DUMMYFUNCTION("IFERROR(RANK(raw!$H6841,Filter(raw!$H$2:$H10000,raw!$B$2:$B10000=raw!$B6841),1),"""")"),"")</f>
        <v/>
      </c>
      <c r="E6842" s="40" t="str">
        <f t="array" ref="E6842">IFERROR(INDEX(raw!$B:$H,MATCH(1,(raw!$B:$B=$B6842)*(raw!$D:$D=$C6842),0),7), "n/a")</f>
        <v/>
      </c>
    </row>
    <row r="6843">
      <c r="B6843" s="39" t="str">
        <f>IFERROR(raw!$B6842,"")</f>
        <v/>
      </c>
      <c r="C6843" s="39" t="str">
        <f>IFERROR(raw!$D6842,"")</f>
        <v/>
      </c>
      <c r="D6843" s="39" t="str">
        <f>IFERROR(__xludf.DUMMYFUNCTION("IFERROR(RANK(raw!$H6842,Filter(raw!$H$2:$H10000,raw!$B$2:$B10000=raw!$B6842),1),"""")"),"")</f>
        <v/>
      </c>
      <c r="E6843" s="40" t="str">
        <f t="array" ref="E6843">IFERROR(INDEX(raw!$B:$H,MATCH(1,(raw!$B:$B=$B6843)*(raw!$D:$D=$C6843),0),7), "n/a")</f>
        <v/>
      </c>
    </row>
    <row r="6844">
      <c r="B6844" s="39" t="str">
        <f>IFERROR(raw!$B6843,"")</f>
        <v/>
      </c>
      <c r="C6844" s="39" t="str">
        <f>IFERROR(raw!$D6843,"")</f>
        <v/>
      </c>
      <c r="D6844" s="39" t="str">
        <f>IFERROR(__xludf.DUMMYFUNCTION("IFERROR(RANK(raw!$H6843,Filter(raw!$H$2:$H10000,raw!$B$2:$B10000=raw!$B6843),1),"""")"),"")</f>
        <v/>
      </c>
      <c r="E6844" s="40" t="str">
        <f t="array" ref="E6844">IFERROR(INDEX(raw!$B:$H,MATCH(1,(raw!$B:$B=$B6844)*(raw!$D:$D=$C6844),0),7), "n/a")</f>
        <v/>
      </c>
    </row>
    <row r="6845">
      <c r="B6845" s="39" t="str">
        <f>IFERROR(raw!$B6844,"")</f>
        <v/>
      </c>
      <c r="C6845" s="39" t="str">
        <f>IFERROR(raw!$D6844,"")</f>
        <v/>
      </c>
      <c r="D6845" s="39" t="str">
        <f>IFERROR(__xludf.DUMMYFUNCTION("IFERROR(RANK(raw!$H6844,Filter(raw!$H$2:$H10000,raw!$B$2:$B10000=raw!$B6844),1),"""")"),"")</f>
        <v/>
      </c>
      <c r="E6845" s="40" t="str">
        <f t="array" ref="E6845">IFERROR(INDEX(raw!$B:$H,MATCH(1,(raw!$B:$B=$B6845)*(raw!$D:$D=$C6845),0),7), "n/a")</f>
        <v/>
      </c>
    </row>
    <row r="6846">
      <c r="B6846" s="39" t="str">
        <f>IFERROR(raw!$B6845,"")</f>
        <v/>
      </c>
      <c r="C6846" s="39" t="str">
        <f>IFERROR(raw!$D6845,"")</f>
        <v/>
      </c>
      <c r="D6846" s="39" t="str">
        <f>IFERROR(__xludf.DUMMYFUNCTION("IFERROR(RANK(raw!$H6845,Filter(raw!$H$2:$H10000,raw!$B$2:$B10000=raw!$B6845),1),"""")"),"")</f>
        <v/>
      </c>
      <c r="E6846" s="40" t="str">
        <f t="array" ref="E6846">IFERROR(INDEX(raw!$B:$H,MATCH(1,(raw!$B:$B=$B6846)*(raw!$D:$D=$C6846),0),7), "n/a")</f>
        <v/>
      </c>
    </row>
    <row r="6847">
      <c r="B6847" s="39" t="str">
        <f>IFERROR(raw!$B6846,"")</f>
        <v/>
      </c>
      <c r="C6847" s="39" t="str">
        <f>IFERROR(raw!$D6846,"")</f>
        <v/>
      </c>
      <c r="D6847" s="39" t="str">
        <f>IFERROR(__xludf.DUMMYFUNCTION("IFERROR(RANK(raw!$H6846,Filter(raw!$H$2:$H10000,raw!$B$2:$B10000=raw!$B6846),1),"""")"),"")</f>
        <v/>
      </c>
      <c r="E6847" s="40" t="str">
        <f t="array" ref="E6847">IFERROR(INDEX(raw!$B:$H,MATCH(1,(raw!$B:$B=$B6847)*(raw!$D:$D=$C6847),0),7), "n/a")</f>
        <v/>
      </c>
    </row>
    <row r="6848">
      <c r="B6848" s="39" t="str">
        <f>IFERROR(raw!$B6847,"")</f>
        <v/>
      </c>
      <c r="C6848" s="39" t="str">
        <f>IFERROR(raw!$D6847,"")</f>
        <v/>
      </c>
      <c r="D6848" s="39" t="str">
        <f>IFERROR(__xludf.DUMMYFUNCTION("IFERROR(RANK(raw!$H6847,Filter(raw!$H$2:$H10000,raw!$B$2:$B10000=raw!$B6847),1),"""")"),"")</f>
        <v/>
      </c>
      <c r="E6848" s="40" t="str">
        <f t="array" ref="E6848">IFERROR(INDEX(raw!$B:$H,MATCH(1,(raw!$B:$B=$B6848)*(raw!$D:$D=$C6848),0),7), "n/a")</f>
        <v/>
      </c>
    </row>
    <row r="6849">
      <c r="B6849" s="39" t="str">
        <f>IFERROR(raw!$B6848,"")</f>
        <v/>
      </c>
      <c r="C6849" s="39" t="str">
        <f>IFERROR(raw!$D6848,"")</f>
        <v/>
      </c>
      <c r="D6849" s="39" t="str">
        <f>IFERROR(__xludf.DUMMYFUNCTION("IFERROR(RANK(raw!$H6848,Filter(raw!$H$2:$H10000,raw!$B$2:$B10000=raw!$B6848),1),"""")"),"")</f>
        <v/>
      </c>
      <c r="E6849" s="40" t="str">
        <f t="array" ref="E6849">IFERROR(INDEX(raw!$B:$H,MATCH(1,(raw!$B:$B=$B6849)*(raw!$D:$D=$C6849),0),7), "n/a")</f>
        <v/>
      </c>
    </row>
    <row r="6850">
      <c r="B6850" s="39" t="str">
        <f>IFERROR(raw!$B6849,"")</f>
        <v/>
      </c>
      <c r="C6850" s="39" t="str">
        <f>IFERROR(raw!$D6849,"")</f>
        <v/>
      </c>
      <c r="D6850" s="39" t="str">
        <f>IFERROR(__xludf.DUMMYFUNCTION("IFERROR(RANK(raw!$H6849,Filter(raw!$H$2:$H10000,raw!$B$2:$B10000=raw!$B6849),1),"""")"),"")</f>
        <v/>
      </c>
      <c r="E6850" s="40" t="str">
        <f t="array" ref="E6850">IFERROR(INDEX(raw!$B:$H,MATCH(1,(raw!$B:$B=$B6850)*(raw!$D:$D=$C6850),0),7), "n/a")</f>
        <v/>
      </c>
    </row>
    <row r="6851">
      <c r="B6851" s="39" t="str">
        <f>IFERROR(raw!$B6850,"")</f>
        <v/>
      </c>
      <c r="C6851" s="39" t="str">
        <f>IFERROR(raw!$D6850,"")</f>
        <v/>
      </c>
      <c r="D6851" s="39" t="str">
        <f>IFERROR(__xludf.DUMMYFUNCTION("IFERROR(RANK(raw!$H6850,Filter(raw!$H$2:$H10000,raw!$B$2:$B10000=raw!$B6850),1),"""")"),"")</f>
        <v/>
      </c>
      <c r="E6851" s="40" t="str">
        <f t="array" ref="E6851">IFERROR(INDEX(raw!$B:$H,MATCH(1,(raw!$B:$B=$B6851)*(raw!$D:$D=$C6851),0),7), "n/a")</f>
        <v/>
      </c>
    </row>
    <row r="6852">
      <c r="B6852" s="39" t="str">
        <f>IFERROR(raw!$B6851,"")</f>
        <v/>
      </c>
      <c r="C6852" s="39" t="str">
        <f>IFERROR(raw!$D6851,"")</f>
        <v/>
      </c>
      <c r="D6852" s="39" t="str">
        <f>IFERROR(__xludf.DUMMYFUNCTION("IFERROR(RANK(raw!$H6851,Filter(raw!$H$2:$H10000,raw!$B$2:$B10000=raw!$B6851),1),"""")"),"")</f>
        <v/>
      </c>
      <c r="E6852" s="40" t="str">
        <f t="array" ref="E6852">IFERROR(INDEX(raw!$B:$H,MATCH(1,(raw!$B:$B=$B6852)*(raw!$D:$D=$C6852),0),7), "n/a")</f>
        <v/>
      </c>
    </row>
    <row r="6853">
      <c r="B6853" s="39" t="str">
        <f>IFERROR(raw!$B6852,"")</f>
        <v/>
      </c>
      <c r="C6853" s="39" t="str">
        <f>IFERROR(raw!$D6852,"")</f>
        <v/>
      </c>
      <c r="D6853" s="39" t="str">
        <f>IFERROR(__xludf.DUMMYFUNCTION("IFERROR(RANK(raw!$H6852,Filter(raw!$H$2:$H10000,raw!$B$2:$B10000=raw!$B6852),1),"""")"),"")</f>
        <v/>
      </c>
      <c r="E6853" s="40" t="str">
        <f t="array" ref="E6853">IFERROR(INDEX(raw!$B:$H,MATCH(1,(raw!$B:$B=$B6853)*(raw!$D:$D=$C6853),0),7), "n/a")</f>
        <v/>
      </c>
    </row>
    <row r="6854">
      <c r="B6854" s="39" t="str">
        <f>IFERROR(raw!$B6853,"")</f>
        <v/>
      </c>
      <c r="C6854" s="39" t="str">
        <f>IFERROR(raw!$D6853,"")</f>
        <v/>
      </c>
      <c r="D6854" s="39" t="str">
        <f>IFERROR(__xludf.DUMMYFUNCTION("IFERROR(RANK(raw!$H6853,Filter(raw!$H$2:$H10000,raw!$B$2:$B10000=raw!$B6853),1),"""")"),"")</f>
        <v/>
      </c>
      <c r="E6854" s="40" t="str">
        <f t="array" ref="E6854">IFERROR(INDEX(raw!$B:$H,MATCH(1,(raw!$B:$B=$B6854)*(raw!$D:$D=$C6854),0),7), "n/a")</f>
        <v/>
      </c>
    </row>
    <row r="6855">
      <c r="B6855" s="39" t="str">
        <f>IFERROR(raw!$B6854,"")</f>
        <v/>
      </c>
      <c r="C6855" s="39" t="str">
        <f>IFERROR(raw!$D6854,"")</f>
        <v/>
      </c>
      <c r="D6855" s="39" t="str">
        <f>IFERROR(__xludf.DUMMYFUNCTION("IFERROR(RANK(raw!$H6854,Filter(raw!$H$2:$H10000,raw!$B$2:$B10000=raw!$B6854),1),"""")"),"")</f>
        <v/>
      </c>
      <c r="E6855" s="40" t="str">
        <f t="array" ref="E6855">IFERROR(INDEX(raw!$B:$H,MATCH(1,(raw!$B:$B=$B6855)*(raw!$D:$D=$C6855),0),7), "n/a")</f>
        <v/>
      </c>
    </row>
    <row r="6856">
      <c r="B6856" s="39" t="str">
        <f>IFERROR(raw!$B6855,"")</f>
        <v/>
      </c>
      <c r="C6856" s="39" t="str">
        <f>IFERROR(raw!$D6855,"")</f>
        <v/>
      </c>
      <c r="D6856" s="39" t="str">
        <f>IFERROR(__xludf.DUMMYFUNCTION("IFERROR(RANK(raw!$H6855,Filter(raw!$H$2:$H10000,raw!$B$2:$B10000=raw!$B6855),1),"""")"),"")</f>
        <v/>
      </c>
      <c r="E6856" s="40" t="str">
        <f t="array" ref="E6856">IFERROR(INDEX(raw!$B:$H,MATCH(1,(raw!$B:$B=$B6856)*(raw!$D:$D=$C6856),0),7), "n/a")</f>
        <v/>
      </c>
    </row>
    <row r="6857">
      <c r="B6857" s="39" t="str">
        <f>IFERROR(raw!$B6856,"")</f>
        <v/>
      </c>
      <c r="C6857" s="39" t="str">
        <f>IFERROR(raw!$D6856,"")</f>
        <v/>
      </c>
      <c r="D6857" s="39" t="str">
        <f>IFERROR(__xludf.DUMMYFUNCTION("IFERROR(RANK(raw!$H6856,Filter(raw!$H$2:$H10000,raw!$B$2:$B10000=raw!$B6856),1),"""")"),"")</f>
        <v/>
      </c>
      <c r="E6857" s="40" t="str">
        <f t="array" ref="E6857">IFERROR(INDEX(raw!$B:$H,MATCH(1,(raw!$B:$B=$B6857)*(raw!$D:$D=$C6857),0),7), "n/a")</f>
        <v/>
      </c>
    </row>
    <row r="6858">
      <c r="B6858" s="39" t="str">
        <f>IFERROR(raw!$B6857,"")</f>
        <v/>
      </c>
      <c r="C6858" s="39" t="str">
        <f>IFERROR(raw!$D6857,"")</f>
        <v/>
      </c>
      <c r="D6858" s="39" t="str">
        <f>IFERROR(__xludf.DUMMYFUNCTION("IFERROR(RANK(raw!$H6857,Filter(raw!$H$2:$H10000,raw!$B$2:$B10000=raw!$B6857),1),"""")"),"")</f>
        <v/>
      </c>
      <c r="E6858" s="40" t="str">
        <f t="array" ref="E6858">IFERROR(INDEX(raw!$B:$H,MATCH(1,(raw!$B:$B=$B6858)*(raw!$D:$D=$C6858),0),7), "n/a")</f>
        <v/>
      </c>
    </row>
    <row r="6859">
      <c r="B6859" s="39" t="str">
        <f>IFERROR(raw!$B6858,"")</f>
        <v/>
      </c>
      <c r="C6859" s="39" t="str">
        <f>IFERROR(raw!$D6858,"")</f>
        <v/>
      </c>
      <c r="D6859" s="39" t="str">
        <f>IFERROR(__xludf.DUMMYFUNCTION("IFERROR(RANK(raw!$H6858,Filter(raw!$H$2:$H10000,raw!$B$2:$B10000=raw!$B6858),1),"""")"),"")</f>
        <v/>
      </c>
      <c r="E6859" s="40" t="str">
        <f t="array" ref="E6859">IFERROR(INDEX(raw!$B:$H,MATCH(1,(raw!$B:$B=$B6859)*(raw!$D:$D=$C6859),0),7), "n/a")</f>
        <v/>
      </c>
    </row>
    <row r="6860">
      <c r="B6860" s="39" t="str">
        <f>IFERROR(raw!$B6859,"")</f>
        <v/>
      </c>
      <c r="C6860" s="39" t="str">
        <f>IFERROR(raw!$D6859,"")</f>
        <v/>
      </c>
      <c r="D6860" s="39" t="str">
        <f>IFERROR(__xludf.DUMMYFUNCTION("IFERROR(RANK(raw!$H6859,Filter(raw!$H$2:$H10000,raw!$B$2:$B10000=raw!$B6859),1),"""")"),"")</f>
        <v/>
      </c>
      <c r="E6860" s="40" t="str">
        <f t="array" ref="E6860">IFERROR(INDEX(raw!$B:$H,MATCH(1,(raw!$B:$B=$B6860)*(raw!$D:$D=$C6860),0),7), "n/a")</f>
        <v/>
      </c>
    </row>
    <row r="6861">
      <c r="B6861" s="39" t="str">
        <f>IFERROR(raw!$B6860,"")</f>
        <v/>
      </c>
      <c r="C6861" s="39" t="str">
        <f>IFERROR(raw!$D6860,"")</f>
        <v/>
      </c>
      <c r="D6861" s="39" t="str">
        <f>IFERROR(__xludf.DUMMYFUNCTION("IFERROR(RANK(raw!$H6860,Filter(raw!$H$2:$H10000,raw!$B$2:$B10000=raw!$B6860),1),"""")"),"")</f>
        <v/>
      </c>
      <c r="E6861" s="40" t="str">
        <f t="array" ref="E6861">IFERROR(INDEX(raw!$B:$H,MATCH(1,(raw!$B:$B=$B6861)*(raw!$D:$D=$C6861),0),7), "n/a")</f>
        <v/>
      </c>
    </row>
    <row r="6862">
      <c r="B6862" s="39" t="str">
        <f>IFERROR(raw!$B6861,"")</f>
        <v/>
      </c>
      <c r="C6862" s="39" t="str">
        <f>IFERROR(raw!$D6861,"")</f>
        <v/>
      </c>
      <c r="D6862" s="39" t="str">
        <f>IFERROR(__xludf.DUMMYFUNCTION("IFERROR(RANK(raw!$H6861,Filter(raw!$H$2:$H10000,raw!$B$2:$B10000=raw!$B6861),1),"""")"),"")</f>
        <v/>
      </c>
      <c r="E6862" s="40" t="str">
        <f t="array" ref="E6862">IFERROR(INDEX(raw!$B:$H,MATCH(1,(raw!$B:$B=$B6862)*(raw!$D:$D=$C6862),0),7), "n/a")</f>
        <v/>
      </c>
    </row>
    <row r="6863">
      <c r="B6863" s="39" t="str">
        <f>IFERROR(raw!$B6862,"")</f>
        <v/>
      </c>
      <c r="C6863" s="39" t="str">
        <f>IFERROR(raw!$D6862,"")</f>
        <v/>
      </c>
      <c r="D6863" s="39" t="str">
        <f>IFERROR(__xludf.DUMMYFUNCTION("IFERROR(RANK(raw!$H6862,Filter(raw!$H$2:$H10000,raw!$B$2:$B10000=raw!$B6862),1),"""")"),"")</f>
        <v/>
      </c>
      <c r="E6863" s="40" t="str">
        <f t="array" ref="E6863">IFERROR(INDEX(raw!$B:$H,MATCH(1,(raw!$B:$B=$B6863)*(raw!$D:$D=$C6863),0),7), "n/a")</f>
        <v/>
      </c>
    </row>
    <row r="6864">
      <c r="B6864" s="39" t="str">
        <f>IFERROR(raw!$B6863,"")</f>
        <v/>
      </c>
      <c r="C6864" s="39" t="str">
        <f>IFERROR(raw!$D6863,"")</f>
        <v/>
      </c>
      <c r="D6864" s="39" t="str">
        <f>IFERROR(__xludf.DUMMYFUNCTION("IFERROR(RANK(raw!$H6863,Filter(raw!$H$2:$H10000,raw!$B$2:$B10000=raw!$B6863),1),"""")"),"")</f>
        <v/>
      </c>
      <c r="E6864" s="40" t="str">
        <f t="array" ref="E6864">IFERROR(INDEX(raw!$B:$H,MATCH(1,(raw!$B:$B=$B6864)*(raw!$D:$D=$C6864),0),7), "n/a")</f>
        <v/>
      </c>
    </row>
    <row r="6865">
      <c r="B6865" s="39" t="str">
        <f>IFERROR(raw!$B6864,"")</f>
        <v/>
      </c>
      <c r="C6865" s="39" t="str">
        <f>IFERROR(raw!$D6864,"")</f>
        <v/>
      </c>
      <c r="D6865" s="39" t="str">
        <f>IFERROR(__xludf.DUMMYFUNCTION("IFERROR(RANK(raw!$H6864,Filter(raw!$H$2:$H10000,raw!$B$2:$B10000=raw!$B6864),1),"""")"),"")</f>
        <v/>
      </c>
      <c r="E6865" s="40" t="str">
        <f t="array" ref="E6865">IFERROR(INDEX(raw!$B:$H,MATCH(1,(raw!$B:$B=$B6865)*(raw!$D:$D=$C6865),0),7), "n/a")</f>
        <v/>
      </c>
    </row>
    <row r="6866">
      <c r="B6866" s="39" t="str">
        <f>IFERROR(raw!$B6865,"")</f>
        <v/>
      </c>
      <c r="C6866" s="39" t="str">
        <f>IFERROR(raw!$D6865,"")</f>
        <v/>
      </c>
      <c r="D6866" s="39" t="str">
        <f>IFERROR(__xludf.DUMMYFUNCTION("IFERROR(RANK(raw!$H6865,Filter(raw!$H$2:$H10000,raw!$B$2:$B10000=raw!$B6865),1),"""")"),"")</f>
        <v/>
      </c>
      <c r="E6866" s="40" t="str">
        <f t="array" ref="E6866">IFERROR(INDEX(raw!$B:$H,MATCH(1,(raw!$B:$B=$B6866)*(raw!$D:$D=$C6866),0),7), "n/a")</f>
        <v/>
      </c>
    </row>
    <row r="6867">
      <c r="B6867" s="39" t="str">
        <f>IFERROR(raw!$B6866,"")</f>
        <v/>
      </c>
      <c r="C6867" s="39" t="str">
        <f>IFERROR(raw!$D6866,"")</f>
        <v/>
      </c>
      <c r="D6867" s="39" t="str">
        <f>IFERROR(__xludf.DUMMYFUNCTION("IFERROR(RANK(raw!$H6866,Filter(raw!$H$2:$H10000,raw!$B$2:$B10000=raw!$B6866),1),"""")"),"")</f>
        <v/>
      </c>
      <c r="E6867" s="40" t="str">
        <f t="array" ref="E6867">IFERROR(INDEX(raw!$B:$H,MATCH(1,(raw!$B:$B=$B6867)*(raw!$D:$D=$C6867),0),7), "n/a")</f>
        <v/>
      </c>
    </row>
    <row r="6868">
      <c r="B6868" s="39" t="str">
        <f>IFERROR(raw!$B6867,"")</f>
        <v/>
      </c>
      <c r="C6868" s="39" t="str">
        <f>IFERROR(raw!$D6867,"")</f>
        <v/>
      </c>
      <c r="D6868" s="39" t="str">
        <f>IFERROR(__xludf.DUMMYFUNCTION("IFERROR(RANK(raw!$H6867,Filter(raw!$H$2:$H10000,raw!$B$2:$B10000=raw!$B6867),1),"""")"),"")</f>
        <v/>
      </c>
      <c r="E6868" s="40" t="str">
        <f t="array" ref="E6868">IFERROR(INDEX(raw!$B:$H,MATCH(1,(raw!$B:$B=$B6868)*(raw!$D:$D=$C6868),0),7), "n/a")</f>
        <v/>
      </c>
    </row>
    <row r="6869">
      <c r="B6869" s="39" t="str">
        <f>IFERROR(raw!$B6868,"")</f>
        <v/>
      </c>
      <c r="C6869" s="39" t="str">
        <f>IFERROR(raw!$D6868,"")</f>
        <v/>
      </c>
      <c r="D6869" s="39" t="str">
        <f>IFERROR(__xludf.DUMMYFUNCTION("IFERROR(RANK(raw!$H6868,Filter(raw!$H$2:$H10000,raw!$B$2:$B10000=raw!$B6868),1),"""")"),"")</f>
        <v/>
      </c>
      <c r="E6869" s="40" t="str">
        <f t="array" ref="E6869">IFERROR(INDEX(raw!$B:$H,MATCH(1,(raw!$B:$B=$B6869)*(raw!$D:$D=$C6869),0),7), "n/a")</f>
        <v/>
      </c>
    </row>
    <row r="6870">
      <c r="B6870" s="39" t="str">
        <f>IFERROR(raw!$B6869,"")</f>
        <v/>
      </c>
      <c r="C6870" s="39" t="str">
        <f>IFERROR(raw!$D6869,"")</f>
        <v/>
      </c>
      <c r="D6870" s="39" t="str">
        <f>IFERROR(__xludf.DUMMYFUNCTION("IFERROR(RANK(raw!$H6869,Filter(raw!$H$2:$H10000,raw!$B$2:$B10000=raw!$B6869),1),"""")"),"")</f>
        <v/>
      </c>
      <c r="E6870" s="40" t="str">
        <f t="array" ref="E6870">IFERROR(INDEX(raw!$B:$H,MATCH(1,(raw!$B:$B=$B6870)*(raw!$D:$D=$C6870),0),7), "n/a")</f>
        <v/>
      </c>
    </row>
    <row r="6871">
      <c r="B6871" s="39" t="str">
        <f>IFERROR(raw!$B6870,"")</f>
        <v/>
      </c>
      <c r="C6871" s="39" t="str">
        <f>IFERROR(raw!$D6870,"")</f>
        <v/>
      </c>
      <c r="D6871" s="39" t="str">
        <f>IFERROR(__xludf.DUMMYFUNCTION("IFERROR(RANK(raw!$H6870,Filter(raw!$H$2:$H10000,raw!$B$2:$B10000=raw!$B6870),1),"""")"),"")</f>
        <v/>
      </c>
      <c r="E6871" s="40" t="str">
        <f t="array" ref="E6871">IFERROR(INDEX(raw!$B:$H,MATCH(1,(raw!$B:$B=$B6871)*(raw!$D:$D=$C6871),0),7), "n/a")</f>
        <v/>
      </c>
    </row>
    <row r="6872">
      <c r="B6872" s="39" t="str">
        <f>IFERROR(raw!$B6871,"")</f>
        <v/>
      </c>
      <c r="C6872" s="39" t="str">
        <f>IFERROR(raw!$D6871,"")</f>
        <v/>
      </c>
      <c r="D6872" s="39" t="str">
        <f>IFERROR(__xludf.DUMMYFUNCTION("IFERROR(RANK(raw!$H6871,Filter(raw!$H$2:$H10000,raw!$B$2:$B10000=raw!$B6871),1),"""")"),"")</f>
        <v/>
      </c>
      <c r="E6872" s="40" t="str">
        <f t="array" ref="E6872">IFERROR(INDEX(raw!$B:$H,MATCH(1,(raw!$B:$B=$B6872)*(raw!$D:$D=$C6872),0),7), "n/a")</f>
        <v/>
      </c>
    </row>
    <row r="6873">
      <c r="B6873" s="39" t="str">
        <f>IFERROR(raw!$B6872,"")</f>
        <v/>
      </c>
      <c r="C6873" s="39" t="str">
        <f>IFERROR(raw!$D6872,"")</f>
        <v/>
      </c>
      <c r="D6873" s="39" t="str">
        <f>IFERROR(__xludf.DUMMYFUNCTION("IFERROR(RANK(raw!$H6872,Filter(raw!$H$2:$H10000,raw!$B$2:$B10000=raw!$B6872),1),"""")"),"")</f>
        <v/>
      </c>
      <c r="E6873" s="40" t="str">
        <f t="array" ref="E6873">IFERROR(INDEX(raw!$B:$H,MATCH(1,(raw!$B:$B=$B6873)*(raw!$D:$D=$C6873),0),7), "n/a")</f>
        <v/>
      </c>
    </row>
    <row r="6874">
      <c r="B6874" s="39" t="str">
        <f>IFERROR(raw!$B6873,"")</f>
        <v/>
      </c>
      <c r="C6874" s="39" t="str">
        <f>IFERROR(raw!$D6873,"")</f>
        <v/>
      </c>
      <c r="D6874" s="39" t="str">
        <f>IFERROR(__xludf.DUMMYFUNCTION("IFERROR(RANK(raw!$H6873,Filter(raw!$H$2:$H10000,raw!$B$2:$B10000=raw!$B6873),1),"""")"),"")</f>
        <v/>
      </c>
      <c r="E6874" s="40" t="str">
        <f t="array" ref="E6874">IFERROR(INDEX(raw!$B:$H,MATCH(1,(raw!$B:$B=$B6874)*(raw!$D:$D=$C6874),0),7), "n/a")</f>
        <v/>
      </c>
    </row>
    <row r="6875">
      <c r="B6875" s="39" t="str">
        <f>IFERROR(raw!$B6874,"")</f>
        <v/>
      </c>
      <c r="C6875" s="39" t="str">
        <f>IFERROR(raw!$D6874,"")</f>
        <v/>
      </c>
      <c r="D6875" s="39" t="str">
        <f>IFERROR(__xludf.DUMMYFUNCTION("IFERROR(RANK(raw!$H6874,Filter(raw!$H$2:$H10000,raw!$B$2:$B10000=raw!$B6874),1),"""")"),"")</f>
        <v/>
      </c>
      <c r="E6875" s="40" t="str">
        <f t="array" ref="E6875">IFERROR(INDEX(raw!$B:$H,MATCH(1,(raw!$B:$B=$B6875)*(raw!$D:$D=$C6875),0),7), "n/a")</f>
        <v/>
      </c>
    </row>
    <row r="6876">
      <c r="B6876" s="39" t="str">
        <f>IFERROR(raw!$B6875,"")</f>
        <v/>
      </c>
      <c r="C6876" s="39" t="str">
        <f>IFERROR(raw!$D6875,"")</f>
        <v/>
      </c>
      <c r="D6876" s="39" t="str">
        <f>IFERROR(__xludf.DUMMYFUNCTION("IFERROR(RANK(raw!$H6875,Filter(raw!$H$2:$H10000,raw!$B$2:$B10000=raw!$B6875),1),"""")"),"")</f>
        <v/>
      </c>
      <c r="E6876" s="40" t="str">
        <f t="array" ref="E6876">IFERROR(INDEX(raw!$B:$H,MATCH(1,(raw!$B:$B=$B6876)*(raw!$D:$D=$C6876),0),7), "n/a")</f>
        <v/>
      </c>
    </row>
    <row r="6877">
      <c r="B6877" s="39" t="str">
        <f>IFERROR(raw!$B6876,"")</f>
        <v/>
      </c>
      <c r="C6877" s="39" t="str">
        <f>IFERROR(raw!$D6876,"")</f>
        <v/>
      </c>
      <c r="D6877" s="39" t="str">
        <f>IFERROR(__xludf.DUMMYFUNCTION("IFERROR(RANK(raw!$H6876,Filter(raw!$H$2:$H10000,raw!$B$2:$B10000=raw!$B6876),1),"""")"),"")</f>
        <v/>
      </c>
      <c r="E6877" s="40" t="str">
        <f t="array" ref="E6877">IFERROR(INDEX(raw!$B:$H,MATCH(1,(raw!$B:$B=$B6877)*(raw!$D:$D=$C6877),0),7), "n/a")</f>
        <v/>
      </c>
    </row>
    <row r="6878">
      <c r="B6878" s="39" t="str">
        <f>IFERROR(raw!$B6877,"")</f>
        <v/>
      </c>
      <c r="C6878" s="39" t="str">
        <f>IFERROR(raw!$D6877,"")</f>
        <v/>
      </c>
      <c r="D6878" s="39" t="str">
        <f>IFERROR(__xludf.DUMMYFUNCTION("IFERROR(RANK(raw!$H6877,Filter(raw!$H$2:$H10000,raw!$B$2:$B10000=raw!$B6877),1),"""")"),"")</f>
        <v/>
      </c>
      <c r="E6878" s="40" t="str">
        <f t="array" ref="E6878">IFERROR(INDEX(raw!$B:$H,MATCH(1,(raw!$B:$B=$B6878)*(raw!$D:$D=$C6878),0),7), "n/a")</f>
        <v/>
      </c>
    </row>
    <row r="6879">
      <c r="B6879" s="39" t="str">
        <f>IFERROR(raw!$B6878,"")</f>
        <v/>
      </c>
      <c r="C6879" s="39" t="str">
        <f>IFERROR(raw!$D6878,"")</f>
        <v/>
      </c>
      <c r="D6879" s="39" t="str">
        <f>IFERROR(__xludf.DUMMYFUNCTION("IFERROR(RANK(raw!$H6878,Filter(raw!$H$2:$H10000,raw!$B$2:$B10000=raw!$B6878),1),"""")"),"")</f>
        <v/>
      </c>
      <c r="E6879" s="40" t="str">
        <f t="array" ref="E6879">IFERROR(INDEX(raw!$B:$H,MATCH(1,(raw!$B:$B=$B6879)*(raw!$D:$D=$C6879),0),7), "n/a")</f>
        <v/>
      </c>
    </row>
    <row r="6880">
      <c r="B6880" s="39" t="str">
        <f>IFERROR(raw!$B6879,"")</f>
        <v/>
      </c>
      <c r="C6880" s="39" t="str">
        <f>IFERROR(raw!$D6879,"")</f>
        <v/>
      </c>
      <c r="D6880" s="39" t="str">
        <f>IFERROR(__xludf.DUMMYFUNCTION("IFERROR(RANK(raw!$H6879,Filter(raw!$H$2:$H10000,raw!$B$2:$B10000=raw!$B6879),1),"""")"),"")</f>
        <v/>
      </c>
      <c r="E6880" s="40" t="str">
        <f t="array" ref="E6880">IFERROR(INDEX(raw!$B:$H,MATCH(1,(raw!$B:$B=$B6880)*(raw!$D:$D=$C6880),0),7), "n/a")</f>
        <v/>
      </c>
    </row>
    <row r="6881">
      <c r="B6881" s="39" t="str">
        <f>IFERROR(raw!$B6880,"")</f>
        <v/>
      </c>
      <c r="C6881" s="39" t="str">
        <f>IFERROR(raw!$D6880,"")</f>
        <v/>
      </c>
      <c r="D6881" s="39" t="str">
        <f>IFERROR(__xludf.DUMMYFUNCTION("IFERROR(RANK(raw!$H6880,Filter(raw!$H$2:$H10000,raw!$B$2:$B10000=raw!$B6880),1),"""")"),"")</f>
        <v/>
      </c>
      <c r="E6881" s="40" t="str">
        <f t="array" ref="E6881">IFERROR(INDEX(raw!$B:$H,MATCH(1,(raw!$B:$B=$B6881)*(raw!$D:$D=$C6881),0),7), "n/a")</f>
        <v/>
      </c>
    </row>
    <row r="6882">
      <c r="B6882" s="39" t="str">
        <f>IFERROR(raw!$B6881,"")</f>
        <v/>
      </c>
      <c r="C6882" s="39" t="str">
        <f>IFERROR(raw!$D6881,"")</f>
        <v/>
      </c>
      <c r="D6882" s="39" t="str">
        <f>IFERROR(__xludf.DUMMYFUNCTION("IFERROR(RANK(raw!$H6881,Filter(raw!$H$2:$H10000,raw!$B$2:$B10000=raw!$B6881),1),"""")"),"")</f>
        <v/>
      </c>
      <c r="E6882" s="40" t="str">
        <f t="array" ref="E6882">IFERROR(INDEX(raw!$B:$H,MATCH(1,(raw!$B:$B=$B6882)*(raw!$D:$D=$C6882),0),7), "n/a")</f>
        <v/>
      </c>
    </row>
    <row r="6883">
      <c r="B6883" s="39" t="str">
        <f>IFERROR(raw!$B6882,"")</f>
        <v/>
      </c>
      <c r="C6883" s="39" t="str">
        <f>IFERROR(raw!$D6882,"")</f>
        <v/>
      </c>
      <c r="D6883" s="39" t="str">
        <f>IFERROR(__xludf.DUMMYFUNCTION("IFERROR(RANK(raw!$H6882,Filter(raw!$H$2:$H10000,raw!$B$2:$B10000=raw!$B6882),1),"""")"),"")</f>
        <v/>
      </c>
      <c r="E6883" s="40" t="str">
        <f t="array" ref="E6883">IFERROR(INDEX(raw!$B:$H,MATCH(1,(raw!$B:$B=$B6883)*(raw!$D:$D=$C6883),0),7), "n/a")</f>
        <v/>
      </c>
    </row>
    <row r="6884">
      <c r="B6884" s="39" t="str">
        <f>IFERROR(raw!$B6883,"")</f>
        <v/>
      </c>
      <c r="C6884" s="39" t="str">
        <f>IFERROR(raw!$D6883,"")</f>
        <v/>
      </c>
      <c r="D6884" s="39" t="str">
        <f>IFERROR(__xludf.DUMMYFUNCTION("IFERROR(RANK(raw!$H6883,Filter(raw!$H$2:$H10000,raw!$B$2:$B10000=raw!$B6883),1),"""")"),"")</f>
        <v/>
      </c>
      <c r="E6884" s="40" t="str">
        <f t="array" ref="E6884">IFERROR(INDEX(raw!$B:$H,MATCH(1,(raw!$B:$B=$B6884)*(raw!$D:$D=$C6884),0),7), "n/a")</f>
        <v/>
      </c>
    </row>
    <row r="6885">
      <c r="B6885" s="39" t="str">
        <f>IFERROR(raw!$B6884,"")</f>
        <v/>
      </c>
      <c r="C6885" s="39" t="str">
        <f>IFERROR(raw!$D6884,"")</f>
        <v/>
      </c>
      <c r="D6885" s="39" t="str">
        <f>IFERROR(__xludf.DUMMYFUNCTION("IFERROR(RANK(raw!$H6884,Filter(raw!$H$2:$H10000,raw!$B$2:$B10000=raw!$B6884),1),"""")"),"")</f>
        <v/>
      </c>
      <c r="E6885" s="40" t="str">
        <f t="array" ref="E6885">IFERROR(INDEX(raw!$B:$H,MATCH(1,(raw!$B:$B=$B6885)*(raw!$D:$D=$C6885),0),7), "n/a")</f>
        <v/>
      </c>
    </row>
    <row r="6886">
      <c r="B6886" s="39" t="str">
        <f>IFERROR(raw!$B6885,"")</f>
        <v/>
      </c>
      <c r="C6886" s="39" t="str">
        <f>IFERROR(raw!$D6885,"")</f>
        <v/>
      </c>
      <c r="D6886" s="39" t="str">
        <f>IFERROR(__xludf.DUMMYFUNCTION("IFERROR(RANK(raw!$H6885,Filter(raw!$H$2:$H10000,raw!$B$2:$B10000=raw!$B6885),1),"""")"),"")</f>
        <v/>
      </c>
      <c r="E6886" s="40" t="str">
        <f t="array" ref="E6886">IFERROR(INDEX(raw!$B:$H,MATCH(1,(raw!$B:$B=$B6886)*(raw!$D:$D=$C6886),0),7), "n/a")</f>
        <v/>
      </c>
    </row>
    <row r="6887">
      <c r="B6887" s="39" t="str">
        <f>IFERROR(raw!$B6886,"")</f>
        <v/>
      </c>
      <c r="C6887" s="39" t="str">
        <f>IFERROR(raw!$D6886,"")</f>
        <v/>
      </c>
      <c r="D6887" s="39" t="str">
        <f>IFERROR(__xludf.DUMMYFUNCTION("IFERROR(RANK(raw!$H6886,Filter(raw!$H$2:$H10000,raw!$B$2:$B10000=raw!$B6886),1),"""")"),"")</f>
        <v/>
      </c>
      <c r="E6887" s="40" t="str">
        <f t="array" ref="E6887">IFERROR(INDEX(raw!$B:$H,MATCH(1,(raw!$B:$B=$B6887)*(raw!$D:$D=$C6887),0),7), "n/a")</f>
        <v/>
      </c>
    </row>
    <row r="6888">
      <c r="B6888" s="39" t="str">
        <f>IFERROR(raw!$B6887,"")</f>
        <v/>
      </c>
      <c r="C6888" s="39" t="str">
        <f>IFERROR(raw!$D6887,"")</f>
        <v/>
      </c>
      <c r="D6888" s="39" t="str">
        <f>IFERROR(__xludf.DUMMYFUNCTION("IFERROR(RANK(raw!$H6887,Filter(raw!$H$2:$H10000,raw!$B$2:$B10000=raw!$B6887),1),"""")"),"")</f>
        <v/>
      </c>
      <c r="E6888" s="40" t="str">
        <f t="array" ref="E6888">IFERROR(INDEX(raw!$B:$H,MATCH(1,(raw!$B:$B=$B6888)*(raw!$D:$D=$C6888),0),7), "n/a")</f>
        <v/>
      </c>
    </row>
    <row r="6889">
      <c r="B6889" s="39" t="str">
        <f>IFERROR(raw!$B6888,"")</f>
        <v/>
      </c>
      <c r="C6889" s="39" t="str">
        <f>IFERROR(raw!$D6888,"")</f>
        <v/>
      </c>
      <c r="D6889" s="39" t="str">
        <f>IFERROR(__xludf.DUMMYFUNCTION("IFERROR(RANK(raw!$H6888,Filter(raw!$H$2:$H10000,raw!$B$2:$B10000=raw!$B6888),1),"""")"),"")</f>
        <v/>
      </c>
      <c r="E6889" s="40" t="str">
        <f t="array" ref="E6889">IFERROR(INDEX(raw!$B:$H,MATCH(1,(raw!$B:$B=$B6889)*(raw!$D:$D=$C6889),0),7), "n/a")</f>
        <v/>
      </c>
    </row>
    <row r="6890">
      <c r="B6890" s="39" t="str">
        <f>IFERROR(raw!$B6889,"")</f>
        <v/>
      </c>
      <c r="C6890" s="39" t="str">
        <f>IFERROR(raw!$D6889,"")</f>
        <v/>
      </c>
      <c r="D6890" s="39" t="str">
        <f>IFERROR(__xludf.DUMMYFUNCTION("IFERROR(RANK(raw!$H6889,Filter(raw!$H$2:$H10000,raw!$B$2:$B10000=raw!$B6889),1),"""")"),"")</f>
        <v/>
      </c>
      <c r="E6890" s="40" t="str">
        <f t="array" ref="E6890">IFERROR(INDEX(raw!$B:$H,MATCH(1,(raw!$B:$B=$B6890)*(raw!$D:$D=$C6890),0),7), "n/a")</f>
        <v/>
      </c>
    </row>
    <row r="6891">
      <c r="B6891" s="39" t="str">
        <f>IFERROR(raw!$B6890,"")</f>
        <v/>
      </c>
      <c r="C6891" s="39" t="str">
        <f>IFERROR(raw!$D6890,"")</f>
        <v/>
      </c>
      <c r="D6891" s="39" t="str">
        <f>IFERROR(__xludf.DUMMYFUNCTION("IFERROR(RANK(raw!$H6890,Filter(raw!$H$2:$H10000,raw!$B$2:$B10000=raw!$B6890),1),"""")"),"")</f>
        <v/>
      </c>
      <c r="E6891" s="40" t="str">
        <f t="array" ref="E6891">IFERROR(INDEX(raw!$B:$H,MATCH(1,(raw!$B:$B=$B6891)*(raw!$D:$D=$C6891),0),7), "n/a")</f>
        <v/>
      </c>
    </row>
    <row r="6892">
      <c r="B6892" s="39" t="str">
        <f>IFERROR(raw!$B6891,"")</f>
        <v/>
      </c>
      <c r="C6892" s="39" t="str">
        <f>IFERROR(raw!$D6891,"")</f>
        <v/>
      </c>
      <c r="D6892" s="39" t="str">
        <f>IFERROR(__xludf.DUMMYFUNCTION("IFERROR(RANK(raw!$H6891,Filter(raw!$H$2:$H10000,raw!$B$2:$B10000=raw!$B6891),1),"""")"),"")</f>
        <v/>
      </c>
      <c r="E6892" s="40" t="str">
        <f t="array" ref="E6892">IFERROR(INDEX(raw!$B:$H,MATCH(1,(raw!$B:$B=$B6892)*(raw!$D:$D=$C6892),0),7), "n/a")</f>
        <v/>
      </c>
    </row>
    <row r="6893">
      <c r="B6893" s="39" t="str">
        <f>IFERROR(raw!$B6892,"")</f>
        <v/>
      </c>
      <c r="C6893" s="39" t="str">
        <f>IFERROR(raw!$D6892,"")</f>
        <v/>
      </c>
      <c r="D6893" s="39" t="str">
        <f>IFERROR(__xludf.DUMMYFUNCTION("IFERROR(RANK(raw!$H6892,Filter(raw!$H$2:$H10000,raw!$B$2:$B10000=raw!$B6892),1),"""")"),"")</f>
        <v/>
      </c>
      <c r="E6893" s="40" t="str">
        <f t="array" ref="E6893">IFERROR(INDEX(raw!$B:$H,MATCH(1,(raw!$B:$B=$B6893)*(raw!$D:$D=$C6893),0),7), "n/a")</f>
        <v/>
      </c>
    </row>
    <row r="6894">
      <c r="B6894" s="39" t="str">
        <f>IFERROR(raw!$B6893,"")</f>
        <v/>
      </c>
      <c r="C6894" s="39" t="str">
        <f>IFERROR(raw!$D6893,"")</f>
        <v/>
      </c>
      <c r="D6894" s="39" t="str">
        <f>IFERROR(__xludf.DUMMYFUNCTION("IFERROR(RANK(raw!$H6893,Filter(raw!$H$2:$H10000,raw!$B$2:$B10000=raw!$B6893),1),"""")"),"")</f>
        <v/>
      </c>
      <c r="E6894" s="40" t="str">
        <f t="array" ref="E6894">IFERROR(INDEX(raw!$B:$H,MATCH(1,(raw!$B:$B=$B6894)*(raw!$D:$D=$C6894),0),7), "n/a")</f>
        <v/>
      </c>
    </row>
    <row r="6895">
      <c r="B6895" s="39" t="str">
        <f>IFERROR(raw!$B6894,"")</f>
        <v/>
      </c>
      <c r="C6895" s="39" t="str">
        <f>IFERROR(raw!$D6894,"")</f>
        <v/>
      </c>
      <c r="D6895" s="39" t="str">
        <f>IFERROR(__xludf.DUMMYFUNCTION("IFERROR(RANK(raw!$H6894,Filter(raw!$H$2:$H10000,raw!$B$2:$B10000=raw!$B6894),1),"""")"),"")</f>
        <v/>
      </c>
      <c r="E6895" s="40" t="str">
        <f t="array" ref="E6895">IFERROR(INDEX(raw!$B:$H,MATCH(1,(raw!$B:$B=$B6895)*(raw!$D:$D=$C6895),0),7), "n/a")</f>
        <v/>
      </c>
    </row>
    <row r="6896">
      <c r="B6896" s="39" t="str">
        <f>IFERROR(raw!$B6895,"")</f>
        <v/>
      </c>
      <c r="C6896" s="39" t="str">
        <f>IFERROR(raw!$D6895,"")</f>
        <v/>
      </c>
      <c r="D6896" s="39" t="str">
        <f>IFERROR(__xludf.DUMMYFUNCTION("IFERROR(RANK(raw!$H6895,Filter(raw!$H$2:$H10000,raw!$B$2:$B10000=raw!$B6895),1),"""")"),"")</f>
        <v/>
      </c>
      <c r="E6896" s="40" t="str">
        <f t="array" ref="E6896">IFERROR(INDEX(raw!$B:$H,MATCH(1,(raw!$B:$B=$B6896)*(raw!$D:$D=$C6896),0),7), "n/a")</f>
        <v/>
      </c>
    </row>
    <row r="6897">
      <c r="B6897" s="39" t="str">
        <f>IFERROR(raw!$B6896,"")</f>
        <v/>
      </c>
      <c r="C6897" s="39" t="str">
        <f>IFERROR(raw!$D6896,"")</f>
        <v/>
      </c>
      <c r="D6897" s="39" t="str">
        <f>IFERROR(__xludf.DUMMYFUNCTION("IFERROR(RANK(raw!$H6896,Filter(raw!$H$2:$H10000,raw!$B$2:$B10000=raw!$B6896),1),"""")"),"")</f>
        <v/>
      </c>
      <c r="E6897" s="40" t="str">
        <f t="array" ref="E6897">IFERROR(INDEX(raw!$B:$H,MATCH(1,(raw!$B:$B=$B6897)*(raw!$D:$D=$C6897),0),7), "n/a")</f>
        <v/>
      </c>
    </row>
    <row r="6898">
      <c r="B6898" s="39" t="str">
        <f>IFERROR(raw!$B6897,"")</f>
        <v/>
      </c>
      <c r="C6898" s="39" t="str">
        <f>IFERROR(raw!$D6897,"")</f>
        <v/>
      </c>
      <c r="D6898" s="39" t="str">
        <f>IFERROR(__xludf.DUMMYFUNCTION("IFERROR(RANK(raw!$H6897,Filter(raw!$H$2:$H10000,raw!$B$2:$B10000=raw!$B6897),1),"""")"),"")</f>
        <v/>
      </c>
      <c r="E6898" s="40" t="str">
        <f t="array" ref="E6898">IFERROR(INDEX(raw!$B:$H,MATCH(1,(raw!$B:$B=$B6898)*(raw!$D:$D=$C6898),0),7), "n/a")</f>
        <v/>
      </c>
    </row>
    <row r="6899">
      <c r="B6899" s="39" t="str">
        <f>IFERROR(raw!$B6898,"")</f>
        <v/>
      </c>
      <c r="C6899" s="39" t="str">
        <f>IFERROR(raw!$D6898,"")</f>
        <v/>
      </c>
      <c r="D6899" s="39" t="str">
        <f>IFERROR(__xludf.DUMMYFUNCTION("IFERROR(RANK(raw!$H6898,Filter(raw!$H$2:$H10000,raw!$B$2:$B10000=raw!$B6898),1),"""")"),"")</f>
        <v/>
      </c>
      <c r="E6899" s="40" t="str">
        <f t="array" ref="E6899">IFERROR(INDEX(raw!$B:$H,MATCH(1,(raw!$B:$B=$B6899)*(raw!$D:$D=$C6899),0),7), "n/a")</f>
        <v/>
      </c>
    </row>
    <row r="6900">
      <c r="B6900" s="39" t="str">
        <f>IFERROR(raw!$B6899,"")</f>
        <v/>
      </c>
      <c r="C6900" s="39" t="str">
        <f>IFERROR(raw!$D6899,"")</f>
        <v/>
      </c>
      <c r="D6900" s="39" t="str">
        <f>IFERROR(__xludf.DUMMYFUNCTION("IFERROR(RANK(raw!$H6899,Filter(raw!$H$2:$H10000,raw!$B$2:$B10000=raw!$B6899),1),"""")"),"")</f>
        <v/>
      </c>
      <c r="E6900" s="40" t="str">
        <f t="array" ref="E6900">IFERROR(INDEX(raw!$B:$H,MATCH(1,(raw!$B:$B=$B6900)*(raw!$D:$D=$C6900),0),7), "n/a")</f>
        <v/>
      </c>
    </row>
    <row r="6901">
      <c r="B6901" s="39" t="str">
        <f>IFERROR(raw!$B6900,"")</f>
        <v/>
      </c>
      <c r="C6901" s="39" t="str">
        <f>IFERROR(raw!$D6900,"")</f>
        <v/>
      </c>
      <c r="D6901" s="39" t="str">
        <f>IFERROR(__xludf.DUMMYFUNCTION("IFERROR(RANK(raw!$H6900,Filter(raw!$H$2:$H10000,raw!$B$2:$B10000=raw!$B6900),1),"""")"),"")</f>
        <v/>
      </c>
      <c r="E6901" s="40" t="str">
        <f t="array" ref="E6901">IFERROR(INDEX(raw!$B:$H,MATCH(1,(raw!$B:$B=$B6901)*(raw!$D:$D=$C6901),0),7), "n/a")</f>
        <v/>
      </c>
    </row>
    <row r="6902">
      <c r="B6902" s="39" t="str">
        <f>IFERROR(raw!$B6901,"")</f>
        <v/>
      </c>
      <c r="C6902" s="39" t="str">
        <f>IFERROR(raw!$D6901,"")</f>
        <v/>
      </c>
      <c r="D6902" s="39" t="str">
        <f>IFERROR(__xludf.DUMMYFUNCTION("IFERROR(RANK(raw!$H6901,Filter(raw!$H$2:$H10000,raw!$B$2:$B10000=raw!$B6901),1),"""")"),"")</f>
        <v/>
      </c>
      <c r="E6902" s="40" t="str">
        <f t="array" ref="E6902">IFERROR(INDEX(raw!$B:$H,MATCH(1,(raw!$B:$B=$B6902)*(raw!$D:$D=$C6902),0),7), "n/a")</f>
        <v/>
      </c>
    </row>
    <row r="6903">
      <c r="B6903" s="39" t="str">
        <f>IFERROR(raw!$B6902,"")</f>
        <v/>
      </c>
      <c r="C6903" s="39" t="str">
        <f>IFERROR(raw!$D6902,"")</f>
        <v/>
      </c>
      <c r="D6903" s="39" t="str">
        <f>IFERROR(__xludf.DUMMYFUNCTION("IFERROR(RANK(raw!$H6902,Filter(raw!$H$2:$H10000,raw!$B$2:$B10000=raw!$B6902),1),"""")"),"")</f>
        <v/>
      </c>
      <c r="E6903" s="40" t="str">
        <f t="array" ref="E6903">IFERROR(INDEX(raw!$B:$H,MATCH(1,(raw!$B:$B=$B6903)*(raw!$D:$D=$C6903),0),7), "n/a")</f>
        <v/>
      </c>
    </row>
    <row r="6904">
      <c r="B6904" s="39" t="str">
        <f>IFERROR(raw!$B6903,"")</f>
        <v/>
      </c>
      <c r="C6904" s="39" t="str">
        <f>IFERROR(raw!$D6903,"")</f>
        <v/>
      </c>
      <c r="D6904" s="39" t="str">
        <f>IFERROR(__xludf.DUMMYFUNCTION("IFERROR(RANK(raw!$H6903,Filter(raw!$H$2:$H10000,raw!$B$2:$B10000=raw!$B6903),1),"""")"),"")</f>
        <v/>
      </c>
      <c r="E6904" s="40" t="str">
        <f t="array" ref="E6904">IFERROR(INDEX(raw!$B:$H,MATCH(1,(raw!$B:$B=$B6904)*(raw!$D:$D=$C6904),0),7), "n/a")</f>
        <v/>
      </c>
    </row>
    <row r="6905">
      <c r="B6905" s="39" t="str">
        <f>IFERROR(raw!$B6904,"")</f>
        <v/>
      </c>
      <c r="C6905" s="39" t="str">
        <f>IFERROR(raw!$D6904,"")</f>
        <v/>
      </c>
      <c r="D6905" s="39" t="str">
        <f>IFERROR(__xludf.DUMMYFUNCTION("IFERROR(RANK(raw!$H6904,Filter(raw!$H$2:$H10000,raw!$B$2:$B10000=raw!$B6904),1),"""")"),"")</f>
        <v/>
      </c>
      <c r="E6905" s="40" t="str">
        <f t="array" ref="E6905">IFERROR(INDEX(raw!$B:$H,MATCH(1,(raw!$B:$B=$B6905)*(raw!$D:$D=$C6905),0),7), "n/a")</f>
        <v/>
      </c>
    </row>
    <row r="6906">
      <c r="B6906" s="39" t="str">
        <f>IFERROR(raw!$B6905,"")</f>
        <v/>
      </c>
      <c r="C6906" s="39" t="str">
        <f>IFERROR(raw!$D6905,"")</f>
        <v/>
      </c>
      <c r="D6906" s="39" t="str">
        <f>IFERROR(__xludf.DUMMYFUNCTION("IFERROR(RANK(raw!$H6905,Filter(raw!$H$2:$H10000,raw!$B$2:$B10000=raw!$B6905),1),"""")"),"")</f>
        <v/>
      </c>
      <c r="E6906" s="40" t="str">
        <f t="array" ref="E6906">IFERROR(INDEX(raw!$B:$H,MATCH(1,(raw!$B:$B=$B6906)*(raw!$D:$D=$C6906),0),7), "n/a")</f>
        <v/>
      </c>
    </row>
    <row r="6907">
      <c r="B6907" s="39" t="str">
        <f>IFERROR(raw!$B6906,"")</f>
        <v/>
      </c>
      <c r="C6907" s="39" t="str">
        <f>IFERROR(raw!$D6906,"")</f>
        <v/>
      </c>
      <c r="D6907" s="39" t="str">
        <f>IFERROR(__xludf.DUMMYFUNCTION("IFERROR(RANK(raw!$H6906,Filter(raw!$H$2:$H10000,raw!$B$2:$B10000=raw!$B6906),1),"""")"),"")</f>
        <v/>
      </c>
      <c r="E6907" s="40" t="str">
        <f t="array" ref="E6907">IFERROR(INDEX(raw!$B:$H,MATCH(1,(raw!$B:$B=$B6907)*(raw!$D:$D=$C6907),0),7), "n/a")</f>
        <v/>
      </c>
    </row>
    <row r="6908">
      <c r="B6908" s="39" t="str">
        <f>IFERROR(raw!$B6907,"")</f>
        <v/>
      </c>
      <c r="C6908" s="39" t="str">
        <f>IFERROR(raw!$D6907,"")</f>
        <v/>
      </c>
      <c r="D6908" s="39" t="str">
        <f>IFERROR(__xludf.DUMMYFUNCTION("IFERROR(RANK(raw!$H6907,Filter(raw!$H$2:$H10000,raw!$B$2:$B10000=raw!$B6907),1),"""")"),"")</f>
        <v/>
      </c>
      <c r="E6908" s="40" t="str">
        <f t="array" ref="E6908">IFERROR(INDEX(raw!$B:$H,MATCH(1,(raw!$B:$B=$B6908)*(raw!$D:$D=$C6908),0),7), "n/a")</f>
        <v/>
      </c>
    </row>
    <row r="6909">
      <c r="B6909" s="39" t="str">
        <f>IFERROR(raw!$B6908,"")</f>
        <v/>
      </c>
      <c r="C6909" s="39" t="str">
        <f>IFERROR(raw!$D6908,"")</f>
        <v/>
      </c>
      <c r="D6909" s="39" t="str">
        <f>IFERROR(__xludf.DUMMYFUNCTION("IFERROR(RANK(raw!$H6908,Filter(raw!$H$2:$H10000,raw!$B$2:$B10000=raw!$B6908),1),"""")"),"")</f>
        <v/>
      </c>
      <c r="E6909" s="40" t="str">
        <f t="array" ref="E6909">IFERROR(INDEX(raw!$B:$H,MATCH(1,(raw!$B:$B=$B6909)*(raw!$D:$D=$C6909),0),7), "n/a")</f>
        <v/>
      </c>
    </row>
    <row r="6910">
      <c r="B6910" s="39" t="str">
        <f>IFERROR(raw!$B6909,"")</f>
        <v/>
      </c>
      <c r="C6910" s="39" t="str">
        <f>IFERROR(raw!$D6909,"")</f>
        <v/>
      </c>
      <c r="D6910" s="39" t="str">
        <f>IFERROR(__xludf.DUMMYFUNCTION("IFERROR(RANK(raw!$H6909,Filter(raw!$H$2:$H10000,raw!$B$2:$B10000=raw!$B6909),1),"""")"),"")</f>
        <v/>
      </c>
      <c r="E6910" s="40" t="str">
        <f t="array" ref="E6910">IFERROR(INDEX(raw!$B:$H,MATCH(1,(raw!$B:$B=$B6910)*(raw!$D:$D=$C6910),0),7), "n/a")</f>
        <v/>
      </c>
    </row>
    <row r="6911">
      <c r="B6911" s="39" t="str">
        <f>IFERROR(raw!$B6910,"")</f>
        <v/>
      </c>
      <c r="C6911" s="39" t="str">
        <f>IFERROR(raw!$D6910,"")</f>
        <v/>
      </c>
      <c r="D6911" s="39" t="str">
        <f>IFERROR(__xludf.DUMMYFUNCTION("IFERROR(RANK(raw!$H6910,Filter(raw!$H$2:$H10000,raw!$B$2:$B10000=raw!$B6910),1),"""")"),"")</f>
        <v/>
      </c>
      <c r="E6911" s="40" t="str">
        <f t="array" ref="E6911">IFERROR(INDEX(raw!$B:$H,MATCH(1,(raw!$B:$B=$B6911)*(raw!$D:$D=$C6911),0),7), "n/a")</f>
        <v/>
      </c>
    </row>
    <row r="6912">
      <c r="B6912" s="39" t="str">
        <f>IFERROR(raw!$B6911,"")</f>
        <v/>
      </c>
      <c r="C6912" s="39" t="str">
        <f>IFERROR(raw!$D6911,"")</f>
        <v/>
      </c>
      <c r="D6912" s="39" t="str">
        <f>IFERROR(__xludf.DUMMYFUNCTION("IFERROR(RANK(raw!$H6911,Filter(raw!$H$2:$H10000,raw!$B$2:$B10000=raw!$B6911),1),"""")"),"")</f>
        <v/>
      </c>
      <c r="E6912" s="40" t="str">
        <f t="array" ref="E6912">IFERROR(INDEX(raw!$B:$H,MATCH(1,(raw!$B:$B=$B6912)*(raw!$D:$D=$C6912),0),7), "n/a")</f>
        <v/>
      </c>
    </row>
    <row r="6913">
      <c r="B6913" s="39" t="str">
        <f>IFERROR(raw!$B6912,"")</f>
        <v/>
      </c>
      <c r="C6913" s="39" t="str">
        <f>IFERROR(raw!$D6912,"")</f>
        <v/>
      </c>
      <c r="D6913" s="39" t="str">
        <f>IFERROR(__xludf.DUMMYFUNCTION("IFERROR(RANK(raw!$H6912,Filter(raw!$H$2:$H10000,raw!$B$2:$B10000=raw!$B6912),1),"""")"),"")</f>
        <v/>
      </c>
      <c r="E6913" s="40" t="str">
        <f t="array" ref="E6913">IFERROR(INDEX(raw!$B:$H,MATCH(1,(raw!$B:$B=$B6913)*(raw!$D:$D=$C6913),0),7), "n/a")</f>
        <v/>
      </c>
    </row>
    <row r="6914">
      <c r="B6914" s="39" t="str">
        <f>IFERROR(raw!$B6913,"")</f>
        <v/>
      </c>
      <c r="C6914" s="39" t="str">
        <f>IFERROR(raw!$D6913,"")</f>
        <v/>
      </c>
      <c r="D6914" s="39" t="str">
        <f>IFERROR(__xludf.DUMMYFUNCTION("IFERROR(RANK(raw!$H6913,Filter(raw!$H$2:$H10000,raw!$B$2:$B10000=raw!$B6913),1),"""")"),"")</f>
        <v/>
      </c>
      <c r="E6914" s="40" t="str">
        <f t="array" ref="E6914">IFERROR(INDEX(raw!$B:$H,MATCH(1,(raw!$B:$B=$B6914)*(raw!$D:$D=$C6914),0),7), "n/a")</f>
        <v/>
      </c>
    </row>
    <row r="6915">
      <c r="B6915" s="39" t="str">
        <f>IFERROR(raw!$B6914,"")</f>
        <v/>
      </c>
      <c r="C6915" s="39" t="str">
        <f>IFERROR(raw!$D6914,"")</f>
        <v/>
      </c>
      <c r="D6915" s="39" t="str">
        <f>IFERROR(__xludf.DUMMYFUNCTION("IFERROR(RANK(raw!$H6914,Filter(raw!$H$2:$H10000,raw!$B$2:$B10000=raw!$B6914),1),"""")"),"")</f>
        <v/>
      </c>
      <c r="E6915" s="40" t="str">
        <f t="array" ref="E6915">IFERROR(INDEX(raw!$B:$H,MATCH(1,(raw!$B:$B=$B6915)*(raw!$D:$D=$C6915),0),7), "n/a")</f>
        <v/>
      </c>
    </row>
    <row r="6916">
      <c r="B6916" s="39" t="str">
        <f>IFERROR(raw!$B6915,"")</f>
        <v/>
      </c>
      <c r="C6916" s="39" t="str">
        <f>IFERROR(raw!$D6915,"")</f>
        <v/>
      </c>
      <c r="D6916" s="39" t="str">
        <f>IFERROR(__xludf.DUMMYFUNCTION("IFERROR(RANK(raw!$H6915,Filter(raw!$H$2:$H10000,raw!$B$2:$B10000=raw!$B6915),1),"""")"),"")</f>
        <v/>
      </c>
      <c r="E6916" s="40" t="str">
        <f t="array" ref="E6916">IFERROR(INDEX(raw!$B:$H,MATCH(1,(raw!$B:$B=$B6916)*(raw!$D:$D=$C6916),0),7), "n/a")</f>
        <v/>
      </c>
    </row>
    <row r="6917">
      <c r="B6917" s="39" t="str">
        <f>IFERROR(raw!$B6916,"")</f>
        <v/>
      </c>
      <c r="C6917" s="39" t="str">
        <f>IFERROR(raw!$D6916,"")</f>
        <v/>
      </c>
      <c r="D6917" s="39" t="str">
        <f>IFERROR(__xludf.DUMMYFUNCTION("IFERROR(RANK(raw!$H6916,Filter(raw!$H$2:$H10000,raw!$B$2:$B10000=raw!$B6916),1),"""")"),"")</f>
        <v/>
      </c>
      <c r="E6917" s="40" t="str">
        <f t="array" ref="E6917">IFERROR(INDEX(raw!$B:$H,MATCH(1,(raw!$B:$B=$B6917)*(raw!$D:$D=$C6917),0),7), "n/a")</f>
        <v/>
      </c>
    </row>
    <row r="6918">
      <c r="B6918" s="39" t="str">
        <f>IFERROR(raw!$B6917,"")</f>
        <v/>
      </c>
      <c r="C6918" s="39" t="str">
        <f>IFERROR(raw!$D6917,"")</f>
        <v/>
      </c>
      <c r="D6918" s="39" t="str">
        <f>IFERROR(__xludf.DUMMYFUNCTION("IFERROR(RANK(raw!$H6917,Filter(raw!$H$2:$H10000,raw!$B$2:$B10000=raw!$B6917),1),"""")"),"")</f>
        <v/>
      </c>
      <c r="E6918" s="40" t="str">
        <f t="array" ref="E6918">IFERROR(INDEX(raw!$B:$H,MATCH(1,(raw!$B:$B=$B6918)*(raw!$D:$D=$C6918),0),7), "n/a")</f>
        <v/>
      </c>
    </row>
    <row r="6919">
      <c r="B6919" s="39" t="str">
        <f>IFERROR(raw!$B6918,"")</f>
        <v/>
      </c>
      <c r="C6919" s="39" t="str">
        <f>IFERROR(raw!$D6918,"")</f>
        <v/>
      </c>
      <c r="D6919" s="39" t="str">
        <f>IFERROR(__xludf.DUMMYFUNCTION("IFERROR(RANK(raw!$H6918,Filter(raw!$H$2:$H10000,raw!$B$2:$B10000=raw!$B6918),1),"""")"),"")</f>
        <v/>
      </c>
      <c r="E6919" s="40" t="str">
        <f t="array" ref="E6919">IFERROR(INDEX(raw!$B:$H,MATCH(1,(raw!$B:$B=$B6919)*(raw!$D:$D=$C6919),0),7), "n/a")</f>
        <v/>
      </c>
    </row>
    <row r="6920">
      <c r="B6920" s="39" t="str">
        <f>IFERROR(raw!$B6919,"")</f>
        <v/>
      </c>
      <c r="C6920" s="39" t="str">
        <f>IFERROR(raw!$D6919,"")</f>
        <v/>
      </c>
      <c r="D6920" s="39" t="str">
        <f>IFERROR(__xludf.DUMMYFUNCTION("IFERROR(RANK(raw!$H6919,Filter(raw!$H$2:$H10000,raw!$B$2:$B10000=raw!$B6919),1),"""")"),"")</f>
        <v/>
      </c>
      <c r="E6920" s="40" t="str">
        <f t="array" ref="E6920">IFERROR(INDEX(raw!$B:$H,MATCH(1,(raw!$B:$B=$B6920)*(raw!$D:$D=$C6920),0),7), "n/a")</f>
        <v/>
      </c>
    </row>
    <row r="6921">
      <c r="B6921" s="39" t="str">
        <f>IFERROR(raw!$B6920,"")</f>
        <v/>
      </c>
      <c r="C6921" s="39" t="str">
        <f>IFERROR(raw!$D6920,"")</f>
        <v/>
      </c>
      <c r="D6921" s="39" t="str">
        <f>IFERROR(__xludf.DUMMYFUNCTION("IFERROR(RANK(raw!$H6920,Filter(raw!$H$2:$H10000,raw!$B$2:$B10000=raw!$B6920),1),"""")"),"")</f>
        <v/>
      </c>
      <c r="E6921" s="40" t="str">
        <f t="array" ref="E6921">IFERROR(INDEX(raw!$B:$H,MATCH(1,(raw!$B:$B=$B6921)*(raw!$D:$D=$C6921),0),7), "n/a")</f>
        <v/>
      </c>
    </row>
    <row r="6922">
      <c r="B6922" s="39" t="str">
        <f>IFERROR(raw!$B6921,"")</f>
        <v/>
      </c>
      <c r="C6922" s="39" t="str">
        <f>IFERROR(raw!$D6921,"")</f>
        <v/>
      </c>
      <c r="D6922" s="39" t="str">
        <f>IFERROR(__xludf.DUMMYFUNCTION("IFERROR(RANK(raw!$H6921,Filter(raw!$H$2:$H10000,raw!$B$2:$B10000=raw!$B6921),1),"""")"),"")</f>
        <v/>
      </c>
      <c r="E6922" s="40" t="str">
        <f t="array" ref="E6922">IFERROR(INDEX(raw!$B:$H,MATCH(1,(raw!$B:$B=$B6922)*(raw!$D:$D=$C6922),0),7), "n/a")</f>
        <v/>
      </c>
    </row>
    <row r="6923">
      <c r="B6923" s="39" t="str">
        <f>IFERROR(raw!$B6922,"")</f>
        <v/>
      </c>
      <c r="C6923" s="39" t="str">
        <f>IFERROR(raw!$D6922,"")</f>
        <v/>
      </c>
      <c r="D6923" s="39" t="str">
        <f>IFERROR(__xludf.DUMMYFUNCTION("IFERROR(RANK(raw!$H6922,Filter(raw!$H$2:$H10000,raw!$B$2:$B10000=raw!$B6922),1),"""")"),"")</f>
        <v/>
      </c>
      <c r="E6923" s="40" t="str">
        <f t="array" ref="E6923">IFERROR(INDEX(raw!$B:$H,MATCH(1,(raw!$B:$B=$B6923)*(raw!$D:$D=$C6923),0),7), "n/a")</f>
        <v/>
      </c>
    </row>
    <row r="6924">
      <c r="B6924" s="39" t="str">
        <f>IFERROR(raw!$B6923,"")</f>
        <v/>
      </c>
      <c r="C6924" s="39" t="str">
        <f>IFERROR(raw!$D6923,"")</f>
        <v/>
      </c>
      <c r="D6924" s="39" t="str">
        <f>IFERROR(__xludf.DUMMYFUNCTION("IFERROR(RANK(raw!$H6923,Filter(raw!$H$2:$H10000,raw!$B$2:$B10000=raw!$B6923),1),"""")"),"")</f>
        <v/>
      </c>
      <c r="E6924" s="40" t="str">
        <f t="array" ref="E6924">IFERROR(INDEX(raw!$B:$H,MATCH(1,(raw!$B:$B=$B6924)*(raw!$D:$D=$C6924),0),7), "n/a")</f>
        <v/>
      </c>
    </row>
    <row r="6925">
      <c r="B6925" s="39" t="str">
        <f>IFERROR(raw!$B6924,"")</f>
        <v/>
      </c>
      <c r="C6925" s="39" t="str">
        <f>IFERROR(raw!$D6924,"")</f>
        <v/>
      </c>
      <c r="D6925" s="39" t="str">
        <f>IFERROR(__xludf.DUMMYFUNCTION("IFERROR(RANK(raw!$H6924,Filter(raw!$H$2:$H10000,raw!$B$2:$B10000=raw!$B6924),1),"""")"),"")</f>
        <v/>
      </c>
      <c r="E6925" s="40" t="str">
        <f t="array" ref="E6925">IFERROR(INDEX(raw!$B:$H,MATCH(1,(raw!$B:$B=$B6925)*(raw!$D:$D=$C6925),0),7), "n/a")</f>
        <v/>
      </c>
    </row>
    <row r="6926">
      <c r="B6926" s="39" t="str">
        <f>IFERROR(raw!$B6925,"")</f>
        <v/>
      </c>
      <c r="C6926" s="39" t="str">
        <f>IFERROR(raw!$D6925,"")</f>
        <v/>
      </c>
      <c r="D6926" s="39" t="str">
        <f>IFERROR(__xludf.DUMMYFUNCTION("IFERROR(RANK(raw!$H6925,Filter(raw!$H$2:$H10000,raw!$B$2:$B10000=raw!$B6925),1),"""")"),"")</f>
        <v/>
      </c>
      <c r="E6926" s="40" t="str">
        <f t="array" ref="E6926">IFERROR(INDEX(raw!$B:$H,MATCH(1,(raw!$B:$B=$B6926)*(raw!$D:$D=$C6926),0),7), "n/a")</f>
        <v/>
      </c>
    </row>
    <row r="6927">
      <c r="B6927" s="39" t="str">
        <f>IFERROR(raw!$B6926,"")</f>
        <v/>
      </c>
      <c r="C6927" s="39" t="str">
        <f>IFERROR(raw!$D6926,"")</f>
        <v/>
      </c>
      <c r="D6927" s="39" t="str">
        <f>IFERROR(__xludf.DUMMYFUNCTION("IFERROR(RANK(raw!$H6926,Filter(raw!$H$2:$H10000,raw!$B$2:$B10000=raw!$B6926),1),"""")"),"")</f>
        <v/>
      </c>
      <c r="E6927" s="40" t="str">
        <f t="array" ref="E6927">IFERROR(INDEX(raw!$B:$H,MATCH(1,(raw!$B:$B=$B6927)*(raw!$D:$D=$C6927),0),7), "n/a")</f>
        <v/>
      </c>
    </row>
    <row r="6928">
      <c r="B6928" s="39" t="str">
        <f>IFERROR(raw!$B6927,"")</f>
        <v/>
      </c>
      <c r="C6928" s="39" t="str">
        <f>IFERROR(raw!$D6927,"")</f>
        <v/>
      </c>
      <c r="D6928" s="39" t="str">
        <f>IFERROR(__xludf.DUMMYFUNCTION("IFERROR(RANK(raw!$H6927,Filter(raw!$H$2:$H10000,raw!$B$2:$B10000=raw!$B6927),1),"""")"),"")</f>
        <v/>
      </c>
      <c r="E6928" s="40" t="str">
        <f t="array" ref="E6928">IFERROR(INDEX(raw!$B:$H,MATCH(1,(raw!$B:$B=$B6928)*(raw!$D:$D=$C6928),0),7), "n/a")</f>
        <v/>
      </c>
    </row>
    <row r="6929">
      <c r="B6929" s="39" t="str">
        <f>IFERROR(raw!$B6928,"")</f>
        <v/>
      </c>
      <c r="C6929" s="39" t="str">
        <f>IFERROR(raw!$D6928,"")</f>
        <v/>
      </c>
      <c r="D6929" s="39" t="str">
        <f>IFERROR(__xludf.DUMMYFUNCTION("IFERROR(RANK(raw!$H6928,Filter(raw!$H$2:$H10000,raw!$B$2:$B10000=raw!$B6928),1),"""")"),"")</f>
        <v/>
      </c>
      <c r="E6929" s="40" t="str">
        <f t="array" ref="E6929">IFERROR(INDEX(raw!$B:$H,MATCH(1,(raw!$B:$B=$B6929)*(raw!$D:$D=$C6929),0),7), "n/a")</f>
        <v/>
      </c>
    </row>
    <row r="6930">
      <c r="B6930" s="39" t="str">
        <f>IFERROR(raw!$B6929,"")</f>
        <v/>
      </c>
      <c r="C6930" s="39" t="str">
        <f>IFERROR(raw!$D6929,"")</f>
        <v/>
      </c>
      <c r="D6930" s="39" t="str">
        <f>IFERROR(__xludf.DUMMYFUNCTION("IFERROR(RANK(raw!$H6929,Filter(raw!$H$2:$H10000,raw!$B$2:$B10000=raw!$B6929),1),"""")"),"")</f>
        <v/>
      </c>
      <c r="E6930" s="40" t="str">
        <f t="array" ref="E6930">IFERROR(INDEX(raw!$B:$H,MATCH(1,(raw!$B:$B=$B6930)*(raw!$D:$D=$C6930),0),7), "n/a")</f>
        <v/>
      </c>
    </row>
    <row r="6931">
      <c r="B6931" s="39" t="str">
        <f>IFERROR(raw!$B6930,"")</f>
        <v/>
      </c>
      <c r="C6931" s="39" t="str">
        <f>IFERROR(raw!$D6930,"")</f>
        <v/>
      </c>
      <c r="D6931" s="39" t="str">
        <f>IFERROR(__xludf.DUMMYFUNCTION("IFERROR(RANK(raw!$H6930,Filter(raw!$H$2:$H10000,raw!$B$2:$B10000=raw!$B6930),1),"""")"),"")</f>
        <v/>
      </c>
      <c r="E6931" s="40" t="str">
        <f t="array" ref="E6931">IFERROR(INDEX(raw!$B:$H,MATCH(1,(raw!$B:$B=$B6931)*(raw!$D:$D=$C6931),0),7), "n/a")</f>
        <v/>
      </c>
    </row>
    <row r="6932">
      <c r="B6932" s="39" t="str">
        <f>IFERROR(raw!$B6931,"")</f>
        <v/>
      </c>
      <c r="C6932" s="39" t="str">
        <f>IFERROR(raw!$D6931,"")</f>
        <v/>
      </c>
      <c r="D6932" s="39" t="str">
        <f>IFERROR(__xludf.DUMMYFUNCTION("IFERROR(RANK(raw!$H6931,Filter(raw!$H$2:$H10000,raw!$B$2:$B10000=raw!$B6931),1),"""")"),"")</f>
        <v/>
      </c>
      <c r="E6932" s="40" t="str">
        <f t="array" ref="E6932">IFERROR(INDEX(raw!$B:$H,MATCH(1,(raw!$B:$B=$B6932)*(raw!$D:$D=$C6932),0),7), "n/a")</f>
        <v/>
      </c>
    </row>
    <row r="6933">
      <c r="B6933" s="39" t="str">
        <f>IFERROR(raw!$B6932,"")</f>
        <v/>
      </c>
      <c r="C6933" s="39" t="str">
        <f>IFERROR(raw!$D6932,"")</f>
        <v/>
      </c>
      <c r="D6933" s="39" t="str">
        <f>IFERROR(__xludf.DUMMYFUNCTION("IFERROR(RANK(raw!$H6932,Filter(raw!$H$2:$H10000,raw!$B$2:$B10000=raw!$B6932),1),"""")"),"")</f>
        <v/>
      </c>
      <c r="E6933" s="40" t="str">
        <f t="array" ref="E6933">IFERROR(INDEX(raw!$B:$H,MATCH(1,(raw!$B:$B=$B6933)*(raw!$D:$D=$C6933),0),7), "n/a")</f>
        <v/>
      </c>
    </row>
    <row r="6934">
      <c r="B6934" s="39" t="str">
        <f>IFERROR(raw!$B6933,"")</f>
        <v/>
      </c>
      <c r="C6934" s="39" t="str">
        <f>IFERROR(raw!$D6933,"")</f>
        <v/>
      </c>
      <c r="D6934" s="39" t="str">
        <f>IFERROR(__xludf.DUMMYFUNCTION("IFERROR(RANK(raw!$H6933,Filter(raw!$H$2:$H10000,raw!$B$2:$B10000=raw!$B6933),1),"""")"),"")</f>
        <v/>
      </c>
      <c r="E6934" s="40" t="str">
        <f t="array" ref="E6934">IFERROR(INDEX(raw!$B:$H,MATCH(1,(raw!$B:$B=$B6934)*(raw!$D:$D=$C6934),0),7), "n/a")</f>
        <v/>
      </c>
    </row>
    <row r="6935">
      <c r="B6935" s="39" t="str">
        <f>IFERROR(raw!$B6934,"")</f>
        <v/>
      </c>
      <c r="C6935" s="39" t="str">
        <f>IFERROR(raw!$D6934,"")</f>
        <v/>
      </c>
      <c r="D6935" s="39" t="str">
        <f>IFERROR(__xludf.DUMMYFUNCTION("IFERROR(RANK(raw!$H6934,Filter(raw!$H$2:$H10000,raw!$B$2:$B10000=raw!$B6934),1),"""")"),"")</f>
        <v/>
      </c>
      <c r="E6935" s="40" t="str">
        <f t="array" ref="E6935">IFERROR(INDEX(raw!$B:$H,MATCH(1,(raw!$B:$B=$B6935)*(raw!$D:$D=$C6935),0),7), "n/a")</f>
        <v/>
      </c>
    </row>
    <row r="6936">
      <c r="B6936" s="39" t="str">
        <f>IFERROR(raw!$B6935,"")</f>
        <v/>
      </c>
      <c r="C6936" s="39" t="str">
        <f>IFERROR(raw!$D6935,"")</f>
        <v/>
      </c>
      <c r="D6936" s="39" t="str">
        <f>IFERROR(__xludf.DUMMYFUNCTION("IFERROR(RANK(raw!$H6935,Filter(raw!$H$2:$H10000,raw!$B$2:$B10000=raw!$B6935),1),"""")"),"")</f>
        <v/>
      </c>
      <c r="E6936" s="40" t="str">
        <f t="array" ref="E6936">IFERROR(INDEX(raw!$B:$H,MATCH(1,(raw!$B:$B=$B6936)*(raw!$D:$D=$C6936),0),7), "n/a")</f>
        <v/>
      </c>
    </row>
    <row r="6937">
      <c r="B6937" s="39" t="str">
        <f>IFERROR(raw!$B6936,"")</f>
        <v/>
      </c>
      <c r="C6937" s="39" t="str">
        <f>IFERROR(raw!$D6936,"")</f>
        <v/>
      </c>
      <c r="D6937" s="39" t="str">
        <f>IFERROR(__xludf.DUMMYFUNCTION("IFERROR(RANK(raw!$H6936,Filter(raw!$H$2:$H10000,raw!$B$2:$B10000=raw!$B6936),1),"""")"),"")</f>
        <v/>
      </c>
      <c r="E6937" s="40" t="str">
        <f t="array" ref="E6937">IFERROR(INDEX(raw!$B:$H,MATCH(1,(raw!$B:$B=$B6937)*(raw!$D:$D=$C6937),0),7), "n/a")</f>
        <v/>
      </c>
    </row>
    <row r="6938">
      <c r="B6938" s="39" t="str">
        <f>IFERROR(raw!$B6937,"")</f>
        <v/>
      </c>
      <c r="C6938" s="39" t="str">
        <f>IFERROR(raw!$D6937,"")</f>
        <v/>
      </c>
      <c r="D6938" s="39" t="str">
        <f>IFERROR(__xludf.DUMMYFUNCTION("IFERROR(RANK(raw!$H6937,Filter(raw!$H$2:$H10000,raw!$B$2:$B10000=raw!$B6937),1),"""")"),"")</f>
        <v/>
      </c>
      <c r="E6938" s="40" t="str">
        <f t="array" ref="E6938">IFERROR(INDEX(raw!$B:$H,MATCH(1,(raw!$B:$B=$B6938)*(raw!$D:$D=$C6938),0),7), "n/a")</f>
        <v/>
      </c>
    </row>
    <row r="6939">
      <c r="B6939" s="39" t="str">
        <f>IFERROR(raw!$B6938,"")</f>
        <v/>
      </c>
      <c r="C6939" s="39" t="str">
        <f>IFERROR(raw!$D6938,"")</f>
        <v/>
      </c>
      <c r="D6939" s="39" t="str">
        <f>IFERROR(__xludf.DUMMYFUNCTION("IFERROR(RANK(raw!$H6938,Filter(raw!$H$2:$H10000,raw!$B$2:$B10000=raw!$B6938),1),"""")"),"")</f>
        <v/>
      </c>
      <c r="E6939" s="40" t="str">
        <f t="array" ref="E6939">IFERROR(INDEX(raw!$B:$H,MATCH(1,(raw!$B:$B=$B6939)*(raw!$D:$D=$C6939),0),7), "n/a")</f>
        <v/>
      </c>
    </row>
    <row r="6940">
      <c r="B6940" s="39" t="str">
        <f>IFERROR(raw!$B6939,"")</f>
        <v/>
      </c>
      <c r="C6940" s="39" t="str">
        <f>IFERROR(raw!$D6939,"")</f>
        <v/>
      </c>
      <c r="D6940" s="39" t="str">
        <f>IFERROR(__xludf.DUMMYFUNCTION("IFERROR(RANK(raw!$H6939,Filter(raw!$H$2:$H10000,raw!$B$2:$B10000=raw!$B6939),1),"""")"),"")</f>
        <v/>
      </c>
      <c r="E6940" s="40" t="str">
        <f t="array" ref="E6940">IFERROR(INDEX(raw!$B:$H,MATCH(1,(raw!$B:$B=$B6940)*(raw!$D:$D=$C6940),0),7), "n/a")</f>
        <v/>
      </c>
    </row>
    <row r="6941">
      <c r="B6941" s="39" t="str">
        <f>IFERROR(raw!$B6940,"")</f>
        <v/>
      </c>
      <c r="C6941" s="39" t="str">
        <f>IFERROR(raw!$D6940,"")</f>
        <v/>
      </c>
      <c r="D6941" s="39" t="str">
        <f>IFERROR(__xludf.DUMMYFUNCTION("IFERROR(RANK(raw!$H6940,Filter(raw!$H$2:$H10000,raw!$B$2:$B10000=raw!$B6940),1),"""")"),"")</f>
        <v/>
      </c>
      <c r="E6941" s="40" t="str">
        <f t="array" ref="E6941">IFERROR(INDEX(raw!$B:$H,MATCH(1,(raw!$B:$B=$B6941)*(raw!$D:$D=$C6941),0),7), "n/a")</f>
        <v/>
      </c>
    </row>
    <row r="6942">
      <c r="B6942" s="39" t="str">
        <f>IFERROR(raw!$B6941,"")</f>
        <v/>
      </c>
      <c r="C6942" s="39" t="str">
        <f>IFERROR(raw!$D6941,"")</f>
        <v/>
      </c>
      <c r="D6942" s="39" t="str">
        <f>IFERROR(__xludf.DUMMYFUNCTION("IFERROR(RANK(raw!$H6941,Filter(raw!$H$2:$H10000,raw!$B$2:$B10000=raw!$B6941),1),"""")"),"")</f>
        <v/>
      </c>
      <c r="E6942" s="40" t="str">
        <f t="array" ref="E6942">IFERROR(INDEX(raw!$B:$H,MATCH(1,(raw!$B:$B=$B6942)*(raw!$D:$D=$C6942),0),7), "n/a")</f>
        <v/>
      </c>
    </row>
    <row r="6943">
      <c r="B6943" s="39" t="str">
        <f>IFERROR(raw!$B6942,"")</f>
        <v/>
      </c>
      <c r="C6943" s="39" t="str">
        <f>IFERROR(raw!$D6942,"")</f>
        <v/>
      </c>
      <c r="D6943" s="39" t="str">
        <f>IFERROR(__xludf.DUMMYFUNCTION("IFERROR(RANK(raw!$H6942,Filter(raw!$H$2:$H10000,raw!$B$2:$B10000=raw!$B6942),1),"""")"),"")</f>
        <v/>
      </c>
      <c r="E6943" s="40" t="str">
        <f t="array" ref="E6943">IFERROR(INDEX(raw!$B:$H,MATCH(1,(raw!$B:$B=$B6943)*(raw!$D:$D=$C6943),0),7), "n/a")</f>
        <v/>
      </c>
    </row>
    <row r="6944">
      <c r="B6944" s="39" t="str">
        <f>IFERROR(raw!$B6943,"")</f>
        <v/>
      </c>
      <c r="C6944" s="39" t="str">
        <f>IFERROR(raw!$D6943,"")</f>
        <v/>
      </c>
      <c r="D6944" s="39" t="str">
        <f>IFERROR(__xludf.DUMMYFUNCTION("IFERROR(RANK(raw!$H6943,Filter(raw!$H$2:$H10000,raw!$B$2:$B10000=raw!$B6943),1),"""")"),"")</f>
        <v/>
      </c>
      <c r="E6944" s="40" t="str">
        <f t="array" ref="E6944">IFERROR(INDEX(raw!$B:$H,MATCH(1,(raw!$B:$B=$B6944)*(raw!$D:$D=$C6944),0),7), "n/a")</f>
        <v/>
      </c>
    </row>
    <row r="6945">
      <c r="B6945" s="39" t="str">
        <f>IFERROR(raw!$B6944,"")</f>
        <v/>
      </c>
      <c r="C6945" s="39" t="str">
        <f>IFERROR(raw!$D6944,"")</f>
        <v/>
      </c>
      <c r="D6945" s="39" t="str">
        <f>IFERROR(__xludf.DUMMYFUNCTION("IFERROR(RANK(raw!$H6944,Filter(raw!$H$2:$H10000,raw!$B$2:$B10000=raw!$B6944),1),"""")"),"")</f>
        <v/>
      </c>
      <c r="E6945" s="40" t="str">
        <f t="array" ref="E6945">IFERROR(INDEX(raw!$B:$H,MATCH(1,(raw!$B:$B=$B6945)*(raw!$D:$D=$C6945),0),7), "n/a")</f>
        <v/>
      </c>
    </row>
    <row r="6946">
      <c r="B6946" s="39" t="str">
        <f>IFERROR(raw!$B6945,"")</f>
        <v/>
      </c>
      <c r="C6946" s="39" t="str">
        <f>IFERROR(raw!$D6945,"")</f>
        <v/>
      </c>
      <c r="D6946" s="39" t="str">
        <f>IFERROR(__xludf.DUMMYFUNCTION("IFERROR(RANK(raw!$H6945,Filter(raw!$H$2:$H10000,raw!$B$2:$B10000=raw!$B6945),1),"""")"),"")</f>
        <v/>
      </c>
      <c r="E6946" s="40" t="str">
        <f t="array" ref="E6946">IFERROR(INDEX(raw!$B:$H,MATCH(1,(raw!$B:$B=$B6946)*(raw!$D:$D=$C6946),0),7), "n/a")</f>
        <v/>
      </c>
    </row>
    <row r="6947">
      <c r="B6947" s="39" t="str">
        <f>IFERROR(raw!$B6946,"")</f>
        <v/>
      </c>
      <c r="C6947" s="39" t="str">
        <f>IFERROR(raw!$D6946,"")</f>
        <v/>
      </c>
      <c r="D6947" s="39" t="str">
        <f>IFERROR(__xludf.DUMMYFUNCTION("IFERROR(RANK(raw!$H6946,Filter(raw!$H$2:$H10000,raw!$B$2:$B10000=raw!$B6946),1),"""")"),"")</f>
        <v/>
      </c>
      <c r="E6947" s="40" t="str">
        <f t="array" ref="E6947">IFERROR(INDEX(raw!$B:$H,MATCH(1,(raw!$B:$B=$B6947)*(raw!$D:$D=$C6947),0),7), "n/a")</f>
        <v/>
      </c>
    </row>
    <row r="6948">
      <c r="B6948" s="39" t="str">
        <f>IFERROR(raw!$B6947,"")</f>
        <v/>
      </c>
      <c r="C6948" s="39" t="str">
        <f>IFERROR(raw!$D6947,"")</f>
        <v/>
      </c>
      <c r="D6948" s="39" t="str">
        <f>IFERROR(__xludf.DUMMYFUNCTION("IFERROR(RANK(raw!$H6947,Filter(raw!$H$2:$H10000,raw!$B$2:$B10000=raw!$B6947),1),"""")"),"")</f>
        <v/>
      </c>
      <c r="E6948" s="40" t="str">
        <f t="array" ref="E6948">IFERROR(INDEX(raw!$B:$H,MATCH(1,(raw!$B:$B=$B6948)*(raw!$D:$D=$C6948),0),7), "n/a")</f>
        <v/>
      </c>
    </row>
    <row r="6949">
      <c r="B6949" s="39" t="str">
        <f>IFERROR(raw!$B6948,"")</f>
        <v/>
      </c>
      <c r="C6949" s="39" t="str">
        <f>IFERROR(raw!$D6948,"")</f>
        <v/>
      </c>
      <c r="D6949" s="39" t="str">
        <f>IFERROR(__xludf.DUMMYFUNCTION("IFERROR(RANK(raw!$H6948,Filter(raw!$H$2:$H10000,raw!$B$2:$B10000=raw!$B6948),1),"""")"),"")</f>
        <v/>
      </c>
      <c r="E6949" s="40" t="str">
        <f t="array" ref="E6949">IFERROR(INDEX(raw!$B:$H,MATCH(1,(raw!$B:$B=$B6949)*(raw!$D:$D=$C6949),0),7), "n/a")</f>
        <v/>
      </c>
    </row>
    <row r="6950">
      <c r="B6950" s="39" t="str">
        <f>IFERROR(raw!$B6949,"")</f>
        <v/>
      </c>
      <c r="C6950" s="39" t="str">
        <f>IFERROR(raw!$D6949,"")</f>
        <v/>
      </c>
      <c r="D6950" s="39" t="str">
        <f>IFERROR(__xludf.DUMMYFUNCTION("IFERROR(RANK(raw!$H6949,Filter(raw!$H$2:$H10000,raw!$B$2:$B10000=raw!$B6949),1),"""")"),"")</f>
        <v/>
      </c>
      <c r="E6950" s="40" t="str">
        <f t="array" ref="E6950">IFERROR(INDEX(raw!$B:$H,MATCH(1,(raw!$B:$B=$B6950)*(raw!$D:$D=$C6950),0),7), "n/a")</f>
        <v/>
      </c>
    </row>
    <row r="6951">
      <c r="B6951" s="39" t="str">
        <f>IFERROR(raw!$B6950,"")</f>
        <v/>
      </c>
      <c r="C6951" s="39" t="str">
        <f>IFERROR(raw!$D6950,"")</f>
        <v/>
      </c>
      <c r="D6951" s="39" t="str">
        <f>IFERROR(__xludf.DUMMYFUNCTION("IFERROR(RANK(raw!$H6950,Filter(raw!$H$2:$H10000,raw!$B$2:$B10000=raw!$B6950),1),"""")"),"")</f>
        <v/>
      </c>
      <c r="E6951" s="40" t="str">
        <f t="array" ref="E6951">IFERROR(INDEX(raw!$B:$H,MATCH(1,(raw!$B:$B=$B6951)*(raw!$D:$D=$C6951),0),7), "n/a")</f>
        <v/>
      </c>
    </row>
    <row r="6952">
      <c r="B6952" s="39" t="str">
        <f>IFERROR(raw!$B6951,"")</f>
        <v/>
      </c>
      <c r="C6952" s="39" t="str">
        <f>IFERROR(raw!$D6951,"")</f>
        <v/>
      </c>
      <c r="D6952" s="39" t="str">
        <f>IFERROR(__xludf.DUMMYFUNCTION("IFERROR(RANK(raw!$H6951,Filter(raw!$H$2:$H10000,raw!$B$2:$B10000=raw!$B6951),1),"""")"),"")</f>
        <v/>
      </c>
      <c r="E6952" s="40" t="str">
        <f t="array" ref="E6952">IFERROR(INDEX(raw!$B:$H,MATCH(1,(raw!$B:$B=$B6952)*(raw!$D:$D=$C6952),0),7), "n/a")</f>
        <v/>
      </c>
    </row>
    <row r="6953">
      <c r="B6953" s="39" t="str">
        <f>IFERROR(raw!$B6952,"")</f>
        <v/>
      </c>
      <c r="C6953" s="39" t="str">
        <f>IFERROR(raw!$D6952,"")</f>
        <v/>
      </c>
      <c r="D6953" s="39" t="str">
        <f>IFERROR(__xludf.DUMMYFUNCTION("IFERROR(RANK(raw!$H6952,Filter(raw!$H$2:$H10000,raw!$B$2:$B10000=raw!$B6952),1),"""")"),"")</f>
        <v/>
      </c>
      <c r="E6953" s="40" t="str">
        <f t="array" ref="E6953">IFERROR(INDEX(raw!$B:$H,MATCH(1,(raw!$B:$B=$B6953)*(raw!$D:$D=$C6953),0),7), "n/a")</f>
        <v/>
      </c>
    </row>
    <row r="6954">
      <c r="B6954" s="39" t="str">
        <f>IFERROR(raw!$B6953,"")</f>
        <v/>
      </c>
      <c r="C6954" s="39" t="str">
        <f>IFERROR(raw!$D6953,"")</f>
        <v/>
      </c>
      <c r="D6954" s="39" t="str">
        <f>IFERROR(__xludf.DUMMYFUNCTION("IFERROR(RANK(raw!$H6953,Filter(raw!$H$2:$H10000,raw!$B$2:$B10000=raw!$B6953),1),"""")"),"")</f>
        <v/>
      </c>
      <c r="E6954" s="40" t="str">
        <f t="array" ref="E6954">IFERROR(INDEX(raw!$B:$H,MATCH(1,(raw!$B:$B=$B6954)*(raw!$D:$D=$C6954),0),7), "n/a")</f>
        <v/>
      </c>
    </row>
    <row r="6955">
      <c r="B6955" s="39" t="str">
        <f>IFERROR(raw!$B6954,"")</f>
        <v/>
      </c>
      <c r="C6955" s="39" t="str">
        <f>IFERROR(raw!$D6954,"")</f>
        <v/>
      </c>
      <c r="D6955" s="39" t="str">
        <f>IFERROR(__xludf.DUMMYFUNCTION("IFERROR(RANK(raw!$H6954,Filter(raw!$H$2:$H10000,raw!$B$2:$B10000=raw!$B6954),1),"""")"),"")</f>
        <v/>
      </c>
      <c r="E6955" s="40" t="str">
        <f t="array" ref="E6955">IFERROR(INDEX(raw!$B:$H,MATCH(1,(raw!$B:$B=$B6955)*(raw!$D:$D=$C6955),0),7), "n/a")</f>
        <v/>
      </c>
    </row>
    <row r="6956">
      <c r="B6956" s="39" t="str">
        <f>IFERROR(raw!$B6955,"")</f>
        <v/>
      </c>
      <c r="C6956" s="39" t="str">
        <f>IFERROR(raw!$D6955,"")</f>
        <v/>
      </c>
      <c r="D6956" s="39" t="str">
        <f>IFERROR(__xludf.DUMMYFUNCTION("IFERROR(RANK(raw!$H6955,Filter(raw!$H$2:$H10000,raw!$B$2:$B10000=raw!$B6955),1),"""")"),"")</f>
        <v/>
      </c>
      <c r="E6956" s="40" t="str">
        <f t="array" ref="E6956">IFERROR(INDEX(raw!$B:$H,MATCH(1,(raw!$B:$B=$B6956)*(raw!$D:$D=$C6956),0),7), "n/a")</f>
        <v/>
      </c>
    </row>
    <row r="6957">
      <c r="B6957" s="39" t="str">
        <f>IFERROR(raw!$B6956,"")</f>
        <v/>
      </c>
      <c r="C6957" s="39" t="str">
        <f>IFERROR(raw!$D6956,"")</f>
        <v/>
      </c>
      <c r="D6957" s="39" t="str">
        <f>IFERROR(__xludf.DUMMYFUNCTION("IFERROR(RANK(raw!$H6956,Filter(raw!$H$2:$H10000,raw!$B$2:$B10000=raw!$B6956),1),"""")"),"")</f>
        <v/>
      </c>
      <c r="E6957" s="40" t="str">
        <f t="array" ref="E6957">IFERROR(INDEX(raw!$B:$H,MATCH(1,(raw!$B:$B=$B6957)*(raw!$D:$D=$C6957),0),7), "n/a")</f>
        <v/>
      </c>
    </row>
    <row r="6958">
      <c r="B6958" s="39" t="str">
        <f>IFERROR(raw!$B6957,"")</f>
        <v/>
      </c>
      <c r="C6958" s="39" t="str">
        <f>IFERROR(raw!$D6957,"")</f>
        <v/>
      </c>
      <c r="D6958" s="39" t="str">
        <f>IFERROR(__xludf.DUMMYFUNCTION("IFERROR(RANK(raw!$H6957,Filter(raw!$H$2:$H10000,raw!$B$2:$B10000=raw!$B6957),1),"""")"),"")</f>
        <v/>
      </c>
      <c r="E6958" s="40" t="str">
        <f t="array" ref="E6958">IFERROR(INDEX(raw!$B:$H,MATCH(1,(raw!$B:$B=$B6958)*(raw!$D:$D=$C6958),0),7), "n/a")</f>
        <v/>
      </c>
    </row>
    <row r="6959">
      <c r="B6959" s="39" t="str">
        <f>IFERROR(raw!$B6958,"")</f>
        <v/>
      </c>
      <c r="C6959" s="39" t="str">
        <f>IFERROR(raw!$D6958,"")</f>
        <v/>
      </c>
      <c r="D6959" s="39" t="str">
        <f>IFERROR(__xludf.DUMMYFUNCTION("IFERROR(RANK(raw!$H6958,Filter(raw!$H$2:$H10000,raw!$B$2:$B10000=raw!$B6958),1),"""")"),"")</f>
        <v/>
      </c>
      <c r="E6959" s="40" t="str">
        <f t="array" ref="E6959">IFERROR(INDEX(raw!$B:$H,MATCH(1,(raw!$B:$B=$B6959)*(raw!$D:$D=$C6959),0),7), "n/a")</f>
        <v/>
      </c>
    </row>
    <row r="6960">
      <c r="B6960" s="39" t="str">
        <f>IFERROR(raw!$B6959,"")</f>
        <v/>
      </c>
      <c r="C6960" s="39" t="str">
        <f>IFERROR(raw!$D6959,"")</f>
        <v/>
      </c>
      <c r="D6960" s="39" t="str">
        <f>IFERROR(__xludf.DUMMYFUNCTION("IFERROR(RANK(raw!$H6959,Filter(raw!$H$2:$H10000,raw!$B$2:$B10000=raw!$B6959),1),"""")"),"")</f>
        <v/>
      </c>
      <c r="E6960" s="40" t="str">
        <f t="array" ref="E6960">IFERROR(INDEX(raw!$B:$H,MATCH(1,(raw!$B:$B=$B6960)*(raw!$D:$D=$C6960),0),7), "n/a")</f>
        <v/>
      </c>
    </row>
    <row r="6961">
      <c r="B6961" s="39" t="str">
        <f>IFERROR(raw!$B6960,"")</f>
        <v/>
      </c>
      <c r="C6961" s="39" t="str">
        <f>IFERROR(raw!$D6960,"")</f>
        <v/>
      </c>
      <c r="D6961" s="39" t="str">
        <f>IFERROR(__xludf.DUMMYFUNCTION("IFERROR(RANK(raw!$H6960,Filter(raw!$H$2:$H10000,raw!$B$2:$B10000=raw!$B6960),1),"""")"),"")</f>
        <v/>
      </c>
      <c r="E6961" s="40" t="str">
        <f t="array" ref="E6961">IFERROR(INDEX(raw!$B:$H,MATCH(1,(raw!$B:$B=$B6961)*(raw!$D:$D=$C6961),0),7), "n/a")</f>
        <v/>
      </c>
    </row>
    <row r="6962">
      <c r="B6962" s="39" t="str">
        <f>IFERROR(raw!$B6961,"")</f>
        <v/>
      </c>
      <c r="C6962" s="39" t="str">
        <f>IFERROR(raw!$D6961,"")</f>
        <v/>
      </c>
      <c r="D6962" s="39" t="str">
        <f>IFERROR(__xludf.DUMMYFUNCTION("IFERROR(RANK(raw!$H6961,Filter(raw!$H$2:$H10000,raw!$B$2:$B10000=raw!$B6961),1),"""")"),"")</f>
        <v/>
      </c>
      <c r="E6962" s="40" t="str">
        <f t="array" ref="E6962">IFERROR(INDEX(raw!$B:$H,MATCH(1,(raw!$B:$B=$B6962)*(raw!$D:$D=$C6962),0),7), "n/a")</f>
        <v/>
      </c>
    </row>
    <row r="6963">
      <c r="B6963" s="39" t="str">
        <f>IFERROR(raw!$B6962,"")</f>
        <v/>
      </c>
      <c r="C6963" s="39" t="str">
        <f>IFERROR(raw!$D6962,"")</f>
        <v/>
      </c>
      <c r="D6963" s="39" t="str">
        <f>IFERROR(__xludf.DUMMYFUNCTION("IFERROR(RANK(raw!$H6962,Filter(raw!$H$2:$H10000,raw!$B$2:$B10000=raw!$B6962),1),"""")"),"")</f>
        <v/>
      </c>
      <c r="E6963" s="40" t="str">
        <f t="array" ref="E6963">IFERROR(INDEX(raw!$B:$H,MATCH(1,(raw!$B:$B=$B6963)*(raw!$D:$D=$C6963),0),7), "n/a")</f>
        <v/>
      </c>
    </row>
    <row r="6964">
      <c r="B6964" s="39" t="str">
        <f>IFERROR(raw!$B6963,"")</f>
        <v/>
      </c>
      <c r="C6964" s="39" t="str">
        <f>IFERROR(raw!$D6963,"")</f>
        <v/>
      </c>
      <c r="D6964" s="39" t="str">
        <f>IFERROR(__xludf.DUMMYFUNCTION("IFERROR(RANK(raw!$H6963,Filter(raw!$H$2:$H10000,raw!$B$2:$B10000=raw!$B6963),1),"""")"),"")</f>
        <v/>
      </c>
      <c r="E6964" s="40" t="str">
        <f t="array" ref="E6964">IFERROR(INDEX(raw!$B:$H,MATCH(1,(raw!$B:$B=$B6964)*(raw!$D:$D=$C6964),0),7), "n/a")</f>
        <v/>
      </c>
    </row>
    <row r="6965">
      <c r="B6965" s="39" t="str">
        <f>IFERROR(raw!$B6964,"")</f>
        <v/>
      </c>
      <c r="C6965" s="39" t="str">
        <f>IFERROR(raw!$D6964,"")</f>
        <v/>
      </c>
      <c r="D6965" s="39" t="str">
        <f>IFERROR(__xludf.DUMMYFUNCTION("IFERROR(RANK(raw!$H6964,Filter(raw!$H$2:$H10000,raw!$B$2:$B10000=raw!$B6964),1),"""")"),"")</f>
        <v/>
      </c>
      <c r="E6965" s="40" t="str">
        <f t="array" ref="E6965">IFERROR(INDEX(raw!$B:$H,MATCH(1,(raw!$B:$B=$B6965)*(raw!$D:$D=$C6965),0),7), "n/a")</f>
        <v/>
      </c>
    </row>
    <row r="6966">
      <c r="B6966" s="39" t="str">
        <f>IFERROR(raw!$B6965,"")</f>
        <v/>
      </c>
      <c r="C6966" s="39" t="str">
        <f>IFERROR(raw!$D6965,"")</f>
        <v/>
      </c>
      <c r="D6966" s="39" t="str">
        <f>IFERROR(__xludf.DUMMYFUNCTION("IFERROR(RANK(raw!$H6965,Filter(raw!$H$2:$H10000,raw!$B$2:$B10000=raw!$B6965),1),"""")"),"")</f>
        <v/>
      </c>
      <c r="E6966" s="40" t="str">
        <f t="array" ref="E6966">IFERROR(INDEX(raw!$B:$H,MATCH(1,(raw!$B:$B=$B6966)*(raw!$D:$D=$C6966),0),7), "n/a")</f>
        <v/>
      </c>
    </row>
    <row r="6967">
      <c r="B6967" s="39" t="str">
        <f>IFERROR(raw!$B6966,"")</f>
        <v/>
      </c>
      <c r="C6967" s="39" t="str">
        <f>IFERROR(raw!$D6966,"")</f>
        <v/>
      </c>
      <c r="D6967" s="39" t="str">
        <f>IFERROR(__xludf.DUMMYFUNCTION("IFERROR(RANK(raw!$H6966,Filter(raw!$H$2:$H10000,raw!$B$2:$B10000=raw!$B6966),1),"""")"),"")</f>
        <v/>
      </c>
      <c r="E6967" s="40" t="str">
        <f t="array" ref="E6967">IFERROR(INDEX(raw!$B:$H,MATCH(1,(raw!$B:$B=$B6967)*(raw!$D:$D=$C6967),0),7), "n/a")</f>
        <v/>
      </c>
    </row>
    <row r="6968">
      <c r="B6968" s="39" t="str">
        <f>IFERROR(raw!$B6967,"")</f>
        <v/>
      </c>
      <c r="C6968" s="39" t="str">
        <f>IFERROR(raw!$D6967,"")</f>
        <v/>
      </c>
      <c r="D6968" s="39" t="str">
        <f>IFERROR(__xludf.DUMMYFUNCTION("IFERROR(RANK(raw!$H6967,Filter(raw!$H$2:$H10000,raw!$B$2:$B10000=raw!$B6967),1),"""")"),"")</f>
        <v/>
      </c>
      <c r="E6968" s="40" t="str">
        <f t="array" ref="E6968">IFERROR(INDEX(raw!$B:$H,MATCH(1,(raw!$B:$B=$B6968)*(raw!$D:$D=$C6968),0),7), "n/a")</f>
        <v/>
      </c>
    </row>
    <row r="6969">
      <c r="B6969" s="39" t="str">
        <f>IFERROR(raw!$B6968,"")</f>
        <v/>
      </c>
      <c r="C6969" s="39" t="str">
        <f>IFERROR(raw!$D6968,"")</f>
        <v/>
      </c>
      <c r="D6969" s="39" t="str">
        <f>IFERROR(__xludf.DUMMYFUNCTION("IFERROR(RANK(raw!$H6968,Filter(raw!$H$2:$H10000,raw!$B$2:$B10000=raw!$B6968),1),"""")"),"")</f>
        <v/>
      </c>
      <c r="E6969" s="40" t="str">
        <f t="array" ref="E6969">IFERROR(INDEX(raw!$B:$H,MATCH(1,(raw!$B:$B=$B6969)*(raw!$D:$D=$C6969),0),7), "n/a")</f>
        <v/>
      </c>
    </row>
    <row r="6970">
      <c r="B6970" s="39" t="str">
        <f>IFERROR(raw!$B6969,"")</f>
        <v/>
      </c>
      <c r="C6970" s="39" t="str">
        <f>IFERROR(raw!$D6969,"")</f>
        <v/>
      </c>
      <c r="D6970" s="39" t="str">
        <f>IFERROR(__xludf.DUMMYFUNCTION("IFERROR(RANK(raw!$H6969,Filter(raw!$H$2:$H10000,raw!$B$2:$B10000=raw!$B6969),1),"""")"),"")</f>
        <v/>
      </c>
      <c r="E6970" s="40" t="str">
        <f t="array" ref="E6970">IFERROR(INDEX(raw!$B:$H,MATCH(1,(raw!$B:$B=$B6970)*(raw!$D:$D=$C6970),0),7), "n/a")</f>
        <v/>
      </c>
    </row>
    <row r="6971">
      <c r="B6971" s="39" t="str">
        <f>IFERROR(raw!$B6970,"")</f>
        <v/>
      </c>
      <c r="C6971" s="39" t="str">
        <f>IFERROR(raw!$D6970,"")</f>
        <v/>
      </c>
      <c r="D6971" s="39" t="str">
        <f>IFERROR(__xludf.DUMMYFUNCTION("IFERROR(RANK(raw!$H6970,Filter(raw!$H$2:$H10000,raw!$B$2:$B10000=raw!$B6970),1),"""")"),"")</f>
        <v/>
      </c>
      <c r="E6971" s="40" t="str">
        <f t="array" ref="E6971">IFERROR(INDEX(raw!$B:$H,MATCH(1,(raw!$B:$B=$B6971)*(raw!$D:$D=$C6971),0),7), "n/a")</f>
        <v/>
      </c>
    </row>
    <row r="6972">
      <c r="B6972" s="39" t="str">
        <f>IFERROR(raw!$B6971,"")</f>
        <v/>
      </c>
      <c r="C6972" s="39" t="str">
        <f>IFERROR(raw!$D6971,"")</f>
        <v/>
      </c>
      <c r="D6972" s="39" t="str">
        <f>IFERROR(__xludf.DUMMYFUNCTION("IFERROR(RANK(raw!$H6971,Filter(raw!$H$2:$H10000,raw!$B$2:$B10000=raw!$B6971),1),"""")"),"")</f>
        <v/>
      </c>
      <c r="E6972" s="40" t="str">
        <f t="array" ref="E6972">IFERROR(INDEX(raw!$B:$H,MATCH(1,(raw!$B:$B=$B6972)*(raw!$D:$D=$C6972),0),7), "n/a")</f>
        <v/>
      </c>
    </row>
    <row r="6973">
      <c r="B6973" s="39" t="str">
        <f>IFERROR(raw!$B6972,"")</f>
        <v/>
      </c>
      <c r="C6973" s="39" t="str">
        <f>IFERROR(raw!$D6972,"")</f>
        <v/>
      </c>
      <c r="D6973" s="39" t="str">
        <f>IFERROR(__xludf.DUMMYFUNCTION("IFERROR(RANK(raw!$H6972,Filter(raw!$H$2:$H10000,raw!$B$2:$B10000=raw!$B6972),1),"""")"),"")</f>
        <v/>
      </c>
      <c r="E6973" s="40" t="str">
        <f t="array" ref="E6973">IFERROR(INDEX(raw!$B:$H,MATCH(1,(raw!$B:$B=$B6973)*(raw!$D:$D=$C6973),0),7), "n/a")</f>
        <v/>
      </c>
    </row>
    <row r="6974">
      <c r="B6974" s="39" t="str">
        <f>IFERROR(raw!$B6973,"")</f>
        <v/>
      </c>
      <c r="C6974" s="39" t="str">
        <f>IFERROR(raw!$D6973,"")</f>
        <v/>
      </c>
      <c r="D6974" s="39" t="str">
        <f>IFERROR(__xludf.DUMMYFUNCTION("IFERROR(RANK(raw!$H6973,Filter(raw!$H$2:$H10000,raw!$B$2:$B10000=raw!$B6973),1),"""")"),"")</f>
        <v/>
      </c>
      <c r="E6974" s="40" t="str">
        <f t="array" ref="E6974">IFERROR(INDEX(raw!$B:$H,MATCH(1,(raw!$B:$B=$B6974)*(raw!$D:$D=$C6974),0),7), "n/a")</f>
        <v/>
      </c>
    </row>
    <row r="6975">
      <c r="B6975" s="39" t="str">
        <f>IFERROR(raw!$B6974,"")</f>
        <v/>
      </c>
      <c r="C6975" s="39" t="str">
        <f>IFERROR(raw!$D6974,"")</f>
        <v/>
      </c>
      <c r="D6975" s="39" t="str">
        <f>IFERROR(__xludf.DUMMYFUNCTION("IFERROR(RANK(raw!$H6974,Filter(raw!$H$2:$H10000,raw!$B$2:$B10000=raw!$B6974),1),"""")"),"")</f>
        <v/>
      </c>
      <c r="E6975" s="40" t="str">
        <f t="array" ref="E6975">IFERROR(INDEX(raw!$B:$H,MATCH(1,(raw!$B:$B=$B6975)*(raw!$D:$D=$C6975),0),7), "n/a")</f>
        <v/>
      </c>
    </row>
    <row r="6976">
      <c r="B6976" s="39" t="str">
        <f>IFERROR(raw!$B6975,"")</f>
        <v/>
      </c>
      <c r="C6976" s="39" t="str">
        <f>IFERROR(raw!$D6975,"")</f>
        <v/>
      </c>
      <c r="D6976" s="39" t="str">
        <f>IFERROR(__xludf.DUMMYFUNCTION("IFERROR(RANK(raw!$H6975,Filter(raw!$H$2:$H10000,raw!$B$2:$B10000=raw!$B6975),1),"""")"),"")</f>
        <v/>
      </c>
      <c r="E6976" s="40" t="str">
        <f t="array" ref="E6976">IFERROR(INDEX(raw!$B:$H,MATCH(1,(raw!$B:$B=$B6976)*(raw!$D:$D=$C6976),0),7), "n/a")</f>
        <v/>
      </c>
    </row>
    <row r="6977">
      <c r="B6977" s="39" t="str">
        <f>IFERROR(raw!$B6976,"")</f>
        <v/>
      </c>
      <c r="C6977" s="39" t="str">
        <f>IFERROR(raw!$D6976,"")</f>
        <v/>
      </c>
      <c r="D6977" s="39" t="str">
        <f>IFERROR(__xludf.DUMMYFUNCTION("IFERROR(RANK(raw!$H6976,Filter(raw!$H$2:$H10000,raw!$B$2:$B10000=raw!$B6976),1),"""")"),"")</f>
        <v/>
      </c>
      <c r="E6977" s="40" t="str">
        <f t="array" ref="E6977">IFERROR(INDEX(raw!$B:$H,MATCH(1,(raw!$B:$B=$B6977)*(raw!$D:$D=$C6977),0),7), "n/a")</f>
        <v/>
      </c>
    </row>
    <row r="6978">
      <c r="B6978" s="39" t="str">
        <f>IFERROR(raw!$B6977,"")</f>
        <v/>
      </c>
      <c r="C6978" s="39" t="str">
        <f>IFERROR(raw!$D6977,"")</f>
        <v/>
      </c>
      <c r="D6978" s="39" t="str">
        <f>IFERROR(__xludf.DUMMYFUNCTION("IFERROR(RANK(raw!$H6977,Filter(raw!$H$2:$H10000,raw!$B$2:$B10000=raw!$B6977),1),"""")"),"")</f>
        <v/>
      </c>
      <c r="E6978" s="40" t="str">
        <f t="array" ref="E6978">IFERROR(INDEX(raw!$B:$H,MATCH(1,(raw!$B:$B=$B6978)*(raw!$D:$D=$C6978),0),7), "n/a")</f>
        <v/>
      </c>
    </row>
    <row r="6979">
      <c r="B6979" s="39" t="str">
        <f>IFERROR(raw!$B6978,"")</f>
        <v/>
      </c>
      <c r="C6979" s="39" t="str">
        <f>IFERROR(raw!$D6978,"")</f>
        <v/>
      </c>
      <c r="D6979" s="39" t="str">
        <f>IFERROR(__xludf.DUMMYFUNCTION("IFERROR(RANK(raw!$H6978,Filter(raw!$H$2:$H10000,raw!$B$2:$B10000=raw!$B6978),1),"""")"),"")</f>
        <v/>
      </c>
      <c r="E6979" s="40" t="str">
        <f t="array" ref="E6979">IFERROR(INDEX(raw!$B:$H,MATCH(1,(raw!$B:$B=$B6979)*(raw!$D:$D=$C6979),0),7), "n/a")</f>
        <v/>
      </c>
    </row>
    <row r="6980">
      <c r="B6980" s="39" t="str">
        <f>IFERROR(raw!$B6979,"")</f>
        <v/>
      </c>
      <c r="C6980" s="39" t="str">
        <f>IFERROR(raw!$D6979,"")</f>
        <v/>
      </c>
      <c r="D6980" s="39" t="str">
        <f>IFERROR(__xludf.DUMMYFUNCTION("IFERROR(RANK(raw!$H6979,Filter(raw!$H$2:$H10000,raw!$B$2:$B10000=raw!$B6979),1),"""")"),"")</f>
        <v/>
      </c>
      <c r="E6980" s="40" t="str">
        <f t="array" ref="E6980">IFERROR(INDEX(raw!$B:$H,MATCH(1,(raw!$B:$B=$B6980)*(raw!$D:$D=$C6980),0),7), "n/a")</f>
        <v/>
      </c>
    </row>
    <row r="6981">
      <c r="B6981" s="39" t="str">
        <f>IFERROR(raw!$B6980,"")</f>
        <v/>
      </c>
      <c r="C6981" s="39" t="str">
        <f>IFERROR(raw!$D6980,"")</f>
        <v/>
      </c>
      <c r="D6981" s="39" t="str">
        <f>IFERROR(__xludf.DUMMYFUNCTION("IFERROR(RANK(raw!$H6980,Filter(raw!$H$2:$H10000,raw!$B$2:$B10000=raw!$B6980),1),"""")"),"")</f>
        <v/>
      </c>
      <c r="E6981" s="40" t="str">
        <f t="array" ref="E6981">IFERROR(INDEX(raw!$B:$H,MATCH(1,(raw!$B:$B=$B6981)*(raw!$D:$D=$C6981),0),7), "n/a")</f>
        <v/>
      </c>
    </row>
    <row r="6982">
      <c r="B6982" s="39" t="str">
        <f>IFERROR(raw!$B6981,"")</f>
        <v/>
      </c>
      <c r="C6982" s="39" t="str">
        <f>IFERROR(raw!$D6981,"")</f>
        <v/>
      </c>
      <c r="D6982" s="39" t="str">
        <f>IFERROR(__xludf.DUMMYFUNCTION("IFERROR(RANK(raw!$H6981,Filter(raw!$H$2:$H10000,raw!$B$2:$B10000=raw!$B6981),1),"""")"),"")</f>
        <v/>
      </c>
      <c r="E6982" s="40" t="str">
        <f t="array" ref="E6982">IFERROR(INDEX(raw!$B:$H,MATCH(1,(raw!$B:$B=$B6982)*(raw!$D:$D=$C6982),0),7), "n/a")</f>
        <v/>
      </c>
    </row>
    <row r="6983">
      <c r="B6983" s="39" t="str">
        <f>IFERROR(raw!$B6982,"")</f>
        <v/>
      </c>
      <c r="C6983" s="39" t="str">
        <f>IFERROR(raw!$D6982,"")</f>
        <v/>
      </c>
      <c r="D6983" s="39" t="str">
        <f>IFERROR(__xludf.DUMMYFUNCTION("IFERROR(RANK(raw!$H6982,Filter(raw!$H$2:$H10000,raw!$B$2:$B10000=raw!$B6982),1),"""")"),"")</f>
        <v/>
      </c>
      <c r="E6983" s="40" t="str">
        <f t="array" ref="E6983">IFERROR(INDEX(raw!$B:$H,MATCH(1,(raw!$B:$B=$B6983)*(raw!$D:$D=$C6983),0),7), "n/a")</f>
        <v/>
      </c>
    </row>
    <row r="6984">
      <c r="B6984" s="39" t="str">
        <f>IFERROR(raw!$B6983,"")</f>
        <v/>
      </c>
      <c r="C6984" s="39" t="str">
        <f>IFERROR(raw!$D6983,"")</f>
        <v/>
      </c>
      <c r="D6984" s="39" t="str">
        <f>IFERROR(__xludf.DUMMYFUNCTION("IFERROR(RANK(raw!$H6983,Filter(raw!$H$2:$H10000,raw!$B$2:$B10000=raw!$B6983),1),"""")"),"")</f>
        <v/>
      </c>
      <c r="E6984" s="40" t="str">
        <f t="array" ref="E6984">IFERROR(INDEX(raw!$B:$H,MATCH(1,(raw!$B:$B=$B6984)*(raw!$D:$D=$C6984),0),7), "n/a")</f>
        <v/>
      </c>
    </row>
    <row r="6985">
      <c r="B6985" s="39" t="str">
        <f>IFERROR(raw!$B6984,"")</f>
        <v/>
      </c>
      <c r="C6985" s="39" t="str">
        <f>IFERROR(raw!$D6984,"")</f>
        <v/>
      </c>
      <c r="D6985" s="39" t="str">
        <f>IFERROR(__xludf.DUMMYFUNCTION("IFERROR(RANK(raw!$H6984,Filter(raw!$H$2:$H10000,raw!$B$2:$B10000=raw!$B6984),1),"""")"),"")</f>
        <v/>
      </c>
      <c r="E6985" s="40" t="str">
        <f t="array" ref="E6985">IFERROR(INDEX(raw!$B:$H,MATCH(1,(raw!$B:$B=$B6985)*(raw!$D:$D=$C6985),0),7), "n/a")</f>
        <v/>
      </c>
    </row>
    <row r="6986">
      <c r="B6986" s="39" t="str">
        <f>IFERROR(raw!$B6985,"")</f>
        <v/>
      </c>
      <c r="C6986" s="39" t="str">
        <f>IFERROR(raw!$D6985,"")</f>
        <v/>
      </c>
      <c r="D6986" s="39" t="str">
        <f>IFERROR(__xludf.DUMMYFUNCTION("IFERROR(RANK(raw!$H6985,Filter(raw!$H$2:$H10000,raw!$B$2:$B10000=raw!$B6985),1),"""")"),"")</f>
        <v/>
      </c>
      <c r="E6986" s="40" t="str">
        <f t="array" ref="E6986">IFERROR(INDEX(raw!$B:$H,MATCH(1,(raw!$B:$B=$B6986)*(raw!$D:$D=$C6986),0),7), "n/a")</f>
        <v/>
      </c>
    </row>
    <row r="6987">
      <c r="B6987" s="39" t="str">
        <f>IFERROR(raw!$B6986,"")</f>
        <v/>
      </c>
      <c r="C6987" s="39" t="str">
        <f>IFERROR(raw!$D6986,"")</f>
        <v/>
      </c>
      <c r="D6987" s="39" t="str">
        <f>IFERROR(__xludf.DUMMYFUNCTION("IFERROR(RANK(raw!$H6986,Filter(raw!$H$2:$H10000,raw!$B$2:$B10000=raw!$B6986),1),"""")"),"")</f>
        <v/>
      </c>
      <c r="E6987" s="40" t="str">
        <f t="array" ref="E6987">IFERROR(INDEX(raw!$B:$H,MATCH(1,(raw!$B:$B=$B6987)*(raw!$D:$D=$C6987),0),7), "n/a")</f>
        <v/>
      </c>
    </row>
    <row r="6988">
      <c r="B6988" s="39" t="str">
        <f>IFERROR(raw!$B6987,"")</f>
        <v/>
      </c>
      <c r="C6988" s="39" t="str">
        <f>IFERROR(raw!$D6987,"")</f>
        <v/>
      </c>
      <c r="D6988" s="39" t="str">
        <f>IFERROR(__xludf.DUMMYFUNCTION("IFERROR(RANK(raw!$H6987,Filter(raw!$H$2:$H10000,raw!$B$2:$B10000=raw!$B6987),1),"""")"),"")</f>
        <v/>
      </c>
      <c r="E6988" s="40" t="str">
        <f t="array" ref="E6988">IFERROR(INDEX(raw!$B:$H,MATCH(1,(raw!$B:$B=$B6988)*(raw!$D:$D=$C6988),0),7), "n/a")</f>
        <v/>
      </c>
    </row>
    <row r="6989">
      <c r="B6989" s="39" t="str">
        <f>IFERROR(raw!$B6988,"")</f>
        <v/>
      </c>
      <c r="C6989" s="39" t="str">
        <f>IFERROR(raw!$D6988,"")</f>
        <v/>
      </c>
      <c r="D6989" s="39" t="str">
        <f>IFERROR(__xludf.DUMMYFUNCTION("IFERROR(RANK(raw!$H6988,Filter(raw!$H$2:$H10000,raw!$B$2:$B10000=raw!$B6988),1),"""")"),"")</f>
        <v/>
      </c>
      <c r="E6989" s="40" t="str">
        <f t="array" ref="E6989">IFERROR(INDEX(raw!$B:$H,MATCH(1,(raw!$B:$B=$B6989)*(raw!$D:$D=$C6989),0),7), "n/a")</f>
        <v/>
      </c>
    </row>
    <row r="6990">
      <c r="B6990" s="39" t="str">
        <f>IFERROR(raw!$B6989,"")</f>
        <v/>
      </c>
      <c r="C6990" s="39" t="str">
        <f>IFERROR(raw!$D6989,"")</f>
        <v/>
      </c>
      <c r="D6990" s="39" t="str">
        <f>IFERROR(__xludf.DUMMYFUNCTION("IFERROR(RANK(raw!$H6989,Filter(raw!$H$2:$H10000,raw!$B$2:$B10000=raw!$B6989),1),"""")"),"")</f>
        <v/>
      </c>
      <c r="E6990" s="40" t="str">
        <f t="array" ref="E6990">IFERROR(INDEX(raw!$B:$H,MATCH(1,(raw!$B:$B=$B6990)*(raw!$D:$D=$C6990),0),7), "n/a")</f>
        <v/>
      </c>
    </row>
    <row r="6991">
      <c r="B6991" s="39" t="str">
        <f>IFERROR(raw!$B6990,"")</f>
        <v/>
      </c>
      <c r="C6991" s="39" t="str">
        <f>IFERROR(raw!$D6990,"")</f>
        <v/>
      </c>
      <c r="D6991" s="39" t="str">
        <f>IFERROR(__xludf.DUMMYFUNCTION("IFERROR(RANK(raw!$H6990,Filter(raw!$H$2:$H10000,raw!$B$2:$B10000=raw!$B6990),1),"""")"),"")</f>
        <v/>
      </c>
      <c r="E6991" s="40" t="str">
        <f t="array" ref="E6991">IFERROR(INDEX(raw!$B:$H,MATCH(1,(raw!$B:$B=$B6991)*(raw!$D:$D=$C6991),0),7), "n/a")</f>
        <v/>
      </c>
    </row>
    <row r="6992">
      <c r="B6992" s="39" t="str">
        <f>IFERROR(raw!$B6991,"")</f>
        <v/>
      </c>
      <c r="C6992" s="39" t="str">
        <f>IFERROR(raw!$D6991,"")</f>
        <v/>
      </c>
      <c r="D6992" s="39" t="str">
        <f>IFERROR(__xludf.DUMMYFUNCTION("IFERROR(RANK(raw!$H6991,Filter(raw!$H$2:$H10000,raw!$B$2:$B10000=raw!$B6991),1),"""")"),"")</f>
        <v/>
      </c>
      <c r="E6992" s="40" t="str">
        <f t="array" ref="E6992">IFERROR(INDEX(raw!$B:$H,MATCH(1,(raw!$B:$B=$B6992)*(raw!$D:$D=$C6992),0),7), "n/a")</f>
        <v/>
      </c>
    </row>
    <row r="6993">
      <c r="B6993" s="39" t="str">
        <f>IFERROR(raw!$B6992,"")</f>
        <v/>
      </c>
      <c r="C6993" s="39" t="str">
        <f>IFERROR(raw!$D6992,"")</f>
        <v/>
      </c>
      <c r="D6993" s="39" t="str">
        <f>IFERROR(__xludf.DUMMYFUNCTION("IFERROR(RANK(raw!$H6992,Filter(raw!$H$2:$H10000,raw!$B$2:$B10000=raw!$B6992),1),"""")"),"")</f>
        <v/>
      </c>
      <c r="E6993" s="40" t="str">
        <f t="array" ref="E6993">IFERROR(INDEX(raw!$B:$H,MATCH(1,(raw!$B:$B=$B6993)*(raw!$D:$D=$C6993),0),7), "n/a")</f>
        <v/>
      </c>
    </row>
    <row r="6994">
      <c r="B6994" s="39" t="str">
        <f>IFERROR(raw!$B6993,"")</f>
        <v/>
      </c>
      <c r="C6994" s="39" t="str">
        <f>IFERROR(raw!$D6993,"")</f>
        <v/>
      </c>
      <c r="D6994" s="39" t="str">
        <f>IFERROR(__xludf.DUMMYFUNCTION("IFERROR(RANK(raw!$H6993,Filter(raw!$H$2:$H10000,raw!$B$2:$B10000=raw!$B6993),1),"""")"),"")</f>
        <v/>
      </c>
      <c r="E6994" s="40" t="str">
        <f t="array" ref="E6994">IFERROR(INDEX(raw!$B:$H,MATCH(1,(raw!$B:$B=$B6994)*(raw!$D:$D=$C6994),0),7), "n/a")</f>
        <v/>
      </c>
    </row>
    <row r="6995">
      <c r="B6995" s="39" t="str">
        <f>IFERROR(raw!$B6994,"")</f>
        <v/>
      </c>
      <c r="C6995" s="39" t="str">
        <f>IFERROR(raw!$D6994,"")</f>
        <v/>
      </c>
      <c r="D6995" s="39" t="str">
        <f>IFERROR(__xludf.DUMMYFUNCTION("IFERROR(RANK(raw!$H6994,Filter(raw!$H$2:$H10000,raw!$B$2:$B10000=raw!$B6994),1),"""")"),"")</f>
        <v/>
      </c>
      <c r="E6995" s="40" t="str">
        <f t="array" ref="E6995">IFERROR(INDEX(raw!$B:$H,MATCH(1,(raw!$B:$B=$B6995)*(raw!$D:$D=$C6995),0),7), "n/a")</f>
        <v/>
      </c>
    </row>
    <row r="6996">
      <c r="B6996" s="39" t="str">
        <f>IFERROR(raw!$B6995,"")</f>
        <v/>
      </c>
      <c r="C6996" s="39" t="str">
        <f>IFERROR(raw!$D6995,"")</f>
        <v/>
      </c>
      <c r="D6996" s="39" t="str">
        <f>IFERROR(__xludf.DUMMYFUNCTION("IFERROR(RANK(raw!$H6995,Filter(raw!$H$2:$H10000,raw!$B$2:$B10000=raw!$B6995),1),"""")"),"")</f>
        <v/>
      </c>
      <c r="E6996" s="40" t="str">
        <f t="array" ref="E6996">IFERROR(INDEX(raw!$B:$H,MATCH(1,(raw!$B:$B=$B6996)*(raw!$D:$D=$C6996),0),7), "n/a")</f>
        <v/>
      </c>
    </row>
    <row r="6997">
      <c r="B6997" s="39" t="str">
        <f>IFERROR(raw!$B6996,"")</f>
        <v/>
      </c>
      <c r="C6997" s="39" t="str">
        <f>IFERROR(raw!$D6996,"")</f>
        <v/>
      </c>
      <c r="D6997" s="39" t="str">
        <f>IFERROR(__xludf.DUMMYFUNCTION("IFERROR(RANK(raw!$H6996,Filter(raw!$H$2:$H10000,raw!$B$2:$B10000=raw!$B6996),1),"""")"),"")</f>
        <v/>
      </c>
      <c r="E6997" s="40" t="str">
        <f t="array" ref="E6997">IFERROR(INDEX(raw!$B:$H,MATCH(1,(raw!$B:$B=$B6997)*(raw!$D:$D=$C6997),0),7), "n/a")</f>
        <v/>
      </c>
    </row>
    <row r="6998">
      <c r="B6998" s="39" t="str">
        <f>IFERROR(raw!$B6997,"")</f>
        <v/>
      </c>
      <c r="C6998" s="39" t="str">
        <f>IFERROR(raw!$D6997,"")</f>
        <v/>
      </c>
      <c r="D6998" s="39" t="str">
        <f>IFERROR(__xludf.DUMMYFUNCTION("IFERROR(RANK(raw!$H6997,Filter(raw!$H$2:$H10000,raw!$B$2:$B10000=raw!$B6997),1),"""")"),"")</f>
        <v/>
      </c>
      <c r="E6998" s="40" t="str">
        <f t="array" ref="E6998">IFERROR(INDEX(raw!$B:$H,MATCH(1,(raw!$B:$B=$B6998)*(raw!$D:$D=$C6998),0),7), "n/a")</f>
        <v/>
      </c>
    </row>
    <row r="6999">
      <c r="B6999" s="39" t="str">
        <f>IFERROR(raw!$B6998,"")</f>
        <v/>
      </c>
      <c r="C6999" s="39" t="str">
        <f>IFERROR(raw!$D6998,"")</f>
        <v/>
      </c>
      <c r="D6999" s="39" t="str">
        <f>IFERROR(__xludf.DUMMYFUNCTION("IFERROR(RANK(raw!$H6998,Filter(raw!$H$2:$H10000,raw!$B$2:$B10000=raw!$B6998),1),"""")"),"")</f>
        <v/>
      </c>
      <c r="E6999" s="40" t="str">
        <f t="array" ref="E6999">IFERROR(INDEX(raw!$B:$H,MATCH(1,(raw!$B:$B=$B6999)*(raw!$D:$D=$C6999),0),7), "n/a")</f>
        <v/>
      </c>
    </row>
    <row r="7000">
      <c r="B7000" s="39" t="str">
        <f>IFERROR(raw!$B6999,"")</f>
        <v/>
      </c>
      <c r="C7000" s="39" t="str">
        <f>IFERROR(raw!$D6999,"")</f>
        <v/>
      </c>
      <c r="D7000" s="39" t="str">
        <f>IFERROR(__xludf.DUMMYFUNCTION("IFERROR(RANK(raw!$H6999,Filter(raw!$H$2:$H10000,raw!$B$2:$B10000=raw!$B6999),1),"""")"),"")</f>
        <v/>
      </c>
      <c r="E7000" s="40" t="str">
        <f t="array" ref="E7000">IFERROR(INDEX(raw!$B:$H,MATCH(1,(raw!$B:$B=$B7000)*(raw!$D:$D=$C7000),0),7), "n/a")</f>
        <v/>
      </c>
    </row>
    <row r="7001">
      <c r="B7001" s="39" t="str">
        <f>IFERROR(raw!$B7000,"")</f>
        <v/>
      </c>
      <c r="C7001" s="39" t="str">
        <f>IFERROR(raw!$D7000,"")</f>
        <v/>
      </c>
      <c r="D7001" s="39" t="str">
        <f>IFERROR(__xludf.DUMMYFUNCTION("IFERROR(RANK(raw!$H7000,Filter(raw!$H$2:$H10000,raw!$B$2:$B10000=raw!$B7000),1),"""")"),"")</f>
        <v/>
      </c>
      <c r="E7001" s="40" t="str">
        <f t="array" ref="E7001">IFERROR(INDEX(raw!$B:$H,MATCH(1,(raw!$B:$B=$B7001)*(raw!$D:$D=$C7001),0),7), "n/a")</f>
        <v/>
      </c>
    </row>
    <row r="7002">
      <c r="B7002" s="39" t="str">
        <f>IFERROR(raw!$B7001,"")</f>
        <v/>
      </c>
      <c r="C7002" s="39" t="str">
        <f>IFERROR(raw!$D7001,"")</f>
        <v/>
      </c>
      <c r="D7002" s="39" t="str">
        <f>IFERROR(__xludf.DUMMYFUNCTION("IFERROR(RANK(raw!$H7001,Filter(raw!$H$2:$H10000,raw!$B$2:$B10000=raw!$B7001),1),"""")"),"")</f>
        <v/>
      </c>
      <c r="E7002" s="40" t="str">
        <f t="array" ref="E7002">IFERROR(INDEX(raw!$B:$H,MATCH(1,(raw!$B:$B=$B7002)*(raw!$D:$D=$C7002),0),7), "n/a")</f>
        <v/>
      </c>
    </row>
    <row r="7003">
      <c r="B7003" s="39" t="str">
        <f>IFERROR(raw!$B7002,"")</f>
        <v/>
      </c>
      <c r="C7003" s="39" t="str">
        <f>IFERROR(raw!$D7002,"")</f>
        <v/>
      </c>
      <c r="D7003" s="39" t="str">
        <f>IFERROR(__xludf.DUMMYFUNCTION("IFERROR(RANK(raw!$H7002,Filter(raw!$H$2:$H10000,raw!$B$2:$B10000=raw!$B7002),1),"""")"),"")</f>
        <v/>
      </c>
      <c r="E7003" s="40" t="str">
        <f t="array" ref="E7003">IFERROR(INDEX(raw!$B:$H,MATCH(1,(raw!$B:$B=$B7003)*(raw!$D:$D=$C7003),0),7), "n/a")</f>
        <v/>
      </c>
    </row>
    <row r="7004">
      <c r="B7004" s="39" t="str">
        <f>IFERROR(raw!$B7003,"")</f>
        <v/>
      </c>
      <c r="C7004" s="39" t="str">
        <f>IFERROR(raw!$D7003,"")</f>
        <v/>
      </c>
      <c r="D7004" s="39" t="str">
        <f>IFERROR(__xludf.DUMMYFUNCTION("IFERROR(RANK(raw!$H7003,Filter(raw!$H$2:$H10000,raw!$B$2:$B10000=raw!$B7003),1),"""")"),"")</f>
        <v/>
      </c>
      <c r="E7004" s="40" t="str">
        <f t="array" ref="E7004">IFERROR(INDEX(raw!$B:$H,MATCH(1,(raw!$B:$B=$B7004)*(raw!$D:$D=$C7004),0),7), "n/a")</f>
        <v/>
      </c>
    </row>
    <row r="7005">
      <c r="B7005" s="39" t="str">
        <f>IFERROR(raw!$B7004,"")</f>
        <v/>
      </c>
      <c r="C7005" s="39" t="str">
        <f>IFERROR(raw!$D7004,"")</f>
        <v/>
      </c>
      <c r="D7005" s="39" t="str">
        <f>IFERROR(__xludf.DUMMYFUNCTION("IFERROR(RANK(raw!$H7004,Filter(raw!$H$2:$H10000,raw!$B$2:$B10000=raw!$B7004),1),"""")"),"")</f>
        <v/>
      </c>
      <c r="E7005" s="40" t="str">
        <f t="array" ref="E7005">IFERROR(INDEX(raw!$B:$H,MATCH(1,(raw!$B:$B=$B7005)*(raw!$D:$D=$C7005),0),7), "n/a")</f>
        <v/>
      </c>
    </row>
    <row r="7006">
      <c r="B7006" s="39" t="str">
        <f>IFERROR(raw!$B7005,"")</f>
        <v/>
      </c>
      <c r="C7006" s="39" t="str">
        <f>IFERROR(raw!$D7005,"")</f>
        <v/>
      </c>
      <c r="D7006" s="39" t="str">
        <f>IFERROR(__xludf.DUMMYFUNCTION("IFERROR(RANK(raw!$H7005,Filter(raw!$H$2:$H10000,raw!$B$2:$B10000=raw!$B7005),1),"""")"),"")</f>
        <v/>
      </c>
      <c r="E7006" s="40" t="str">
        <f t="array" ref="E7006">IFERROR(INDEX(raw!$B:$H,MATCH(1,(raw!$B:$B=$B7006)*(raw!$D:$D=$C7006),0),7), "n/a")</f>
        <v/>
      </c>
    </row>
    <row r="7007">
      <c r="B7007" s="39" t="str">
        <f>IFERROR(raw!$B7006,"")</f>
        <v/>
      </c>
      <c r="C7007" s="39" t="str">
        <f>IFERROR(raw!$D7006,"")</f>
        <v/>
      </c>
      <c r="D7007" s="39" t="str">
        <f>IFERROR(__xludf.DUMMYFUNCTION("IFERROR(RANK(raw!$H7006,Filter(raw!$H$2:$H10000,raw!$B$2:$B10000=raw!$B7006),1),"""")"),"")</f>
        <v/>
      </c>
      <c r="E7007" s="40" t="str">
        <f t="array" ref="E7007">IFERROR(INDEX(raw!$B:$H,MATCH(1,(raw!$B:$B=$B7007)*(raw!$D:$D=$C7007),0),7), "n/a")</f>
        <v/>
      </c>
    </row>
    <row r="7008">
      <c r="B7008" s="39" t="str">
        <f>IFERROR(raw!$B7007,"")</f>
        <v/>
      </c>
      <c r="C7008" s="39" t="str">
        <f>IFERROR(raw!$D7007,"")</f>
        <v/>
      </c>
      <c r="D7008" s="39" t="str">
        <f>IFERROR(__xludf.DUMMYFUNCTION("IFERROR(RANK(raw!$H7007,Filter(raw!$H$2:$H10000,raw!$B$2:$B10000=raw!$B7007),1),"""")"),"")</f>
        <v/>
      </c>
      <c r="E7008" s="40" t="str">
        <f t="array" ref="E7008">IFERROR(INDEX(raw!$B:$H,MATCH(1,(raw!$B:$B=$B7008)*(raw!$D:$D=$C7008),0),7), "n/a")</f>
        <v/>
      </c>
    </row>
    <row r="7009">
      <c r="B7009" s="39" t="str">
        <f>IFERROR(raw!$B7008,"")</f>
        <v/>
      </c>
      <c r="C7009" s="39" t="str">
        <f>IFERROR(raw!$D7008,"")</f>
        <v/>
      </c>
      <c r="D7009" s="39" t="str">
        <f>IFERROR(__xludf.DUMMYFUNCTION("IFERROR(RANK(raw!$H7008,Filter(raw!$H$2:$H10000,raw!$B$2:$B10000=raw!$B7008),1),"""")"),"")</f>
        <v/>
      </c>
      <c r="E7009" s="40" t="str">
        <f t="array" ref="E7009">IFERROR(INDEX(raw!$B:$H,MATCH(1,(raw!$B:$B=$B7009)*(raw!$D:$D=$C7009),0),7), "n/a")</f>
        <v/>
      </c>
    </row>
    <row r="7010">
      <c r="B7010" s="39" t="str">
        <f>IFERROR(raw!$B7009,"")</f>
        <v/>
      </c>
      <c r="C7010" s="39" t="str">
        <f>IFERROR(raw!$D7009,"")</f>
        <v/>
      </c>
      <c r="D7010" s="39" t="str">
        <f>IFERROR(__xludf.DUMMYFUNCTION("IFERROR(RANK(raw!$H7009,Filter(raw!$H$2:$H10000,raw!$B$2:$B10000=raw!$B7009),1),"""")"),"")</f>
        <v/>
      </c>
      <c r="E7010" s="40" t="str">
        <f t="array" ref="E7010">IFERROR(INDEX(raw!$B:$H,MATCH(1,(raw!$B:$B=$B7010)*(raw!$D:$D=$C7010),0),7), "n/a")</f>
        <v/>
      </c>
    </row>
    <row r="7011">
      <c r="B7011" s="39" t="str">
        <f>IFERROR(raw!$B7010,"")</f>
        <v/>
      </c>
      <c r="C7011" s="39" t="str">
        <f>IFERROR(raw!$D7010,"")</f>
        <v/>
      </c>
      <c r="D7011" s="39" t="str">
        <f>IFERROR(__xludf.DUMMYFUNCTION("IFERROR(RANK(raw!$H7010,Filter(raw!$H$2:$H10000,raw!$B$2:$B10000=raw!$B7010),1),"""")"),"")</f>
        <v/>
      </c>
      <c r="E7011" s="40" t="str">
        <f t="array" ref="E7011">IFERROR(INDEX(raw!$B:$H,MATCH(1,(raw!$B:$B=$B7011)*(raw!$D:$D=$C7011),0),7), "n/a")</f>
        <v/>
      </c>
    </row>
    <row r="7012">
      <c r="B7012" s="39" t="str">
        <f>IFERROR(raw!$B7011,"")</f>
        <v/>
      </c>
      <c r="C7012" s="39" t="str">
        <f>IFERROR(raw!$D7011,"")</f>
        <v/>
      </c>
      <c r="D7012" s="39" t="str">
        <f>IFERROR(__xludf.DUMMYFUNCTION("IFERROR(RANK(raw!$H7011,Filter(raw!$H$2:$H10000,raw!$B$2:$B10000=raw!$B7011),1),"""")"),"")</f>
        <v/>
      </c>
      <c r="E7012" s="40" t="str">
        <f t="array" ref="E7012">IFERROR(INDEX(raw!$B:$H,MATCH(1,(raw!$B:$B=$B7012)*(raw!$D:$D=$C7012),0),7), "n/a")</f>
        <v/>
      </c>
    </row>
    <row r="7013">
      <c r="B7013" s="39" t="str">
        <f>IFERROR(raw!$B7012,"")</f>
        <v/>
      </c>
      <c r="C7013" s="39" t="str">
        <f>IFERROR(raw!$D7012,"")</f>
        <v/>
      </c>
      <c r="D7013" s="39" t="str">
        <f>IFERROR(__xludf.DUMMYFUNCTION("IFERROR(RANK(raw!$H7012,Filter(raw!$H$2:$H10000,raw!$B$2:$B10000=raw!$B7012),1),"""")"),"")</f>
        <v/>
      </c>
      <c r="E7013" s="40" t="str">
        <f t="array" ref="E7013">IFERROR(INDEX(raw!$B:$H,MATCH(1,(raw!$B:$B=$B7013)*(raw!$D:$D=$C7013),0),7), "n/a")</f>
        <v/>
      </c>
    </row>
    <row r="7014">
      <c r="B7014" s="39" t="str">
        <f>IFERROR(raw!$B7013,"")</f>
        <v/>
      </c>
      <c r="C7014" s="39" t="str">
        <f>IFERROR(raw!$D7013,"")</f>
        <v/>
      </c>
      <c r="D7014" s="39" t="str">
        <f>IFERROR(__xludf.DUMMYFUNCTION("IFERROR(RANK(raw!$H7013,Filter(raw!$H$2:$H10000,raw!$B$2:$B10000=raw!$B7013),1),"""")"),"")</f>
        <v/>
      </c>
      <c r="E7014" s="40" t="str">
        <f t="array" ref="E7014">IFERROR(INDEX(raw!$B:$H,MATCH(1,(raw!$B:$B=$B7014)*(raw!$D:$D=$C7014),0),7), "n/a")</f>
        <v/>
      </c>
    </row>
    <row r="7015">
      <c r="B7015" s="39" t="str">
        <f>IFERROR(raw!$B7014,"")</f>
        <v/>
      </c>
      <c r="C7015" s="39" t="str">
        <f>IFERROR(raw!$D7014,"")</f>
        <v/>
      </c>
      <c r="D7015" s="39" t="str">
        <f>IFERROR(__xludf.DUMMYFUNCTION("IFERROR(RANK(raw!$H7014,Filter(raw!$H$2:$H10000,raw!$B$2:$B10000=raw!$B7014),1),"""")"),"")</f>
        <v/>
      </c>
      <c r="E7015" s="40" t="str">
        <f t="array" ref="E7015">IFERROR(INDEX(raw!$B:$H,MATCH(1,(raw!$B:$B=$B7015)*(raw!$D:$D=$C7015),0),7), "n/a")</f>
        <v/>
      </c>
    </row>
    <row r="7016">
      <c r="B7016" s="39" t="str">
        <f>IFERROR(raw!$B7015,"")</f>
        <v/>
      </c>
      <c r="C7016" s="39" t="str">
        <f>IFERROR(raw!$D7015,"")</f>
        <v/>
      </c>
      <c r="D7016" s="39" t="str">
        <f>IFERROR(__xludf.DUMMYFUNCTION("IFERROR(RANK(raw!$H7015,Filter(raw!$H$2:$H10000,raw!$B$2:$B10000=raw!$B7015),1),"""")"),"")</f>
        <v/>
      </c>
      <c r="E7016" s="40" t="str">
        <f t="array" ref="E7016">IFERROR(INDEX(raw!$B:$H,MATCH(1,(raw!$B:$B=$B7016)*(raw!$D:$D=$C7016),0),7), "n/a")</f>
        <v/>
      </c>
    </row>
    <row r="7017">
      <c r="B7017" s="39" t="str">
        <f>IFERROR(raw!$B7016,"")</f>
        <v/>
      </c>
      <c r="C7017" s="39" t="str">
        <f>IFERROR(raw!$D7016,"")</f>
        <v/>
      </c>
      <c r="D7017" s="39" t="str">
        <f>IFERROR(__xludf.DUMMYFUNCTION("IFERROR(RANK(raw!$H7016,Filter(raw!$H$2:$H10000,raw!$B$2:$B10000=raw!$B7016),1),"""")"),"")</f>
        <v/>
      </c>
      <c r="E7017" s="40" t="str">
        <f t="array" ref="E7017">IFERROR(INDEX(raw!$B:$H,MATCH(1,(raw!$B:$B=$B7017)*(raw!$D:$D=$C7017),0),7), "n/a")</f>
        <v/>
      </c>
    </row>
    <row r="7018">
      <c r="B7018" s="39" t="str">
        <f>IFERROR(raw!$B7017,"")</f>
        <v/>
      </c>
      <c r="C7018" s="39" t="str">
        <f>IFERROR(raw!$D7017,"")</f>
        <v/>
      </c>
      <c r="D7018" s="39" t="str">
        <f>IFERROR(__xludf.DUMMYFUNCTION("IFERROR(RANK(raw!$H7017,Filter(raw!$H$2:$H10000,raw!$B$2:$B10000=raw!$B7017),1),"""")"),"")</f>
        <v/>
      </c>
      <c r="E7018" s="40" t="str">
        <f t="array" ref="E7018">IFERROR(INDEX(raw!$B:$H,MATCH(1,(raw!$B:$B=$B7018)*(raw!$D:$D=$C7018),0),7), "n/a")</f>
        <v/>
      </c>
    </row>
    <row r="7019">
      <c r="B7019" s="39" t="str">
        <f>IFERROR(raw!$B7018,"")</f>
        <v/>
      </c>
      <c r="C7019" s="39" t="str">
        <f>IFERROR(raw!$D7018,"")</f>
        <v/>
      </c>
      <c r="D7019" s="39" t="str">
        <f>IFERROR(__xludf.DUMMYFUNCTION("IFERROR(RANK(raw!$H7018,Filter(raw!$H$2:$H10000,raw!$B$2:$B10000=raw!$B7018),1),"""")"),"")</f>
        <v/>
      </c>
      <c r="E7019" s="40" t="str">
        <f t="array" ref="E7019">IFERROR(INDEX(raw!$B:$H,MATCH(1,(raw!$B:$B=$B7019)*(raw!$D:$D=$C7019),0),7), "n/a")</f>
        <v/>
      </c>
    </row>
    <row r="7020">
      <c r="B7020" s="39" t="str">
        <f>IFERROR(raw!$B7019,"")</f>
        <v/>
      </c>
      <c r="C7020" s="39" t="str">
        <f>IFERROR(raw!$D7019,"")</f>
        <v/>
      </c>
      <c r="D7020" s="39" t="str">
        <f>IFERROR(__xludf.DUMMYFUNCTION("IFERROR(RANK(raw!$H7019,Filter(raw!$H$2:$H10000,raw!$B$2:$B10000=raw!$B7019),1),"""")"),"")</f>
        <v/>
      </c>
      <c r="E7020" s="40" t="str">
        <f t="array" ref="E7020">IFERROR(INDEX(raw!$B:$H,MATCH(1,(raw!$B:$B=$B7020)*(raw!$D:$D=$C7020),0),7), "n/a")</f>
        <v/>
      </c>
    </row>
    <row r="7021">
      <c r="B7021" s="39" t="str">
        <f>IFERROR(raw!$B7020,"")</f>
        <v/>
      </c>
      <c r="C7021" s="39" t="str">
        <f>IFERROR(raw!$D7020,"")</f>
        <v/>
      </c>
      <c r="D7021" s="39" t="str">
        <f>IFERROR(__xludf.DUMMYFUNCTION("IFERROR(RANK(raw!$H7020,Filter(raw!$H$2:$H10000,raw!$B$2:$B10000=raw!$B7020),1),"""")"),"")</f>
        <v/>
      </c>
      <c r="E7021" s="40" t="str">
        <f t="array" ref="E7021">IFERROR(INDEX(raw!$B:$H,MATCH(1,(raw!$B:$B=$B7021)*(raw!$D:$D=$C7021),0),7), "n/a")</f>
        <v/>
      </c>
    </row>
    <row r="7022">
      <c r="B7022" s="39" t="str">
        <f>IFERROR(raw!$B7021,"")</f>
        <v/>
      </c>
      <c r="C7022" s="39" t="str">
        <f>IFERROR(raw!$D7021,"")</f>
        <v/>
      </c>
      <c r="D7022" s="39" t="str">
        <f>IFERROR(__xludf.DUMMYFUNCTION("IFERROR(RANK(raw!$H7021,Filter(raw!$H$2:$H10000,raw!$B$2:$B10000=raw!$B7021),1),"""")"),"")</f>
        <v/>
      </c>
      <c r="E7022" s="40" t="str">
        <f t="array" ref="E7022">IFERROR(INDEX(raw!$B:$H,MATCH(1,(raw!$B:$B=$B7022)*(raw!$D:$D=$C7022),0),7), "n/a")</f>
        <v/>
      </c>
    </row>
    <row r="7023">
      <c r="B7023" s="39" t="str">
        <f>IFERROR(raw!$B7022,"")</f>
        <v/>
      </c>
      <c r="C7023" s="39" t="str">
        <f>IFERROR(raw!$D7022,"")</f>
        <v/>
      </c>
      <c r="D7023" s="39" t="str">
        <f>IFERROR(__xludf.DUMMYFUNCTION("IFERROR(RANK(raw!$H7022,Filter(raw!$H$2:$H10000,raw!$B$2:$B10000=raw!$B7022),1),"""")"),"")</f>
        <v/>
      </c>
      <c r="E7023" s="40" t="str">
        <f t="array" ref="E7023">IFERROR(INDEX(raw!$B:$H,MATCH(1,(raw!$B:$B=$B7023)*(raw!$D:$D=$C7023),0),7), "n/a")</f>
        <v/>
      </c>
    </row>
    <row r="7024">
      <c r="B7024" s="39" t="str">
        <f>IFERROR(raw!$B7023,"")</f>
        <v/>
      </c>
      <c r="C7024" s="39" t="str">
        <f>IFERROR(raw!$D7023,"")</f>
        <v/>
      </c>
      <c r="D7024" s="39" t="str">
        <f>IFERROR(__xludf.DUMMYFUNCTION("IFERROR(RANK(raw!$H7023,Filter(raw!$H$2:$H10000,raw!$B$2:$B10000=raw!$B7023),1),"""")"),"")</f>
        <v/>
      </c>
      <c r="E7024" s="40" t="str">
        <f t="array" ref="E7024">IFERROR(INDEX(raw!$B:$H,MATCH(1,(raw!$B:$B=$B7024)*(raw!$D:$D=$C7024),0),7), "n/a")</f>
        <v/>
      </c>
    </row>
    <row r="7025">
      <c r="B7025" s="39" t="str">
        <f>IFERROR(raw!$B7024,"")</f>
        <v/>
      </c>
      <c r="C7025" s="39" t="str">
        <f>IFERROR(raw!$D7024,"")</f>
        <v/>
      </c>
      <c r="D7025" s="39" t="str">
        <f>IFERROR(__xludf.DUMMYFUNCTION("IFERROR(RANK(raw!$H7024,Filter(raw!$H$2:$H10000,raw!$B$2:$B10000=raw!$B7024),1),"""")"),"")</f>
        <v/>
      </c>
      <c r="E7025" s="40" t="str">
        <f t="array" ref="E7025">IFERROR(INDEX(raw!$B:$H,MATCH(1,(raw!$B:$B=$B7025)*(raw!$D:$D=$C7025),0),7), "n/a")</f>
        <v/>
      </c>
    </row>
    <row r="7026">
      <c r="B7026" s="39" t="str">
        <f>IFERROR(raw!$B7025,"")</f>
        <v/>
      </c>
      <c r="C7026" s="39" t="str">
        <f>IFERROR(raw!$D7025,"")</f>
        <v/>
      </c>
      <c r="D7026" s="39" t="str">
        <f>IFERROR(__xludf.DUMMYFUNCTION("IFERROR(RANK(raw!$H7025,Filter(raw!$H$2:$H10000,raw!$B$2:$B10000=raw!$B7025),1),"""")"),"")</f>
        <v/>
      </c>
      <c r="E7026" s="40" t="str">
        <f t="array" ref="E7026">IFERROR(INDEX(raw!$B:$H,MATCH(1,(raw!$B:$B=$B7026)*(raw!$D:$D=$C7026),0),7), "n/a")</f>
        <v/>
      </c>
    </row>
    <row r="7027">
      <c r="B7027" s="39" t="str">
        <f>IFERROR(raw!$B7026,"")</f>
        <v/>
      </c>
      <c r="C7027" s="39" t="str">
        <f>IFERROR(raw!$D7026,"")</f>
        <v/>
      </c>
      <c r="D7027" s="39" t="str">
        <f>IFERROR(__xludf.DUMMYFUNCTION("IFERROR(RANK(raw!$H7026,Filter(raw!$H$2:$H10000,raw!$B$2:$B10000=raw!$B7026),1),"""")"),"")</f>
        <v/>
      </c>
      <c r="E7027" s="40" t="str">
        <f t="array" ref="E7027">IFERROR(INDEX(raw!$B:$H,MATCH(1,(raw!$B:$B=$B7027)*(raw!$D:$D=$C7027),0),7), "n/a")</f>
        <v/>
      </c>
    </row>
    <row r="7028">
      <c r="B7028" s="39" t="str">
        <f>IFERROR(raw!$B7027,"")</f>
        <v/>
      </c>
      <c r="C7028" s="39" t="str">
        <f>IFERROR(raw!$D7027,"")</f>
        <v/>
      </c>
      <c r="D7028" s="39" t="str">
        <f>IFERROR(__xludf.DUMMYFUNCTION("IFERROR(RANK(raw!$H7027,Filter(raw!$H$2:$H10000,raw!$B$2:$B10000=raw!$B7027),1),"""")"),"")</f>
        <v/>
      </c>
      <c r="E7028" s="40" t="str">
        <f t="array" ref="E7028">IFERROR(INDEX(raw!$B:$H,MATCH(1,(raw!$B:$B=$B7028)*(raw!$D:$D=$C7028),0),7), "n/a")</f>
        <v/>
      </c>
    </row>
    <row r="7029">
      <c r="B7029" s="39" t="str">
        <f>IFERROR(raw!$B7028,"")</f>
        <v/>
      </c>
      <c r="C7029" s="39" t="str">
        <f>IFERROR(raw!$D7028,"")</f>
        <v/>
      </c>
      <c r="D7029" s="39" t="str">
        <f>IFERROR(__xludf.DUMMYFUNCTION("IFERROR(RANK(raw!$H7028,Filter(raw!$H$2:$H10000,raw!$B$2:$B10000=raw!$B7028),1),"""")"),"")</f>
        <v/>
      </c>
      <c r="E7029" s="40" t="str">
        <f t="array" ref="E7029">IFERROR(INDEX(raw!$B:$H,MATCH(1,(raw!$B:$B=$B7029)*(raw!$D:$D=$C7029),0),7), "n/a")</f>
        <v/>
      </c>
    </row>
    <row r="7030">
      <c r="B7030" s="39" t="str">
        <f>IFERROR(raw!$B7029,"")</f>
        <v/>
      </c>
      <c r="C7030" s="39" t="str">
        <f>IFERROR(raw!$D7029,"")</f>
        <v/>
      </c>
      <c r="D7030" s="39" t="str">
        <f>IFERROR(__xludf.DUMMYFUNCTION("IFERROR(RANK(raw!$H7029,Filter(raw!$H$2:$H10000,raw!$B$2:$B10000=raw!$B7029),1),"""")"),"")</f>
        <v/>
      </c>
      <c r="E7030" s="40" t="str">
        <f t="array" ref="E7030">IFERROR(INDEX(raw!$B:$H,MATCH(1,(raw!$B:$B=$B7030)*(raw!$D:$D=$C7030),0),7), "n/a")</f>
        <v/>
      </c>
    </row>
    <row r="7031">
      <c r="B7031" s="39" t="str">
        <f>IFERROR(raw!$B7030,"")</f>
        <v/>
      </c>
      <c r="C7031" s="39" t="str">
        <f>IFERROR(raw!$D7030,"")</f>
        <v/>
      </c>
      <c r="D7031" s="39" t="str">
        <f>IFERROR(__xludf.DUMMYFUNCTION("IFERROR(RANK(raw!$H7030,Filter(raw!$H$2:$H10000,raw!$B$2:$B10000=raw!$B7030),1),"""")"),"")</f>
        <v/>
      </c>
      <c r="E7031" s="40" t="str">
        <f t="array" ref="E7031">IFERROR(INDEX(raw!$B:$H,MATCH(1,(raw!$B:$B=$B7031)*(raw!$D:$D=$C7031),0),7), "n/a")</f>
        <v/>
      </c>
    </row>
    <row r="7032">
      <c r="B7032" s="39" t="str">
        <f>IFERROR(raw!$B7031,"")</f>
        <v/>
      </c>
      <c r="C7032" s="39" t="str">
        <f>IFERROR(raw!$D7031,"")</f>
        <v/>
      </c>
      <c r="D7032" s="39" t="str">
        <f>IFERROR(__xludf.DUMMYFUNCTION("IFERROR(RANK(raw!$H7031,Filter(raw!$H$2:$H10000,raw!$B$2:$B10000=raw!$B7031),1),"""")"),"")</f>
        <v/>
      </c>
      <c r="E7032" s="40" t="str">
        <f t="array" ref="E7032">IFERROR(INDEX(raw!$B:$H,MATCH(1,(raw!$B:$B=$B7032)*(raw!$D:$D=$C7032),0),7), "n/a")</f>
        <v/>
      </c>
    </row>
    <row r="7033">
      <c r="B7033" s="39" t="str">
        <f>IFERROR(raw!$B7032,"")</f>
        <v/>
      </c>
      <c r="C7033" s="39" t="str">
        <f>IFERROR(raw!$D7032,"")</f>
        <v/>
      </c>
      <c r="D7033" s="39" t="str">
        <f>IFERROR(__xludf.DUMMYFUNCTION("IFERROR(RANK(raw!$H7032,Filter(raw!$H$2:$H10000,raw!$B$2:$B10000=raw!$B7032),1),"""")"),"")</f>
        <v/>
      </c>
      <c r="E7033" s="40" t="str">
        <f t="array" ref="E7033">IFERROR(INDEX(raw!$B:$H,MATCH(1,(raw!$B:$B=$B7033)*(raw!$D:$D=$C7033),0),7), "n/a")</f>
        <v/>
      </c>
    </row>
    <row r="7034">
      <c r="B7034" s="39" t="str">
        <f>IFERROR(raw!$B7033,"")</f>
        <v/>
      </c>
      <c r="C7034" s="39" t="str">
        <f>IFERROR(raw!$D7033,"")</f>
        <v/>
      </c>
      <c r="D7034" s="39" t="str">
        <f>IFERROR(__xludf.DUMMYFUNCTION("IFERROR(RANK(raw!$H7033,Filter(raw!$H$2:$H10000,raw!$B$2:$B10000=raw!$B7033),1),"""")"),"")</f>
        <v/>
      </c>
      <c r="E7034" s="40" t="str">
        <f t="array" ref="E7034">IFERROR(INDEX(raw!$B:$H,MATCH(1,(raw!$B:$B=$B7034)*(raw!$D:$D=$C7034),0),7), "n/a")</f>
        <v/>
      </c>
    </row>
    <row r="7035">
      <c r="B7035" s="39" t="str">
        <f>IFERROR(raw!$B7034,"")</f>
        <v/>
      </c>
      <c r="C7035" s="39" t="str">
        <f>IFERROR(raw!$D7034,"")</f>
        <v/>
      </c>
      <c r="D7035" s="39" t="str">
        <f>IFERROR(__xludf.DUMMYFUNCTION("IFERROR(RANK(raw!$H7034,Filter(raw!$H$2:$H10000,raw!$B$2:$B10000=raw!$B7034),1),"""")"),"")</f>
        <v/>
      </c>
      <c r="E7035" s="40" t="str">
        <f t="array" ref="E7035">IFERROR(INDEX(raw!$B:$H,MATCH(1,(raw!$B:$B=$B7035)*(raw!$D:$D=$C7035),0),7), "n/a")</f>
        <v/>
      </c>
    </row>
    <row r="7036">
      <c r="B7036" s="39" t="str">
        <f>IFERROR(raw!$B7035,"")</f>
        <v/>
      </c>
      <c r="C7036" s="39" t="str">
        <f>IFERROR(raw!$D7035,"")</f>
        <v/>
      </c>
      <c r="D7036" s="39" t="str">
        <f>IFERROR(__xludf.DUMMYFUNCTION("IFERROR(RANK(raw!$H7035,Filter(raw!$H$2:$H10000,raw!$B$2:$B10000=raw!$B7035),1),"""")"),"")</f>
        <v/>
      </c>
      <c r="E7036" s="40" t="str">
        <f t="array" ref="E7036">IFERROR(INDEX(raw!$B:$H,MATCH(1,(raw!$B:$B=$B7036)*(raw!$D:$D=$C7036),0),7), "n/a")</f>
        <v/>
      </c>
    </row>
    <row r="7037">
      <c r="B7037" s="39" t="str">
        <f>IFERROR(raw!$B7036,"")</f>
        <v/>
      </c>
      <c r="C7037" s="39" t="str">
        <f>IFERROR(raw!$D7036,"")</f>
        <v/>
      </c>
      <c r="D7037" s="39" t="str">
        <f>IFERROR(__xludf.DUMMYFUNCTION("IFERROR(RANK(raw!$H7036,Filter(raw!$H$2:$H10000,raw!$B$2:$B10000=raw!$B7036),1),"""")"),"")</f>
        <v/>
      </c>
      <c r="E7037" s="40" t="str">
        <f t="array" ref="E7037">IFERROR(INDEX(raw!$B:$H,MATCH(1,(raw!$B:$B=$B7037)*(raw!$D:$D=$C7037),0),7), "n/a")</f>
        <v/>
      </c>
    </row>
    <row r="7038">
      <c r="B7038" s="39" t="str">
        <f>IFERROR(raw!$B7037,"")</f>
        <v/>
      </c>
      <c r="C7038" s="39" t="str">
        <f>IFERROR(raw!$D7037,"")</f>
        <v/>
      </c>
      <c r="D7038" s="39" t="str">
        <f>IFERROR(__xludf.DUMMYFUNCTION("IFERROR(RANK(raw!$H7037,Filter(raw!$H$2:$H10000,raw!$B$2:$B10000=raw!$B7037),1),"""")"),"")</f>
        <v/>
      </c>
      <c r="E7038" s="40" t="str">
        <f t="array" ref="E7038">IFERROR(INDEX(raw!$B:$H,MATCH(1,(raw!$B:$B=$B7038)*(raw!$D:$D=$C7038),0),7), "n/a")</f>
        <v/>
      </c>
    </row>
    <row r="7039">
      <c r="B7039" s="39" t="str">
        <f>IFERROR(raw!$B7038,"")</f>
        <v/>
      </c>
      <c r="C7039" s="39" t="str">
        <f>IFERROR(raw!$D7038,"")</f>
        <v/>
      </c>
      <c r="D7039" s="39" t="str">
        <f>IFERROR(__xludf.DUMMYFUNCTION("IFERROR(RANK(raw!$H7038,Filter(raw!$H$2:$H10000,raw!$B$2:$B10000=raw!$B7038),1),"""")"),"")</f>
        <v/>
      </c>
      <c r="E7039" s="40" t="str">
        <f t="array" ref="E7039">IFERROR(INDEX(raw!$B:$H,MATCH(1,(raw!$B:$B=$B7039)*(raw!$D:$D=$C7039),0),7), "n/a")</f>
        <v/>
      </c>
    </row>
    <row r="7040">
      <c r="B7040" s="39" t="str">
        <f>IFERROR(raw!$B7039,"")</f>
        <v/>
      </c>
      <c r="C7040" s="39" t="str">
        <f>IFERROR(raw!$D7039,"")</f>
        <v/>
      </c>
      <c r="D7040" s="39" t="str">
        <f>IFERROR(__xludf.DUMMYFUNCTION("IFERROR(RANK(raw!$H7039,Filter(raw!$H$2:$H10000,raw!$B$2:$B10000=raw!$B7039),1),"""")"),"")</f>
        <v/>
      </c>
      <c r="E7040" s="40" t="str">
        <f t="array" ref="E7040">IFERROR(INDEX(raw!$B:$H,MATCH(1,(raw!$B:$B=$B7040)*(raw!$D:$D=$C7040),0),7), "n/a")</f>
        <v/>
      </c>
    </row>
    <row r="7041">
      <c r="B7041" s="39" t="str">
        <f>IFERROR(raw!$B7040,"")</f>
        <v/>
      </c>
      <c r="C7041" s="39" t="str">
        <f>IFERROR(raw!$D7040,"")</f>
        <v/>
      </c>
      <c r="D7041" s="39" t="str">
        <f>IFERROR(__xludf.DUMMYFUNCTION("IFERROR(RANK(raw!$H7040,Filter(raw!$H$2:$H10000,raw!$B$2:$B10000=raw!$B7040),1),"""")"),"")</f>
        <v/>
      </c>
      <c r="E7041" s="40" t="str">
        <f t="array" ref="E7041">IFERROR(INDEX(raw!$B:$H,MATCH(1,(raw!$B:$B=$B7041)*(raw!$D:$D=$C7041),0),7), "n/a")</f>
        <v/>
      </c>
    </row>
    <row r="7042">
      <c r="B7042" s="39" t="str">
        <f>IFERROR(raw!$B7041,"")</f>
        <v/>
      </c>
      <c r="C7042" s="39" t="str">
        <f>IFERROR(raw!$D7041,"")</f>
        <v/>
      </c>
      <c r="D7042" s="39" t="str">
        <f>IFERROR(__xludf.DUMMYFUNCTION("IFERROR(RANK(raw!$H7041,Filter(raw!$H$2:$H10000,raw!$B$2:$B10000=raw!$B7041),1),"""")"),"")</f>
        <v/>
      </c>
      <c r="E7042" s="40" t="str">
        <f t="array" ref="E7042">IFERROR(INDEX(raw!$B:$H,MATCH(1,(raw!$B:$B=$B7042)*(raw!$D:$D=$C7042),0),7), "n/a")</f>
        <v/>
      </c>
    </row>
    <row r="7043">
      <c r="B7043" s="39" t="str">
        <f>IFERROR(raw!$B7042,"")</f>
        <v/>
      </c>
      <c r="C7043" s="39" t="str">
        <f>IFERROR(raw!$D7042,"")</f>
        <v/>
      </c>
      <c r="D7043" s="39" t="str">
        <f>IFERROR(__xludf.DUMMYFUNCTION("IFERROR(RANK(raw!$H7042,Filter(raw!$H$2:$H10000,raw!$B$2:$B10000=raw!$B7042),1),"""")"),"")</f>
        <v/>
      </c>
      <c r="E7043" s="40" t="str">
        <f t="array" ref="E7043">IFERROR(INDEX(raw!$B:$H,MATCH(1,(raw!$B:$B=$B7043)*(raw!$D:$D=$C7043),0),7), "n/a")</f>
        <v/>
      </c>
    </row>
    <row r="7044">
      <c r="B7044" s="39" t="str">
        <f>IFERROR(raw!$B7043,"")</f>
        <v/>
      </c>
      <c r="C7044" s="39" t="str">
        <f>IFERROR(raw!$D7043,"")</f>
        <v/>
      </c>
      <c r="D7044" s="39" t="str">
        <f>IFERROR(__xludf.DUMMYFUNCTION("IFERROR(RANK(raw!$H7043,Filter(raw!$H$2:$H10000,raw!$B$2:$B10000=raw!$B7043),1),"""")"),"")</f>
        <v/>
      </c>
      <c r="E7044" s="40" t="str">
        <f t="array" ref="E7044">IFERROR(INDEX(raw!$B:$H,MATCH(1,(raw!$B:$B=$B7044)*(raw!$D:$D=$C7044),0),7), "n/a")</f>
        <v/>
      </c>
    </row>
    <row r="7045">
      <c r="B7045" s="39" t="str">
        <f>IFERROR(raw!$B7044,"")</f>
        <v/>
      </c>
      <c r="C7045" s="39" t="str">
        <f>IFERROR(raw!$D7044,"")</f>
        <v/>
      </c>
      <c r="D7045" s="39" t="str">
        <f>IFERROR(__xludf.DUMMYFUNCTION("IFERROR(RANK(raw!$H7044,Filter(raw!$H$2:$H10000,raw!$B$2:$B10000=raw!$B7044),1),"""")"),"")</f>
        <v/>
      </c>
      <c r="E7045" s="40" t="str">
        <f t="array" ref="E7045">IFERROR(INDEX(raw!$B:$H,MATCH(1,(raw!$B:$B=$B7045)*(raw!$D:$D=$C7045),0),7), "n/a")</f>
        <v/>
      </c>
    </row>
    <row r="7046">
      <c r="B7046" s="39" t="str">
        <f>IFERROR(raw!$B7045,"")</f>
        <v/>
      </c>
      <c r="C7046" s="39" t="str">
        <f>IFERROR(raw!$D7045,"")</f>
        <v/>
      </c>
      <c r="D7046" s="39" t="str">
        <f>IFERROR(__xludf.DUMMYFUNCTION("IFERROR(RANK(raw!$H7045,Filter(raw!$H$2:$H10000,raw!$B$2:$B10000=raw!$B7045),1),"""")"),"")</f>
        <v/>
      </c>
      <c r="E7046" s="40" t="str">
        <f t="array" ref="E7046">IFERROR(INDEX(raw!$B:$H,MATCH(1,(raw!$B:$B=$B7046)*(raw!$D:$D=$C7046),0),7), "n/a")</f>
        <v/>
      </c>
    </row>
    <row r="7047">
      <c r="B7047" s="39" t="str">
        <f>IFERROR(raw!$B7046,"")</f>
        <v/>
      </c>
      <c r="C7047" s="39" t="str">
        <f>IFERROR(raw!$D7046,"")</f>
        <v/>
      </c>
      <c r="D7047" s="39" t="str">
        <f>IFERROR(__xludf.DUMMYFUNCTION("IFERROR(RANK(raw!$H7046,Filter(raw!$H$2:$H10000,raw!$B$2:$B10000=raw!$B7046),1),"""")"),"")</f>
        <v/>
      </c>
      <c r="E7047" s="40" t="str">
        <f t="array" ref="E7047">IFERROR(INDEX(raw!$B:$H,MATCH(1,(raw!$B:$B=$B7047)*(raw!$D:$D=$C7047),0),7), "n/a")</f>
        <v/>
      </c>
    </row>
    <row r="7048">
      <c r="B7048" s="39" t="str">
        <f>IFERROR(raw!$B7047,"")</f>
        <v/>
      </c>
      <c r="C7048" s="39" t="str">
        <f>IFERROR(raw!$D7047,"")</f>
        <v/>
      </c>
      <c r="D7048" s="39" t="str">
        <f>IFERROR(__xludf.DUMMYFUNCTION("IFERROR(RANK(raw!$H7047,Filter(raw!$H$2:$H10000,raw!$B$2:$B10000=raw!$B7047),1),"""")"),"")</f>
        <v/>
      </c>
      <c r="E7048" s="40" t="str">
        <f t="array" ref="E7048">IFERROR(INDEX(raw!$B:$H,MATCH(1,(raw!$B:$B=$B7048)*(raw!$D:$D=$C7048),0),7), "n/a")</f>
        <v/>
      </c>
    </row>
    <row r="7049">
      <c r="B7049" s="39" t="str">
        <f>IFERROR(raw!$B7048,"")</f>
        <v/>
      </c>
      <c r="C7049" s="39" t="str">
        <f>IFERROR(raw!$D7048,"")</f>
        <v/>
      </c>
      <c r="D7049" s="39" t="str">
        <f>IFERROR(__xludf.DUMMYFUNCTION("IFERROR(RANK(raw!$H7048,Filter(raw!$H$2:$H10000,raw!$B$2:$B10000=raw!$B7048),1),"""")"),"")</f>
        <v/>
      </c>
      <c r="E7049" s="40" t="str">
        <f t="array" ref="E7049">IFERROR(INDEX(raw!$B:$H,MATCH(1,(raw!$B:$B=$B7049)*(raw!$D:$D=$C7049),0),7), "n/a")</f>
        <v/>
      </c>
    </row>
    <row r="7050">
      <c r="B7050" s="39" t="str">
        <f>IFERROR(raw!$B7049,"")</f>
        <v/>
      </c>
      <c r="C7050" s="39" t="str">
        <f>IFERROR(raw!$D7049,"")</f>
        <v/>
      </c>
      <c r="D7050" s="39" t="str">
        <f>IFERROR(__xludf.DUMMYFUNCTION("IFERROR(RANK(raw!$H7049,Filter(raw!$H$2:$H10000,raw!$B$2:$B10000=raw!$B7049),1),"""")"),"")</f>
        <v/>
      </c>
      <c r="E7050" s="40" t="str">
        <f t="array" ref="E7050">IFERROR(INDEX(raw!$B:$H,MATCH(1,(raw!$B:$B=$B7050)*(raw!$D:$D=$C7050),0),7), "n/a")</f>
        <v/>
      </c>
    </row>
    <row r="7051">
      <c r="B7051" s="39" t="str">
        <f>IFERROR(raw!$B7050,"")</f>
        <v/>
      </c>
      <c r="C7051" s="39" t="str">
        <f>IFERROR(raw!$D7050,"")</f>
        <v/>
      </c>
      <c r="D7051" s="39" t="str">
        <f>IFERROR(__xludf.DUMMYFUNCTION("IFERROR(RANK(raw!$H7050,Filter(raw!$H$2:$H10000,raw!$B$2:$B10000=raw!$B7050),1),"""")"),"")</f>
        <v/>
      </c>
      <c r="E7051" s="40" t="str">
        <f t="array" ref="E7051">IFERROR(INDEX(raw!$B:$H,MATCH(1,(raw!$B:$B=$B7051)*(raw!$D:$D=$C7051),0),7), "n/a")</f>
        <v/>
      </c>
    </row>
    <row r="7052">
      <c r="B7052" s="39" t="str">
        <f>IFERROR(raw!$B7051,"")</f>
        <v/>
      </c>
      <c r="C7052" s="39" t="str">
        <f>IFERROR(raw!$D7051,"")</f>
        <v/>
      </c>
      <c r="D7052" s="39" t="str">
        <f>IFERROR(__xludf.DUMMYFUNCTION("IFERROR(RANK(raw!$H7051,Filter(raw!$H$2:$H10000,raw!$B$2:$B10000=raw!$B7051),1),"""")"),"")</f>
        <v/>
      </c>
      <c r="E7052" s="40" t="str">
        <f t="array" ref="E7052">IFERROR(INDEX(raw!$B:$H,MATCH(1,(raw!$B:$B=$B7052)*(raw!$D:$D=$C7052),0),7), "n/a")</f>
        <v/>
      </c>
    </row>
    <row r="7053">
      <c r="B7053" s="39" t="str">
        <f>IFERROR(raw!$B7052,"")</f>
        <v/>
      </c>
      <c r="C7053" s="39" t="str">
        <f>IFERROR(raw!$D7052,"")</f>
        <v/>
      </c>
      <c r="D7053" s="39" t="str">
        <f>IFERROR(__xludf.DUMMYFUNCTION("IFERROR(RANK(raw!$H7052,Filter(raw!$H$2:$H10000,raw!$B$2:$B10000=raw!$B7052),1),"""")"),"")</f>
        <v/>
      </c>
      <c r="E7053" s="40" t="str">
        <f t="array" ref="E7053">IFERROR(INDEX(raw!$B:$H,MATCH(1,(raw!$B:$B=$B7053)*(raw!$D:$D=$C7053),0),7), "n/a")</f>
        <v/>
      </c>
    </row>
    <row r="7054">
      <c r="B7054" s="39" t="str">
        <f>IFERROR(raw!$B7053,"")</f>
        <v/>
      </c>
      <c r="C7054" s="39" t="str">
        <f>IFERROR(raw!$D7053,"")</f>
        <v/>
      </c>
      <c r="D7054" s="39" t="str">
        <f>IFERROR(__xludf.DUMMYFUNCTION("IFERROR(RANK(raw!$H7053,Filter(raw!$H$2:$H10000,raw!$B$2:$B10000=raw!$B7053),1),"""")"),"")</f>
        <v/>
      </c>
      <c r="E7054" s="40" t="str">
        <f t="array" ref="E7054">IFERROR(INDEX(raw!$B:$H,MATCH(1,(raw!$B:$B=$B7054)*(raw!$D:$D=$C7054),0),7), "n/a")</f>
        <v/>
      </c>
    </row>
    <row r="7055">
      <c r="B7055" s="39" t="str">
        <f>IFERROR(raw!$B7054,"")</f>
        <v/>
      </c>
      <c r="C7055" s="39" t="str">
        <f>IFERROR(raw!$D7054,"")</f>
        <v/>
      </c>
      <c r="D7055" s="39" t="str">
        <f>IFERROR(__xludf.DUMMYFUNCTION("IFERROR(RANK(raw!$H7054,Filter(raw!$H$2:$H10000,raw!$B$2:$B10000=raw!$B7054),1),"""")"),"")</f>
        <v/>
      </c>
      <c r="E7055" s="40" t="str">
        <f t="array" ref="E7055">IFERROR(INDEX(raw!$B:$H,MATCH(1,(raw!$B:$B=$B7055)*(raw!$D:$D=$C7055),0),7), "n/a")</f>
        <v/>
      </c>
    </row>
    <row r="7056">
      <c r="B7056" s="39" t="str">
        <f>IFERROR(raw!$B7055,"")</f>
        <v/>
      </c>
      <c r="C7056" s="39" t="str">
        <f>IFERROR(raw!$D7055,"")</f>
        <v/>
      </c>
      <c r="D7056" s="39" t="str">
        <f>IFERROR(__xludf.DUMMYFUNCTION("IFERROR(RANK(raw!$H7055,Filter(raw!$H$2:$H10000,raw!$B$2:$B10000=raw!$B7055),1),"""")"),"")</f>
        <v/>
      </c>
      <c r="E7056" s="40" t="str">
        <f t="array" ref="E7056">IFERROR(INDEX(raw!$B:$H,MATCH(1,(raw!$B:$B=$B7056)*(raw!$D:$D=$C7056),0),7), "n/a")</f>
        <v/>
      </c>
    </row>
    <row r="7057">
      <c r="B7057" s="39" t="str">
        <f>IFERROR(raw!$B7056,"")</f>
        <v/>
      </c>
      <c r="C7057" s="39" t="str">
        <f>IFERROR(raw!$D7056,"")</f>
        <v/>
      </c>
      <c r="D7057" s="39" t="str">
        <f>IFERROR(__xludf.DUMMYFUNCTION("IFERROR(RANK(raw!$H7056,Filter(raw!$H$2:$H10000,raw!$B$2:$B10000=raw!$B7056),1),"""")"),"")</f>
        <v/>
      </c>
      <c r="E7057" s="40" t="str">
        <f t="array" ref="E7057">IFERROR(INDEX(raw!$B:$H,MATCH(1,(raw!$B:$B=$B7057)*(raw!$D:$D=$C7057),0),7), "n/a")</f>
        <v/>
      </c>
    </row>
    <row r="7058">
      <c r="B7058" s="39" t="str">
        <f>IFERROR(raw!$B7057,"")</f>
        <v/>
      </c>
      <c r="C7058" s="39" t="str">
        <f>IFERROR(raw!$D7057,"")</f>
        <v/>
      </c>
      <c r="D7058" s="39" t="str">
        <f>IFERROR(__xludf.DUMMYFUNCTION("IFERROR(RANK(raw!$H7057,Filter(raw!$H$2:$H10000,raw!$B$2:$B10000=raw!$B7057),1),"""")"),"")</f>
        <v/>
      </c>
      <c r="E7058" s="40" t="str">
        <f t="array" ref="E7058">IFERROR(INDEX(raw!$B:$H,MATCH(1,(raw!$B:$B=$B7058)*(raw!$D:$D=$C7058),0),7), "n/a")</f>
        <v/>
      </c>
    </row>
    <row r="7059">
      <c r="B7059" s="39" t="str">
        <f>IFERROR(raw!$B7058,"")</f>
        <v/>
      </c>
      <c r="C7059" s="39" t="str">
        <f>IFERROR(raw!$D7058,"")</f>
        <v/>
      </c>
      <c r="D7059" s="39" t="str">
        <f>IFERROR(__xludf.DUMMYFUNCTION("IFERROR(RANK(raw!$H7058,Filter(raw!$H$2:$H10000,raw!$B$2:$B10000=raw!$B7058),1),"""")"),"")</f>
        <v/>
      </c>
      <c r="E7059" s="40" t="str">
        <f t="array" ref="E7059">IFERROR(INDEX(raw!$B:$H,MATCH(1,(raw!$B:$B=$B7059)*(raw!$D:$D=$C7059),0),7), "n/a")</f>
        <v/>
      </c>
    </row>
    <row r="7060">
      <c r="B7060" s="39" t="str">
        <f>IFERROR(raw!$B7059,"")</f>
        <v/>
      </c>
      <c r="C7060" s="39" t="str">
        <f>IFERROR(raw!$D7059,"")</f>
        <v/>
      </c>
      <c r="D7060" s="39" t="str">
        <f>IFERROR(__xludf.DUMMYFUNCTION("IFERROR(RANK(raw!$H7059,Filter(raw!$H$2:$H10000,raw!$B$2:$B10000=raw!$B7059),1),"""")"),"")</f>
        <v/>
      </c>
      <c r="E7060" s="40" t="str">
        <f t="array" ref="E7060">IFERROR(INDEX(raw!$B:$H,MATCH(1,(raw!$B:$B=$B7060)*(raw!$D:$D=$C7060),0),7), "n/a")</f>
        <v/>
      </c>
    </row>
    <row r="7061">
      <c r="B7061" s="39" t="str">
        <f>IFERROR(raw!$B7060,"")</f>
        <v/>
      </c>
      <c r="C7061" s="39" t="str">
        <f>IFERROR(raw!$D7060,"")</f>
        <v/>
      </c>
      <c r="D7061" s="39" t="str">
        <f>IFERROR(__xludf.DUMMYFUNCTION("IFERROR(RANK(raw!$H7060,Filter(raw!$H$2:$H10000,raw!$B$2:$B10000=raw!$B7060),1),"""")"),"")</f>
        <v/>
      </c>
      <c r="E7061" s="40" t="str">
        <f t="array" ref="E7061">IFERROR(INDEX(raw!$B:$H,MATCH(1,(raw!$B:$B=$B7061)*(raw!$D:$D=$C7061),0),7), "n/a")</f>
        <v/>
      </c>
    </row>
    <row r="7062">
      <c r="B7062" s="39" t="str">
        <f>IFERROR(raw!$B7061,"")</f>
        <v/>
      </c>
      <c r="C7062" s="39" t="str">
        <f>IFERROR(raw!$D7061,"")</f>
        <v/>
      </c>
      <c r="D7062" s="39" t="str">
        <f>IFERROR(__xludf.DUMMYFUNCTION("IFERROR(RANK(raw!$H7061,Filter(raw!$H$2:$H10000,raw!$B$2:$B10000=raw!$B7061),1),"""")"),"")</f>
        <v/>
      </c>
      <c r="E7062" s="40" t="str">
        <f t="array" ref="E7062">IFERROR(INDEX(raw!$B:$H,MATCH(1,(raw!$B:$B=$B7062)*(raw!$D:$D=$C7062),0),7), "n/a")</f>
        <v/>
      </c>
    </row>
    <row r="7063">
      <c r="B7063" s="39" t="str">
        <f>IFERROR(raw!$B7062,"")</f>
        <v/>
      </c>
      <c r="C7063" s="39" t="str">
        <f>IFERROR(raw!$D7062,"")</f>
        <v/>
      </c>
      <c r="D7063" s="39" t="str">
        <f>IFERROR(__xludf.DUMMYFUNCTION("IFERROR(RANK(raw!$H7062,Filter(raw!$H$2:$H10000,raw!$B$2:$B10000=raw!$B7062),1),"""")"),"")</f>
        <v/>
      </c>
      <c r="E7063" s="40" t="str">
        <f t="array" ref="E7063">IFERROR(INDEX(raw!$B:$H,MATCH(1,(raw!$B:$B=$B7063)*(raw!$D:$D=$C7063),0),7), "n/a")</f>
        <v/>
      </c>
    </row>
    <row r="7064">
      <c r="B7064" s="39" t="str">
        <f>IFERROR(raw!$B7063,"")</f>
        <v/>
      </c>
      <c r="C7064" s="39" t="str">
        <f>IFERROR(raw!$D7063,"")</f>
        <v/>
      </c>
      <c r="D7064" s="39" t="str">
        <f>IFERROR(__xludf.DUMMYFUNCTION("IFERROR(RANK(raw!$H7063,Filter(raw!$H$2:$H10000,raw!$B$2:$B10000=raw!$B7063),1),"""")"),"")</f>
        <v/>
      </c>
      <c r="E7064" s="40" t="str">
        <f t="array" ref="E7064">IFERROR(INDEX(raw!$B:$H,MATCH(1,(raw!$B:$B=$B7064)*(raw!$D:$D=$C7064),0),7), "n/a")</f>
        <v/>
      </c>
    </row>
    <row r="7065">
      <c r="B7065" s="39" t="str">
        <f>IFERROR(raw!$B7064,"")</f>
        <v/>
      </c>
      <c r="C7065" s="39" t="str">
        <f>IFERROR(raw!$D7064,"")</f>
        <v/>
      </c>
      <c r="D7065" s="39" t="str">
        <f>IFERROR(__xludf.DUMMYFUNCTION("IFERROR(RANK(raw!$H7064,Filter(raw!$H$2:$H10000,raw!$B$2:$B10000=raw!$B7064),1),"""")"),"")</f>
        <v/>
      </c>
      <c r="E7065" s="40" t="str">
        <f t="array" ref="E7065">IFERROR(INDEX(raw!$B:$H,MATCH(1,(raw!$B:$B=$B7065)*(raw!$D:$D=$C7065),0),7), "n/a")</f>
        <v/>
      </c>
    </row>
    <row r="7066">
      <c r="B7066" s="39" t="str">
        <f>IFERROR(raw!$B7065,"")</f>
        <v/>
      </c>
      <c r="C7066" s="39" t="str">
        <f>IFERROR(raw!$D7065,"")</f>
        <v/>
      </c>
      <c r="D7066" s="39" t="str">
        <f>IFERROR(__xludf.DUMMYFUNCTION("IFERROR(RANK(raw!$H7065,Filter(raw!$H$2:$H10000,raw!$B$2:$B10000=raw!$B7065),1),"""")"),"")</f>
        <v/>
      </c>
      <c r="E7066" s="40" t="str">
        <f t="array" ref="E7066">IFERROR(INDEX(raw!$B:$H,MATCH(1,(raw!$B:$B=$B7066)*(raw!$D:$D=$C7066),0),7), "n/a")</f>
        <v/>
      </c>
    </row>
    <row r="7067">
      <c r="B7067" s="39" t="str">
        <f>IFERROR(raw!$B7066,"")</f>
        <v/>
      </c>
      <c r="C7067" s="39" t="str">
        <f>IFERROR(raw!$D7066,"")</f>
        <v/>
      </c>
      <c r="D7067" s="39" t="str">
        <f>IFERROR(__xludf.DUMMYFUNCTION("IFERROR(RANK(raw!$H7066,Filter(raw!$H$2:$H10000,raw!$B$2:$B10000=raw!$B7066),1),"""")"),"")</f>
        <v/>
      </c>
      <c r="E7067" s="40" t="str">
        <f t="array" ref="E7067">IFERROR(INDEX(raw!$B:$H,MATCH(1,(raw!$B:$B=$B7067)*(raw!$D:$D=$C7067),0),7), "n/a")</f>
        <v/>
      </c>
    </row>
    <row r="7068">
      <c r="B7068" s="39" t="str">
        <f>IFERROR(raw!$B7067,"")</f>
        <v/>
      </c>
      <c r="C7068" s="39" t="str">
        <f>IFERROR(raw!$D7067,"")</f>
        <v/>
      </c>
      <c r="D7068" s="39" t="str">
        <f>IFERROR(__xludf.DUMMYFUNCTION("IFERROR(RANK(raw!$H7067,Filter(raw!$H$2:$H10000,raw!$B$2:$B10000=raw!$B7067),1),"""")"),"")</f>
        <v/>
      </c>
      <c r="E7068" s="40" t="str">
        <f t="array" ref="E7068">IFERROR(INDEX(raw!$B:$H,MATCH(1,(raw!$B:$B=$B7068)*(raw!$D:$D=$C7068),0),7), "n/a")</f>
        <v/>
      </c>
    </row>
    <row r="7069">
      <c r="B7069" s="39" t="str">
        <f>IFERROR(raw!$B7068,"")</f>
        <v/>
      </c>
      <c r="C7069" s="39" t="str">
        <f>IFERROR(raw!$D7068,"")</f>
        <v/>
      </c>
      <c r="D7069" s="39" t="str">
        <f>IFERROR(__xludf.DUMMYFUNCTION("IFERROR(RANK(raw!$H7068,Filter(raw!$H$2:$H10000,raw!$B$2:$B10000=raw!$B7068),1),"""")"),"")</f>
        <v/>
      </c>
      <c r="E7069" s="40" t="str">
        <f t="array" ref="E7069">IFERROR(INDEX(raw!$B:$H,MATCH(1,(raw!$B:$B=$B7069)*(raw!$D:$D=$C7069),0),7), "n/a")</f>
        <v/>
      </c>
    </row>
    <row r="7070">
      <c r="B7070" s="39" t="str">
        <f>IFERROR(raw!$B7069,"")</f>
        <v/>
      </c>
      <c r="C7070" s="39" t="str">
        <f>IFERROR(raw!$D7069,"")</f>
        <v/>
      </c>
      <c r="D7070" s="39" t="str">
        <f>IFERROR(__xludf.DUMMYFUNCTION("IFERROR(RANK(raw!$H7069,Filter(raw!$H$2:$H10000,raw!$B$2:$B10000=raw!$B7069),1),"""")"),"")</f>
        <v/>
      </c>
      <c r="E7070" s="40" t="str">
        <f t="array" ref="E7070">IFERROR(INDEX(raw!$B:$H,MATCH(1,(raw!$B:$B=$B7070)*(raw!$D:$D=$C7070),0),7), "n/a")</f>
        <v/>
      </c>
    </row>
    <row r="7071">
      <c r="B7071" s="39" t="str">
        <f>IFERROR(raw!$B7070,"")</f>
        <v/>
      </c>
      <c r="C7071" s="39" t="str">
        <f>IFERROR(raw!$D7070,"")</f>
        <v/>
      </c>
      <c r="D7071" s="39" t="str">
        <f>IFERROR(__xludf.DUMMYFUNCTION("IFERROR(RANK(raw!$H7070,Filter(raw!$H$2:$H10000,raw!$B$2:$B10000=raw!$B7070),1),"""")"),"")</f>
        <v/>
      </c>
      <c r="E7071" s="40" t="str">
        <f t="array" ref="E7071">IFERROR(INDEX(raw!$B:$H,MATCH(1,(raw!$B:$B=$B7071)*(raw!$D:$D=$C7071),0),7), "n/a")</f>
        <v/>
      </c>
    </row>
    <row r="7072">
      <c r="B7072" s="39" t="str">
        <f>IFERROR(raw!$B7071,"")</f>
        <v/>
      </c>
      <c r="C7072" s="39" t="str">
        <f>IFERROR(raw!$D7071,"")</f>
        <v/>
      </c>
      <c r="D7072" s="39" t="str">
        <f>IFERROR(__xludf.DUMMYFUNCTION("IFERROR(RANK(raw!$H7071,Filter(raw!$H$2:$H10000,raw!$B$2:$B10000=raw!$B7071),1),"""")"),"")</f>
        <v/>
      </c>
      <c r="E7072" s="40" t="str">
        <f t="array" ref="E7072">IFERROR(INDEX(raw!$B:$H,MATCH(1,(raw!$B:$B=$B7072)*(raw!$D:$D=$C7072),0),7), "n/a")</f>
        <v/>
      </c>
    </row>
    <row r="7073">
      <c r="B7073" s="39" t="str">
        <f>IFERROR(raw!$B7072,"")</f>
        <v/>
      </c>
      <c r="C7073" s="39" t="str">
        <f>IFERROR(raw!$D7072,"")</f>
        <v/>
      </c>
      <c r="D7073" s="39" t="str">
        <f>IFERROR(__xludf.DUMMYFUNCTION("IFERROR(RANK(raw!$H7072,Filter(raw!$H$2:$H10000,raw!$B$2:$B10000=raw!$B7072),1),"""")"),"")</f>
        <v/>
      </c>
      <c r="E7073" s="40" t="str">
        <f t="array" ref="E7073">IFERROR(INDEX(raw!$B:$H,MATCH(1,(raw!$B:$B=$B7073)*(raw!$D:$D=$C7073),0),7), "n/a")</f>
        <v/>
      </c>
    </row>
    <row r="7074">
      <c r="B7074" s="39" t="str">
        <f>IFERROR(raw!$B7073,"")</f>
        <v/>
      </c>
      <c r="C7074" s="39" t="str">
        <f>IFERROR(raw!$D7073,"")</f>
        <v/>
      </c>
      <c r="D7074" s="39" t="str">
        <f>IFERROR(__xludf.DUMMYFUNCTION("IFERROR(RANK(raw!$H7073,Filter(raw!$H$2:$H10000,raw!$B$2:$B10000=raw!$B7073),1),"""")"),"")</f>
        <v/>
      </c>
      <c r="E7074" s="40" t="str">
        <f t="array" ref="E7074">IFERROR(INDEX(raw!$B:$H,MATCH(1,(raw!$B:$B=$B7074)*(raw!$D:$D=$C7074),0),7), "n/a")</f>
        <v/>
      </c>
    </row>
    <row r="7075">
      <c r="B7075" s="39" t="str">
        <f>IFERROR(raw!$B7074,"")</f>
        <v/>
      </c>
      <c r="C7075" s="39" t="str">
        <f>IFERROR(raw!$D7074,"")</f>
        <v/>
      </c>
      <c r="D7075" s="39" t="str">
        <f>IFERROR(__xludf.DUMMYFUNCTION("IFERROR(RANK(raw!$H7074,Filter(raw!$H$2:$H10000,raw!$B$2:$B10000=raw!$B7074),1),"""")"),"")</f>
        <v/>
      </c>
      <c r="E7075" s="40" t="str">
        <f t="array" ref="E7075">IFERROR(INDEX(raw!$B:$H,MATCH(1,(raw!$B:$B=$B7075)*(raw!$D:$D=$C7075),0),7), "n/a")</f>
        <v/>
      </c>
    </row>
    <row r="7076">
      <c r="B7076" s="39" t="str">
        <f>IFERROR(raw!$B7075,"")</f>
        <v/>
      </c>
      <c r="C7076" s="39" t="str">
        <f>IFERROR(raw!$D7075,"")</f>
        <v/>
      </c>
      <c r="D7076" s="39" t="str">
        <f>IFERROR(__xludf.DUMMYFUNCTION("IFERROR(RANK(raw!$H7075,Filter(raw!$H$2:$H10000,raw!$B$2:$B10000=raw!$B7075),1),"""")"),"")</f>
        <v/>
      </c>
      <c r="E7076" s="40" t="str">
        <f t="array" ref="E7076">IFERROR(INDEX(raw!$B:$H,MATCH(1,(raw!$B:$B=$B7076)*(raw!$D:$D=$C7076),0),7), "n/a")</f>
        <v/>
      </c>
    </row>
    <row r="7077">
      <c r="B7077" s="39" t="str">
        <f>IFERROR(raw!$B7076,"")</f>
        <v/>
      </c>
      <c r="C7077" s="39" t="str">
        <f>IFERROR(raw!$D7076,"")</f>
        <v/>
      </c>
      <c r="D7077" s="39" t="str">
        <f>IFERROR(__xludf.DUMMYFUNCTION("IFERROR(RANK(raw!$H7076,Filter(raw!$H$2:$H10000,raw!$B$2:$B10000=raw!$B7076),1),"""")"),"")</f>
        <v/>
      </c>
      <c r="E7077" s="40" t="str">
        <f t="array" ref="E7077">IFERROR(INDEX(raw!$B:$H,MATCH(1,(raw!$B:$B=$B7077)*(raw!$D:$D=$C7077),0),7), "n/a")</f>
        <v/>
      </c>
    </row>
    <row r="7078">
      <c r="B7078" s="39" t="str">
        <f>IFERROR(raw!$B7077,"")</f>
        <v/>
      </c>
      <c r="C7078" s="39" t="str">
        <f>IFERROR(raw!$D7077,"")</f>
        <v/>
      </c>
      <c r="D7078" s="39" t="str">
        <f>IFERROR(__xludf.DUMMYFUNCTION("IFERROR(RANK(raw!$H7077,Filter(raw!$H$2:$H10000,raw!$B$2:$B10000=raw!$B7077),1),"""")"),"")</f>
        <v/>
      </c>
      <c r="E7078" s="40" t="str">
        <f t="array" ref="E7078">IFERROR(INDEX(raw!$B:$H,MATCH(1,(raw!$B:$B=$B7078)*(raw!$D:$D=$C7078),0),7), "n/a")</f>
        <v/>
      </c>
    </row>
    <row r="7079">
      <c r="B7079" s="39" t="str">
        <f>IFERROR(raw!$B7078,"")</f>
        <v/>
      </c>
      <c r="C7079" s="39" t="str">
        <f>IFERROR(raw!$D7078,"")</f>
        <v/>
      </c>
      <c r="D7079" s="39" t="str">
        <f>IFERROR(__xludf.DUMMYFUNCTION("IFERROR(RANK(raw!$H7078,Filter(raw!$H$2:$H10000,raw!$B$2:$B10000=raw!$B7078),1),"""")"),"")</f>
        <v/>
      </c>
      <c r="E7079" s="40" t="str">
        <f t="array" ref="E7079">IFERROR(INDEX(raw!$B:$H,MATCH(1,(raw!$B:$B=$B7079)*(raw!$D:$D=$C7079),0),7), "n/a")</f>
        <v/>
      </c>
    </row>
    <row r="7080">
      <c r="B7080" s="39" t="str">
        <f>IFERROR(raw!$B7079,"")</f>
        <v/>
      </c>
      <c r="C7080" s="39" t="str">
        <f>IFERROR(raw!$D7079,"")</f>
        <v/>
      </c>
      <c r="D7080" s="39" t="str">
        <f>IFERROR(__xludf.DUMMYFUNCTION("IFERROR(RANK(raw!$H7079,Filter(raw!$H$2:$H10000,raw!$B$2:$B10000=raw!$B7079),1),"""")"),"")</f>
        <v/>
      </c>
      <c r="E7080" s="40" t="str">
        <f t="array" ref="E7080">IFERROR(INDEX(raw!$B:$H,MATCH(1,(raw!$B:$B=$B7080)*(raw!$D:$D=$C7080),0),7), "n/a")</f>
        <v/>
      </c>
    </row>
    <row r="7081">
      <c r="B7081" s="39" t="str">
        <f>IFERROR(raw!$B7080,"")</f>
        <v/>
      </c>
      <c r="C7081" s="39" t="str">
        <f>IFERROR(raw!$D7080,"")</f>
        <v/>
      </c>
      <c r="D7081" s="39" t="str">
        <f>IFERROR(__xludf.DUMMYFUNCTION("IFERROR(RANK(raw!$H7080,Filter(raw!$H$2:$H10000,raw!$B$2:$B10000=raw!$B7080),1),"""")"),"")</f>
        <v/>
      </c>
      <c r="E7081" s="40" t="str">
        <f t="array" ref="E7081">IFERROR(INDEX(raw!$B:$H,MATCH(1,(raw!$B:$B=$B7081)*(raw!$D:$D=$C7081),0),7), "n/a")</f>
        <v/>
      </c>
    </row>
    <row r="7082">
      <c r="B7082" s="39" t="str">
        <f>IFERROR(raw!$B7081,"")</f>
        <v/>
      </c>
      <c r="C7082" s="39" t="str">
        <f>IFERROR(raw!$D7081,"")</f>
        <v/>
      </c>
      <c r="D7082" s="39" t="str">
        <f>IFERROR(__xludf.DUMMYFUNCTION("IFERROR(RANK(raw!$H7081,Filter(raw!$H$2:$H10000,raw!$B$2:$B10000=raw!$B7081),1),"""")"),"")</f>
        <v/>
      </c>
      <c r="E7082" s="40" t="str">
        <f t="array" ref="E7082">IFERROR(INDEX(raw!$B:$H,MATCH(1,(raw!$B:$B=$B7082)*(raw!$D:$D=$C7082),0),7), "n/a")</f>
        <v/>
      </c>
    </row>
    <row r="7083">
      <c r="B7083" s="39" t="str">
        <f>IFERROR(raw!$B7082,"")</f>
        <v/>
      </c>
      <c r="C7083" s="39" t="str">
        <f>IFERROR(raw!$D7082,"")</f>
        <v/>
      </c>
      <c r="D7083" s="39" t="str">
        <f>IFERROR(__xludf.DUMMYFUNCTION("IFERROR(RANK(raw!$H7082,Filter(raw!$H$2:$H10000,raw!$B$2:$B10000=raw!$B7082),1),"""")"),"")</f>
        <v/>
      </c>
      <c r="E7083" s="40" t="str">
        <f t="array" ref="E7083">IFERROR(INDEX(raw!$B:$H,MATCH(1,(raw!$B:$B=$B7083)*(raw!$D:$D=$C7083),0),7), "n/a")</f>
        <v/>
      </c>
    </row>
    <row r="7084">
      <c r="B7084" s="39" t="str">
        <f>IFERROR(raw!$B7083,"")</f>
        <v/>
      </c>
      <c r="C7084" s="39" t="str">
        <f>IFERROR(raw!$D7083,"")</f>
        <v/>
      </c>
      <c r="D7084" s="39" t="str">
        <f>IFERROR(__xludf.DUMMYFUNCTION("IFERROR(RANK(raw!$H7083,Filter(raw!$H$2:$H10000,raw!$B$2:$B10000=raw!$B7083),1),"""")"),"")</f>
        <v/>
      </c>
      <c r="E7084" s="40" t="str">
        <f t="array" ref="E7084">IFERROR(INDEX(raw!$B:$H,MATCH(1,(raw!$B:$B=$B7084)*(raw!$D:$D=$C7084),0),7), "n/a")</f>
        <v/>
      </c>
    </row>
    <row r="7085">
      <c r="B7085" s="39" t="str">
        <f>IFERROR(raw!$B7084,"")</f>
        <v/>
      </c>
      <c r="C7085" s="39" t="str">
        <f>IFERROR(raw!$D7084,"")</f>
        <v/>
      </c>
      <c r="D7085" s="39" t="str">
        <f>IFERROR(__xludf.DUMMYFUNCTION("IFERROR(RANK(raw!$H7084,Filter(raw!$H$2:$H10000,raw!$B$2:$B10000=raw!$B7084),1),"""")"),"")</f>
        <v/>
      </c>
      <c r="E7085" s="40" t="str">
        <f t="array" ref="E7085">IFERROR(INDEX(raw!$B:$H,MATCH(1,(raw!$B:$B=$B7085)*(raw!$D:$D=$C7085),0),7), "n/a")</f>
        <v/>
      </c>
    </row>
    <row r="7086">
      <c r="B7086" s="39" t="str">
        <f>IFERROR(raw!$B7085,"")</f>
        <v/>
      </c>
      <c r="C7086" s="39" t="str">
        <f>IFERROR(raw!$D7085,"")</f>
        <v/>
      </c>
      <c r="D7086" s="39" t="str">
        <f>IFERROR(__xludf.DUMMYFUNCTION("IFERROR(RANK(raw!$H7085,Filter(raw!$H$2:$H10000,raw!$B$2:$B10000=raw!$B7085),1),"""")"),"")</f>
        <v/>
      </c>
      <c r="E7086" s="40" t="str">
        <f t="array" ref="E7086">IFERROR(INDEX(raw!$B:$H,MATCH(1,(raw!$B:$B=$B7086)*(raw!$D:$D=$C7086),0),7), "n/a")</f>
        <v/>
      </c>
    </row>
    <row r="7087">
      <c r="B7087" s="39" t="str">
        <f>IFERROR(raw!$B7086,"")</f>
        <v/>
      </c>
      <c r="C7087" s="39" t="str">
        <f>IFERROR(raw!$D7086,"")</f>
        <v/>
      </c>
      <c r="D7087" s="39" t="str">
        <f>IFERROR(__xludf.DUMMYFUNCTION("IFERROR(RANK(raw!$H7086,Filter(raw!$H$2:$H10000,raw!$B$2:$B10000=raw!$B7086),1),"""")"),"")</f>
        <v/>
      </c>
      <c r="E7087" s="40" t="str">
        <f t="array" ref="E7087">IFERROR(INDEX(raw!$B:$H,MATCH(1,(raw!$B:$B=$B7087)*(raw!$D:$D=$C7087),0),7), "n/a")</f>
        <v/>
      </c>
    </row>
    <row r="7088">
      <c r="B7088" s="39" t="str">
        <f>IFERROR(raw!$B7087,"")</f>
        <v/>
      </c>
      <c r="C7088" s="39" t="str">
        <f>IFERROR(raw!$D7087,"")</f>
        <v/>
      </c>
      <c r="D7088" s="39" t="str">
        <f>IFERROR(__xludf.DUMMYFUNCTION("IFERROR(RANK(raw!$H7087,Filter(raw!$H$2:$H10000,raw!$B$2:$B10000=raw!$B7087),1),"""")"),"")</f>
        <v/>
      </c>
      <c r="E7088" s="40" t="str">
        <f t="array" ref="E7088">IFERROR(INDEX(raw!$B:$H,MATCH(1,(raw!$B:$B=$B7088)*(raw!$D:$D=$C7088),0),7), "n/a")</f>
        <v/>
      </c>
    </row>
    <row r="7089">
      <c r="B7089" s="39" t="str">
        <f>IFERROR(raw!$B7088,"")</f>
        <v/>
      </c>
      <c r="C7089" s="39" t="str">
        <f>IFERROR(raw!$D7088,"")</f>
        <v/>
      </c>
      <c r="D7089" s="39" t="str">
        <f>IFERROR(__xludf.DUMMYFUNCTION("IFERROR(RANK(raw!$H7088,Filter(raw!$H$2:$H10000,raw!$B$2:$B10000=raw!$B7088),1),"""")"),"")</f>
        <v/>
      </c>
      <c r="E7089" s="40" t="str">
        <f t="array" ref="E7089">IFERROR(INDEX(raw!$B:$H,MATCH(1,(raw!$B:$B=$B7089)*(raw!$D:$D=$C7089),0),7), "n/a")</f>
        <v/>
      </c>
    </row>
    <row r="7090">
      <c r="B7090" s="39" t="str">
        <f>IFERROR(raw!$B7089,"")</f>
        <v/>
      </c>
      <c r="C7090" s="39" t="str">
        <f>IFERROR(raw!$D7089,"")</f>
        <v/>
      </c>
      <c r="D7090" s="39" t="str">
        <f>IFERROR(__xludf.DUMMYFUNCTION("IFERROR(RANK(raw!$H7089,Filter(raw!$H$2:$H10000,raw!$B$2:$B10000=raw!$B7089),1),"""")"),"")</f>
        <v/>
      </c>
      <c r="E7090" s="40" t="str">
        <f t="array" ref="E7090">IFERROR(INDEX(raw!$B:$H,MATCH(1,(raw!$B:$B=$B7090)*(raw!$D:$D=$C7090),0),7), "n/a")</f>
        <v/>
      </c>
    </row>
    <row r="7091">
      <c r="B7091" s="39" t="str">
        <f>IFERROR(raw!$B7090,"")</f>
        <v/>
      </c>
      <c r="C7091" s="39" t="str">
        <f>IFERROR(raw!$D7090,"")</f>
        <v/>
      </c>
      <c r="D7091" s="39" t="str">
        <f>IFERROR(__xludf.DUMMYFUNCTION("IFERROR(RANK(raw!$H7090,Filter(raw!$H$2:$H10000,raw!$B$2:$B10000=raw!$B7090),1),"""")"),"")</f>
        <v/>
      </c>
      <c r="E7091" s="40" t="str">
        <f t="array" ref="E7091">IFERROR(INDEX(raw!$B:$H,MATCH(1,(raw!$B:$B=$B7091)*(raw!$D:$D=$C7091),0),7), "n/a")</f>
        <v/>
      </c>
    </row>
    <row r="7092">
      <c r="B7092" s="39" t="str">
        <f>IFERROR(raw!$B7091,"")</f>
        <v/>
      </c>
      <c r="C7092" s="39" t="str">
        <f>IFERROR(raw!$D7091,"")</f>
        <v/>
      </c>
      <c r="D7092" s="39" t="str">
        <f>IFERROR(__xludf.DUMMYFUNCTION("IFERROR(RANK(raw!$H7091,Filter(raw!$H$2:$H10000,raw!$B$2:$B10000=raw!$B7091),1),"""")"),"")</f>
        <v/>
      </c>
      <c r="E7092" s="40" t="str">
        <f t="array" ref="E7092">IFERROR(INDEX(raw!$B:$H,MATCH(1,(raw!$B:$B=$B7092)*(raw!$D:$D=$C7092),0),7), "n/a")</f>
        <v/>
      </c>
    </row>
    <row r="7093">
      <c r="B7093" s="39" t="str">
        <f>IFERROR(raw!$B7092,"")</f>
        <v/>
      </c>
      <c r="C7093" s="39" t="str">
        <f>IFERROR(raw!$D7092,"")</f>
        <v/>
      </c>
      <c r="D7093" s="39" t="str">
        <f>IFERROR(__xludf.DUMMYFUNCTION("IFERROR(RANK(raw!$H7092,Filter(raw!$H$2:$H10000,raw!$B$2:$B10000=raw!$B7092),1),"""")"),"")</f>
        <v/>
      </c>
      <c r="E7093" s="40" t="str">
        <f t="array" ref="E7093">IFERROR(INDEX(raw!$B:$H,MATCH(1,(raw!$B:$B=$B7093)*(raw!$D:$D=$C7093),0),7), "n/a")</f>
        <v/>
      </c>
    </row>
    <row r="7094">
      <c r="B7094" s="39" t="str">
        <f>IFERROR(raw!$B7093,"")</f>
        <v/>
      </c>
      <c r="C7094" s="39" t="str">
        <f>IFERROR(raw!$D7093,"")</f>
        <v/>
      </c>
      <c r="D7094" s="39" t="str">
        <f>IFERROR(__xludf.DUMMYFUNCTION("IFERROR(RANK(raw!$H7093,Filter(raw!$H$2:$H10000,raw!$B$2:$B10000=raw!$B7093),1),"""")"),"")</f>
        <v/>
      </c>
      <c r="E7094" s="40" t="str">
        <f t="array" ref="E7094">IFERROR(INDEX(raw!$B:$H,MATCH(1,(raw!$B:$B=$B7094)*(raw!$D:$D=$C7094),0),7), "n/a")</f>
        <v/>
      </c>
    </row>
    <row r="7095">
      <c r="B7095" s="39" t="str">
        <f>IFERROR(raw!$B7094,"")</f>
        <v/>
      </c>
      <c r="C7095" s="39" t="str">
        <f>IFERROR(raw!$D7094,"")</f>
        <v/>
      </c>
      <c r="D7095" s="39" t="str">
        <f>IFERROR(__xludf.DUMMYFUNCTION("IFERROR(RANK(raw!$H7094,Filter(raw!$H$2:$H10000,raw!$B$2:$B10000=raw!$B7094),1),"""")"),"")</f>
        <v/>
      </c>
      <c r="E7095" s="40" t="str">
        <f t="array" ref="E7095">IFERROR(INDEX(raw!$B:$H,MATCH(1,(raw!$B:$B=$B7095)*(raw!$D:$D=$C7095),0),7), "n/a")</f>
        <v/>
      </c>
    </row>
    <row r="7096">
      <c r="B7096" s="39" t="str">
        <f>IFERROR(raw!$B7095,"")</f>
        <v/>
      </c>
      <c r="C7096" s="39" t="str">
        <f>IFERROR(raw!$D7095,"")</f>
        <v/>
      </c>
      <c r="D7096" s="39" t="str">
        <f>IFERROR(__xludf.DUMMYFUNCTION("IFERROR(RANK(raw!$H7095,Filter(raw!$H$2:$H10000,raw!$B$2:$B10000=raw!$B7095),1),"""")"),"")</f>
        <v/>
      </c>
      <c r="E7096" s="40" t="str">
        <f t="array" ref="E7096">IFERROR(INDEX(raw!$B:$H,MATCH(1,(raw!$B:$B=$B7096)*(raw!$D:$D=$C7096),0),7), "n/a")</f>
        <v/>
      </c>
    </row>
    <row r="7097">
      <c r="B7097" s="39" t="str">
        <f>IFERROR(raw!$B7096,"")</f>
        <v/>
      </c>
      <c r="C7097" s="39" t="str">
        <f>IFERROR(raw!$D7096,"")</f>
        <v/>
      </c>
      <c r="D7097" s="39" t="str">
        <f>IFERROR(__xludf.DUMMYFUNCTION("IFERROR(RANK(raw!$H7096,Filter(raw!$H$2:$H10000,raw!$B$2:$B10000=raw!$B7096),1),"""")"),"")</f>
        <v/>
      </c>
      <c r="E7097" s="40" t="str">
        <f t="array" ref="E7097">IFERROR(INDEX(raw!$B:$H,MATCH(1,(raw!$B:$B=$B7097)*(raw!$D:$D=$C7097),0),7), "n/a")</f>
        <v/>
      </c>
    </row>
    <row r="7098">
      <c r="B7098" s="39" t="str">
        <f>IFERROR(raw!$B7097,"")</f>
        <v/>
      </c>
      <c r="C7098" s="39" t="str">
        <f>IFERROR(raw!$D7097,"")</f>
        <v/>
      </c>
      <c r="D7098" s="39" t="str">
        <f>IFERROR(__xludf.DUMMYFUNCTION("IFERROR(RANK(raw!$H7097,Filter(raw!$H$2:$H10000,raw!$B$2:$B10000=raw!$B7097),1),"""")"),"")</f>
        <v/>
      </c>
      <c r="E7098" s="40" t="str">
        <f t="array" ref="E7098">IFERROR(INDEX(raw!$B:$H,MATCH(1,(raw!$B:$B=$B7098)*(raw!$D:$D=$C7098),0),7), "n/a")</f>
        <v/>
      </c>
    </row>
    <row r="7099">
      <c r="B7099" s="39" t="str">
        <f>IFERROR(raw!$B7098,"")</f>
        <v/>
      </c>
      <c r="C7099" s="39" t="str">
        <f>IFERROR(raw!$D7098,"")</f>
        <v/>
      </c>
      <c r="D7099" s="39" t="str">
        <f>IFERROR(__xludf.DUMMYFUNCTION("IFERROR(RANK(raw!$H7098,Filter(raw!$H$2:$H10000,raw!$B$2:$B10000=raw!$B7098),1),"""")"),"")</f>
        <v/>
      </c>
      <c r="E7099" s="40" t="str">
        <f t="array" ref="E7099">IFERROR(INDEX(raw!$B:$H,MATCH(1,(raw!$B:$B=$B7099)*(raw!$D:$D=$C7099),0),7), "n/a")</f>
        <v/>
      </c>
    </row>
    <row r="7100">
      <c r="B7100" s="39" t="str">
        <f>IFERROR(raw!$B7099,"")</f>
        <v/>
      </c>
      <c r="C7100" s="39" t="str">
        <f>IFERROR(raw!$D7099,"")</f>
        <v/>
      </c>
      <c r="D7100" s="39" t="str">
        <f>IFERROR(__xludf.DUMMYFUNCTION("IFERROR(RANK(raw!$H7099,Filter(raw!$H$2:$H10000,raw!$B$2:$B10000=raw!$B7099),1),"""")"),"")</f>
        <v/>
      </c>
      <c r="E7100" s="40" t="str">
        <f t="array" ref="E7100">IFERROR(INDEX(raw!$B:$H,MATCH(1,(raw!$B:$B=$B7100)*(raw!$D:$D=$C7100),0),7), "n/a")</f>
        <v/>
      </c>
    </row>
    <row r="7101">
      <c r="B7101" s="39" t="str">
        <f>IFERROR(raw!$B7100,"")</f>
        <v/>
      </c>
      <c r="C7101" s="39" t="str">
        <f>IFERROR(raw!$D7100,"")</f>
        <v/>
      </c>
      <c r="D7101" s="39" t="str">
        <f>IFERROR(__xludf.DUMMYFUNCTION("IFERROR(RANK(raw!$H7100,Filter(raw!$H$2:$H10000,raw!$B$2:$B10000=raw!$B7100),1),"""")"),"")</f>
        <v/>
      </c>
      <c r="E7101" s="40" t="str">
        <f t="array" ref="E7101">IFERROR(INDEX(raw!$B:$H,MATCH(1,(raw!$B:$B=$B7101)*(raw!$D:$D=$C7101),0),7), "n/a")</f>
        <v/>
      </c>
    </row>
    <row r="7102">
      <c r="B7102" s="39" t="str">
        <f>IFERROR(raw!$B7101,"")</f>
        <v/>
      </c>
      <c r="C7102" s="39" t="str">
        <f>IFERROR(raw!$D7101,"")</f>
        <v/>
      </c>
      <c r="D7102" s="39" t="str">
        <f>IFERROR(__xludf.DUMMYFUNCTION("IFERROR(RANK(raw!$H7101,Filter(raw!$H$2:$H10000,raw!$B$2:$B10000=raw!$B7101),1),"""")"),"")</f>
        <v/>
      </c>
      <c r="E7102" s="40" t="str">
        <f t="array" ref="E7102">IFERROR(INDEX(raw!$B:$H,MATCH(1,(raw!$B:$B=$B7102)*(raw!$D:$D=$C7102),0),7), "n/a")</f>
        <v/>
      </c>
    </row>
    <row r="7103">
      <c r="B7103" s="39" t="str">
        <f>IFERROR(raw!$B7102,"")</f>
        <v/>
      </c>
      <c r="C7103" s="39" t="str">
        <f>IFERROR(raw!$D7102,"")</f>
        <v/>
      </c>
      <c r="D7103" s="39" t="str">
        <f>IFERROR(__xludf.DUMMYFUNCTION("IFERROR(RANK(raw!$H7102,Filter(raw!$H$2:$H10000,raw!$B$2:$B10000=raw!$B7102),1),"""")"),"")</f>
        <v/>
      </c>
      <c r="E7103" s="40" t="str">
        <f t="array" ref="E7103">IFERROR(INDEX(raw!$B:$H,MATCH(1,(raw!$B:$B=$B7103)*(raw!$D:$D=$C7103),0),7), "n/a")</f>
        <v/>
      </c>
    </row>
    <row r="7104">
      <c r="B7104" s="39" t="str">
        <f>IFERROR(raw!$B7103,"")</f>
        <v/>
      </c>
      <c r="C7104" s="39" t="str">
        <f>IFERROR(raw!$D7103,"")</f>
        <v/>
      </c>
      <c r="D7104" s="39" t="str">
        <f>IFERROR(__xludf.DUMMYFUNCTION("IFERROR(RANK(raw!$H7103,Filter(raw!$H$2:$H10000,raw!$B$2:$B10000=raw!$B7103),1),"""")"),"")</f>
        <v/>
      </c>
      <c r="E7104" s="40" t="str">
        <f t="array" ref="E7104">IFERROR(INDEX(raw!$B:$H,MATCH(1,(raw!$B:$B=$B7104)*(raw!$D:$D=$C7104),0),7), "n/a")</f>
        <v/>
      </c>
    </row>
    <row r="7105">
      <c r="B7105" s="39" t="str">
        <f>IFERROR(raw!$B7104,"")</f>
        <v/>
      </c>
      <c r="C7105" s="39" t="str">
        <f>IFERROR(raw!$D7104,"")</f>
        <v/>
      </c>
      <c r="D7105" s="39" t="str">
        <f>IFERROR(__xludf.DUMMYFUNCTION("IFERROR(RANK(raw!$H7104,Filter(raw!$H$2:$H10000,raw!$B$2:$B10000=raw!$B7104),1),"""")"),"")</f>
        <v/>
      </c>
      <c r="E7105" s="40" t="str">
        <f t="array" ref="E7105">IFERROR(INDEX(raw!$B:$H,MATCH(1,(raw!$B:$B=$B7105)*(raw!$D:$D=$C7105),0),7), "n/a")</f>
        <v/>
      </c>
    </row>
    <row r="7106">
      <c r="B7106" s="39" t="str">
        <f>IFERROR(raw!$B7105,"")</f>
        <v/>
      </c>
      <c r="C7106" s="39" t="str">
        <f>IFERROR(raw!$D7105,"")</f>
        <v/>
      </c>
      <c r="D7106" s="39" t="str">
        <f>IFERROR(__xludf.DUMMYFUNCTION("IFERROR(RANK(raw!$H7105,Filter(raw!$H$2:$H10000,raw!$B$2:$B10000=raw!$B7105),1),"""")"),"")</f>
        <v/>
      </c>
      <c r="E7106" s="40" t="str">
        <f t="array" ref="E7106">IFERROR(INDEX(raw!$B:$H,MATCH(1,(raw!$B:$B=$B7106)*(raw!$D:$D=$C7106),0),7), "n/a")</f>
        <v/>
      </c>
    </row>
    <row r="7107">
      <c r="B7107" s="39" t="str">
        <f>IFERROR(raw!$B7106,"")</f>
        <v/>
      </c>
      <c r="C7107" s="39" t="str">
        <f>IFERROR(raw!$D7106,"")</f>
        <v/>
      </c>
      <c r="D7107" s="39" t="str">
        <f>IFERROR(__xludf.DUMMYFUNCTION("IFERROR(RANK(raw!$H7106,Filter(raw!$H$2:$H10000,raw!$B$2:$B10000=raw!$B7106),1),"""")"),"")</f>
        <v/>
      </c>
      <c r="E7107" s="40" t="str">
        <f t="array" ref="E7107">IFERROR(INDEX(raw!$B:$H,MATCH(1,(raw!$B:$B=$B7107)*(raw!$D:$D=$C7107),0),7), "n/a")</f>
        <v/>
      </c>
    </row>
    <row r="7108">
      <c r="B7108" s="39" t="str">
        <f>IFERROR(raw!$B7107,"")</f>
        <v/>
      </c>
      <c r="C7108" s="39" t="str">
        <f>IFERROR(raw!$D7107,"")</f>
        <v/>
      </c>
      <c r="D7108" s="39" t="str">
        <f>IFERROR(__xludf.DUMMYFUNCTION("IFERROR(RANK(raw!$H7107,Filter(raw!$H$2:$H10000,raw!$B$2:$B10000=raw!$B7107),1),"""")"),"")</f>
        <v/>
      </c>
      <c r="E7108" s="40" t="str">
        <f t="array" ref="E7108">IFERROR(INDEX(raw!$B:$H,MATCH(1,(raw!$B:$B=$B7108)*(raw!$D:$D=$C7108),0),7), "n/a")</f>
        <v/>
      </c>
    </row>
    <row r="7109">
      <c r="B7109" s="39" t="str">
        <f>IFERROR(raw!$B7108,"")</f>
        <v/>
      </c>
      <c r="C7109" s="39" t="str">
        <f>IFERROR(raw!$D7108,"")</f>
        <v/>
      </c>
      <c r="D7109" s="39" t="str">
        <f>IFERROR(__xludf.DUMMYFUNCTION("IFERROR(RANK(raw!$H7108,Filter(raw!$H$2:$H10000,raw!$B$2:$B10000=raw!$B7108),1),"""")"),"")</f>
        <v/>
      </c>
      <c r="E7109" s="40" t="str">
        <f t="array" ref="E7109">IFERROR(INDEX(raw!$B:$H,MATCH(1,(raw!$B:$B=$B7109)*(raw!$D:$D=$C7109),0),7), "n/a")</f>
        <v/>
      </c>
    </row>
    <row r="7110">
      <c r="B7110" s="39" t="str">
        <f>IFERROR(raw!$B7109,"")</f>
        <v/>
      </c>
      <c r="C7110" s="39" t="str">
        <f>IFERROR(raw!$D7109,"")</f>
        <v/>
      </c>
      <c r="D7110" s="39" t="str">
        <f>IFERROR(__xludf.DUMMYFUNCTION("IFERROR(RANK(raw!$H7109,Filter(raw!$H$2:$H10000,raw!$B$2:$B10000=raw!$B7109),1),"""")"),"")</f>
        <v/>
      </c>
      <c r="E7110" s="40" t="str">
        <f t="array" ref="E7110">IFERROR(INDEX(raw!$B:$H,MATCH(1,(raw!$B:$B=$B7110)*(raw!$D:$D=$C7110),0),7), "n/a")</f>
        <v/>
      </c>
    </row>
    <row r="7111">
      <c r="B7111" s="39" t="str">
        <f>IFERROR(raw!$B7110,"")</f>
        <v/>
      </c>
      <c r="C7111" s="39" t="str">
        <f>IFERROR(raw!$D7110,"")</f>
        <v/>
      </c>
      <c r="D7111" s="39" t="str">
        <f>IFERROR(__xludf.DUMMYFUNCTION("IFERROR(RANK(raw!$H7110,Filter(raw!$H$2:$H10000,raw!$B$2:$B10000=raw!$B7110),1),"""")"),"")</f>
        <v/>
      </c>
      <c r="E7111" s="40" t="str">
        <f t="array" ref="E7111">IFERROR(INDEX(raw!$B:$H,MATCH(1,(raw!$B:$B=$B7111)*(raw!$D:$D=$C7111),0),7), "n/a")</f>
        <v/>
      </c>
    </row>
    <row r="7112">
      <c r="B7112" s="39" t="str">
        <f>IFERROR(raw!$B7111,"")</f>
        <v/>
      </c>
      <c r="C7112" s="39" t="str">
        <f>IFERROR(raw!$D7111,"")</f>
        <v/>
      </c>
      <c r="D7112" s="39" t="str">
        <f>IFERROR(__xludf.DUMMYFUNCTION("IFERROR(RANK(raw!$H7111,Filter(raw!$H$2:$H10000,raw!$B$2:$B10000=raw!$B7111),1),"""")"),"")</f>
        <v/>
      </c>
      <c r="E7112" s="40" t="str">
        <f t="array" ref="E7112">IFERROR(INDEX(raw!$B:$H,MATCH(1,(raw!$B:$B=$B7112)*(raw!$D:$D=$C7112),0),7), "n/a")</f>
        <v/>
      </c>
    </row>
    <row r="7113">
      <c r="B7113" s="39" t="str">
        <f>IFERROR(raw!$B7112,"")</f>
        <v/>
      </c>
      <c r="C7113" s="39" t="str">
        <f>IFERROR(raw!$D7112,"")</f>
        <v/>
      </c>
      <c r="D7113" s="39" t="str">
        <f>IFERROR(__xludf.DUMMYFUNCTION("IFERROR(RANK(raw!$H7112,Filter(raw!$H$2:$H10000,raw!$B$2:$B10000=raw!$B7112),1),"""")"),"")</f>
        <v/>
      </c>
      <c r="E7113" s="40" t="str">
        <f t="array" ref="E7113">IFERROR(INDEX(raw!$B:$H,MATCH(1,(raw!$B:$B=$B7113)*(raw!$D:$D=$C7113),0),7), "n/a")</f>
        <v/>
      </c>
    </row>
    <row r="7114">
      <c r="B7114" s="39" t="str">
        <f>IFERROR(raw!$B7113,"")</f>
        <v/>
      </c>
      <c r="C7114" s="39" t="str">
        <f>IFERROR(raw!$D7113,"")</f>
        <v/>
      </c>
      <c r="D7114" s="39" t="str">
        <f>IFERROR(__xludf.DUMMYFUNCTION("IFERROR(RANK(raw!$H7113,Filter(raw!$H$2:$H10000,raw!$B$2:$B10000=raw!$B7113),1),"""")"),"")</f>
        <v/>
      </c>
      <c r="E7114" s="40" t="str">
        <f t="array" ref="E7114">IFERROR(INDEX(raw!$B:$H,MATCH(1,(raw!$B:$B=$B7114)*(raw!$D:$D=$C7114),0),7), "n/a")</f>
        <v/>
      </c>
    </row>
    <row r="7115">
      <c r="B7115" s="39" t="str">
        <f>IFERROR(raw!$B7114,"")</f>
        <v/>
      </c>
      <c r="C7115" s="39" t="str">
        <f>IFERROR(raw!$D7114,"")</f>
        <v/>
      </c>
      <c r="D7115" s="39" t="str">
        <f>IFERROR(__xludf.DUMMYFUNCTION("IFERROR(RANK(raw!$H7114,Filter(raw!$H$2:$H10000,raw!$B$2:$B10000=raw!$B7114),1),"""")"),"")</f>
        <v/>
      </c>
      <c r="E7115" s="40" t="str">
        <f t="array" ref="E7115">IFERROR(INDEX(raw!$B:$H,MATCH(1,(raw!$B:$B=$B7115)*(raw!$D:$D=$C7115),0),7), "n/a")</f>
        <v/>
      </c>
    </row>
    <row r="7116">
      <c r="B7116" s="39" t="str">
        <f>IFERROR(raw!$B7115,"")</f>
        <v/>
      </c>
      <c r="C7116" s="39" t="str">
        <f>IFERROR(raw!$D7115,"")</f>
        <v/>
      </c>
      <c r="D7116" s="39" t="str">
        <f>IFERROR(__xludf.DUMMYFUNCTION("IFERROR(RANK(raw!$H7115,Filter(raw!$H$2:$H10000,raw!$B$2:$B10000=raw!$B7115),1),"""")"),"")</f>
        <v/>
      </c>
      <c r="E7116" s="40" t="str">
        <f t="array" ref="E7116">IFERROR(INDEX(raw!$B:$H,MATCH(1,(raw!$B:$B=$B7116)*(raw!$D:$D=$C7116),0),7), "n/a")</f>
        <v/>
      </c>
    </row>
    <row r="7117">
      <c r="B7117" s="39" t="str">
        <f>IFERROR(raw!$B7116,"")</f>
        <v/>
      </c>
      <c r="C7117" s="39" t="str">
        <f>IFERROR(raw!$D7116,"")</f>
        <v/>
      </c>
      <c r="D7117" s="39" t="str">
        <f>IFERROR(__xludf.DUMMYFUNCTION("IFERROR(RANK(raw!$H7116,Filter(raw!$H$2:$H10000,raw!$B$2:$B10000=raw!$B7116),1),"""")"),"")</f>
        <v/>
      </c>
      <c r="E7117" s="40" t="str">
        <f t="array" ref="E7117">IFERROR(INDEX(raw!$B:$H,MATCH(1,(raw!$B:$B=$B7117)*(raw!$D:$D=$C7117),0),7), "n/a")</f>
        <v/>
      </c>
    </row>
    <row r="7118">
      <c r="B7118" s="39" t="str">
        <f>IFERROR(raw!$B7117,"")</f>
        <v/>
      </c>
      <c r="C7118" s="39" t="str">
        <f>IFERROR(raw!$D7117,"")</f>
        <v/>
      </c>
      <c r="D7118" s="39" t="str">
        <f>IFERROR(__xludf.DUMMYFUNCTION("IFERROR(RANK(raw!$H7117,Filter(raw!$H$2:$H10000,raw!$B$2:$B10000=raw!$B7117),1),"""")"),"")</f>
        <v/>
      </c>
      <c r="E7118" s="40" t="str">
        <f t="array" ref="E7118">IFERROR(INDEX(raw!$B:$H,MATCH(1,(raw!$B:$B=$B7118)*(raw!$D:$D=$C7118),0),7), "n/a")</f>
        <v/>
      </c>
    </row>
    <row r="7119">
      <c r="B7119" s="39" t="str">
        <f>IFERROR(raw!$B7118,"")</f>
        <v/>
      </c>
      <c r="C7119" s="39" t="str">
        <f>IFERROR(raw!$D7118,"")</f>
        <v/>
      </c>
      <c r="D7119" s="39" t="str">
        <f>IFERROR(__xludf.DUMMYFUNCTION("IFERROR(RANK(raw!$H7118,Filter(raw!$H$2:$H10000,raw!$B$2:$B10000=raw!$B7118),1),"""")"),"")</f>
        <v/>
      </c>
      <c r="E7119" s="40" t="str">
        <f t="array" ref="E7119">IFERROR(INDEX(raw!$B:$H,MATCH(1,(raw!$B:$B=$B7119)*(raw!$D:$D=$C7119),0),7), "n/a")</f>
        <v/>
      </c>
    </row>
    <row r="7120">
      <c r="B7120" s="39" t="str">
        <f>IFERROR(raw!$B7119,"")</f>
        <v/>
      </c>
      <c r="C7120" s="39" t="str">
        <f>IFERROR(raw!$D7119,"")</f>
        <v/>
      </c>
      <c r="D7120" s="39" t="str">
        <f>IFERROR(__xludf.DUMMYFUNCTION("IFERROR(RANK(raw!$H7119,Filter(raw!$H$2:$H10000,raw!$B$2:$B10000=raw!$B7119),1),"""")"),"")</f>
        <v/>
      </c>
      <c r="E7120" s="40" t="str">
        <f t="array" ref="E7120">IFERROR(INDEX(raw!$B:$H,MATCH(1,(raw!$B:$B=$B7120)*(raw!$D:$D=$C7120),0),7), "n/a")</f>
        <v/>
      </c>
    </row>
    <row r="7121">
      <c r="B7121" s="39" t="str">
        <f>IFERROR(raw!$B7120,"")</f>
        <v/>
      </c>
      <c r="C7121" s="39" t="str">
        <f>IFERROR(raw!$D7120,"")</f>
        <v/>
      </c>
      <c r="D7121" s="39" t="str">
        <f>IFERROR(__xludf.DUMMYFUNCTION("IFERROR(RANK(raw!$H7120,Filter(raw!$H$2:$H10000,raw!$B$2:$B10000=raw!$B7120),1),"""")"),"")</f>
        <v/>
      </c>
      <c r="E7121" s="40" t="str">
        <f t="array" ref="E7121">IFERROR(INDEX(raw!$B:$H,MATCH(1,(raw!$B:$B=$B7121)*(raw!$D:$D=$C7121),0),7), "n/a")</f>
        <v/>
      </c>
    </row>
    <row r="7122">
      <c r="B7122" s="39" t="str">
        <f>IFERROR(raw!$B7121,"")</f>
        <v/>
      </c>
      <c r="C7122" s="39" t="str">
        <f>IFERROR(raw!$D7121,"")</f>
        <v/>
      </c>
      <c r="D7122" s="39" t="str">
        <f>IFERROR(__xludf.DUMMYFUNCTION("IFERROR(RANK(raw!$H7121,Filter(raw!$H$2:$H10000,raw!$B$2:$B10000=raw!$B7121),1),"""")"),"")</f>
        <v/>
      </c>
      <c r="E7122" s="40" t="str">
        <f t="array" ref="E7122">IFERROR(INDEX(raw!$B:$H,MATCH(1,(raw!$B:$B=$B7122)*(raw!$D:$D=$C7122),0),7), "n/a")</f>
        <v/>
      </c>
    </row>
    <row r="7123">
      <c r="B7123" s="39" t="str">
        <f>IFERROR(raw!$B7122,"")</f>
        <v/>
      </c>
      <c r="C7123" s="39" t="str">
        <f>IFERROR(raw!$D7122,"")</f>
        <v/>
      </c>
      <c r="D7123" s="39" t="str">
        <f>IFERROR(__xludf.DUMMYFUNCTION("IFERROR(RANK(raw!$H7122,Filter(raw!$H$2:$H10000,raw!$B$2:$B10000=raw!$B7122),1),"""")"),"")</f>
        <v/>
      </c>
      <c r="E7123" s="40" t="str">
        <f t="array" ref="E7123">IFERROR(INDEX(raw!$B:$H,MATCH(1,(raw!$B:$B=$B7123)*(raw!$D:$D=$C7123),0),7), "n/a")</f>
        <v/>
      </c>
    </row>
    <row r="7124">
      <c r="B7124" s="39" t="str">
        <f>IFERROR(raw!$B7123,"")</f>
        <v/>
      </c>
      <c r="C7124" s="39" t="str">
        <f>IFERROR(raw!$D7123,"")</f>
        <v/>
      </c>
      <c r="D7124" s="39" t="str">
        <f>IFERROR(__xludf.DUMMYFUNCTION("IFERROR(RANK(raw!$H7123,Filter(raw!$H$2:$H10000,raw!$B$2:$B10000=raw!$B7123),1),"""")"),"")</f>
        <v/>
      </c>
      <c r="E7124" s="40" t="str">
        <f t="array" ref="E7124">IFERROR(INDEX(raw!$B:$H,MATCH(1,(raw!$B:$B=$B7124)*(raw!$D:$D=$C7124),0),7), "n/a")</f>
        <v/>
      </c>
    </row>
    <row r="7125">
      <c r="B7125" s="39" t="str">
        <f>IFERROR(raw!$B7124,"")</f>
        <v/>
      </c>
      <c r="C7125" s="39" t="str">
        <f>IFERROR(raw!$D7124,"")</f>
        <v/>
      </c>
      <c r="D7125" s="39" t="str">
        <f>IFERROR(__xludf.DUMMYFUNCTION("IFERROR(RANK(raw!$H7124,Filter(raw!$H$2:$H10000,raw!$B$2:$B10000=raw!$B7124),1),"""")"),"")</f>
        <v/>
      </c>
      <c r="E7125" s="40" t="str">
        <f t="array" ref="E7125">IFERROR(INDEX(raw!$B:$H,MATCH(1,(raw!$B:$B=$B7125)*(raw!$D:$D=$C7125),0),7), "n/a")</f>
        <v/>
      </c>
    </row>
    <row r="7126">
      <c r="B7126" s="39" t="str">
        <f>IFERROR(raw!$B7125,"")</f>
        <v/>
      </c>
      <c r="C7126" s="39" t="str">
        <f>IFERROR(raw!$D7125,"")</f>
        <v/>
      </c>
      <c r="D7126" s="39" t="str">
        <f>IFERROR(__xludf.DUMMYFUNCTION("IFERROR(RANK(raw!$H7125,Filter(raw!$H$2:$H10000,raw!$B$2:$B10000=raw!$B7125),1),"""")"),"")</f>
        <v/>
      </c>
      <c r="E7126" s="40" t="str">
        <f t="array" ref="E7126">IFERROR(INDEX(raw!$B:$H,MATCH(1,(raw!$B:$B=$B7126)*(raw!$D:$D=$C7126),0),7), "n/a")</f>
        <v/>
      </c>
    </row>
    <row r="7127">
      <c r="B7127" s="39" t="str">
        <f>IFERROR(raw!$B7126,"")</f>
        <v/>
      </c>
      <c r="C7127" s="39" t="str">
        <f>IFERROR(raw!$D7126,"")</f>
        <v/>
      </c>
      <c r="D7127" s="39" t="str">
        <f>IFERROR(__xludf.DUMMYFUNCTION("IFERROR(RANK(raw!$H7126,Filter(raw!$H$2:$H10000,raw!$B$2:$B10000=raw!$B7126),1),"""")"),"")</f>
        <v/>
      </c>
      <c r="E7127" s="40" t="str">
        <f t="array" ref="E7127">IFERROR(INDEX(raw!$B:$H,MATCH(1,(raw!$B:$B=$B7127)*(raw!$D:$D=$C7127),0),7), "n/a")</f>
        <v/>
      </c>
    </row>
    <row r="7128">
      <c r="B7128" s="39" t="str">
        <f>IFERROR(raw!$B7127,"")</f>
        <v/>
      </c>
      <c r="C7128" s="39" t="str">
        <f>IFERROR(raw!$D7127,"")</f>
        <v/>
      </c>
      <c r="D7128" s="39" t="str">
        <f>IFERROR(__xludf.DUMMYFUNCTION("IFERROR(RANK(raw!$H7127,Filter(raw!$H$2:$H10000,raw!$B$2:$B10000=raw!$B7127),1),"""")"),"")</f>
        <v/>
      </c>
      <c r="E7128" s="40" t="str">
        <f t="array" ref="E7128">IFERROR(INDEX(raw!$B:$H,MATCH(1,(raw!$B:$B=$B7128)*(raw!$D:$D=$C7128),0),7), "n/a")</f>
        <v/>
      </c>
    </row>
    <row r="7129">
      <c r="B7129" s="39" t="str">
        <f>IFERROR(raw!$B7128,"")</f>
        <v/>
      </c>
      <c r="C7129" s="39" t="str">
        <f>IFERROR(raw!$D7128,"")</f>
        <v/>
      </c>
      <c r="D7129" s="39" t="str">
        <f>IFERROR(__xludf.DUMMYFUNCTION("IFERROR(RANK(raw!$H7128,Filter(raw!$H$2:$H10000,raw!$B$2:$B10000=raw!$B7128),1),"""")"),"")</f>
        <v/>
      </c>
      <c r="E7129" s="40" t="str">
        <f t="array" ref="E7129">IFERROR(INDEX(raw!$B:$H,MATCH(1,(raw!$B:$B=$B7129)*(raw!$D:$D=$C7129),0),7), "n/a")</f>
        <v/>
      </c>
    </row>
    <row r="7130">
      <c r="B7130" s="39" t="str">
        <f>IFERROR(raw!$B7129,"")</f>
        <v/>
      </c>
      <c r="C7130" s="39" t="str">
        <f>IFERROR(raw!$D7129,"")</f>
        <v/>
      </c>
      <c r="D7130" s="39" t="str">
        <f>IFERROR(__xludf.DUMMYFUNCTION("IFERROR(RANK(raw!$H7129,Filter(raw!$H$2:$H10000,raw!$B$2:$B10000=raw!$B7129),1),"""")"),"")</f>
        <v/>
      </c>
      <c r="E7130" s="40" t="str">
        <f t="array" ref="E7130">IFERROR(INDEX(raw!$B:$H,MATCH(1,(raw!$B:$B=$B7130)*(raw!$D:$D=$C7130),0),7), "n/a")</f>
        <v/>
      </c>
    </row>
    <row r="7131">
      <c r="B7131" s="39" t="str">
        <f>IFERROR(raw!$B7130,"")</f>
        <v/>
      </c>
      <c r="C7131" s="39" t="str">
        <f>IFERROR(raw!$D7130,"")</f>
        <v/>
      </c>
      <c r="D7131" s="39" t="str">
        <f>IFERROR(__xludf.DUMMYFUNCTION("IFERROR(RANK(raw!$H7130,Filter(raw!$H$2:$H10000,raw!$B$2:$B10000=raw!$B7130),1),"""")"),"")</f>
        <v/>
      </c>
      <c r="E7131" s="40" t="str">
        <f t="array" ref="E7131">IFERROR(INDEX(raw!$B:$H,MATCH(1,(raw!$B:$B=$B7131)*(raw!$D:$D=$C7131),0),7), "n/a")</f>
        <v/>
      </c>
    </row>
    <row r="7132">
      <c r="B7132" s="39" t="str">
        <f>IFERROR(raw!$B7131,"")</f>
        <v/>
      </c>
      <c r="C7132" s="39" t="str">
        <f>IFERROR(raw!$D7131,"")</f>
        <v/>
      </c>
      <c r="D7132" s="39" t="str">
        <f>IFERROR(__xludf.DUMMYFUNCTION("IFERROR(RANK(raw!$H7131,Filter(raw!$H$2:$H10000,raw!$B$2:$B10000=raw!$B7131),1),"""")"),"")</f>
        <v/>
      </c>
      <c r="E7132" s="40" t="str">
        <f t="array" ref="E7132">IFERROR(INDEX(raw!$B:$H,MATCH(1,(raw!$B:$B=$B7132)*(raw!$D:$D=$C7132),0),7), "n/a")</f>
        <v/>
      </c>
    </row>
    <row r="7133">
      <c r="B7133" s="39" t="str">
        <f>IFERROR(raw!$B7132,"")</f>
        <v/>
      </c>
      <c r="C7133" s="39" t="str">
        <f>IFERROR(raw!$D7132,"")</f>
        <v/>
      </c>
      <c r="D7133" s="39" t="str">
        <f>IFERROR(__xludf.DUMMYFUNCTION("IFERROR(RANK(raw!$H7132,Filter(raw!$H$2:$H10000,raw!$B$2:$B10000=raw!$B7132),1),"""")"),"")</f>
        <v/>
      </c>
      <c r="E7133" s="40" t="str">
        <f t="array" ref="E7133">IFERROR(INDEX(raw!$B:$H,MATCH(1,(raw!$B:$B=$B7133)*(raw!$D:$D=$C7133),0),7), "n/a")</f>
        <v/>
      </c>
    </row>
    <row r="7134">
      <c r="B7134" s="39" t="str">
        <f>IFERROR(raw!$B7133,"")</f>
        <v/>
      </c>
      <c r="C7134" s="39" t="str">
        <f>IFERROR(raw!$D7133,"")</f>
        <v/>
      </c>
      <c r="D7134" s="39" t="str">
        <f>IFERROR(__xludf.DUMMYFUNCTION("IFERROR(RANK(raw!$H7133,Filter(raw!$H$2:$H10000,raw!$B$2:$B10000=raw!$B7133),1),"""")"),"")</f>
        <v/>
      </c>
      <c r="E7134" s="40" t="str">
        <f t="array" ref="E7134">IFERROR(INDEX(raw!$B:$H,MATCH(1,(raw!$B:$B=$B7134)*(raw!$D:$D=$C7134),0),7), "n/a")</f>
        <v/>
      </c>
    </row>
    <row r="7135">
      <c r="B7135" s="39" t="str">
        <f>IFERROR(raw!$B7134,"")</f>
        <v/>
      </c>
      <c r="C7135" s="39" t="str">
        <f>IFERROR(raw!$D7134,"")</f>
        <v/>
      </c>
      <c r="D7135" s="39" t="str">
        <f>IFERROR(__xludf.DUMMYFUNCTION("IFERROR(RANK(raw!$H7134,Filter(raw!$H$2:$H10000,raw!$B$2:$B10000=raw!$B7134),1),"""")"),"")</f>
        <v/>
      </c>
      <c r="E7135" s="40" t="str">
        <f t="array" ref="E7135">IFERROR(INDEX(raw!$B:$H,MATCH(1,(raw!$B:$B=$B7135)*(raw!$D:$D=$C7135),0),7), "n/a")</f>
        <v/>
      </c>
    </row>
    <row r="7136">
      <c r="B7136" s="39" t="str">
        <f>IFERROR(raw!$B7135,"")</f>
        <v/>
      </c>
      <c r="C7136" s="39" t="str">
        <f>IFERROR(raw!$D7135,"")</f>
        <v/>
      </c>
      <c r="D7136" s="39" t="str">
        <f>IFERROR(__xludf.DUMMYFUNCTION("IFERROR(RANK(raw!$H7135,Filter(raw!$H$2:$H10000,raw!$B$2:$B10000=raw!$B7135),1),"""")"),"")</f>
        <v/>
      </c>
      <c r="E7136" s="40" t="str">
        <f t="array" ref="E7136">IFERROR(INDEX(raw!$B:$H,MATCH(1,(raw!$B:$B=$B7136)*(raw!$D:$D=$C7136),0),7), "n/a")</f>
        <v/>
      </c>
    </row>
    <row r="7137">
      <c r="B7137" s="39" t="str">
        <f>IFERROR(raw!$B7136,"")</f>
        <v/>
      </c>
      <c r="C7137" s="39" t="str">
        <f>IFERROR(raw!$D7136,"")</f>
        <v/>
      </c>
      <c r="D7137" s="39" t="str">
        <f>IFERROR(__xludf.DUMMYFUNCTION("IFERROR(RANK(raw!$H7136,Filter(raw!$H$2:$H10000,raw!$B$2:$B10000=raw!$B7136),1),"""")"),"")</f>
        <v/>
      </c>
      <c r="E7137" s="40" t="str">
        <f t="array" ref="E7137">IFERROR(INDEX(raw!$B:$H,MATCH(1,(raw!$B:$B=$B7137)*(raw!$D:$D=$C7137),0),7), "n/a")</f>
        <v/>
      </c>
    </row>
    <row r="7138">
      <c r="B7138" s="39" t="str">
        <f>IFERROR(raw!$B7137,"")</f>
        <v/>
      </c>
      <c r="C7138" s="39" t="str">
        <f>IFERROR(raw!$D7137,"")</f>
        <v/>
      </c>
      <c r="D7138" s="39" t="str">
        <f>IFERROR(__xludf.DUMMYFUNCTION("IFERROR(RANK(raw!$H7137,Filter(raw!$H$2:$H10000,raw!$B$2:$B10000=raw!$B7137),1),"""")"),"")</f>
        <v/>
      </c>
      <c r="E7138" s="40" t="str">
        <f t="array" ref="E7138">IFERROR(INDEX(raw!$B:$H,MATCH(1,(raw!$B:$B=$B7138)*(raw!$D:$D=$C7138),0),7), "n/a")</f>
        <v/>
      </c>
    </row>
    <row r="7139">
      <c r="B7139" s="39" t="str">
        <f>IFERROR(raw!$B7138,"")</f>
        <v/>
      </c>
      <c r="C7139" s="39" t="str">
        <f>IFERROR(raw!$D7138,"")</f>
        <v/>
      </c>
      <c r="D7139" s="39" t="str">
        <f>IFERROR(__xludf.DUMMYFUNCTION("IFERROR(RANK(raw!$H7138,Filter(raw!$H$2:$H10000,raw!$B$2:$B10000=raw!$B7138),1),"""")"),"")</f>
        <v/>
      </c>
      <c r="E7139" s="40" t="str">
        <f t="array" ref="E7139">IFERROR(INDEX(raw!$B:$H,MATCH(1,(raw!$B:$B=$B7139)*(raw!$D:$D=$C7139),0),7), "n/a")</f>
        <v/>
      </c>
    </row>
    <row r="7140">
      <c r="B7140" s="39" t="str">
        <f>IFERROR(raw!$B7139,"")</f>
        <v/>
      </c>
      <c r="C7140" s="39" t="str">
        <f>IFERROR(raw!$D7139,"")</f>
        <v/>
      </c>
      <c r="D7140" s="39" t="str">
        <f>IFERROR(__xludf.DUMMYFUNCTION("IFERROR(RANK(raw!$H7139,Filter(raw!$H$2:$H10000,raw!$B$2:$B10000=raw!$B7139),1),"""")"),"")</f>
        <v/>
      </c>
      <c r="E7140" s="40" t="str">
        <f t="array" ref="E7140">IFERROR(INDEX(raw!$B:$H,MATCH(1,(raw!$B:$B=$B7140)*(raw!$D:$D=$C7140),0),7), "n/a")</f>
        <v/>
      </c>
    </row>
    <row r="7141">
      <c r="B7141" s="39" t="str">
        <f>IFERROR(raw!$B7140,"")</f>
        <v/>
      </c>
      <c r="C7141" s="39" t="str">
        <f>IFERROR(raw!$D7140,"")</f>
        <v/>
      </c>
      <c r="D7141" s="39" t="str">
        <f>IFERROR(__xludf.DUMMYFUNCTION("IFERROR(RANK(raw!$H7140,Filter(raw!$H$2:$H10000,raw!$B$2:$B10000=raw!$B7140),1),"""")"),"")</f>
        <v/>
      </c>
      <c r="E7141" s="40" t="str">
        <f t="array" ref="E7141">IFERROR(INDEX(raw!$B:$H,MATCH(1,(raw!$B:$B=$B7141)*(raw!$D:$D=$C7141),0),7), "n/a")</f>
        <v/>
      </c>
    </row>
    <row r="7142">
      <c r="B7142" s="39" t="str">
        <f>IFERROR(raw!$B7141,"")</f>
        <v/>
      </c>
      <c r="C7142" s="39" t="str">
        <f>IFERROR(raw!$D7141,"")</f>
        <v/>
      </c>
      <c r="D7142" s="39" t="str">
        <f>IFERROR(__xludf.DUMMYFUNCTION("IFERROR(RANK(raw!$H7141,Filter(raw!$H$2:$H10000,raw!$B$2:$B10000=raw!$B7141),1),"""")"),"")</f>
        <v/>
      </c>
      <c r="E7142" s="40" t="str">
        <f t="array" ref="E7142">IFERROR(INDEX(raw!$B:$H,MATCH(1,(raw!$B:$B=$B7142)*(raw!$D:$D=$C7142),0),7), "n/a")</f>
        <v/>
      </c>
    </row>
    <row r="7143">
      <c r="B7143" s="39" t="str">
        <f>IFERROR(raw!$B7142,"")</f>
        <v/>
      </c>
      <c r="C7143" s="39" t="str">
        <f>IFERROR(raw!$D7142,"")</f>
        <v/>
      </c>
      <c r="D7143" s="39" t="str">
        <f>IFERROR(__xludf.DUMMYFUNCTION("IFERROR(RANK(raw!$H7142,Filter(raw!$H$2:$H10000,raw!$B$2:$B10000=raw!$B7142),1),"""")"),"")</f>
        <v/>
      </c>
      <c r="E7143" s="40" t="str">
        <f t="array" ref="E7143">IFERROR(INDEX(raw!$B:$H,MATCH(1,(raw!$B:$B=$B7143)*(raw!$D:$D=$C7143),0),7), "n/a")</f>
        <v/>
      </c>
    </row>
    <row r="7144">
      <c r="B7144" s="39" t="str">
        <f>IFERROR(raw!$B7143,"")</f>
        <v/>
      </c>
      <c r="C7144" s="39" t="str">
        <f>IFERROR(raw!$D7143,"")</f>
        <v/>
      </c>
      <c r="D7144" s="39" t="str">
        <f>IFERROR(__xludf.DUMMYFUNCTION("IFERROR(RANK(raw!$H7143,Filter(raw!$H$2:$H10000,raw!$B$2:$B10000=raw!$B7143),1),"""")"),"")</f>
        <v/>
      </c>
      <c r="E7144" s="40" t="str">
        <f t="array" ref="E7144">IFERROR(INDEX(raw!$B:$H,MATCH(1,(raw!$B:$B=$B7144)*(raw!$D:$D=$C7144),0),7), "n/a")</f>
        <v/>
      </c>
    </row>
    <row r="7145">
      <c r="B7145" s="39" t="str">
        <f>IFERROR(raw!$B7144,"")</f>
        <v/>
      </c>
      <c r="C7145" s="39" t="str">
        <f>IFERROR(raw!$D7144,"")</f>
        <v/>
      </c>
      <c r="D7145" s="39" t="str">
        <f>IFERROR(__xludf.DUMMYFUNCTION("IFERROR(RANK(raw!$H7144,Filter(raw!$H$2:$H10000,raw!$B$2:$B10000=raw!$B7144),1),"""")"),"")</f>
        <v/>
      </c>
      <c r="E7145" s="40" t="str">
        <f t="array" ref="E7145">IFERROR(INDEX(raw!$B:$H,MATCH(1,(raw!$B:$B=$B7145)*(raw!$D:$D=$C7145),0),7), "n/a")</f>
        <v/>
      </c>
    </row>
    <row r="7146">
      <c r="B7146" s="39" t="str">
        <f>IFERROR(raw!$B7145,"")</f>
        <v/>
      </c>
      <c r="C7146" s="39" t="str">
        <f>IFERROR(raw!$D7145,"")</f>
        <v/>
      </c>
      <c r="D7146" s="39" t="str">
        <f>IFERROR(__xludf.DUMMYFUNCTION("IFERROR(RANK(raw!$H7145,Filter(raw!$H$2:$H10000,raw!$B$2:$B10000=raw!$B7145),1),"""")"),"")</f>
        <v/>
      </c>
      <c r="E7146" s="40" t="str">
        <f t="array" ref="E7146">IFERROR(INDEX(raw!$B:$H,MATCH(1,(raw!$B:$B=$B7146)*(raw!$D:$D=$C7146),0),7), "n/a")</f>
        <v/>
      </c>
    </row>
    <row r="7147">
      <c r="B7147" s="39" t="str">
        <f>IFERROR(raw!$B7146,"")</f>
        <v/>
      </c>
      <c r="C7147" s="39" t="str">
        <f>IFERROR(raw!$D7146,"")</f>
        <v/>
      </c>
      <c r="D7147" s="39" t="str">
        <f>IFERROR(__xludf.DUMMYFUNCTION("IFERROR(RANK(raw!$H7146,Filter(raw!$H$2:$H10000,raw!$B$2:$B10000=raw!$B7146),1),"""")"),"")</f>
        <v/>
      </c>
      <c r="E7147" s="40" t="str">
        <f t="array" ref="E7147">IFERROR(INDEX(raw!$B:$H,MATCH(1,(raw!$B:$B=$B7147)*(raw!$D:$D=$C7147),0),7), "n/a")</f>
        <v/>
      </c>
    </row>
    <row r="7148">
      <c r="B7148" s="39" t="str">
        <f>IFERROR(raw!$B7147,"")</f>
        <v/>
      </c>
      <c r="C7148" s="39" t="str">
        <f>IFERROR(raw!$D7147,"")</f>
        <v/>
      </c>
      <c r="D7148" s="39" t="str">
        <f>IFERROR(__xludf.DUMMYFUNCTION("IFERROR(RANK(raw!$H7147,Filter(raw!$H$2:$H10000,raw!$B$2:$B10000=raw!$B7147),1),"""")"),"")</f>
        <v/>
      </c>
      <c r="E7148" s="40" t="str">
        <f t="array" ref="E7148">IFERROR(INDEX(raw!$B:$H,MATCH(1,(raw!$B:$B=$B7148)*(raw!$D:$D=$C7148),0),7), "n/a")</f>
        <v/>
      </c>
    </row>
    <row r="7149">
      <c r="B7149" s="39" t="str">
        <f>IFERROR(raw!$B7148,"")</f>
        <v/>
      </c>
      <c r="C7149" s="39" t="str">
        <f>IFERROR(raw!$D7148,"")</f>
        <v/>
      </c>
      <c r="D7149" s="39" t="str">
        <f>IFERROR(__xludf.DUMMYFUNCTION("IFERROR(RANK(raw!$H7148,Filter(raw!$H$2:$H10000,raw!$B$2:$B10000=raw!$B7148),1),"""")"),"")</f>
        <v/>
      </c>
      <c r="E7149" s="40" t="str">
        <f t="array" ref="E7149">IFERROR(INDEX(raw!$B:$H,MATCH(1,(raw!$B:$B=$B7149)*(raw!$D:$D=$C7149),0),7), "n/a")</f>
        <v/>
      </c>
    </row>
    <row r="7150">
      <c r="B7150" s="39" t="str">
        <f>IFERROR(raw!$B7149,"")</f>
        <v/>
      </c>
      <c r="C7150" s="39" t="str">
        <f>IFERROR(raw!$D7149,"")</f>
        <v/>
      </c>
      <c r="D7150" s="39" t="str">
        <f>IFERROR(__xludf.DUMMYFUNCTION("IFERROR(RANK(raw!$H7149,Filter(raw!$H$2:$H10000,raw!$B$2:$B10000=raw!$B7149),1),"""")"),"")</f>
        <v/>
      </c>
      <c r="E7150" s="40" t="str">
        <f t="array" ref="E7150">IFERROR(INDEX(raw!$B:$H,MATCH(1,(raw!$B:$B=$B7150)*(raw!$D:$D=$C7150),0),7), "n/a")</f>
        <v/>
      </c>
    </row>
    <row r="7151">
      <c r="B7151" s="39" t="str">
        <f>IFERROR(raw!$B7150,"")</f>
        <v/>
      </c>
      <c r="C7151" s="39" t="str">
        <f>IFERROR(raw!$D7150,"")</f>
        <v/>
      </c>
      <c r="D7151" s="39" t="str">
        <f>IFERROR(__xludf.DUMMYFUNCTION("IFERROR(RANK(raw!$H7150,Filter(raw!$H$2:$H10000,raw!$B$2:$B10000=raw!$B7150),1),"""")"),"")</f>
        <v/>
      </c>
      <c r="E7151" s="40" t="str">
        <f t="array" ref="E7151">IFERROR(INDEX(raw!$B:$H,MATCH(1,(raw!$B:$B=$B7151)*(raw!$D:$D=$C7151),0),7), "n/a")</f>
        <v/>
      </c>
    </row>
    <row r="7152">
      <c r="B7152" s="39" t="str">
        <f>IFERROR(raw!$B7151,"")</f>
        <v/>
      </c>
      <c r="C7152" s="39" t="str">
        <f>IFERROR(raw!$D7151,"")</f>
        <v/>
      </c>
      <c r="D7152" s="39" t="str">
        <f>IFERROR(__xludf.DUMMYFUNCTION("IFERROR(RANK(raw!$H7151,Filter(raw!$H$2:$H10000,raw!$B$2:$B10000=raw!$B7151),1),"""")"),"")</f>
        <v/>
      </c>
      <c r="E7152" s="40" t="str">
        <f t="array" ref="E7152">IFERROR(INDEX(raw!$B:$H,MATCH(1,(raw!$B:$B=$B7152)*(raw!$D:$D=$C7152),0),7), "n/a")</f>
        <v/>
      </c>
    </row>
    <row r="7153">
      <c r="B7153" s="39" t="str">
        <f>IFERROR(raw!$B7152,"")</f>
        <v/>
      </c>
      <c r="C7153" s="39" t="str">
        <f>IFERROR(raw!$D7152,"")</f>
        <v/>
      </c>
      <c r="D7153" s="39" t="str">
        <f>IFERROR(__xludf.DUMMYFUNCTION("IFERROR(RANK(raw!$H7152,Filter(raw!$H$2:$H10000,raw!$B$2:$B10000=raw!$B7152),1),"""")"),"")</f>
        <v/>
      </c>
      <c r="E7153" s="40" t="str">
        <f t="array" ref="E7153">IFERROR(INDEX(raw!$B:$H,MATCH(1,(raw!$B:$B=$B7153)*(raw!$D:$D=$C7153),0),7), "n/a")</f>
        <v/>
      </c>
    </row>
    <row r="7154">
      <c r="B7154" s="39" t="str">
        <f>IFERROR(raw!$B7153,"")</f>
        <v/>
      </c>
      <c r="C7154" s="39" t="str">
        <f>IFERROR(raw!$D7153,"")</f>
        <v/>
      </c>
      <c r="D7154" s="39" t="str">
        <f>IFERROR(__xludf.DUMMYFUNCTION("IFERROR(RANK(raw!$H7153,Filter(raw!$H$2:$H10000,raw!$B$2:$B10000=raw!$B7153),1),"""")"),"")</f>
        <v/>
      </c>
      <c r="E7154" s="40" t="str">
        <f t="array" ref="E7154">IFERROR(INDEX(raw!$B:$H,MATCH(1,(raw!$B:$B=$B7154)*(raw!$D:$D=$C7154),0),7), "n/a")</f>
        <v/>
      </c>
    </row>
    <row r="7155">
      <c r="B7155" s="39" t="str">
        <f>IFERROR(raw!$B7154,"")</f>
        <v/>
      </c>
      <c r="C7155" s="39" t="str">
        <f>IFERROR(raw!$D7154,"")</f>
        <v/>
      </c>
      <c r="D7155" s="39" t="str">
        <f>IFERROR(__xludf.DUMMYFUNCTION("IFERROR(RANK(raw!$H7154,Filter(raw!$H$2:$H10000,raw!$B$2:$B10000=raw!$B7154),1),"""")"),"")</f>
        <v/>
      </c>
      <c r="E7155" s="40" t="str">
        <f t="array" ref="E7155">IFERROR(INDEX(raw!$B:$H,MATCH(1,(raw!$B:$B=$B7155)*(raw!$D:$D=$C7155),0),7), "n/a")</f>
        <v/>
      </c>
    </row>
    <row r="7156">
      <c r="B7156" s="39" t="str">
        <f>IFERROR(raw!$B7155,"")</f>
        <v/>
      </c>
      <c r="C7156" s="39" t="str">
        <f>IFERROR(raw!$D7155,"")</f>
        <v/>
      </c>
      <c r="D7156" s="39" t="str">
        <f>IFERROR(__xludf.DUMMYFUNCTION("IFERROR(RANK(raw!$H7155,Filter(raw!$H$2:$H10000,raw!$B$2:$B10000=raw!$B7155),1),"""")"),"")</f>
        <v/>
      </c>
      <c r="E7156" s="40" t="str">
        <f t="array" ref="E7156">IFERROR(INDEX(raw!$B:$H,MATCH(1,(raw!$B:$B=$B7156)*(raw!$D:$D=$C7156),0),7), "n/a")</f>
        <v/>
      </c>
    </row>
    <row r="7157">
      <c r="B7157" s="39" t="str">
        <f>IFERROR(raw!$B7156,"")</f>
        <v/>
      </c>
      <c r="C7157" s="39" t="str">
        <f>IFERROR(raw!$D7156,"")</f>
        <v/>
      </c>
      <c r="D7157" s="39" t="str">
        <f>IFERROR(__xludf.DUMMYFUNCTION("IFERROR(RANK(raw!$H7156,Filter(raw!$H$2:$H10000,raw!$B$2:$B10000=raw!$B7156),1),"""")"),"")</f>
        <v/>
      </c>
      <c r="E7157" s="40" t="str">
        <f t="array" ref="E7157">IFERROR(INDEX(raw!$B:$H,MATCH(1,(raw!$B:$B=$B7157)*(raw!$D:$D=$C7157),0),7), "n/a")</f>
        <v/>
      </c>
    </row>
    <row r="7158">
      <c r="B7158" s="39" t="str">
        <f>IFERROR(raw!$B7157,"")</f>
        <v/>
      </c>
      <c r="C7158" s="39" t="str">
        <f>IFERROR(raw!$D7157,"")</f>
        <v/>
      </c>
      <c r="D7158" s="39" t="str">
        <f>IFERROR(__xludf.DUMMYFUNCTION("IFERROR(RANK(raw!$H7157,Filter(raw!$H$2:$H10000,raw!$B$2:$B10000=raw!$B7157),1),"""")"),"")</f>
        <v/>
      </c>
      <c r="E7158" s="40" t="str">
        <f t="array" ref="E7158">IFERROR(INDEX(raw!$B:$H,MATCH(1,(raw!$B:$B=$B7158)*(raw!$D:$D=$C7158),0),7), "n/a")</f>
        <v/>
      </c>
    </row>
    <row r="7159">
      <c r="B7159" s="39" t="str">
        <f>IFERROR(raw!$B7158,"")</f>
        <v/>
      </c>
      <c r="C7159" s="39" t="str">
        <f>IFERROR(raw!$D7158,"")</f>
        <v/>
      </c>
      <c r="D7159" s="39" t="str">
        <f>IFERROR(__xludf.DUMMYFUNCTION("IFERROR(RANK(raw!$H7158,Filter(raw!$H$2:$H10000,raw!$B$2:$B10000=raw!$B7158),1),"""")"),"")</f>
        <v/>
      </c>
      <c r="E7159" s="40" t="str">
        <f t="array" ref="E7159">IFERROR(INDEX(raw!$B:$H,MATCH(1,(raw!$B:$B=$B7159)*(raw!$D:$D=$C7159),0),7), "n/a")</f>
        <v/>
      </c>
    </row>
    <row r="7160">
      <c r="B7160" s="39" t="str">
        <f>IFERROR(raw!$B7159,"")</f>
        <v/>
      </c>
      <c r="C7160" s="39" t="str">
        <f>IFERROR(raw!$D7159,"")</f>
        <v/>
      </c>
      <c r="D7160" s="39" t="str">
        <f>IFERROR(__xludf.DUMMYFUNCTION("IFERROR(RANK(raw!$H7159,Filter(raw!$H$2:$H10000,raw!$B$2:$B10000=raw!$B7159),1),"""")"),"")</f>
        <v/>
      </c>
      <c r="E7160" s="40" t="str">
        <f t="array" ref="E7160">IFERROR(INDEX(raw!$B:$H,MATCH(1,(raw!$B:$B=$B7160)*(raw!$D:$D=$C7160),0),7), "n/a")</f>
        <v/>
      </c>
    </row>
    <row r="7161">
      <c r="B7161" s="39" t="str">
        <f>IFERROR(raw!$B7160,"")</f>
        <v/>
      </c>
      <c r="C7161" s="39" t="str">
        <f>IFERROR(raw!$D7160,"")</f>
        <v/>
      </c>
      <c r="D7161" s="39" t="str">
        <f>IFERROR(__xludf.DUMMYFUNCTION("IFERROR(RANK(raw!$H7160,Filter(raw!$H$2:$H10000,raw!$B$2:$B10000=raw!$B7160),1),"""")"),"")</f>
        <v/>
      </c>
      <c r="E7161" s="40" t="str">
        <f t="array" ref="E7161">IFERROR(INDEX(raw!$B:$H,MATCH(1,(raw!$B:$B=$B7161)*(raw!$D:$D=$C7161),0),7), "n/a")</f>
        <v/>
      </c>
    </row>
    <row r="7162">
      <c r="B7162" s="39" t="str">
        <f>IFERROR(raw!$B7161,"")</f>
        <v/>
      </c>
      <c r="C7162" s="39" t="str">
        <f>IFERROR(raw!$D7161,"")</f>
        <v/>
      </c>
      <c r="D7162" s="39" t="str">
        <f>IFERROR(__xludf.DUMMYFUNCTION("IFERROR(RANK(raw!$H7161,Filter(raw!$H$2:$H10000,raw!$B$2:$B10000=raw!$B7161),1),"""")"),"")</f>
        <v/>
      </c>
      <c r="E7162" s="40" t="str">
        <f t="array" ref="E7162">IFERROR(INDEX(raw!$B:$H,MATCH(1,(raw!$B:$B=$B7162)*(raw!$D:$D=$C7162),0),7), "n/a")</f>
        <v/>
      </c>
    </row>
    <row r="7163">
      <c r="B7163" s="39" t="str">
        <f>IFERROR(raw!$B7162,"")</f>
        <v/>
      </c>
      <c r="C7163" s="39" t="str">
        <f>IFERROR(raw!$D7162,"")</f>
        <v/>
      </c>
      <c r="D7163" s="39" t="str">
        <f>IFERROR(__xludf.DUMMYFUNCTION("IFERROR(RANK(raw!$H7162,Filter(raw!$H$2:$H10000,raw!$B$2:$B10000=raw!$B7162),1),"""")"),"")</f>
        <v/>
      </c>
      <c r="E7163" s="40" t="str">
        <f t="array" ref="E7163">IFERROR(INDEX(raw!$B:$H,MATCH(1,(raw!$B:$B=$B7163)*(raw!$D:$D=$C7163),0),7), "n/a")</f>
        <v/>
      </c>
    </row>
    <row r="7164">
      <c r="B7164" s="39" t="str">
        <f>IFERROR(raw!$B7163,"")</f>
        <v/>
      </c>
      <c r="C7164" s="39" t="str">
        <f>IFERROR(raw!$D7163,"")</f>
        <v/>
      </c>
      <c r="D7164" s="39" t="str">
        <f>IFERROR(__xludf.DUMMYFUNCTION("IFERROR(RANK(raw!$H7163,Filter(raw!$H$2:$H10000,raw!$B$2:$B10000=raw!$B7163),1),"""")"),"")</f>
        <v/>
      </c>
      <c r="E7164" s="40" t="str">
        <f t="array" ref="E7164">IFERROR(INDEX(raw!$B:$H,MATCH(1,(raw!$B:$B=$B7164)*(raw!$D:$D=$C7164),0),7), "n/a")</f>
        <v/>
      </c>
    </row>
    <row r="7165">
      <c r="B7165" s="39" t="str">
        <f>IFERROR(raw!$B7164,"")</f>
        <v/>
      </c>
      <c r="C7165" s="39" t="str">
        <f>IFERROR(raw!$D7164,"")</f>
        <v/>
      </c>
      <c r="D7165" s="39" t="str">
        <f>IFERROR(__xludf.DUMMYFUNCTION("IFERROR(RANK(raw!$H7164,Filter(raw!$H$2:$H10000,raw!$B$2:$B10000=raw!$B7164),1),"""")"),"")</f>
        <v/>
      </c>
      <c r="E7165" s="40" t="str">
        <f t="array" ref="E7165">IFERROR(INDEX(raw!$B:$H,MATCH(1,(raw!$B:$B=$B7165)*(raw!$D:$D=$C7165),0),7), "n/a")</f>
        <v/>
      </c>
    </row>
    <row r="7166">
      <c r="B7166" s="39" t="str">
        <f>IFERROR(raw!$B7165,"")</f>
        <v/>
      </c>
      <c r="C7166" s="39" t="str">
        <f>IFERROR(raw!$D7165,"")</f>
        <v/>
      </c>
      <c r="D7166" s="39" t="str">
        <f>IFERROR(__xludf.DUMMYFUNCTION("IFERROR(RANK(raw!$H7165,Filter(raw!$H$2:$H10000,raw!$B$2:$B10000=raw!$B7165),1),"""")"),"")</f>
        <v/>
      </c>
      <c r="E7166" s="40" t="str">
        <f t="array" ref="E7166">IFERROR(INDEX(raw!$B:$H,MATCH(1,(raw!$B:$B=$B7166)*(raw!$D:$D=$C7166),0),7), "n/a")</f>
        <v/>
      </c>
    </row>
    <row r="7167">
      <c r="B7167" s="39" t="str">
        <f>IFERROR(raw!$B7166,"")</f>
        <v/>
      </c>
      <c r="C7167" s="39" t="str">
        <f>IFERROR(raw!$D7166,"")</f>
        <v/>
      </c>
      <c r="D7167" s="39" t="str">
        <f>IFERROR(__xludf.DUMMYFUNCTION("IFERROR(RANK(raw!$H7166,Filter(raw!$H$2:$H10000,raw!$B$2:$B10000=raw!$B7166),1),"""")"),"")</f>
        <v/>
      </c>
      <c r="E7167" s="40" t="str">
        <f t="array" ref="E7167">IFERROR(INDEX(raw!$B:$H,MATCH(1,(raw!$B:$B=$B7167)*(raw!$D:$D=$C7167),0),7), "n/a")</f>
        <v/>
      </c>
    </row>
    <row r="7168">
      <c r="B7168" s="39" t="str">
        <f>IFERROR(raw!$B7167,"")</f>
        <v/>
      </c>
      <c r="C7168" s="39" t="str">
        <f>IFERROR(raw!$D7167,"")</f>
        <v/>
      </c>
      <c r="D7168" s="39" t="str">
        <f>IFERROR(__xludf.DUMMYFUNCTION("IFERROR(RANK(raw!$H7167,Filter(raw!$H$2:$H10000,raw!$B$2:$B10000=raw!$B7167),1),"""")"),"")</f>
        <v/>
      </c>
      <c r="E7168" s="40" t="str">
        <f t="array" ref="E7168">IFERROR(INDEX(raw!$B:$H,MATCH(1,(raw!$B:$B=$B7168)*(raw!$D:$D=$C7168),0),7), "n/a")</f>
        <v/>
      </c>
    </row>
    <row r="7169">
      <c r="B7169" s="39" t="str">
        <f>IFERROR(raw!$B7168,"")</f>
        <v/>
      </c>
      <c r="C7169" s="39" t="str">
        <f>IFERROR(raw!$D7168,"")</f>
        <v/>
      </c>
      <c r="D7169" s="39" t="str">
        <f>IFERROR(__xludf.DUMMYFUNCTION("IFERROR(RANK(raw!$H7168,Filter(raw!$H$2:$H10000,raw!$B$2:$B10000=raw!$B7168),1),"""")"),"")</f>
        <v/>
      </c>
      <c r="E7169" s="40" t="str">
        <f t="array" ref="E7169">IFERROR(INDEX(raw!$B:$H,MATCH(1,(raw!$B:$B=$B7169)*(raw!$D:$D=$C7169),0),7), "n/a")</f>
        <v/>
      </c>
    </row>
    <row r="7170">
      <c r="B7170" s="39" t="str">
        <f>IFERROR(raw!$B7169,"")</f>
        <v/>
      </c>
      <c r="C7170" s="39" t="str">
        <f>IFERROR(raw!$D7169,"")</f>
        <v/>
      </c>
      <c r="D7170" s="39" t="str">
        <f>IFERROR(__xludf.DUMMYFUNCTION("IFERROR(RANK(raw!$H7169,Filter(raw!$H$2:$H10000,raw!$B$2:$B10000=raw!$B7169),1),"""")"),"")</f>
        <v/>
      </c>
      <c r="E7170" s="40" t="str">
        <f t="array" ref="E7170">IFERROR(INDEX(raw!$B:$H,MATCH(1,(raw!$B:$B=$B7170)*(raw!$D:$D=$C7170),0),7), "n/a")</f>
        <v/>
      </c>
    </row>
    <row r="7171">
      <c r="B7171" s="39" t="str">
        <f>IFERROR(raw!$B7170,"")</f>
        <v/>
      </c>
      <c r="C7171" s="39" t="str">
        <f>IFERROR(raw!$D7170,"")</f>
        <v/>
      </c>
      <c r="D7171" s="39" t="str">
        <f>IFERROR(__xludf.DUMMYFUNCTION("IFERROR(RANK(raw!$H7170,Filter(raw!$H$2:$H10000,raw!$B$2:$B10000=raw!$B7170),1),"""")"),"")</f>
        <v/>
      </c>
      <c r="E7171" s="40" t="str">
        <f t="array" ref="E7171">IFERROR(INDEX(raw!$B:$H,MATCH(1,(raw!$B:$B=$B7171)*(raw!$D:$D=$C7171),0),7), "n/a")</f>
        <v/>
      </c>
    </row>
    <row r="7172">
      <c r="B7172" s="39" t="str">
        <f>IFERROR(raw!$B7171,"")</f>
        <v/>
      </c>
      <c r="C7172" s="39" t="str">
        <f>IFERROR(raw!$D7171,"")</f>
        <v/>
      </c>
      <c r="D7172" s="39" t="str">
        <f>IFERROR(__xludf.DUMMYFUNCTION("IFERROR(RANK(raw!$H7171,Filter(raw!$H$2:$H10000,raw!$B$2:$B10000=raw!$B7171),1),"""")"),"")</f>
        <v/>
      </c>
      <c r="E7172" s="40" t="str">
        <f t="array" ref="E7172">IFERROR(INDEX(raw!$B:$H,MATCH(1,(raw!$B:$B=$B7172)*(raw!$D:$D=$C7172),0),7), "n/a")</f>
        <v/>
      </c>
    </row>
    <row r="7173">
      <c r="B7173" s="39" t="str">
        <f>IFERROR(raw!$B7172,"")</f>
        <v/>
      </c>
      <c r="C7173" s="39" t="str">
        <f>IFERROR(raw!$D7172,"")</f>
        <v/>
      </c>
      <c r="D7173" s="39" t="str">
        <f>IFERROR(__xludf.DUMMYFUNCTION("IFERROR(RANK(raw!$H7172,Filter(raw!$H$2:$H10000,raw!$B$2:$B10000=raw!$B7172),1),"""")"),"")</f>
        <v/>
      </c>
      <c r="E7173" s="40" t="str">
        <f t="array" ref="E7173">IFERROR(INDEX(raw!$B:$H,MATCH(1,(raw!$B:$B=$B7173)*(raw!$D:$D=$C7173),0),7), "n/a")</f>
        <v/>
      </c>
    </row>
    <row r="7174">
      <c r="B7174" s="39" t="str">
        <f>IFERROR(raw!$B7173,"")</f>
        <v/>
      </c>
      <c r="C7174" s="39" t="str">
        <f>IFERROR(raw!$D7173,"")</f>
        <v/>
      </c>
      <c r="D7174" s="39" t="str">
        <f>IFERROR(__xludf.DUMMYFUNCTION("IFERROR(RANK(raw!$H7173,Filter(raw!$H$2:$H10000,raw!$B$2:$B10000=raw!$B7173),1),"""")"),"")</f>
        <v/>
      </c>
      <c r="E7174" s="40" t="str">
        <f t="array" ref="E7174">IFERROR(INDEX(raw!$B:$H,MATCH(1,(raw!$B:$B=$B7174)*(raw!$D:$D=$C7174),0),7), "n/a")</f>
        <v/>
      </c>
    </row>
    <row r="7175">
      <c r="B7175" s="39" t="str">
        <f>IFERROR(raw!$B7174,"")</f>
        <v/>
      </c>
      <c r="C7175" s="39" t="str">
        <f>IFERROR(raw!$D7174,"")</f>
        <v/>
      </c>
      <c r="D7175" s="39" t="str">
        <f>IFERROR(__xludf.DUMMYFUNCTION("IFERROR(RANK(raw!$H7174,Filter(raw!$H$2:$H10000,raw!$B$2:$B10000=raw!$B7174),1),"""")"),"")</f>
        <v/>
      </c>
      <c r="E7175" s="40" t="str">
        <f t="array" ref="E7175">IFERROR(INDEX(raw!$B:$H,MATCH(1,(raw!$B:$B=$B7175)*(raw!$D:$D=$C7175),0),7), "n/a")</f>
        <v/>
      </c>
    </row>
    <row r="7176">
      <c r="B7176" s="39" t="str">
        <f>IFERROR(raw!$B7175,"")</f>
        <v/>
      </c>
      <c r="C7176" s="39" t="str">
        <f>IFERROR(raw!$D7175,"")</f>
        <v/>
      </c>
      <c r="D7176" s="39" t="str">
        <f>IFERROR(__xludf.DUMMYFUNCTION("IFERROR(RANK(raw!$H7175,Filter(raw!$H$2:$H10000,raw!$B$2:$B10000=raw!$B7175),1),"""")"),"")</f>
        <v/>
      </c>
      <c r="E7176" s="40" t="str">
        <f t="array" ref="E7176">IFERROR(INDEX(raw!$B:$H,MATCH(1,(raw!$B:$B=$B7176)*(raw!$D:$D=$C7176),0),7), "n/a")</f>
        <v/>
      </c>
    </row>
    <row r="7177">
      <c r="B7177" s="39" t="str">
        <f>IFERROR(raw!$B7176,"")</f>
        <v/>
      </c>
      <c r="C7177" s="39" t="str">
        <f>IFERROR(raw!$D7176,"")</f>
        <v/>
      </c>
      <c r="D7177" s="39" t="str">
        <f>IFERROR(__xludf.DUMMYFUNCTION("IFERROR(RANK(raw!$H7176,Filter(raw!$H$2:$H10000,raw!$B$2:$B10000=raw!$B7176),1),"""")"),"")</f>
        <v/>
      </c>
      <c r="E7177" s="40" t="str">
        <f t="array" ref="E7177">IFERROR(INDEX(raw!$B:$H,MATCH(1,(raw!$B:$B=$B7177)*(raw!$D:$D=$C7177),0),7), "n/a")</f>
        <v/>
      </c>
    </row>
    <row r="7178">
      <c r="B7178" s="39" t="str">
        <f>IFERROR(raw!$B7177,"")</f>
        <v/>
      </c>
      <c r="C7178" s="39" t="str">
        <f>IFERROR(raw!$D7177,"")</f>
        <v/>
      </c>
      <c r="D7178" s="39" t="str">
        <f>IFERROR(__xludf.DUMMYFUNCTION("IFERROR(RANK(raw!$H7177,Filter(raw!$H$2:$H10000,raw!$B$2:$B10000=raw!$B7177),1),"""")"),"")</f>
        <v/>
      </c>
      <c r="E7178" s="40" t="str">
        <f t="array" ref="E7178">IFERROR(INDEX(raw!$B:$H,MATCH(1,(raw!$B:$B=$B7178)*(raw!$D:$D=$C7178),0),7), "n/a")</f>
        <v/>
      </c>
    </row>
    <row r="7179">
      <c r="B7179" s="39" t="str">
        <f>IFERROR(raw!$B7178,"")</f>
        <v/>
      </c>
      <c r="C7179" s="39" t="str">
        <f>IFERROR(raw!$D7178,"")</f>
        <v/>
      </c>
      <c r="D7179" s="39" t="str">
        <f>IFERROR(__xludf.DUMMYFUNCTION("IFERROR(RANK(raw!$H7178,Filter(raw!$H$2:$H10000,raw!$B$2:$B10000=raw!$B7178),1),"""")"),"")</f>
        <v/>
      </c>
      <c r="E7179" s="40" t="str">
        <f t="array" ref="E7179">IFERROR(INDEX(raw!$B:$H,MATCH(1,(raw!$B:$B=$B7179)*(raw!$D:$D=$C7179),0),7), "n/a")</f>
        <v/>
      </c>
    </row>
    <row r="7180">
      <c r="B7180" s="39" t="str">
        <f>IFERROR(raw!$B7179,"")</f>
        <v/>
      </c>
      <c r="C7180" s="39" t="str">
        <f>IFERROR(raw!$D7179,"")</f>
        <v/>
      </c>
      <c r="D7180" s="39" t="str">
        <f>IFERROR(__xludf.DUMMYFUNCTION("IFERROR(RANK(raw!$H7179,Filter(raw!$H$2:$H10000,raw!$B$2:$B10000=raw!$B7179),1),"""")"),"")</f>
        <v/>
      </c>
      <c r="E7180" s="40" t="str">
        <f t="array" ref="E7180">IFERROR(INDEX(raw!$B:$H,MATCH(1,(raw!$B:$B=$B7180)*(raw!$D:$D=$C7180),0),7), "n/a")</f>
        <v/>
      </c>
    </row>
    <row r="7181">
      <c r="B7181" s="39" t="str">
        <f>IFERROR(raw!$B7180,"")</f>
        <v/>
      </c>
      <c r="C7181" s="39" t="str">
        <f>IFERROR(raw!$D7180,"")</f>
        <v/>
      </c>
      <c r="D7181" s="39" t="str">
        <f>IFERROR(__xludf.DUMMYFUNCTION("IFERROR(RANK(raw!$H7180,Filter(raw!$H$2:$H10000,raw!$B$2:$B10000=raw!$B7180),1),"""")"),"")</f>
        <v/>
      </c>
      <c r="E7181" s="40" t="str">
        <f t="array" ref="E7181">IFERROR(INDEX(raw!$B:$H,MATCH(1,(raw!$B:$B=$B7181)*(raw!$D:$D=$C7181),0),7), "n/a")</f>
        <v/>
      </c>
    </row>
    <row r="7182">
      <c r="B7182" s="39" t="str">
        <f>IFERROR(raw!$B7181,"")</f>
        <v/>
      </c>
      <c r="C7182" s="39" t="str">
        <f>IFERROR(raw!$D7181,"")</f>
        <v/>
      </c>
      <c r="D7182" s="39" t="str">
        <f>IFERROR(__xludf.DUMMYFUNCTION("IFERROR(RANK(raw!$H7181,Filter(raw!$H$2:$H10000,raw!$B$2:$B10000=raw!$B7181),1),"""")"),"")</f>
        <v/>
      </c>
      <c r="E7182" s="40" t="str">
        <f t="array" ref="E7182">IFERROR(INDEX(raw!$B:$H,MATCH(1,(raw!$B:$B=$B7182)*(raw!$D:$D=$C7182),0),7), "n/a")</f>
        <v/>
      </c>
    </row>
    <row r="7183">
      <c r="B7183" s="39" t="str">
        <f>IFERROR(raw!$B7182,"")</f>
        <v/>
      </c>
      <c r="C7183" s="39" t="str">
        <f>IFERROR(raw!$D7182,"")</f>
        <v/>
      </c>
      <c r="D7183" s="39" t="str">
        <f>IFERROR(__xludf.DUMMYFUNCTION("IFERROR(RANK(raw!$H7182,Filter(raw!$H$2:$H10000,raw!$B$2:$B10000=raw!$B7182),1),"""")"),"")</f>
        <v/>
      </c>
      <c r="E7183" s="40" t="str">
        <f t="array" ref="E7183">IFERROR(INDEX(raw!$B:$H,MATCH(1,(raw!$B:$B=$B7183)*(raw!$D:$D=$C7183),0),7), "n/a")</f>
        <v/>
      </c>
    </row>
    <row r="7184">
      <c r="B7184" s="39" t="str">
        <f>IFERROR(raw!$B7183,"")</f>
        <v/>
      </c>
      <c r="C7184" s="39" t="str">
        <f>IFERROR(raw!$D7183,"")</f>
        <v/>
      </c>
      <c r="D7184" s="39" t="str">
        <f>IFERROR(__xludf.DUMMYFUNCTION("IFERROR(RANK(raw!$H7183,Filter(raw!$H$2:$H10000,raw!$B$2:$B10000=raw!$B7183),1),"""")"),"")</f>
        <v/>
      </c>
      <c r="E7184" s="40" t="str">
        <f t="array" ref="E7184">IFERROR(INDEX(raw!$B:$H,MATCH(1,(raw!$B:$B=$B7184)*(raw!$D:$D=$C7184),0),7), "n/a")</f>
        <v/>
      </c>
    </row>
    <row r="7185">
      <c r="B7185" s="39" t="str">
        <f>IFERROR(raw!$B7184,"")</f>
        <v/>
      </c>
      <c r="C7185" s="39" t="str">
        <f>IFERROR(raw!$D7184,"")</f>
        <v/>
      </c>
      <c r="D7185" s="39" t="str">
        <f>IFERROR(__xludf.DUMMYFUNCTION("IFERROR(RANK(raw!$H7184,Filter(raw!$H$2:$H10000,raw!$B$2:$B10000=raw!$B7184),1),"""")"),"")</f>
        <v/>
      </c>
      <c r="E7185" s="40" t="str">
        <f t="array" ref="E7185">IFERROR(INDEX(raw!$B:$H,MATCH(1,(raw!$B:$B=$B7185)*(raw!$D:$D=$C7185),0),7), "n/a")</f>
        <v/>
      </c>
    </row>
    <row r="7186">
      <c r="B7186" s="39" t="str">
        <f>IFERROR(raw!$B7185,"")</f>
        <v/>
      </c>
      <c r="C7186" s="39" t="str">
        <f>IFERROR(raw!$D7185,"")</f>
        <v/>
      </c>
      <c r="D7186" s="39" t="str">
        <f>IFERROR(__xludf.DUMMYFUNCTION("IFERROR(RANK(raw!$H7185,Filter(raw!$H$2:$H10000,raw!$B$2:$B10000=raw!$B7185),1),"""")"),"")</f>
        <v/>
      </c>
      <c r="E7186" s="40" t="str">
        <f t="array" ref="E7186">IFERROR(INDEX(raw!$B:$H,MATCH(1,(raw!$B:$B=$B7186)*(raw!$D:$D=$C7186),0),7), "n/a")</f>
        <v/>
      </c>
    </row>
    <row r="7187">
      <c r="B7187" s="39" t="str">
        <f>IFERROR(raw!$B7186,"")</f>
        <v/>
      </c>
      <c r="C7187" s="39" t="str">
        <f>IFERROR(raw!$D7186,"")</f>
        <v/>
      </c>
      <c r="D7187" s="39" t="str">
        <f>IFERROR(__xludf.DUMMYFUNCTION("IFERROR(RANK(raw!$H7186,Filter(raw!$H$2:$H10000,raw!$B$2:$B10000=raw!$B7186),1),"""")"),"")</f>
        <v/>
      </c>
      <c r="E7187" s="40" t="str">
        <f t="array" ref="E7187">IFERROR(INDEX(raw!$B:$H,MATCH(1,(raw!$B:$B=$B7187)*(raw!$D:$D=$C7187),0),7), "n/a")</f>
        <v/>
      </c>
    </row>
    <row r="7188">
      <c r="B7188" s="39" t="str">
        <f>IFERROR(raw!$B7187,"")</f>
        <v/>
      </c>
      <c r="C7188" s="39" t="str">
        <f>IFERROR(raw!$D7187,"")</f>
        <v/>
      </c>
      <c r="D7188" s="39" t="str">
        <f>IFERROR(__xludf.DUMMYFUNCTION("IFERROR(RANK(raw!$H7187,Filter(raw!$H$2:$H10000,raw!$B$2:$B10000=raw!$B7187),1),"""")"),"")</f>
        <v/>
      </c>
      <c r="E7188" s="40" t="str">
        <f t="array" ref="E7188">IFERROR(INDEX(raw!$B:$H,MATCH(1,(raw!$B:$B=$B7188)*(raw!$D:$D=$C7188),0),7), "n/a")</f>
        <v/>
      </c>
    </row>
    <row r="7189">
      <c r="B7189" s="39" t="str">
        <f>IFERROR(raw!$B7188,"")</f>
        <v/>
      </c>
      <c r="C7189" s="39" t="str">
        <f>IFERROR(raw!$D7188,"")</f>
        <v/>
      </c>
      <c r="D7189" s="39" t="str">
        <f>IFERROR(__xludf.DUMMYFUNCTION("IFERROR(RANK(raw!$H7188,Filter(raw!$H$2:$H10000,raw!$B$2:$B10000=raw!$B7188),1),"""")"),"")</f>
        <v/>
      </c>
      <c r="E7189" s="40" t="str">
        <f t="array" ref="E7189">IFERROR(INDEX(raw!$B:$H,MATCH(1,(raw!$B:$B=$B7189)*(raw!$D:$D=$C7189),0),7), "n/a")</f>
        <v/>
      </c>
    </row>
    <row r="7190">
      <c r="B7190" s="39" t="str">
        <f>IFERROR(raw!$B7189,"")</f>
        <v/>
      </c>
      <c r="C7190" s="39" t="str">
        <f>IFERROR(raw!$D7189,"")</f>
        <v/>
      </c>
      <c r="D7190" s="39" t="str">
        <f>IFERROR(__xludf.DUMMYFUNCTION("IFERROR(RANK(raw!$H7189,Filter(raw!$H$2:$H10000,raw!$B$2:$B10000=raw!$B7189),1),"""")"),"")</f>
        <v/>
      </c>
      <c r="E7190" s="40" t="str">
        <f t="array" ref="E7190">IFERROR(INDEX(raw!$B:$H,MATCH(1,(raw!$B:$B=$B7190)*(raw!$D:$D=$C7190),0),7), "n/a")</f>
        <v/>
      </c>
    </row>
    <row r="7191">
      <c r="B7191" s="39" t="str">
        <f>IFERROR(raw!$B7190,"")</f>
        <v/>
      </c>
      <c r="C7191" s="39" t="str">
        <f>IFERROR(raw!$D7190,"")</f>
        <v/>
      </c>
      <c r="D7191" s="39" t="str">
        <f>IFERROR(__xludf.DUMMYFUNCTION("IFERROR(RANK(raw!$H7190,Filter(raw!$H$2:$H10000,raw!$B$2:$B10000=raw!$B7190),1),"""")"),"")</f>
        <v/>
      </c>
      <c r="E7191" s="40" t="str">
        <f t="array" ref="E7191">IFERROR(INDEX(raw!$B:$H,MATCH(1,(raw!$B:$B=$B7191)*(raw!$D:$D=$C7191),0),7), "n/a")</f>
        <v/>
      </c>
    </row>
    <row r="7192">
      <c r="B7192" s="39" t="str">
        <f>IFERROR(raw!$B7191,"")</f>
        <v/>
      </c>
      <c r="C7192" s="39" t="str">
        <f>IFERROR(raw!$D7191,"")</f>
        <v/>
      </c>
      <c r="D7192" s="39" t="str">
        <f>IFERROR(__xludf.DUMMYFUNCTION("IFERROR(RANK(raw!$H7191,Filter(raw!$H$2:$H10000,raw!$B$2:$B10000=raw!$B7191),1),"""")"),"")</f>
        <v/>
      </c>
      <c r="E7192" s="40" t="str">
        <f t="array" ref="E7192">IFERROR(INDEX(raw!$B:$H,MATCH(1,(raw!$B:$B=$B7192)*(raw!$D:$D=$C7192),0),7), "n/a")</f>
        <v/>
      </c>
    </row>
    <row r="7193">
      <c r="B7193" s="39" t="str">
        <f>IFERROR(raw!$B7192,"")</f>
        <v/>
      </c>
      <c r="C7193" s="39" t="str">
        <f>IFERROR(raw!$D7192,"")</f>
        <v/>
      </c>
      <c r="D7193" s="39" t="str">
        <f>IFERROR(__xludf.DUMMYFUNCTION("IFERROR(RANK(raw!$H7192,Filter(raw!$H$2:$H10000,raw!$B$2:$B10000=raw!$B7192),1),"""")"),"")</f>
        <v/>
      </c>
      <c r="E7193" s="40" t="str">
        <f t="array" ref="E7193">IFERROR(INDEX(raw!$B:$H,MATCH(1,(raw!$B:$B=$B7193)*(raw!$D:$D=$C7193),0),7), "n/a")</f>
        <v/>
      </c>
    </row>
    <row r="7194">
      <c r="B7194" s="39" t="str">
        <f>IFERROR(raw!$B7193,"")</f>
        <v/>
      </c>
      <c r="C7194" s="39" t="str">
        <f>IFERROR(raw!$D7193,"")</f>
        <v/>
      </c>
      <c r="D7194" s="39" t="str">
        <f>IFERROR(__xludf.DUMMYFUNCTION("IFERROR(RANK(raw!$H7193,Filter(raw!$H$2:$H10000,raw!$B$2:$B10000=raw!$B7193),1),"""")"),"")</f>
        <v/>
      </c>
      <c r="E7194" s="40" t="str">
        <f t="array" ref="E7194">IFERROR(INDEX(raw!$B:$H,MATCH(1,(raw!$B:$B=$B7194)*(raw!$D:$D=$C7194),0),7), "n/a")</f>
        <v/>
      </c>
    </row>
    <row r="7195">
      <c r="B7195" s="39" t="str">
        <f>IFERROR(raw!$B7194,"")</f>
        <v/>
      </c>
      <c r="C7195" s="39" t="str">
        <f>IFERROR(raw!$D7194,"")</f>
        <v/>
      </c>
      <c r="D7195" s="39" t="str">
        <f>IFERROR(__xludf.DUMMYFUNCTION("IFERROR(RANK(raw!$H7194,Filter(raw!$H$2:$H10000,raw!$B$2:$B10000=raw!$B7194),1),"""")"),"")</f>
        <v/>
      </c>
      <c r="E7195" s="40" t="str">
        <f t="array" ref="E7195">IFERROR(INDEX(raw!$B:$H,MATCH(1,(raw!$B:$B=$B7195)*(raw!$D:$D=$C7195),0),7), "n/a")</f>
        <v/>
      </c>
    </row>
    <row r="7196">
      <c r="B7196" s="39" t="str">
        <f>IFERROR(raw!$B7195,"")</f>
        <v/>
      </c>
      <c r="C7196" s="39" t="str">
        <f>IFERROR(raw!$D7195,"")</f>
        <v/>
      </c>
      <c r="D7196" s="39" t="str">
        <f>IFERROR(__xludf.DUMMYFUNCTION("IFERROR(RANK(raw!$H7195,Filter(raw!$H$2:$H10000,raw!$B$2:$B10000=raw!$B7195),1),"""")"),"")</f>
        <v/>
      </c>
      <c r="E7196" s="40" t="str">
        <f t="array" ref="E7196">IFERROR(INDEX(raw!$B:$H,MATCH(1,(raw!$B:$B=$B7196)*(raw!$D:$D=$C7196),0),7), "n/a")</f>
        <v/>
      </c>
    </row>
    <row r="7197">
      <c r="B7197" s="39" t="str">
        <f>IFERROR(raw!$B7196,"")</f>
        <v/>
      </c>
      <c r="C7197" s="39" t="str">
        <f>IFERROR(raw!$D7196,"")</f>
        <v/>
      </c>
      <c r="D7197" s="39" t="str">
        <f>IFERROR(__xludf.DUMMYFUNCTION("IFERROR(RANK(raw!$H7196,Filter(raw!$H$2:$H10000,raw!$B$2:$B10000=raw!$B7196),1),"""")"),"")</f>
        <v/>
      </c>
      <c r="E7197" s="40" t="str">
        <f t="array" ref="E7197">IFERROR(INDEX(raw!$B:$H,MATCH(1,(raw!$B:$B=$B7197)*(raw!$D:$D=$C7197),0),7), "n/a")</f>
        <v/>
      </c>
    </row>
    <row r="7198">
      <c r="B7198" s="39" t="str">
        <f>IFERROR(raw!$B7197,"")</f>
        <v/>
      </c>
      <c r="C7198" s="39" t="str">
        <f>IFERROR(raw!$D7197,"")</f>
        <v/>
      </c>
      <c r="D7198" s="39" t="str">
        <f>IFERROR(__xludf.DUMMYFUNCTION("IFERROR(RANK(raw!$H7197,Filter(raw!$H$2:$H10000,raw!$B$2:$B10000=raw!$B7197),1),"""")"),"")</f>
        <v/>
      </c>
      <c r="E7198" s="40" t="str">
        <f t="array" ref="E7198">IFERROR(INDEX(raw!$B:$H,MATCH(1,(raw!$B:$B=$B7198)*(raw!$D:$D=$C7198),0),7), "n/a")</f>
        <v/>
      </c>
    </row>
    <row r="7199">
      <c r="B7199" s="39" t="str">
        <f>IFERROR(raw!$B7198,"")</f>
        <v/>
      </c>
      <c r="C7199" s="39" t="str">
        <f>IFERROR(raw!$D7198,"")</f>
        <v/>
      </c>
      <c r="D7199" s="39" t="str">
        <f>IFERROR(__xludf.DUMMYFUNCTION("IFERROR(RANK(raw!$H7198,Filter(raw!$H$2:$H10000,raw!$B$2:$B10000=raw!$B7198),1),"""")"),"")</f>
        <v/>
      </c>
      <c r="E7199" s="40" t="str">
        <f t="array" ref="E7199">IFERROR(INDEX(raw!$B:$H,MATCH(1,(raw!$B:$B=$B7199)*(raw!$D:$D=$C7199),0),7), "n/a")</f>
        <v/>
      </c>
    </row>
    <row r="7200">
      <c r="B7200" s="39" t="str">
        <f>IFERROR(raw!$B7199,"")</f>
        <v/>
      </c>
      <c r="C7200" s="39" t="str">
        <f>IFERROR(raw!$D7199,"")</f>
        <v/>
      </c>
      <c r="D7200" s="39" t="str">
        <f>IFERROR(__xludf.DUMMYFUNCTION("IFERROR(RANK(raw!$H7199,Filter(raw!$H$2:$H10000,raw!$B$2:$B10000=raw!$B7199),1),"""")"),"")</f>
        <v/>
      </c>
      <c r="E7200" s="40" t="str">
        <f t="array" ref="E7200">IFERROR(INDEX(raw!$B:$H,MATCH(1,(raw!$B:$B=$B7200)*(raw!$D:$D=$C7200),0),7), "n/a")</f>
        <v/>
      </c>
    </row>
    <row r="7201">
      <c r="B7201" s="39" t="str">
        <f>IFERROR(raw!$B7200,"")</f>
        <v/>
      </c>
      <c r="C7201" s="39" t="str">
        <f>IFERROR(raw!$D7200,"")</f>
        <v/>
      </c>
      <c r="D7201" s="39" t="str">
        <f>IFERROR(__xludf.DUMMYFUNCTION("IFERROR(RANK(raw!$H7200,Filter(raw!$H$2:$H10000,raw!$B$2:$B10000=raw!$B7200),1),"""")"),"")</f>
        <v/>
      </c>
      <c r="E7201" s="40" t="str">
        <f t="array" ref="E7201">IFERROR(INDEX(raw!$B:$H,MATCH(1,(raw!$B:$B=$B7201)*(raw!$D:$D=$C7201),0),7), "n/a")</f>
        <v/>
      </c>
    </row>
    <row r="7202">
      <c r="B7202" s="39" t="str">
        <f>IFERROR(raw!$B7201,"")</f>
        <v/>
      </c>
      <c r="C7202" s="39" t="str">
        <f>IFERROR(raw!$D7201,"")</f>
        <v/>
      </c>
      <c r="D7202" s="39" t="str">
        <f>IFERROR(__xludf.DUMMYFUNCTION("IFERROR(RANK(raw!$H7201,Filter(raw!$H$2:$H10000,raw!$B$2:$B10000=raw!$B7201),1),"""")"),"")</f>
        <v/>
      </c>
      <c r="E7202" s="40" t="str">
        <f t="array" ref="E7202">IFERROR(INDEX(raw!$B:$H,MATCH(1,(raw!$B:$B=$B7202)*(raw!$D:$D=$C7202),0),7), "n/a")</f>
        <v/>
      </c>
    </row>
    <row r="7203">
      <c r="B7203" s="39" t="str">
        <f>IFERROR(raw!$B7202,"")</f>
        <v/>
      </c>
      <c r="C7203" s="39" t="str">
        <f>IFERROR(raw!$D7202,"")</f>
        <v/>
      </c>
      <c r="D7203" s="39" t="str">
        <f>IFERROR(__xludf.DUMMYFUNCTION("IFERROR(RANK(raw!$H7202,Filter(raw!$H$2:$H10000,raw!$B$2:$B10000=raw!$B7202),1),"""")"),"")</f>
        <v/>
      </c>
      <c r="E7203" s="40" t="str">
        <f t="array" ref="E7203">IFERROR(INDEX(raw!$B:$H,MATCH(1,(raw!$B:$B=$B7203)*(raw!$D:$D=$C7203),0),7), "n/a")</f>
        <v/>
      </c>
    </row>
    <row r="7204">
      <c r="B7204" s="39" t="str">
        <f>IFERROR(raw!$B7203,"")</f>
        <v/>
      </c>
      <c r="C7204" s="39" t="str">
        <f>IFERROR(raw!$D7203,"")</f>
        <v/>
      </c>
      <c r="D7204" s="39" t="str">
        <f>IFERROR(__xludf.DUMMYFUNCTION("IFERROR(RANK(raw!$H7203,Filter(raw!$H$2:$H10000,raw!$B$2:$B10000=raw!$B7203),1),"""")"),"")</f>
        <v/>
      </c>
      <c r="E7204" s="40" t="str">
        <f t="array" ref="E7204">IFERROR(INDEX(raw!$B:$H,MATCH(1,(raw!$B:$B=$B7204)*(raw!$D:$D=$C7204),0),7), "n/a")</f>
        <v/>
      </c>
    </row>
    <row r="7205">
      <c r="B7205" s="39" t="str">
        <f>IFERROR(raw!$B7204,"")</f>
        <v/>
      </c>
      <c r="C7205" s="39" t="str">
        <f>IFERROR(raw!$D7204,"")</f>
        <v/>
      </c>
      <c r="D7205" s="39" t="str">
        <f>IFERROR(__xludf.DUMMYFUNCTION("IFERROR(RANK(raw!$H7204,Filter(raw!$H$2:$H10000,raw!$B$2:$B10000=raw!$B7204),1),"""")"),"")</f>
        <v/>
      </c>
      <c r="E7205" s="40" t="str">
        <f t="array" ref="E7205">IFERROR(INDEX(raw!$B:$H,MATCH(1,(raw!$B:$B=$B7205)*(raw!$D:$D=$C7205),0),7), "n/a")</f>
        <v/>
      </c>
    </row>
    <row r="7206">
      <c r="B7206" s="39" t="str">
        <f>IFERROR(raw!$B7205,"")</f>
        <v/>
      </c>
      <c r="C7206" s="39" t="str">
        <f>IFERROR(raw!$D7205,"")</f>
        <v/>
      </c>
      <c r="D7206" s="39" t="str">
        <f>IFERROR(__xludf.DUMMYFUNCTION("IFERROR(RANK(raw!$H7205,Filter(raw!$H$2:$H10000,raw!$B$2:$B10000=raw!$B7205),1),"""")"),"")</f>
        <v/>
      </c>
      <c r="E7206" s="40" t="str">
        <f t="array" ref="E7206">IFERROR(INDEX(raw!$B:$H,MATCH(1,(raw!$B:$B=$B7206)*(raw!$D:$D=$C7206),0),7), "n/a")</f>
        <v/>
      </c>
    </row>
    <row r="7207">
      <c r="B7207" s="39" t="str">
        <f>IFERROR(raw!$B7206,"")</f>
        <v/>
      </c>
      <c r="C7207" s="39" t="str">
        <f>IFERROR(raw!$D7206,"")</f>
        <v/>
      </c>
      <c r="D7207" s="39" t="str">
        <f>IFERROR(__xludf.DUMMYFUNCTION("IFERROR(RANK(raw!$H7206,Filter(raw!$H$2:$H10000,raw!$B$2:$B10000=raw!$B7206),1),"""")"),"")</f>
        <v/>
      </c>
      <c r="E7207" s="40" t="str">
        <f t="array" ref="E7207">IFERROR(INDEX(raw!$B:$H,MATCH(1,(raw!$B:$B=$B7207)*(raw!$D:$D=$C7207),0),7), "n/a")</f>
        <v/>
      </c>
    </row>
    <row r="7208">
      <c r="B7208" s="39" t="str">
        <f>IFERROR(raw!$B7207,"")</f>
        <v/>
      </c>
      <c r="C7208" s="39" t="str">
        <f>IFERROR(raw!$D7207,"")</f>
        <v/>
      </c>
      <c r="D7208" s="39" t="str">
        <f>IFERROR(__xludf.DUMMYFUNCTION("IFERROR(RANK(raw!$H7207,Filter(raw!$H$2:$H10000,raw!$B$2:$B10000=raw!$B7207),1),"""")"),"")</f>
        <v/>
      </c>
      <c r="E7208" s="40" t="str">
        <f t="array" ref="E7208">IFERROR(INDEX(raw!$B:$H,MATCH(1,(raw!$B:$B=$B7208)*(raw!$D:$D=$C7208),0),7), "n/a")</f>
        <v/>
      </c>
    </row>
    <row r="7209">
      <c r="B7209" s="39" t="str">
        <f>IFERROR(raw!$B7208,"")</f>
        <v/>
      </c>
      <c r="C7209" s="39" t="str">
        <f>IFERROR(raw!$D7208,"")</f>
        <v/>
      </c>
      <c r="D7209" s="39" t="str">
        <f>IFERROR(__xludf.DUMMYFUNCTION("IFERROR(RANK(raw!$H7208,Filter(raw!$H$2:$H10000,raw!$B$2:$B10000=raw!$B7208),1),"""")"),"")</f>
        <v/>
      </c>
      <c r="E7209" s="40" t="str">
        <f t="array" ref="E7209">IFERROR(INDEX(raw!$B:$H,MATCH(1,(raw!$B:$B=$B7209)*(raw!$D:$D=$C7209),0),7), "n/a")</f>
        <v/>
      </c>
    </row>
    <row r="7210">
      <c r="B7210" s="39" t="str">
        <f>IFERROR(raw!$B7209,"")</f>
        <v/>
      </c>
      <c r="C7210" s="39" t="str">
        <f>IFERROR(raw!$D7209,"")</f>
        <v/>
      </c>
      <c r="D7210" s="39" t="str">
        <f>IFERROR(__xludf.DUMMYFUNCTION("IFERROR(RANK(raw!$H7209,Filter(raw!$H$2:$H10000,raw!$B$2:$B10000=raw!$B7209),1),"""")"),"")</f>
        <v/>
      </c>
      <c r="E7210" s="40" t="str">
        <f t="array" ref="E7210">IFERROR(INDEX(raw!$B:$H,MATCH(1,(raw!$B:$B=$B7210)*(raw!$D:$D=$C7210),0),7), "n/a")</f>
        <v/>
      </c>
    </row>
    <row r="7211">
      <c r="B7211" s="39" t="str">
        <f>IFERROR(raw!$B7210,"")</f>
        <v/>
      </c>
      <c r="C7211" s="39" t="str">
        <f>IFERROR(raw!$D7210,"")</f>
        <v/>
      </c>
      <c r="D7211" s="39" t="str">
        <f>IFERROR(__xludf.DUMMYFUNCTION("IFERROR(RANK(raw!$H7210,Filter(raw!$H$2:$H10000,raw!$B$2:$B10000=raw!$B7210),1),"""")"),"")</f>
        <v/>
      </c>
      <c r="E7211" s="40" t="str">
        <f t="array" ref="E7211">IFERROR(INDEX(raw!$B:$H,MATCH(1,(raw!$B:$B=$B7211)*(raw!$D:$D=$C7211),0),7), "n/a")</f>
        <v/>
      </c>
    </row>
    <row r="7212">
      <c r="B7212" s="39" t="str">
        <f>IFERROR(raw!$B7211,"")</f>
        <v/>
      </c>
      <c r="C7212" s="39" t="str">
        <f>IFERROR(raw!$D7211,"")</f>
        <v/>
      </c>
      <c r="D7212" s="39" t="str">
        <f>IFERROR(__xludf.DUMMYFUNCTION("IFERROR(RANK(raw!$H7211,Filter(raw!$H$2:$H10000,raw!$B$2:$B10000=raw!$B7211),1),"""")"),"")</f>
        <v/>
      </c>
      <c r="E7212" s="40" t="str">
        <f t="array" ref="E7212">IFERROR(INDEX(raw!$B:$H,MATCH(1,(raw!$B:$B=$B7212)*(raw!$D:$D=$C7212),0),7), "n/a")</f>
        <v/>
      </c>
    </row>
    <row r="7213">
      <c r="B7213" s="39" t="str">
        <f>IFERROR(raw!$B7212,"")</f>
        <v/>
      </c>
      <c r="C7213" s="39" t="str">
        <f>IFERROR(raw!$D7212,"")</f>
        <v/>
      </c>
      <c r="D7213" s="39" t="str">
        <f>IFERROR(__xludf.DUMMYFUNCTION("IFERROR(RANK(raw!$H7212,Filter(raw!$H$2:$H10000,raw!$B$2:$B10000=raw!$B7212),1),"""")"),"")</f>
        <v/>
      </c>
      <c r="E7213" s="40" t="str">
        <f t="array" ref="E7213">IFERROR(INDEX(raw!$B:$H,MATCH(1,(raw!$B:$B=$B7213)*(raw!$D:$D=$C7213),0),7), "n/a")</f>
        <v/>
      </c>
    </row>
    <row r="7214">
      <c r="B7214" s="39" t="str">
        <f>IFERROR(raw!$B7213,"")</f>
        <v/>
      </c>
      <c r="C7214" s="39" t="str">
        <f>IFERROR(raw!$D7213,"")</f>
        <v/>
      </c>
      <c r="D7214" s="39" t="str">
        <f>IFERROR(__xludf.DUMMYFUNCTION("IFERROR(RANK(raw!$H7213,Filter(raw!$H$2:$H10000,raw!$B$2:$B10000=raw!$B7213),1),"""")"),"")</f>
        <v/>
      </c>
      <c r="E7214" s="40" t="str">
        <f t="array" ref="E7214">IFERROR(INDEX(raw!$B:$H,MATCH(1,(raw!$B:$B=$B7214)*(raw!$D:$D=$C7214),0),7), "n/a")</f>
        <v/>
      </c>
    </row>
    <row r="7215">
      <c r="B7215" s="39" t="str">
        <f>IFERROR(raw!$B7214,"")</f>
        <v/>
      </c>
      <c r="C7215" s="39" t="str">
        <f>IFERROR(raw!$D7214,"")</f>
        <v/>
      </c>
      <c r="D7215" s="39" t="str">
        <f>IFERROR(__xludf.DUMMYFUNCTION("IFERROR(RANK(raw!$H7214,Filter(raw!$H$2:$H10000,raw!$B$2:$B10000=raw!$B7214),1),"""")"),"")</f>
        <v/>
      </c>
      <c r="E7215" s="40" t="str">
        <f t="array" ref="E7215">IFERROR(INDEX(raw!$B:$H,MATCH(1,(raw!$B:$B=$B7215)*(raw!$D:$D=$C7215),0),7), "n/a")</f>
        <v/>
      </c>
    </row>
    <row r="7216">
      <c r="B7216" s="39" t="str">
        <f>IFERROR(raw!$B7215,"")</f>
        <v/>
      </c>
      <c r="C7216" s="39" t="str">
        <f>IFERROR(raw!$D7215,"")</f>
        <v/>
      </c>
      <c r="D7216" s="39" t="str">
        <f>IFERROR(__xludf.DUMMYFUNCTION("IFERROR(RANK(raw!$H7215,Filter(raw!$H$2:$H10000,raw!$B$2:$B10000=raw!$B7215),1),"""")"),"")</f>
        <v/>
      </c>
      <c r="E7216" s="40" t="str">
        <f t="array" ref="E7216">IFERROR(INDEX(raw!$B:$H,MATCH(1,(raw!$B:$B=$B7216)*(raw!$D:$D=$C7216),0),7), "n/a")</f>
        <v/>
      </c>
    </row>
    <row r="7217">
      <c r="B7217" s="39" t="str">
        <f>IFERROR(raw!$B7216,"")</f>
        <v/>
      </c>
      <c r="C7217" s="39" t="str">
        <f>IFERROR(raw!$D7216,"")</f>
        <v/>
      </c>
      <c r="D7217" s="39" t="str">
        <f>IFERROR(__xludf.DUMMYFUNCTION("IFERROR(RANK(raw!$H7216,Filter(raw!$H$2:$H10000,raw!$B$2:$B10000=raw!$B7216),1),"""")"),"")</f>
        <v/>
      </c>
      <c r="E7217" s="40" t="str">
        <f t="array" ref="E7217">IFERROR(INDEX(raw!$B:$H,MATCH(1,(raw!$B:$B=$B7217)*(raw!$D:$D=$C7217),0),7), "n/a")</f>
        <v/>
      </c>
    </row>
    <row r="7218">
      <c r="B7218" s="39" t="str">
        <f>IFERROR(raw!$B7217,"")</f>
        <v/>
      </c>
      <c r="C7218" s="39" t="str">
        <f>IFERROR(raw!$D7217,"")</f>
        <v/>
      </c>
      <c r="D7218" s="39" t="str">
        <f>IFERROR(__xludf.DUMMYFUNCTION("IFERROR(RANK(raw!$H7217,Filter(raw!$H$2:$H10000,raw!$B$2:$B10000=raw!$B7217),1),"""")"),"")</f>
        <v/>
      </c>
      <c r="E7218" s="40" t="str">
        <f t="array" ref="E7218">IFERROR(INDEX(raw!$B:$H,MATCH(1,(raw!$B:$B=$B7218)*(raw!$D:$D=$C7218),0),7), "n/a")</f>
        <v/>
      </c>
    </row>
    <row r="7219">
      <c r="B7219" s="39" t="str">
        <f>IFERROR(raw!$B7218,"")</f>
        <v/>
      </c>
      <c r="C7219" s="39" t="str">
        <f>IFERROR(raw!$D7218,"")</f>
        <v/>
      </c>
      <c r="D7219" s="39" t="str">
        <f>IFERROR(__xludf.DUMMYFUNCTION("IFERROR(RANK(raw!$H7218,Filter(raw!$H$2:$H10000,raw!$B$2:$B10000=raw!$B7218),1),"""")"),"")</f>
        <v/>
      </c>
      <c r="E7219" s="40" t="str">
        <f t="array" ref="E7219">IFERROR(INDEX(raw!$B:$H,MATCH(1,(raw!$B:$B=$B7219)*(raw!$D:$D=$C7219),0),7), "n/a")</f>
        <v/>
      </c>
    </row>
    <row r="7220">
      <c r="B7220" s="39" t="str">
        <f>IFERROR(raw!$B7219,"")</f>
        <v/>
      </c>
      <c r="C7220" s="39" t="str">
        <f>IFERROR(raw!$D7219,"")</f>
        <v/>
      </c>
      <c r="D7220" s="39" t="str">
        <f>IFERROR(__xludf.DUMMYFUNCTION("IFERROR(RANK(raw!$H7219,Filter(raw!$H$2:$H10000,raw!$B$2:$B10000=raw!$B7219),1),"""")"),"")</f>
        <v/>
      </c>
      <c r="E7220" s="40" t="str">
        <f t="array" ref="E7220">IFERROR(INDEX(raw!$B:$H,MATCH(1,(raw!$B:$B=$B7220)*(raw!$D:$D=$C7220),0),7), "n/a")</f>
        <v/>
      </c>
    </row>
    <row r="7221">
      <c r="B7221" s="39" t="str">
        <f>IFERROR(raw!$B7220,"")</f>
        <v/>
      </c>
      <c r="C7221" s="39" t="str">
        <f>IFERROR(raw!$D7220,"")</f>
        <v/>
      </c>
      <c r="D7221" s="39" t="str">
        <f>IFERROR(__xludf.DUMMYFUNCTION("IFERROR(RANK(raw!$H7220,Filter(raw!$H$2:$H10000,raw!$B$2:$B10000=raw!$B7220),1),"""")"),"")</f>
        <v/>
      </c>
      <c r="E7221" s="40" t="str">
        <f t="array" ref="E7221">IFERROR(INDEX(raw!$B:$H,MATCH(1,(raw!$B:$B=$B7221)*(raw!$D:$D=$C7221),0),7), "n/a")</f>
        <v/>
      </c>
    </row>
    <row r="7222">
      <c r="B7222" s="39" t="str">
        <f>IFERROR(raw!$B7221,"")</f>
        <v/>
      </c>
      <c r="C7222" s="39" t="str">
        <f>IFERROR(raw!$D7221,"")</f>
        <v/>
      </c>
      <c r="D7222" s="39" t="str">
        <f>IFERROR(__xludf.DUMMYFUNCTION("IFERROR(RANK(raw!$H7221,Filter(raw!$H$2:$H10000,raw!$B$2:$B10000=raw!$B7221),1),"""")"),"")</f>
        <v/>
      </c>
      <c r="E7222" s="40" t="str">
        <f t="array" ref="E7222">IFERROR(INDEX(raw!$B:$H,MATCH(1,(raw!$B:$B=$B7222)*(raw!$D:$D=$C7222),0),7), "n/a")</f>
        <v/>
      </c>
    </row>
    <row r="7223">
      <c r="B7223" s="39" t="str">
        <f>IFERROR(raw!$B7222,"")</f>
        <v/>
      </c>
      <c r="C7223" s="39" t="str">
        <f>IFERROR(raw!$D7222,"")</f>
        <v/>
      </c>
      <c r="D7223" s="39" t="str">
        <f>IFERROR(__xludf.DUMMYFUNCTION("IFERROR(RANK(raw!$H7222,Filter(raw!$H$2:$H10000,raw!$B$2:$B10000=raw!$B7222),1),"""")"),"")</f>
        <v/>
      </c>
      <c r="E7223" s="40" t="str">
        <f t="array" ref="E7223">IFERROR(INDEX(raw!$B:$H,MATCH(1,(raw!$B:$B=$B7223)*(raw!$D:$D=$C7223),0),7), "n/a")</f>
        <v/>
      </c>
    </row>
    <row r="7224">
      <c r="B7224" s="39" t="str">
        <f>IFERROR(raw!$B7223,"")</f>
        <v/>
      </c>
      <c r="C7224" s="39" t="str">
        <f>IFERROR(raw!$D7223,"")</f>
        <v/>
      </c>
      <c r="D7224" s="39" t="str">
        <f>IFERROR(__xludf.DUMMYFUNCTION("IFERROR(RANK(raw!$H7223,Filter(raw!$H$2:$H10000,raw!$B$2:$B10000=raw!$B7223),1),"""")"),"")</f>
        <v/>
      </c>
      <c r="E7224" s="40" t="str">
        <f t="array" ref="E7224">IFERROR(INDEX(raw!$B:$H,MATCH(1,(raw!$B:$B=$B7224)*(raw!$D:$D=$C7224),0),7), "n/a")</f>
        <v/>
      </c>
    </row>
    <row r="7225">
      <c r="B7225" s="39" t="str">
        <f>IFERROR(raw!$B7224,"")</f>
        <v/>
      </c>
      <c r="C7225" s="39" t="str">
        <f>IFERROR(raw!$D7224,"")</f>
        <v/>
      </c>
      <c r="D7225" s="39" t="str">
        <f>IFERROR(__xludf.DUMMYFUNCTION("IFERROR(RANK(raw!$H7224,Filter(raw!$H$2:$H10000,raw!$B$2:$B10000=raw!$B7224),1),"""")"),"")</f>
        <v/>
      </c>
      <c r="E7225" s="40" t="str">
        <f t="array" ref="E7225">IFERROR(INDEX(raw!$B:$H,MATCH(1,(raw!$B:$B=$B7225)*(raw!$D:$D=$C7225),0),7), "n/a")</f>
        <v/>
      </c>
    </row>
    <row r="7226">
      <c r="B7226" s="39" t="str">
        <f>IFERROR(raw!$B7225,"")</f>
        <v/>
      </c>
      <c r="C7226" s="39" t="str">
        <f>IFERROR(raw!$D7225,"")</f>
        <v/>
      </c>
      <c r="D7226" s="39" t="str">
        <f>IFERROR(__xludf.DUMMYFUNCTION("IFERROR(RANK(raw!$H7225,Filter(raw!$H$2:$H10000,raw!$B$2:$B10000=raw!$B7225),1),"""")"),"")</f>
        <v/>
      </c>
      <c r="E7226" s="40" t="str">
        <f t="array" ref="E7226">IFERROR(INDEX(raw!$B:$H,MATCH(1,(raw!$B:$B=$B7226)*(raw!$D:$D=$C7226),0),7), "n/a")</f>
        <v/>
      </c>
    </row>
    <row r="7227">
      <c r="B7227" s="39" t="str">
        <f>IFERROR(raw!$B7226,"")</f>
        <v/>
      </c>
      <c r="C7227" s="39" t="str">
        <f>IFERROR(raw!$D7226,"")</f>
        <v/>
      </c>
      <c r="D7227" s="39" t="str">
        <f>IFERROR(__xludf.DUMMYFUNCTION("IFERROR(RANK(raw!$H7226,Filter(raw!$H$2:$H10000,raw!$B$2:$B10000=raw!$B7226),1),"""")"),"")</f>
        <v/>
      </c>
      <c r="E7227" s="40" t="str">
        <f t="array" ref="E7227">IFERROR(INDEX(raw!$B:$H,MATCH(1,(raw!$B:$B=$B7227)*(raw!$D:$D=$C7227),0),7), "n/a")</f>
        <v/>
      </c>
    </row>
    <row r="7228">
      <c r="B7228" s="39" t="str">
        <f>IFERROR(raw!$B7227,"")</f>
        <v/>
      </c>
      <c r="C7228" s="39" t="str">
        <f>IFERROR(raw!$D7227,"")</f>
        <v/>
      </c>
      <c r="D7228" s="39" t="str">
        <f>IFERROR(__xludf.DUMMYFUNCTION("IFERROR(RANK(raw!$H7227,Filter(raw!$H$2:$H10000,raw!$B$2:$B10000=raw!$B7227),1),"""")"),"")</f>
        <v/>
      </c>
      <c r="E7228" s="40" t="str">
        <f t="array" ref="E7228">IFERROR(INDEX(raw!$B:$H,MATCH(1,(raw!$B:$B=$B7228)*(raw!$D:$D=$C7228),0),7), "n/a")</f>
        <v/>
      </c>
    </row>
    <row r="7229">
      <c r="B7229" s="39" t="str">
        <f>IFERROR(raw!$B7228,"")</f>
        <v/>
      </c>
      <c r="C7229" s="39" t="str">
        <f>IFERROR(raw!$D7228,"")</f>
        <v/>
      </c>
      <c r="D7229" s="39" t="str">
        <f>IFERROR(__xludf.DUMMYFUNCTION("IFERROR(RANK(raw!$H7228,Filter(raw!$H$2:$H10000,raw!$B$2:$B10000=raw!$B7228),1),"""")"),"")</f>
        <v/>
      </c>
      <c r="E7229" s="40" t="str">
        <f t="array" ref="E7229">IFERROR(INDEX(raw!$B:$H,MATCH(1,(raw!$B:$B=$B7229)*(raw!$D:$D=$C7229),0),7), "n/a")</f>
        <v/>
      </c>
    </row>
    <row r="7230">
      <c r="B7230" s="39" t="str">
        <f>IFERROR(raw!$B7229,"")</f>
        <v/>
      </c>
      <c r="C7230" s="39" t="str">
        <f>IFERROR(raw!$D7229,"")</f>
        <v/>
      </c>
      <c r="D7230" s="39" t="str">
        <f>IFERROR(__xludf.DUMMYFUNCTION("IFERROR(RANK(raw!$H7229,Filter(raw!$H$2:$H10000,raw!$B$2:$B10000=raw!$B7229),1),"""")"),"")</f>
        <v/>
      </c>
      <c r="E7230" s="40" t="str">
        <f t="array" ref="E7230">IFERROR(INDEX(raw!$B:$H,MATCH(1,(raw!$B:$B=$B7230)*(raw!$D:$D=$C7230),0),7), "n/a")</f>
        <v/>
      </c>
    </row>
    <row r="7231">
      <c r="B7231" s="39" t="str">
        <f>IFERROR(raw!$B7230,"")</f>
        <v/>
      </c>
      <c r="C7231" s="39" t="str">
        <f>IFERROR(raw!$D7230,"")</f>
        <v/>
      </c>
      <c r="D7231" s="39" t="str">
        <f>IFERROR(__xludf.DUMMYFUNCTION("IFERROR(RANK(raw!$H7230,Filter(raw!$H$2:$H10000,raw!$B$2:$B10000=raw!$B7230),1),"""")"),"")</f>
        <v/>
      </c>
      <c r="E7231" s="40" t="str">
        <f t="array" ref="E7231">IFERROR(INDEX(raw!$B:$H,MATCH(1,(raw!$B:$B=$B7231)*(raw!$D:$D=$C7231),0),7), "n/a")</f>
        <v/>
      </c>
    </row>
    <row r="7232">
      <c r="B7232" s="39" t="str">
        <f>IFERROR(raw!$B7231,"")</f>
        <v/>
      </c>
      <c r="C7232" s="39" t="str">
        <f>IFERROR(raw!$D7231,"")</f>
        <v/>
      </c>
      <c r="D7232" s="39" t="str">
        <f>IFERROR(__xludf.DUMMYFUNCTION("IFERROR(RANK(raw!$H7231,Filter(raw!$H$2:$H10000,raw!$B$2:$B10000=raw!$B7231),1),"""")"),"")</f>
        <v/>
      </c>
      <c r="E7232" s="40" t="str">
        <f t="array" ref="E7232">IFERROR(INDEX(raw!$B:$H,MATCH(1,(raw!$B:$B=$B7232)*(raw!$D:$D=$C7232),0),7), "n/a")</f>
        <v/>
      </c>
    </row>
    <row r="7233">
      <c r="B7233" s="39" t="str">
        <f>IFERROR(raw!$B7232,"")</f>
        <v/>
      </c>
      <c r="C7233" s="39" t="str">
        <f>IFERROR(raw!$D7232,"")</f>
        <v/>
      </c>
      <c r="D7233" s="39" t="str">
        <f>IFERROR(__xludf.DUMMYFUNCTION("IFERROR(RANK(raw!$H7232,Filter(raw!$H$2:$H10000,raw!$B$2:$B10000=raw!$B7232),1),"""")"),"")</f>
        <v/>
      </c>
      <c r="E7233" s="40" t="str">
        <f t="array" ref="E7233">IFERROR(INDEX(raw!$B:$H,MATCH(1,(raw!$B:$B=$B7233)*(raw!$D:$D=$C7233),0),7), "n/a")</f>
        <v/>
      </c>
    </row>
    <row r="7234">
      <c r="B7234" s="39" t="str">
        <f>IFERROR(raw!$B7233,"")</f>
        <v/>
      </c>
      <c r="C7234" s="39" t="str">
        <f>IFERROR(raw!$D7233,"")</f>
        <v/>
      </c>
      <c r="D7234" s="39" t="str">
        <f>IFERROR(__xludf.DUMMYFUNCTION("IFERROR(RANK(raw!$H7233,Filter(raw!$H$2:$H10000,raw!$B$2:$B10000=raw!$B7233),1),"""")"),"")</f>
        <v/>
      </c>
      <c r="E7234" s="40" t="str">
        <f t="array" ref="E7234">IFERROR(INDEX(raw!$B:$H,MATCH(1,(raw!$B:$B=$B7234)*(raw!$D:$D=$C7234),0),7), "n/a")</f>
        <v/>
      </c>
    </row>
    <row r="7235">
      <c r="B7235" s="39" t="str">
        <f>IFERROR(raw!$B7234,"")</f>
        <v/>
      </c>
      <c r="C7235" s="39" t="str">
        <f>IFERROR(raw!$D7234,"")</f>
        <v/>
      </c>
      <c r="D7235" s="39" t="str">
        <f>IFERROR(__xludf.DUMMYFUNCTION("IFERROR(RANK(raw!$H7234,Filter(raw!$H$2:$H10000,raw!$B$2:$B10000=raw!$B7234),1),"""")"),"")</f>
        <v/>
      </c>
      <c r="E7235" s="40" t="str">
        <f t="array" ref="E7235">IFERROR(INDEX(raw!$B:$H,MATCH(1,(raw!$B:$B=$B7235)*(raw!$D:$D=$C7235),0),7), "n/a")</f>
        <v/>
      </c>
    </row>
    <row r="7236">
      <c r="B7236" s="39" t="str">
        <f>IFERROR(raw!$B7235,"")</f>
        <v/>
      </c>
      <c r="C7236" s="39" t="str">
        <f>IFERROR(raw!$D7235,"")</f>
        <v/>
      </c>
      <c r="D7236" s="39" t="str">
        <f>IFERROR(__xludf.DUMMYFUNCTION("IFERROR(RANK(raw!$H7235,Filter(raw!$H$2:$H10000,raw!$B$2:$B10000=raw!$B7235),1),"""")"),"")</f>
        <v/>
      </c>
      <c r="E7236" s="40" t="str">
        <f t="array" ref="E7236">IFERROR(INDEX(raw!$B:$H,MATCH(1,(raw!$B:$B=$B7236)*(raw!$D:$D=$C7236),0),7), "n/a")</f>
        <v/>
      </c>
    </row>
    <row r="7237">
      <c r="B7237" s="39" t="str">
        <f>IFERROR(raw!$B7236,"")</f>
        <v/>
      </c>
      <c r="C7237" s="39" t="str">
        <f>IFERROR(raw!$D7236,"")</f>
        <v/>
      </c>
      <c r="D7237" s="39" t="str">
        <f>IFERROR(__xludf.DUMMYFUNCTION("IFERROR(RANK(raw!$H7236,Filter(raw!$H$2:$H10000,raw!$B$2:$B10000=raw!$B7236),1),"""")"),"")</f>
        <v/>
      </c>
      <c r="E7237" s="40" t="str">
        <f t="array" ref="E7237">IFERROR(INDEX(raw!$B:$H,MATCH(1,(raw!$B:$B=$B7237)*(raw!$D:$D=$C7237),0),7), "n/a")</f>
        <v/>
      </c>
    </row>
    <row r="7238">
      <c r="B7238" s="39" t="str">
        <f>IFERROR(raw!$B7237,"")</f>
        <v/>
      </c>
      <c r="C7238" s="39" t="str">
        <f>IFERROR(raw!$D7237,"")</f>
        <v/>
      </c>
      <c r="D7238" s="39" t="str">
        <f>IFERROR(__xludf.DUMMYFUNCTION("IFERROR(RANK(raw!$H7237,Filter(raw!$H$2:$H10000,raw!$B$2:$B10000=raw!$B7237),1),"""")"),"")</f>
        <v/>
      </c>
      <c r="E7238" s="40" t="str">
        <f t="array" ref="E7238">IFERROR(INDEX(raw!$B:$H,MATCH(1,(raw!$B:$B=$B7238)*(raw!$D:$D=$C7238),0),7), "n/a")</f>
        <v/>
      </c>
    </row>
    <row r="7239">
      <c r="B7239" s="39" t="str">
        <f>IFERROR(raw!$B7238,"")</f>
        <v/>
      </c>
      <c r="C7239" s="39" t="str">
        <f>IFERROR(raw!$D7238,"")</f>
        <v/>
      </c>
      <c r="D7239" s="39" t="str">
        <f>IFERROR(__xludf.DUMMYFUNCTION("IFERROR(RANK(raw!$H7238,Filter(raw!$H$2:$H10000,raw!$B$2:$B10000=raw!$B7238),1),"""")"),"")</f>
        <v/>
      </c>
      <c r="E7239" s="40" t="str">
        <f t="array" ref="E7239">IFERROR(INDEX(raw!$B:$H,MATCH(1,(raw!$B:$B=$B7239)*(raw!$D:$D=$C7239),0),7), "n/a")</f>
        <v/>
      </c>
    </row>
    <row r="7240">
      <c r="B7240" s="39" t="str">
        <f>IFERROR(raw!$B7239,"")</f>
        <v/>
      </c>
      <c r="C7240" s="39" t="str">
        <f>IFERROR(raw!$D7239,"")</f>
        <v/>
      </c>
      <c r="D7240" s="39" t="str">
        <f>IFERROR(__xludf.DUMMYFUNCTION("IFERROR(RANK(raw!$H7239,Filter(raw!$H$2:$H10000,raw!$B$2:$B10000=raw!$B7239),1),"""")"),"")</f>
        <v/>
      </c>
      <c r="E7240" s="40" t="str">
        <f t="array" ref="E7240">IFERROR(INDEX(raw!$B:$H,MATCH(1,(raw!$B:$B=$B7240)*(raw!$D:$D=$C7240),0),7), "n/a")</f>
        <v/>
      </c>
    </row>
    <row r="7241">
      <c r="B7241" s="39" t="str">
        <f>IFERROR(raw!$B7240,"")</f>
        <v/>
      </c>
      <c r="C7241" s="39" t="str">
        <f>IFERROR(raw!$D7240,"")</f>
        <v/>
      </c>
      <c r="D7241" s="39" t="str">
        <f>IFERROR(__xludf.DUMMYFUNCTION("IFERROR(RANK(raw!$H7240,Filter(raw!$H$2:$H10000,raw!$B$2:$B10000=raw!$B7240),1),"""")"),"")</f>
        <v/>
      </c>
      <c r="E7241" s="40" t="str">
        <f t="array" ref="E7241">IFERROR(INDEX(raw!$B:$H,MATCH(1,(raw!$B:$B=$B7241)*(raw!$D:$D=$C7241),0),7), "n/a")</f>
        <v/>
      </c>
    </row>
    <row r="7242">
      <c r="B7242" s="39" t="str">
        <f>IFERROR(raw!$B7241,"")</f>
        <v/>
      </c>
      <c r="C7242" s="39" t="str">
        <f>IFERROR(raw!$D7241,"")</f>
        <v/>
      </c>
      <c r="D7242" s="39" t="str">
        <f>IFERROR(__xludf.DUMMYFUNCTION("IFERROR(RANK(raw!$H7241,Filter(raw!$H$2:$H10000,raw!$B$2:$B10000=raw!$B7241),1),"""")"),"")</f>
        <v/>
      </c>
      <c r="E7242" s="40" t="str">
        <f t="array" ref="E7242">IFERROR(INDEX(raw!$B:$H,MATCH(1,(raw!$B:$B=$B7242)*(raw!$D:$D=$C7242),0),7), "n/a")</f>
        <v/>
      </c>
    </row>
    <row r="7243">
      <c r="B7243" s="39" t="str">
        <f>IFERROR(raw!$B7242,"")</f>
        <v/>
      </c>
      <c r="C7243" s="39" t="str">
        <f>IFERROR(raw!$D7242,"")</f>
        <v/>
      </c>
      <c r="D7243" s="39" t="str">
        <f>IFERROR(__xludf.DUMMYFUNCTION("IFERROR(RANK(raw!$H7242,Filter(raw!$H$2:$H10000,raw!$B$2:$B10000=raw!$B7242),1),"""")"),"")</f>
        <v/>
      </c>
      <c r="E7243" s="40" t="str">
        <f t="array" ref="E7243">IFERROR(INDEX(raw!$B:$H,MATCH(1,(raw!$B:$B=$B7243)*(raw!$D:$D=$C7243),0),7), "n/a")</f>
        <v/>
      </c>
    </row>
    <row r="7244">
      <c r="B7244" s="39" t="str">
        <f>IFERROR(raw!$B7243,"")</f>
        <v/>
      </c>
      <c r="C7244" s="39" t="str">
        <f>IFERROR(raw!$D7243,"")</f>
        <v/>
      </c>
      <c r="D7244" s="39" t="str">
        <f>IFERROR(__xludf.DUMMYFUNCTION("IFERROR(RANK(raw!$H7243,Filter(raw!$H$2:$H10000,raw!$B$2:$B10000=raw!$B7243),1),"""")"),"")</f>
        <v/>
      </c>
      <c r="E7244" s="40" t="str">
        <f t="array" ref="E7244">IFERROR(INDEX(raw!$B:$H,MATCH(1,(raw!$B:$B=$B7244)*(raw!$D:$D=$C7244),0),7), "n/a")</f>
        <v/>
      </c>
    </row>
    <row r="7245">
      <c r="B7245" s="39" t="str">
        <f>IFERROR(raw!$B7244,"")</f>
        <v/>
      </c>
      <c r="C7245" s="39" t="str">
        <f>IFERROR(raw!$D7244,"")</f>
        <v/>
      </c>
      <c r="D7245" s="39" t="str">
        <f>IFERROR(__xludf.DUMMYFUNCTION("IFERROR(RANK(raw!$H7244,Filter(raw!$H$2:$H10000,raw!$B$2:$B10000=raw!$B7244),1),"""")"),"")</f>
        <v/>
      </c>
      <c r="E7245" s="40" t="str">
        <f t="array" ref="E7245">IFERROR(INDEX(raw!$B:$H,MATCH(1,(raw!$B:$B=$B7245)*(raw!$D:$D=$C7245),0),7), "n/a")</f>
        <v/>
      </c>
    </row>
    <row r="7246">
      <c r="B7246" s="39" t="str">
        <f>IFERROR(raw!$B7245,"")</f>
        <v/>
      </c>
      <c r="C7246" s="39" t="str">
        <f>IFERROR(raw!$D7245,"")</f>
        <v/>
      </c>
      <c r="D7246" s="39" t="str">
        <f>IFERROR(__xludf.DUMMYFUNCTION("IFERROR(RANK(raw!$H7245,Filter(raw!$H$2:$H10000,raw!$B$2:$B10000=raw!$B7245),1),"""")"),"")</f>
        <v/>
      </c>
      <c r="E7246" s="40" t="str">
        <f t="array" ref="E7246">IFERROR(INDEX(raw!$B:$H,MATCH(1,(raw!$B:$B=$B7246)*(raw!$D:$D=$C7246),0),7), "n/a")</f>
        <v/>
      </c>
    </row>
    <row r="7247">
      <c r="B7247" s="39" t="str">
        <f>IFERROR(raw!$B7246,"")</f>
        <v/>
      </c>
      <c r="C7247" s="39" t="str">
        <f>IFERROR(raw!$D7246,"")</f>
        <v/>
      </c>
      <c r="D7247" s="39" t="str">
        <f>IFERROR(__xludf.DUMMYFUNCTION("IFERROR(RANK(raw!$H7246,Filter(raw!$H$2:$H10000,raw!$B$2:$B10000=raw!$B7246),1),"""")"),"")</f>
        <v/>
      </c>
      <c r="E7247" s="40" t="str">
        <f t="array" ref="E7247">IFERROR(INDEX(raw!$B:$H,MATCH(1,(raw!$B:$B=$B7247)*(raw!$D:$D=$C7247),0),7), "n/a")</f>
        <v/>
      </c>
    </row>
    <row r="7248">
      <c r="B7248" s="39" t="str">
        <f>IFERROR(raw!$B7247,"")</f>
        <v/>
      </c>
      <c r="C7248" s="39" t="str">
        <f>IFERROR(raw!$D7247,"")</f>
        <v/>
      </c>
      <c r="D7248" s="39" t="str">
        <f>IFERROR(__xludf.DUMMYFUNCTION("IFERROR(RANK(raw!$H7247,Filter(raw!$H$2:$H10000,raw!$B$2:$B10000=raw!$B7247),1),"""")"),"")</f>
        <v/>
      </c>
      <c r="E7248" s="40" t="str">
        <f t="array" ref="E7248">IFERROR(INDEX(raw!$B:$H,MATCH(1,(raw!$B:$B=$B7248)*(raw!$D:$D=$C7248),0),7), "n/a")</f>
        <v/>
      </c>
    </row>
    <row r="7249">
      <c r="B7249" s="39" t="str">
        <f>IFERROR(raw!$B7248,"")</f>
        <v/>
      </c>
      <c r="C7249" s="39" t="str">
        <f>IFERROR(raw!$D7248,"")</f>
        <v/>
      </c>
      <c r="D7249" s="39" t="str">
        <f>IFERROR(__xludf.DUMMYFUNCTION("IFERROR(RANK(raw!$H7248,Filter(raw!$H$2:$H10000,raw!$B$2:$B10000=raw!$B7248),1),"""")"),"")</f>
        <v/>
      </c>
      <c r="E7249" s="40" t="str">
        <f t="array" ref="E7249">IFERROR(INDEX(raw!$B:$H,MATCH(1,(raw!$B:$B=$B7249)*(raw!$D:$D=$C7249),0),7), "n/a")</f>
        <v/>
      </c>
    </row>
    <row r="7250">
      <c r="B7250" s="39" t="str">
        <f>IFERROR(raw!$B7249,"")</f>
        <v/>
      </c>
      <c r="C7250" s="39" t="str">
        <f>IFERROR(raw!$D7249,"")</f>
        <v/>
      </c>
      <c r="D7250" s="39" t="str">
        <f>IFERROR(__xludf.DUMMYFUNCTION("IFERROR(RANK(raw!$H7249,Filter(raw!$H$2:$H10000,raw!$B$2:$B10000=raw!$B7249),1),"""")"),"")</f>
        <v/>
      </c>
      <c r="E7250" s="40" t="str">
        <f t="array" ref="E7250">IFERROR(INDEX(raw!$B:$H,MATCH(1,(raw!$B:$B=$B7250)*(raw!$D:$D=$C7250),0),7), "n/a")</f>
        <v/>
      </c>
    </row>
    <row r="7251">
      <c r="B7251" s="39" t="str">
        <f>IFERROR(raw!$B7250,"")</f>
        <v/>
      </c>
      <c r="C7251" s="39" t="str">
        <f>IFERROR(raw!$D7250,"")</f>
        <v/>
      </c>
      <c r="D7251" s="39" t="str">
        <f>IFERROR(__xludf.DUMMYFUNCTION("IFERROR(RANK(raw!$H7250,Filter(raw!$H$2:$H10000,raw!$B$2:$B10000=raw!$B7250),1),"""")"),"")</f>
        <v/>
      </c>
      <c r="E7251" s="40" t="str">
        <f t="array" ref="E7251">IFERROR(INDEX(raw!$B:$H,MATCH(1,(raw!$B:$B=$B7251)*(raw!$D:$D=$C7251),0),7), "n/a")</f>
        <v/>
      </c>
    </row>
    <row r="7252">
      <c r="B7252" s="39" t="str">
        <f>IFERROR(raw!$B7251,"")</f>
        <v/>
      </c>
      <c r="C7252" s="39" t="str">
        <f>IFERROR(raw!$D7251,"")</f>
        <v/>
      </c>
      <c r="D7252" s="39" t="str">
        <f>IFERROR(__xludf.DUMMYFUNCTION("IFERROR(RANK(raw!$H7251,Filter(raw!$H$2:$H10000,raw!$B$2:$B10000=raw!$B7251),1),"""")"),"")</f>
        <v/>
      </c>
      <c r="E7252" s="40" t="str">
        <f t="array" ref="E7252">IFERROR(INDEX(raw!$B:$H,MATCH(1,(raw!$B:$B=$B7252)*(raw!$D:$D=$C7252),0),7), "n/a")</f>
        <v/>
      </c>
    </row>
    <row r="7253">
      <c r="B7253" s="39" t="str">
        <f>IFERROR(raw!$B7252,"")</f>
        <v/>
      </c>
      <c r="C7253" s="39" t="str">
        <f>IFERROR(raw!$D7252,"")</f>
        <v/>
      </c>
      <c r="D7253" s="39" t="str">
        <f>IFERROR(__xludf.DUMMYFUNCTION("IFERROR(RANK(raw!$H7252,Filter(raw!$H$2:$H10000,raw!$B$2:$B10000=raw!$B7252),1),"""")"),"")</f>
        <v/>
      </c>
      <c r="E7253" s="40" t="str">
        <f t="array" ref="E7253">IFERROR(INDEX(raw!$B:$H,MATCH(1,(raw!$B:$B=$B7253)*(raw!$D:$D=$C7253),0),7), "n/a")</f>
        <v/>
      </c>
    </row>
    <row r="7254">
      <c r="B7254" s="39" t="str">
        <f>IFERROR(raw!$B7253,"")</f>
        <v/>
      </c>
      <c r="C7254" s="39" t="str">
        <f>IFERROR(raw!$D7253,"")</f>
        <v/>
      </c>
      <c r="D7254" s="39" t="str">
        <f>IFERROR(__xludf.DUMMYFUNCTION("IFERROR(RANK(raw!$H7253,Filter(raw!$H$2:$H10000,raw!$B$2:$B10000=raw!$B7253),1),"""")"),"")</f>
        <v/>
      </c>
      <c r="E7254" s="40" t="str">
        <f t="array" ref="E7254">IFERROR(INDEX(raw!$B:$H,MATCH(1,(raw!$B:$B=$B7254)*(raw!$D:$D=$C7254),0),7), "n/a")</f>
        <v/>
      </c>
    </row>
    <row r="7255">
      <c r="B7255" s="39" t="str">
        <f>IFERROR(raw!$B7254,"")</f>
        <v/>
      </c>
      <c r="C7255" s="39" t="str">
        <f>IFERROR(raw!$D7254,"")</f>
        <v/>
      </c>
      <c r="D7255" s="39" t="str">
        <f>IFERROR(__xludf.DUMMYFUNCTION("IFERROR(RANK(raw!$H7254,Filter(raw!$H$2:$H10000,raw!$B$2:$B10000=raw!$B7254),1),"""")"),"")</f>
        <v/>
      </c>
      <c r="E7255" s="40" t="str">
        <f t="array" ref="E7255">IFERROR(INDEX(raw!$B:$H,MATCH(1,(raw!$B:$B=$B7255)*(raw!$D:$D=$C7255),0),7), "n/a")</f>
        <v/>
      </c>
    </row>
    <row r="7256">
      <c r="B7256" s="39" t="str">
        <f>IFERROR(raw!$B7255,"")</f>
        <v/>
      </c>
      <c r="C7256" s="39" t="str">
        <f>IFERROR(raw!$D7255,"")</f>
        <v/>
      </c>
      <c r="D7256" s="39" t="str">
        <f>IFERROR(__xludf.DUMMYFUNCTION("IFERROR(RANK(raw!$H7255,Filter(raw!$H$2:$H10000,raw!$B$2:$B10000=raw!$B7255),1),"""")"),"")</f>
        <v/>
      </c>
      <c r="E7256" s="40" t="str">
        <f t="array" ref="E7256">IFERROR(INDEX(raw!$B:$H,MATCH(1,(raw!$B:$B=$B7256)*(raw!$D:$D=$C7256),0),7), "n/a")</f>
        <v/>
      </c>
    </row>
    <row r="7257">
      <c r="B7257" s="39" t="str">
        <f>IFERROR(raw!$B7256,"")</f>
        <v/>
      </c>
      <c r="C7257" s="39" t="str">
        <f>IFERROR(raw!$D7256,"")</f>
        <v/>
      </c>
      <c r="D7257" s="39" t="str">
        <f>IFERROR(__xludf.DUMMYFUNCTION("IFERROR(RANK(raw!$H7256,Filter(raw!$H$2:$H10000,raw!$B$2:$B10000=raw!$B7256),1),"""")"),"")</f>
        <v/>
      </c>
      <c r="E7257" s="40" t="str">
        <f t="array" ref="E7257">IFERROR(INDEX(raw!$B:$H,MATCH(1,(raw!$B:$B=$B7257)*(raw!$D:$D=$C7257),0),7), "n/a")</f>
        <v/>
      </c>
    </row>
    <row r="7258">
      <c r="B7258" s="39" t="str">
        <f>IFERROR(raw!$B7257,"")</f>
        <v/>
      </c>
      <c r="C7258" s="39" t="str">
        <f>IFERROR(raw!$D7257,"")</f>
        <v/>
      </c>
      <c r="D7258" s="39" t="str">
        <f>IFERROR(__xludf.DUMMYFUNCTION("IFERROR(RANK(raw!$H7257,Filter(raw!$H$2:$H10000,raw!$B$2:$B10000=raw!$B7257),1),"""")"),"")</f>
        <v/>
      </c>
      <c r="E7258" s="40" t="str">
        <f t="array" ref="E7258">IFERROR(INDEX(raw!$B:$H,MATCH(1,(raw!$B:$B=$B7258)*(raw!$D:$D=$C7258),0),7), "n/a")</f>
        <v/>
      </c>
    </row>
    <row r="7259">
      <c r="B7259" s="39" t="str">
        <f>IFERROR(raw!$B7258,"")</f>
        <v/>
      </c>
      <c r="C7259" s="39" t="str">
        <f>IFERROR(raw!$D7258,"")</f>
        <v/>
      </c>
      <c r="D7259" s="39" t="str">
        <f>IFERROR(__xludf.DUMMYFUNCTION("IFERROR(RANK(raw!$H7258,Filter(raw!$H$2:$H10000,raw!$B$2:$B10000=raw!$B7258),1),"""")"),"")</f>
        <v/>
      </c>
      <c r="E7259" s="40" t="str">
        <f t="array" ref="E7259">IFERROR(INDEX(raw!$B:$H,MATCH(1,(raw!$B:$B=$B7259)*(raw!$D:$D=$C7259),0),7), "n/a")</f>
        <v/>
      </c>
    </row>
    <row r="7260">
      <c r="B7260" s="39" t="str">
        <f>IFERROR(raw!$B7259,"")</f>
        <v/>
      </c>
      <c r="C7260" s="39" t="str">
        <f>IFERROR(raw!$D7259,"")</f>
        <v/>
      </c>
      <c r="D7260" s="39" t="str">
        <f>IFERROR(__xludf.DUMMYFUNCTION("IFERROR(RANK(raw!$H7259,Filter(raw!$H$2:$H10000,raw!$B$2:$B10000=raw!$B7259),1),"""")"),"")</f>
        <v/>
      </c>
      <c r="E7260" s="40" t="str">
        <f t="array" ref="E7260">IFERROR(INDEX(raw!$B:$H,MATCH(1,(raw!$B:$B=$B7260)*(raw!$D:$D=$C7260),0),7), "n/a")</f>
        <v/>
      </c>
    </row>
    <row r="7261">
      <c r="B7261" s="39" t="str">
        <f>IFERROR(raw!$B7260,"")</f>
        <v/>
      </c>
      <c r="C7261" s="39" t="str">
        <f>IFERROR(raw!$D7260,"")</f>
        <v/>
      </c>
      <c r="D7261" s="39" t="str">
        <f>IFERROR(__xludf.DUMMYFUNCTION("IFERROR(RANK(raw!$H7260,Filter(raw!$H$2:$H10000,raw!$B$2:$B10000=raw!$B7260),1),"""")"),"")</f>
        <v/>
      </c>
      <c r="E7261" s="40" t="str">
        <f t="array" ref="E7261">IFERROR(INDEX(raw!$B:$H,MATCH(1,(raw!$B:$B=$B7261)*(raw!$D:$D=$C7261),0),7), "n/a")</f>
        <v/>
      </c>
    </row>
    <row r="7262">
      <c r="B7262" s="39" t="str">
        <f>IFERROR(raw!$B7261,"")</f>
        <v/>
      </c>
      <c r="C7262" s="39" t="str">
        <f>IFERROR(raw!$D7261,"")</f>
        <v/>
      </c>
      <c r="D7262" s="39" t="str">
        <f>IFERROR(__xludf.DUMMYFUNCTION("IFERROR(RANK(raw!$H7261,Filter(raw!$H$2:$H10000,raw!$B$2:$B10000=raw!$B7261),1),"""")"),"")</f>
        <v/>
      </c>
      <c r="E7262" s="40" t="str">
        <f t="array" ref="E7262">IFERROR(INDEX(raw!$B:$H,MATCH(1,(raw!$B:$B=$B7262)*(raw!$D:$D=$C7262),0),7), "n/a")</f>
        <v/>
      </c>
    </row>
    <row r="7263">
      <c r="B7263" s="39" t="str">
        <f>IFERROR(raw!$B7262,"")</f>
        <v/>
      </c>
      <c r="C7263" s="39" t="str">
        <f>IFERROR(raw!$D7262,"")</f>
        <v/>
      </c>
      <c r="D7263" s="39" t="str">
        <f>IFERROR(__xludf.DUMMYFUNCTION("IFERROR(RANK(raw!$H7262,Filter(raw!$H$2:$H10000,raw!$B$2:$B10000=raw!$B7262),1),"""")"),"")</f>
        <v/>
      </c>
      <c r="E7263" s="40" t="str">
        <f t="array" ref="E7263">IFERROR(INDEX(raw!$B:$H,MATCH(1,(raw!$B:$B=$B7263)*(raw!$D:$D=$C7263),0),7), "n/a")</f>
        <v/>
      </c>
    </row>
    <row r="7264">
      <c r="B7264" s="39" t="str">
        <f>IFERROR(raw!$B7263,"")</f>
        <v/>
      </c>
      <c r="C7264" s="39" t="str">
        <f>IFERROR(raw!$D7263,"")</f>
        <v/>
      </c>
      <c r="D7264" s="39" t="str">
        <f>IFERROR(__xludf.DUMMYFUNCTION("IFERROR(RANK(raw!$H7263,Filter(raw!$H$2:$H10000,raw!$B$2:$B10000=raw!$B7263),1),"""")"),"")</f>
        <v/>
      </c>
      <c r="E7264" s="40" t="str">
        <f t="array" ref="E7264">IFERROR(INDEX(raw!$B:$H,MATCH(1,(raw!$B:$B=$B7264)*(raw!$D:$D=$C7264),0),7), "n/a")</f>
        <v/>
      </c>
    </row>
    <row r="7265">
      <c r="B7265" s="39" t="str">
        <f>IFERROR(raw!$B7264,"")</f>
        <v/>
      </c>
      <c r="C7265" s="39" t="str">
        <f>IFERROR(raw!$D7264,"")</f>
        <v/>
      </c>
      <c r="D7265" s="39" t="str">
        <f>IFERROR(__xludf.DUMMYFUNCTION("IFERROR(RANK(raw!$H7264,Filter(raw!$H$2:$H10000,raw!$B$2:$B10000=raw!$B7264),1),"""")"),"")</f>
        <v/>
      </c>
      <c r="E7265" s="40" t="str">
        <f t="array" ref="E7265">IFERROR(INDEX(raw!$B:$H,MATCH(1,(raw!$B:$B=$B7265)*(raw!$D:$D=$C7265),0),7), "n/a")</f>
        <v/>
      </c>
    </row>
    <row r="7266">
      <c r="B7266" s="39" t="str">
        <f>IFERROR(raw!$B7265,"")</f>
        <v/>
      </c>
      <c r="C7266" s="39" t="str">
        <f>IFERROR(raw!$D7265,"")</f>
        <v/>
      </c>
      <c r="D7266" s="39" t="str">
        <f>IFERROR(__xludf.DUMMYFUNCTION("IFERROR(RANK(raw!$H7265,Filter(raw!$H$2:$H10000,raw!$B$2:$B10000=raw!$B7265),1),"""")"),"")</f>
        <v/>
      </c>
      <c r="E7266" s="40" t="str">
        <f t="array" ref="E7266">IFERROR(INDEX(raw!$B:$H,MATCH(1,(raw!$B:$B=$B7266)*(raw!$D:$D=$C7266),0),7), "n/a")</f>
        <v/>
      </c>
    </row>
    <row r="7267">
      <c r="B7267" s="39" t="str">
        <f>IFERROR(raw!$B7266,"")</f>
        <v/>
      </c>
      <c r="C7267" s="39" t="str">
        <f>IFERROR(raw!$D7266,"")</f>
        <v/>
      </c>
      <c r="D7267" s="39" t="str">
        <f>IFERROR(__xludf.DUMMYFUNCTION("IFERROR(RANK(raw!$H7266,Filter(raw!$H$2:$H10000,raw!$B$2:$B10000=raw!$B7266),1),"""")"),"")</f>
        <v/>
      </c>
      <c r="E7267" s="40" t="str">
        <f t="array" ref="E7267">IFERROR(INDEX(raw!$B:$H,MATCH(1,(raw!$B:$B=$B7267)*(raw!$D:$D=$C7267),0),7), "n/a")</f>
        <v/>
      </c>
    </row>
    <row r="7268">
      <c r="B7268" s="39" t="str">
        <f>IFERROR(raw!$B7267,"")</f>
        <v/>
      </c>
      <c r="C7268" s="39" t="str">
        <f>IFERROR(raw!$D7267,"")</f>
        <v/>
      </c>
      <c r="D7268" s="39" t="str">
        <f>IFERROR(__xludf.DUMMYFUNCTION("IFERROR(RANK(raw!$H7267,Filter(raw!$H$2:$H10000,raw!$B$2:$B10000=raw!$B7267),1),"""")"),"")</f>
        <v/>
      </c>
      <c r="E7268" s="40" t="str">
        <f t="array" ref="E7268">IFERROR(INDEX(raw!$B:$H,MATCH(1,(raw!$B:$B=$B7268)*(raw!$D:$D=$C7268),0),7), "n/a")</f>
        <v/>
      </c>
    </row>
    <row r="7269">
      <c r="B7269" s="39" t="str">
        <f>IFERROR(raw!$B7268,"")</f>
        <v/>
      </c>
      <c r="C7269" s="39" t="str">
        <f>IFERROR(raw!$D7268,"")</f>
        <v/>
      </c>
      <c r="D7269" s="39" t="str">
        <f>IFERROR(__xludf.DUMMYFUNCTION("IFERROR(RANK(raw!$H7268,Filter(raw!$H$2:$H10000,raw!$B$2:$B10000=raw!$B7268),1),"""")"),"")</f>
        <v/>
      </c>
      <c r="E7269" s="40" t="str">
        <f t="array" ref="E7269">IFERROR(INDEX(raw!$B:$H,MATCH(1,(raw!$B:$B=$B7269)*(raw!$D:$D=$C7269),0),7), "n/a")</f>
        <v/>
      </c>
    </row>
    <row r="7270">
      <c r="B7270" s="39" t="str">
        <f>IFERROR(raw!$B7269,"")</f>
        <v/>
      </c>
      <c r="C7270" s="39" t="str">
        <f>IFERROR(raw!$D7269,"")</f>
        <v/>
      </c>
      <c r="D7270" s="39" t="str">
        <f>IFERROR(__xludf.DUMMYFUNCTION("IFERROR(RANK(raw!$H7269,Filter(raw!$H$2:$H10000,raw!$B$2:$B10000=raw!$B7269),1),"""")"),"")</f>
        <v/>
      </c>
      <c r="E7270" s="40" t="str">
        <f t="array" ref="E7270">IFERROR(INDEX(raw!$B:$H,MATCH(1,(raw!$B:$B=$B7270)*(raw!$D:$D=$C7270),0),7), "n/a")</f>
        <v/>
      </c>
    </row>
    <row r="7271">
      <c r="B7271" s="39" t="str">
        <f>IFERROR(raw!$B7270,"")</f>
        <v/>
      </c>
      <c r="C7271" s="39" t="str">
        <f>IFERROR(raw!$D7270,"")</f>
        <v/>
      </c>
      <c r="D7271" s="39" t="str">
        <f>IFERROR(__xludf.DUMMYFUNCTION("IFERROR(RANK(raw!$H7270,Filter(raw!$H$2:$H10000,raw!$B$2:$B10000=raw!$B7270),1),"""")"),"")</f>
        <v/>
      </c>
      <c r="E7271" s="40" t="str">
        <f t="array" ref="E7271">IFERROR(INDEX(raw!$B:$H,MATCH(1,(raw!$B:$B=$B7271)*(raw!$D:$D=$C7271),0),7), "n/a")</f>
        <v/>
      </c>
    </row>
    <row r="7272">
      <c r="B7272" s="39" t="str">
        <f>IFERROR(raw!$B7271,"")</f>
        <v/>
      </c>
      <c r="C7272" s="39" t="str">
        <f>IFERROR(raw!$D7271,"")</f>
        <v/>
      </c>
      <c r="D7272" s="39" t="str">
        <f>IFERROR(__xludf.DUMMYFUNCTION("IFERROR(RANK(raw!$H7271,Filter(raw!$H$2:$H10000,raw!$B$2:$B10000=raw!$B7271),1),"""")"),"")</f>
        <v/>
      </c>
      <c r="E7272" s="40" t="str">
        <f t="array" ref="E7272">IFERROR(INDEX(raw!$B:$H,MATCH(1,(raw!$B:$B=$B7272)*(raw!$D:$D=$C7272),0),7), "n/a")</f>
        <v/>
      </c>
    </row>
    <row r="7273">
      <c r="B7273" s="39" t="str">
        <f>IFERROR(raw!$B7272,"")</f>
        <v/>
      </c>
      <c r="C7273" s="39" t="str">
        <f>IFERROR(raw!$D7272,"")</f>
        <v/>
      </c>
      <c r="D7273" s="39" t="str">
        <f>IFERROR(__xludf.DUMMYFUNCTION("IFERROR(RANK(raw!$H7272,Filter(raw!$H$2:$H10000,raw!$B$2:$B10000=raw!$B7272),1),"""")"),"")</f>
        <v/>
      </c>
      <c r="E7273" s="40" t="str">
        <f t="array" ref="E7273">IFERROR(INDEX(raw!$B:$H,MATCH(1,(raw!$B:$B=$B7273)*(raw!$D:$D=$C7273),0),7), "n/a")</f>
        <v/>
      </c>
    </row>
    <row r="7274">
      <c r="B7274" s="39" t="str">
        <f>IFERROR(raw!$B7273,"")</f>
        <v/>
      </c>
      <c r="C7274" s="39" t="str">
        <f>IFERROR(raw!$D7273,"")</f>
        <v/>
      </c>
      <c r="D7274" s="39" t="str">
        <f>IFERROR(__xludf.DUMMYFUNCTION("IFERROR(RANK(raw!$H7273,Filter(raw!$H$2:$H10000,raw!$B$2:$B10000=raw!$B7273),1),"""")"),"")</f>
        <v/>
      </c>
      <c r="E7274" s="40" t="str">
        <f t="array" ref="E7274">IFERROR(INDEX(raw!$B:$H,MATCH(1,(raw!$B:$B=$B7274)*(raw!$D:$D=$C7274),0),7), "n/a")</f>
        <v/>
      </c>
    </row>
    <row r="7275">
      <c r="B7275" s="39" t="str">
        <f>IFERROR(raw!$B7274,"")</f>
        <v/>
      </c>
      <c r="C7275" s="39" t="str">
        <f>IFERROR(raw!$D7274,"")</f>
        <v/>
      </c>
      <c r="D7275" s="39" t="str">
        <f>IFERROR(__xludf.DUMMYFUNCTION("IFERROR(RANK(raw!$H7274,Filter(raw!$H$2:$H10000,raw!$B$2:$B10000=raw!$B7274),1),"""")"),"")</f>
        <v/>
      </c>
      <c r="E7275" s="40" t="str">
        <f t="array" ref="E7275">IFERROR(INDEX(raw!$B:$H,MATCH(1,(raw!$B:$B=$B7275)*(raw!$D:$D=$C7275),0),7), "n/a")</f>
        <v/>
      </c>
    </row>
    <row r="7276">
      <c r="B7276" s="39" t="str">
        <f>IFERROR(raw!$B7275,"")</f>
        <v/>
      </c>
      <c r="C7276" s="39" t="str">
        <f>IFERROR(raw!$D7275,"")</f>
        <v/>
      </c>
      <c r="D7276" s="39" t="str">
        <f>IFERROR(__xludf.DUMMYFUNCTION("IFERROR(RANK(raw!$H7275,Filter(raw!$H$2:$H10000,raw!$B$2:$B10000=raw!$B7275),1),"""")"),"")</f>
        <v/>
      </c>
      <c r="E7276" s="40" t="str">
        <f t="array" ref="E7276">IFERROR(INDEX(raw!$B:$H,MATCH(1,(raw!$B:$B=$B7276)*(raw!$D:$D=$C7276),0),7), "n/a")</f>
        <v/>
      </c>
    </row>
    <row r="7277">
      <c r="B7277" s="39" t="str">
        <f>IFERROR(raw!$B7276,"")</f>
        <v/>
      </c>
      <c r="C7277" s="39" t="str">
        <f>IFERROR(raw!$D7276,"")</f>
        <v/>
      </c>
      <c r="D7277" s="39" t="str">
        <f>IFERROR(__xludf.DUMMYFUNCTION("IFERROR(RANK(raw!$H7276,Filter(raw!$H$2:$H10000,raw!$B$2:$B10000=raw!$B7276),1),"""")"),"")</f>
        <v/>
      </c>
      <c r="E7277" s="40" t="str">
        <f t="array" ref="E7277">IFERROR(INDEX(raw!$B:$H,MATCH(1,(raw!$B:$B=$B7277)*(raw!$D:$D=$C7277),0),7), "n/a")</f>
        <v/>
      </c>
    </row>
    <row r="7278">
      <c r="B7278" s="39" t="str">
        <f>IFERROR(raw!$B7277,"")</f>
        <v/>
      </c>
      <c r="C7278" s="39" t="str">
        <f>IFERROR(raw!$D7277,"")</f>
        <v/>
      </c>
      <c r="D7278" s="39" t="str">
        <f>IFERROR(__xludf.DUMMYFUNCTION("IFERROR(RANK(raw!$H7277,Filter(raw!$H$2:$H10000,raw!$B$2:$B10000=raw!$B7277),1),"""")"),"")</f>
        <v/>
      </c>
      <c r="E7278" s="40" t="str">
        <f t="array" ref="E7278">IFERROR(INDEX(raw!$B:$H,MATCH(1,(raw!$B:$B=$B7278)*(raw!$D:$D=$C7278),0),7), "n/a")</f>
        <v/>
      </c>
    </row>
    <row r="7279">
      <c r="B7279" s="39" t="str">
        <f>IFERROR(raw!$B7278,"")</f>
        <v/>
      </c>
      <c r="C7279" s="39" t="str">
        <f>IFERROR(raw!$D7278,"")</f>
        <v/>
      </c>
      <c r="D7279" s="39" t="str">
        <f>IFERROR(__xludf.DUMMYFUNCTION("IFERROR(RANK(raw!$H7278,Filter(raw!$H$2:$H10000,raw!$B$2:$B10000=raw!$B7278),1),"""")"),"")</f>
        <v/>
      </c>
      <c r="E7279" s="40" t="str">
        <f t="array" ref="E7279">IFERROR(INDEX(raw!$B:$H,MATCH(1,(raw!$B:$B=$B7279)*(raw!$D:$D=$C7279),0),7), "n/a")</f>
        <v/>
      </c>
    </row>
    <row r="7280">
      <c r="B7280" s="39" t="str">
        <f>IFERROR(raw!$B7279,"")</f>
        <v/>
      </c>
      <c r="C7280" s="39" t="str">
        <f>IFERROR(raw!$D7279,"")</f>
        <v/>
      </c>
      <c r="D7280" s="39" t="str">
        <f>IFERROR(__xludf.DUMMYFUNCTION("IFERROR(RANK(raw!$H7279,Filter(raw!$H$2:$H10000,raw!$B$2:$B10000=raw!$B7279),1),"""")"),"")</f>
        <v/>
      </c>
      <c r="E7280" s="40" t="str">
        <f t="array" ref="E7280">IFERROR(INDEX(raw!$B:$H,MATCH(1,(raw!$B:$B=$B7280)*(raw!$D:$D=$C7280),0),7), "n/a")</f>
        <v/>
      </c>
    </row>
    <row r="7281">
      <c r="B7281" s="39" t="str">
        <f>IFERROR(raw!$B7280,"")</f>
        <v/>
      </c>
      <c r="C7281" s="39" t="str">
        <f>IFERROR(raw!$D7280,"")</f>
        <v/>
      </c>
      <c r="D7281" s="39" t="str">
        <f>IFERROR(__xludf.DUMMYFUNCTION("IFERROR(RANK(raw!$H7280,Filter(raw!$H$2:$H10000,raw!$B$2:$B10000=raw!$B7280),1),"""")"),"")</f>
        <v/>
      </c>
      <c r="E7281" s="40" t="str">
        <f t="array" ref="E7281">IFERROR(INDEX(raw!$B:$H,MATCH(1,(raw!$B:$B=$B7281)*(raw!$D:$D=$C7281),0),7), "n/a")</f>
        <v/>
      </c>
    </row>
    <row r="7282">
      <c r="B7282" s="39" t="str">
        <f>IFERROR(raw!$B7281,"")</f>
        <v/>
      </c>
      <c r="C7282" s="39" t="str">
        <f>IFERROR(raw!$D7281,"")</f>
        <v/>
      </c>
      <c r="D7282" s="39" t="str">
        <f>IFERROR(__xludf.DUMMYFUNCTION("IFERROR(RANK(raw!$H7281,Filter(raw!$H$2:$H10000,raw!$B$2:$B10000=raw!$B7281),1),"""")"),"")</f>
        <v/>
      </c>
      <c r="E7282" s="40" t="str">
        <f t="array" ref="E7282">IFERROR(INDEX(raw!$B:$H,MATCH(1,(raw!$B:$B=$B7282)*(raw!$D:$D=$C7282),0),7), "n/a")</f>
        <v/>
      </c>
    </row>
    <row r="7283">
      <c r="B7283" s="39" t="str">
        <f>IFERROR(raw!$B7282,"")</f>
        <v/>
      </c>
      <c r="C7283" s="39" t="str">
        <f>IFERROR(raw!$D7282,"")</f>
        <v/>
      </c>
      <c r="D7283" s="39" t="str">
        <f>IFERROR(__xludf.DUMMYFUNCTION("IFERROR(RANK(raw!$H7282,Filter(raw!$H$2:$H10000,raw!$B$2:$B10000=raw!$B7282),1),"""")"),"")</f>
        <v/>
      </c>
      <c r="E7283" s="40" t="str">
        <f t="array" ref="E7283">IFERROR(INDEX(raw!$B:$H,MATCH(1,(raw!$B:$B=$B7283)*(raw!$D:$D=$C7283),0),7), "n/a")</f>
        <v/>
      </c>
    </row>
    <row r="7284">
      <c r="B7284" s="39" t="str">
        <f>IFERROR(raw!$B7283,"")</f>
        <v/>
      </c>
      <c r="C7284" s="39" t="str">
        <f>IFERROR(raw!$D7283,"")</f>
        <v/>
      </c>
      <c r="D7284" s="39" t="str">
        <f>IFERROR(__xludf.DUMMYFUNCTION("IFERROR(RANK(raw!$H7283,Filter(raw!$H$2:$H10000,raw!$B$2:$B10000=raw!$B7283),1),"""")"),"")</f>
        <v/>
      </c>
      <c r="E7284" s="40" t="str">
        <f t="array" ref="E7284">IFERROR(INDEX(raw!$B:$H,MATCH(1,(raw!$B:$B=$B7284)*(raw!$D:$D=$C7284),0),7), "n/a")</f>
        <v/>
      </c>
    </row>
    <row r="7285">
      <c r="B7285" s="39" t="str">
        <f>IFERROR(raw!$B7284,"")</f>
        <v/>
      </c>
      <c r="C7285" s="39" t="str">
        <f>IFERROR(raw!$D7284,"")</f>
        <v/>
      </c>
      <c r="D7285" s="39" t="str">
        <f>IFERROR(__xludf.DUMMYFUNCTION("IFERROR(RANK(raw!$H7284,Filter(raw!$H$2:$H10000,raw!$B$2:$B10000=raw!$B7284),1),"""")"),"")</f>
        <v/>
      </c>
      <c r="E7285" s="40" t="str">
        <f t="array" ref="E7285">IFERROR(INDEX(raw!$B:$H,MATCH(1,(raw!$B:$B=$B7285)*(raw!$D:$D=$C7285),0),7), "n/a")</f>
        <v/>
      </c>
    </row>
    <row r="7286">
      <c r="B7286" s="39" t="str">
        <f>IFERROR(raw!$B7285,"")</f>
        <v/>
      </c>
      <c r="C7286" s="39" t="str">
        <f>IFERROR(raw!$D7285,"")</f>
        <v/>
      </c>
      <c r="D7286" s="39" t="str">
        <f>IFERROR(__xludf.DUMMYFUNCTION("IFERROR(RANK(raw!$H7285,Filter(raw!$H$2:$H10000,raw!$B$2:$B10000=raw!$B7285),1),"""")"),"")</f>
        <v/>
      </c>
      <c r="E7286" s="40" t="str">
        <f t="array" ref="E7286">IFERROR(INDEX(raw!$B:$H,MATCH(1,(raw!$B:$B=$B7286)*(raw!$D:$D=$C7286),0),7), "n/a")</f>
        <v/>
      </c>
    </row>
    <row r="7287">
      <c r="B7287" s="39" t="str">
        <f>IFERROR(raw!$B7286,"")</f>
        <v/>
      </c>
      <c r="C7287" s="39" t="str">
        <f>IFERROR(raw!$D7286,"")</f>
        <v/>
      </c>
      <c r="D7287" s="39" t="str">
        <f>IFERROR(__xludf.DUMMYFUNCTION("IFERROR(RANK(raw!$H7286,Filter(raw!$H$2:$H10000,raw!$B$2:$B10000=raw!$B7286),1),"""")"),"")</f>
        <v/>
      </c>
      <c r="E7287" s="40" t="str">
        <f t="array" ref="E7287">IFERROR(INDEX(raw!$B:$H,MATCH(1,(raw!$B:$B=$B7287)*(raw!$D:$D=$C7287),0),7), "n/a")</f>
        <v/>
      </c>
    </row>
    <row r="7288">
      <c r="B7288" s="39" t="str">
        <f>IFERROR(raw!$B7287,"")</f>
        <v/>
      </c>
      <c r="C7288" s="39" t="str">
        <f>IFERROR(raw!$D7287,"")</f>
        <v/>
      </c>
      <c r="D7288" s="39" t="str">
        <f>IFERROR(__xludf.DUMMYFUNCTION("IFERROR(RANK(raw!$H7287,Filter(raw!$H$2:$H10000,raw!$B$2:$B10000=raw!$B7287),1),"""")"),"")</f>
        <v/>
      </c>
      <c r="E7288" s="40" t="str">
        <f t="array" ref="E7288">IFERROR(INDEX(raw!$B:$H,MATCH(1,(raw!$B:$B=$B7288)*(raw!$D:$D=$C7288),0),7), "n/a")</f>
        <v/>
      </c>
    </row>
    <row r="7289">
      <c r="B7289" s="39" t="str">
        <f>IFERROR(raw!$B7288,"")</f>
        <v/>
      </c>
      <c r="C7289" s="39" t="str">
        <f>IFERROR(raw!$D7288,"")</f>
        <v/>
      </c>
      <c r="D7289" s="39" t="str">
        <f>IFERROR(__xludf.DUMMYFUNCTION("IFERROR(RANK(raw!$H7288,Filter(raw!$H$2:$H10000,raw!$B$2:$B10000=raw!$B7288),1),"""")"),"")</f>
        <v/>
      </c>
      <c r="E7289" s="40" t="str">
        <f t="array" ref="E7289">IFERROR(INDEX(raw!$B:$H,MATCH(1,(raw!$B:$B=$B7289)*(raw!$D:$D=$C7289),0),7), "n/a")</f>
        <v/>
      </c>
    </row>
    <row r="7290">
      <c r="B7290" s="39" t="str">
        <f>IFERROR(raw!$B7289,"")</f>
        <v/>
      </c>
      <c r="C7290" s="39" t="str">
        <f>IFERROR(raw!$D7289,"")</f>
        <v/>
      </c>
      <c r="D7290" s="39" t="str">
        <f>IFERROR(__xludf.DUMMYFUNCTION("IFERROR(RANK(raw!$H7289,Filter(raw!$H$2:$H10000,raw!$B$2:$B10000=raw!$B7289),1),"""")"),"")</f>
        <v/>
      </c>
      <c r="E7290" s="40" t="str">
        <f t="array" ref="E7290">IFERROR(INDEX(raw!$B:$H,MATCH(1,(raw!$B:$B=$B7290)*(raw!$D:$D=$C7290),0),7), "n/a")</f>
        <v/>
      </c>
    </row>
    <row r="7291">
      <c r="B7291" s="39" t="str">
        <f>IFERROR(raw!$B7290,"")</f>
        <v/>
      </c>
      <c r="C7291" s="39" t="str">
        <f>IFERROR(raw!$D7290,"")</f>
        <v/>
      </c>
      <c r="D7291" s="39" t="str">
        <f>IFERROR(__xludf.DUMMYFUNCTION("IFERROR(RANK(raw!$H7290,Filter(raw!$H$2:$H10000,raw!$B$2:$B10000=raw!$B7290),1),"""")"),"")</f>
        <v/>
      </c>
      <c r="E7291" s="40" t="str">
        <f t="array" ref="E7291">IFERROR(INDEX(raw!$B:$H,MATCH(1,(raw!$B:$B=$B7291)*(raw!$D:$D=$C7291),0),7), "n/a")</f>
        <v/>
      </c>
    </row>
    <row r="7292">
      <c r="B7292" s="39" t="str">
        <f>IFERROR(raw!$B7291,"")</f>
        <v/>
      </c>
      <c r="C7292" s="39" t="str">
        <f>IFERROR(raw!$D7291,"")</f>
        <v/>
      </c>
      <c r="D7292" s="39" t="str">
        <f>IFERROR(__xludf.DUMMYFUNCTION("IFERROR(RANK(raw!$H7291,Filter(raw!$H$2:$H10000,raw!$B$2:$B10000=raw!$B7291),1),"""")"),"")</f>
        <v/>
      </c>
      <c r="E7292" s="40" t="str">
        <f t="array" ref="E7292">IFERROR(INDEX(raw!$B:$H,MATCH(1,(raw!$B:$B=$B7292)*(raw!$D:$D=$C7292),0),7), "n/a")</f>
        <v/>
      </c>
    </row>
    <row r="7293">
      <c r="B7293" s="39" t="str">
        <f>IFERROR(raw!$B7292,"")</f>
        <v/>
      </c>
      <c r="C7293" s="39" t="str">
        <f>IFERROR(raw!$D7292,"")</f>
        <v/>
      </c>
      <c r="D7293" s="39" t="str">
        <f>IFERROR(__xludf.DUMMYFUNCTION("IFERROR(RANK(raw!$H7292,Filter(raw!$H$2:$H10000,raw!$B$2:$B10000=raw!$B7292),1),"""")"),"")</f>
        <v/>
      </c>
      <c r="E7293" s="40" t="str">
        <f t="array" ref="E7293">IFERROR(INDEX(raw!$B:$H,MATCH(1,(raw!$B:$B=$B7293)*(raw!$D:$D=$C7293),0),7), "n/a")</f>
        <v/>
      </c>
    </row>
    <row r="7294">
      <c r="B7294" s="39" t="str">
        <f>IFERROR(raw!$B7293,"")</f>
        <v/>
      </c>
      <c r="C7294" s="39" t="str">
        <f>IFERROR(raw!$D7293,"")</f>
        <v/>
      </c>
      <c r="D7294" s="39" t="str">
        <f>IFERROR(__xludf.DUMMYFUNCTION("IFERROR(RANK(raw!$H7293,Filter(raw!$H$2:$H10000,raw!$B$2:$B10000=raw!$B7293),1),"""")"),"")</f>
        <v/>
      </c>
      <c r="E7294" s="40" t="str">
        <f t="array" ref="E7294">IFERROR(INDEX(raw!$B:$H,MATCH(1,(raw!$B:$B=$B7294)*(raw!$D:$D=$C7294),0),7), "n/a")</f>
        <v/>
      </c>
    </row>
    <row r="7295">
      <c r="B7295" s="39" t="str">
        <f>IFERROR(raw!$B7294,"")</f>
        <v/>
      </c>
      <c r="C7295" s="39" t="str">
        <f>IFERROR(raw!$D7294,"")</f>
        <v/>
      </c>
      <c r="D7295" s="39" t="str">
        <f>IFERROR(__xludf.DUMMYFUNCTION("IFERROR(RANK(raw!$H7294,Filter(raw!$H$2:$H10000,raw!$B$2:$B10000=raw!$B7294),1),"""")"),"")</f>
        <v/>
      </c>
      <c r="E7295" s="40" t="str">
        <f t="array" ref="E7295">IFERROR(INDEX(raw!$B:$H,MATCH(1,(raw!$B:$B=$B7295)*(raw!$D:$D=$C7295),0),7), "n/a")</f>
        <v/>
      </c>
    </row>
    <row r="7296">
      <c r="B7296" s="39" t="str">
        <f>IFERROR(raw!$B7295,"")</f>
        <v/>
      </c>
      <c r="C7296" s="39" t="str">
        <f>IFERROR(raw!$D7295,"")</f>
        <v/>
      </c>
      <c r="D7296" s="39" t="str">
        <f>IFERROR(__xludf.DUMMYFUNCTION("IFERROR(RANK(raw!$H7295,Filter(raw!$H$2:$H10000,raw!$B$2:$B10000=raw!$B7295),1),"""")"),"")</f>
        <v/>
      </c>
      <c r="E7296" s="40" t="str">
        <f t="array" ref="E7296">IFERROR(INDEX(raw!$B:$H,MATCH(1,(raw!$B:$B=$B7296)*(raw!$D:$D=$C7296),0),7), "n/a")</f>
        <v/>
      </c>
    </row>
    <row r="7297">
      <c r="B7297" s="39" t="str">
        <f>IFERROR(raw!$B7296,"")</f>
        <v/>
      </c>
      <c r="C7297" s="39" t="str">
        <f>IFERROR(raw!$D7296,"")</f>
        <v/>
      </c>
      <c r="D7297" s="39" t="str">
        <f>IFERROR(__xludf.DUMMYFUNCTION("IFERROR(RANK(raw!$H7296,Filter(raw!$H$2:$H10000,raw!$B$2:$B10000=raw!$B7296),1),"""")"),"")</f>
        <v/>
      </c>
      <c r="E7297" s="40" t="str">
        <f t="array" ref="E7297">IFERROR(INDEX(raw!$B:$H,MATCH(1,(raw!$B:$B=$B7297)*(raw!$D:$D=$C7297),0),7), "n/a")</f>
        <v/>
      </c>
    </row>
    <row r="7298">
      <c r="B7298" s="39" t="str">
        <f>IFERROR(raw!$B7297,"")</f>
        <v/>
      </c>
      <c r="C7298" s="39" t="str">
        <f>IFERROR(raw!$D7297,"")</f>
        <v/>
      </c>
      <c r="D7298" s="39" t="str">
        <f>IFERROR(__xludf.DUMMYFUNCTION("IFERROR(RANK(raw!$H7297,Filter(raw!$H$2:$H10000,raw!$B$2:$B10000=raw!$B7297),1),"""")"),"")</f>
        <v/>
      </c>
      <c r="E7298" s="40" t="str">
        <f t="array" ref="E7298">IFERROR(INDEX(raw!$B:$H,MATCH(1,(raw!$B:$B=$B7298)*(raw!$D:$D=$C7298),0),7), "n/a")</f>
        <v/>
      </c>
    </row>
    <row r="7299">
      <c r="B7299" s="39" t="str">
        <f>IFERROR(raw!$B7298,"")</f>
        <v/>
      </c>
      <c r="C7299" s="39" t="str">
        <f>IFERROR(raw!$D7298,"")</f>
        <v/>
      </c>
      <c r="D7299" s="39" t="str">
        <f>IFERROR(__xludf.DUMMYFUNCTION("IFERROR(RANK(raw!$H7298,Filter(raw!$H$2:$H10000,raw!$B$2:$B10000=raw!$B7298),1),"""")"),"")</f>
        <v/>
      </c>
      <c r="E7299" s="40" t="str">
        <f t="array" ref="E7299">IFERROR(INDEX(raw!$B:$H,MATCH(1,(raw!$B:$B=$B7299)*(raw!$D:$D=$C7299),0),7), "n/a")</f>
        <v/>
      </c>
    </row>
    <row r="7300">
      <c r="B7300" s="39" t="str">
        <f>IFERROR(raw!$B7299,"")</f>
        <v/>
      </c>
      <c r="C7300" s="39" t="str">
        <f>IFERROR(raw!$D7299,"")</f>
        <v/>
      </c>
      <c r="D7300" s="39" t="str">
        <f>IFERROR(__xludf.DUMMYFUNCTION("IFERROR(RANK(raw!$H7299,Filter(raw!$H$2:$H10000,raw!$B$2:$B10000=raw!$B7299),1),"""")"),"")</f>
        <v/>
      </c>
      <c r="E7300" s="40" t="str">
        <f t="array" ref="E7300">IFERROR(INDEX(raw!$B:$H,MATCH(1,(raw!$B:$B=$B7300)*(raw!$D:$D=$C7300),0),7), "n/a")</f>
        <v/>
      </c>
    </row>
    <row r="7301">
      <c r="B7301" s="39" t="str">
        <f>IFERROR(raw!$B7300,"")</f>
        <v/>
      </c>
      <c r="C7301" s="39" t="str">
        <f>IFERROR(raw!$D7300,"")</f>
        <v/>
      </c>
      <c r="D7301" s="39" t="str">
        <f>IFERROR(__xludf.DUMMYFUNCTION("IFERROR(RANK(raw!$H7300,Filter(raw!$H$2:$H10000,raw!$B$2:$B10000=raw!$B7300),1),"""")"),"")</f>
        <v/>
      </c>
      <c r="E7301" s="40" t="str">
        <f t="array" ref="E7301">IFERROR(INDEX(raw!$B:$H,MATCH(1,(raw!$B:$B=$B7301)*(raw!$D:$D=$C7301),0),7), "n/a")</f>
        <v/>
      </c>
    </row>
    <row r="7302">
      <c r="B7302" s="39" t="str">
        <f>IFERROR(raw!$B7301,"")</f>
        <v/>
      </c>
      <c r="C7302" s="39" t="str">
        <f>IFERROR(raw!$D7301,"")</f>
        <v/>
      </c>
      <c r="D7302" s="39" t="str">
        <f>IFERROR(__xludf.DUMMYFUNCTION("IFERROR(RANK(raw!$H7301,Filter(raw!$H$2:$H10000,raw!$B$2:$B10000=raw!$B7301),1),"""")"),"")</f>
        <v/>
      </c>
      <c r="E7302" s="40" t="str">
        <f t="array" ref="E7302">IFERROR(INDEX(raw!$B:$H,MATCH(1,(raw!$B:$B=$B7302)*(raw!$D:$D=$C7302),0),7), "n/a")</f>
        <v/>
      </c>
    </row>
    <row r="7303">
      <c r="B7303" s="39" t="str">
        <f>IFERROR(raw!$B7302,"")</f>
        <v/>
      </c>
      <c r="C7303" s="39" t="str">
        <f>IFERROR(raw!$D7302,"")</f>
        <v/>
      </c>
      <c r="D7303" s="39" t="str">
        <f>IFERROR(__xludf.DUMMYFUNCTION("IFERROR(RANK(raw!$H7302,Filter(raw!$H$2:$H10000,raw!$B$2:$B10000=raw!$B7302),1),"""")"),"")</f>
        <v/>
      </c>
      <c r="E7303" s="40" t="str">
        <f t="array" ref="E7303">IFERROR(INDEX(raw!$B:$H,MATCH(1,(raw!$B:$B=$B7303)*(raw!$D:$D=$C7303),0),7), "n/a")</f>
        <v/>
      </c>
    </row>
    <row r="7304">
      <c r="B7304" s="39" t="str">
        <f>IFERROR(raw!$B7303,"")</f>
        <v/>
      </c>
      <c r="C7304" s="39" t="str">
        <f>IFERROR(raw!$D7303,"")</f>
        <v/>
      </c>
      <c r="D7304" s="39" t="str">
        <f>IFERROR(__xludf.DUMMYFUNCTION("IFERROR(RANK(raw!$H7303,Filter(raw!$H$2:$H10000,raw!$B$2:$B10000=raw!$B7303),1),"""")"),"")</f>
        <v/>
      </c>
      <c r="E7304" s="40" t="str">
        <f t="array" ref="E7304">IFERROR(INDEX(raw!$B:$H,MATCH(1,(raw!$B:$B=$B7304)*(raw!$D:$D=$C7304),0),7), "n/a")</f>
        <v/>
      </c>
    </row>
    <row r="7305">
      <c r="B7305" s="39" t="str">
        <f>IFERROR(raw!$B7304,"")</f>
        <v/>
      </c>
      <c r="C7305" s="39" t="str">
        <f>IFERROR(raw!$D7304,"")</f>
        <v/>
      </c>
      <c r="D7305" s="39" t="str">
        <f>IFERROR(__xludf.DUMMYFUNCTION("IFERROR(RANK(raw!$H7304,Filter(raw!$H$2:$H10000,raw!$B$2:$B10000=raw!$B7304),1),"""")"),"")</f>
        <v/>
      </c>
      <c r="E7305" s="40" t="str">
        <f t="array" ref="E7305">IFERROR(INDEX(raw!$B:$H,MATCH(1,(raw!$B:$B=$B7305)*(raw!$D:$D=$C7305),0),7), "n/a")</f>
        <v/>
      </c>
    </row>
    <row r="7306">
      <c r="B7306" s="39" t="str">
        <f>IFERROR(raw!$B7305,"")</f>
        <v/>
      </c>
      <c r="C7306" s="39" t="str">
        <f>IFERROR(raw!$D7305,"")</f>
        <v/>
      </c>
      <c r="D7306" s="39" t="str">
        <f>IFERROR(__xludf.DUMMYFUNCTION("IFERROR(RANK(raw!$H7305,Filter(raw!$H$2:$H10000,raw!$B$2:$B10000=raw!$B7305),1),"""")"),"")</f>
        <v/>
      </c>
      <c r="E7306" s="40" t="str">
        <f t="array" ref="E7306">IFERROR(INDEX(raw!$B:$H,MATCH(1,(raw!$B:$B=$B7306)*(raw!$D:$D=$C7306),0),7), "n/a")</f>
        <v/>
      </c>
    </row>
    <row r="7307">
      <c r="B7307" s="39" t="str">
        <f>IFERROR(raw!$B7306,"")</f>
        <v/>
      </c>
      <c r="C7307" s="39" t="str">
        <f>IFERROR(raw!$D7306,"")</f>
        <v/>
      </c>
      <c r="D7307" s="39" t="str">
        <f>IFERROR(__xludf.DUMMYFUNCTION("IFERROR(RANK(raw!$H7306,Filter(raw!$H$2:$H10000,raw!$B$2:$B10000=raw!$B7306),1),"""")"),"")</f>
        <v/>
      </c>
      <c r="E7307" s="40" t="str">
        <f t="array" ref="E7307">IFERROR(INDEX(raw!$B:$H,MATCH(1,(raw!$B:$B=$B7307)*(raw!$D:$D=$C7307),0),7), "n/a")</f>
        <v/>
      </c>
    </row>
    <row r="7308">
      <c r="B7308" s="39" t="str">
        <f>IFERROR(raw!$B7307,"")</f>
        <v/>
      </c>
      <c r="C7308" s="39" t="str">
        <f>IFERROR(raw!$D7307,"")</f>
        <v/>
      </c>
      <c r="D7308" s="39" t="str">
        <f>IFERROR(__xludf.DUMMYFUNCTION("IFERROR(RANK(raw!$H7307,Filter(raw!$H$2:$H10000,raw!$B$2:$B10000=raw!$B7307),1),"""")"),"")</f>
        <v/>
      </c>
      <c r="E7308" s="40" t="str">
        <f t="array" ref="E7308">IFERROR(INDEX(raw!$B:$H,MATCH(1,(raw!$B:$B=$B7308)*(raw!$D:$D=$C7308),0),7), "n/a")</f>
        <v/>
      </c>
    </row>
    <row r="7309">
      <c r="B7309" s="39" t="str">
        <f>IFERROR(raw!$B7308,"")</f>
        <v/>
      </c>
      <c r="C7309" s="39" t="str">
        <f>IFERROR(raw!$D7308,"")</f>
        <v/>
      </c>
      <c r="D7309" s="39" t="str">
        <f>IFERROR(__xludf.DUMMYFUNCTION("IFERROR(RANK(raw!$H7308,Filter(raw!$H$2:$H10000,raw!$B$2:$B10000=raw!$B7308),1),"""")"),"")</f>
        <v/>
      </c>
      <c r="E7309" s="40" t="str">
        <f t="array" ref="E7309">IFERROR(INDEX(raw!$B:$H,MATCH(1,(raw!$B:$B=$B7309)*(raw!$D:$D=$C7309),0),7), "n/a")</f>
        <v/>
      </c>
    </row>
    <row r="7310">
      <c r="B7310" s="39" t="str">
        <f>IFERROR(raw!$B7309,"")</f>
        <v/>
      </c>
      <c r="C7310" s="39" t="str">
        <f>IFERROR(raw!$D7309,"")</f>
        <v/>
      </c>
      <c r="D7310" s="39" t="str">
        <f>IFERROR(__xludf.DUMMYFUNCTION("IFERROR(RANK(raw!$H7309,Filter(raw!$H$2:$H10000,raw!$B$2:$B10000=raw!$B7309),1),"""")"),"")</f>
        <v/>
      </c>
      <c r="E7310" s="40" t="str">
        <f t="array" ref="E7310">IFERROR(INDEX(raw!$B:$H,MATCH(1,(raw!$B:$B=$B7310)*(raw!$D:$D=$C7310),0),7), "n/a")</f>
        <v/>
      </c>
    </row>
    <row r="7311">
      <c r="B7311" s="39" t="str">
        <f>IFERROR(raw!$B7310,"")</f>
        <v/>
      </c>
      <c r="C7311" s="39" t="str">
        <f>IFERROR(raw!$D7310,"")</f>
        <v/>
      </c>
      <c r="D7311" s="39" t="str">
        <f>IFERROR(__xludf.DUMMYFUNCTION("IFERROR(RANK(raw!$H7310,Filter(raw!$H$2:$H10000,raw!$B$2:$B10000=raw!$B7310),1),"""")"),"")</f>
        <v/>
      </c>
      <c r="E7311" s="40" t="str">
        <f t="array" ref="E7311">IFERROR(INDEX(raw!$B:$H,MATCH(1,(raw!$B:$B=$B7311)*(raw!$D:$D=$C7311),0),7), "n/a")</f>
        <v/>
      </c>
    </row>
    <row r="7312">
      <c r="B7312" s="39" t="str">
        <f>IFERROR(raw!$B7311,"")</f>
        <v/>
      </c>
      <c r="C7312" s="39" t="str">
        <f>IFERROR(raw!$D7311,"")</f>
        <v/>
      </c>
      <c r="D7312" s="39" t="str">
        <f>IFERROR(__xludf.DUMMYFUNCTION("IFERROR(RANK(raw!$H7311,Filter(raw!$H$2:$H10000,raw!$B$2:$B10000=raw!$B7311),1),"""")"),"")</f>
        <v/>
      </c>
      <c r="E7312" s="40" t="str">
        <f t="array" ref="E7312">IFERROR(INDEX(raw!$B:$H,MATCH(1,(raw!$B:$B=$B7312)*(raw!$D:$D=$C7312),0),7), "n/a")</f>
        <v/>
      </c>
    </row>
    <row r="7313">
      <c r="B7313" s="39" t="str">
        <f>IFERROR(raw!$B7312,"")</f>
        <v/>
      </c>
      <c r="C7313" s="39" t="str">
        <f>IFERROR(raw!$D7312,"")</f>
        <v/>
      </c>
      <c r="D7313" s="39" t="str">
        <f>IFERROR(__xludf.DUMMYFUNCTION("IFERROR(RANK(raw!$H7312,Filter(raw!$H$2:$H10000,raw!$B$2:$B10000=raw!$B7312),1),"""")"),"")</f>
        <v/>
      </c>
      <c r="E7313" s="40" t="str">
        <f t="array" ref="E7313">IFERROR(INDEX(raw!$B:$H,MATCH(1,(raw!$B:$B=$B7313)*(raw!$D:$D=$C7313),0),7), "n/a")</f>
        <v/>
      </c>
    </row>
    <row r="7314">
      <c r="B7314" s="39" t="str">
        <f>IFERROR(raw!$B7313,"")</f>
        <v/>
      </c>
      <c r="C7314" s="39" t="str">
        <f>IFERROR(raw!$D7313,"")</f>
        <v/>
      </c>
      <c r="D7314" s="39" t="str">
        <f>IFERROR(__xludf.DUMMYFUNCTION("IFERROR(RANK(raw!$H7313,Filter(raw!$H$2:$H10000,raw!$B$2:$B10000=raw!$B7313),1),"""")"),"")</f>
        <v/>
      </c>
      <c r="E7314" s="40" t="str">
        <f t="array" ref="E7314">IFERROR(INDEX(raw!$B:$H,MATCH(1,(raw!$B:$B=$B7314)*(raw!$D:$D=$C7314),0),7), "n/a")</f>
        <v/>
      </c>
    </row>
    <row r="7315">
      <c r="B7315" s="39" t="str">
        <f>IFERROR(raw!$B7314,"")</f>
        <v/>
      </c>
      <c r="C7315" s="39" t="str">
        <f>IFERROR(raw!$D7314,"")</f>
        <v/>
      </c>
      <c r="D7315" s="39" t="str">
        <f>IFERROR(__xludf.DUMMYFUNCTION("IFERROR(RANK(raw!$H7314,Filter(raw!$H$2:$H10000,raw!$B$2:$B10000=raw!$B7314),1),"""")"),"")</f>
        <v/>
      </c>
      <c r="E7315" s="40" t="str">
        <f t="array" ref="E7315">IFERROR(INDEX(raw!$B:$H,MATCH(1,(raw!$B:$B=$B7315)*(raw!$D:$D=$C7315),0),7), "n/a")</f>
        <v/>
      </c>
    </row>
    <row r="7316">
      <c r="B7316" s="39" t="str">
        <f>IFERROR(raw!$B7315,"")</f>
        <v/>
      </c>
      <c r="C7316" s="39" t="str">
        <f>IFERROR(raw!$D7315,"")</f>
        <v/>
      </c>
      <c r="D7316" s="39" t="str">
        <f>IFERROR(__xludf.DUMMYFUNCTION("IFERROR(RANK(raw!$H7315,Filter(raw!$H$2:$H10000,raw!$B$2:$B10000=raw!$B7315),1),"""")"),"")</f>
        <v/>
      </c>
      <c r="E7316" s="40" t="str">
        <f t="array" ref="E7316">IFERROR(INDEX(raw!$B:$H,MATCH(1,(raw!$B:$B=$B7316)*(raw!$D:$D=$C7316),0),7), "n/a")</f>
        <v/>
      </c>
    </row>
    <row r="7317">
      <c r="B7317" s="39" t="str">
        <f>IFERROR(raw!$B7316,"")</f>
        <v/>
      </c>
      <c r="C7317" s="39" t="str">
        <f>IFERROR(raw!$D7316,"")</f>
        <v/>
      </c>
      <c r="D7317" s="39" t="str">
        <f>IFERROR(__xludf.DUMMYFUNCTION("IFERROR(RANK(raw!$H7316,Filter(raw!$H$2:$H10000,raw!$B$2:$B10000=raw!$B7316),1),"""")"),"")</f>
        <v/>
      </c>
      <c r="E7317" s="40" t="str">
        <f t="array" ref="E7317">IFERROR(INDEX(raw!$B:$H,MATCH(1,(raw!$B:$B=$B7317)*(raw!$D:$D=$C7317),0),7), "n/a")</f>
        <v/>
      </c>
    </row>
    <row r="7318">
      <c r="B7318" s="39" t="str">
        <f>IFERROR(raw!$B7317,"")</f>
        <v/>
      </c>
      <c r="C7318" s="39" t="str">
        <f>IFERROR(raw!$D7317,"")</f>
        <v/>
      </c>
      <c r="D7318" s="39" t="str">
        <f>IFERROR(__xludf.DUMMYFUNCTION("IFERROR(RANK(raw!$H7317,Filter(raw!$H$2:$H10000,raw!$B$2:$B10000=raw!$B7317),1),"""")"),"")</f>
        <v/>
      </c>
      <c r="E7318" s="40" t="str">
        <f t="array" ref="E7318">IFERROR(INDEX(raw!$B:$H,MATCH(1,(raw!$B:$B=$B7318)*(raw!$D:$D=$C7318),0),7), "n/a")</f>
        <v/>
      </c>
    </row>
    <row r="7319">
      <c r="B7319" s="39" t="str">
        <f>IFERROR(raw!$B7318,"")</f>
        <v/>
      </c>
      <c r="C7319" s="39" t="str">
        <f>IFERROR(raw!$D7318,"")</f>
        <v/>
      </c>
      <c r="D7319" s="39" t="str">
        <f>IFERROR(__xludf.DUMMYFUNCTION("IFERROR(RANK(raw!$H7318,Filter(raw!$H$2:$H10000,raw!$B$2:$B10000=raw!$B7318),1),"""")"),"")</f>
        <v/>
      </c>
      <c r="E7319" s="40" t="str">
        <f t="array" ref="E7319">IFERROR(INDEX(raw!$B:$H,MATCH(1,(raw!$B:$B=$B7319)*(raw!$D:$D=$C7319),0),7), "n/a")</f>
        <v/>
      </c>
    </row>
    <row r="7320">
      <c r="B7320" s="39" t="str">
        <f>IFERROR(raw!$B7319,"")</f>
        <v/>
      </c>
      <c r="C7320" s="39" t="str">
        <f>IFERROR(raw!$D7319,"")</f>
        <v/>
      </c>
      <c r="D7320" s="39" t="str">
        <f>IFERROR(__xludf.DUMMYFUNCTION("IFERROR(RANK(raw!$H7319,Filter(raw!$H$2:$H10000,raw!$B$2:$B10000=raw!$B7319),1),"""")"),"")</f>
        <v/>
      </c>
      <c r="E7320" s="40" t="str">
        <f t="array" ref="E7320">IFERROR(INDEX(raw!$B:$H,MATCH(1,(raw!$B:$B=$B7320)*(raw!$D:$D=$C7320),0),7), "n/a")</f>
        <v/>
      </c>
    </row>
    <row r="7321">
      <c r="B7321" s="39" t="str">
        <f>IFERROR(raw!$B7320,"")</f>
        <v/>
      </c>
      <c r="C7321" s="39" t="str">
        <f>IFERROR(raw!$D7320,"")</f>
        <v/>
      </c>
      <c r="D7321" s="39" t="str">
        <f>IFERROR(__xludf.DUMMYFUNCTION("IFERROR(RANK(raw!$H7320,Filter(raw!$H$2:$H10000,raw!$B$2:$B10000=raw!$B7320),1),"""")"),"")</f>
        <v/>
      </c>
      <c r="E7321" s="40" t="str">
        <f t="array" ref="E7321">IFERROR(INDEX(raw!$B:$H,MATCH(1,(raw!$B:$B=$B7321)*(raw!$D:$D=$C7321),0),7), "n/a")</f>
        <v/>
      </c>
    </row>
    <row r="7322">
      <c r="B7322" s="39" t="str">
        <f>IFERROR(raw!$B7321,"")</f>
        <v/>
      </c>
      <c r="C7322" s="39" t="str">
        <f>IFERROR(raw!$D7321,"")</f>
        <v/>
      </c>
      <c r="D7322" s="39" t="str">
        <f>IFERROR(__xludf.DUMMYFUNCTION("IFERROR(RANK(raw!$H7321,Filter(raw!$H$2:$H10000,raw!$B$2:$B10000=raw!$B7321),1),"""")"),"")</f>
        <v/>
      </c>
      <c r="E7322" s="40" t="str">
        <f t="array" ref="E7322">IFERROR(INDEX(raw!$B:$H,MATCH(1,(raw!$B:$B=$B7322)*(raw!$D:$D=$C7322),0),7), "n/a")</f>
        <v/>
      </c>
    </row>
    <row r="7323">
      <c r="B7323" s="39" t="str">
        <f>IFERROR(raw!$B7322,"")</f>
        <v/>
      </c>
      <c r="C7323" s="39" t="str">
        <f>IFERROR(raw!$D7322,"")</f>
        <v/>
      </c>
      <c r="D7323" s="39" t="str">
        <f>IFERROR(__xludf.DUMMYFUNCTION("IFERROR(RANK(raw!$H7322,Filter(raw!$H$2:$H10000,raw!$B$2:$B10000=raw!$B7322),1),"""")"),"")</f>
        <v/>
      </c>
      <c r="E7323" s="40" t="str">
        <f t="array" ref="E7323">IFERROR(INDEX(raw!$B:$H,MATCH(1,(raw!$B:$B=$B7323)*(raw!$D:$D=$C7323),0),7), "n/a")</f>
        <v/>
      </c>
    </row>
    <row r="7324">
      <c r="B7324" s="39" t="str">
        <f>IFERROR(raw!$B7323,"")</f>
        <v/>
      </c>
      <c r="C7324" s="39" t="str">
        <f>IFERROR(raw!$D7323,"")</f>
        <v/>
      </c>
      <c r="D7324" s="39" t="str">
        <f>IFERROR(__xludf.DUMMYFUNCTION("IFERROR(RANK(raw!$H7323,Filter(raw!$H$2:$H10000,raw!$B$2:$B10000=raw!$B7323),1),"""")"),"")</f>
        <v/>
      </c>
      <c r="E7324" s="40" t="str">
        <f t="array" ref="E7324">IFERROR(INDEX(raw!$B:$H,MATCH(1,(raw!$B:$B=$B7324)*(raw!$D:$D=$C7324),0),7), "n/a")</f>
        <v/>
      </c>
    </row>
    <row r="7325">
      <c r="B7325" s="39" t="str">
        <f>IFERROR(raw!$B7324,"")</f>
        <v/>
      </c>
      <c r="C7325" s="39" t="str">
        <f>IFERROR(raw!$D7324,"")</f>
        <v/>
      </c>
      <c r="D7325" s="39" t="str">
        <f>IFERROR(__xludf.DUMMYFUNCTION("IFERROR(RANK(raw!$H7324,Filter(raw!$H$2:$H10000,raw!$B$2:$B10000=raw!$B7324),1),"""")"),"")</f>
        <v/>
      </c>
      <c r="E7325" s="40" t="str">
        <f t="array" ref="E7325">IFERROR(INDEX(raw!$B:$H,MATCH(1,(raw!$B:$B=$B7325)*(raw!$D:$D=$C7325),0),7), "n/a")</f>
        <v/>
      </c>
    </row>
    <row r="7326">
      <c r="B7326" s="39" t="str">
        <f>IFERROR(raw!$B7325,"")</f>
        <v/>
      </c>
      <c r="C7326" s="39" t="str">
        <f>IFERROR(raw!$D7325,"")</f>
        <v/>
      </c>
      <c r="D7326" s="39" t="str">
        <f>IFERROR(__xludf.DUMMYFUNCTION("IFERROR(RANK(raw!$H7325,Filter(raw!$H$2:$H10000,raw!$B$2:$B10000=raw!$B7325),1),"""")"),"")</f>
        <v/>
      </c>
      <c r="E7326" s="40" t="str">
        <f t="array" ref="E7326">IFERROR(INDEX(raw!$B:$H,MATCH(1,(raw!$B:$B=$B7326)*(raw!$D:$D=$C7326),0),7), "n/a")</f>
        <v/>
      </c>
    </row>
    <row r="7327">
      <c r="B7327" s="39" t="str">
        <f>IFERROR(raw!$B7326,"")</f>
        <v/>
      </c>
      <c r="C7327" s="39" t="str">
        <f>IFERROR(raw!$D7326,"")</f>
        <v/>
      </c>
      <c r="D7327" s="39" t="str">
        <f>IFERROR(__xludf.DUMMYFUNCTION("IFERROR(RANK(raw!$H7326,Filter(raw!$H$2:$H10000,raw!$B$2:$B10000=raw!$B7326),1),"""")"),"")</f>
        <v/>
      </c>
      <c r="E7327" s="40" t="str">
        <f t="array" ref="E7327">IFERROR(INDEX(raw!$B:$H,MATCH(1,(raw!$B:$B=$B7327)*(raw!$D:$D=$C7327),0),7), "n/a")</f>
        <v/>
      </c>
    </row>
    <row r="7328">
      <c r="B7328" s="39" t="str">
        <f>IFERROR(raw!$B7327,"")</f>
        <v/>
      </c>
      <c r="C7328" s="39" t="str">
        <f>IFERROR(raw!$D7327,"")</f>
        <v/>
      </c>
      <c r="D7328" s="39" t="str">
        <f>IFERROR(__xludf.DUMMYFUNCTION("IFERROR(RANK(raw!$H7327,Filter(raw!$H$2:$H10000,raw!$B$2:$B10000=raw!$B7327),1),"""")"),"")</f>
        <v/>
      </c>
      <c r="E7328" s="40" t="str">
        <f t="array" ref="E7328">IFERROR(INDEX(raw!$B:$H,MATCH(1,(raw!$B:$B=$B7328)*(raw!$D:$D=$C7328),0),7), "n/a")</f>
        <v/>
      </c>
    </row>
    <row r="7329">
      <c r="B7329" s="39" t="str">
        <f>IFERROR(raw!$B7328,"")</f>
        <v/>
      </c>
      <c r="C7329" s="39" t="str">
        <f>IFERROR(raw!$D7328,"")</f>
        <v/>
      </c>
      <c r="D7329" s="39" t="str">
        <f>IFERROR(__xludf.DUMMYFUNCTION("IFERROR(RANK(raw!$H7328,Filter(raw!$H$2:$H10000,raw!$B$2:$B10000=raw!$B7328),1),"""")"),"")</f>
        <v/>
      </c>
      <c r="E7329" s="40" t="str">
        <f t="array" ref="E7329">IFERROR(INDEX(raw!$B:$H,MATCH(1,(raw!$B:$B=$B7329)*(raw!$D:$D=$C7329),0),7), "n/a")</f>
        <v/>
      </c>
    </row>
    <row r="7330">
      <c r="B7330" s="39" t="str">
        <f>IFERROR(raw!$B7329,"")</f>
        <v/>
      </c>
      <c r="C7330" s="39" t="str">
        <f>IFERROR(raw!$D7329,"")</f>
        <v/>
      </c>
      <c r="D7330" s="39" t="str">
        <f>IFERROR(__xludf.DUMMYFUNCTION("IFERROR(RANK(raw!$H7329,Filter(raw!$H$2:$H10000,raw!$B$2:$B10000=raw!$B7329),1),"""")"),"")</f>
        <v/>
      </c>
      <c r="E7330" s="40" t="str">
        <f t="array" ref="E7330">IFERROR(INDEX(raw!$B:$H,MATCH(1,(raw!$B:$B=$B7330)*(raw!$D:$D=$C7330),0),7), "n/a")</f>
        <v/>
      </c>
    </row>
    <row r="7331">
      <c r="B7331" s="39" t="str">
        <f>IFERROR(raw!$B7330,"")</f>
        <v/>
      </c>
      <c r="C7331" s="39" t="str">
        <f>IFERROR(raw!$D7330,"")</f>
        <v/>
      </c>
      <c r="D7331" s="39" t="str">
        <f>IFERROR(__xludf.DUMMYFUNCTION("IFERROR(RANK(raw!$H7330,Filter(raw!$H$2:$H10000,raw!$B$2:$B10000=raw!$B7330),1),"""")"),"")</f>
        <v/>
      </c>
      <c r="E7331" s="40" t="str">
        <f t="array" ref="E7331">IFERROR(INDEX(raw!$B:$H,MATCH(1,(raw!$B:$B=$B7331)*(raw!$D:$D=$C7331),0),7), "n/a")</f>
        <v/>
      </c>
    </row>
    <row r="7332">
      <c r="B7332" s="39" t="str">
        <f>IFERROR(raw!$B7331,"")</f>
        <v/>
      </c>
      <c r="C7332" s="39" t="str">
        <f>IFERROR(raw!$D7331,"")</f>
        <v/>
      </c>
      <c r="D7332" s="39" t="str">
        <f>IFERROR(__xludf.DUMMYFUNCTION("IFERROR(RANK(raw!$H7331,Filter(raw!$H$2:$H10000,raw!$B$2:$B10000=raw!$B7331),1),"""")"),"")</f>
        <v/>
      </c>
      <c r="E7332" s="40" t="str">
        <f t="array" ref="E7332">IFERROR(INDEX(raw!$B:$H,MATCH(1,(raw!$B:$B=$B7332)*(raw!$D:$D=$C7332),0),7), "n/a")</f>
        <v/>
      </c>
    </row>
    <row r="7333">
      <c r="B7333" s="39" t="str">
        <f>IFERROR(raw!$B7332,"")</f>
        <v/>
      </c>
      <c r="C7333" s="39" t="str">
        <f>IFERROR(raw!$D7332,"")</f>
        <v/>
      </c>
      <c r="D7333" s="39" t="str">
        <f>IFERROR(__xludf.DUMMYFUNCTION("IFERROR(RANK(raw!$H7332,Filter(raw!$H$2:$H10000,raw!$B$2:$B10000=raw!$B7332),1),"""")"),"")</f>
        <v/>
      </c>
      <c r="E7333" s="40" t="str">
        <f t="array" ref="E7333">IFERROR(INDEX(raw!$B:$H,MATCH(1,(raw!$B:$B=$B7333)*(raw!$D:$D=$C7333),0),7), "n/a")</f>
        <v/>
      </c>
    </row>
    <row r="7334">
      <c r="B7334" s="39" t="str">
        <f>IFERROR(raw!$B7333,"")</f>
        <v/>
      </c>
      <c r="C7334" s="39" t="str">
        <f>IFERROR(raw!$D7333,"")</f>
        <v/>
      </c>
      <c r="D7334" s="39" t="str">
        <f>IFERROR(__xludf.DUMMYFUNCTION("IFERROR(RANK(raw!$H7333,Filter(raw!$H$2:$H10000,raw!$B$2:$B10000=raw!$B7333),1),"""")"),"")</f>
        <v/>
      </c>
      <c r="E7334" s="40" t="str">
        <f t="array" ref="E7334">IFERROR(INDEX(raw!$B:$H,MATCH(1,(raw!$B:$B=$B7334)*(raw!$D:$D=$C7334),0),7), "n/a")</f>
        <v/>
      </c>
    </row>
    <row r="7335">
      <c r="B7335" s="39" t="str">
        <f>IFERROR(raw!$B7334,"")</f>
        <v/>
      </c>
      <c r="C7335" s="39" t="str">
        <f>IFERROR(raw!$D7334,"")</f>
        <v/>
      </c>
      <c r="D7335" s="39" t="str">
        <f>IFERROR(__xludf.DUMMYFUNCTION("IFERROR(RANK(raw!$H7334,Filter(raw!$H$2:$H10000,raw!$B$2:$B10000=raw!$B7334),1),"""")"),"")</f>
        <v/>
      </c>
      <c r="E7335" s="40" t="str">
        <f t="array" ref="E7335">IFERROR(INDEX(raw!$B:$H,MATCH(1,(raw!$B:$B=$B7335)*(raw!$D:$D=$C7335),0),7), "n/a")</f>
        <v/>
      </c>
    </row>
    <row r="7336">
      <c r="B7336" s="39" t="str">
        <f>IFERROR(raw!$B7335,"")</f>
        <v/>
      </c>
      <c r="C7336" s="39" t="str">
        <f>IFERROR(raw!$D7335,"")</f>
        <v/>
      </c>
      <c r="D7336" s="39" t="str">
        <f>IFERROR(__xludf.DUMMYFUNCTION("IFERROR(RANK(raw!$H7335,Filter(raw!$H$2:$H10000,raw!$B$2:$B10000=raw!$B7335),1),"""")"),"")</f>
        <v/>
      </c>
      <c r="E7336" s="40" t="str">
        <f t="array" ref="E7336">IFERROR(INDEX(raw!$B:$H,MATCH(1,(raw!$B:$B=$B7336)*(raw!$D:$D=$C7336),0),7), "n/a")</f>
        <v/>
      </c>
    </row>
    <row r="7337">
      <c r="B7337" s="39" t="str">
        <f>IFERROR(raw!$B7336,"")</f>
        <v/>
      </c>
      <c r="C7337" s="39" t="str">
        <f>IFERROR(raw!$D7336,"")</f>
        <v/>
      </c>
      <c r="D7337" s="39" t="str">
        <f>IFERROR(__xludf.DUMMYFUNCTION("IFERROR(RANK(raw!$H7336,Filter(raw!$H$2:$H10000,raw!$B$2:$B10000=raw!$B7336),1),"""")"),"")</f>
        <v/>
      </c>
      <c r="E7337" s="40" t="str">
        <f t="array" ref="E7337">IFERROR(INDEX(raw!$B:$H,MATCH(1,(raw!$B:$B=$B7337)*(raw!$D:$D=$C7337),0),7), "n/a")</f>
        <v/>
      </c>
    </row>
    <row r="7338">
      <c r="B7338" s="39" t="str">
        <f>IFERROR(raw!$B7337,"")</f>
        <v/>
      </c>
      <c r="C7338" s="39" t="str">
        <f>IFERROR(raw!$D7337,"")</f>
        <v/>
      </c>
      <c r="D7338" s="39" t="str">
        <f>IFERROR(__xludf.DUMMYFUNCTION("IFERROR(RANK(raw!$H7337,Filter(raw!$H$2:$H10000,raw!$B$2:$B10000=raw!$B7337),1),"""")"),"")</f>
        <v/>
      </c>
      <c r="E7338" s="40" t="str">
        <f t="array" ref="E7338">IFERROR(INDEX(raw!$B:$H,MATCH(1,(raw!$B:$B=$B7338)*(raw!$D:$D=$C7338),0),7), "n/a")</f>
        <v/>
      </c>
    </row>
    <row r="7339">
      <c r="B7339" s="39" t="str">
        <f>IFERROR(raw!$B7338,"")</f>
        <v/>
      </c>
      <c r="C7339" s="39" t="str">
        <f>IFERROR(raw!$D7338,"")</f>
        <v/>
      </c>
      <c r="D7339" s="39" t="str">
        <f>IFERROR(__xludf.DUMMYFUNCTION("IFERROR(RANK(raw!$H7338,Filter(raw!$H$2:$H10000,raw!$B$2:$B10000=raw!$B7338),1),"""")"),"")</f>
        <v/>
      </c>
      <c r="E7339" s="40" t="str">
        <f t="array" ref="E7339">IFERROR(INDEX(raw!$B:$H,MATCH(1,(raw!$B:$B=$B7339)*(raw!$D:$D=$C7339),0),7), "n/a")</f>
        <v/>
      </c>
    </row>
    <row r="7340">
      <c r="B7340" s="39" t="str">
        <f>IFERROR(raw!$B7339,"")</f>
        <v/>
      </c>
      <c r="C7340" s="39" t="str">
        <f>IFERROR(raw!$D7339,"")</f>
        <v/>
      </c>
      <c r="D7340" s="39" t="str">
        <f>IFERROR(__xludf.DUMMYFUNCTION("IFERROR(RANK(raw!$H7339,Filter(raw!$H$2:$H10000,raw!$B$2:$B10000=raw!$B7339),1),"""")"),"")</f>
        <v/>
      </c>
      <c r="E7340" s="40" t="str">
        <f t="array" ref="E7340">IFERROR(INDEX(raw!$B:$H,MATCH(1,(raw!$B:$B=$B7340)*(raw!$D:$D=$C7340),0),7), "n/a")</f>
        <v/>
      </c>
    </row>
    <row r="7341">
      <c r="B7341" s="39" t="str">
        <f>IFERROR(raw!$B7340,"")</f>
        <v/>
      </c>
      <c r="C7341" s="39" t="str">
        <f>IFERROR(raw!$D7340,"")</f>
        <v/>
      </c>
      <c r="D7341" s="39" t="str">
        <f>IFERROR(__xludf.DUMMYFUNCTION("IFERROR(RANK(raw!$H7340,Filter(raw!$H$2:$H10000,raw!$B$2:$B10000=raw!$B7340),1),"""")"),"")</f>
        <v/>
      </c>
      <c r="E7341" s="40" t="str">
        <f t="array" ref="E7341">IFERROR(INDEX(raw!$B:$H,MATCH(1,(raw!$B:$B=$B7341)*(raw!$D:$D=$C7341),0),7), "n/a")</f>
        <v/>
      </c>
    </row>
    <row r="7342">
      <c r="B7342" s="39" t="str">
        <f>IFERROR(raw!$B7341,"")</f>
        <v/>
      </c>
      <c r="C7342" s="39" t="str">
        <f>IFERROR(raw!$D7341,"")</f>
        <v/>
      </c>
      <c r="D7342" s="39" t="str">
        <f>IFERROR(__xludf.DUMMYFUNCTION("IFERROR(RANK(raw!$H7341,Filter(raw!$H$2:$H10000,raw!$B$2:$B10000=raw!$B7341),1),"""")"),"")</f>
        <v/>
      </c>
      <c r="E7342" s="40" t="str">
        <f t="array" ref="E7342">IFERROR(INDEX(raw!$B:$H,MATCH(1,(raw!$B:$B=$B7342)*(raw!$D:$D=$C7342),0),7), "n/a")</f>
        <v/>
      </c>
    </row>
    <row r="7343">
      <c r="B7343" s="39" t="str">
        <f>IFERROR(raw!$B7342,"")</f>
        <v/>
      </c>
      <c r="C7343" s="39" t="str">
        <f>IFERROR(raw!$D7342,"")</f>
        <v/>
      </c>
      <c r="D7343" s="39" t="str">
        <f>IFERROR(__xludf.DUMMYFUNCTION("IFERROR(RANK(raw!$H7342,Filter(raw!$H$2:$H10000,raw!$B$2:$B10000=raw!$B7342),1),"""")"),"")</f>
        <v/>
      </c>
      <c r="E7343" s="40" t="str">
        <f t="array" ref="E7343">IFERROR(INDEX(raw!$B:$H,MATCH(1,(raw!$B:$B=$B7343)*(raw!$D:$D=$C7343),0),7), "n/a")</f>
        <v/>
      </c>
    </row>
    <row r="7344">
      <c r="B7344" s="39" t="str">
        <f>IFERROR(raw!$B7343,"")</f>
        <v/>
      </c>
      <c r="C7344" s="39" t="str">
        <f>IFERROR(raw!$D7343,"")</f>
        <v/>
      </c>
      <c r="D7344" s="39" t="str">
        <f>IFERROR(__xludf.DUMMYFUNCTION("IFERROR(RANK(raw!$H7343,Filter(raw!$H$2:$H10000,raw!$B$2:$B10000=raw!$B7343),1),"""")"),"")</f>
        <v/>
      </c>
      <c r="E7344" s="40" t="str">
        <f t="array" ref="E7344">IFERROR(INDEX(raw!$B:$H,MATCH(1,(raw!$B:$B=$B7344)*(raw!$D:$D=$C7344),0),7), "n/a")</f>
        <v/>
      </c>
    </row>
    <row r="7345">
      <c r="B7345" s="39" t="str">
        <f>IFERROR(raw!$B7344,"")</f>
        <v/>
      </c>
      <c r="C7345" s="39" t="str">
        <f>IFERROR(raw!$D7344,"")</f>
        <v/>
      </c>
      <c r="D7345" s="39" t="str">
        <f>IFERROR(__xludf.DUMMYFUNCTION("IFERROR(RANK(raw!$H7344,Filter(raw!$H$2:$H10000,raw!$B$2:$B10000=raw!$B7344),1),"""")"),"")</f>
        <v/>
      </c>
      <c r="E7345" s="40" t="str">
        <f t="array" ref="E7345">IFERROR(INDEX(raw!$B:$H,MATCH(1,(raw!$B:$B=$B7345)*(raw!$D:$D=$C7345),0),7), "n/a")</f>
        <v/>
      </c>
    </row>
    <row r="7346">
      <c r="B7346" s="39" t="str">
        <f>IFERROR(raw!$B7345,"")</f>
        <v/>
      </c>
      <c r="C7346" s="39" t="str">
        <f>IFERROR(raw!$D7345,"")</f>
        <v/>
      </c>
      <c r="D7346" s="39" t="str">
        <f>IFERROR(__xludf.DUMMYFUNCTION("IFERROR(RANK(raw!$H7345,Filter(raw!$H$2:$H10000,raw!$B$2:$B10000=raw!$B7345),1),"""")"),"")</f>
        <v/>
      </c>
      <c r="E7346" s="40" t="str">
        <f t="array" ref="E7346">IFERROR(INDEX(raw!$B:$H,MATCH(1,(raw!$B:$B=$B7346)*(raw!$D:$D=$C7346),0),7), "n/a")</f>
        <v/>
      </c>
    </row>
    <row r="7347">
      <c r="B7347" s="39" t="str">
        <f>IFERROR(raw!$B7346,"")</f>
        <v/>
      </c>
      <c r="C7347" s="39" t="str">
        <f>IFERROR(raw!$D7346,"")</f>
        <v/>
      </c>
      <c r="D7347" s="39" t="str">
        <f>IFERROR(__xludf.DUMMYFUNCTION("IFERROR(RANK(raw!$H7346,Filter(raw!$H$2:$H10000,raw!$B$2:$B10000=raw!$B7346),1),"""")"),"")</f>
        <v/>
      </c>
      <c r="E7347" s="40" t="str">
        <f t="array" ref="E7347">IFERROR(INDEX(raw!$B:$H,MATCH(1,(raw!$B:$B=$B7347)*(raw!$D:$D=$C7347),0),7), "n/a")</f>
        <v/>
      </c>
    </row>
    <row r="7348">
      <c r="B7348" s="39" t="str">
        <f>IFERROR(raw!$B7347,"")</f>
        <v/>
      </c>
      <c r="C7348" s="39" t="str">
        <f>IFERROR(raw!$D7347,"")</f>
        <v/>
      </c>
      <c r="D7348" s="39" t="str">
        <f>IFERROR(__xludf.DUMMYFUNCTION("IFERROR(RANK(raw!$H7347,Filter(raw!$H$2:$H10000,raw!$B$2:$B10000=raw!$B7347),1),"""")"),"")</f>
        <v/>
      </c>
      <c r="E7348" s="40" t="str">
        <f t="array" ref="E7348">IFERROR(INDEX(raw!$B:$H,MATCH(1,(raw!$B:$B=$B7348)*(raw!$D:$D=$C7348),0),7), "n/a")</f>
        <v/>
      </c>
    </row>
    <row r="7349">
      <c r="B7349" s="39" t="str">
        <f>IFERROR(raw!$B7348,"")</f>
        <v/>
      </c>
      <c r="C7349" s="39" t="str">
        <f>IFERROR(raw!$D7348,"")</f>
        <v/>
      </c>
      <c r="D7349" s="39" t="str">
        <f>IFERROR(__xludf.DUMMYFUNCTION("IFERROR(RANK(raw!$H7348,Filter(raw!$H$2:$H10000,raw!$B$2:$B10000=raw!$B7348),1),"""")"),"")</f>
        <v/>
      </c>
      <c r="E7349" s="40" t="str">
        <f t="array" ref="E7349">IFERROR(INDEX(raw!$B:$H,MATCH(1,(raw!$B:$B=$B7349)*(raw!$D:$D=$C7349),0),7), "n/a")</f>
        <v/>
      </c>
    </row>
    <row r="7350">
      <c r="B7350" s="39" t="str">
        <f>IFERROR(raw!$B7349,"")</f>
        <v/>
      </c>
      <c r="C7350" s="39" t="str">
        <f>IFERROR(raw!$D7349,"")</f>
        <v/>
      </c>
      <c r="D7350" s="39" t="str">
        <f>IFERROR(__xludf.DUMMYFUNCTION("IFERROR(RANK(raw!$H7349,Filter(raw!$H$2:$H10000,raw!$B$2:$B10000=raw!$B7349),1),"""")"),"")</f>
        <v/>
      </c>
      <c r="E7350" s="40" t="str">
        <f t="array" ref="E7350">IFERROR(INDEX(raw!$B:$H,MATCH(1,(raw!$B:$B=$B7350)*(raw!$D:$D=$C7350),0),7), "n/a")</f>
        <v/>
      </c>
    </row>
    <row r="7351">
      <c r="B7351" s="39" t="str">
        <f>IFERROR(raw!$B7350,"")</f>
        <v/>
      </c>
      <c r="C7351" s="39" t="str">
        <f>IFERROR(raw!$D7350,"")</f>
        <v/>
      </c>
      <c r="D7351" s="39" t="str">
        <f>IFERROR(__xludf.DUMMYFUNCTION("IFERROR(RANK(raw!$H7350,Filter(raw!$H$2:$H10000,raw!$B$2:$B10000=raw!$B7350),1),"""")"),"")</f>
        <v/>
      </c>
      <c r="E7351" s="40" t="str">
        <f t="array" ref="E7351">IFERROR(INDEX(raw!$B:$H,MATCH(1,(raw!$B:$B=$B7351)*(raw!$D:$D=$C7351),0),7), "n/a")</f>
        <v/>
      </c>
    </row>
    <row r="7352">
      <c r="B7352" s="39" t="str">
        <f>IFERROR(raw!$B7351,"")</f>
        <v/>
      </c>
      <c r="C7352" s="39" t="str">
        <f>IFERROR(raw!$D7351,"")</f>
        <v/>
      </c>
      <c r="D7352" s="39" t="str">
        <f>IFERROR(__xludf.DUMMYFUNCTION("IFERROR(RANK(raw!$H7351,Filter(raw!$H$2:$H10000,raw!$B$2:$B10000=raw!$B7351),1),"""")"),"")</f>
        <v/>
      </c>
      <c r="E7352" s="40" t="str">
        <f t="array" ref="E7352">IFERROR(INDEX(raw!$B:$H,MATCH(1,(raw!$B:$B=$B7352)*(raw!$D:$D=$C7352),0),7), "n/a")</f>
        <v/>
      </c>
    </row>
    <row r="7353">
      <c r="B7353" s="39" t="str">
        <f>IFERROR(raw!$B7352,"")</f>
        <v/>
      </c>
      <c r="C7353" s="39" t="str">
        <f>IFERROR(raw!$D7352,"")</f>
        <v/>
      </c>
      <c r="D7353" s="39" t="str">
        <f>IFERROR(__xludf.DUMMYFUNCTION("IFERROR(RANK(raw!$H7352,Filter(raw!$H$2:$H10000,raw!$B$2:$B10000=raw!$B7352),1),"""")"),"")</f>
        <v/>
      </c>
      <c r="E7353" s="40" t="str">
        <f t="array" ref="E7353">IFERROR(INDEX(raw!$B:$H,MATCH(1,(raw!$B:$B=$B7353)*(raw!$D:$D=$C7353),0),7), "n/a")</f>
        <v/>
      </c>
    </row>
    <row r="7354">
      <c r="B7354" s="39" t="str">
        <f>IFERROR(raw!$B7353,"")</f>
        <v/>
      </c>
      <c r="C7354" s="39" t="str">
        <f>IFERROR(raw!$D7353,"")</f>
        <v/>
      </c>
      <c r="D7354" s="39" t="str">
        <f>IFERROR(__xludf.DUMMYFUNCTION("IFERROR(RANK(raw!$H7353,Filter(raw!$H$2:$H10000,raw!$B$2:$B10000=raw!$B7353),1),"""")"),"")</f>
        <v/>
      </c>
      <c r="E7354" s="40" t="str">
        <f t="array" ref="E7354">IFERROR(INDEX(raw!$B:$H,MATCH(1,(raw!$B:$B=$B7354)*(raw!$D:$D=$C7354),0),7), "n/a")</f>
        <v/>
      </c>
    </row>
    <row r="7355">
      <c r="B7355" s="39" t="str">
        <f>IFERROR(raw!$B7354,"")</f>
        <v/>
      </c>
      <c r="C7355" s="39" t="str">
        <f>IFERROR(raw!$D7354,"")</f>
        <v/>
      </c>
      <c r="D7355" s="39" t="str">
        <f>IFERROR(__xludf.DUMMYFUNCTION("IFERROR(RANK(raw!$H7354,Filter(raw!$H$2:$H10000,raw!$B$2:$B10000=raw!$B7354),1),"""")"),"")</f>
        <v/>
      </c>
      <c r="E7355" s="40" t="str">
        <f t="array" ref="E7355">IFERROR(INDEX(raw!$B:$H,MATCH(1,(raw!$B:$B=$B7355)*(raw!$D:$D=$C7355),0),7), "n/a")</f>
        <v/>
      </c>
    </row>
    <row r="7356">
      <c r="B7356" s="39" t="str">
        <f>IFERROR(raw!$B7355,"")</f>
        <v/>
      </c>
      <c r="C7356" s="39" t="str">
        <f>IFERROR(raw!$D7355,"")</f>
        <v/>
      </c>
      <c r="D7356" s="39" t="str">
        <f>IFERROR(__xludf.DUMMYFUNCTION("IFERROR(RANK(raw!$H7355,Filter(raw!$H$2:$H10000,raw!$B$2:$B10000=raw!$B7355),1),"""")"),"")</f>
        <v/>
      </c>
      <c r="E7356" s="40" t="str">
        <f t="array" ref="E7356">IFERROR(INDEX(raw!$B:$H,MATCH(1,(raw!$B:$B=$B7356)*(raw!$D:$D=$C7356),0),7), "n/a")</f>
        <v/>
      </c>
    </row>
    <row r="7357">
      <c r="B7357" s="39" t="str">
        <f>IFERROR(raw!$B7356,"")</f>
        <v/>
      </c>
      <c r="C7357" s="39" t="str">
        <f>IFERROR(raw!$D7356,"")</f>
        <v/>
      </c>
      <c r="D7357" s="39" t="str">
        <f>IFERROR(__xludf.DUMMYFUNCTION("IFERROR(RANK(raw!$H7356,Filter(raw!$H$2:$H10000,raw!$B$2:$B10000=raw!$B7356),1),"""")"),"")</f>
        <v/>
      </c>
      <c r="E7357" s="40" t="str">
        <f t="array" ref="E7357">IFERROR(INDEX(raw!$B:$H,MATCH(1,(raw!$B:$B=$B7357)*(raw!$D:$D=$C7357),0),7), "n/a")</f>
        <v/>
      </c>
    </row>
    <row r="7358">
      <c r="B7358" s="39" t="str">
        <f>IFERROR(raw!$B7357,"")</f>
        <v/>
      </c>
      <c r="C7358" s="39" t="str">
        <f>IFERROR(raw!$D7357,"")</f>
        <v/>
      </c>
      <c r="D7358" s="39" t="str">
        <f>IFERROR(__xludf.DUMMYFUNCTION("IFERROR(RANK(raw!$H7357,Filter(raw!$H$2:$H10000,raw!$B$2:$B10000=raw!$B7357),1),"""")"),"")</f>
        <v/>
      </c>
      <c r="E7358" s="40" t="str">
        <f t="array" ref="E7358">IFERROR(INDEX(raw!$B:$H,MATCH(1,(raw!$B:$B=$B7358)*(raw!$D:$D=$C7358),0),7), "n/a")</f>
        <v/>
      </c>
    </row>
    <row r="7359">
      <c r="B7359" s="39" t="str">
        <f>IFERROR(raw!$B7358,"")</f>
        <v/>
      </c>
      <c r="C7359" s="39" t="str">
        <f>IFERROR(raw!$D7358,"")</f>
        <v/>
      </c>
      <c r="D7359" s="39" t="str">
        <f>IFERROR(__xludf.DUMMYFUNCTION("IFERROR(RANK(raw!$H7358,Filter(raw!$H$2:$H10000,raw!$B$2:$B10000=raw!$B7358),1),"""")"),"")</f>
        <v/>
      </c>
      <c r="E7359" s="40" t="str">
        <f t="array" ref="E7359">IFERROR(INDEX(raw!$B:$H,MATCH(1,(raw!$B:$B=$B7359)*(raw!$D:$D=$C7359),0),7), "n/a")</f>
        <v/>
      </c>
    </row>
    <row r="7360">
      <c r="B7360" s="39" t="str">
        <f>IFERROR(raw!$B7359,"")</f>
        <v/>
      </c>
      <c r="C7360" s="39" t="str">
        <f>IFERROR(raw!$D7359,"")</f>
        <v/>
      </c>
      <c r="D7360" s="39" t="str">
        <f>IFERROR(__xludf.DUMMYFUNCTION("IFERROR(RANK(raw!$H7359,Filter(raw!$H$2:$H10000,raw!$B$2:$B10000=raw!$B7359),1),"""")"),"")</f>
        <v/>
      </c>
      <c r="E7360" s="40" t="str">
        <f t="array" ref="E7360">IFERROR(INDEX(raw!$B:$H,MATCH(1,(raw!$B:$B=$B7360)*(raw!$D:$D=$C7360),0),7), "n/a")</f>
        <v/>
      </c>
    </row>
    <row r="7361">
      <c r="B7361" s="39" t="str">
        <f>IFERROR(raw!$B7360,"")</f>
        <v/>
      </c>
      <c r="C7361" s="39" t="str">
        <f>IFERROR(raw!$D7360,"")</f>
        <v/>
      </c>
      <c r="D7361" s="39" t="str">
        <f>IFERROR(__xludf.DUMMYFUNCTION("IFERROR(RANK(raw!$H7360,Filter(raw!$H$2:$H10000,raw!$B$2:$B10000=raw!$B7360),1),"""")"),"")</f>
        <v/>
      </c>
      <c r="E7361" s="40" t="str">
        <f t="array" ref="E7361">IFERROR(INDEX(raw!$B:$H,MATCH(1,(raw!$B:$B=$B7361)*(raw!$D:$D=$C7361),0),7), "n/a")</f>
        <v/>
      </c>
    </row>
    <row r="7362">
      <c r="B7362" s="39" t="str">
        <f>IFERROR(raw!$B7361,"")</f>
        <v/>
      </c>
      <c r="C7362" s="39" t="str">
        <f>IFERROR(raw!$D7361,"")</f>
        <v/>
      </c>
      <c r="D7362" s="39" t="str">
        <f>IFERROR(__xludf.DUMMYFUNCTION("IFERROR(RANK(raw!$H7361,Filter(raw!$H$2:$H10000,raw!$B$2:$B10000=raw!$B7361),1),"""")"),"")</f>
        <v/>
      </c>
      <c r="E7362" s="40" t="str">
        <f t="array" ref="E7362">IFERROR(INDEX(raw!$B:$H,MATCH(1,(raw!$B:$B=$B7362)*(raw!$D:$D=$C7362),0),7), "n/a")</f>
        <v/>
      </c>
    </row>
    <row r="7363">
      <c r="B7363" s="39" t="str">
        <f>IFERROR(raw!$B7362,"")</f>
        <v/>
      </c>
      <c r="C7363" s="39" t="str">
        <f>IFERROR(raw!$D7362,"")</f>
        <v/>
      </c>
      <c r="D7363" s="39" t="str">
        <f>IFERROR(__xludf.DUMMYFUNCTION("IFERROR(RANK(raw!$H7362,Filter(raw!$H$2:$H10000,raw!$B$2:$B10000=raw!$B7362),1),"""")"),"")</f>
        <v/>
      </c>
      <c r="E7363" s="40" t="str">
        <f t="array" ref="E7363">IFERROR(INDEX(raw!$B:$H,MATCH(1,(raw!$B:$B=$B7363)*(raw!$D:$D=$C7363),0),7), "n/a")</f>
        <v/>
      </c>
    </row>
    <row r="7364">
      <c r="B7364" s="39" t="str">
        <f>IFERROR(raw!$B7363,"")</f>
        <v/>
      </c>
      <c r="C7364" s="39" t="str">
        <f>IFERROR(raw!$D7363,"")</f>
        <v/>
      </c>
      <c r="D7364" s="39" t="str">
        <f>IFERROR(__xludf.DUMMYFUNCTION("IFERROR(RANK(raw!$H7363,Filter(raw!$H$2:$H10000,raw!$B$2:$B10000=raw!$B7363),1),"""")"),"")</f>
        <v/>
      </c>
      <c r="E7364" s="40" t="str">
        <f t="array" ref="E7364">IFERROR(INDEX(raw!$B:$H,MATCH(1,(raw!$B:$B=$B7364)*(raw!$D:$D=$C7364),0),7), "n/a")</f>
        <v/>
      </c>
    </row>
    <row r="7365">
      <c r="B7365" s="39" t="str">
        <f>IFERROR(raw!$B7364,"")</f>
        <v/>
      </c>
      <c r="C7365" s="39" t="str">
        <f>IFERROR(raw!$D7364,"")</f>
        <v/>
      </c>
      <c r="D7365" s="39" t="str">
        <f>IFERROR(__xludf.DUMMYFUNCTION("IFERROR(RANK(raw!$H7364,Filter(raw!$H$2:$H10000,raw!$B$2:$B10000=raw!$B7364),1),"""")"),"")</f>
        <v/>
      </c>
      <c r="E7365" s="40" t="str">
        <f t="array" ref="E7365">IFERROR(INDEX(raw!$B:$H,MATCH(1,(raw!$B:$B=$B7365)*(raw!$D:$D=$C7365),0),7), "n/a")</f>
        <v/>
      </c>
    </row>
    <row r="7366">
      <c r="B7366" s="39" t="str">
        <f>IFERROR(raw!$B7365,"")</f>
        <v/>
      </c>
      <c r="C7366" s="39" t="str">
        <f>IFERROR(raw!$D7365,"")</f>
        <v/>
      </c>
      <c r="D7366" s="39" t="str">
        <f>IFERROR(__xludf.DUMMYFUNCTION("IFERROR(RANK(raw!$H7365,Filter(raw!$H$2:$H10000,raw!$B$2:$B10000=raw!$B7365),1),"""")"),"")</f>
        <v/>
      </c>
      <c r="E7366" s="40" t="str">
        <f t="array" ref="E7366">IFERROR(INDEX(raw!$B:$H,MATCH(1,(raw!$B:$B=$B7366)*(raw!$D:$D=$C7366),0),7), "n/a")</f>
        <v/>
      </c>
    </row>
    <row r="7367">
      <c r="B7367" s="39" t="str">
        <f>IFERROR(raw!$B7366,"")</f>
        <v/>
      </c>
      <c r="C7367" s="39" t="str">
        <f>IFERROR(raw!$D7366,"")</f>
        <v/>
      </c>
      <c r="D7367" s="39" t="str">
        <f>IFERROR(__xludf.DUMMYFUNCTION("IFERROR(RANK(raw!$H7366,Filter(raw!$H$2:$H10000,raw!$B$2:$B10000=raw!$B7366),1),"""")"),"")</f>
        <v/>
      </c>
      <c r="E7367" s="40" t="str">
        <f t="array" ref="E7367">IFERROR(INDEX(raw!$B:$H,MATCH(1,(raw!$B:$B=$B7367)*(raw!$D:$D=$C7367),0),7), "n/a")</f>
        <v/>
      </c>
    </row>
    <row r="7368">
      <c r="B7368" s="39" t="str">
        <f>IFERROR(raw!$B7367,"")</f>
        <v/>
      </c>
      <c r="C7368" s="39" t="str">
        <f>IFERROR(raw!$D7367,"")</f>
        <v/>
      </c>
      <c r="D7368" s="39" t="str">
        <f>IFERROR(__xludf.DUMMYFUNCTION("IFERROR(RANK(raw!$H7367,Filter(raw!$H$2:$H10000,raw!$B$2:$B10000=raw!$B7367),1),"""")"),"")</f>
        <v/>
      </c>
      <c r="E7368" s="40" t="str">
        <f t="array" ref="E7368">IFERROR(INDEX(raw!$B:$H,MATCH(1,(raw!$B:$B=$B7368)*(raw!$D:$D=$C7368),0),7), "n/a")</f>
        <v/>
      </c>
    </row>
    <row r="7369">
      <c r="B7369" s="39" t="str">
        <f>IFERROR(raw!$B7368,"")</f>
        <v/>
      </c>
      <c r="C7369" s="39" t="str">
        <f>IFERROR(raw!$D7368,"")</f>
        <v/>
      </c>
      <c r="D7369" s="39" t="str">
        <f>IFERROR(__xludf.DUMMYFUNCTION("IFERROR(RANK(raw!$H7368,Filter(raw!$H$2:$H10000,raw!$B$2:$B10000=raw!$B7368),1),"""")"),"")</f>
        <v/>
      </c>
      <c r="E7369" s="40" t="str">
        <f t="array" ref="E7369">IFERROR(INDEX(raw!$B:$H,MATCH(1,(raw!$B:$B=$B7369)*(raw!$D:$D=$C7369),0),7), "n/a")</f>
        <v/>
      </c>
    </row>
    <row r="7370">
      <c r="B7370" s="39" t="str">
        <f>IFERROR(raw!$B7369,"")</f>
        <v/>
      </c>
      <c r="C7370" s="39" t="str">
        <f>IFERROR(raw!$D7369,"")</f>
        <v/>
      </c>
      <c r="D7370" s="39" t="str">
        <f>IFERROR(__xludf.DUMMYFUNCTION("IFERROR(RANK(raw!$H7369,Filter(raw!$H$2:$H10000,raw!$B$2:$B10000=raw!$B7369),1),"""")"),"")</f>
        <v/>
      </c>
      <c r="E7370" s="40" t="str">
        <f t="array" ref="E7370">IFERROR(INDEX(raw!$B:$H,MATCH(1,(raw!$B:$B=$B7370)*(raw!$D:$D=$C7370),0),7), "n/a")</f>
        <v/>
      </c>
    </row>
    <row r="7371">
      <c r="B7371" s="39" t="str">
        <f>IFERROR(raw!$B7370,"")</f>
        <v/>
      </c>
      <c r="C7371" s="39" t="str">
        <f>IFERROR(raw!$D7370,"")</f>
        <v/>
      </c>
      <c r="D7371" s="39" t="str">
        <f>IFERROR(__xludf.DUMMYFUNCTION("IFERROR(RANK(raw!$H7370,Filter(raw!$H$2:$H10000,raw!$B$2:$B10000=raw!$B7370),1),"""")"),"")</f>
        <v/>
      </c>
      <c r="E7371" s="40" t="str">
        <f t="array" ref="E7371">IFERROR(INDEX(raw!$B:$H,MATCH(1,(raw!$B:$B=$B7371)*(raw!$D:$D=$C7371),0),7), "n/a")</f>
        <v/>
      </c>
    </row>
    <row r="7372">
      <c r="B7372" s="39" t="str">
        <f>IFERROR(raw!$B7371,"")</f>
        <v/>
      </c>
      <c r="C7372" s="39" t="str">
        <f>IFERROR(raw!$D7371,"")</f>
        <v/>
      </c>
      <c r="D7372" s="39" t="str">
        <f>IFERROR(__xludf.DUMMYFUNCTION("IFERROR(RANK(raw!$H7371,Filter(raw!$H$2:$H10000,raw!$B$2:$B10000=raw!$B7371),1),"""")"),"")</f>
        <v/>
      </c>
      <c r="E7372" s="40" t="str">
        <f t="array" ref="E7372">IFERROR(INDEX(raw!$B:$H,MATCH(1,(raw!$B:$B=$B7372)*(raw!$D:$D=$C7372),0),7), "n/a")</f>
        <v/>
      </c>
    </row>
    <row r="7373">
      <c r="B7373" s="39" t="str">
        <f>IFERROR(raw!$B7372,"")</f>
        <v/>
      </c>
      <c r="C7373" s="39" t="str">
        <f>IFERROR(raw!$D7372,"")</f>
        <v/>
      </c>
      <c r="D7373" s="39" t="str">
        <f>IFERROR(__xludf.DUMMYFUNCTION("IFERROR(RANK(raw!$H7372,Filter(raw!$H$2:$H10000,raw!$B$2:$B10000=raw!$B7372),1),"""")"),"")</f>
        <v/>
      </c>
      <c r="E7373" s="40" t="str">
        <f t="array" ref="E7373">IFERROR(INDEX(raw!$B:$H,MATCH(1,(raw!$B:$B=$B7373)*(raw!$D:$D=$C7373),0),7), "n/a")</f>
        <v/>
      </c>
    </row>
    <row r="7374">
      <c r="B7374" s="39" t="str">
        <f>IFERROR(raw!$B7373,"")</f>
        <v/>
      </c>
      <c r="C7374" s="39" t="str">
        <f>IFERROR(raw!$D7373,"")</f>
        <v/>
      </c>
      <c r="D7374" s="39" t="str">
        <f>IFERROR(__xludf.DUMMYFUNCTION("IFERROR(RANK(raw!$H7373,Filter(raw!$H$2:$H10000,raw!$B$2:$B10000=raw!$B7373),1),"""")"),"")</f>
        <v/>
      </c>
      <c r="E7374" s="40" t="str">
        <f t="array" ref="E7374">IFERROR(INDEX(raw!$B:$H,MATCH(1,(raw!$B:$B=$B7374)*(raw!$D:$D=$C7374),0),7), "n/a")</f>
        <v/>
      </c>
    </row>
    <row r="7375">
      <c r="B7375" s="39" t="str">
        <f>IFERROR(raw!$B7374,"")</f>
        <v/>
      </c>
      <c r="C7375" s="39" t="str">
        <f>IFERROR(raw!$D7374,"")</f>
        <v/>
      </c>
      <c r="D7375" s="39" t="str">
        <f>IFERROR(__xludf.DUMMYFUNCTION("IFERROR(RANK(raw!$H7374,Filter(raw!$H$2:$H10000,raw!$B$2:$B10000=raw!$B7374),1),"""")"),"")</f>
        <v/>
      </c>
      <c r="E7375" s="40" t="str">
        <f t="array" ref="E7375">IFERROR(INDEX(raw!$B:$H,MATCH(1,(raw!$B:$B=$B7375)*(raw!$D:$D=$C7375),0),7), "n/a")</f>
        <v/>
      </c>
    </row>
    <row r="7376">
      <c r="B7376" s="39" t="str">
        <f>IFERROR(raw!$B7375,"")</f>
        <v/>
      </c>
      <c r="C7376" s="39" t="str">
        <f>IFERROR(raw!$D7375,"")</f>
        <v/>
      </c>
      <c r="D7376" s="39" t="str">
        <f>IFERROR(__xludf.DUMMYFUNCTION("IFERROR(RANK(raw!$H7375,Filter(raw!$H$2:$H10000,raw!$B$2:$B10000=raw!$B7375),1),"""")"),"")</f>
        <v/>
      </c>
      <c r="E7376" s="40" t="str">
        <f t="array" ref="E7376">IFERROR(INDEX(raw!$B:$H,MATCH(1,(raw!$B:$B=$B7376)*(raw!$D:$D=$C7376),0),7), "n/a")</f>
        <v/>
      </c>
    </row>
    <row r="7377">
      <c r="B7377" s="39" t="str">
        <f>IFERROR(raw!$B7376,"")</f>
        <v/>
      </c>
      <c r="C7377" s="39" t="str">
        <f>IFERROR(raw!$D7376,"")</f>
        <v/>
      </c>
      <c r="D7377" s="39" t="str">
        <f>IFERROR(__xludf.DUMMYFUNCTION("IFERROR(RANK(raw!$H7376,Filter(raw!$H$2:$H10000,raw!$B$2:$B10000=raw!$B7376),1),"""")"),"")</f>
        <v/>
      </c>
      <c r="E7377" s="40" t="str">
        <f t="array" ref="E7377">IFERROR(INDEX(raw!$B:$H,MATCH(1,(raw!$B:$B=$B7377)*(raw!$D:$D=$C7377),0),7), "n/a")</f>
        <v/>
      </c>
    </row>
    <row r="7378">
      <c r="B7378" s="39" t="str">
        <f>IFERROR(raw!$B7377,"")</f>
        <v/>
      </c>
      <c r="C7378" s="39" t="str">
        <f>IFERROR(raw!$D7377,"")</f>
        <v/>
      </c>
      <c r="D7378" s="39" t="str">
        <f>IFERROR(__xludf.DUMMYFUNCTION("IFERROR(RANK(raw!$H7377,Filter(raw!$H$2:$H10000,raw!$B$2:$B10000=raw!$B7377),1),"""")"),"")</f>
        <v/>
      </c>
      <c r="E7378" s="40" t="str">
        <f t="array" ref="E7378">IFERROR(INDEX(raw!$B:$H,MATCH(1,(raw!$B:$B=$B7378)*(raw!$D:$D=$C7378),0),7), "n/a")</f>
        <v/>
      </c>
    </row>
    <row r="7379">
      <c r="B7379" s="39" t="str">
        <f>IFERROR(raw!$B7378,"")</f>
        <v/>
      </c>
      <c r="C7379" s="39" t="str">
        <f>IFERROR(raw!$D7378,"")</f>
        <v/>
      </c>
      <c r="D7379" s="39" t="str">
        <f>IFERROR(__xludf.DUMMYFUNCTION("IFERROR(RANK(raw!$H7378,Filter(raw!$H$2:$H10000,raw!$B$2:$B10000=raw!$B7378),1),"""")"),"")</f>
        <v/>
      </c>
      <c r="E7379" s="40" t="str">
        <f t="array" ref="E7379">IFERROR(INDEX(raw!$B:$H,MATCH(1,(raw!$B:$B=$B7379)*(raw!$D:$D=$C7379),0),7), "n/a")</f>
        <v/>
      </c>
    </row>
    <row r="7380">
      <c r="B7380" s="39" t="str">
        <f>IFERROR(raw!$B7379,"")</f>
        <v/>
      </c>
      <c r="C7380" s="39" t="str">
        <f>IFERROR(raw!$D7379,"")</f>
        <v/>
      </c>
      <c r="D7380" s="39" t="str">
        <f>IFERROR(__xludf.DUMMYFUNCTION("IFERROR(RANK(raw!$H7379,Filter(raw!$H$2:$H10000,raw!$B$2:$B10000=raw!$B7379),1),"""")"),"")</f>
        <v/>
      </c>
      <c r="E7380" s="40" t="str">
        <f t="array" ref="E7380">IFERROR(INDEX(raw!$B:$H,MATCH(1,(raw!$B:$B=$B7380)*(raw!$D:$D=$C7380),0),7), "n/a")</f>
        <v/>
      </c>
    </row>
    <row r="7381">
      <c r="B7381" s="39" t="str">
        <f>IFERROR(raw!$B7380,"")</f>
        <v/>
      </c>
      <c r="C7381" s="39" t="str">
        <f>IFERROR(raw!$D7380,"")</f>
        <v/>
      </c>
      <c r="D7381" s="39" t="str">
        <f>IFERROR(__xludf.DUMMYFUNCTION("IFERROR(RANK(raw!$H7380,Filter(raw!$H$2:$H10000,raw!$B$2:$B10000=raw!$B7380),1),"""")"),"")</f>
        <v/>
      </c>
      <c r="E7381" s="40" t="str">
        <f t="array" ref="E7381">IFERROR(INDEX(raw!$B:$H,MATCH(1,(raw!$B:$B=$B7381)*(raw!$D:$D=$C7381),0),7), "n/a")</f>
        <v/>
      </c>
    </row>
    <row r="7382">
      <c r="B7382" s="39" t="str">
        <f>IFERROR(raw!$B7381,"")</f>
        <v/>
      </c>
      <c r="C7382" s="39" t="str">
        <f>IFERROR(raw!$D7381,"")</f>
        <v/>
      </c>
      <c r="D7382" s="39" t="str">
        <f>IFERROR(__xludf.DUMMYFUNCTION("IFERROR(RANK(raw!$H7381,Filter(raw!$H$2:$H10000,raw!$B$2:$B10000=raw!$B7381),1),"""")"),"")</f>
        <v/>
      </c>
      <c r="E7382" s="40" t="str">
        <f t="array" ref="E7382">IFERROR(INDEX(raw!$B:$H,MATCH(1,(raw!$B:$B=$B7382)*(raw!$D:$D=$C7382),0),7), "n/a")</f>
        <v/>
      </c>
    </row>
    <row r="7383">
      <c r="B7383" s="39" t="str">
        <f>IFERROR(raw!$B7382,"")</f>
        <v/>
      </c>
      <c r="C7383" s="39" t="str">
        <f>IFERROR(raw!$D7382,"")</f>
        <v/>
      </c>
      <c r="D7383" s="39" t="str">
        <f>IFERROR(__xludf.DUMMYFUNCTION("IFERROR(RANK(raw!$H7382,Filter(raw!$H$2:$H10000,raw!$B$2:$B10000=raw!$B7382),1),"""")"),"")</f>
        <v/>
      </c>
      <c r="E7383" s="40" t="str">
        <f t="array" ref="E7383">IFERROR(INDEX(raw!$B:$H,MATCH(1,(raw!$B:$B=$B7383)*(raw!$D:$D=$C7383),0),7), "n/a")</f>
        <v/>
      </c>
    </row>
    <row r="7384">
      <c r="B7384" s="39" t="str">
        <f>IFERROR(raw!$B7383,"")</f>
        <v/>
      </c>
      <c r="C7384" s="39" t="str">
        <f>IFERROR(raw!$D7383,"")</f>
        <v/>
      </c>
      <c r="D7384" s="39" t="str">
        <f>IFERROR(__xludf.DUMMYFUNCTION("IFERROR(RANK(raw!$H7383,Filter(raw!$H$2:$H10000,raw!$B$2:$B10000=raw!$B7383),1),"""")"),"")</f>
        <v/>
      </c>
      <c r="E7384" s="40" t="str">
        <f t="array" ref="E7384">IFERROR(INDEX(raw!$B:$H,MATCH(1,(raw!$B:$B=$B7384)*(raw!$D:$D=$C7384),0),7), "n/a")</f>
        <v/>
      </c>
    </row>
    <row r="7385">
      <c r="B7385" s="39" t="str">
        <f>IFERROR(raw!$B7384,"")</f>
        <v/>
      </c>
      <c r="C7385" s="39" t="str">
        <f>IFERROR(raw!$D7384,"")</f>
        <v/>
      </c>
      <c r="D7385" s="39" t="str">
        <f>IFERROR(__xludf.DUMMYFUNCTION("IFERROR(RANK(raw!$H7384,Filter(raw!$H$2:$H10000,raw!$B$2:$B10000=raw!$B7384),1),"""")"),"")</f>
        <v/>
      </c>
      <c r="E7385" s="40" t="str">
        <f t="array" ref="E7385">IFERROR(INDEX(raw!$B:$H,MATCH(1,(raw!$B:$B=$B7385)*(raw!$D:$D=$C7385),0),7), "n/a")</f>
        <v/>
      </c>
    </row>
    <row r="7386">
      <c r="B7386" s="39" t="str">
        <f>IFERROR(raw!$B7385,"")</f>
        <v/>
      </c>
      <c r="C7386" s="39" t="str">
        <f>IFERROR(raw!$D7385,"")</f>
        <v/>
      </c>
      <c r="D7386" s="39" t="str">
        <f>IFERROR(__xludf.DUMMYFUNCTION("IFERROR(RANK(raw!$H7385,Filter(raw!$H$2:$H10000,raw!$B$2:$B10000=raw!$B7385),1),"""")"),"")</f>
        <v/>
      </c>
      <c r="E7386" s="40" t="str">
        <f t="array" ref="E7386">IFERROR(INDEX(raw!$B:$H,MATCH(1,(raw!$B:$B=$B7386)*(raw!$D:$D=$C7386),0),7), "n/a")</f>
        <v/>
      </c>
    </row>
    <row r="7387">
      <c r="B7387" s="39" t="str">
        <f>IFERROR(raw!$B7386,"")</f>
        <v/>
      </c>
      <c r="C7387" s="39" t="str">
        <f>IFERROR(raw!$D7386,"")</f>
        <v/>
      </c>
      <c r="D7387" s="39" t="str">
        <f>IFERROR(__xludf.DUMMYFUNCTION("IFERROR(RANK(raw!$H7386,Filter(raw!$H$2:$H10000,raw!$B$2:$B10000=raw!$B7386),1),"""")"),"")</f>
        <v/>
      </c>
      <c r="E7387" s="40" t="str">
        <f t="array" ref="E7387">IFERROR(INDEX(raw!$B:$H,MATCH(1,(raw!$B:$B=$B7387)*(raw!$D:$D=$C7387),0),7), "n/a")</f>
        <v/>
      </c>
    </row>
    <row r="7388">
      <c r="B7388" s="39" t="str">
        <f>IFERROR(raw!$B7387,"")</f>
        <v/>
      </c>
      <c r="C7388" s="39" t="str">
        <f>IFERROR(raw!$D7387,"")</f>
        <v/>
      </c>
      <c r="D7388" s="39" t="str">
        <f>IFERROR(__xludf.DUMMYFUNCTION("IFERROR(RANK(raw!$H7387,Filter(raw!$H$2:$H10000,raw!$B$2:$B10000=raw!$B7387),1),"""")"),"")</f>
        <v/>
      </c>
      <c r="E7388" s="40" t="str">
        <f t="array" ref="E7388">IFERROR(INDEX(raw!$B:$H,MATCH(1,(raw!$B:$B=$B7388)*(raw!$D:$D=$C7388),0),7), "n/a")</f>
        <v/>
      </c>
    </row>
    <row r="7389">
      <c r="B7389" s="39" t="str">
        <f>IFERROR(raw!$B7388,"")</f>
        <v/>
      </c>
      <c r="C7389" s="39" t="str">
        <f>IFERROR(raw!$D7388,"")</f>
        <v/>
      </c>
      <c r="D7389" s="39" t="str">
        <f>IFERROR(__xludf.DUMMYFUNCTION("IFERROR(RANK(raw!$H7388,Filter(raw!$H$2:$H10000,raw!$B$2:$B10000=raw!$B7388),1),"""")"),"")</f>
        <v/>
      </c>
      <c r="E7389" s="40" t="str">
        <f t="array" ref="E7389">IFERROR(INDEX(raw!$B:$H,MATCH(1,(raw!$B:$B=$B7389)*(raw!$D:$D=$C7389),0),7), "n/a")</f>
        <v/>
      </c>
    </row>
    <row r="7390">
      <c r="B7390" s="39" t="str">
        <f>IFERROR(raw!$B7389,"")</f>
        <v/>
      </c>
      <c r="C7390" s="39" t="str">
        <f>IFERROR(raw!$D7389,"")</f>
        <v/>
      </c>
      <c r="D7390" s="39" t="str">
        <f>IFERROR(__xludf.DUMMYFUNCTION("IFERROR(RANK(raw!$H7389,Filter(raw!$H$2:$H10000,raw!$B$2:$B10000=raw!$B7389),1),"""")"),"")</f>
        <v/>
      </c>
      <c r="E7390" s="40" t="str">
        <f t="array" ref="E7390">IFERROR(INDEX(raw!$B:$H,MATCH(1,(raw!$B:$B=$B7390)*(raw!$D:$D=$C7390),0),7), "n/a")</f>
        <v/>
      </c>
    </row>
    <row r="7391">
      <c r="B7391" s="39" t="str">
        <f>IFERROR(raw!$B7390,"")</f>
        <v/>
      </c>
      <c r="C7391" s="39" t="str">
        <f>IFERROR(raw!$D7390,"")</f>
        <v/>
      </c>
      <c r="D7391" s="39" t="str">
        <f>IFERROR(__xludf.DUMMYFUNCTION("IFERROR(RANK(raw!$H7390,Filter(raw!$H$2:$H10000,raw!$B$2:$B10000=raw!$B7390),1),"""")"),"")</f>
        <v/>
      </c>
      <c r="E7391" s="40" t="str">
        <f t="array" ref="E7391">IFERROR(INDEX(raw!$B:$H,MATCH(1,(raw!$B:$B=$B7391)*(raw!$D:$D=$C7391),0),7), "n/a")</f>
        <v/>
      </c>
    </row>
    <row r="7392">
      <c r="B7392" s="39" t="str">
        <f>IFERROR(raw!$B7391,"")</f>
        <v/>
      </c>
      <c r="C7392" s="39" t="str">
        <f>IFERROR(raw!$D7391,"")</f>
        <v/>
      </c>
      <c r="D7392" s="39" t="str">
        <f>IFERROR(__xludf.DUMMYFUNCTION("IFERROR(RANK(raw!$H7391,Filter(raw!$H$2:$H10000,raw!$B$2:$B10000=raw!$B7391),1),"""")"),"")</f>
        <v/>
      </c>
      <c r="E7392" s="40" t="str">
        <f t="array" ref="E7392">IFERROR(INDEX(raw!$B:$H,MATCH(1,(raw!$B:$B=$B7392)*(raw!$D:$D=$C7392),0),7), "n/a")</f>
        <v/>
      </c>
    </row>
    <row r="7393">
      <c r="B7393" s="39" t="str">
        <f>IFERROR(raw!$B7392,"")</f>
        <v/>
      </c>
      <c r="C7393" s="39" t="str">
        <f>IFERROR(raw!$D7392,"")</f>
        <v/>
      </c>
      <c r="D7393" s="39" t="str">
        <f>IFERROR(__xludf.DUMMYFUNCTION("IFERROR(RANK(raw!$H7392,Filter(raw!$H$2:$H10000,raw!$B$2:$B10000=raw!$B7392),1),"""")"),"")</f>
        <v/>
      </c>
      <c r="E7393" s="40" t="str">
        <f t="array" ref="E7393">IFERROR(INDEX(raw!$B:$H,MATCH(1,(raw!$B:$B=$B7393)*(raw!$D:$D=$C7393),0),7), "n/a")</f>
        <v/>
      </c>
    </row>
    <row r="7394">
      <c r="B7394" s="39" t="str">
        <f>IFERROR(raw!$B7393,"")</f>
        <v/>
      </c>
      <c r="C7394" s="39" t="str">
        <f>IFERROR(raw!$D7393,"")</f>
        <v/>
      </c>
      <c r="D7394" s="39" t="str">
        <f>IFERROR(__xludf.DUMMYFUNCTION("IFERROR(RANK(raw!$H7393,Filter(raw!$H$2:$H10000,raw!$B$2:$B10000=raw!$B7393),1),"""")"),"")</f>
        <v/>
      </c>
      <c r="E7394" s="40" t="str">
        <f t="array" ref="E7394">IFERROR(INDEX(raw!$B:$H,MATCH(1,(raw!$B:$B=$B7394)*(raw!$D:$D=$C7394),0),7), "n/a")</f>
        <v/>
      </c>
    </row>
    <row r="7395">
      <c r="B7395" s="39" t="str">
        <f>IFERROR(raw!$B7394,"")</f>
        <v/>
      </c>
      <c r="C7395" s="39" t="str">
        <f>IFERROR(raw!$D7394,"")</f>
        <v/>
      </c>
      <c r="D7395" s="39" t="str">
        <f>IFERROR(__xludf.DUMMYFUNCTION("IFERROR(RANK(raw!$H7394,Filter(raw!$H$2:$H10000,raw!$B$2:$B10000=raw!$B7394),1),"""")"),"")</f>
        <v/>
      </c>
      <c r="E7395" s="40" t="str">
        <f t="array" ref="E7395">IFERROR(INDEX(raw!$B:$H,MATCH(1,(raw!$B:$B=$B7395)*(raw!$D:$D=$C7395),0),7), "n/a")</f>
        <v/>
      </c>
    </row>
    <row r="7396">
      <c r="B7396" s="39" t="str">
        <f>IFERROR(raw!$B7395,"")</f>
        <v/>
      </c>
      <c r="C7396" s="39" t="str">
        <f>IFERROR(raw!$D7395,"")</f>
        <v/>
      </c>
      <c r="D7396" s="39" t="str">
        <f>IFERROR(__xludf.DUMMYFUNCTION("IFERROR(RANK(raw!$H7395,Filter(raw!$H$2:$H10000,raw!$B$2:$B10000=raw!$B7395),1),"""")"),"")</f>
        <v/>
      </c>
      <c r="E7396" s="40" t="str">
        <f t="array" ref="E7396">IFERROR(INDEX(raw!$B:$H,MATCH(1,(raw!$B:$B=$B7396)*(raw!$D:$D=$C7396),0),7), "n/a")</f>
        <v/>
      </c>
    </row>
    <row r="7397">
      <c r="B7397" s="39" t="str">
        <f>IFERROR(raw!$B7396,"")</f>
        <v/>
      </c>
      <c r="C7397" s="39" t="str">
        <f>IFERROR(raw!$D7396,"")</f>
        <v/>
      </c>
      <c r="D7397" s="39" t="str">
        <f>IFERROR(__xludf.DUMMYFUNCTION("IFERROR(RANK(raw!$H7396,Filter(raw!$H$2:$H10000,raw!$B$2:$B10000=raw!$B7396),1),"""")"),"")</f>
        <v/>
      </c>
      <c r="E7397" s="40" t="str">
        <f t="array" ref="E7397">IFERROR(INDEX(raw!$B:$H,MATCH(1,(raw!$B:$B=$B7397)*(raw!$D:$D=$C7397),0),7), "n/a")</f>
        <v/>
      </c>
    </row>
    <row r="7398">
      <c r="B7398" s="39" t="str">
        <f>IFERROR(raw!$B7397,"")</f>
        <v/>
      </c>
      <c r="C7398" s="39" t="str">
        <f>IFERROR(raw!$D7397,"")</f>
        <v/>
      </c>
      <c r="D7398" s="39" t="str">
        <f>IFERROR(__xludf.DUMMYFUNCTION("IFERROR(RANK(raw!$H7397,Filter(raw!$H$2:$H10000,raw!$B$2:$B10000=raw!$B7397),1),"""")"),"")</f>
        <v/>
      </c>
      <c r="E7398" s="40" t="str">
        <f t="array" ref="E7398">IFERROR(INDEX(raw!$B:$H,MATCH(1,(raw!$B:$B=$B7398)*(raw!$D:$D=$C7398),0),7), "n/a")</f>
        <v/>
      </c>
    </row>
    <row r="7399">
      <c r="B7399" s="39" t="str">
        <f>IFERROR(raw!$B7398,"")</f>
        <v/>
      </c>
      <c r="C7399" s="39" t="str">
        <f>IFERROR(raw!$D7398,"")</f>
        <v/>
      </c>
      <c r="D7399" s="39" t="str">
        <f>IFERROR(__xludf.DUMMYFUNCTION("IFERROR(RANK(raw!$H7398,Filter(raw!$H$2:$H10000,raw!$B$2:$B10000=raw!$B7398),1),"""")"),"")</f>
        <v/>
      </c>
      <c r="E7399" s="40" t="str">
        <f t="array" ref="E7399">IFERROR(INDEX(raw!$B:$H,MATCH(1,(raw!$B:$B=$B7399)*(raw!$D:$D=$C7399),0),7), "n/a")</f>
        <v/>
      </c>
    </row>
    <row r="7400">
      <c r="B7400" s="39" t="str">
        <f>IFERROR(raw!$B7399,"")</f>
        <v/>
      </c>
      <c r="C7400" s="39" t="str">
        <f>IFERROR(raw!$D7399,"")</f>
        <v/>
      </c>
      <c r="D7400" s="39" t="str">
        <f>IFERROR(__xludf.DUMMYFUNCTION("IFERROR(RANK(raw!$H7399,Filter(raw!$H$2:$H10000,raw!$B$2:$B10000=raw!$B7399),1),"""")"),"")</f>
        <v/>
      </c>
      <c r="E7400" s="40" t="str">
        <f t="array" ref="E7400">IFERROR(INDEX(raw!$B:$H,MATCH(1,(raw!$B:$B=$B7400)*(raw!$D:$D=$C7400),0),7), "n/a")</f>
        <v/>
      </c>
    </row>
    <row r="7401">
      <c r="B7401" s="39" t="str">
        <f>IFERROR(raw!$B7400,"")</f>
        <v/>
      </c>
      <c r="C7401" s="39" t="str">
        <f>IFERROR(raw!$D7400,"")</f>
        <v/>
      </c>
      <c r="D7401" s="39" t="str">
        <f>IFERROR(__xludf.DUMMYFUNCTION("IFERROR(RANK(raw!$H7400,Filter(raw!$H$2:$H10000,raw!$B$2:$B10000=raw!$B7400),1),"""")"),"")</f>
        <v/>
      </c>
      <c r="E7401" s="40" t="str">
        <f t="array" ref="E7401">IFERROR(INDEX(raw!$B:$H,MATCH(1,(raw!$B:$B=$B7401)*(raw!$D:$D=$C7401),0),7), "n/a")</f>
        <v/>
      </c>
    </row>
    <row r="7402">
      <c r="B7402" s="39" t="str">
        <f>IFERROR(raw!$B7401,"")</f>
        <v/>
      </c>
      <c r="C7402" s="39" t="str">
        <f>IFERROR(raw!$D7401,"")</f>
        <v/>
      </c>
      <c r="D7402" s="39" t="str">
        <f>IFERROR(__xludf.DUMMYFUNCTION("IFERROR(RANK(raw!$H7401,Filter(raw!$H$2:$H10000,raw!$B$2:$B10000=raw!$B7401),1),"""")"),"")</f>
        <v/>
      </c>
      <c r="E7402" s="40" t="str">
        <f t="array" ref="E7402">IFERROR(INDEX(raw!$B:$H,MATCH(1,(raw!$B:$B=$B7402)*(raw!$D:$D=$C7402),0),7), "n/a")</f>
        <v/>
      </c>
    </row>
    <row r="7403">
      <c r="B7403" s="39" t="str">
        <f>IFERROR(raw!$B7402,"")</f>
        <v/>
      </c>
      <c r="C7403" s="39" t="str">
        <f>IFERROR(raw!$D7402,"")</f>
        <v/>
      </c>
      <c r="D7403" s="39" t="str">
        <f>IFERROR(__xludf.DUMMYFUNCTION("IFERROR(RANK(raw!$H7402,Filter(raw!$H$2:$H10000,raw!$B$2:$B10000=raw!$B7402),1),"""")"),"")</f>
        <v/>
      </c>
      <c r="E7403" s="40" t="str">
        <f t="array" ref="E7403">IFERROR(INDEX(raw!$B:$H,MATCH(1,(raw!$B:$B=$B7403)*(raw!$D:$D=$C7403),0),7), "n/a")</f>
        <v/>
      </c>
    </row>
    <row r="7404">
      <c r="B7404" s="39" t="str">
        <f>IFERROR(raw!$B7403,"")</f>
        <v/>
      </c>
      <c r="C7404" s="39" t="str">
        <f>IFERROR(raw!$D7403,"")</f>
        <v/>
      </c>
      <c r="D7404" s="39" t="str">
        <f>IFERROR(__xludf.DUMMYFUNCTION("IFERROR(RANK(raw!$H7403,Filter(raw!$H$2:$H10000,raw!$B$2:$B10000=raw!$B7403),1),"""")"),"")</f>
        <v/>
      </c>
      <c r="E7404" s="40" t="str">
        <f t="array" ref="E7404">IFERROR(INDEX(raw!$B:$H,MATCH(1,(raw!$B:$B=$B7404)*(raw!$D:$D=$C7404),0),7), "n/a")</f>
        <v/>
      </c>
    </row>
    <row r="7405">
      <c r="B7405" s="39" t="str">
        <f>IFERROR(raw!$B7404,"")</f>
        <v/>
      </c>
      <c r="C7405" s="39" t="str">
        <f>IFERROR(raw!$D7404,"")</f>
        <v/>
      </c>
      <c r="D7405" s="39" t="str">
        <f>IFERROR(__xludf.DUMMYFUNCTION("IFERROR(RANK(raw!$H7404,Filter(raw!$H$2:$H10000,raw!$B$2:$B10000=raw!$B7404),1),"""")"),"")</f>
        <v/>
      </c>
      <c r="E7405" s="40" t="str">
        <f t="array" ref="E7405">IFERROR(INDEX(raw!$B:$H,MATCH(1,(raw!$B:$B=$B7405)*(raw!$D:$D=$C7405),0),7), "n/a")</f>
        <v/>
      </c>
    </row>
    <row r="7406">
      <c r="B7406" s="39" t="str">
        <f>IFERROR(raw!$B7405,"")</f>
        <v/>
      </c>
      <c r="C7406" s="39" t="str">
        <f>IFERROR(raw!$D7405,"")</f>
        <v/>
      </c>
      <c r="D7406" s="39" t="str">
        <f>IFERROR(__xludf.DUMMYFUNCTION("IFERROR(RANK(raw!$H7405,Filter(raw!$H$2:$H10000,raw!$B$2:$B10000=raw!$B7405),1),"""")"),"")</f>
        <v/>
      </c>
      <c r="E7406" s="40" t="str">
        <f t="array" ref="E7406">IFERROR(INDEX(raw!$B:$H,MATCH(1,(raw!$B:$B=$B7406)*(raw!$D:$D=$C7406),0),7), "n/a")</f>
        <v/>
      </c>
    </row>
    <row r="7407">
      <c r="B7407" s="39" t="str">
        <f>IFERROR(raw!$B7406,"")</f>
        <v/>
      </c>
      <c r="C7407" s="39" t="str">
        <f>IFERROR(raw!$D7406,"")</f>
        <v/>
      </c>
      <c r="D7407" s="39" t="str">
        <f>IFERROR(__xludf.DUMMYFUNCTION("IFERROR(RANK(raw!$H7406,Filter(raw!$H$2:$H10000,raw!$B$2:$B10000=raw!$B7406),1),"""")"),"")</f>
        <v/>
      </c>
      <c r="E7407" s="40" t="str">
        <f t="array" ref="E7407">IFERROR(INDEX(raw!$B:$H,MATCH(1,(raw!$B:$B=$B7407)*(raw!$D:$D=$C7407),0),7), "n/a")</f>
        <v/>
      </c>
    </row>
    <row r="7408">
      <c r="B7408" s="39" t="str">
        <f>IFERROR(raw!$B7407,"")</f>
        <v/>
      </c>
      <c r="C7408" s="39" t="str">
        <f>IFERROR(raw!$D7407,"")</f>
        <v/>
      </c>
      <c r="D7408" s="39" t="str">
        <f>IFERROR(__xludf.DUMMYFUNCTION("IFERROR(RANK(raw!$H7407,Filter(raw!$H$2:$H10000,raw!$B$2:$B10000=raw!$B7407),1),"""")"),"")</f>
        <v/>
      </c>
      <c r="E7408" s="40" t="str">
        <f t="array" ref="E7408">IFERROR(INDEX(raw!$B:$H,MATCH(1,(raw!$B:$B=$B7408)*(raw!$D:$D=$C7408),0),7), "n/a")</f>
        <v/>
      </c>
    </row>
    <row r="7409">
      <c r="B7409" s="39" t="str">
        <f>IFERROR(raw!$B7408,"")</f>
        <v/>
      </c>
      <c r="C7409" s="39" t="str">
        <f>IFERROR(raw!$D7408,"")</f>
        <v/>
      </c>
      <c r="D7409" s="39" t="str">
        <f>IFERROR(__xludf.DUMMYFUNCTION("IFERROR(RANK(raw!$H7408,Filter(raw!$H$2:$H10000,raw!$B$2:$B10000=raw!$B7408),1),"""")"),"")</f>
        <v/>
      </c>
      <c r="E7409" s="40" t="str">
        <f t="array" ref="E7409">IFERROR(INDEX(raw!$B:$H,MATCH(1,(raw!$B:$B=$B7409)*(raw!$D:$D=$C7409),0),7), "n/a")</f>
        <v/>
      </c>
    </row>
    <row r="7410">
      <c r="B7410" s="39" t="str">
        <f>IFERROR(raw!$B7409,"")</f>
        <v/>
      </c>
      <c r="C7410" s="39" t="str">
        <f>IFERROR(raw!$D7409,"")</f>
        <v/>
      </c>
      <c r="D7410" s="39" t="str">
        <f>IFERROR(__xludf.DUMMYFUNCTION("IFERROR(RANK(raw!$H7409,Filter(raw!$H$2:$H10000,raw!$B$2:$B10000=raw!$B7409),1),"""")"),"")</f>
        <v/>
      </c>
      <c r="E7410" s="40" t="str">
        <f t="array" ref="E7410">IFERROR(INDEX(raw!$B:$H,MATCH(1,(raw!$B:$B=$B7410)*(raw!$D:$D=$C7410),0),7), "n/a")</f>
        <v/>
      </c>
    </row>
    <row r="7411">
      <c r="B7411" s="39" t="str">
        <f>IFERROR(raw!$B7410,"")</f>
        <v/>
      </c>
      <c r="C7411" s="39" t="str">
        <f>IFERROR(raw!$D7410,"")</f>
        <v/>
      </c>
      <c r="D7411" s="39" t="str">
        <f>IFERROR(__xludf.DUMMYFUNCTION("IFERROR(RANK(raw!$H7410,Filter(raw!$H$2:$H10000,raw!$B$2:$B10000=raw!$B7410),1),"""")"),"")</f>
        <v/>
      </c>
      <c r="E7411" s="40" t="str">
        <f t="array" ref="E7411">IFERROR(INDEX(raw!$B:$H,MATCH(1,(raw!$B:$B=$B7411)*(raw!$D:$D=$C7411),0),7), "n/a")</f>
        <v/>
      </c>
    </row>
    <row r="7412">
      <c r="B7412" s="39" t="str">
        <f>IFERROR(raw!$B7411,"")</f>
        <v/>
      </c>
      <c r="C7412" s="39" t="str">
        <f>IFERROR(raw!$D7411,"")</f>
        <v/>
      </c>
      <c r="D7412" s="39" t="str">
        <f>IFERROR(__xludf.DUMMYFUNCTION("IFERROR(RANK(raw!$H7411,Filter(raw!$H$2:$H10000,raw!$B$2:$B10000=raw!$B7411),1),"""")"),"")</f>
        <v/>
      </c>
      <c r="E7412" s="40" t="str">
        <f t="array" ref="E7412">IFERROR(INDEX(raw!$B:$H,MATCH(1,(raw!$B:$B=$B7412)*(raw!$D:$D=$C7412),0),7), "n/a")</f>
        <v/>
      </c>
    </row>
    <row r="7413">
      <c r="B7413" s="39" t="str">
        <f>IFERROR(raw!$B7412,"")</f>
        <v/>
      </c>
      <c r="C7413" s="39" t="str">
        <f>IFERROR(raw!$D7412,"")</f>
        <v/>
      </c>
      <c r="D7413" s="39" t="str">
        <f>IFERROR(__xludf.DUMMYFUNCTION("IFERROR(RANK(raw!$H7412,Filter(raw!$H$2:$H10000,raw!$B$2:$B10000=raw!$B7412),1),"""")"),"")</f>
        <v/>
      </c>
      <c r="E7413" s="40" t="str">
        <f t="array" ref="E7413">IFERROR(INDEX(raw!$B:$H,MATCH(1,(raw!$B:$B=$B7413)*(raw!$D:$D=$C7413),0),7), "n/a")</f>
        <v/>
      </c>
    </row>
    <row r="7414">
      <c r="B7414" s="39" t="str">
        <f>IFERROR(raw!$B7413,"")</f>
        <v/>
      </c>
      <c r="C7414" s="39" t="str">
        <f>IFERROR(raw!$D7413,"")</f>
        <v/>
      </c>
      <c r="D7414" s="39" t="str">
        <f>IFERROR(__xludf.DUMMYFUNCTION("IFERROR(RANK(raw!$H7413,Filter(raw!$H$2:$H10000,raw!$B$2:$B10000=raw!$B7413),1),"""")"),"")</f>
        <v/>
      </c>
      <c r="E7414" s="40" t="str">
        <f t="array" ref="E7414">IFERROR(INDEX(raw!$B:$H,MATCH(1,(raw!$B:$B=$B7414)*(raw!$D:$D=$C7414),0),7), "n/a")</f>
        <v/>
      </c>
    </row>
    <row r="7415">
      <c r="B7415" s="39" t="str">
        <f>IFERROR(raw!$B7414,"")</f>
        <v/>
      </c>
      <c r="C7415" s="39" t="str">
        <f>IFERROR(raw!$D7414,"")</f>
        <v/>
      </c>
      <c r="D7415" s="39" t="str">
        <f>IFERROR(__xludf.DUMMYFUNCTION("IFERROR(RANK(raw!$H7414,Filter(raw!$H$2:$H10000,raw!$B$2:$B10000=raw!$B7414),1),"""")"),"")</f>
        <v/>
      </c>
      <c r="E7415" s="40" t="str">
        <f t="array" ref="E7415">IFERROR(INDEX(raw!$B:$H,MATCH(1,(raw!$B:$B=$B7415)*(raw!$D:$D=$C7415),0),7), "n/a")</f>
        <v/>
      </c>
    </row>
    <row r="7416">
      <c r="B7416" s="39" t="str">
        <f>IFERROR(raw!$B7415,"")</f>
        <v/>
      </c>
      <c r="C7416" s="39" t="str">
        <f>IFERROR(raw!$D7415,"")</f>
        <v/>
      </c>
      <c r="D7416" s="39" t="str">
        <f>IFERROR(__xludf.DUMMYFUNCTION("IFERROR(RANK(raw!$H7415,Filter(raw!$H$2:$H10000,raw!$B$2:$B10000=raw!$B7415),1),"""")"),"")</f>
        <v/>
      </c>
      <c r="E7416" s="40" t="str">
        <f t="array" ref="E7416">IFERROR(INDEX(raw!$B:$H,MATCH(1,(raw!$B:$B=$B7416)*(raw!$D:$D=$C7416),0),7), "n/a")</f>
        <v/>
      </c>
    </row>
    <row r="7417">
      <c r="B7417" s="39" t="str">
        <f>IFERROR(raw!$B7416,"")</f>
        <v/>
      </c>
      <c r="C7417" s="39" t="str">
        <f>IFERROR(raw!$D7416,"")</f>
        <v/>
      </c>
      <c r="D7417" s="39" t="str">
        <f>IFERROR(__xludf.DUMMYFUNCTION("IFERROR(RANK(raw!$H7416,Filter(raw!$H$2:$H10000,raw!$B$2:$B10000=raw!$B7416),1),"""")"),"")</f>
        <v/>
      </c>
      <c r="E7417" s="40" t="str">
        <f t="array" ref="E7417">IFERROR(INDEX(raw!$B:$H,MATCH(1,(raw!$B:$B=$B7417)*(raw!$D:$D=$C7417),0),7), "n/a")</f>
        <v/>
      </c>
    </row>
    <row r="7418">
      <c r="B7418" s="39" t="str">
        <f>IFERROR(raw!$B7417,"")</f>
        <v/>
      </c>
      <c r="C7418" s="39" t="str">
        <f>IFERROR(raw!$D7417,"")</f>
        <v/>
      </c>
      <c r="D7418" s="39" t="str">
        <f>IFERROR(__xludf.DUMMYFUNCTION("IFERROR(RANK(raw!$H7417,Filter(raw!$H$2:$H10000,raw!$B$2:$B10000=raw!$B7417),1),"""")"),"")</f>
        <v/>
      </c>
      <c r="E7418" s="40" t="str">
        <f t="array" ref="E7418">IFERROR(INDEX(raw!$B:$H,MATCH(1,(raw!$B:$B=$B7418)*(raw!$D:$D=$C7418),0),7), "n/a")</f>
        <v/>
      </c>
    </row>
    <row r="7419">
      <c r="B7419" s="39" t="str">
        <f>IFERROR(raw!$B7418,"")</f>
        <v/>
      </c>
      <c r="C7419" s="39" t="str">
        <f>IFERROR(raw!$D7418,"")</f>
        <v/>
      </c>
      <c r="D7419" s="39" t="str">
        <f>IFERROR(__xludf.DUMMYFUNCTION("IFERROR(RANK(raw!$H7418,Filter(raw!$H$2:$H10000,raw!$B$2:$B10000=raw!$B7418),1),"""")"),"")</f>
        <v/>
      </c>
      <c r="E7419" s="40" t="str">
        <f t="array" ref="E7419">IFERROR(INDEX(raw!$B:$H,MATCH(1,(raw!$B:$B=$B7419)*(raw!$D:$D=$C7419),0),7), "n/a")</f>
        <v/>
      </c>
    </row>
    <row r="7420">
      <c r="B7420" s="39" t="str">
        <f>IFERROR(raw!$B7419,"")</f>
        <v/>
      </c>
      <c r="C7420" s="39" t="str">
        <f>IFERROR(raw!$D7419,"")</f>
        <v/>
      </c>
      <c r="D7420" s="39" t="str">
        <f>IFERROR(__xludf.DUMMYFUNCTION("IFERROR(RANK(raw!$H7419,Filter(raw!$H$2:$H10000,raw!$B$2:$B10000=raw!$B7419),1),"""")"),"")</f>
        <v/>
      </c>
      <c r="E7420" s="40" t="str">
        <f t="array" ref="E7420">IFERROR(INDEX(raw!$B:$H,MATCH(1,(raw!$B:$B=$B7420)*(raw!$D:$D=$C7420),0),7), "n/a")</f>
        <v/>
      </c>
    </row>
    <row r="7421">
      <c r="B7421" s="39" t="str">
        <f>IFERROR(raw!$B7420,"")</f>
        <v/>
      </c>
      <c r="C7421" s="39" t="str">
        <f>IFERROR(raw!$D7420,"")</f>
        <v/>
      </c>
      <c r="D7421" s="39" t="str">
        <f>IFERROR(__xludf.DUMMYFUNCTION("IFERROR(RANK(raw!$H7420,Filter(raw!$H$2:$H10000,raw!$B$2:$B10000=raw!$B7420),1),"""")"),"")</f>
        <v/>
      </c>
      <c r="E7421" s="40" t="str">
        <f t="array" ref="E7421">IFERROR(INDEX(raw!$B:$H,MATCH(1,(raw!$B:$B=$B7421)*(raw!$D:$D=$C7421),0),7), "n/a")</f>
        <v/>
      </c>
    </row>
    <row r="7422">
      <c r="B7422" s="39" t="str">
        <f>IFERROR(raw!$B7421,"")</f>
        <v/>
      </c>
      <c r="C7422" s="39" t="str">
        <f>IFERROR(raw!$D7421,"")</f>
        <v/>
      </c>
      <c r="D7422" s="39" t="str">
        <f>IFERROR(__xludf.DUMMYFUNCTION("IFERROR(RANK(raw!$H7421,Filter(raw!$H$2:$H10000,raw!$B$2:$B10000=raw!$B7421),1),"""")"),"")</f>
        <v/>
      </c>
      <c r="E7422" s="40" t="str">
        <f t="array" ref="E7422">IFERROR(INDEX(raw!$B:$H,MATCH(1,(raw!$B:$B=$B7422)*(raw!$D:$D=$C7422),0),7), "n/a")</f>
        <v/>
      </c>
    </row>
    <row r="7423">
      <c r="B7423" s="39" t="str">
        <f>IFERROR(raw!$B7422,"")</f>
        <v/>
      </c>
      <c r="C7423" s="39" t="str">
        <f>IFERROR(raw!$D7422,"")</f>
        <v/>
      </c>
      <c r="D7423" s="39" t="str">
        <f>IFERROR(__xludf.DUMMYFUNCTION("IFERROR(RANK(raw!$H7422,Filter(raw!$H$2:$H10000,raw!$B$2:$B10000=raw!$B7422),1),"""")"),"")</f>
        <v/>
      </c>
      <c r="E7423" s="40" t="str">
        <f t="array" ref="E7423">IFERROR(INDEX(raw!$B:$H,MATCH(1,(raw!$B:$B=$B7423)*(raw!$D:$D=$C7423),0),7), "n/a")</f>
        <v/>
      </c>
    </row>
    <row r="7424">
      <c r="B7424" s="39" t="str">
        <f>IFERROR(raw!$B7423,"")</f>
        <v/>
      </c>
      <c r="C7424" s="39" t="str">
        <f>IFERROR(raw!$D7423,"")</f>
        <v/>
      </c>
      <c r="D7424" s="39" t="str">
        <f>IFERROR(__xludf.DUMMYFUNCTION("IFERROR(RANK(raw!$H7423,Filter(raw!$H$2:$H10000,raw!$B$2:$B10000=raw!$B7423),1),"""")"),"")</f>
        <v/>
      </c>
      <c r="E7424" s="40" t="str">
        <f t="array" ref="E7424">IFERROR(INDEX(raw!$B:$H,MATCH(1,(raw!$B:$B=$B7424)*(raw!$D:$D=$C7424),0),7), "n/a")</f>
        <v/>
      </c>
    </row>
    <row r="7425">
      <c r="B7425" s="39" t="str">
        <f>IFERROR(raw!$B7424,"")</f>
        <v/>
      </c>
      <c r="C7425" s="39" t="str">
        <f>IFERROR(raw!$D7424,"")</f>
        <v/>
      </c>
      <c r="D7425" s="39" t="str">
        <f>IFERROR(__xludf.DUMMYFUNCTION("IFERROR(RANK(raw!$H7424,Filter(raw!$H$2:$H10000,raw!$B$2:$B10000=raw!$B7424),1),"""")"),"")</f>
        <v/>
      </c>
      <c r="E7425" s="40" t="str">
        <f t="array" ref="E7425">IFERROR(INDEX(raw!$B:$H,MATCH(1,(raw!$B:$B=$B7425)*(raw!$D:$D=$C7425),0),7), "n/a")</f>
        <v/>
      </c>
    </row>
    <row r="7426">
      <c r="B7426" s="39" t="str">
        <f>IFERROR(raw!$B7425,"")</f>
        <v/>
      </c>
      <c r="C7426" s="39" t="str">
        <f>IFERROR(raw!$D7425,"")</f>
        <v/>
      </c>
      <c r="D7426" s="39" t="str">
        <f>IFERROR(__xludf.DUMMYFUNCTION("IFERROR(RANK(raw!$H7425,Filter(raw!$H$2:$H10000,raw!$B$2:$B10000=raw!$B7425),1),"""")"),"")</f>
        <v/>
      </c>
      <c r="E7426" s="40" t="str">
        <f t="array" ref="E7426">IFERROR(INDEX(raw!$B:$H,MATCH(1,(raw!$B:$B=$B7426)*(raw!$D:$D=$C7426),0),7), "n/a")</f>
        <v/>
      </c>
    </row>
    <row r="7427">
      <c r="B7427" s="39" t="str">
        <f>IFERROR(raw!$B7426,"")</f>
        <v/>
      </c>
      <c r="C7427" s="39" t="str">
        <f>IFERROR(raw!$D7426,"")</f>
        <v/>
      </c>
      <c r="D7427" s="39" t="str">
        <f>IFERROR(__xludf.DUMMYFUNCTION("IFERROR(RANK(raw!$H7426,Filter(raw!$H$2:$H10000,raw!$B$2:$B10000=raw!$B7426),1),"""")"),"")</f>
        <v/>
      </c>
      <c r="E7427" s="40" t="str">
        <f t="array" ref="E7427">IFERROR(INDEX(raw!$B:$H,MATCH(1,(raw!$B:$B=$B7427)*(raw!$D:$D=$C7427),0),7), "n/a")</f>
        <v/>
      </c>
    </row>
    <row r="7428">
      <c r="B7428" s="39" t="str">
        <f>IFERROR(raw!$B7427,"")</f>
        <v/>
      </c>
      <c r="C7428" s="39" t="str">
        <f>IFERROR(raw!$D7427,"")</f>
        <v/>
      </c>
      <c r="D7428" s="39" t="str">
        <f>IFERROR(__xludf.DUMMYFUNCTION("IFERROR(RANK(raw!$H7427,Filter(raw!$H$2:$H10000,raw!$B$2:$B10000=raw!$B7427),1),"""")"),"")</f>
        <v/>
      </c>
      <c r="E7428" s="40" t="str">
        <f t="array" ref="E7428">IFERROR(INDEX(raw!$B:$H,MATCH(1,(raw!$B:$B=$B7428)*(raw!$D:$D=$C7428),0),7), "n/a")</f>
        <v/>
      </c>
    </row>
    <row r="7429">
      <c r="B7429" s="39" t="str">
        <f>IFERROR(raw!$B7428,"")</f>
        <v/>
      </c>
      <c r="C7429" s="39" t="str">
        <f>IFERROR(raw!$D7428,"")</f>
        <v/>
      </c>
      <c r="D7429" s="39" t="str">
        <f>IFERROR(__xludf.DUMMYFUNCTION("IFERROR(RANK(raw!$H7428,Filter(raw!$H$2:$H10000,raw!$B$2:$B10000=raw!$B7428),1),"""")"),"")</f>
        <v/>
      </c>
      <c r="E7429" s="40" t="str">
        <f t="array" ref="E7429">IFERROR(INDEX(raw!$B:$H,MATCH(1,(raw!$B:$B=$B7429)*(raw!$D:$D=$C7429),0),7), "n/a")</f>
        <v/>
      </c>
    </row>
    <row r="7430">
      <c r="B7430" s="39" t="str">
        <f>IFERROR(raw!$B7429,"")</f>
        <v/>
      </c>
      <c r="C7430" s="39" t="str">
        <f>IFERROR(raw!$D7429,"")</f>
        <v/>
      </c>
      <c r="D7430" s="39" t="str">
        <f>IFERROR(__xludf.DUMMYFUNCTION("IFERROR(RANK(raw!$H7429,Filter(raw!$H$2:$H10000,raw!$B$2:$B10000=raw!$B7429),1),"""")"),"")</f>
        <v/>
      </c>
      <c r="E7430" s="40" t="str">
        <f t="array" ref="E7430">IFERROR(INDEX(raw!$B:$H,MATCH(1,(raw!$B:$B=$B7430)*(raw!$D:$D=$C7430),0),7), "n/a")</f>
        <v/>
      </c>
    </row>
    <row r="7431">
      <c r="B7431" s="39" t="str">
        <f>IFERROR(raw!$B7430,"")</f>
        <v/>
      </c>
      <c r="C7431" s="39" t="str">
        <f>IFERROR(raw!$D7430,"")</f>
        <v/>
      </c>
      <c r="D7431" s="39" t="str">
        <f>IFERROR(__xludf.DUMMYFUNCTION("IFERROR(RANK(raw!$H7430,Filter(raw!$H$2:$H10000,raw!$B$2:$B10000=raw!$B7430),1),"""")"),"")</f>
        <v/>
      </c>
      <c r="E7431" s="40" t="str">
        <f t="array" ref="E7431">IFERROR(INDEX(raw!$B:$H,MATCH(1,(raw!$B:$B=$B7431)*(raw!$D:$D=$C7431),0),7), "n/a")</f>
        <v/>
      </c>
    </row>
    <row r="7432">
      <c r="B7432" s="39" t="str">
        <f>IFERROR(raw!$B7431,"")</f>
        <v/>
      </c>
      <c r="C7432" s="39" t="str">
        <f>IFERROR(raw!$D7431,"")</f>
        <v/>
      </c>
      <c r="D7432" s="39" t="str">
        <f>IFERROR(__xludf.DUMMYFUNCTION("IFERROR(RANK(raw!$H7431,Filter(raw!$H$2:$H10000,raw!$B$2:$B10000=raw!$B7431),1),"""")"),"")</f>
        <v/>
      </c>
      <c r="E7432" s="40" t="str">
        <f t="array" ref="E7432">IFERROR(INDEX(raw!$B:$H,MATCH(1,(raw!$B:$B=$B7432)*(raw!$D:$D=$C7432),0),7), "n/a")</f>
        <v/>
      </c>
    </row>
    <row r="7433">
      <c r="B7433" s="39" t="str">
        <f>IFERROR(raw!$B7432,"")</f>
        <v/>
      </c>
      <c r="C7433" s="39" t="str">
        <f>IFERROR(raw!$D7432,"")</f>
        <v/>
      </c>
      <c r="D7433" s="39" t="str">
        <f>IFERROR(__xludf.DUMMYFUNCTION("IFERROR(RANK(raw!$H7432,Filter(raw!$H$2:$H10000,raw!$B$2:$B10000=raw!$B7432),1),"""")"),"")</f>
        <v/>
      </c>
      <c r="E7433" s="40" t="str">
        <f t="array" ref="E7433">IFERROR(INDEX(raw!$B:$H,MATCH(1,(raw!$B:$B=$B7433)*(raw!$D:$D=$C7433),0),7), "n/a")</f>
        <v/>
      </c>
    </row>
    <row r="7434">
      <c r="B7434" s="39" t="str">
        <f>IFERROR(raw!$B7433,"")</f>
        <v/>
      </c>
      <c r="C7434" s="39" t="str">
        <f>IFERROR(raw!$D7433,"")</f>
        <v/>
      </c>
      <c r="D7434" s="39" t="str">
        <f>IFERROR(__xludf.DUMMYFUNCTION("IFERROR(RANK(raw!$H7433,Filter(raw!$H$2:$H10000,raw!$B$2:$B10000=raw!$B7433),1),"""")"),"")</f>
        <v/>
      </c>
      <c r="E7434" s="40" t="str">
        <f t="array" ref="E7434">IFERROR(INDEX(raw!$B:$H,MATCH(1,(raw!$B:$B=$B7434)*(raw!$D:$D=$C7434),0),7), "n/a")</f>
        <v/>
      </c>
    </row>
    <row r="7435">
      <c r="B7435" s="39" t="str">
        <f>IFERROR(raw!$B7434,"")</f>
        <v/>
      </c>
      <c r="C7435" s="39" t="str">
        <f>IFERROR(raw!$D7434,"")</f>
        <v/>
      </c>
      <c r="D7435" s="39" t="str">
        <f>IFERROR(__xludf.DUMMYFUNCTION("IFERROR(RANK(raw!$H7434,Filter(raw!$H$2:$H10000,raw!$B$2:$B10000=raw!$B7434),1),"""")"),"")</f>
        <v/>
      </c>
      <c r="E7435" s="40" t="str">
        <f t="array" ref="E7435">IFERROR(INDEX(raw!$B:$H,MATCH(1,(raw!$B:$B=$B7435)*(raw!$D:$D=$C7435),0),7), "n/a")</f>
        <v/>
      </c>
    </row>
    <row r="7436">
      <c r="B7436" s="39" t="str">
        <f>IFERROR(raw!$B7435,"")</f>
        <v/>
      </c>
      <c r="C7436" s="39" t="str">
        <f>IFERROR(raw!$D7435,"")</f>
        <v/>
      </c>
      <c r="D7436" s="39" t="str">
        <f>IFERROR(__xludf.DUMMYFUNCTION("IFERROR(RANK(raw!$H7435,Filter(raw!$H$2:$H10000,raw!$B$2:$B10000=raw!$B7435),1),"""")"),"")</f>
        <v/>
      </c>
      <c r="E7436" s="40" t="str">
        <f t="array" ref="E7436">IFERROR(INDEX(raw!$B:$H,MATCH(1,(raw!$B:$B=$B7436)*(raw!$D:$D=$C7436),0),7), "n/a")</f>
        <v/>
      </c>
    </row>
    <row r="7437">
      <c r="B7437" s="39" t="str">
        <f>IFERROR(raw!$B7436,"")</f>
        <v/>
      </c>
      <c r="C7437" s="39" t="str">
        <f>IFERROR(raw!$D7436,"")</f>
        <v/>
      </c>
      <c r="D7437" s="39" t="str">
        <f>IFERROR(__xludf.DUMMYFUNCTION("IFERROR(RANK(raw!$H7436,Filter(raw!$H$2:$H10000,raw!$B$2:$B10000=raw!$B7436),1),"""")"),"")</f>
        <v/>
      </c>
      <c r="E7437" s="40" t="str">
        <f t="array" ref="E7437">IFERROR(INDEX(raw!$B:$H,MATCH(1,(raw!$B:$B=$B7437)*(raw!$D:$D=$C7437),0),7), "n/a")</f>
        <v/>
      </c>
    </row>
    <row r="7438">
      <c r="B7438" s="39" t="str">
        <f>IFERROR(raw!$B7437,"")</f>
        <v/>
      </c>
      <c r="C7438" s="39" t="str">
        <f>IFERROR(raw!$D7437,"")</f>
        <v/>
      </c>
      <c r="D7438" s="39" t="str">
        <f>IFERROR(__xludf.DUMMYFUNCTION("IFERROR(RANK(raw!$H7437,Filter(raw!$H$2:$H10000,raw!$B$2:$B10000=raw!$B7437),1),"""")"),"")</f>
        <v/>
      </c>
      <c r="E7438" s="40" t="str">
        <f t="array" ref="E7438">IFERROR(INDEX(raw!$B:$H,MATCH(1,(raw!$B:$B=$B7438)*(raw!$D:$D=$C7438),0),7), "n/a")</f>
        <v/>
      </c>
    </row>
    <row r="7439">
      <c r="B7439" s="39" t="str">
        <f>IFERROR(raw!$B7438,"")</f>
        <v/>
      </c>
      <c r="C7439" s="39" t="str">
        <f>IFERROR(raw!$D7438,"")</f>
        <v/>
      </c>
      <c r="D7439" s="39" t="str">
        <f>IFERROR(__xludf.DUMMYFUNCTION("IFERROR(RANK(raw!$H7438,Filter(raw!$H$2:$H10000,raw!$B$2:$B10000=raw!$B7438),1),"""")"),"")</f>
        <v/>
      </c>
      <c r="E7439" s="40" t="str">
        <f t="array" ref="E7439">IFERROR(INDEX(raw!$B:$H,MATCH(1,(raw!$B:$B=$B7439)*(raw!$D:$D=$C7439),0),7), "n/a")</f>
        <v/>
      </c>
    </row>
    <row r="7440">
      <c r="B7440" s="39" t="str">
        <f>IFERROR(raw!$B7439,"")</f>
        <v/>
      </c>
      <c r="C7440" s="39" t="str">
        <f>IFERROR(raw!$D7439,"")</f>
        <v/>
      </c>
      <c r="D7440" s="39" t="str">
        <f>IFERROR(__xludf.DUMMYFUNCTION("IFERROR(RANK(raw!$H7439,Filter(raw!$H$2:$H10000,raw!$B$2:$B10000=raw!$B7439),1),"""")"),"")</f>
        <v/>
      </c>
      <c r="E7440" s="40" t="str">
        <f t="array" ref="E7440">IFERROR(INDEX(raw!$B:$H,MATCH(1,(raw!$B:$B=$B7440)*(raw!$D:$D=$C7440),0),7), "n/a")</f>
        <v/>
      </c>
    </row>
    <row r="7441">
      <c r="B7441" s="39" t="str">
        <f>IFERROR(raw!$B7440,"")</f>
        <v/>
      </c>
      <c r="C7441" s="39" t="str">
        <f>IFERROR(raw!$D7440,"")</f>
        <v/>
      </c>
      <c r="D7441" s="39" t="str">
        <f>IFERROR(__xludf.DUMMYFUNCTION("IFERROR(RANK(raw!$H7440,Filter(raw!$H$2:$H10000,raw!$B$2:$B10000=raw!$B7440),1),"""")"),"")</f>
        <v/>
      </c>
      <c r="E7441" s="40" t="str">
        <f t="array" ref="E7441">IFERROR(INDEX(raw!$B:$H,MATCH(1,(raw!$B:$B=$B7441)*(raw!$D:$D=$C7441),0),7), "n/a")</f>
        <v/>
      </c>
    </row>
    <row r="7442">
      <c r="B7442" s="39" t="str">
        <f>IFERROR(raw!$B7441,"")</f>
        <v/>
      </c>
      <c r="C7442" s="39" t="str">
        <f>IFERROR(raw!$D7441,"")</f>
        <v/>
      </c>
      <c r="D7442" s="39" t="str">
        <f>IFERROR(__xludf.DUMMYFUNCTION("IFERROR(RANK(raw!$H7441,Filter(raw!$H$2:$H10000,raw!$B$2:$B10000=raw!$B7441),1),"""")"),"")</f>
        <v/>
      </c>
      <c r="E7442" s="40" t="str">
        <f t="array" ref="E7442">IFERROR(INDEX(raw!$B:$H,MATCH(1,(raw!$B:$B=$B7442)*(raw!$D:$D=$C7442),0),7), "n/a")</f>
        <v/>
      </c>
    </row>
    <row r="7443">
      <c r="B7443" s="39" t="str">
        <f>IFERROR(raw!$B7442,"")</f>
        <v/>
      </c>
      <c r="C7443" s="39" t="str">
        <f>IFERROR(raw!$D7442,"")</f>
        <v/>
      </c>
      <c r="D7443" s="39" t="str">
        <f>IFERROR(__xludf.DUMMYFUNCTION("IFERROR(RANK(raw!$H7442,Filter(raw!$H$2:$H10000,raw!$B$2:$B10000=raw!$B7442),1),"""")"),"")</f>
        <v/>
      </c>
      <c r="E7443" s="40" t="str">
        <f t="array" ref="E7443">IFERROR(INDEX(raw!$B:$H,MATCH(1,(raw!$B:$B=$B7443)*(raw!$D:$D=$C7443),0),7), "n/a")</f>
        <v/>
      </c>
    </row>
    <row r="7444">
      <c r="B7444" s="39" t="str">
        <f>IFERROR(raw!$B7443,"")</f>
        <v/>
      </c>
      <c r="C7444" s="39" t="str">
        <f>IFERROR(raw!$D7443,"")</f>
        <v/>
      </c>
      <c r="D7444" s="39" t="str">
        <f>IFERROR(__xludf.DUMMYFUNCTION("IFERROR(RANK(raw!$H7443,Filter(raw!$H$2:$H10000,raw!$B$2:$B10000=raw!$B7443),1),"""")"),"")</f>
        <v/>
      </c>
      <c r="E7444" s="40" t="str">
        <f t="array" ref="E7444">IFERROR(INDEX(raw!$B:$H,MATCH(1,(raw!$B:$B=$B7444)*(raw!$D:$D=$C7444),0),7), "n/a")</f>
        <v/>
      </c>
    </row>
    <row r="7445">
      <c r="B7445" s="39" t="str">
        <f>IFERROR(raw!$B7444,"")</f>
        <v/>
      </c>
      <c r="C7445" s="39" t="str">
        <f>IFERROR(raw!$D7444,"")</f>
        <v/>
      </c>
      <c r="D7445" s="39" t="str">
        <f>IFERROR(__xludf.DUMMYFUNCTION("IFERROR(RANK(raw!$H7444,Filter(raw!$H$2:$H10000,raw!$B$2:$B10000=raw!$B7444),1),"""")"),"")</f>
        <v/>
      </c>
      <c r="E7445" s="40" t="str">
        <f t="array" ref="E7445">IFERROR(INDEX(raw!$B:$H,MATCH(1,(raw!$B:$B=$B7445)*(raw!$D:$D=$C7445),0),7), "n/a")</f>
        <v/>
      </c>
    </row>
    <row r="7446">
      <c r="B7446" s="39" t="str">
        <f>IFERROR(raw!$B7445,"")</f>
        <v/>
      </c>
      <c r="C7446" s="39" t="str">
        <f>IFERROR(raw!$D7445,"")</f>
        <v/>
      </c>
      <c r="D7446" s="39" t="str">
        <f>IFERROR(__xludf.DUMMYFUNCTION("IFERROR(RANK(raw!$H7445,Filter(raw!$H$2:$H10000,raw!$B$2:$B10000=raw!$B7445),1),"""")"),"")</f>
        <v/>
      </c>
      <c r="E7446" s="40" t="str">
        <f t="array" ref="E7446">IFERROR(INDEX(raw!$B:$H,MATCH(1,(raw!$B:$B=$B7446)*(raw!$D:$D=$C7446),0),7), "n/a")</f>
        <v/>
      </c>
    </row>
    <row r="7447">
      <c r="B7447" s="39" t="str">
        <f>IFERROR(raw!$B7446,"")</f>
        <v/>
      </c>
      <c r="C7447" s="39" t="str">
        <f>IFERROR(raw!$D7446,"")</f>
        <v/>
      </c>
      <c r="D7447" s="39" t="str">
        <f>IFERROR(__xludf.DUMMYFUNCTION("IFERROR(RANK(raw!$H7446,Filter(raw!$H$2:$H10000,raw!$B$2:$B10000=raw!$B7446),1),"""")"),"")</f>
        <v/>
      </c>
      <c r="E7447" s="40" t="str">
        <f t="array" ref="E7447">IFERROR(INDEX(raw!$B:$H,MATCH(1,(raw!$B:$B=$B7447)*(raw!$D:$D=$C7447),0),7), "n/a")</f>
        <v/>
      </c>
    </row>
    <row r="7448">
      <c r="B7448" s="39" t="str">
        <f>IFERROR(raw!$B7447,"")</f>
        <v/>
      </c>
      <c r="C7448" s="39" t="str">
        <f>IFERROR(raw!$D7447,"")</f>
        <v/>
      </c>
      <c r="D7448" s="39" t="str">
        <f>IFERROR(__xludf.DUMMYFUNCTION("IFERROR(RANK(raw!$H7447,Filter(raw!$H$2:$H10000,raw!$B$2:$B10000=raw!$B7447),1),"""")"),"")</f>
        <v/>
      </c>
      <c r="E7448" s="40" t="str">
        <f t="array" ref="E7448">IFERROR(INDEX(raw!$B:$H,MATCH(1,(raw!$B:$B=$B7448)*(raw!$D:$D=$C7448),0),7), "n/a")</f>
        <v/>
      </c>
    </row>
    <row r="7449">
      <c r="B7449" s="39" t="str">
        <f>IFERROR(raw!$B7448,"")</f>
        <v/>
      </c>
      <c r="C7449" s="39" t="str">
        <f>IFERROR(raw!$D7448,"")</f>
        <v/>
      </c>
      <c r="D7449" s="39" t="str">
        <f>IFERROR(__xludf.DUMMYFUNCTION("IFERROR(RANK(raw!$H7448,Filter(raw!$H$2:$H10000,raw!$B$2:$B10000=raw!$B7448),1),"""")"),"")</f>
        <v/>
      </c>
      <c r="E7449" s="40" t="str">
        <f t="array" ref="E7449">IFERROR(INDEX(raw!$B:$H,MATCH(1,(raw!$B:$B=$B7449)*(raw!$D:$D=$C7449),0),7), "n/a")</f>
        <v/>
      </c>
    </row>
    <row r="7450">
      <c r="B7450" s="39" t="str">
        <f>IFERROR(raw!$B7449,"")</f>
        <v/>
      </c>
      <c r="C7450" s="39" t="str">
        <f>IFERROR(raw!$D7449,"")</f>
        <v/>
      </c>
      <c r="D7450" s="39" t="str">
        <f>IFERROR(__xludf.DUMMYFUNCTION("IFERROR(RANK(raw!$H7449,Filter(raw!$H$2:$H10000,raw!$B$2:$B10000=raw!$B7449),1),"""")"),"")</f>
        <v/>
      </c>
      <c r="E7450" s="40" t="str">
        <f t="array" ref="E7450">IFERROR(INDEX(raw!$B:$H,MATCH(1,(raw!$B:$B=$B7450)*(raw!$D:$D=$C7450),0),7), "n/a")</f>
        <v/>
      </c>
    </row>
    <row r="7451">
      <c r="B7451" s="39" t="str">
        <f>IFERROR(raw!$B7450,"")</f>
        <v/>
      </c>
      <c r="C7451" s="39" t="str">
        <f>IFERROR(raw!$D7450,"")</f>
        <v/>
      </c>
      <c r="D7451" s="39" t="str">
        <f>IFERROR(__xludf.DUMMYFUNCTION("IFERROR(RANK(raw!$H7450,Filter(raw!$H$2:$H10000,raw!$B$2:$B10000=raw!$B7450),1),"""")"),"")</f>
        <v/>
      </c>
      <c r="E7451" s="40" t="str">
        <f t="array" ref="E7451">IFERROR(INDEX(raw!$B:$H,MATCH(1,(raw!$B:$B=$B7451)*(raw!$D:$D=$C7451),0),7), "n/a")</f>
        <v/>
      </c>
    </row>
    <row r="7452">
      <c r="B7452" s="39" t="str">
        <f>IFERROR(raw!$B7451,"")</f>
        <v/>
      </c>
      <c r="C7452" s="39" t="str">
        <f>IFERROR(raw!$D7451,"")</f>
        <v/>
      </c>
      <c r="D7452" s="39" t="str">
        <f>IFERROR(__xludf.DUMMYFUNCTION("IFERROR(RANK(raw!$H7451,Filter(raw!$H$2:$H10000,raw!$B$2:$B10000=raw!$B7451),1),"""")"),"")</f>
        <v/>
      </c>
      <c r="E7452" s="40" t="str">
        <f t="array" ref="E7452">IFERROR(INDEX(raw!$B:$H,MATCH(1,(raw!$B:$B=$B7452)*(raw!$D:$D=$C7452),0),7), "n/a")</f>
        <v/>
      </c>
    </row>
    <row r="7453">
      <c r="B7453" s="39" t="str">
        <f>IFERROR(raw!$B7452,"")</f>
        <v/>
      </c>
      <c r="C7453" s="39" t="str">
        <f>IFERROR(raw!$D7452,"")</f>
        <v/>
      </c>
      <c r="D7453" s="39" t="str">
        <f>IFERROR(__xludf.DUMMYFUNCTION("IFERROR(RANK(raw!$H7452,Filter(raw!$H$2:$H10000,raw!$B$2:$B10000=raw!$B7452),1),"""")"),"")</f>
        <v/>
      </c>
      <c r="E7453" s="40" t="str">
        <f t="array" ref="E7453">IFERROR(INDEX(raw!$B:$H,MATCH(1,(raw!$B:$B=$B7453)*(raw!$D:$D=$C7453),0),7), "n/a")</f>
        <v/>
      </c>
    </row>
    <row r="7454">
      <c r="B7454" s="39" t="str">
        <f>IFERROR(raw!$B7453,"")</f>
        <v/>
      </c>
      <c r="C7454" s="39" t="str">
        <f>IFERROR(raw!$D7453,"")</f>
        <v/>
      </c>
      <c r="D7454" s="39" t="str">
        <f>IFERROR(__xludf.DUMMYFUNCTION("IFERROR(RANK(raw!$H7453,Filter(raw!$H$2:$H10000,raw!$B$2:$B10000=raw!$B7453),1),"""")"),"")</f>
        <v/>
      </c>
      <c r="E7454" s="40" t="str">
        <f t="array" ref="E7454">IFERROR(INDEX(raw!$B:$H,MATCH(1,(raw!$B:$B=$B7454)*(raw!$D:$D=$C7454),0),7), "n/a")</f>
        <v/>
      </c>
    </row>
    <row r="7455">
      <c r="B7455" s="39" t="str">
        <f>IFERROR(raw!$B7454,"")</f>
        <v/>
      </c>
      <c r="C7455" s="39" t="str">
        <f>IFERROR(raw!$D7454,"")</f>
        <v/>
      </c>
      <c r="D7455" s="39" t="str">
        <f>IFERROR(__xludf.DUMMYFUNCTION("IFERROR(RANK(raw!$H7454,Filter(raw!$H$2:$H10000,raw!$B$2:$B10000=raw!$B7454),1),"""")"),"")</f>
        <v/>
      </c>
      <c r="E7455" s="40" t="str">
        <f t="array" ref="E7455">IFERROR(INDEX(raw!$B:$H,MATCH(1,(raw!$B:$B=$B7455)*(raw!$D:$D=$C7455),0),7), "n/a")</f>
        <v/>
      </c>
    </row>
    <row r="7456">
      <c r="B7456" s="39" t="str">
        <f>IFERROR(raw!$B7455,"")</f>
        <v/>
      </c>
      <c r="C7456" s="39" t="str">
        <f>IFERROR(raw!$D7455,"")</f>
        <v/>
      </c>
      <c r="D7456" s="39" t="str">
        <f>IFERROR(__xludf.DUMMYFUNCTION("IFERROR(RANK(raw!$H7455,Filter(raw!$H$2:$H10000,raw!$B$2:$B10000=raw!$B7455),1),"""")"),"")</f>
        <v/>
      </c>
      <c r="E7456" s="40" t="str">
        <f t="array" ref="E7456">IFERROR(INDEX(raw!$B:$H,MATCH(1,(raw!$B:$B=$B7456)*(raw!$D:$D=$C7456),0),7), "n/a")</f>
        <v/>
      </c>
    </row>
    <row r="7457">
      <c r="B7457" s="39" t="str">
        <f>IFERROR(raw!$B7456,"")</f>
        <v/>
      </c>
      <c r="C7457" s="39" t="str">
        <f>IFERROR(raw!$D7456,"")</f>
        <v/>
      </c>
      <c r="D7457" s="39" t="str">
        <f>IFERROR(__xludf.DUMMYFUNCTION("IFERROR(RANK(raw!$H7456,Filter(raw!$H$2:$H10000,raw!$B$2:$B10000=raw!$B7456),1),"""")"),"")</f>
        <v/>
      </c>
      <c r="E7457" s="40" t="str">
        <f t="array" ref="E7457">IFERROR(INDEX(raw!$B:$H,MATCH(1,(raw!$B:$B=$B7457)*(raw!$D:$D=$C7457),0),7), "n/a")</f>
        <v/>
      </c>
    </row>
    <row r="7458">
      <c r="B7458" s="39" t="str">
        <f>IFERROR(raw!$B7457,"")</f>
        <v/>
      </c>
      <c r="C7458" s="39" t="str">
        <f>IFERROR(raw!$D7457,"")</f>
        <v/>
      </c>
      <c r="D7458" s="39" t="str">
        <f>IFERROR(__xludf.DUMMYFUNCTION("IFERROR(RANK(raw!$H7457,Filter(raw!$H$2:$H10000,raw!$B$2:$B10000=raw!$B7457),1),"""")"),"")</f>
        <v/>
      </c>
      <c r="E7458" s="40" t="str">
        <f t="array" ref="E7458">IFERROR(INDEX(raw!$B:$H,MATCH(1,(raw!$B:$B=$B7458)*(raw!$D:$D=$C7458),0),7), "n/a")</f>
        <v/>
      </c>
    </row>
    <row r="7459">
      <c r="B7459" s="39" t="str">
        <f>IFERROR(raw!$B7458,"")</f>
        <v/>
      </c>
      <c r="C7459" s="39" t="str">
        <f>IFERROR(raw!$D7458,"")</f>
        <v/>
      </c>
      <c r="D7459" s="39" t="str">
        <f>IFERROR(__xludf.DUMMYFUNCTION("IFERROR(RANK(raw!$H7458,Filter(raw!$H$2:$H10000,raw!$B$2:$B10000=raw!$B7458),1),"""")"),"")</f>
        <v/>
      </c>
      <c r="E7459" s="40" t="str">
        <f t="array" ref="E7459">IFERROR(INDEX(raw!$B:$H,MATCH(1,(raw!$B:$B=$B7459)*(raw!$D:$D=$C7459),0),7), "n/a")</f>
        <v/>
      </c>
    </row>
    <row r="7460">
      <c r="B7460" s="39" t="str">
        <f>IFERROR(raw!$B7459,"")</f>
        <v/>
      </c>
      <c r="C7460" s="39" t="str">
        <f>IFERROR(raw!$D7459,"")</f>
        <v/>
      </c>
      <c r="D7460" s="39" t="str">
        <f>IFERROR(__xludf.DUMMYFUNCTION("IFERROR(RANK(raw!$H7459,Filter(raw!$H$2:$H10000,raw!$B$2:$B10000=raw!$B7459),1),"""")"),"")</f>
        <v/>
      </c>
      <c r="E7460" s="40" t="str">
        <f t="array" ref="E7460">IFERROR(INDEX(raw!$B:$H,MATCH(1,(raw!$B:$B=$B7460)*(raw!$D:$D=$C7460),0),7), "n/a")</f>
        <v/>
      </c>
    </row>
    <row r="7461">
      <c r="B7461" s="39" t="str">
        <f>IFERROR(raw!$B7460,"")</f>
        <v/>
      </c>
      <c r="C7461" s="39" t="str">
        <f>IFERROR(raw!$D7460,"")</f>
        <v/>
      </c>
      <c r="D7461" s="39" t="str">
        <f>IFERROR(__xludf.DUMMYFUNCTION("IFERROR(RANK(raw!$H7460,Filter(raw!$H$2:$H10000,raw!$B$2:$B10000=raw!$B7460),1),"""")"),"")</f>
        <v/>
      </c>
      <c r="E7461" s="40" t="str">
        <f t="array" ref="E7461">IFERROR(INDEX(raw!$B:$H,MATCH(1,(raw!$B:$B=$B7461)*(raw!$D:$D=$C7461),0),7), "n/a")</f>
        <v/>
      </c>
    </row>
    <row r="7462">
      <c r="B7462" s="39" t="str">
        <f>IFERROR(raw!$B7461,"")</f>
        <v/>
      </c>
      <c r="C7462" s="39" t="str">
        <f>IFERROR(raw!$D7461,"")</f>
        <v/>
      </c>
      <c r="D7462" s="39" t="str">
        <f>IFERROR(__xludf.DUMMYFUNCTION("IFERROR(RANK(raw!$H7461,Filter(raw!$H$2:$H10000,raw!$B$2:$B10000=raw!$B7461),1),"""")"),"")</f>
        <v/>
      </c>
      <c r="E7462" s="40" t="str">
        <f t="array" ref="E7462">IFERROR(INDEX(raw!$B:$H,MATCH(1,(raw!$B:$B=$B7462)*(raw!$D:$D=$C7462),0),7), "n/a")</f>
        <v/>
      </c>
    </row>
    <row r="7463">
      <c r="B7463" s="39" t="str">
        <f>IFERROR(raw!$B7462,"")</f>
        <v/>
      </c>
      <c r="C7463" s="39" t="str">
        <f>IFERROR(raw!$D7462,"")</f>
        <v/>
      </c>
      <c r="D7463" s="39" t="str">
        <f>IFERROR(__xludf.DUMMYFUNCTION("IFERROR(RANK(raw!$H7462,Filter(raw!$H$2:$H10000,raw!$B$2:$B10000=raw!$B7462),1),"""")"),"")</f>
        <v/>
      </c>
      <c r="E7463" s="40" t="str">
        <f t="array" ref="E7463">IFERROR(INDEX(raw!$B:$H,MATCH(1,(raw!$B:$B=$B7463)*(raw!$D:$D=$C7463),0),7), "n/a")</f>
        <v/>
      </c>
    </row>
    <row r="7464">
      <c r="B7464" s="39" t="str">
        <f>IFERROR(raw!$B7463,"")</f>
        <v/>
      </c>
      <c r="C7464" s="39" t="str">
        <f>IFERROR(raw!$D7463,"")</f>
        <v/>
      </c>
      <c r="D7464" s="39" t="str">
        <f>IFERROR(__xludf.DUMMYFUNCTION("IFERROR(RANK(raw!$H7463,Filter(raw!$H$2:$H10000,raw!$B$2:$B10000=raw!$B7463),1),"""")"),"")</f>
        <v/>
      </c>
      <c r="E7464" s="40" t="str">
        <f t="array" ref="E7464">IFERROR(INDEX(raw!$B:$H,MATCH(1,(raw!$B:$B=$B7464)*(raw!$D:$D=$C7464),0),7), "n/a")</f>
        <v/>
      </c>
    </row>
    <row r="7465">
      <c r="B7465" s="39" t="str">
        <f>IFERROR(raw!$B7464,"")</f>
        <v/>
      </c>
      <c r="C7465" s="39" t="str">
        <f>IFERROR(raw!$D7464,"")</f>
        <v/>
      </c>
      <c r="D7465" s="39" t="str">
        <f>IFERROR(__xludf.DUMMYFUNCTION("IFERROR(RANK(raw!$H7464,Filter(raw!$H$2:$H10000,raw!$B$2:$B10000=raw!$B7464),1),"""")"),"")</f>
        <v/>
      </c>
      <c r="E7465" s="40" t="str">
        <f t="array" ref="E7465">IFERROR(INDEX(raw!$B:$H,MATCH(1,(raw!$B:$B=$B7465)*(raw!$D:$D=$C7465),0),7), "n/a")</f>
        <v/>
      </c>
    </row>
    <row r="7466">
      <c r="B7466" s="39" t="str">
        <f>IFERROR(raw!$B7465,"")</f>
        <v/>
      </c>
      <c r="C7466" s="39" t="str">
        <f>IFERROR(raw!$D7465,"")</f>
        <v/>
      </c>
      <c r="D7466" s="39" t="str">
        <f>IFERROR(__xludf.DUMMYFUNCTION("IFERROR(RANK(raw!$H7465,Filter(raw!$H$2:$H10000,raw!$B$2:$B10000=raw!$B7465),1),"""")"),"")</f>
        <v/>
      </c>
      <c r="E7466" s="40" t="str">
        <f t="array" ref="E7466">IFERROR(INDEX(raw!$B:$H,MATCH(1,(raw!$B:$B=$B7466)*(raw!$D:$D=$C7466),0),7), "n/a")</f>
        <v/>
      </c>
    </row>
    <row r="7467">
      <c r="B7467" s="39" t="str">
        <f>IFERROR(raw!$B7466,"")</f>
        <v/>
      </c>
      <c r="C7467" s="39" t="str">
        <f>IFERROR(raw!$D7466,"")</f>
        <v/>
      </c>
      <c r="D7467" s="39" t="str">
        <f>IFERROR(__xludf.DUMMYFUNCTION("IFERROR(RANK(raw!$H7466,Filter(raw!$H$2:$H10000,raw!$B$2:$B10000=raw!$B7466),1),"""")"),"")</f>
        <v/>
      </c>
      <c r="E7467" s="40" t="str">
        <f t="array" ref="E7467">IFERROR(INDEX(raw!$B:$H,MATCH(1,(raw!$B:$B=$B7467)*(raw!$D:$D=$C7467),0),7), "n/a")</f>
        <v/>
      </c>
    </row>
    <row r="7468">
      <c r="B7468" s="39" t="str">
        <f>IFERROR(raw!$B7467,"")</f>
        <v/>
      </c>
      <c r="C7468" s="39" t="str">
        <f>IFERROR(raw!$D7467,"")</f>
        <v/>
      </c>
      <c r="D7468" s="39" t="str">
        <f>IFERROR(__xludf.DUMMYFUNCTION("IFERROR(RANK(raw!$H7467,Filter(raw!$H$2:$H10000,raw!$B$2:$B10000=raw!$B7467),1),"""")"),"")</f>
        <v/>
      </c>
      <c r="E7468" s="40" t="str">
        <f t="array" ref="E7468">IFERROR(INDEX(raw!$B:$H,MATCH(1,(raw!$B:$B=$B7468)*(raw!$D:$D=$C7468),0),7), "n/a")</f>
        <v/>
      </c>
    </row>
    <row r="7469">
      <c r="B7469" s="39" t="str">
        <f>IFERROR(raw!$B7468,"")</f>
        <v/>
      </c>
      <c r="C7469" s="39" t="str">
        <f>IFERROR(raw!$D7468,"")</f>
        <v/>
      </c>
      <c r="D7469" s="39" t="str">
        <f>IFERROR(__xludf.DUMMYFUNCTION("IFERROR(RANK(raw!$H7468,Filter(raw!$H$2:$H10000,raw!$B$2:$B10000=raw!$B7468),1),"""")"),"")</f>
        <v/>
      </c>
      <c r="E7469" s="40" t="str">
        <f t="array" ref="E7469">IFERROR(INDEX(raw!$B:$H,MATCH(1,(raw!$B:$B=$B7469)*(raw!$D:$D=$C7469),0),7), "n/a")</f>
        <v/>
      </c>
    </row>
    <row r="7470">
      <c r="B7470" s="39" t="str">
        <f>IFERROR(raw!$B7469,"")</f>
        <v/>
      </c>
      <c r="C7470" s="39" t="str">
        <f>IFERROR(raw!$D7469,"")</f>
        <v/>
      </c>
      <c r="D7470" s="39" t="str">
        <f>IFERROR(__xludf.DUMMYFUNCTION("IFERROR(RANK(raw!$H7469,Filter(raw!$H$2:$H10000,raw!$B$2:$B10000=raw!$B7469),1),"""")"),"")</f>
        <v/>
      </c>
      <c r="E7470" s="40" t="str">
        <f t="array" ref="E7470">IFERROR(INDEX(raw!$B:$H,MATCH(1,(raw!$B:$B=$B7470)*(raw!$D:$D=$C7470),0),7), "n/a")</f>
        <v/>
      </c>
    </row>
    <row r="7471">
      <c r="B7471" s="39" t="str">
        <f>IFERROR(raw!$B7470,"")</f>
        <v/>
      </c>
      <c r="C7471" s="39" t="str">
        <f>IFERROR(raw!$D7470,"")</f>
        <v/>
      </c>
      <c r="D7471" s="39" t="str">
        <f>IFERROR(__xludf.DUMMYFUNCTION("IFERROR(RANK(raw!$H7470,Filter(raw!$H$2:$H10000,raw!$B$2:$B10000=raw!$B7470),1),"""")"),"")</f>
        <v/>
      </c>
      <c r="E7471" s="40" t="str">
        <f t="array" ref="E7471">IFERROR(INDEX(raw!$B:$H,MATCH(1,(raw!$B:$B=$B7471)*(raw!$D:$D=$C7471),0),7), "n/a")</f>
        <v/>
      </c>
    </row>
    <row r="7472">
      <c r="B7472" s="39" t="str">
        <f>IFERROR(raw!$B7471,"")</f>
        <v/>
      </c>
      <c r="C7472" s="39" t="str">
        <f>IFERROR(raw!$D7471,"")</f>
        <v/>
      </c>
      <c r="D7472" s="39" t="str">
        <f>IFERROR(__xludf.DUMMYFUNCTION("IFERROR(RANK(raw!$H7471,Filter(raw!$H$2:$H10000,raw!$B$2:$B10000=raw!$B7471),1),"""")"),"")</f>
        <v/>
      </c>
      <c r="E7472" s="40" t="str">
        <f t="array" ref="E7472">IFERROR(INDEX(raw!$B:$H,MATCH(1,(raw!$B:$B=$B7472)*(raw!$D:$D=$C7472),0),7), "n/a")</f>
        <v/>
      </c>
    </row>
    <row r="7473">
      <c r="B7473" s="39" t="str">
        <f>IFERROR(raw!$B7472,"")</f>
        <v/>
      </c>
      <c r="C7473" s="39" t="str">
        <f>IFERROR(raw!$D7472,"")</f>
        <v/>
      </c>
      <c r="D7473" s="39" t="str">
        <f>IFERROR(__xludf.DUMMYFUNCTION("IFERROR(RANK(raw!$H7472,Filter(raw!$H$2:$H10000,raw!$B$2:$B10000=raw!$B7472),1),"""")"),"")</f>
        <v/>
      </c>
      <c r="E7473" s="40" t="str">
        <f t="array" ref="E7473">IFERROR(INDEX(raw!$B:$H,MATCH(1,(raw!$B:$B=$B7473)*(raw!$D:$D=$C7473),0),7), "n/a")</f>
        <v/>
      </c>
    </row>
    <row r="7474">
      <c r="B7474" s="39" t="str">
        <f>IFERROR(raw!$B7473,"")</f>
        <v/>
      </c>
      <c r="C7474" s="39" t="str">
        <f>IFERROR(raw!$D7473,"")</f>
        <v/>
      </c>
      <c r="D7474" s="39" t="str">
        <f>IFERROR(__xludf.DUMMYFUNCTION("IFERROR(RANK(raw!$H7473,Filter(raw!$H$2:$H10000,raw!$B$2:$B10000=raw!$B7473),1),"""")"),"")</f>
        <v/>
      </c>
      <c r="E7474" s="40" t="str">
        <f t="array" ref="E7474">IFERROR(INDEX(raw!$B:$H,MATCH(1,(raw!$B:$B=$B7474)*(raw!$D:$D=$C7474),0),7), "n/a")</f>
        <v/>
      </c>
    </row>
    <row r="7475">
      <c r="B7475" s="39" t="str">
        <f>IFERROR(raw!$B7474,"")</f>
        <v/>
      </c>
      <c r="C7475" s="39" t="str">
        <f>IFERROR(raw!$D7474,"")</f>
        <v/>
      </c>
      <c r="D7475" s="39" t="str">
        <f>IFERROR(__xludf.DUMMYFUNCTION("IFERROR(RANK(raw!$H7474,Filter(raw!$H$2:$H10000,raw!$B$2:$B10000=raw!$B7474),1),"""")"),"")</f>
        <v/>
      </c>
      <c r="E7475" s="40" t="str">
        <f t="array" ref="E7475">IFERROR(INDEX(raw!$B:$H,MATCH(1,(raw!$B:$B=$B7475)*(raw!$D:$D=$C7475),0),7), "n/a")</f>
        <v/>
      </c>
    </row>
    <row r="7476">
      <c r="B7476" s="39" t="str">
        <f>IFERROR(raw!$B7475,"")</f>
        <v/>
      </c>
      <c r="C7476" s="39" t="str">
        <f>IFERROR(raw!$D7475,"")</f>
        <v/>
      </c>
      <c r="D7476" s="39" t="str">
        <f>IFERROR(__xludf.DUMMYFUNCTION("IFERROR(RANK(raw!$H7475,Filter(raw!$H$2:$H10000,raw!$B$2:$B10000=raw!$B7475),1),"""")"),"")</f>
        <v/>
      </c>
      <c r="E7476" s="40" t="str">
        <f t="array" ref="E7476">IFERROR(INDEX(raw!$B:$H,MATCH(1,(raw!$B:$B=$B7476)*(raw!$D:$D=$C7476),0),7), "n/a")</f>
        <v/>
      </c>
    </row>
    <row r="7477">
      <c r="B7477" s="39" t="str">
        <f>IFERROR(raw!$B7476,"")</f>
        <v/>
      </c>
      <c r="C7477" s="39" t="str">
        <f>IFERROR(raw!$D7476,"")</f>
        <v/>
      </c>
      <c r="D7477" s="39" t="str">
        <f>IFERROR(__xludf.DUMMYFUNCTION("IFERROR(RANK(raw!$H7476,Filter(raw!$H$2:$H10000,raw!$B$2:$B10000=raw!$B7476),1),"""")"),"")</f>
        <v/>
      </c>
      <c r="E7477" s="40" t="str">
        <f t="array" ref="E7477">IFERROR(INDEX(raw!$B:$H,MATCH(1,(raw!$B:$B=$B7477)*(raw!$D:$D=$C7477),0),7), "n/a")</f>
        <v/>
      </c>
    </row>
    <row r="7478">
      <c r="B7478" s="39" t="str">
        <f>IFERROR(raw!$B7477,"")</f>
        <v/>
      </c>
      <c r="C7478" s="39" t="str">
        <f>IFERROR(raw!$D7477,"")</f>
        <v/>
      </c>
      <c r="D7478" s="39" t="str">
        <f>IFERROR(__xludf.DUMMYFUNCTION("IFERROR(RANK(raw!$H7477,Filter(raw!$H$2:$H10000,raw!$B$2:$B10000=raw!$B7477),1),"""")"),"")</f>
        <v/>
      </c>
      <c r="E7478" s="40" t="str">
        <f t="array" ref="E7478">IFERROR(INDEX(raw!$B:$H,MATCH(1,(raw!$B:$B=$B7478)*(raw!$D:$D=$C7478),0),7), "n/a")</f>
        <v/>
      </c>
    </row>
    <row r="7479">
      <c r="B7479" s="39" t="str">
        <f>IFERROR(raw!$B7478,"")</f>
        <v/>
      </c>
      <c r="C7479" s="39" t="str">
        <f>IFERROR(raw!$D7478,"")</f>
        <v/>
      </c>
      <c r="D7479" s="39" t="str">
        <f>IFERROR(__xludf.DUMMYFUNCTION("IFERROR(RANK(raw!$H7478,Filter(raw!$H$2:$H10000,raw!$B$2:$B10000=raw!$B7478),1),"""")"),"")</f>
        <v/>
      </c>
      <c r="E7479" s="40" t="str">
        <f t="array" ref="E7479">IFERROR(INDEX(raw!$B:$H,MATCH(1,(raw!$B:$B=$B7479)*(raw!$D:$D=$C7479),0),7), "n/a")</f>
        <v/>
      </c>
    </row>
    <row r="7480">
      <c r="B7480" s="39" t="str">
        <f>IFERROR(raw!$B7479,"")</f>
        <v/>
      </c>
      <c r="C7480" s="39" t="str">
        <f>IFERROR(raw!$D7479,"")</f>
        <v/>
      </c>
      <c r="D7480" s="39" t="str">
        <f>IFERROR(__xludf.DUMMYFUNCTION("IFERROR(RANK(raw!$H7479,Filter(raw!$H$2:$H10000,raw!$B$2:$B10000=raw!$B7479),1),"""")"),"")</f>
        <v/>
      </c>
      <c r="E7480" s="40" t="str">
        <f t="array" ref="E7480">IFERROR(INDEX(raw!$B:$H,MATCH(1,(raw!$B:$B=$B7480)*(raw!$D:$D=$C7480),0),7), "n/a")</f>
        <v/>
      </c>
    </row>
    <row r="7481">
      <c r="B7481" s="39" t="str">
        <f>IFERROR(raw!$B7480,"")</f>
        <v/>
      </c>
      <c r="C7481" s="39" t="str">
        <f>IFERROR(raw!$D7480,"")</f>
        <v/>
      </c>
      <c r="D7481" s="39" t="str">
        <f>IFERROR(__xludf.DUMMYFUNCTION("IFERROR(RANK(raw!$H7480,Filter(raw!$H$2:$H10000,raw!$B$2:$B10000=raw!$B7480),1),"""")"),"")</f>
        <v/>
      </c>
      <c r="E7481" s="40" t="str">
        <f t="array" ref="E7481">IFERROR(INDEX(raw!$B:$H,MATCH(1,(raw!$B:$B=$B7481)*(raw!$D:$D=$C7481),0),7), "n/a")</f>
        <v/>
      </c>
    </row>
    <row r="7482">
      <c r="B7482" s="39" t="str">
        <f>IFERROR(raw!$B7481,"")</f>
        <v/>
      </c>
      <c r="C7482" s="39" t="str">
        <f>IFERROR(raw!$D7481,"")</f>
        <v/>
      </c>
      <c r="D7482" s="39" t="str">
        <f>IFERROR(__xludf.DUMMYFUNCTION("IFERROR(RANK(raw!$H7481,Filter(raw!$H$2:$H10000,raw!$B$2:$B10000=raw!$B7481),1),"""")"),"")</f>
        <v/>
      </c>
      <c r="E7482" s="40" t="str">
        <f t="array" ref="E7482">IFERROR(INDEX(raw!$B:$H,MATCH(1,(raw!$B:$B=$B7482)*(raw!$D:$D=$C7482),0),7), "n/a")</f>
        <v/>
      </c>
    </row>
    <row r="7483">
      <c r="B7483" s="39" t="str">
        <f>IFERROR(raw!$B7482,"")</f>
        <v/>
      </c>
      <c r="C7483" s="39" t="str">
        <f>IFERROR(raw!$D7482,"")</f>
        <v/>
      </c>
      <c r="D7483" s="39" t="str">
        <f>IFERROR(__xludf.DUMMYFUNCTION("IFERROR(RANK(raw!$H7482,Filter(raw!$H$2:$H10000,raw!$B$2:$B10000=raw!$B7482),1),"""")"),"")</f>
        <v/>
      </c>
      <c r="E7483" s="40" t="str">
        <f t="array" ref="E7483">IFERROR(INDEX(raw!$B:$H,MATCH(1,(raw!$B:$B=$B7483)*(raw!$D:$D=$C7483),0),7), "n/a")</f>
        <v/>
      </c>
    </row>
    <row r="7484">
      <c r="B7484" s="39" t="str">
        <f>IFERROR(raw!$B7483,"")</f>
        <v/>
      </c>
      <c r="C7484" s="39" t="str">
        <f>IFERROR(raw!$D7483,"")</f>
        <v/>
      </c>
      <c r="D7484" s="39" t="str">
        <f>IFERROR(__xludf.DUMMYFUNCTION("IFERROR(RANK(raw!$H7483,Filter(raw!$H$2:$H10000,raw!$B$2:$B10000=raw!$B7483),1),"""")"),"")</f>
        <v/>
      </c>
      <c r="E7484" s="40" t="str">
        <f t="array" ref="E7484">IFERROR(INDEX(raw!$B:$H,MATCH(1,(raw!$B:$B=$B7484)*(raw!$D:$D=$C7484),0),7), "n/a")</f>
        <v/>
      </c>
    </row>
    <row r="7485">
      <c r="B7485" s="39" t="str">
        <f>IFERROR(raw!$B7484,"")</f>
        <v/>
      </c>
      <c r="C7485" s="39" t="str">
        <f>IFERROR(raw!$D7484,"")</f>
        <v/>
      </c>
      <c r="D7485" s="39" t="str">
        <f>IFERROR(__xludf.DUMMYFUNCTION("IFERROR(RANK(raw!$H7484,Filter(raw!$H$2:$H10000,raw!$B$2:$B10000=raw!$B7484),1),"""")"),"")</f>
        <v/>
      </c>
      <c r="E7485" s="40" t="str">
        <f t="array" ref="E7485">IFERROR(INDEX(raw!$B:$H,MATCH(1,(raw!$B:$B=$B7485)*(raw!$D:$D=$C7485),0),7), "n/a")</f>
        <v/>
      </c>
    </row>
    <row r="7486">
      <c r="B7486" s="39" t="str">
        <f>IFERROR(raw!$B7485,"")</f>
        <v/>
      </c>
      <c r="C7486" s="39" t="str">
        <f>IFERROR(raw!$D7485,"")</f>
        <v/>
      </c>
      <c r="D7486" s="39" t="str">
        <f>IFERROR(__xludf.DUMMYFUNCTION("IFERROR(RANK(raw!$H7485,Filter(raw!$H$2:$H10000,raw!$B$2:$B10000=raw!$B7485),1),"""")"),"")</f>
        <v/>
      </c>
      <c r="E7486" s="40" t="str">
        <f t="array" ref="E7486">IFERROR(INDEX(raw!$B:$H,MATCH(1,(raw!$B:$B=$B7486)*(raw!$D:$D=$C7486),0),7), "n/a")</f>
        <v/>
      </c>
    </row>
    <row r="7487">
      <c r="B7487" s="39" t="str">
        <f>IFERROR(raw!$B7486,"")</f>
        <v/>
      </c>
      <c r="C7487" s="39" t="str">
        <f>IFERROR(raw!$D7486,"")</f>
        <v/>
      </c>
      <c r="D7487" s="39" t="str">
        <f>IFERROR(__xludf.DUMMYFUNCTION("IFERROR(RANK(raw!$H7486,Filter(raw!$H$2:$H10000,raw!$B$2:$B10000=raw!$B7486),1),"""")"),"")</f>
        <v/>
      </c>
      <c r="E7487" s="40" t="str">
        <f t="array" ref="E7487">IFERROR(INDEX(raw!$B:$H,MATCH(1,(raw!$B:$B=$B7487)*(raw!$D:$D=$C7487),0),7), "n/a")</f>
        <v/>
      </c>
    </row>
    <row r="7488">
      <c r="B7488" s="39" t="str">
        <f>IFERROR(raw!$B7487,"")</f>
        <v/>
      </c>
      <c r="C7488" s="39" t="str">
        <f>IFERROR(raw!$D7487,"")</f>
        <v/>
      </c>
      <c r="D7488" s="39" t="str">
        <f>IFERROR(__xludf.DUMMYFUNCTION("IFERROR(RANK(raw!$H7487,Filter(raw!$H$2:$H10000,raw!$B$2:$B10000=raw!$B7487),1),"""")"),"")</f>
        <v/>
      </c>
      <c r="E7488" s="40" t="str">
        <f t="array" ref="E7488">IFERROR(INDEX(raw!$B:$H,MATCH(1,(raw!$B:$B=$B7488)*(raw!$D:$D=$C7488),0),7), "n/a")</f>
        <v/>
      </c>
    </row>
    <row r="7489">
      <c r="B7489" s="39" t="str">
        <f>IFERROR(raw!$B7488,"")</f>
        <v/>
      </c>
      <c r="C7489" s="39" t="str">
        <f>IFERROR(raw!$D7488,"")</f>
        <v/>
      </c>
      <c r="D7489" s="39" t="str">
        <f>IFERROR(__xludf.DUMMYFUNCTION("IFERROR(RANK(raw!$H7488,Filter(raw!$H$2:$H10000,raw!$B$2:$B10000=raw!$B7488),1),"""")"),"")</f>
        <v/>
      </c>
      <c r="E7489" s="40" t="str">
        <f t="array" ref="E7489">IFERROR(INDEX(raw!$B:$H,MATCH(1,(raw!$B:$B=$B7489)*(raw!$D:$D=$C7489),0),7), "n/a")</f>
        <v/>
      </c>
    </row>
    <row r="7490">
      <c r="B7490" s="39" t="str">
        <f>IFERROR(raw!$B7489,"")</f>
        <v/>
      </c>
      <c r="C7490" s="39" t="str">
        <f>IFERROR(raw!$D7489,"")</f>
        <v/>
      </c>
      <c r="D7490" s="39" t="str">
        <f>IFERROR(__xludf.DUMMYFUNCTION("IFERROR(RANK(raw!$H7489,Filter(raw!$H$2:$H10000,raw!$B$2:$B10000=raw!$B7489),1),"""")"),"")</f>
        <v/>
      </c>
      <c r="E7490" s="40" t="str">
        <f t="array" ref="E7490">IFERROR(INDEX(raw!$B:$H,MATCH(1,(raw!$B:$B=$B7490)*(raw!$D:$D=$C7490),0),7), "n/a")</f>
        <v/>
      </c>
    </row>
    <row r="7491">
      <c r="B7491" s="39" t="str">
        <f>IFERROR(raw!$B7490,"")</f>
        <v/>
      </c>
      <c r="C7491" s="39" t="str">
        <f>IFERROR(raw!$D7490,"")</f>
        <v/>
      </c>
      <c r="D7491" s="39" t="str">
        <f>IFERROR(__xludf.DUMMYFUNCTION("IFERROR(RANK(raw!$H7490,Filter(raw!$H$2:$H10000,raw!$B$2:$B10000=raw!$B7490),1),"""")"),"")</f>
        <v/>
      </c>
      <c r="E7491" s="40" t="str">
        <f t="array" ref="E7491">IFERROR(INDEX(raw!$B:$H,MATCH(1,(raw!$B:$B=$B7491)*(raw!$D:$D=$C7491),0),7), "n/a")</f>
        <v/>
      </c>
    </row>
    <row r="7492">
      <c r="B7492" s="39" t="str">
        <f>IFERROR(raw!$B7491,"")</f>
        <v/>
      </c>
      <c r="C7492" s="39" t="str">
        <f>IFERROR(raw!$D7491,"")</f>
        <v/>
      </c>
      <c r="D7492" s="39" t="str">
        <f>IFERROR(__xludf.DUMMYFUNCTION("IFERROR(RANK(raw!$H7491,Filter(raw!$H$2:$H10000,raw!$B$2:$B10000=raw!$B7491),1),"""")"),"")</f>
        <v/>
      </c>
      <c r="E7492" s="40" t="str">
        <f t="array" ref="E7492">IFERROR(INDEX(raw!$B:$H,MATCH(1,(raw!$B:$B=$B7492)*(raw!$D:$D=$C7492),0),7), "n/a")</f>
        <v/>
      </c>
    </row>
    <row r="7493">
      <c r="B7493" s="39" t="str">
        <f>IFERROR(raw!$B7492,"")</f>
        <v/>
      </c>
      <c r="C7493" s="39" t="str">
        <f>IFERROR(raw!$D7492,"")</f>
        <v/>
      </c>
      <c r="D7493" s="39" t="str">
        <f>IFERROR(__xludf.DUMMYFUNCTION("IFERROR(RANK(raw!$H7492,Filter(raw!$H$2:$H10000,raw!$B$2:$B10000=raw!$B7492),1),"""")"),"")</f>
        <v/>
      </c>
      <c r="E7493" s="40" t="str">
        <f t="array" ref="E7493">IFERROR(INDEX(raw!$B:$H,MATCH(1,(raw!$B:$B=$B7493)*(raw!$D:$D=$C7493),0),7), "n/a")</f>
        <v/>
      </c>
    </row>
    <row r="7494">
      <c r="B7494" s="39" t="str">
        <f>IFERROR(raw!$B7493,"")</f>
        <v/>
      </c>
      <c r="C7494" s="39" t="str">
        <f>IFERROR(raw!$D7493,"")</f>
        <v/>
      </c>
      <c r="D7494" s="39" t="str">
        <f>IFERROR(__xludf.DUMMYFUNCTION("IFERROR(RANK(raw!$H7493,Filter(raw!$H$2:$H10000,raw!$B$2:$B10000=raw!$B7493),1),"""")"),"")</f>
        <v/>
      </c>
      <c r="E7494" s="40" t="str">
        <f t="array" ref="E7494">IFERROR(INDEX(raw!$B:$H,MATCH(1,(raw!$B:$B=$B7494)*(raw!$D:$D=$C7494),0),7), "n/a")</f>
        <v/>
      </c>
    </row>
    <row r="7495">
      <c r="B7495" s="39" t="str">
        <f>IFERROR(raw!$B7494,"")</f>
        <v/>
      </c>
      <c r="C7495" s="39" t="str">
        <f>IFERROR(raw!$D7494,"")</f>
        <v/>
      </c>
      <c r="D7495" s="39" t="str">
        <f>IFERROR(__xludf.DUMMYFUNCTION("IFERROR(RANK(raw!$H7494,Filter(raw!$H$2:$H10000,raw!$B$2:$B10000=raw!$B7494),1),"""")"),"")</f>
        <v/>
      </c>
      <c r="E7495" s="40" t="str">
        <f t="array" ref="E7495">IFERROR(INDEX(raw!$B:$H,MATCH(1,(raw!$B:$B=$B7495)*(raw!$D:$D=$C7495),0),7), "n/a")</f>
        <v/>
      </c>
    </row>
    <row r="7496">
      <c r="B7496" s="39" t="str">
        <f>IFERROR(raw!$B7495,"")</f>
        <v/>
      </c>
      <c r="C7496" s="39" t="str">
        <f>IFERROR(raw!$D7495,"")</f>
        <v/>
      </c>
      <c r="D7496" s="39" t="str">
        <f>IFERROR(__xludf.DUMMYFUNCTION("IFERROR(RANK(raw!$H7495,Filter(raw!$H$2:$H10000,raw!$B$2:$B10000=raw!$B7495),1),"""")"),"")</f>
        <v/>
      </c>
      <c r="E7496" s="40" t="str">
        <f t="array" ref="E7496">IFERROR(INDEX(raw!$B:$H,MATCH(1,(raw!$B:$B=$B7496)*(raw!$D:$D=$C7496),0),7), "n/a")</f>
        <v/>
      </c>
    </row>
    <row r="7497">
      <c r="B7497" s="39" t="str">
        <f>IFERROR(raw!$B7496,"")</f>
        <v/>
      </c>
      <c r="C7497" s="39" t="str">
        <f>IFERROR(raw!$D7496,"")</f>
        <v/>
      </c>
      <c r="D7497" s="39" t="str">
        <f>IFERROR(__xludf.DUMMYFUNCTION("IFERROR(RANK(raw!$H7496,Filter(raw!$H$2:$H10000,raw!$B$2:$B10000=raw!$B7496),1),"""")"),"")</f>
        <v/>
      </c>
      <c r="E7497" s="40" t="str">
        <f t="array" ref="E7497">IFERROR(INDEX(raw!$B:$H,MATCH(1,(raw!$B:$B=$B7497)*(raw!$D:$D=$C7497),0),7), "n/a")</f>
        <v/>
      </c>
    </row>
    <row r="7498">
      <c r="B7498" s="39" t="str">
        <f>IFERROR(raw!$B7497,"")</f>
        <v/>
      </c>
      <c r="C7498" s="39" t="str">
        <f>IFERROR(raw!$D7497,"")</f>
        <v/>
      </c>
      <c r="D7498" s="39" t="str">
        <f>IFERROR(__xludf.DUMMYFUNCTION("IFERROR(RANK(raw!$H7497,Filter(raw!$H$2:$H10000,raw!$B$2:$B10000=raw!$B7497),1),"""")"),"")</f>
        <v/>
      </c>
      <c r="E7498" s="40" t="str">
        <f t="array" ref="E7498">IFERROR(INDEX(raw!$B:$H,MATCH(1,(raw!$B:$B=$B7498)*(raw!$D:$D=$C7498),0),7), "n/a")</f>
        <v/>
      </c>
    </row>
    <row r="7499">
      <c r="B7499" s="39" t="str">
        <f>IFERROR(raw!$B7498,"")</f>
        <v/>
      </c>
      <c r="C7499" s="39" t="str">
        <f>IFERROR(raw!$D7498,"")</f>
        <v/>
      </c>
      <c r="D7499" s="39" t="str">
        <f>IFERROR(__xludf.DUMMYFUNCTION("IFERROR(RANK(raw!$H7498,Filter(raw!$H$2:$H10000,raw!$B$2:$B10000=raw!$B7498),1),"""")"),"")</f>
        <v/>
      </c>
      <c r="E7499" s="40" t="str">
        <f t="array" ref="E7499">IFERROR(INDEX(raw!$B:$H,MATCH(1,(raw!$B:$B=$B7499)*(raw!$D:$D=$C7499),0),7), "n/a")</f>
        <v/>
      </c>
    </row>
    <row r="7500">
      <c r="B7500" s="39" t="str">
        <f>IFERROR(raw!$B7499,"")</f>
        <v/>
      </c>
      <c r="C7500" s="39" t="str">
        <f>IFERROR(raw!$D7499,"")</f>
        <v/>
      </c>
      <c r="D7500" s="39" t="str">
        <f>IFERROR(__xludf.DUMMYFUNCTION("IFERROR(RANK(raw!$H7499,Filter(raw!$H$2:$H10000,raw!$B$2:$B10000=raw!$B7499),1),"""")"),"")</f>
        <v/>
      </c>
      <c r="E7500" s="40" t="str">
        <f t="array" ref="E7500">IFERROR(INDEX(raw!$B:$H,MATCH(1,(raw!$B:$B=$B7500)*(raw!$D:$D=$C7500),0),7), "n/a")</f>
        <v/>
      </c>
    </row>
    <row r="7501">
      <c r="B7501" s="39" t="str">
        <f>IFERROR(raw!$B7500,"")</f>
        <v/>
      </c>
      <c r="C7501" s="39" t="str">
        <f>IFERROR(raw!$D7500,"")</f>
        <v/>
      </c>
      <c r="D7501" s="39" t="str">
        <f>IFERROR(__xludf.DUMMYFUNCTION("IFERROR(RANK(raw!$H7500,Filter(raw!$H$2:$H10000,raw!$B$2:$B10000=raw!$B7500),1),"""")"),"")</f>
        <v/>
      </c>
      <c r="E7501" s="40" t="str">
        <f t="array" ref="E7501">IFERROR(INDEX(raw!$B:$H,MATCH(1,(raw!$B:$B=$B7501)*(raw!$D:$D=$C7501),0),7), "n/a")</f>
        <v/>
      </c>
    </row>
    <row r="7502">
      <c r="B7502" s="39" t="str">
        <f>IFERROR(raw!$B7501,"")</f>
        <v/>
      </c>
      <c r="C7502" s="39" t="str">
        <f>IFERROR(raw!$D7501,"")</f>
        <v/>
      </c>
      <c r="D7502" s="39" t="str">
        <f>IFERROR(__xludf.DUMMYFUNCTION("IFERROR(RANK(raw!$H7501,Filter(raw!$H$2:$H10000,raw!$B$2:$B10000=raw!$B7501),1),"""")"),"")</f>
        <v/>
      </c>
      <c r="E7502" s="40" t="str">
        <f t="array" ref="E7502">IFERROR(INDEX(raw!$B:$H,MATCH(1,(raw!$B:$B=$B7502)*(raw!$D:$D=$C7502),0),7), "n/a")</f>
        <v/>
      </c>
    </row>
    <row r="7503">
      <c r="B7503" s="39" t="str">
        <f>IFERROR(raw!$B7502,"")</f>
        <v/>
      </c>
      <c r="C7503" s="39" t="str">
        <f>IFERROR(raw!$D7502,"")</f>
        <v/>
      </c>
      <c r="D7503" s="39" t="str">
        <f>IFERROR(__xludf.DUMMYFUNCTION("IFERROR(RANK(raw!$H7502,Filter(raw!$H$2:$H10000,raw!$B$2:$B10000=raw!$B7502),1),"""")"),"")</f>
        <v/>
      </c>
      <c r="E7503" s="40" t="str">
        <f t="array" ref="E7503">IFERROR(INDEX(raw!$B:$H,MATCH(1,(raw!$B:$B=$B7503)*(raw!$D:$D=$C7503),0),7), "n/a")</f>
        <v/>
      </c>
    </row>
    <row r="7504">
      <c r="B7504" s="39" t="str">
        <f>IFERROR(raw!$B7503,"")</f>
        <v/>
      </c>
      <c r="C7504" s="39" t="str">
        <f>IFERROR(raw!$D7503,"")</f>
        <v/>
      </c>
      <c r="D7504" s="39" t="str">
        <f>IFERROR(__xludf.DUMMYFUNCTION("IFERROR(RANK(raw!$H7503,Filter(raw!$H$2:$H10000,raw!$B$2:$B10000=raw!$B7503),1),"""")"),"")</f>
        <v/>
      </c>
      <c r="E7504" s="40" t="str">
        <f t="array" ref="E7504">IFERROR(INDEX(raw!$B:$H,MATCH(1,(raw!$B:$B=$B7504)*(raw!$D:$D=$C7504),0),7), "n/a")</f>
        <v/>
      </c>
    </row>
    <row r="7505">
      <c r="B7505" s="39" t="str">
        <f>IFERROR(raw!$B7504,"")</f>
        <v/>
      </c>
      <c r="C7505" s="39" t="str">
        <f>IFERROR(raw!$D7504,"")</f>
        <v/>
      </c>
      <c r="D7505" s="39" t="str">
        <f>IFERROR(__xludf.DUMMYFUNCTION("IFERROR(RANK(raw!$H7504,Filter(raw!$H$2:$H10000,raw!$B$2:$B10000=raw!$B7504),1),"""")"),"")</f>
        <v/>
      </c>
      <c r="E7505" s="40" t="str">
        <f t="array" ref="E7505">IFERROR(INDEX(raw!$B:$H,MATCH(1,(raw!$B:$B=$B7505)*(raw!$D:$D=$C7505),0),7), "n/a")</f>
        <v/>
      </c>
    </row>
    <row r="7506">
      <c r="B7506" s="39" t="str">
        <f>IFERROR(raw!$B7505,"")</f>
        <v/>
      </c>
      <c r="C7506" s="39" t="str">
        <f>IFERROR(raw!$D7505,"")</f>
        <v/>
      </c>
      <c r="D7506" s="39" t="str">
        <f>IFERROR(__xludf.DUMMYFUNCTION("IFERROR(RANK(raw!$H7505,Filter(raw!$H$2:$H10000,raw!$B$2:$B10000=raw!$B7505),1),"""")"),"")</f>
        <v/>
      </c>
      <c r="E7506" s="40" t="str">
        <f t="array" ref="E7506">IFERROR(INDEX(raw!$B:$H,MATCH(1,(raw!$B:$B=$B7506)*(raw!$D:$D=$C7506),0),7), "n/a")</f>
        <v/>
      </c>
    </row>
    <row r="7507">
      <c r="B7507" s="39" t="str">
        <f>IFERROR(raw!$B7506,"")</f>
        <v/>
      </c>
      <c r="C7507" s="39" t="str">
        <f>IFERROR(raw!$D7506,"")</f>
        <v/>
      </c>
      <c r="D7507" s="39" t="str">
        <f>IFERROR(__xludf.DUMMYFUNCTION("IFERROR(RANK(raw!$H7506,Filter(raw!$H$2:$H10000,raw!$B$2:$B10000=raw!$B7506),1),"""")"),"")</f>
        <v/>
      </c>
      <c r="E7507" s="40" t="str">
        <f t="array" ref="E7507">IFERROR(INDEX(raw!$B:$H,MATCH(1,(raw!$B:$B=$B7507)*(raw!$D:$D=$C7507),0),7), "n/a")</f>
        <v/>
      </c>
    </row>
    <row r="7508">
      <c r="B7508" s="39" t="str">
        <f>IFERROR(raw!$B7507,"")</f>
        <v/>
      </c>
      <c r="C7508" s="39" t="str">
        <f>IFERROR(raw!$D7507,"")</f>
        <v/>
      </c>
      <c r="D7508" s="39" t="str">
        <f>IFERROR(__xludf.DUMMYFUNCTION("IFERROR(RANK(raw!$H7507,Filter(raw!$H$2:$H10000,raw!$B$2:$B10000=raw!$B7507),1),"""")"),"")</f>
        <v/>
      </c>
      <c r="E7508" s="40" t="str">
        <f t="array" ref="E7508">IFERROR(INDEX(raw!$B:$H,MATCH(1,(raw!$B:$B=$B7508)*(raw!$D:$D=$C7508),0),7), "n/a")</f>
        <v/>
      </c>
    </row>
    <row r="7509">
      <c r="B7509" s="39" t="str">
        <f>IFERROR(raw!$B7508,"")</f>
        <v/>
      </c>
      <c r="C7509" s="39" t="str">
        <f>IFERROR(raw!$D7508,"")</f>
        <v/>
      </c>
      <c r="D7509" s="39" t="str">
        <f>IFERROR(__xludf.DUMMYFUNCTION("IFERROR(RANK(raw!$H7508,Filter(raw!$H$2:$H10000,raw!$B$2:$B10000=raw!$B7508),1),"""")"),"")</f>
        <v/>
      </c>
      <c r="E7509" s="40" t="str">
        <f t="array" ref="E7509">IFERROR(INDEX(raw!$B:$H,MATCH(1,(raw!$B:$B=$B7509)*(raw!$D:$D=$C7509),0),7), "n/a")</f>
        <v/>
      </c>
    </row>
    <row r="7510">
      <c r="B7510" s="39" t="str">
        <f>IFERROR(raw!$B7509,"")</f>
        <v/>
      </c>
      <c r="C7510" s="39" t="str">
        <f>IFERROR(raw!$D7509,"")</f>
        <v/>
      </c>
      <c r="D7510" s="39" t="str">
        <f>IFERROR(__xludf.DUMMYFUNCTION("IFERROR(RANK(raw!$H7509,Filter(raw!$H$2:$H10000,raw!$B$2:$B10000=raw!$B7509),1),"""")"),"")</f>
        <v/>
      </c>
      <c r="E7510" s="40" t="str">
        <f t="array" ref="E7510">IFERROR(INDEX(raw!$B:$H,MATCH(1,(raw!$B:$B=$B7510)*(raw!$D:$D=$C7510),0),7), "n/a")</f>
        <v/>
      </c>
    </row>
    <row r="7511">
      <c r="B7511" s="39" t="str">
        <f>IFERROR(raw!$B7510,"")</f>
        <v/>
      </c>
      <c r="C7511" s="39" t="str">
        <f>IFERROR(raw!$D7510,"")</f>
        <v/>
      </c>
      <c r="D7511" s="39" t="str">
        <f>IFERROR(__xludf.DUMMYFUNCTION("IFERROR(RANK(raw!$H7510,Filter(raw!$H$2:$H10000,raw!$B$2:$B10000=raw!$B7510),1),"""")"),"")</f>
        <v/>
      </c>
      <c r="E7511" s="40" t="str">
        <f t="array" ref="E7511">IFERROR(INDEX(raw!$B:$H,MATCH(1,(raw!$B:$B=$B7511)*(raw!$D:$D=$C7511),0),7), "n/a")</f>
        <v/>
      </c>
    </row>
    <row r="7512">
      <c r="B7512" s="39" t="str">
        <f>IFERROR(raw!$B7511,"")</f>
        <v/>
      </c>
      <c r="C7512" s="39" t="str">
        <f>IFERROR(raw!$D7511,"")</f>
        <v/>
      </c>
      <c r="D7512" s="39" t="str">
        <f>IFERROR(__xludf.DUMMYFUNCTION("IFERROR(RANK(raw!$H7511,Filter(raw!$H$2:$H10000,raw!$B$2:$B10000=raw!$B7511),1),"""")"),"")</f>
        <v/>
      </c>
      <c r="E7512" s="40" t="str">
        <f t="array" ref="E7512">IFERROR(INDEX(raw!$B:$H,MATCH(1,(raw!$B:$B=$B7512)*(raw!$D:$D=$C7512),0),7), "n/a")</f>
        <v/>
      </c>
    </row>
    <row r="7513">
      <c r="B7513" s="39" t="str">
        <f>IFERROR(raw!$B7512,"")</f>
        <v/>
      </c>
      <c r="C7513" s="39" t="str">
        <f>IFERROR(raw!$D7512,"")</f>
        <v/>
      </c>
      <c r="D7513" s="39" t="str">
        <f>IFERROR(__xludf.DUMMYFUNCTION("IFERROR(RANK(raw!$H7512,Filter(raw!$H$2:$H10000,raw!$B$2:$B10000=raw!$B7512),1),"""")"),"")</f>
        <v/>
      </c>
      <c r="E7513" s="40" t="str">
        <f t="array" ref="E7513">IFERROR(INDEX(raw!$B:$H,MATCH(1,(raw!$B:$B=$B7513)*(raw!$D:$D=$C7513),0),7), "n/a")</f>
        <v/>
      </c>
    </row>
    <row r="7514">
      <c r="B7514" s="39" t="str">
        <f>IFERROR(raw!$B7513,"")</f>
        <v/>
      </c>
      <c r="C7514" s="39" t="str">
        <f>IFERROR(raw!$D7513,"")</f>
        <v/>
      </c>
      <c r="D7514" s="39" t="str">
        <f>IFERROR(__xludf.DUMMYFUNCTION("IFERROR(RANK(raw!$H7513,Filter(raw!$H$2:$H10000,raw!$B$2:$B10000=raw!$B7513),1),"""")"),"")</f>
        <v/>
      </c>
      <c r="E7514" s="40" t="str">
        <f t="array" ref="E7514">IFERROR(INDEX(raw!$B:$H,MATCH(1,(raw!$B:$B=$B7514)*(raw!$D:$D=$C7514),0),7), "n/a")</f>
        <v/>
      </c>
    </row>
    <row r="7515">
      <c r="B7515" s="39" t="str">
        <f>IFERROR(raw!$B7514,"")</f>
        <v/>
      </c>
      <c r="C7515" s="39" t="str">
        <f>IFERROR(raw!$D7514,"")</f>
        <v/>
      </c>
      <c r="D7515" s="39" t="str">
        <f>IFERROR(__xludf.DUMMYFUNCTION("IFERROR(RANK(raw!$H7514,Filter(raw!$H$2:$H10000,raw!$B$2:$B10000=raw!$B7514),1),"""")"),"")</f>
        <v/>
      </c>
      <c r="E7515" s="40" t="str">
        <f t="array" ref="E7515">IFERROR(INDEX(raw!$B:$H,MATCH(1,(raw!$B:$B=$B7515)*(raw!$D:$D=$C7515),0),7), "n/a")</f>
        <v/>
      </c>
    </row>
    <row r="7516">
      <c r="B7516" s="39" t="str">
        <f>IFERROR(raw!$B7515,"")</f>
        <v/>
      </c>
      <c r="C7516" s="39" t="str">
        <f>IFERROR(raw!$D7515,"")</f>
        <v/>
      </c>
      <c r="D7516" s="39" t="str">
        <f>IFERROR(__xludf.DUMMYFUNCTION("IFERROR(RANK(raw!$H7515,Filter(raw!$H$2:$H10000,raw!$B$2:$B10000=raw!$B7515),1),"""")"),"")</f>
        <v/>
      </c>
      <c r="E7516" s="40" t="str">
        <f t="array" ref="E7516">IFERROR(INDEX(raw!$B:$H,MATCH(1,(raw!$B:$B=$B7516)*(raw!$D:$D=$C7516),0),7), "n/a")</f>
        <v/>
      </c>
    </row>
    <row r="7517">
      <c r="B7517" s="39" t="str">
        <f>IFERROR(raw!$B7516,"")</f>
        <v/>
      </c>
      <c r="C7517" s="39" t="str">
        <f>IFERROR(raw!$D7516,"")</f>
        <v/>
      </c>
      <c r="D7517" s="39" t="str">
        <f>IFERROR(__xludf.DUMMYFUNCTION("IFERROR(RANK(raw!$H7516,Filter(raw!$H$2:$H10000,raw!$B$2:$B10000=raw!$B7516),1),"""")"),"")</f>
        <v/>
      </c>
      <c r="E7517" s="40" t="str">
        <f t="array" ref="E7517">IFERROR(INDEX(raw!$B:$H,MATCH(1,(raw!$B:$B=$B7517)*(raw!$D:$D=$C7517),0),7), "n/a")</f>
        <v/>
      </c>
    </row>
    <row r="7518">
      <c r="B7518" s="39" t="str">
        <f>IFERROR(raw!$B7517,"")</f>
        <v/>
      </c>
      <c r="C7518" s="39" t="str">
        <f>IFERROR(raw!$D7517,"")</f>
        <v/>
      </c>
      <c r="D7518" s="39" t="str">
        <f>IFERROR(__xludf.DUMMYFUNCTION("IFERROR(RANK(raw!$H7517,Filter(raw!$H$2:$H10000,raw!$B$2:$B10000=raw!$B7517),1),"""")"),"")</f>
        <v/>
      </c>
      <c r="E7518" s="40" t="str">
        <f t="array" ref="E7518">IFERROR(INDEX(raw!$B:$H,MATCH(1,(raw!$B:$B=$B7518)*(raw!$D:$D=$C7518),0),7), "n/a")</f>
        <v/>
      </c>
    </row>
    <row r="7519">
      <c r="B7519" s="39" t="str">
        <f>IFERROR(raw!$B7518,"")</f>
        <v/>
      </c>
      <c r="C7519" s="39" t="str">
        <f>IFERROR(raw!$D7518,"")</f>
        <v/>
      </c>
      <c r="D7519" s="39" t="str">
        <f>IFERROR(__xludf.DUMMYFUNCTION("IFERROR(RANK(raw!$H7518,Filter(raw!$H$2:$H10000,raw!$B$2:$B10000=raw!$B7518),1),"""")"),"")</f>
        <v/>
      </c>
      <c r="E7519" s="40" t="str">
        <f t="array" ref="E7519">IFERROR(INDEX(raw!$B:$H,MATCH(1,(raw!$B:$B=$B7519)*(raw!$D:$D=$C7519),0),7), "n/a")</f>
        <v/>
      </c>
    </row>
    <row r="7520">
      <c r="B7520" s="39" t="str">
        <f>IFERROR(raw!$B7519,"")</f>
        <v/>
      </c>
      <c r="C7520" s="39" t="str">
        <f>IFERROR(raw!$D7519,"")</f>
        <v/>
      </c>
      <c r="D7520" s="39" t="str">
        <f>IFERROR(__xludf.DUMMYFUNCTION("IFERROR(RANK(raw!$H7519,Filter(raw!$H$2:$H10000,raw!$B$2:$B10000=raw!$B7519),1),"""")"),"")</f>
        <v/>
      </c>
      <c r="E7520" s="40" t="str">
        <f t="array" ref="E7520">IFERROR(INDEX(raw!$B:$H,MATCH(1,(raw!$B:$B=$B7520)*(raw!$D:$D=$C7520),0),7), "n/a")</f>
        <v/>
      </c>
    </row>
    <row r="7521">
      <c r="B7521" s="39" t="str">
        <f>IFERROR(raw!$B7520,"")</f>
        <v/>
      </c>
      <c r="C7521" s="39" t="str">
        <f>IFERROR(raw!$D7520,"")</f>
        <v/>
      </c>
      <c r="D7521" s="39" t="str">
        <f>IFERROR(__xludf.DUMMYFUNCTION("IFERROR(RANK(raw!$H7520,Filter(raw!$H$2:$H10000,raw!$B$2:$B10000=raw!$B7520),1),"""")"),"")</f>
        <v/>
      </c>
      <c r="E7521" s="40" t="str">
        <f t="array" ref="E7521">IFERROR(INDEX(raw!$B:$H,MATCH(1,(raw!$B:$B=$B7521)*(raw!$D:$D=$C7521),0),7), "n/a")</f>
        <v/>
      </c>
    </row>
    <row r="7522">
      <c r="B7522" s="39" t="str">
        <f>IFERROR(raw!$B7521,"")</f>
        <v/>
      </c>
      <c r="C7522" s="39" t="str">
        <f>IFERROR(raw!$D7521,"")</f>
        <v/>
      </c>
      <c r="D7522" s="39" t="str">
        <f>IFERROR(__xludf.DUMMYFUNCTION("IFERROR(RANK(raw!$H7521,Filter(raw!$H$2:$H10000,raw!$B$2:$B10000=raw!$B7521),1),"""")"),"")</f>
        <v/>
      </c>
      <c r="E7522" s="40" t="str">
        <f t="array" ref="E7522">IFERROR(INDEX(raw!$B:$H,MATCH(1,(raw!$B:$B=$B7522)*(raw!$D:$D=$C7522),0),7), "n/a")</f>
        <v/>
      </c>
    </row>
    <row r="7523">
      <c r="B7523" s="39" t="str">
        <f>IFERROR(raw!$B7522,"")</f>
        <v/>
      </c>
      <c r="C7523" s="39" t="str">
        <f>IFERROR(raw!$D7522,"")</f>
        <v/>
      </c>
      <c r="D7523" s="39" t="str">
        <f>IFERROR(__xludf.DUMMYFUNCTION("IFERROR(RANK(raw!$H7522,Filter(raw!$H$2:$H10000,raw!$B$2:$B10000=raw!$B7522),1),"""")"),"")</f>
        <v/>
      </c>
      <c r="E7523" s="40" t="str">
        <f t="array" ref="E7523">IFERROR(INDEX(raw!$B:$H,MATCH(1,(raw!$B:$B=$B7523)*(raw!$D:$D=$C7523),0),7), "n/a")</f>
        <v/>
      </c>
    </row>
    <row r="7524">
      <c r="B7524" s="39" t="str">
        <f>IFERROR(raw!$B7523,"")</f>
        <v/>
      </c>
      <c r="C7524" s="39" t="str">
        <f>IFERROR(raw!$D7523,"")</f>
        <v/>
      </c>
      <c r="D7524" s="39" t="str">
        <f>IFERROR(__xludf.DUMMYFUNCTION("IFERROR(RANK(raw!$H7523,Filter(raw!$H$2:$H10000,raw!$B$2:$B10000=raw!$B7523),1),"""")"),"")</f>
        <v/>
      </c>
      <c r="E7524" s="40" t="str">
        <f t="array" ref="E7524">IFERROR(INDEX(raw!$B:$H,MATCH(1,(raw!$B:$B=$B7524)*(raw!$D:$D=$C7524),0),7), "n/a")</f>
        <v/>
      </c>
    </row>
    <row r="7525">
      <c r="B7525" s="39" t="str">
        <f>IFERROR(raw!$B7524,"")</f>
        <v/>
      </c>
      <c r="C7525" s="39" t="str">
        <f>IFERROR(raw!$D7524,"")</f>
        <v/>
      </c>
      <c r="D7525" s="39" t="str">
        <f>IFERROR(__xludf.DUMMYFUNCTION("IFERROR(RANK(raw!$H7524,Filter(raw!$H$2:$H10000,raw!$B$2:$B10000=raw!$B7524),1),"""")"),"")</f>
        <v/>
      </c>
      <c r="E7525" s="40" t="str">
        <f t="array" ref="E7525">IFERROR(INDEX(raw!$B:$H,MATCH(1,(raw!$B:$B=$B7525)*(raw!$D:$D=$C7525),0),7), "n/a")</f>
        <v/>
      </c>
    </row>
    <row r="7526">
      <c r="B7526" s="39" t="str">
        <f>IFERROR(raw!$B7525,"")</f>
        <v/>
      </c>
      <c r="C7526" s="39" t="str">
        <f>IFERROR(raw!$D7525,"")</f>
        <v/>
      </c>
      <c r="D7526" s="39" t="str">
        <f>IFERROR(__xludf.DUMMYFUNCTION("IFERROR(RANK(raw!$H7525,Filter(raw!$H$2:$H10000,raw!$B$2:$B10000=raw!$B7525),1),"""")"),"")</f>
        <v/>
      </c>
      <c r="E7526" s="40" t="str">
        <f t="array" ref="E7526">IFERROR(INDEX(raw!$B:$H,MATCH(1,(raw!$B:$B=$B7526)*(raw!$D:$D=$C7526),0),7), "n/a")</f>
        <v/>
      </c>
    </row>
    <row r="7527">
      <c r="B7527" s="39" t="str">
        <f>IFERROR(raw!$B7526,"")</f>
        <v/>
      </c>
      <c r="C7527" s="39" t="str">
        <f>IFERROR(raw!$D7526,"")</f>
        <v/>
      </c>
      <c r="D7527" s="39" t="str">
        <f>IFERROR(__xludf.DUMMYFUNCTION("IFERROR(RANK(raw!$H7526,Filter(raw!$H$2:$H10000,raw!$B$2:$B10000=raw!$B7526),1),"""")"),"")</f>
        <v/>
      </c>
      <c r="E7527" s="40" t="str">
        <f t="array" ref="E7527">IFERROR(INDEX(raw!$B:$H,MATCH(1,(raw!$B:$B=$B7527)*(raw!$D:$D=$C7527),0),7), "n/a")</f>
        <v/>
      </c>
    </row>
    <row r="7528">
      <c r="B7528" s="39" t="str">
        <f>IFERROR(raw!$B7527,"")</f>
        <v/>
      </c>
      <c r="C7528" s="39" t="str">
        <f>IFERROR(raw!$D7527,"")</f>
        <v/>
      </c>
      <c r="D7528" s="39" t="str">
        <f>IFERROR(__xludf.DUMMYFUNCTION("IFERROR(RANK(raw!$H7527,Filter(raw!$H$2:$H10000,raw!$B$2:$B10000=raw!$B7527),1),"""")"),"")</f>
        <v/>
      </c>
      <c r="E7528" s="40" t="str">
        <f t="array" ref="E7528">IFERROR(INDEX(raw!$B:$H,MATCH(1,(raw!$B:$B=$B7528)*(raw!$D:$D=$C7528),0),7), "n/a")</f>
        <v/>
      </c>
    </row>
    <row r="7529">
      <c r="B7529" s="39" t="str">
        <f>IFERROR(raw!$B7528,"")</f>
        <v/>
      </c>
      <c r="C7529" s="39" t="str">
        <f>IFERROR(raw!$D7528,"")</f>
        <v/>
      </c>
      <c r="D7529" s="39" t="str">
        <f>IFERROR(__xludf.DUMMYFUNCTION("IFERROR(RANK(raw!$H7528,Filter(raw!$H$2:$H10000,raw!$B$2:$B10000=raw!$B7528),1),"""")"),"")</f>
        <v/>
      </c>
      <c r="E7529" s="40" t="str">
        <f t="array" ref="E7529">IFERROR(INDEX(raw!$B:$H,MATCH(1,(raw!$B:$B=$B7529)*(raw!$D:$D=$C7529),0),7), "n/a")</f>
        <v/>
      </c>
    </row>
    <row r="7530">
      <c r="B7530" s="39" t="str">
        <f>IFERROR(raw!$B7529,"")</f>
        <v/>
      </c>
      <c r="C7530" s="39" t="str">
        <f>IFERROR(raw!$D7529,"")</f>
        <v/>
      </c>
      <c r="D7530" s="39" t="str">
        <f>IFERROR(__xludf.DUMMYFUNCTION("IFERROR(RANK(raw!$H7529,Filter(raw!$H$2:$H10000,raw!$B$2:$B10000=raw!$B7529),1),"""")"),"")</f>
        <v/>
      </c>
      <c r="E7530" s="40" t="str">
        <f t="array" ref="E7530">IFERROR(INDEX(raw!$B:$H,MATCH(1,(raw!$B:$B=$B7530)*(raw!$D:$D=$C7530),0),7), "n/a")</f>
        <v/>
      </c>
    </row>
    <row r="7531">
      <c r="B7531" s="39" t="str">
        <f>IFERROR(raw!$B7530,"")</f>
        <v/>
      </c>
      <c r="C7531" s="39" t="str">
        <f>IFERROR(raw!$D7530,"")</f>
        <v/>
      </c>
      <c r="D7531" s="39" t="str">
        <f>IFERROR(__xludf.DUMMYFUNCTION("IFERROR(RANK(raw!$H7530,Filter(raw!$H$2:$H10000,raw!$B$2:$B10000=raw!$B7530),1),"""")"),"")</f>
        <v/>
      </c>
      <c r="E7531" s="40" t="str">
        <f t="array" ref="E7531">IFERROR(INDEX(raw!$B:$H,MATCH(1,(raw!$B:$B=$B7531)*(raw!$D:$D=$C7531),0),7), "n/a")</f>
        <v/>
      </c>
    </row>
    <row r="7532">
      <c r="B7532" s="39" t="str">
        <f>IFERROR(raw!$B7531,"")</f>
        <v/>
      </c>
      <c r="C7532" s="39" t="str">
        <f>IFERROR(raw!$D7531,"")</f>
        <v/>
      </c>
      <c r="D7532" s="39" t="str">
        <f>IFERROR(__xludf.DUMMYFUNCTION("IFERROR(RANK(raw!$H7531,Filter(raw!$H$2:$H10000,raw!$B$2:$B10000=raw!$B7531),1),"""")"),"")</f>
        <v/>
      </c>
      <c r="E7532" s="40" t="str">
        <f t="array" ref="E7532">IFERROR(INDEX(raw!$B:$H,MATCH(1,(raw!$B:$B=$B7532)*(raw!$D:$D=$C7532),0),7), "n/a")</f>
        <v/>
      </c>
    </row>
    <row r="7533">
      <c r="B7533" s="39" t="str">
        <f>IFERROR(raw!$B7532,"")</f>
        <v/>
      </c>
      <c r="C7533" s="39" t="str">
        <f>IFERROR(raw!$D7532,"")</f>
        <v/>
      </c>
      <c r="D7533" s="39" t="str">
        <f>IFERROR(__xludf.DUMMYFUNCTION("IFERROR(RANK(raw!$H7532,Filter(raw!$H$2:$H10000,raw!$B$2:$B10000=raw!$B7532),1),"""")"),"")</f>
        <v/>
      </c>
      <c r="E7533" s="40" t="str">
        <f t="array" ref="E7533">IFERROR(INDEX(raw!$B:$H,MATCH(1,(raw!$B:$B=$B7533)*(raw!$D:$D=$C7533),0),7), "n/a")</f>
        <v/>
      </c>
    </row>
    <row r="7534">
      <c r="B7534" s="39" t="str">
        <f>IFERROR(raw!$B7533,"")</f>
        <v/>
      </c>
      <c r="C7534" s="39" t="str">
        <f>IFERROR(raw!$D7533,"")</f>
        <v/>
      </c>
      <c r="D7534" s="39" t="str">
        <f>IFERROR(__xludf.DUMMYFUNCTION("IFERROR(RANK(raw!$H7533,Filter(raw!$H$2:$H10000,raw!$B$2:$B10000=raw!$B7533),1),"""")"),"")</f>
        <v/>
      </c>
      <c r="E7534" s="40" t="str">
        <f t="array" ref="E7534">IFERROR(INDEX(raw!$B:$H,MATCH(1,(raw!$B:$B=$B7534)*(raw!$D:$D=$C7534),0),7), "n/a")</f>
        <v/>
      </c>
    </row>
    <row r="7535">
      <c r="B7535" s="39" t="str">
        <f>IFERROR(raw!$B7534,"")</f>
        <v/>
      </c>
      <c r="C7535" s="39" t="str">
        <f>IFERROR(raw!$D7534,"")</f>
        <v/>
      </c>
      <c r="D7535" s="39" t="str">
        <f>IFERROR(__xludf.DUMMYFUNCTION("IFERROR(RANK(raw!$H7534,Filter(raw!$H$2:$H10000,raw!$B$2:$B10000=raw!$B7534),1),"""")"),"")</f>
        <v/>
      </c>
      <c r="E7535" s="40" t="str">
        <f t="array" ref="E7535">IFERROR(INDEX(raw!$B:$H,MATCH(1,(raw!$B:$B=$B7535)*(raw!$D:$D=$C7535),0),7), "n/a")</f>
        <v/>
      </c>
    </row>
    <row r="7536">
      <c r="B7536" s="39" t="str">
        <f>IFERROR(raw!$B7535,"")</f>
        <v/>
      </c>
      <c r="C7536" s="39" t="str">
        <f>IFERROR(raw!$D7535,"")</f>
        <v/>
      </c>
      <c r="D7536" s="39" t="str">
        <f>IFERROR(__xludf.DUMMYFUNCTION("IFERROR(RANK(raw!$H7535,Filter(raw!$H$2:$H10000,raw!$B$2:$B10000=raw!$B7535),1),"""")"),"")</f>
        <v/>
      </c>
      <c r="E7536" s="40" t="str">
        <f t="array" ref="E7536">IFERROR(INDEX(raw!$B:$H,MATCH(1,(raw!$B:$B=$B7536)*(raw!$D:$D=$C7536),0),7), "n/a")</f>
        <v/>
      </c>
    </row>
    <row r="7537">
      <c r="B7537" s="39" t="str">
        <f>IFERROR(raw!$B7536,"")</f>
        <v/>
      </c>
      <c r="C7537" s="39" t="str">
        <f>IFERROR(raw!$D7536,"")</f>
        <v/>
      </c>
      <c r="D7537" s="39" t="str">
        <f>IFERROR(__xludf.DUMMYFUNCTION("IFERROR(RANK(raw!$H7536,Filter(raw!$H$2:$H10000,raw!$B$2:$B10000=raw!$B7536),1),"""")"),"")</f>
        <v/>
      </c>
      <c r="E7537" s="40" t="str">
        <f t="array" ref="E7537">IFERROR(INDEX(raw!$B:$H,MATCH(1,(raw!$B:$B=$B7537)*(raw!$D:$D=$C7537),0),7), "n/a")</f>
        <v/>
      </c>
    </row>
    <row r="7538">
      <c r="B7538" s="39" t="str">
        <f>IFERROR(raw!$B7537,"")</f>
        <v/>
      </c>
      <c r="C7538" s="39" t="str">
        <f>IFERROR(raw!$D7537,"")</f>
        <v/>
      </c>
      <c r="D7538" s="39" t="str">
        <f>IFERROR(__xludf.DUMMYFUNCTION("IFERROR(RANK(raw!$H7537,Filter(raw!$H$2:$H10000,raw!$B$2:$B10000=raw!$B7537),1),"""")"),"")</f>
        <v/>
      </c>
      <c r="E7538" s="40" t="str">
        <f t="array" ref="E7538">IFERROR(INDEX(raw!$B:$H,MATCH(1,(raw!$B:$B=$B7538)*(raw!$D:$D=$C7538),0),7), "n/a")</f>
        <v/>
      </c>
    </row>
    <row r="7539">
      <c r="B7539" s="39" t="str">
        <f>IFERROR(raw!$B7538,"")</f>
        <v/>
      </c>
      <c r="C7539" s="39" t="str">
        <f>IFERROR(raw!$D7538,"")</f>
        <v/>
      </c>
      <c r="D7539" s="39" t="str">
        <f>IFERROR(__xludf.DUMMYFUNCTION("IFERROR(RANK(raw!$H7538,Filter(raw!$H$2:$H10000,raw!$B$2:$B10000=raw!$B7538),1),"""")"),"")</f>
        <v/>
      </c>
      <c r="E7539" s="40" t="str">
        <f t="array" ref="E7539">IFERROR(INDEX(raw!$B:$H,MATCH(1,(raw!$B:$B=$B7539)*(raw!$D:$D=$C7539),0),7), "n/a")</f>
        <v/>
      </c>
    </row>
    <row r="7540">
      <c r="B7540" s="39" t="str">
        <f>IFERROR(raw!$B7539,"")</f>
        <v/>
      </c>
      <c r="C7540" s="39" t="str">
        <f>IFERROR(raw!$D7539,"")</f>
        <v/>
      </c>
      <c r="D7540" s="39" t="str">
        <f>IFERROR(__xludf.DUMMYFUNCTION("IFERROR(RANK(raw!$H7539,Filter(raw!$H$2:$H10000,raw!$B$2:$B10000=raw!$B7539),1),"""")"),"")</f>
        <v/>
      </c>
      <c r="E7540" s="40" t="str">
        <f t="array" ref="E7540">IFERROR(INDEX(raw!$B:$H,MATCH(1,(raw!$B:$B=$B7540)*(raw!$D:$D=$C7540),0),7), "n/a")</f>
        <v/>
      </c>
    </row>
    <row r="7541">
      <c r="B7541" s="39" t="str">
        <f>IFERROR(raw!$B7540,"")</f>
        <v/>
      </c>
      <c r="C7541" s="39" t="str">
        <f>IFERROR(raw!$D7540,"")</f>
        <v/>
      </c>
      <c r="D7541" s="39" t="str">
        <f>IFERROR(__xludf.DUMMYFUNCTION("IFERROR(RANK(raw!$H7540,Filter(raw!$H$2:$H10000,raw!$B$2:$B10000=raw!$B7540),1),"""")"),"")</f>
        <v/>
      </c>
      <c r="E7541" s="40" t="str">
        <f t="array" ref="E7541">IFERROR(INDEX(raw!$B:$H,MATCH(1,(raw!$B:$B=$B7541)*(raw!$D:$D=$C7541),0),7), "n/a")</f>
        <v/>
      </c>
    </row>
    <row r="7542">
      <c r="B7542" s="39" t="str">
        <f>IFERROR(raw!$B7541,"")</f>
        <v/>
      </c>
      <c r="C7542" s="39" t="str">
        <f>IFERROR(raw!$D7541,"")</f>
        <v/>
      </c>
      <c r="D7542" s="39" t="str">
        <f>IFERROR(__xludf.DUMMYFUNCTION("IFERROR(RANK(raw!$H7541,Filter(raw!$H$2:$H10000,raw!$B$2:$B10000=raw!$B7541),1),"""")"),"")</f>
        <v/>
      </c>
      <c r="E7542" s="40" t="str">
        <f t="array" ref="E7542">IFERROR(INDEX(raw!$B:$H,MATCH(1,(raw!$B:$B=$B7542)*(raw!$D:$D=$C7542),0),7), "n/a")</f>
        <v/>
      </c>
    </row>
    <row r="7543">
      <c r="B7543" s="39" t="str">
        <f>IFERROR(raw!$B7542,"")</f>
        <v/>
      </c>
      <c r="C7543" s="39" t="str">
        <f>IFERROR(raw!$D7542,"")</f>
        <v/>
      </c>
      <c r="D7543" s="39" t="str">
        <f>IFERROR(__xludf.DUMMYFUNCTION("IFERROR(RANK(raw!$H7542,Filter(raw!$H$2:$H10000,raw!$B$2:$B10000=raw!$B7542),1),"""")"),"")</f>
        <v/>
      </c>
      <c r="E7543" s="40" t="str">
        <f t="array" ref="E7543">IFERROR(INDEX(raw!$B:$H,MATCH(1,(raw!$B:$B=$B7543)*(raw!$D:$D=$C7543),0),7), "n/a")</f>
        <v/>
      </c>
    </row>
    <row r="7544">
      <c r="B7544" s="39" t="str">
        <f>IFERROR(raw!$B7543,"")</f>
        <v/>
      </c>
      <c r="C7544" s="39" t="str">
        <f>IFERROR(raw!$D7543,"")</f>
        <v/>
      </c>
      <c r="D7544" s="39" t="str">
        <f>IFERROR(__xludf.DUMMYFUNCTION("IFERROR(RANK(raw!$H7543,Filter(raw!$H$2:$H10000,raw!$B$2:$B10000=raw!$B7543),1),"""")"),"")</f>
        <v/>
      </c>
      <c r="E7544" s="40" t="str">
        <f t="array" ref="E7544">IFERROR(INDEX(raw!$B:$H,MATCH(1,(raw!$B:$B=$B7544)*(raw!$D:$D=$C7544),0),7), "n/a")</f>
        <v/>
      </c>
    </row>
    <row r="7545">
      <c r="B7545" s="39" t="str">
        <f>IFERROR(raw!$B7544,"")</f>
        <v/>
      </c>
      <c r="C7545" s="39" t="str">
        <f>IFERROR(raw!$D7544,"")</f>
        <v/>
      </c>
      <c r="D7545" s="39" t="str">
        <f>IFERROR(__xludf.DUMMYFUNCTION("IFERROR(RANK(raw!$H7544,Filter(raw!$H$2:$H10000,raw!$B$2:$B10000=raw!$B7544),1),"""")"),"")</f>
        <v/>
      </c>
      <c r="E7545" s="40" t="str">
        <f t="array" ref="E7545">IFERROR(INDEX(raw!$B:$H,MATCH(1,(raw!$B:$B=$B7545)*(raw!$D:$D=$C7545),0),7), "n/a")</f>
        <v/>
      </c>
    </row>
    <row r="7546">
      <c r="B7546" s="39" t="str">
        <f>IFERROR(raw!$B7545,"")</f>
        <v/>
      </c>
      <c r="C7546" s="39" t="str">
        <f>IFERROR(raw!$D7545,"")</f>
        <v/>
      </c>
      <c r="D7546" s="39" t="str">
        <f>IFERROR(__xludf.DUMMYFUNCTION("IFERROR(RANK(raw!$H7545,Filter(raw!$H$2:$H10000,raw!$B$2:$B10000=raw!$B7545),1),"""")"),"")</f>
        <v/>
      </c>
      <c r="E7546" s="40" t="str">
        <f t="array" ref="E7546">IFERROR(INDEX(raw!$B:$H,MATCH(1,(raw!$B:$B=$B7546)*(raw!$D:$D=$C7546),0),7), "n/a")</f>
        <v/>
      </c>
    </row>
    <row r="7547">
      <c r="B7547" s="39" t="str">
        <f>IFERROR(raw!$B7546,"")</f>
        <v/>
      </c>
      <c r="C7547" s="39" t="str">
        <f>IFERROR(raw!$D7546,"")</f>
        <v/>
      </c>
      <c r="D7547" s="39" t="str">
        <f>IFERROR(__xludf.DUMMYFUNCTION("IFERROR(RANK(raw!$H7546,Filter(raw!$H$2:$H10000,raw!$B$2:$B10000=raw!$B7546),1),"""")"),"")</f>
        <v/>
      </c>
      <c r="E7547" s="40" t="str">
        <f t="array" ref="E7547">IFERROR(INDEX(raw!$B:$H,MATCH(1,(raw!$B:$B=$B7547)*(raw!$D:$D=$C7547),0),7), "n/a")</f>
        <v/>
      </c>
    </row>
    <row r="7548">
      <c r="B7548" s="39" t="str">
        <f>IFERROR(raw!$B7547,"")</f>
        <v/>
      </c>
      <c r="C7548" s="39" t="str">
        <f>IFERROR(raw!$D7547,"")</f>
        <v/>
      </c>
      <c r="D7548" s="39" t="str">
        <f>IFERROR(__xludf.DUMMYFUNCTION("IFERROR(RANK(raw!$H7547,Filter(raw!$H$2:$H10000,raw!$B$2:$B10000=raw!$B7547),1),"""")"),"")</f>
        <v/>
      </c>
      <c r="E7548" s="40" t="str">
        <f t="array" ref="E7548">IFERROR(INDEX(raw!$B:$H,MATCH(1,(raw!$B:$B=$B7548)*(raw!$D:$D=$C7548),0),7), "n/a")</f>
        <v/>
      </c>
    </row>
    <row r="7549">
      <c r="B7549" s="39" t="str">
        <f>IFERROR(raw!$B7548,"")</f>
        <v/>
      </c>
      <c r="C7549" s="39" t="str">
        <f>IFERROR(raw!$D7548,"")</f>
        <v/>
      </c>
      <c r="D7549" s="39" t="str">
        <f>IFERROR(__xludf.DUMMYFUNCTION("IFERROR(RANK(raw!$H7548,Filter(raw!$H$2:$H10000,raw!$B$2:$B10000=raw!$B7548),1),"""")"),"")</f>
        <v/>
      </c>
      <c r="E7549" s="40" t="str">
        <f t="array" ref="E7549">IFERROR(INDEX(raw!$B:$H,MATCH(1,(raw!$B:$B=$B7549)*(raw!$D:$D=$C7549),0),7), "n/a")</f>
        <v/>
      </c>
    </row>
    <row r="7550">
      <c r="B7550" s="39" t="str">
        <f>IFERROR(raw!$B7549,"")</f>
        <v/>
      </c>
      <c r="C7550" s="39" t="str">
        <f>IFERROR(raw!$D7549,"")</f>
        <v/>
      </c>
      <c r="D7550" s="39" t="str">
        <f>IFERROR(__xludf.DUMMYFUNCTION("IFERROR(RANK(raw!$H7549,Filter(raw!$H$2:$H10000,raw!$B$2:$B10000=raw!$B7549),1),"""")"),"")</f>
        <v/>
      </c>
      <c r="E7550" s="40" t="str">
        <f t="array" ref="E7550">IFERROR(INDEX(raw!$B:$H,MATCH(1,(raw!$B:$B=$B7550)*(raw!$D:$D=$C7550),0),7), "n/a")</f>
        <v/>
      </c>
    </row>
    <row r="7551">
      <c r="B7551" s="39" t="str">
        <f>IFERROR(raw!$B7550,"")</f>
        <v/>
      </c>
      <c r="C7551" s="39" t="str">
        <f>IFERROR(raw!$D7550,"")</f>
        <v/>
      </c>
      <c r="D7551" s="39" t="str">
        <f>IFERROR(__xludf.DUMMYFUNCTION("IFERROR(RANK(raw!$H7550,Filter(raw!$H$2:$H10000,raw!$B$2:$B10000=raw!$B7550),1),"""")"),"")</f>
        <v/>
      </c>
      <c r="E7551" s="40" t="str">
        <f t="array" ref="E7551">IFERROR(INDEX(raw!$B:$H,MATCH(1,(raw!$B:$B=$B7551)*(raw!$D:$D=$C7551),0),7), "n/a")</f>
        <v/>
      </c>
    </row>
    <row r="7552">
      <c r="B7552" s="39" t="str">
        <f>IFERROR(raw!$B7551,"")</f>
        <v/>
      </c>
      <c r="C7552" s="39" t="str">
        <f>IFERROR(raw!$D7551,"")</f>
        <v/>
      </c>
      <c r="D7552" s="39" t="str">
        <f>IFERROR(__xludf.DUMMYFUNCTION("IFERROR(RANK(raw!$H7551,Filter(raw!$H$2:$H10000,raw!$B$2:$B10000=raw!$B7551),1),"""")"),"")</f>
        <v/>
      </c>
      <c r="E7552" s="40" t="str">
        <f t="array" ref="E7552">IFERROR(INDEX(raw!$B:$H,MATCH(1,(raw!$B:$B=$B7552)*(raw!$D:$D=$C7552),0),7), "n/a")</f>
        <v/>
      </c>
    </row>
    <row r="7553">
      <c r="B7553" s="39" t="str">
        <f>IFERROR(raw!$B7552,"")</f>
        <v/>
      </c>
      <c r="C7553" s="39" t="str">
        <f>IFERROR(raw!$D7552,"")</f>
        <v/>
      </c>
      <c r="D7553" s="39" t="str">
        <f>IFERROR(__xludf.DUMMYFUNCTION("IFERROR(RANK(raw!$H7552,Filter(raw!$H$2:$H10000,raw!$B$2:$B10000=raw!$B7552),1),"""")"),"")</f>
        <v/>
      </c>
      <c r="E7553" s="40" t="str">
        <f t="array" ref="E7553">IFERROR(INDEX(raw!$B:$H,MATCH(1,(raw!$B:$B=$B7553)*(raw!$D:$D=$C7553),0),7), "n/a")</f>
        <v/>
      </c>
    </row>
    <row r="7554">
      <c r="B7554" s="39" t="str">
        <f>IFERROR(raw!$B7553,"")</f>
        <v/>
      </c>
      <c r="C7554" s="39" t="str">
        <f>IFERROR(raw!$D7553,"")</f>
        <v/>
      </c>
      <c r="D7554" s="39" t="str">
        <f>IFERROR(__xludf.DUMMYFUNCTION("IFERROR(RANK(raw!$H7553,Filter(raw!$H$2:$H10000,raw!$B$2:$B10000=raw!$B7553),1),"""")"),"")</f>
        <v/>
      </c>
      <c r="E7554" s="40" t="str">
        <f t="array" ref="E7554">IFERROR(INDEX(raw!$B:$H,MATCH(1,(raw!$B:$B=$B7554)*(raw!$D:$D=$C7554),0),7), "n/a")</f>
        <v/>
      </c>
    </row>
    <row r="7555">
      <c r="B7555" s="39" t="str">
        <f>IFERROR(raw!$B7554,"")</f>
        <v/>
      </c>
      <c r="C7555" s="39" t="str">
        <f>IFERROR(raw!$D7554,"")</f>
        <v/>
      </c>
      <c r="D7555" s="39" t="str">
        <f>IFERROR(__xludf.DUMMYFUNCTION("IFERROR(RANK(raw!$H7554,Filter(raw!$H$2:$H10000,raw!$B$2:$B10000=raw!$B7554),1),"""")"),"")</f>
        <v/>
      </c>
      <c r="E7555" s="40" t="str">
        <f t="array" ref="E7555">IFERROR(INDEX(raw!$B:$H,MATCH(1,(raw!$B:$B=$B7555)*(raw!$D:$D=$C7555),0),7), "n/a")</f>
        <v/>
      </c>
    </row>
    <row r="7556">
      <c r="B7556" s="39" t="str">
        <f>IFERROR(raw!$B7555,"")</f>
        <v/>
      </c>
      <c r="C7556" s="39" t="str">
        <f>IFERROR(raw!$D7555,"")</f>
        <v/>
      </c>
      <c r="D7556" s="39" t="str">
        <f>IFERROR(__xludf.DUMMYFUNCTION("IFERROR(RANK(raw!$H7555,Filter(raw!$H$2:$H10000,raw!$B$2:$B10000=raw!$B7555),1),"""")"),"")</f>
        <v/>
      </c>
      <c r="E7556" s="40" t="str">
        <f t="array" ref="E7556">IFERROR(INDEX(raw!$B:$H,MATCH(1,(raw!$B:$B=$B7556)*(raw!$D:$D=$C7556),0),7), "n/a")</f>
        <v/>
      </c>
    </row>
    <row r="7557">
      <c r="B7557" s="39" t="str">
        <f>IFERROR(raw!$B7556,"")</f>
        <v/>
      </c>
      <c r="C7557" s="39" t="str">
        <f>IFERROR(raw!$D7556,"")</f>
        <v/>
      </c>
      <c r="D7557" s="39" t="str">
        <f>IFERROR(__xludf.DUMMYFUNCTION("IFERROR(RANK(raw!$H7556,Filter(raw!$H$2:$H10000,raw!$B$2:$B10000=raw!$B7556),1),"""")"),"")</f>
        <v/>
      </c>
      <c r="E7557" s="40" t="str">
        <f t="array" ref="E7557">IFERROR(INDEX(raw!$B:$H,MATCH(1,(raw!$B:$B=$B7557)*(raw!$D:$D=$C7557),0),7), "n/a")</f>
        <v/>
      </c>
    </row>
    <row r="7558">
      <c r="B7558" s="39" t="str">
        <f>IFERROR(raw!$B7557,"")</f>
        <v/>
      </c>
      <c r="C7558" s="39" t="str">
        <f>IFERROR(raw!$D7557,"")</f>
        <v/>
      </c>
      <c r="D7558" s="39" t="str">
        <f>IFERROR(__xludf.DUMMYFUNCTION("IFERROR(RANK(raw!$H7557,Filter(raw!$H$2:$H10000,raw!$B$2:$B10000=raw!$B7557),1),"""")"),"")</f>
        <v/>
      </c>
      <c r="E7558" s="40" t="str">
        <f t="array" ref="E7558">IFERROR(INDEX(raw!$B:$H,MATCH(1,(raw!$B:$B=$B7558)*(raw!$D:$D=$C7558),0),7), "n/a")</f>
        <v/>
      </c>
    </row>
    <row r="7559">
      <c r="B7559" s="39" t="str">
        <f>IFERROR(raw!$B7558,"")</f>
        <v/>
      </c>
      <c r="C7559" s="39" t="str">
        <f>IFERROR(raw!$D7558,"")</f>
        <v/>
      </c>
      <c r="D7559" s="39" t="str">
        <f>IFERROR(__xludf.DUMMYFUNCTION("IFERROR(RANK(raw!$H7558,Filter(raw!$H$2:$H10000,raw!$B$2:$B10000=raw!$B7558),1),"""")"),"")</f>
        <v/>
      </c>
      <c r="E7559" s="40" t="str">
        <f t="array" ref="E7559">IFERROR(INDEX(raw!$B:$H,MATCH(1,(raw!$B:$B=$B7559)*(raw!$D:$D=$C7559),0),7), "n/a")</f>
        <v/>
      </c>
    </row>
    <row r="7560">
      <c r="B7560" s="39" t="str">
        <f>IFERROR(raw!$B7559,"")</f>
        <v/>
      </c>
      <c r="C7560" s="39" t="str">
        <f>IFERROR(raw!$D7559,"")</f>
        <v/>
      </c>
      <c r="D7560" s="39" t="str">
        <f>IFERROR(__xludf.DUMMYFUNCTION("IFERROR(RANK(raw!$H7559,Filter(raw!$H$2:$H10000,raw!$B$2:$B10000=raw!$B7559),1),"""")"),"")</f>
        <v/>
      </c>
      <c r="E7560" s="40" t="str">
        <f t="array" ref="E7560">IFERROR(INDEX(raw!$B:$H,MATCH(1,(raw!$B:$B=$B7560)*(raw!$D:$D=$C7560),0),7), "n/a")</f>
        <v/>
      </c>
    </row>
    <row r="7561">
      <c r="B7561" s="39" t="str">
        <f>IFERROR(raw!$B7560,"")</f>
        <v/>
      </c>
      <c r="C7561" s="39" t="str">
        <f>IFERROR(raw!$D7560,"")</f>
        <v/>
      </c>
      <c r="D7561" s="39" t="str">
        <f>IFERROR(__xludf.DUMMYFUNCTION("IFERROR(RANK(raw!$H7560,Filter(raw!$H$2:$H10000,raw!$B$2:$B10000=raw!$B7560),1),"""")"),"")</f>
        <v/>
      </c>
      <c r="E7561" s="40" t="str">
        <f t="array" ref="E7561">IFERROR(INDEX(raw!$B:$H,MATCH(1,(raw!$B:$B=$B7561)*(raw!$D:$D=$C7561),0),7), "n/a")</f>
        <v/>
      </c>
    </row>
    <row r="7562">
      <c r="B7562" s="39" t="str">
        <f>IFERROR(raw!$B7561,"")</f>
        <v/>
      </c>
      <c r="C7562" s="39" t="str">
        <f>IFERROR(raw!$D7561,"")</f>
        <v/>
      </c>
      <c r="D7562" s="39" t="str">
        <f>IFERROR(__xludf.DUMMYFUNCTION("IFERROR(RANK(raw!$H7561,Filter(raw!$H$2:$H10000,raw!$B$2:$B10000=raw!$B7561),1),"""")"),"")</f>
        <v/>
      </c>
      <c r="E7562" s="40" t="str">
        <f t="array" ref="E7562">IFERROR(INDEX(raw!$B:$H,MATCH(1,(raw!$B:$B=$B7562)*(raw!$D:$D=$C7562),0),7), "n/a")</f>
        <v/>
      </c>
    </row>
    <row r="7563">
      <c r="B7563" s="39" t="str">
        <f>IFERROR(raw!$B7562,"")</f>
        <v/>
      </c>
      <c r="C7563" s="39" t="str">
        <f>IFERROR(raw!$D7562,"")</f>
        <v/>
      </c>
      <c r="D7563" s="39" t="str">
        <f>IFERROR(__xludf.DUMMYFUNCTION("IFERROR(RANK(raw!$H7562,Filter(raw!$H$2:$H10000,raw!$B$2:$B10000=raw!$B7562),1),"""")"),"")</f>
        <v/>
      </c>
      <c r="E7563" s="40" t="str">
        <f t="array" ref="E7563">IFERROR(INDEX(raw!$B:$H,MATCH(1,(raw!$B:$B=$B7563)*(raw!$D:$D=$C7563),0),7), "n/a")</f>
        <v/>
      </c>
    </row>
    <row r="7564">
      <c r="B7564" s="39" t="str">
        <f>IFERROR(raw!$B7563,"")</f>
        <v/>
      </c>
      <c r="C7564" s="39" t="str">
        <f>IFERROR(raw!$D7563,"")</f>
        <v/>
      </c>
      <c r="D7564" s="39" t="str">
        <f>IFERROR(__xludf.DUMMYFUNCTION("IFERROR(RANK(raw!$H7563,Filter(raw!$H$2:$H10000,raw!$B$2:$B10000=raw!$B7563),1),"""")"),"")</f>
        <v/>
      </c>
      <c r="E7564" s="40" t="str">
        <f t="array" ref="E7564">IFERROR(INDEX(raw!$B:$H,MATCH(1,(raw!$B:$B=$B7564)*(raw!$D:$D=$C7564),0),7), "n/a")</f>
        <v/>
      </c>
    </row>
    <row r="7565">
      <c r="B7565" s="39" t="str">
        <f>IFERROR(raw!$B7564,"")</f>
        <v/>
      </c>
      <c r="C7565" s="39" t="str">
        <f>IFERROR(raw!$D7564,"")</f>
        <v/>
      </c>
      <c r="D7565" s="39" t="str">
        <f>IFERROR(__xludf.DUMMYFUNCTION("IFERROR(RANK(raw!$H7564,Filter(raw!$H$2:$H10000,raw!$B$2:$B10000=raw!$B7564),1),"""")"),"")</f>
        <v/>
      </c>
      <c r="E7565" s="40" t="str">
        <f t="array" ref="E7565">IFERROR(INDEX(raw!$B:$H,MATCH(1,(raw!$B:$B=$B7565)*(raw!$D:$D=$C7565),0),7), "n/a")</f>
        <v/>
      </c>
    </row>
    <row r="7566">
      <c r="B7566" s="39" t="str">
        <f>IFERROR(raw!$B7565,"")</f>
        <v/>
      </c>
      <c r="C7566" s="39" t="str">
        <f>IFERROR(raw!$D7565,"")</f>
        <v/>
      </c>
      <c r="D7566" s="39" t="str">
        <f>IFERROR(__xludf.DUMMYFUNCTION("IFERROR(RANK(raw!$H7565,Filter(raw!$H$2:$H10000,raw!$B$2:$B10000=raw!$B7565),1),"""")"),"")</f>
        <v/>
      </c>
      <c r="E7566" s="40" t="str">
        <f t="array" ref="E7566">IFERROR(INDEX(raw!$B:$H,MATCH(1,(raw!$B:$B=$B7566)*(raw!$D:$D=$C7566),0),7), "n/a")</f>
        <v/>
      </c>
    </row>
    <row r="7567">
      <c r="B7567" s="39" t="str">
        <f>IFERROR(raw!$B7566,"")</f>
        <v/>
      </c>
      <c r="C7567" s="39" t="str">
        <f>IFERROR(raw!$D7566,"")</f>
        <v/>
      </c>
      <c r="D7567" s="39" t="str">
        <f>IFERROR(__xludf.DUMMYFUNCTION("IFERROR(RANK(raw!$H7566,Filter(raw!$H$2:$H10000,raw!$B$2:$B10000=raw!$B7566),1),"""")"),"")</f>
        <v/>
      </c>
      <c r="E7567" s="40" t="str">
        <f t="array" ref="E7567">IFERROR(INDEX(raw!$B:$H,MATCH(1,(raw!$B:$B=$B7567)*(raw!$D:$D=$C7567),0),7), "n/a")</f>
        <v/>
      </c>
    </row>
    <row r="7568">
      <c r="B7568" s="39" t="str">
        <f>IFERROR(raw!$B7567,"")</f>
        <v/>
      </c>
      <c r="C7568" s="39" t="str">
        <f>IFERROR(raw!$D7567,"")</f>
        <v/>
      </c>
      <c r="D7568" s="39" t="str">
        <f>IFERROR(__xludf.DUMMYFUNCTION("IFERROR(RANK(raw!$H7567,Filter(raw!$H$2:$H10000,raw!$B$2:$B10000=raw!$B7567),1),"""")"),"")</f>
        <v/>
      </c>
      <c r="E7568" s="40" t="str">
        <f t="array" ref="E7568">IFERROR(INDEX(raw!$B:$H,MATCH(1,(raw!$B:$B=$B7568)*(raw!$D:$D=$C7568),0),7), "n/a")</f>
        <v/>
      </c>
    </row>
    <row r="7569">
      <c r="B7569" s="39" t="str">
        <f>IFERROR(raw!$B7568,"")</f>
        <v/>
      </c>
      <c r="C7569" s="39" t="str">
        <f>IFERROR(raw!$D7568,"")</f>
        <v/>
      </c>
      <c r="D7569" s="39" t="str">
        <f>IFERROR(__xludf.DUMMYFUNCTION("IFERROR(RANK(raw!$H7568,Filter(raw!$H$2:$H10000,raw!$B$2:$B10000=raw!$B7568),1),"""")"),"")</f>
        <v/>
      </c>
      <c r="E7569" s="40" t="str">
        <f t="array" ref="E7569">IFERROR(INDEX(raw!$B:$H,MATCH(1,(raw!$B:$B=$B7569)*(raw!$D:$D=$C7569),0),7), "n/a")</f>
        <v/>
      </c>
    </row>
    <row r="7570">
      <c r="B7570" s="39" t="str">
        <f>IFERROR(raw!$B7569,"")</f>
        <v/>
      </c>
      <c r="C7570" s="39" t="str">
        <f>IFERROR(raw!$D7569,"")</f>
        <v/>
      </c>
      <c r="D7570" s="39" t="str">
        <f>IFERROR(__xludf.DUMMYFUNCTION("IFERROR(RANK(raw!$H7569,Filter(raw!$H$2:$H10000,raw!$B$2:$B10000=raw!$B7569),1),"""")"),"")</f>
        <v/>
      </c>
      <c r="E7570" s="40" t="str">
        <f t="array" ref="E7570">IFERROR(INDEX(raw!$B:$H,MATCH(1,(raw!$B:$B=$B7570)*(raw!$D:$D=$C7570),0),7), "n/a")</f>
        <v/>
      </c>
    </row>
    <row r="7571">
      <c r="B7571" s="39" t="str">
        <f>IFERROR(raw!$B7570,"")</f>
        <v/>
      </c>
      <c r="C7571" s="39" t="str">
        <f>IFERROR(raw!$D7570,"")</f>
        <v/>
      </c>
      <c r="D7571" s="39" t="str">
        <f>IFERROR(__xludf.DUMMYFUNCTION("IFERROR(RANK(raw!$H7570,Filter(raw!$H$2:$H10000,raw!$B$2:$B10000=raw!$B7570),1),"""")"),"")</f>
        <v/>
      </c>
      <c r="E7571" s="40" t="str">
        <f t="array" ref="E7571">IFERROR(INDEX(raw!$B:$H,MATCH(1,(raw!$B:$B=$B7571)*(raw!$D:$D=$C7571),0),7), "n/a")</f>
        <v/>
      </c>
    </row>
    <row r="7572">
      <c r="B7572" s="39" t="str">
        <f>IFERROR(raw!$B7571,"")</f>
        <v/>
      </c>
      <c r="C7572" s="39" t="str">
        <f>IFERROR(raw!$D7571,"")</f>
        <v/>
      </c>
      <c r="D7572" s="39" t="str">
        <f>IFERROR(__xludf.DUMMYFUNCTION("IFERROR(RANK(raw!$H7571,Filter(raw!$H$2:$H10000,raw!$B$2:$B10000=raw!$B7571),1),"""")"),"")</f>
        <v/>
      </c>
      <c r="E7572" s="40" t="str">
        <f t="array" ref="E7572">IFERROR(INDEX(raw!$B:$H,MATCH(1,(raw!$B:$B=$B7572)*(raw!$D:$D=$C7572),0),7), "n/a")</f>
        <v/>
      </c>
    </row>
    <row r="7573">
      <c r="B7573" s="39" t="str">
        <f>IFERROR(raw!$B7572,"")</f>
        <v/>
      </c>
      <c r="C7573" s="39" t="str">
        <f>IFERROR(raw!$D7572,"")</f>
        <v/>
      </c>
      <c r="D7573" s="39" t="str">
        <f>IFERROR(__xludf.DUMMYFUNCTION("IFERROR(RANK(raw!$H7572,Filter(raw!$H$2:$H10000,raw!$B$2:$B10000=raw!$B7572),1),"""")"),"")</f>
        <v/>
      </c>
      <c r="E7573" s="40" t="str">
        <f t="array" ref="E7573">IFERROR(INDEX(raw!$B:$H,MATCH(1,(raw!$B:$B=$B7573)*(raw!$D:$D=$C7573),0),7), "n/a")</f>
        <v/>
      </c>
    </row>
    <row r="7574">
      <c r="B7574" s="39" t="str">
        <f>IFERROR(raw!$B7573,"")</f>
        <v/>
      </c>
      <c r="C7574" s="39" t="str">
        <f>IFERROR(raw!$D7573,"")</f>
        <v/>
      </c>
      <c r="D7574" s="39" t="str">
        <f>IFERROR(__xludf.DUMMYFUNCTION("IFERROR(RANK(raw!$H7573,Filter(raw!$H$2:$H10000,raw!$B$2:$B10000=raw!$B7573),1),"""")"),"")</f>
        <v/>
      </c>
      <c r="E7574" s="40" t="str">
        <f t="array" ref="E7574">IFERROR(INDEX(raw!$B:$H,MATCH(1,(raw!$B:$B=$B7574)*(raw!$D:$D=$C7574),0),7), "n/a")</f>
        <v/>
      </c>
    </row>
    <row r="7575">
      <c r="B7575" s="39" t="str">
        <f>IFERROR(raw!$B7574,"")</f>
        <v/>
      </c>
      <c r="C7575" s="39" t="str">
        <f>IFERROR(raw!$D7574,"")</f>
        <v/>
      </c>
      <c r="D7575" s="39" t="str">
        <f>IFERROR(__xludf.DUMMYFUNCTION("IFERROR(RANK(raw!$H7574,Filter(raw!$H$2:$H10000,raw!$B$2:$B10000=raw!$B7574),1),"""")"),"")</f>
        <v/>
      </c>
      <c r="E7575" s="40" t="str">
        <f t="array" ref="E7575">IFERROR(INDEX(raw!$B:$H,MATCH(1,(raw!$B:$B=$B7575)*(raw!$D:$D=$C7575),0),7), "n/a")</f>
        <v/>
      </c>
    </row>
    <row r="7576">
      <c r="B7576" s="39" t="str">
        <f>IFERROR(raw!$B7575,"")</f>
        <v/>
      </c>
      <c r="C7576" s="39" t="str">
        <f>IFERROR(raw!$D7575,"")</f>
        <v/>
      </c>
      <c r="D7576" s="39" t="str">
        <f>IFERROR(__xludf.DUMMYFUNCTION("IFERROR(RANK(raw!$H7575,Filter(raw!$H$2:$H10000,raw!$B$2:$B10000=raw!$B7575),1),"""")"),"")</f>
        <v/>
      </c>
      <c r="E7576" s="40" t="str">
        <f t="array" ref="E7576">IFERROR(INDEX(raw!$B:$H,MATCH(1,(raw!$B:$B=$B7576)*(raw!$D:$D=$C7576),0),7), "n/a")</f>
        <v/>
      </c>
    </row>
    <row r="7577">
      <c r="B7577" s="39" t="str">
        <f>IFERROR(raw!$B7576,"")</f>
        <v/>
      </c>
      <c r="C7577" s="39" t="str">
        <f>IFERROR(raw!$D7576,"")</f>
        <v/>
      </c>
      <c r="D7577" s="39" t="str">
        <f>IFERROR(__xludf.DUMMYFUNCTION("IFERROR(RANK(raw!$H7576,Filter(raw!$H$2:$H10000,raw!$B$2:$B10000=raw!$B7576),1),"""")"),"")</f>
        <v/>
      </c>
      <c r="E7577" s="40" t="str">
        <f t="array" ref="E7577">IFERROR(INDEX(raw!$B:$H,MATCH(1,(raw!$B:$B=$B7577)*(raw!$D:$D=$C7577),0),7), "n/a")</f>
        <v/>
      </c>
    </row>
    <row r="7578">
      <c r="B7578" s="39" t="str">
        <f>IFERROR(raw!$B7577,"")</f>
        <v/>
      </c>
      <c r="C7578" s="39" t="str">
        <f>IFERROR(raw!$D7577,"")</f>
        <v/>
      </c>
      <c r="D7578" s="39" t="str">
        <f>IFERROR(__xludf.DUMMYFUNCTION("IFERROR(RANK(raw!$H7577,Filter(raw!$H$2:$H10000,raw!$B$2:$B10000=raw!$B7577),1),"""")"),"")</f>
        <v/>
      </c>
      <c r="E7578" s="40" t="str">
        <f t="array" ref="E7578">IFERROR(INDEX(raw!$B:$H,MATCH(1,(raw!$B:$B=$B7578)*(raw!$D:$D=$C7578),0),7), "n/a")</f>
        <v/>
      </c>
    </row>
    <row r="7579">
      <c r="B7579" s="39" t="str">
        <f>IFERROR(raw!$B7578,"")</f>
        <v/>
      </c>
      <c r="C7579" s="39" t="str">
        <f>IFERROR(raw!$D7578,"")</f>
        <v/>
      </c>
      <c r="D7579" s="39" t="str">
        <f>IFERROR(__xludf.DUMMYFUNCTION("IFERROR(RANK(raw!$H7578,Filter(raw!$H$2:$H10000,raw!$B$2:$B10000=raw!$B7578),1),"""")"),"")</f>
        <v/>
      </c>
      <c r="E7579" s="40" t="str">
        <f t="array" ref="E7579">IFERROR(INDEX(raw!$B:$H,MATCH(1,(raw!$B:$B=$B7579)*(raw!$D:$D=$C7579),0),7), "n/a")</f>
        <v/>
      </c>
    </row>
    <row r="7580">
      <c r="B7580" s="39" t="str">
        <f>IFERROR(raw!$B7579,"")</f>
        <v/>
      </c>
      <c r="C7580" s="39" t="str">
        <f>IFERROR(raw!$D7579,"")</f>
        <v/>
      </c>
      <c r="D7580" s="39" t="str">
        <f>IFERROR(__xludf.DUMMYFUNCTION("IFERROR(RANK(raw!$H7579,Filter(raw!$H$2:$H10000,raw!$B$2:$B10000=raw!$B7579),1),"""")"),"")</f>
        <v/>
      </c>
      <c r="E7580" s="40" t="str">
        <f t="array" ref="E7580">IFERROR(INDEX(raw!$B:$H,MATCH(1,(raw!$B:$B=$B7580)*(raw!$D:$D=$C7580),0),7), "n/a")</f>
        <v/>
      </c>
    </row>
    <row r="7581">
      <c r="B7581" s="39" t="str">
        <f>IFERROR(raw!$B7580,"")</f>
        <v/>
      </c>
      <c r="C7581" s="39" t="str">
        <f>IFERROR(raw!$D7580,"")</f>
        <v/>
      </c>
      <c r="D7581" s="39" t="str">
        <f>IFERROR(__xludf.DUMMYFUNCTION("IFERROR(RANK(raw!$H7580,Filter(raw!$H$2:$H10000,raw!$B$2:$B10000=raw!$B7580),1),"""")"),"")</f>
        <v/>
      </c>
      <c r="E7581" s="40" t="str">
        <f t="array" ref="E7581">IFERROR(INDEX(raw!$B:$H,MATCH(1,(raw!$B:$B=$B7581)*(raw!$D:$D=$C7581),0),7), "n/a")</f>
        <v/>
      </c>
    </row>
    <row r="7582">
      <c r="B7582" s="39" t="str">
        <f>IFERROR(raw!$B7581,"")</f>
        <v/>
      </c>
      <c r="C7582" s="39" t="str">
        <f>IFERROR(raw!$D7581,"")</f>
        <v/>
      </c>
      <c r="D7582" s="39" t="str">
        <f>IFERROR(__xludf.DUMMYFUNCTION("IFERROR(RANK(raw!$H7581,Filter(raw!$H$2:$H10000,raw!$B$2:$B10000=raw!$B7581),1),"""")"),"")</f>
        <v/>
      </c>
      <c r="E7582" s="40" t="str">
        <f t="array" ref="E7582">IFERROR(INDEX(raw!$B:$H,MATCH(1,(raw!$B:$B=$B7582)*(raw!$D:$D=$C7582),0),7), "n/a")</f>
        <v/>
      </c>
    </row>
    <row r="7583">
      <c r="B7583" s="39" t="str">
        <f>IFERROR(raw!$B7582,"")</f>
        <v/>
      </c>
      <c r="C7583" s="39" t="str">
        <f>IFERROR(raw!$D7582,"")</f>
        <v/>
      </c>
      <c r="D7583" s="39" t="str">
        <f>IFERROR(__xludf.DUMMYFUNCTION("IFERROR(RANK(raw!$H7582,Filter(raw!$H$2:$H10000,raw!$B$2:$B10000=raw!$B7582),1),"""")"),"")</f>
        <v/>
      </c>
      <c r="E7583" s="40" t="str">
        <f t="array" ref="E7583">IFERROR(INDEX(raw!$B:$H,MATCH(1,(raw!$B:$B=$B7583)*(raw!$D:$D=$C7583),0),7), "n/a")</f>
        <v/>
      </c>
    </row>
    <row r="7584">
      <c r="B7584" s="39" t="str">
        <f>IFERROR(raw!$B7583,"")</f>
        <v/>
      </c>
      <c r="C7584" s="39" t="str">
        <f>IFERROR(raw!$D7583,"")</f>
        <v/>
      </c>
      <c r="D7584" s="39" t="str">
        <f>IFERROR(__xludf.DUMMYFUNCTION("IFERROR(RANK(raw!$H7583,Filter(raw!$H$2:$H10000,raw!$B$2:$B10000=raw!$B7583),1),"""")"),"")</f>
        <v/>
      </c>
      <c r="E7584" s="40" t="str">
        <f t="array" ref="E7584">IFERROR(INDEX(raw!$B:$H,MATCH(1,(raw!$B:$B=$B7584)*(raw!$D:$D=$C7584),0),7), "n/a")</f>
        <v/>
      </c>
    </row>
    <row r="7585">
      <c r="B7585" s="39" t="str">
        <f>IFERROR(raw!$B7584,"")</f>
        <v/>
      </c>
      <c r="C7585" s="39" t="str">
        <f>IFERROR(raw!$D7584,"")</f>
        <v/>
      </c>
      <c r="D7585" s="39" t="str">
        <f>IFERROR(__xludf.DUMMYFUNCTION("IFERROR(RANK(raw!$H7584,Filter(raw!$H$2:$H10000,raw!$B$2:$B10000=raw!$B7584),1),"""")"),"")</f>
        <v/>
      </c>
      <c r="E7585" s="40" t="str">
        <f t="array" ref="E7585">IFERROR(INDEX(raw!$B:$H,MATCH(1,(raw!$B:$B=$B7585)*(raw!$D:$D=$C7585),0),7), "n/a")</f>
        <v/>
      </c>
    </row>
    <row r="7586">
      <c r="B7586" s="39" t="str">
        <f>IFERROR(raw!$B7585,"")</f>
        <v/>
      </c>
      <c r="C7586" s="39" t="str">
        <f>IFERROR(raw!$D7585,"")</f>
        <v/>
      </c>
      <c r="D7586" s="39" t="str">
        <f>IFERROR(__xludf.DUMMYFUNCTION("IFERROR(RANK(raw!$H7585,Filter(raw!$H$2:$H10000,raw!$B$2:$B10000=raw!$B7585),1),"""")"),"")</f>
        <v/>
      </c>
      <c r="E7586" s="40" t="str">
        <f t="array" ref="E7586">IFERROR(INDEX(raw!$B:$H,MATCH(1,(raw!$B:$B=$B7586)*(raw!$D:$D=$C7586),0),7), "n/a")</f>
        <v/>
      </c>
    </row>
    <row r="7587">
      <c r="B7587" s="39" t="str">
        <f>IFERROR(raw!$B7586,"")</f>
        <v/>
      </c>
      <c r="C7587" s="39" t="str">
        <f>IFERROR(raw!$D7586,"")</f>
        <v/>
      </c>
      <c r="D7587" s="39" t="str">
        <f>IFERROR(__xludf.DUMMYFUNCTION("IFERROR(RANK(raw!$H7586,Filter(raw!$H$2:$H10000,raw!$B$2:$B10000=raw!$B7586),1),"""")"),"")</f>
        <v/>
      </c>
      <c r="E7587" s="40" t="str">
        <f t="array" ref="E7587">IFERROR(INDEX(raw!$B:$H,MATCH(1,(raw!$B:$B=$B7587)*(raw!$D:$D=$C7587),0),7), "n/a")</f>
        <v/>
      </c>
    </row>
    <row r="7588">
      <c r="B7588" s="39" t="str">
        <f>IFERROR(raw!$B7587,"")</f>
        <v/>
      </c>
      <c r="C7588" s="39" t="str">
        <f>IFERROR(raw!$D7587,"")</f>
        <v/>
      </c>
      <c r="D7588" s="39" t="str">
        <f>IFERROR(__xludf.DUMMYFUNCTION("IFERROR(RANK(raw!$H7587,Filter(raw!$H$2:$H10000,raw!$B$2:$B10000=raw!$B7587),1),"""")"),"")</f>
        <v/>
      </c>
      <c r="E7588" s="40" t="str">
        <f t="array" ref="E7588">IFERROR(INDEX(raw!$B:$H,MATCH(1,(raw!$B:$B=$B7588)*(raw!$D:$D=$C7588),0),7), "n/a")</f>
        <v/>
      </c>
    </row>
    <row r="7589">
      <c r="B7589" s="39" t="str">
        <f>IFERROR(raw!$B7588,"")</f>
        <v/>
      </c>
      <c r="C7589" s="39" t="str">
        <f>IFERROR(raw!$D7588,"")</f>
        <v/>
      </c>
      <c r="D7589" s="39" t="str">
        <f>IFERROR(__xludf.DUMMYFUNCTION("IFERROR(RANK(raw!$H7588,Filter(raw!$H$2:$H10000,raw!$B$2:$B10000=raw!$B7588),1),"""")"),"")</f>
        <v/>
      </c>
      <c r="E7589" s="40" t="str">
        <f t="array" ref="E7589">IFERROR(INDEX(raw!$B:$H,MATCH(1,(raw!$B:$B=$B7589)*(raw!$D:$D=$C7589),0),7), "n/a")</f>
        <v/>
      </c>
    </row>
    <row r="7590">
      <c r="B7590" s="39" t="str">
        <f>IFERROR(raw!$B7589,"")</f>
        <v/>
      </c>
      <c r="C7590" s="39" t="str">
        <f>IFERROR(raw!$D7589,"")</f>
        <v/>
      </c>
      <c r="D7590" s="39" t="str">
        <f>IFERROR(__xludf.DUMMYFUNCTION("IFERROR(RANK(raw!$H7589,Filter(raw!$H$2:$H10000,raw!$B$2:$B10000=raw!$B7589),1),"""")"),"")</f>
        <v/>
      </c>
      <c r="E7590" s="40" t="str">
        <f t="array" ref="E7590">IFERROR(INDEX(raw!$B:$H,MATCH(1,(raw!$B:$B=$B7590)*(raw!$D:$D=$C7590),0),7), "n/a")</f>
        <v/>
      </c>
    </row>
    <row r="7591">
      <c r="B7591" s="39" t="str">
        <f>IFERROR(raw!$B7590,"")</f>
        <v/>
      </c>
      <c r="C7591" s="39" t="str">
        <f>IFERROR(raw!$D7590,"")</f>
        <v/>
      </c>
      <c r="D7591" s="39" t="str">
        <f>IFERROR(__xludf.DUMMYFUNCTION("IFERROR(RANK(raw!$H7590,Filter(raw!$H$2:$H10000,raw!$B$2:$B10000=raw!$B7590),1),"""")"),"")</f>
        <v/>
      </c>
      <c r="E7591" s="40" t="str">
        <f t="array" ref="E7591">IFERROR(INDEX(raw!$B:$H,MATCH(1,(raw!$B:$B=$B7591)*(raw!$D:$D=$C7591),0),7), "n/a")</f>
        <v/>
      </c>
    </row>
    <row r="7592">
      <c r="B7592" s="39" t="str">
        <f>IFERROR(raw!$B7591,"")</f>
        <v/>
      </c>
      <c r="C7592" s="39" t="str">
        <f>IFERROR(raw!$D7591,"")</f>
        <v/>
      </c>
      <c r="D7592" s="39" t="str">
        <f>IFERROR(__xludf.DUMMYFUNCTION("IFERROR(RANK(raw!$H7591,Filter(raw!$H$2:$H10000,raw!$B$2:$B10000=raw!$B7591),1),"""")"),"")</f>
        <v/>
      </c>
      <c r="E7592" s="40" t="str">
        <f t="array" ref="E7592">IFERROR(INDEX(raw!$B:$H,MATCH(1,(raw!$B:$B=$B7592)*(raw!$D:$D=$C7592),0),7), "n/a")</f>
        <v/>
      </c>
    </row>
    <row r="7593">
      <c r="B7593" s="39" t="str">
        <f>IFERROR(raw!$B7592,"")</f>
        <v/>
      </c>
      <c r="C7593" s="39" t="str">
        <f>IFERROR(raw!$D7592,"")</f>
        <v/>
      </c>
      <c r="D7593" s="39" t="str">
        <f>IFERROR(__xludf.DUMMYFUNCTION("IFERROR(RANK(raw!$H7592,Filter(raw!$H$2:$H10000,raw!$B$2:$B10000=raw!$B7592),1),"""")"),"")</f>
        <v/>
      </c>
      <c r="E7593" s="40" t="str">
        <f t="array" ref="E7593">IFERROR(INDEX(raw!$B:$H,MATCH(1,(raw!$B:$B=$B7593)*(raw!$D:$D=$C7593),0),7), "n/a")</f>
        <v/>
      </c>
    </row>
    <row r="7594">
      <c r="B7594" s="39" t="str">
        <f>IFERROR(raw!$B7593,"")</f>
        <v/>
      </c>
      <c r="C7594" s="39" t="str">
        <f>IFERROR(raw!$D7593,"")</f>
        <v/>
      </c>
      <c r="D7594" s="39" t="str">
        <f>IFERROR(__xludf.DUMMYFUNCTION("IFERROR(RANK(raw!$H7593,Filter(raw!$H$2:$H10000,raw!$B$2:$B10000=raw!$B7593),1),"""")"),"")</f>
        <v/>
      </c>
      <c r="E7594" s="40" t="str">
        <f t="array" ref="E7594">IFERROR(INDEX(raw!$B:$H,MATCH(1,(raw!$B:$B=$B7594)*(raw!$D:$D=$C7594),0),7), "n/a")</f>
        <v/>
      </c>
    </row>
    <row r="7595">
      <c r="B7595" s="39" t="str">
        <f>IFERROR(raw!$B7594,"")</f>
        <v/>
      </c>
      <c r="C7595" s="39" t="str">
        <f>IFERROR(raw!$D7594,"")</f>
        <v/>
      </c>
      <c r="D7595" s="39" t="str">
        <f>IFERROR(__xludf.DUMMYFUNCTION("IFERROR(RANK(raw!$H7594,Filter(raw!$H$2:$H10000,raw!$B$2:$B10000=raw!$B7594),1),"""")"),"")</f>
        <v/>
      </c>
      <c r="E7595" s="40" t="str">
        <f t="array" ref="E7595">IFERROR(INDEX(raw!$B:$H,MATCH(1,(raw!$B:$B=$B7595)*(raw!$D:$D=$C7595),0),7), "n/a")</f>
        <v/>
      </c>
    </row>
    <row r="7596">
      <c r="B7596" s="39" t="str">
        <f>IFERROR(raw!$B7595,"")</f>
        <v/>
      </c>
      <c r="C7596" s="39" t="str">
        <f>IFERROR(raw!$D7595,"")</f>
        <v/>
      </c>
      <c r="D7596" s="39" t="str">
        <f>IFERROR(__xludf.DUMMYFUNCTION("IFERROR(RANK(raw!$H7595,Filter(raw!$H$2:$H10000,raw!$B$2:$B10000=raw!$B7595),1),"""")"),"")</f>
        <v/>
      </c>
      <c r="E7596" s="40" t="str">
        <f t="array" ref="E7596">IFERROR(INDEX(raw!$B:$H,MATCH(1,(raw!$B:$B=$B7596)*(raw!$D:$D=$C7596),0),7), "n/a")</f>
        <v/>
      </c>
    </row>
    <row r="7597">
      <c r="B7597" s="39" t="str">
        <f>IFERROR(raw!$B7596,"")</f>
        <v/>
      </c>
      <c r="C7597" s="39" t="str">
        <f>IFERROR(raw!$D7596,"")</f>
        <v/>
      </c>
      <c r="D7597" s="39" t="str">
        <f>IFERROR(__xludf.DUMMYFUNCTION("IFERROR(RANK(raw!$H7596,Filter(raw!$H$2:$H10000,raw!$B$2:$B10000=raw!$B7596),1),"""")"),"")</f>
        <v/>
      </c>
      <c r="E7597" s="40" t="str">
        <f t="array" ref="E7597">IFERROR(INDEX(raw!$B:$H,MATCH(1,(raw!$B:$B=$B7597)*(raw!$D:$D=$C7597),0),7), "n/a")</f>
        <v/>
      </c>
    </row>
    <row r="7598">
      <c r="B7598" s="39" t="str">
        <f>IFERROR(raw!$B7597,"")</f>
        <v/>
      </c>
      <c r="C7598" s="39" t="str">
        <f>IFERROR(raw!$D7597,"")</f>
        <v/>
      </c>
      <c r="D7598" s="39" t="str">
        <f>IFERROR(__xludf.DUMMYFUNCTION("IFERROR(RANK(raw!$H7597,Filter(raw!$H$2:$H10000,raw!$B$2:$B10000=raw!$B7597),1),"""")"),"")</f>
        <v/>
      </c>
      <c r="E7598" s="40" t="str">
        <f t="array" ref="E7598">IFERROR(INDEX(raw!$B:$H,MATCH(1,(raw!$B:$B=$B7598)*(raw!$D:$D=$C7598),0),7), "n/a")</f>
        <v/>
      </c>
    </row>
    <row r="7599">
      <c r="B7599" s="39" t="str">
        <f>IFERROR(raw!$B7598,"")</f>
        <v/>
      </c>
      <c r="C7599" s="39" t="str">
        <f>IFERROR(raw!$D7598,"")</f>
        <v/>
      </c>
      <c r="D7599" s="39" t="str">
        <f>IFERROR(__xludf.DUMMYFUNCTION("IFERROR(RANK(raw!$H7598,Filter(raw!$H$2:$H10000,raw!$B$2:$B10000=raw!$B7598),1),"""")"),"")</f>
        <v/>
      </c>
      <c r="E7599" s="40" t="str">
        <f t="array" ref="E7599">IFERROR(INDEX(raw!$B:$H,MATCH(1,(raw!$B:$B=$B7599)*(raw!$D:$D=$C7599),0),7), "n/a")</f>
        <v/>
      </c>
    </row>
    <row r="7600">
      <c r="B7600" s="39" t="str">
        <f>IFERROR(raw!$B7599,"")</f>
        <v/>
      </c>
      <c r="C7600" s="39" t="str">
        <f>IFERROR(raw!$D7599,"")</f>
        <v/>
      </c>
      <c r="D7600" s="39" t="str">
        <f>IFERROR(__xludf.DUMMYFUNCTION("IFERROR(RANK(raw!$H7599,Filter(raw!$H$2:$H10000,raw!$B$2:$B10000=raw!$B7599),1),"""")"),"")</f>
        <v/>
      </c>
      <c r="E7600" s="40" t="str">
        <f t="array" ref="E7600">IFERROR(INDEX(raw!$B:$H,MATCH(1,(raw!$B:$B=$B7600)*(raw!$D:$D=$C7600),0),7), "n/a")</f>
        <v/>
      </c>
    </row>
    <row r="7601">
      <c r="B7601" s="39" t="str">
        <f>IFERROR(raw!$B7600,"")</f>
        <v/>
      </c>
      <c r="C7601" s="39" t="str">
        <f>IFERROR(raw!$D7600,"")</f>
        <v/>
      </c>
      <c r="D7601" s="39" t="str">
        <f>IFERROR(__xludf.DUMMYFUNCTION("IFERROR(RANK(raw!$H7600,Filter(raw!$H$2:$H10000,raw!$B$2:$B10000=raw!$B7600),1),"""")"),"")</f>
        <v/>
      </c>
      <c r="E7601" s="40" t="str">
        <f t="array" ref="E7601">IFERROR(INDEX(raw!$B:$H,MATCH(1,(raw!$B:$B=$B7601)*(raw!$D:$D=$C7601),0),7), "n/a")</f>
        <v/>
      </c>
    </row>
    <row r="7602">
      <c r="B7602" s="39" t="str">
        <f>IFERROR(raw!$B7601,"")</f>
        <v/>
      </c>
      <c r="C7602" s="39" t="str">
        <f>IFERROR(raw!$D7601,"")</f>
        <v/>
      </c>
      <c r="D7602" s="39" t="str">
        <f>IFERROR(__xludf.DUMMYFUNCTION("IFERROR(RANK(raw!$H7601,Filter(raw!$H$2:$H10000,raw!$B$2:$B10000=raw!$B7601),1),"""")"),"")</f>
        <v/>
      </c>
      <c r="E7602" s="40" t="str">
        <f t="array" ref="E7602">IFERROR(INDEX(raw!$B:$H,MATCH(1,(raw!$B:$B=$B7602)*(raw!$D:$D=$C7602),0),7), "n/a")</f>
        <v/>
      </c>
    </row>
    <row r="7603">
      <c r="B7603" s="39" t="str">
        <f>IFERROR(raw!$B7602,"")</f>
        <v/>
      </c>
      <c r="C7603" s="39" t="str">
        <f>IFERROR(raw!$D7602,"")</f>
        <v/>
      </c>
      <c r="D7603" s="39" t="str">
        <f>IFERROR(__xludf.DUMMYFUNCTION("IFERROR(RANK(raw!$H7602,Filter(raw!$H$2:$H10000,raw!$B$2:$B10000=raw!$B7602),1),"""")"),"")</f>
        <v/>
      </c>
      <c r="E7603" s="40" t="str">
        <f t="array" ref="E7603">IFERROR(INDEX(raw!$B:$H,MATCH(1,(raw!$B:$B=$B7603)*(raw!$D:$D=$C7603),0),7), "n/a")</f>
        <v/>
      </c>
    </row>
    <row r="7604">
      <c r="B7604" s="39" t="str">
        <f>IFERROR(raw!$B7603,"")</f>
        <v/>
      </c>
      <c r="C7604" s="39" t="str">
        <f>IFERROR(raw!$D7603,"")</f>
        <v/>
      </c>
      <c r="D7604" s="39" t="str">
        <f>IFERROR(__xludf.DUMMYFUNCTION("IFERROR(RANK(raw!$H7603,Filter(raw!$H$2:$H10000,raw!$B$2:$B10000=raw!$B7603),1),"""")"),"")</f>
        <v/>
      </c>
      <c r="E7604" s="40" t="str">
        <f t="array" ref="E7604">IFERROR(INDEX(raw!$B:$H,MATCH(1,(raw!$B:$B=$B7604)*(raw!$D:$D=$C7604),0),7), "n/a")</f>
        <v/>
      </c>
    </row>
    <row r="7605">
      <c r="B7605" s="39" t="str">
        <f>IFERROR(raw!$B7604,"")</f>
        <v/>
      </c>
      <c r="C7605" s="39" t="str">
        <f>IFERROR(raw!$D7604,"")</f>
        <v/>
      </c>
      <c r="D7605" s="39" t="str">
        <f>IFERROR(__xludf.DUMMYFUNCTION("IFERROR(RANK(raw!$H7604,Filter(raw!$H$2:$H10000,raw!$B$2:$B10000=raw!$B7604),1),"""")"),"")</f>
        <v/>
      </c>
      <c r="E7605" s="40" t="str">
        <f t="array" ref="E7605">IFERROR(INDEX(raw!$B:$H,MATCH(1,(raw!$B:$B=$B7605)*(raw!$D:$D=$C7605),0),7), "n/a")</f>
        <v/>
      </c>
    </row>
    <row r="7606">
      <c r="B7606" s="39" t="str">
        <f>IFERROR(raw!$B7605,"")</f>
        <v/>
      </c>
      <c r="C7606" s="39" t="str">
        <f>IFERROR(raw!$D7605,"")</f>
        <v/>
      </c>
      <c r="D7606" s="39" t="str">
        <f>IFERROR(__xludf.DUMMYFUNCTION("IFERROR(RANK(raw!$H7605,Filter(raw!$H$2:$H10000,raw!$B$2:$B10000=raw!$B7605),1),"""")"),"")</f>
        <v/>
      </c>
      <c r="E7606" s="40" t="str">
        <f t="array" ref="E7606">IFERROR(INDEX(raw!$B:$H,MATCH(1,(raw!$B:$B=$B7606)*(raw!$D:$D=$C7606),0),7), "n/a")</f>
        <v/>
      </c>
    </row>
    <row r="7607">
      <c r="B7607" s="39" t="str">
        <f>IFERROR(raw!$B7606,"")</f>
        <v/>
      </c>
      <c r="C7607" s="39" t="str">
        <f>IFERROR(raw!$D7606,"")</f>
        <v/>
      </c>
      <c r="D7607" s="39" t="str">
        <f>IFERROR(__xludf.DUMMYFUNCTION("IFERROR(RANK(raw!$H7606,Filter(raw!$H$2:$H10000,raw!$B$2:$B10000=raw!$B7606),1),"""")"),"")</f>
        <v/>
      </c>
      <c r="E7607" s="40" t="str">
        <f t="array" ref="E7607">IFERROR(INDEX(raw!$B:$H,MATCH(1,(raw!$B:$B=$B7607)*(raw!$D:$D=$C7607),0),7), "n/a")</f>
        <v/>
      </c>
    </row>
    <row r="7608">
      <c r="B7608" s="39" t="str">
        <f>IFERROR(raw!$B7607,"")</f>
        <v/>
      </c>
      <c r="C7608" s="39" t="str">
        <f>IFERROR(raw!$D7607,"")</f>
        <v/>
      </c>
      <c r="D7608" s="39" t="str">
        <f>IFERROR(__xludf.DUMMYFUNCTION("IFERROR(RANK(raw!$H7607,Filter(raw!$H$2:$H10000,raw!$B$2:$B10000=raw!$B7607),1),"""")"),"")</f>
        <v/>
      </c>
      <c r="E7608" s="40" t="str">
        <f t="array" ref="E7608">IFERROR(INDEX(raw!$B:$H,MATCH(1,(raw!$B:$B=$B7608)*(raw!$D:$D=$C7608),0),7), "n/a")</f>
        <v/>
      </c>
    </row>
    <row r="7609">
      <c r="B7609" s="39" t="str">
        <f>IFERROR(raw!$B7608,"")</f>
        <v/>
      </c>
      <c r="C7609" s="39" t="str">
        <f>IFERROR(raw!$D7608,"")</f>
        <v/>
      </c>
      <c r="D7609" s="39" t="str">
        <f>IFERROR(__xludf.DUMMYFUNCTION("IFERROR(RANK(raw!$H7608,Filter(raw!$H$2:$H10000,raw!$B$2:$B10000=raw!$B7608),1),"""")"),"")</f>
        <v/>
      </c>
      <c r="E7609" s="40" t="str">
        <f t="array" ref="E7609">IFERROR(INDEX(raw!$B:$H,MATCH(1,(raw!$B:$B=$B7609)*(raw!$D:$D=$C7609),0),7), "n/a")</f>
        <v/>
      </c>
    </row>
    <row r="7610">
      <c r="B7610" s="39" t="str">
        <f>IFERROR(raw!$B7609,"")</f>
        <v/>
      </c>
      <c r="C7610" s="39" t="str">
        <f>IFERROR(raw!$D7609,"")</f>
        <v/>
      </c>
      <c r="D7610" s="39" t="str">
        <f>IFERROR(__xludf.DUMMYFUNCTION("IFERROR(RANK(raw!$H7609,Filter(raw!$H$2:$H10000,raw!$B$2:$B10000=raw!$B7609),1),"""")"),"")</f>
        <v/>
      </c>
      <c r="E7610" s="40" t="str">
        <f t="array" ref="E7610">IFERROR(INDEX(raw!$B:$H,MATCH(1,(raw!$B:$B=$B7610)*(raw!$D:$D=$C7610),0),7), "n/a")</f>
        <v/>
      </c>
    </row>
    <row r="7611">
      <c r="B7611" s="39" t="str">
        <f>IFERROR(raw!$B7610,"")</f>
        <v/>
      </c>
      <c r="C7611" s="39" t="str">
        <f>IFERROR(raw!$D7610,"")</f>
        <v/>
      </c>
      <c r="D7611" s="39" t="str">
        <f>IFERROR(__xludf.DUMMYFUNCTION("IFERROR(RANK(raw!$H7610,Filter(raw!$H$2:$H10000,raw!$B$2:$B10000=raw!$B7610),1),"""")"),"")</f>
        <v/>
      </c>
      <c r="E7611" s="40" t="str">
        <f t="array" ref="E7611">IFERROR(INDEX(raw!$B:$H,MATCH(1,(raw!$B:$B=$B7611)*(raw!$D:$D=$C7611),0),7), "n/a")</f>
        <v/>
      </c>
    </row>
    <row r="7612">
      <c r="B7612" s="39" t="str">
        <f>IFERROR(raw!$B7611,"")</f>
        <v/>
      </c>
      <c r="C7612" s="39" t="str">
        <f>IFERROR(raw!$D7611,"")</f>
        <v/>
      </c>
      <c r="D7612" s="39" t="str">
        <f>IFERROR(__xludf.DUMMYFUNCTION("IFERROR(RANK(raw!$H7611,Filter(raw!$H$2:$H10000,raw!$B$2:$B10000=raw!$B7611),1),"""")"),"")</f>
        <v/>
      </c>
      <c r="E7612" s="40" t="str">
        <f t="array" ref="E7612">IFERROR(INDEX(raw!$B:$H,MATCH(1,(raw!$B:$B=$B7612)*(raw!$D:$D=$C7612),0),7), "n/a")</f>
        <v/>
      </c>
    </row>
    <row r="7613">
      <c r="B7613" s="39" t="str">
        <f>IFERROR(raw!$B7612,"")</f>
        <v/>
      </c>
      <c r="C7613" s="39" t="str">
        <f>IFERROR(raw!$D7612,"")</f>
        <v/>
      </c>
      <c r="D7613" s="39" t="str">
        <f>IFERROR(__xludf.DUMMYFUNCTION("IFERROR(RANK(raw!$H7612,Filter(raw!$H$2:$H10000,raw!$B$2:$B10000=raw!$B7612),1),"""")"),"")</f>
        <v/>
      </c>
      <c r="E7613" s="40" t="str">
        <f t="array" ref="E7613">IFERROR(INDEX(raw!$B:$H,MATCH(1,(raw!$B:$B=$B7613)*(raw!$D:$D=$C7613),0),7), "n/a")</f>
        <v/>
      </c>
    </row>
    <row r="7614">
      <c r="B7614" s="39" t="str">
        <f>IFERROR(raw!$B7613,"")</f>
        <v/>
      </c>
      <c r="C7614" s="39" t="str">
        <f>IFERROR(raw!$D7613,"")</f>
        <v/>
      </c>
      <c r="D7614" s="39" t="str">
        <f>IFERROR(__xludf.DUMMYFUNCTION("IFERROR(RANK(raw!$H7613,Filter(raw!$H$2:$H10000,raw!$B$2:$B10000=raw!$B7613),1),"""")"),"")</f>
        <v/>
      </c>
      <c r="E7614" s="40" t="str">
        <f t="array" ref="E7614">IFERROR(INDEX(raw!$B:$H,MATCH(1,(raw!$B:$B=$B7614)*(raw!$D:$D=$C7614),0),7), "n/a")</f>
        <v/>
      </c>
    </row>
    <row r="7615">
      <c r="B7615" s="39" t="str">
        <f>IFERROR(raw!$B7614,"")</f>
        <v/>
      </c>
      <c r="C7615" s="39" t="str">
        <f>IFERROR(raw!$D7614,"")</f>
        <v/>
      </c>
      <c r="D7615" s="39" t="str">
        <f>IFERROR(__xludf.DUMMYFUNCTION("IFERROR(RANK(raw!$H7614,Filter(raw!$H$2:$H10000,raw!$B$2:$B10000=raw!$B7614),1),"""")"),"")</f>
        <v/>
      </c>
      <c r="E7615" s="40" t="str">
        <f t="array" ref="E7615">IFERROR(INDEX(raw!$B:$H,MATCH(1,(raw!$B:$B=$B7615)*(raw!$D:$D=$C7615),0),7), "n/a")</f>
        <v/>
      </c>
    </row>
    <row r="7616">
      <c r="B7616" s="39" t="str">
        <f>IFERROR(raw!$B7615,"")</f>
        <v/>
      </c>
      <c r="C7616" s="39" t="str">
        <f>IFERROR(raw!$D7615,"")</f>
        <v/>
      </c>
      <c r="D7616" s="39" t="str">
        <f>IFERROR(__xludf.DUMMYFUNCTION("IFERROR(RANK(raw!$H7615,Filter(raw!$H$2:$H10000,raw!$B$2:$B10000=raw!$B7615),1),"""")"),"")</f>
        <v/>
      </c>
      <c r="E7616" s="40" t="str">
        <f t="array" ref="E7616">IFERROR(INDEX(raw!$B:$H,MATCH(1,(raw!$B:$B=$B7616)*(raw!$D:$D=$C7616),0),7), "n/a")</f>
        <v/>
      </c>
    </row>
    <row r="7617">
      <c r="B7617" s="39" t="str">
        <f>IFERROR(raw!$B7616,"")</f>
        <v/>
      </c>
      <c r="C7617" s="39" t="str">
        <f>IFERROR(raw!$D7616,"")</f>
        <v/>
      </c>
      <c r="D7617" s="39" t="str">
        <f>IFERROR(__xludf.DUMMYFUNCTION("IFERROR(RANK(raw!$H7616,Filter(raw!$H$2:$H10000,raw!$B$2:$B10000=raw!$B7616),1),"""")"),"")</f>
        <v/>
      </c>
      <c r="E7617" s="40" t="str">
        <f t="array" ref="E7617">IFERROR(INDEX(raw!$B:$H,MATCH(1,(raw!$B:$B=$B7617)*(raw!$D:$D=$C7617),0),7), "n/a")</f>
        <v/>
      </c>
    </row>
    <row r="7618">
      <c r="B7618" s="39" t="str">
        <f>IFERROR(raw!$B7617,"")</f>
        <v/>
      </c>
      <c r="C7618" s="39" t="str">
        <f>IFERROR(raw!$D7617,"")</f>
        <v/>
      </c>
      <c r="D7618" s="39" t="str">
        <f>IFERROR(__xludf.DUMMYFUNCTION("IFERROR(RANK(raw!$H7617,Filter(raw!$H$2:$H10000,raw!$B$2:$B10000=raw!$B7617),1),"""")"),"")</f>
        <v/>
      </c>
      <c r="E7618" s="40" t="str">
        <f t="array" ref="E7618">IFERROR(INDEX(raw!$B:$H,MATCH(1,(raw!$B:$B=$B7618)*(raw!$D:$D=$C7618),0),7), "n/a")</f>
        <v/>
      </c>
    </row>
    <row r="7619">
      <c r="B7619" s="39" t="str">
        <f>IFERROR(raw!$B7618,"")</f>
        <v/>
      </c>
      <c r="C7619" s="39" t="str">
        <f>IFERROR(raw!$D7618,"")</f>
        <v/>
      </c>
      <c r="D7619" s="39" t="str">
        <f>IFERROR(__xludf.DUMMYFUNCTION("IFERROR(RANK(raw!$H7618,Filter(raw!$H$2:$H10000,raw!$B$2:$B10000=raw!$B7618),1),"""")"),"")</f>
        <v/>
      </c>
      <c r="E7619" s="40" t="str">
        <f t="array" ref="E7619">IFERROR(INDEX(raw!$B:$H,MATCH(1,(raw!$B:$B=$B7619)*(raw!$D:$D=$C7619),0),7), "n/a")</f>
        <v/>
      </c>
    </row>
    <row r="7620">
      <c r="B7620" s="39" t="str">
        <f>IFERROR(raw!$B7619,"")</f>
        <v/>
      </c>
      <c r="C7620" s="39" t="str">
        <f>IFERROR(raw!$D7619,"")</f>
        <v/>
      </c>
      <c r="D7620" s="39" t="str">
        <f>IFERROR(__xludf.DUMMYFUNCTION("IFERROR(RANK(raw!$H7619,Filter(raw!$H$2:$H10000,raw!$B$2:$B10000=raw!$B7619),1),"""")"),"")</f>
        <v/>
      </c>
      <c r="E7620" s="40" t="str">
        <f t="array" ref="E7620">IFERROR(INDEX(raw!$B:$H,MATCH(1,(raw!$B:$B=$B7620)*(raw!$D:$D=$C7620),0),7), "n/a")</f>
        <v/>
      </c>
    </row>
    <row r="7621">
      <c r="B7621" s="39" t="str">
        <f>IFERROR(raw!$B7620,"")</f>
        <v/>
      </c>
      <c r="C7621" s="39" t="str">
        <f>IFERROR(raw!$D7620,"")</f>
        <v/>
      </c>
      <c r="D7621" s="39" t="str">
        <f>IFERROR(__xludf.DUMMYFUNCTION("IFERROR(RANK(raw!$H7620,Filter(raw!$H$2:$H10000,raw!$B$2:$B10000=raw!$B7620),1),"""")"),"")</f>
        <v/>
      </c>
      <c r="E7621" s="40" t="str">
        <f t="array" ref="E7621">IFERROR(INDEX(raw!$B:$H,MATCH(1,(raw!$B:$B=$B7621)*(raw!$D:$D=$C7621),0),7), "n/a")</f>
        <v/>
      </c>
    </row>
    <row r="7622">
      <c r="B7622" s="39" t="str">
        <f>IFERROR(raw!$B7621,"")</f>
        <v/>
      </c>
      <c r="C7622" s="39" t="str">
        <f>IFERROR(raw!$D7621,"")</f>
        <v/>
      </c>
      <c r="D7622" s="39" t="str">
        <f>IFERROR(__xludf.DUMMYFUNCTION("IFERROR(RANK(raw!$H7621,Filter(raw!$H$2:$H10000,raw!$B$2:$B10000=raw!$B7621),1),"""")"),"")</f>
        <v/>
      </c>
      <c r="E7622" s="40" t="str">
        <f t="array" ref="E7622">IFERROR(INDEX(raw!$B:$H,MATCH(1,(raw!$B:$B=$B7622)*(raw!$D:$D=$C7622),0),7), "n/a")</f>
        <v/>
      </c>
    </row>
    <row r="7623">
      <c r="B7623" s="39" t="str">
        <f>IFERROR(raw!$B7622,"")</f>
        <v/>
      </c>
      <c r="C7623" s="39" t="str">
        <f>IFERROR(raw!$D7622,"")</f>
        <v/>
      </c>
      <c r="D7623" s="39" t="str">
        <f>IFERROR(__xludf.DUMMYFUNCTION("IFERROR(RANK(raw!$H7622,Filter(raw!$H$2:$H10000,raw!$B$2:$B10000=raw!$B7622),1),"""")"),"")</f>
        <v/>
      </c>
      <c r="E7623" s="40" t="str">
        <f t="array" ref="E7623">IFERROR(INDEX(raw!$B:$H,MATCH(1,(raw!$B:$B=$B7623)*(raw!$D:$D=$C7623),0),7), "n/a")</f>
        <v/>
      </c>
    </row>
    <row r="7624">
      <c r="B7624" s="39" t="str">
        <f>IFERROR(raw!$B7623,"")</f>
        <v/>
      </c>
      <c r="C7624" s="39" t="str">
        <f>IFERROR(raw!$D7623,"")</f>
        <v/>
      </c>
      <c r="D7624" s="39" t="str">
        <f>IFERROR(__xludf.DUMMYFUNCTION("IFERROR(RANK(raw!$H7623,Filter(raw!$H$2:$H10000,raw!$B$2:$B10000=raw!$B7623),1),"""")"),"")</f>
        <v/>
      </c>
      <c r="E7624" s="40" t="str">
        <f t="array" ref="E7624">IFERROR(INDEX(raw!$B:$H,MATCH(1,(raw!$B:$B=$B7624)*(raw!$D:$D=$C7624),0),7), "n/a")</f>
        <v/>
      </c>
    </row>
    <row r="7625">
      <c r="B7625" s="39" t="str">
        <f>IFERROR(raw!$B7624,"")</f>
        <v/>
      </c>
      <c r="C7625" s="39" t="str">
        <f>IFERROR(raw!$D7624,"")</f>
        <v/>
      </c>
      <c r="D7625" s="39" t="str">
        <f>IFERROR(__xludf.DUMMYFUNCTION("IFERROR(RANK(raw!$H7624,Filter(raw!$H$2:$H10000,raw!$B$2:$B10000=raw!$B7624),1),"""")"),"")</f>
        <v/>
      </c>
      <c r="E7625" s="40" t="str">
        <f t="array" ref="E7625">IFERROR(INDEX(raw!$B:$H,MATCH(1,(raw!$B:$B=$B7625)*(raw!$D:$D=$C7625),0),7), "n/a")</f>
        <v/>
      </c>
    </row>
    <row r="7626">
      <c r="B7626" s="39" t="str">
        <f>IFERROR(raw!$B7625,"")</f>
        <v/>
      </c>
      <c r="C7626" s="39" t="str">
        <f>IFERROR(raw!$D7625,"")</f>
        <v/>
      </c>
      <c r="D7626" s="39" t="str">
        <f>IFERROR(__xludf.DUMMYFUNCTION("IFERROR(RANK(raw!$H7625,Filter(raw!$H$2:$H10000,raw!$B$2:$B10000=raw!$B7625),1),"""")"),"")</f>
        <v/>
      </c>
      <c r="E7626" s="40" t="str">
        <f t="array" ref="E7626">IFERROR(INDEX(raw!$B:$H,MATCH(1,(raw!$B:$B=$B7626)*(raw!$D:$D=$C7626),0),7), "n/a")</f>
        <v/>
      </c>
    </row>
    <row r="7627">
      <c r="B7627" s="39" t="str">
        <f>IFERROR(raw!$B7626,"")</f>
        <v/>
      </c>
      <c r="C7627" s="39" t="str">
        <f>IFERROR(raw!$D7626,"")</f>
        <v/>
      </c>
      <c r="D7627" s="39" t="str">
        <f>IFERROR(__xludf.DUMMYFUNCTION("IFERROR(RANK(raw!$H7626,Filter(raw!$H$2:$H10000,raw!$B$2:$B10000=raw!$B7626),1),"""")"),"")</f>
        <v/>
      </c>
      <c r="E7627" s="40" t="str">
        <f t="array" ref="E7627">IFERROR(INDEX(raw!$B:$H,MATCH(1,(raw!$B:$B=$B7627)*(raw!$D:$D=$C7627),0),7), "n/a")</f>
        <v/>
      </c>
    </row>
    <row r="7628">
      <c r="B7628" s="39" t="str">
        <f>IFERROR(raw!$B7627,"")</f>
        <v/>
      </c>
      <c r="C7628" s="39" t="str">
        <f>IFERROR(raw!$D7627,"")</f>
        <v/>
      </c>
      <c r="D7628" s="39" t="str">
        <f>IFERROR(__xludf.DUMMYFUNCTION("IFERROR(RANK(raw!$H7627,Filter(raw!$H$2:$H10000,raw!$B$2:$B10000=raw!$B7627),1),"""")"),"")</f>
        <v/>
      </c>
      <c r="E7628" s="40" t="str">
        <f t="array" ref="E7628">IFERROR(INDEX(raw!$B:$H,MATCH(1,(raw!$B:$B=$B7628)*(raw!$D:$D=$C7628),0),7), "n/a")</f>
        <v/>
      </c>
    </row>
    <row r="7629">
      <c r="B7629" s="39" t="str">
        <f>IFERROR(raw!$B7628,"")</f>
        <v/>
      </c>
      <c r="C7629" s="39" t="str">
        <f>IFERROR(raw!$D7628,"")</f>
        <v/>
      </c>
      <c r="D7629" s="39" t="str">
        <f>IFERROR(__xludf.DUMMYFUNCTION("IFERROR(RANK(raw!$H7628,Filter(raw!$H$2:$H10000,raw!$B$2:$B10000=raw!$B7628),1),"""")"),"")</f>
        <v/>
      </c>
      <c r="E7629" s="40" t="str">
        <f t="array" ref="E7629">IFERROR(INDEX(raw!$B:$H,MATCH(1,(raw!$B:$B=$B7629)*(raw!$D:$D=$C7629),0),7), "n/a")</f>
        <v/>
      </c>
    </row>
    <row r="7630">
      <c r="B7630" s="39" t="str">
        <f>IFERROR(raw!$B7629,"")</f>
        <v/>
      </c>
      <c r="C7630" s="39" t="str">
        <f>IFERROR(raw!$D7629,"")</f>
        <v/>
      </c>
      <c r="D7630" s="39" t="str">
        <f>IFERROR(__xludf.DUMMYFUNCTION("IFERROR(RANK(raw!$H7629,Filter(raw!$H$2:$H10000,raw!$B$2:$B10000=raw!$B7629),1),"""")"),"")</f>
        <v/>
      </c>
      <c r="E7630" s="40" t="str">
        <f t="array" ref="E7630">IFERROR(INDEX(raw!$B:$H,MATCH(1,(raw!$B:$B=$B7630)*(raw!$D:$D=$C7630),0),7), "n/a")</f>
        <v/>
      </c>
    </row>
    <row r="7631">
      <c r="B7631" s="39" t="str">
        <f>IFERROR(raw!$B7630,"")</f>
        <v/>
      </c>
      <c r="C7631" s="39" t="str">
        <f>IFERROR(raw!$D7630,"")</f>
        <v/>
      </c>
      <c r="D7631" s="39" t="str">
        <f>IFERROR(__xludf.DUMMYFUNCTION("IFERROR(RANK(raw!$H7630,Filter(raw!$H$2:$H10000,raw!$B$2:$B10000=raw!$B7630),1),"""")"),"")</f>
        <v/>
      </c>
      <c r="E7631" s="40" t="str">
        <f t="array" ref="E7631">IFERROR(INDEX(raw!$B:$H,MATCH(1,(raw!$B:$B=$B7631)*(raw!$D:$D=$C7631),0),7), "n/a")</f>
        <v/>
      </c>
    </row>
    <row r="7632">
      <c r="B7632" s="39" t="str">
        <f>IFERROR(raw!$B7631,"")</f>
        <v/>
      </c>
      <c r="C7632" s="39" t="str">
        <f>IFERROR(raw!$D7631,"")</f>
        <v/>
      </c>
      <c r="D7632" s="39" t="str">
        <f>IFERROR(__xludf.DUMMYFUNCTION("IFERROR(RANK(raw!$H7631,Filter(raw!$H$2:$H10000,raw!$B$2:$B10000=raw!$B7631),1),"""")"),"")</f>
        <v/>
      </c>
      <c r="E7632" s="40" t="str">
        <f t="array" ref="E7632">IFERROR(INDEX(raw!$B:$H,MATCH(1,(raw!$B:$B=$B7632)*(raw!$D:$D=$C7632),0),7), "n/a")</f>
        <v/>
      </c>
    </row>
    <row r="7633">
      <c r="B7633" s="39" t="str">
        <f>IFERROR(raw!$B7632,"")</f>
        <v/>
      </c>
      <c r="C7633" s="39" t="str">
        <f>IFERROR(raw!$D7632,"")</f>
        <v/>
      </c>
      <c r="D7633" s="39" t="str">
        <f>IFERROR(__xludf.DUMMYFUNCTION("IFERROR(RANK(raw!$H7632,Filter(raw!$H$2:$H10000,raw!$B$2:$B10000=raw!$B7632),1),"""")"),"")</f>
        <v/>
      </c>
      <c r="E7633" s="40" t="str">
        <f t="array" ref="E7633">IFERROR(INDEX(raw!$B:$H,MATCH(1,(raw!$B:$B=$B7633)*(raw!$D:$D=$C7633),0),7), "n/a")</f>
        <v/>
      </c>
    </row>
    <row r="7634">
      <c r="B7634" s="39" t="str">
        <f>IFERROR(raw!$B7633,"")</f>
        <v/>
      </c>
      <c r="C7634" s="39" t="str">
        <f>IFERROR(raw!$D7633,"")</f>
        <v/>
      </c>
      <c r="D7634" s="39" t="str">
        <f>IFERROR(__xludf.DUMMYFUNCTION("IFERROR(RANK(raw!$H7633,Filter(raw!$H$2:$H10000,raw!$B$2:$B10000=raw!$B7633),1),"""")"),"")</f>
        <v/>
      </c>
      <c r="E7634" s="40" t="str">
        <f t="array" ref="E7634">IFERROR(INDEX(raw!$B:$H,MATCH(1,(raw!$B:$B=$B7634)*(raw!$D:$D=$C7634),0),7), "n/a")</f>
        <v/>
      </c>
    </row>
    <row r="7635">
      <c r="B7635" s="39" t="str">
        <f>IFERROR(raw!$B7634,"")</f>
        <v/>
      </c>
      <c r="C7635" s="39" t="str">
        <f>IFERROR(raw!$D7634,"")</f>
        <v/>
      </c>
      <c r="D7635" s="39" t="str">
        <f>IFERROR(__xludf.DUMMYFUNCTION("IFERROR(RANK(raw!$H7634,Filter(raw!$H$2:$H10000,raw!$B$2:$B10000=raw!$B7634),1),"""")"),"")</f>
        <v/>
      </c>
      <c r="E7635" s="40" t="str">
        <f t="array" ref="E7635">IFERROR(INDEX(raw!$B:$H,MATCH(1,(raw!$B:$B=$B7635)*(raw!$D:$D=$C7635),0),7), "n/a")</f>
        <v/>
      </c>
    </row>
    <row r="7636">
      <c r="B7636" s="39" t="str">
        <f>IFERROR(raw!$B7635,"")</f>
        <v/>
      </c>
      <c r="C7636" s="39" t="str">
        <f>IFERROR(raw!$D7635,"")</f>
        <v/>
      </c>
      <c r="D7636" s="39" t="str">
        <f>IFERROR(__xludf.DUMMYFUNCTION("IFERROR(RANK(raw!$H7635,Filter(raw!$H$2:$H10000,raw!$B$2:$B10000=raw!$B7635),1),"""")"),"")</f>
        <v/>
      </c>
      <c r="E7636" s="40" t="str">
        <f t="array" ref="E7636">IFERROR(INDEX(raw!$B:$H,MATCH(1,(raw!$B:$B=$B7636)*(raw!$D:$D=$C7636),0),7), "n/a")</f>
        <v/>
      </c>
    </row>
    <row r="7637">
      <c r="B7637" s="39" t="str">
        <f>IFERROR(raw!$B7636,"")</f>
        <v/>
      </c>
      <c r="C7637" s="39" t="str">
        <f>IFERROR(raw!$D7636,"")</f>
        <v/>
      </c>
      <c r="D7637" s="39" t="str">
        <f>IFERROR(__xludf.DUMMYFUNCTION("IFERROR(RANK(raw!$H7636,Filter(raw!$H$2:$H10000,raw!$B$2:$B10000=raw!$B7636),1),"""")"),"")</f>
        <v/>
      </c>
      <c r="E7637" s="40" t="str">
        <f t="array" ref="E7637">IFERROR(INDEX(raw!$B:$H,MATCH(1,(raw!$B:$B=$B7637)*(raw!$D:$D=$C7637),0),7), "n/a")</f>
        <v/>
      </c>
    </row>
    <row r="7638">
      <c r="B7638" s="39" t="str">
        <f>IFERROR(raw!$B7637,"")</f>
        <v/>
      </c>
      <c r="C7638" s="39" t="str">
        <f>IFERROR(raw!$D7637,"")</f>
        <v/>
      </c>
      <c r="D7638" s="39" t="str">
        <f>IFERROR(__xludf.DUMMYFUNCTION("IFERROR(RANK(raw!$H7637,Filter(raw!$H$2:$H10000,raw!$B$2:$B10000=raw!$B7637),1),"""")"),"")</f>
        <v/>
      </c>
      <c r="E7638" s="40" t="str">
        <f t="array" ref="E7638">IFERROR(INDEX(raw!$B:$H,MATCH(1,(raw!$B:$B=$B7638)*(raw!$D:$D=$C7638),0),7), "n/a")</f>
        <v/>
      </c>
    </row>
    <row r="7639">
      <c r="B7639" s="39" t="str">
        <f>IFERROR(raw!$B7638,"")</f>
        <v/>
      </c>
      <c r="C7639" s="39" t="str">
        <f>IFERROR(raw!$D7638,"")</f>
        <v/>
      </c>
      <c r="D7639" s="39" t="str">
        <f>IFERROR(__xludf.DUMMYFUNCTION("IFERROR(RANK(raw!$H7638,Filter(raw!$H$2:$H10000,raw!$B$2:$B10000=raw!$B7638),1),"""")"),"")</f>
        <v/>
      </c>
      <c r="E7639" s="40" t="str">
        <f t="array" ref="E7639">IFERROR(INDEX(raw!$B:$H,MATCH(1,(raw!$B:$B=$B7639)*(raw!$D:$D=$C7639),0),7), "n/a")</f>
        <v/>
      </c>
    </row>
    <row r="7640">
      <c r="B7640" s="39" t="str">
        <f>IFERROR(raw!$B7639,"")</f>
        <v/>
      </c>
      <c r="C7640" s="39" t="str">
        <f>IFERROR(raw!$D7639,"")</f>
        <v/>
      </c>
      <c r="D7640" s="39" t="str">
        <f>IFERROR(__xludf.DUMMYFUNCTION("IFERROR(RANK(raw!$H7639,Filter(raw!$H$2:$H10000,raw!$B$2:$B10000=raw!$B7639),1),"""")"),"")</f>
        <v/>
      </c>
      <c r="E7640" s="40" t="str">
        <f t="array" ref="E7640">IFERROR(INDEX(raw!$B:$H,MATCH(1,(raw!$B:$B=$B7640)*(raw!$D:$D=$C7640),0),7), "n/a")</f>
        <v/>
      </c>
    </row>
    <row r="7641">
      <c r="B7641" s="39" t="str">
        <f>IFERROR(raw!$B7640,"")</f>
        <v/>
      </c>
      <c r="C7641" s="39" t="str">
        <f>IFERROR(raw!$D7640,"")</f>
        <v/>
      </c>
      <c r="D7641" s="39" t="str">
        <f>IFERROR(__xludf.DUMMYFUNCTION("IFERROR(RANK(raw!$H7640,Filter(raw!$H$2:$H10000,raw!$B$2:$B10000=raw!$B7640),1),"""")"),"")</f>
        <v/>
      </c>
      <c r="E7641" s="40" t="str">
        <f t="array" ref="E7641">IFERROR(INDEX(raw!$B:$H,MATCH(1,(raw!$B:$B=$B7641)*(raw!$D:$D=$C7641),0),7), "n/a")</f>
        <v/>
      </c>
    </row>
    <row r="7642">
      <c r="B7642" s="39" t="str">
        <f>IFERROR(raw!$B7641,"")</f>
        <v/>
      </c>
      <c r="C7642" s="39" t="str">
        <f>IFERROR(raw!$D7641,"")</f>
        <v/>
      </c>
      <c r="D7642" s="39" t="str">
        <f>IFERROR(__xludf.DUMMYFUNCTION("IFERROR(RANK(raw!$H7641,Filter(raw!$H$2:$H10000,raw!$B$2:$B10000=raw!$B7641),1),"""")"),"")</f>
        <v/>
      </c>
      <c r="E7642" s="40" t="str">
        <f t="array" ref="E7642">IFERROR(INDEX(raw!$B:$H,MATCH(1,(raw!$B:$B=$B7642)*(raw!$D:$D=$C7642),0),7), "n/a")</f>
        <v/>
      </c>
    </row>
    <row r="7643">
      <c r="B7643" s="39" t="str">
        <f>IFERROR(raw!$B7642,"")</f>
        <v/>
      </c>
      <c r="C7643" s="39" t="str">
        <f>IFERROR(raw!$D7642,"")</f>
        <v/>
      </c>
      <c r="D7643" s="39" t="str">
        <f>IFERROR(__xludf.DUMMYFUNCTION("IFERROR(RANK(raw!$H7642,Filter(raw!$H$2:$H10000,raw!$B$2:$B10000=raw!$B7642),1),"""")"),"")</f>
        <v/>
      </c>
      <c r="E7643" s="40" t="str">
        <f t="array" ref="E7643">IFERROR(INDEX(raw!$B:$H,MATCH(1,(raw!$B:$B=$B7643)*(raw!$D:$D=$C7643),0),7), "n/a")</f>
        <v/>
      </c>
    </row>
    <row r="7644">
      <c r="B7644" s="39" t="str">
        <f>IFERROR(raw!$B7643,"")</f>
        <v/>
      </c>
      <c r="C7644" s="39" t="str">
        <f>IFERROR(raw!$D7643,"")</f>
        <v/>
      </c>
      <c r="D7644" s="39" t="str">
        <f>IFERROR(__xludf.DUMMYFUNCTION("IFERROR(RANK(raw!$H7643,Filter(raw!$H$2:$H10000,raw!$B$2:$B10000=raw!$B7643),1),"""")"),"")</f>
        <v/>
      </c>
      <c r="E7644" s="40" t="str">
        <f t="array" ref="E7644">IFERROR(INDEX(raw!$B:$H,MATCH(1,(raw!$B:$B=$B7644)*(raw!$D:$D=$C7644),0),7), "n/a")</f>
        <v/>
      </c>
    </row>
    <row r="7645">
      <c r="B7645" s="39" t="str">
        <f>IFERROR(raw!$B7644,"")</f>
        <v/>
      </c>
      <c r="C7645" s="39" t="str">
        <f>IFERROR(raw!$D7644,"")</f>
        <v/>
      </c>
      <c r="D7645" s="39" t="str">
        <f>IFERROR(__xludf.DUMMYFUNCTION("IFERROR(RANK(raw!$H7644,Filter(raw!$H$2:$H10000,raw!$B$2:$B10000=raw!$B7644),1),"""")"),"")</f>
        <v/>
      </c>
      <c r="E7645" s="40" t="str">
        <f t="array" ref="E7645">IFERROR(INDEX(raw!$B:$H,MATCH(1,(raw!$B:$B=$B7645)*(raw!$D:$D=$C7645),0),7), "n/a")</f>
        <v/>
      </c>
    </row>
    <row r="7646">
      <c r="B7646" s="39" t="str">
        <f>IFERROR(raw!$B7645,"")</f>
        <v/>
      </c>
      <c r="C7646" s="39" t="str">
        <f>IFERROR(raw!$D7645,"")</f>
        <v/>
      </c>
      <c r="D7646" s="39" t="str">
        <f>IFERROR(__xludf.DUMMYFUNCTION("IFERROR(RANK(raw!$H7645,Filter(raw!$H$2:$H10000,raw!$B$2:$B10000=raw!$B7645),1),"""")"),"")</f>
        <v/>
      </c>
      <c r="E7646" s="40" t="str">
        <f t="array" ref="E7646">IFERROR(INDEX(raw!$B:$H,MATCH(1,(raw!$B:$B=$B7646)*(raw!$D:$D=$C7646),0),7), "n/a")</f>
        <v/>
      </c>
    </row>
    <row r="7647">
      <c r="B7647" s="39" t="str">
        <f>IFERROR(raw!$B7646,"")</f>
        <v/>
      </c>
      <c r="C7647" s="39" t="str">
        <f>IFERROR(raw!$D7646,"")</f>
        <v/>
      </c>
      <c r="D7647" s="39" t="str">
        <f>IFERROR(__xludf.DUMMYFUNCTION("IFERROR(RANK(raw!$H7646,Filter(raw!$H$2:$H10000,raw!$B$2:$B10000=raw!$B7646),1),"""")"),"")</f>
        <v/>
      </c>
      <c r="E7647" s="40" t="str">
        <f t="array" ref="E7647">IFERROR(INDEX(raw!$B:$H,MATCH(1,(raw!$B:$B=$B7647)*(raw!$D:$D=$C7647),0),7), "n/a")</f>
        <v/>
      </c>
    </row>
    <row r="7648">
      <c r="B7648" s="39" t="str">
        <f>IFERROR(raw!$B7647,"")</f>
        <v/>
      </c>
      <c r="C7648" s="39" t="str">
        <f>IFERROR(raw!$D7647,"")</f>
        <v/>
      </c>
      <c r="D7648" s="39" t="str">
        <f>IFERROR(__xludf.DUMMYFUNCTION("IFERROR(RANK(raw!$H7647,Filter(raw!$H$2:$H10000,raw!$B$2:$B10000=raw!$B7647),1),"""")"),"")</f>
        <v/>
      </c>
      <c r="E7648" s="40" t="str">
        <f t="array" ref="E7648">IFERROR(INDEX(raw!$B:$H,MATCH(1,(raw!$B:$B=$B7648)*(raw!$D:$D=$C7648),0),7), "n/a")</f>
        <v/>
      </c>
    </row>
    <row r="7649">
      <c r="B7649" s="39" t="str">
        <f>IFERROR(raw!$B7648,"")</f>
        <v/>
      </c>
      <c r="C7649" s="39" t="str">
        <f>IFERROR(raw!$D7648,"")</f>
        <v/>
      </c>
      <c r="D7649" s="39" t="str">
        <f>IFERROR(__xludf.DUMMYFUNCTION("IFERROR(RANK(raw!$H7648,Filter(raw!$H$2:$H10000,raw!$B$2:$B10000=raw!$B7648),1),"""")"),"")</f>
        <v/>
      </c>
      <c r="E7649" s="40" t="str">
        <f t="array" ref="E7649">IFERROR(INDEX(raw!$B:$H,MATCH(1,(raw!$B:$B=$B7649)*(raw!$D:$D=$C7649),0),7), "n/a")</f>
        <v/>
      </c>
    </row>
    <row r="7650">
      <c r="B7650" s="39" t="str">
        <f>IFERROR(raw!$B7649,"")</f>
        <v/>
      </c>
      <c r="C7650" s="39" t="str">
        <f>IFERROR(raw!$D7649,"")</f>
        <v/>
      </c>
      <c r="D7650" s="39" t="str">
        <f>IFERROR(__xludf.DUMMYFUNCTION("IFERROR(RANK(raw!$H7649,Filter(raw!$H$2:$H10000,raw!$B$2:$B10000=raw!$B7649),1),"""")"),"")</f>
        <v/>
      </c>
      <c r="E7650" s="40" t="str">
        <f t="array" ref="E7650">IFERROR(INDEX(raw!$B:$H,MATCH(1,(raw!$B:$B=$B7650)*(raw!$D:$D=$C7650),0),7), "n/a")</f>
        <v/>
      </c>
    </row>
    <row r="7651">
      <c r="B7651" s="39" t="str">
        <f>IFERROR(raw!$B7650,"")</f>
        <v/>
      </c>
      <c r="C7651" s="39" t="str">
        <f>IFERROR(raw!$D7650,"")</f>
        <v/>
      </c>
      <c r="D7651" s="39" t="str">
        <f>IFERROR(__xludf.DUMMYFUNCTION("IFERROR(RANK(raw!$H7650,Filter(raw!$H$2:$H10000,raw!$B$2:$B10000=raw!$B7650),1),"""")"),"")</f>
        <v/>
      </c>
      <c r="E7651" s="40" t="str">
        <f t="array" ref="E7651">IFERROR(INDEX(raw!$B:$H,MATCH(1,(raw!$B:$B=$B7651)*(raw!$D:$D=$C7651),0),7), "n/a")</f>
        <v/>
      </c>
    </row>
    <row r="7652">
      <c r="B7652" s="39" t="str">
        <f>IFERROR(raw!$B7651,"")</f>
        <v/>
      </c>
      <c r="C7652" s="39" t="str">
        <f>IFERROR(raw!$D7651,"")</f>
        <v/>
      </c>
      <c r="D7652" s="39" t="str">
        <f>IFERROR(__xludf.DUMMYFUNCTION("IFERROR(RANK(raw!$H7651,Filter(raw!$H$2:$H10000,raw!$B$2:$B10000=raw!$B7651),1),"""")"),"")</f>
        <v/>
      </c>
      <c r="E7652" s="40" t="str">
        <f t="array" ref="E7652">IFERROR(INDEX(raw!$B:$H,MATCH(1,(raw!$B:$B=$B7652)*(raw!$D:$D=$C7652),0),7), "n/a")</f>
        <v/>
      </c>
    </row>
    <row r="7653">
      <c r="B7653" s="39" t="str">
        <f>IFERROR(raw!$B7652,"")</f>
        <v/>
      </c>
      <c r="C7653" s="39" t="str">
        <f>IFERROR(raw!$D7652,"")</f>
        <v/>
      </c>
      <c r="D7653" s="39" t="str">
        <f>IFERROR(__xludf.DUMMYFUNCTION("IFERROR(RANK(raw!$H7652,Filter(raw!$H$2:$H10000,raw!$B$2:$B10000=raw!$B7652),1),"""")"),"")</f>
        <v/>
      </c>
      <c r="E7653" s="40" t="str">
        <f t="array" ref="E7653">IFERROR(INDEX(raw!$B:$H,MATCH(1,(raw!$B:$B=$B7653)*(raw!$D:$D=$C7653),0),7), "n/a")</f>
        <v/>
      </c>
    </row>
    <row r="7654">
      <c r="B7654" s="39" t="str">
        <f>IFERROR(raw!$B7653,"")</f>
        <v/>
      </c>
      <c r="C7654" s="39" t="str">
        <f>IFERROR(raw!$D7653,"")</f>
        <v/>
      </c>
      <c r="D7654" s="39" t="str">
        <f>IFERROR(__xludf.DUMMYFUNCTION("IFERROR(RANK(raw!$H7653,Filter(raw!$H$2:$H10000,raw!$B$2:$B10000=raw!$B7653),1),"""")"),"")</f>
        <v/>
      </c>
      <c r="E7654" s="40" t="str">
        <f t="array" ref="E7654">IFERROR(INDEX(raw!$B:$H,MATCH(1,(raw!$B:$B=$B7654)*(raw!$D:$D=$C7654),0),7), "n/a")</f>
        <v/>
      </c>
    </row>
    <row r="7655">
      <c r="B7655" s="39" t="str">
        <f>IFERROR(raw!$B7654,"")</f>
        <v/>
      </c>
      <c r="C7655" s="39" t="str">
        <f>IFERROR(raw!$D7654,"")</f>
        <v/>
      </c>
      <c r="D7655" s="39" t="str">
        <f>IFERROR(__xludf.DUMMYFUNCTION("IFERROR(RANK(raw!$H7654,Filter(raw!$H$2:$H10000,raw!$B$2:$B10000=raw!$B7654),1),"""")"),"")</f>
        <v/>
      </c>
      <c r="E7655" s="40" t="str">
        <f t="array" ref="E7655">IFERROR(INDEX(raw!$B:$H,MATCH(1,(raw!$B:$B=$B7655)*(raw!$D:$D=$C7655),0),7), "n/a")</f>
        <v/>
      </c>
    </row>
    <row r="7656">
      <c r="B7656" s="39" t="str">
        <f>IFERROR(raw!$B7655,"")</f>
        <v/>
      </c>
      <c r="C7656" s="39" t="str">
        <f>IFERROR(raw!$D7655,"")</f>
        <v/>
      </c>
      <c r="D7656" s="39" t="str">
        <f>IFERROR(__xludf.DUMMYFUNCTION("IFERROR(RANK(raw!$H7655,Filter(raw!$H$2:$H10000,raw!$B$2:$B10000=raw!$B7655),1),"""")"),"")</f>
        <v/>
      </c>
      <c r="E7656" s="40" t="str">
        <f t="array" ref="E7656">IFERROR(INDEX(raw!$B:$H,MATCH(1,(raw!$B:$B=$B7656)*(raw!$D:$D=$C7656),0),7), "n/a")</f>
        <v/>
      </c>
    </row>
    <row r="7657">
      <c r="B7657" s="39" t="str">
        <f>IFERROR(raw!$B7656,"")</f>
        <v/>
      </c>
      <c r="C7657" s="39" t="str">
        <f>IFERROR(raw!$D7656,"")</f>
        <v/>
      </c>
      <c r="D7657" s="39" t="str">
        <f>IFERROR(__xludf.DUMMYFUNCTION("IFERROR(RANK(raw!$H7656,Filter(raw!$H$2:$H10000,raw!$B$2:$B10000=raw!$B7656),1),"""")"),"")</f>
        <v/>
      </c>
      <c r="E7657" s="40" t="str">
        <f t="array" ref="E7657">IFERROR(INDEX(raw!$B:$H,MATCH(1,(raw!$B:$B=$B7657)*(raw!$D:$D=$C7657),0),7), "n/a")</f>
        <v/>
      </c>
    </row>
    <row r="7658">
      <c r="B7658" s="39" t="str">
        <f>IFERROR(raw!$B7657,"")</f>
        <v/>
      </c>
      <c r="C7658" s="39" t="str">
        <f>IFERROR(raw!$D7657,"")</f>
        <v/>
      </c>
      <c r="D7658" s="39" t="str">
        <f>IFERROR(__xludf.DUMMYFUNCTION("IFERROR(RANK(raw!$H7657,Filter(raw!$H$2:$H10000,raw!$B$2:$B10000=raw!$B7657),1),"""")"),"")</f>
        <v/>
      </c>
      <c r="E7658" s="40" t="str">
        <f t="array" ref="E7658">IFERROR(INDEX(raw!$B:$H,MATCH(1,(raw!$B:$B=$B7658)*(raw!$D:$D=$C7658),0),7), "n/a")</f>
        <v/>
      </c>
    </row>
    <row r="7659">
      <c r="B7659" s="39" t="str">
        <f>IFERROR(raw!$B7658,"")</f>
        <v/>
      </c>
      <c r="C7659" s="39" t="str">
        <f>IFERROR(raw!$D7658,"")</f>
        <v/>
      </c>
      <c r="D7659" s="39" t="str">
        <f>IFERROR(__xludf.DUMMYFUNCTION("IFERROR(RANK(raw!$H7658,Filter(raw!$H$2:$H10000,raw!$B$2:$B10000=raw!$B7658),1),"""")"),"")</f>
        <v/>
      </c>
      <c r="E7659" s="40" t="str">
        <f t="array" ref="E7659">IFERROR(INDEX(raw!$B:$H,MATCH(1,(raw!$B:$B=$B7659)*(raw!$D:$D=$C7659),0),7), "n/a")</f>
        <v/>
      </c>
    </row>
    <row r="7660">
      <c r="B7660" s="39" t="str">
        <f>IFERROR(raw!$B7659,"")</f>
        <v/>
      </c>
      <c r="C7660" s="39" t="str">
        <f>IFERROR(raw!$D7659,"")</f>
        <v/>
      </c>
      <c r="D7660" s="39" t="str">
        <f>IFERROR(__xludf.DUMMYFUNCTION("IFERROR(RANK(raw!$H7659,Filter(raw!$H$2:$H10000,raw!$B$2:$B10000=raw!$B7659),1),"""")"),"")</f>
        <v/>
      </c>
      <c r="E7660" s="40" t="str">
        <f t="array" ref="E7660">IFERROR(INDEX(raw!$B:$H,MATCH(1,(raw!$B:$B=$B7660)*(raw!$D:$D=$C7660),0),7), "n/a")</f>
        <v/>
      </c>
    </row>
    <row r="7661">
      <c r="B7661" s="39" t="str">
        <f>IFERROR(raw!$B7660,"")</f>
        <v/>
      </c>
      <c r="C7661" s="39" t="str">
        <f>IFERROR(raw!$D7660,"")</f>
        <v/>
      </c>
      <c r="D7661" s="39" t="str">
        <f>IFERROR(__xludf.DUMMYFUNCTION("IFERROR(RANK(raw!$H7660,Filter(raw!$H$2:$H10000,raw!$B$2:$B10000=raw!$B7660),1),"""")"),"")</f>
        <v/>
      </c>
      <c r="E7661" s="40" t="str">
        <f t="array" ref="E7661">IFERROR(INDEX(raw!$B:$H,MATCH(1,(raw!$B:$B=$B7661)*(raw!$D:$D=$C7661),0),7), "n/a")</f>
        <v/>
      </c>
    </row>
    <row r="7662">
      <c r="B7662" s="39" t="str">
        <f>IFERROR(raw!$B7661,"")</f>
        <v/>
      </c>
      <c r="C7662" s="39" t="str">
        <f>IFERROR(raw!$D7661,"")</f>
        <v/>
      </c>
      <c r="D7662" s="39" t="str">
        <f>IFERROR(__xludf.DUMMYFUNCTION("IFERROR(RANK(raw!$H7661,Filter(raw!$H$2:$H10000,raw!$B$2:$B10000=raw!$B7661),1),"""")"),"")</f>
        <v/>
      </c>
      <c r="E7662" s="40" t="str">
        <f t="array" ref="E7662">IFERROR(INDEX(raw!$B:$H,MATCH(1,(raw!$B:$B=$B7662)*(raw!$D:$D=$C7662),0),7), "n/a")</f>
        <v/>
      </c>
    </row>
    <row r="7663">
      <c r="B7663" s="39" t="str">
        <f>IFERROR(raw!$B7662,"")</f>
        <v/>
      </c>
      <c r="C7663" s="39" t="str">
        <f>IFERROR(raw!$D7662,"")</f>
        <v/>
      </c>
      <c r="D7663" s="39" t="str">
        <f>IFERROR(__xludf.DUMMYFUNCTION("IFERROR(RANK(raw!$H7662,Filter(raw!$H$2:$H10000,raw!$B$2:$B10000=raw!$B7662),1),"""")"),"")</f>
        <v/>
      </c>
      <c r="E7663" s="40" t="str">
        <f t="array" ref="E7663">IFERROR(INDEX(raw!$B:$H,MATCH(1,(raw!$B:$B=$B7663)*(raw!$D:$D=$C7663),0),7), "n/a")</f>
        <v/>
      </c>
    </row>
    <row r="7664">
      <c r="B7664" s="39" t="str">
        <f>IFERROR(raw!$B7663,"")</f>
        <v/>
      </c>
      <c r="C7664" s="39" t="str">
        <f>IFERROR(raw!$D7663,"")</f>
        <v/>
      </c>
      <c r="D7664" s="39" t="str">
        <f>IFERROR(__xludf.DUMMYFUNCTION("IFERROR(RANK(raw!$H7663,Filter(raw!$H$2:$H10000,raw!$B$2:$B10000=raw!$B7663),1),"""")"),"")</f>
        <v/>
      </c>
      <c r="E7664" s="40" t="str">
        <f t="array" ref="E7664">IFERROR(INDEX(raw!$B:$H,MATCH(1,(raw!$B:$B=$B7664)*(raw!$D:$D=$C7664),0),7), "n/a")</f>
        <v/>
      </c>
    </row>
    <row r="7665">
      <c r="B7665" s="39" t="str">
        <f>IFERROR(raw!$B7664,"")</f>
        <v/>
      </c>
      <c r="C7665" s="39" t="str">
        <f>IFERROR(raw!$D7664,"")</f>
        <v/>
      </c>
      <c r="D7665" s="39" t="str">
        <f>IFERROR(__xludf.DUMMYFUNCTION("IFERROR(RANK(raw!$H7664,Filter(raw!$H$2:$H10000,raw!$B$2:$B10000=raw!$B7664),1),"""")"),"")</f>
        <v/>
      </c>
      <c r="E7665" s="40" t="str">
        <f t="array" ref="E7665">IFERROR(INDEX(raw!$B:$H,MATCH(1,(raw!$B:$B=$B7665)*(raw!$D:$D=$C7665),0),7), "n/a")</f>
        <v/>
      </c>
    </row>
    <row r="7666">
      <c r="B7666" s="39" t="str">
        <f>IFERROR(raw!$B7665,"")</f>
        <v/>
      </c>
      <c r="C7666" s="39" t="str">
        <f>IFERROR(raw!$D7665,"")</f>
        <v/>
      </c>
      <c r="D7666" s="39" t="str">
        <f>IFERROR(__xludf.DUMMYFUNCTION("IFERROR(RANK(raw!$H7665,Filter(raw!$H$2:$H10000,raw!$B$2:$B10000=raw!$B7665),1),"""")"),"")</f>
        <v/>
      </c>
      <c r="E7666" s="40" t="str">
        <f t="array" ref="E7666">IFERROR(INDEX(raw!$B:$H,MATCH(1,(raw!$B:$B=$B7666)*(raw!$D:$D=$C7666),0),7), "n/a")</f>
        <v/>
      </c>
    </row>
    <row r="7667">
      <c r="B7667" s="39" t="str">
        <f>IFERROR(raw!$B7666,"")</f>
        <v/>
      </c>
      <c r="C7667" s="39" t="str">
        <f>IFERROR(raw!$D7666,"")</f>
        <v/>
      </c>
      <c r="D7667" s="39" t="str">
        <f>IFERROR(__xludf.DUMMYFUNCTION("IFERROR(RANK(raw!$H7666,Filter(raw!$H$2:$H10000,raw!$B$2:$B10000=raw!$B7666),1),"""")"),"")</f>
        <v/>
      </c>
      <c r="E7667" s="40" t="str">
        <f t="array" ref="E7667">IFERROR(INDEX(raw!$B:$H,MATCH(1,(raw!$B:$B=$B7667)*(raw!$D:$D=$C7667),0),7), "n/a")</f>
        <v/>
      </c>
    </row>
    <row r="7668">
      <c r="B7668" s="39" t="str">
        <f>IFERROR(raw!$B7667,"")</f>
        <v/>
      </c>
      <c r="C7668" s="39" t="str">
        <f>IFERROR(raw!$D7667,"")</f>
        <v/>
      </c>
      <c r="D7668" s="39" t="str">
        <f>IFERROR(__xludf.DUMMYFUNCTION("IFERROR(RANK(raw!$H7667,Filter(raw!$H$2:$H10000,raw!$B$2:$B10000=raw!$B7667),1),"""")"),"")</f>
        <v/>
      </c>
      <c r="E7668" s="40" t="str">
        <f t="array" ref="E7668">IFERROR(INDEX(raw!$B:$H,MATCH(1,(raw!$B:$B=$B7668)*(raw!$D:$D=$C7668),0),7), "n/a")</f>
        <v/>
      </c>
    </row>
    <row r="7669">
      <c r="B7669" s="39" t="str">
        <f>IFERROR(raw!$B7668,"")</f>
        <v/>
      </c>
      <c r="C7669" s="39" t="str">
        <f>IFERROR(raw!$D7668,"")</f>
        <v/>
      </c>
      <c r="D7669" s="39" t="str">
        <f>IFERROR(__xludf.DUMMYFUNCTION("IFERROR(RANK(raw!$H7668,Filter(raw!$H$2:$H10000,raw!$B$2:$B10000=raw!$B7668),1),"""")"),"")</f>
        <v/>
      </c>
      <c r="E7669" s="40" t="str">
        <f t="array" ref="E7669">IFERROR(INDEX(raw!$B:$H,MATCH(1,(raw!$B:$B=$B7669)*(raw!$D:$D=$C7669),0),7), "n/a")</f>
        <v/>
      </c>
    </row>
    <row r="7670">
      <c r="B7670" s="39" t="str">
        <f>IFERROR(raw!$B7669,"")</f>
        <v/>
      </c>
      <c r="C7670" s="39" t="str">
        <f>IFERROR(raw!$D7669,"")</f>
        <v/>
      </c>
      <c r="D7670" s="39" t="str">
        <f>IFERROR(__xludf.DUMMYFUNCTION("IFERROR(RANK(raw!$H7669,Filter(raw!$H$2:$H10000,raw!$B$2:$B10000=raw!$B7669),1),"""")"),"")</f>
        <v/>
      </c>
      <c r="E7670" s="40" t="str">
        <f t="array" ref="E7670">IFERROR(INDEX(raw!$B:$H,MATCH(1,(raw!$B:$B=$B7670)*(raw!$D:$D=$C7670),0),7), "n/a")</f>
        <v/>
      </c>
    </row>
    <row r="7671">
      <c r="B7671" s="39" t="str">
        <f>IFERROR(raw!$B7670,"")</f>
        <v/>
      </c>
      <c r="C7671" s="39" t="str">
        <f>IFERROR(raw!$D7670,"")</f>
        <v/>
      </c>
      <c r="D7671" s="39" t="str">
        <f>IFERROR(__xludf.DUMMYFUNCTION("IFERROR(RANK(raw!$H7670,Filter(raw!$H$2:$H10000,raw!$B$2:$B10000=raw!$B7670),1),"""")"),"")</f>
        <v/>
      </c>
      <c r="E7671" s="40" t="str">
        <f t="array" ref="E7671">IFERROR(INDEX(raw!$B:$H,MATCH(1,(raw!$B:$B=$B7671)*(raw!$D:$D=$C7671),0),7), "n/a")</f>
        <v/>
      </c>
    </row>
    <row r="7672">
      <c r="B7672" s="39" t="str">
        <f>IFERROR(raw!$B7671,"")</f>
        <v/>
      </c>
      <c r="C7672" s="39" t="str">
        <f>IFERROR(raw!$D7671,"")</f>
        <v/>
      </c>
      <c r="D7672" s="39" t="str">
        <f>IFERROR(__xludf.DUMMYFUNCTION("IFERROR(RANK(raw!$H7671,Filter(raw!$H$2:$H10000,raw!$B$2:$B10000=raw!$B7671),1),"""")"),"")</f>
        <v/>
      </c>
      <c r="E7672" s="40" t="str">
        <f t="array" ref="E7672">IFERROR(INDEX(raw!$B:$H,MATCH(1,(raw!$B:$B=$B7672)*(raw!$D:$D=$C7672),0),7), "n/a")</f>
        <v/>
      </c>
    </row>
    <row r="7673">
      <c r="B7673" s="39" t="str">
        <f>IFERROR(raw!$B7672,"")</f>
        <v/>
      </c>
      <c r="C7673" s="39" t="str">
        <f>IFERROR(raw!$D7672,"")</f>
        <v/>
      </c>
      <c r="D7673" s="39" t="str">
        <f>IFERROR(__xludf.DUMMYFUNCTION("IFERROR(RANK(raw!$H7672,Filter(raw!$H$2:$H10000,raw!$B$2:$B10000=raw!$B7672),1),"""")"),"")</f>
        <v/>
      </c>
      <c r="E7673" s="40" t="str">
        <f t="array" ref="E7673">IFERROR(INDEX(raw!$B:$H,MATCH(1,(raw!$B:$B=$B7673)*(raw!$D:$D=$C7673),0),7), "n/a")</f>
        <v/>
      </c>
    </row>
    <row r="7674">
      <c r="B7674" s="39" t="str">
        <f>IFERROR(raw!$B7673,"")</f>
        <v/>
      </c>
      <c r="C7674" s="39" t="str">
        <f>IFERROR(raw!$D7673,"")</f>
        <v/>
      </c>
      <c r="D7674" s="39" t="str">
        <f>IFERROR(__xludf.DUMMYFUNCTION("IFERROR(RANK(raw!$H7673,Filter(raw!$H$2:$H10000,raw!$B$2:$B10000=raw!$B7673),1),"""")"),"")</f>
        <v/>
      </c>
      <c r="E7674" s="40" t="str">
        <f t="array" ref="E7674">IFERROR(INDEX(raw!$B:$H,MATCH(1,(raw!$B:$B=$B7674)*(raw!$D:$D=$C7674),0),7), "n/a")</f>
        <v/>
      </c>
    </row>
    <row r="7675">
      <c r="B7675" s="39" t="str">
        <f>IFERROR(raw!$B7674,"")</f>
        <v/>
      </c>
      <c r="C7675" s="39" t="str">
        <f>IFERROR(raw!$D7674,"")</f>
        <v/>
      </c>
      <c r="D7675" s="39" t="str">
        <f>IFERROR(__xludf.DUMMYFUNCTION("IFERROR(RANK(raw!$H7674,Filter(raw!$H$2:$H10000,raw!$B$2:$B10000=raw!$B7674),1),"""")"),"")</f>
        <v/>
      </c>
      <c r="E7675" s="40" t="str">
        <f t="array" ref="E7675">IFERROR(INDEX(raw!$B:$H,MATCH(1,(raw!$B:$B=$B7675)*(raw!$D:$D=$C7675),0),7), "n/a")</f>
        <v/>
      </c>
    </row>
    <row r="7676">
      <c r="B7676" s="39" t="str">
        <f>IFERROR(raw!$B7675,"")</f>
        <v/>
      </c>
      <c r="C7676" s="39" t="str">
        <f>IFERROR(raw!$D7675,"")</f>
        <v/>
      </c>
      <c r="D7676" s="39" t="str">
        <f>IFERROR(__xludf.DUMMYFUNCTION("IFERROR(RANK(raw!$H7675,Filter(raw!$H$2:$H10000,raw!$B$2:$B10000=raw!$B7675),1),"""")"),"")</f>
        <v/>
      </c>
      <c r="E7676" s="40" t="str">
        <f t="array" ref="E7676">IFERROR(INDEX(raw!$B:$H,MATCH(1,(raw!$B:$B=$B7676)*(raw!$D:$D=$C7676),0),7), "n/a")</f>
        <v/>
      </c>
    </row>
    <row r="7677">
      <c r="B7677" s="39" t="str">
        <f>IFERROR(raw!$B7676,"")</f>
        <v/>
      </c>
      <c r="C7677" s="39" t="str">
        <f>IFERROR(raw!$D7676,"")</f>
        <v/>
      </c>
      <c r="D7677" s="39" t="str">
        <f>IFERROR(__xludf.DUMMYFUNCTION("IFERROR(RANK(raw!$H7676,Filter(raw!$H$2:$H10000,raw!$B$2:$B10000=raw!$B7676),1),"""")"),"")</f>
        <v/>
      </c>
      <c r="E7677" s="40" t="str">
        <f t="array" ref="E7677">IFERROR(INDEX(raw!$B:$H,MATCH(1,(raw!$B:$B=$B7677)*(raw!$D:$D=$C7677),0),7), "n/a")</f>
        <v/>
      </c>
    </row>
    <row r="7678">
      <c r="B7678" s="39" t="str">
        <f>IFERROR(raw!$B7677,"")</f>
        <v/>
      </c>
      <c r="C7678" s="39" t="str">
        <f>IFERROR(raw!$D7677,"")</f>
        <v/>
      </c>
      <c r="D7678" s="39" t="str">
        <f>IFERROR(__xludf.DUMMYFUNCTION("IFERROR(RANK(raw!$H7677,Filter(raw!$H$2:$H10000,raw!$B$2:$B10000=raw!$B7677),1),"""")"),"")</f>
        <v/>
      </c>
      <c r="E7678" s="40" t="str">
        <f t="array" ref="E7678">IFERROR(INDEX(raw!$B:$H,MATCH(1,(raw!$B:$B=$B7678)*(raw!$D:$D=$C7678),0),7), "n/a")</f>
        <v/>
      </c>
    </row>
    <row r="7679">
      <c r="B7679" s="39" t="str">
        <f>IFERROR(raw!$B7678,"")</f>
        <v/>
      </c>
      <c r="C7679" s="39" t="str">
        <f>IFERROR(raw!$D7678,"")</f>
        <v/>
      </c>
      <c r="D7679" s="39" t="str">
        <f>IFERROR(__xludf.DUMMYFUNCTION("IFERROR(RANK(raw!$H7678,Filter(raw!$H$2:$H10000,raw!$B$2:$B10000=raw!$B7678),1),"""")"),"")</f>
        <v/>
      </c>
      <c r="E7679" s="40" t="str">
        <f t="array" ref="E7679">IFERROR(INDEX(raw!$B:$H,MATCH(1,(raw!$B:$B=$B7679)*(raw!$D:$D=$C7679),0),7), "n/a")</f>
        <v/>
      </c>
    </row>
    <row r="7680">
      <c r="B7680" s="39" t="str">
        <f>IFERROR(raw!$B7679,"")</f>
        <v/>
      </c>
      <c r="C7680" s="39" t="str">
        <f>IFERROR(raw!$D7679,"")</f>
        <v/>
      </c>
      <c r="D7680" s="39" t="str">
        <f>IFERROR(__xludf.DUMMYFUNCTION("IFERROR(RANK(raw!$H7679,Filter(raw!$H$2:$H10000,raw!$B$2:$B10000=raw!$B7679),1),"""")"),"")</f>
        <v/>
      </c>
      <c r="E7680" s="40" t="str">
        <f t="array" ref="E7680">IFERROR(INDEX(raw!$B:$H,MATCH(1,(raw!$B:$B=$B7680)*(raw!$D:$D=$C7680),0),7), "n/a")</f>
        <v/>
      </c>
    </row>
    <row r="7681">
      <c r="B7681" s="39" t="str">
        <f>IFERROR(raw!$B7680,"")</f>
        <v/>
      </c>
      <c r="C7681" s="39" t="str">
        <f>IFERROR(raw!$D7680,"")</f>
        <v/>
      </c>
      <c r="D7681" s="39" t="str">
        <f>IFERROR(__xludf.DUMMYFUNCTION("IFERROR(RANK(raw!$H7680,Filter(raw!$H$2:$H10000,raw!$B$2:$B10000=raw!$B7680),1),"""")"),"")</f>
        <v/>
      </c>
      <c r="E7681" s="40" t="str">
        <f t="array" ref="E7681">IFERROR(INDEX(raw!$B:$H,MATCH(1,(raw!$B:$B=$B7681)*(raw!$D:$D=$C7681),0),7), "n/a")</f>
        <v/>
      </c>
    </row>
    <row r="7682">
      <c r="B7682" s="39" t="str">
        <f>IFERROR(raw!$B7681,"")</f>
        <v/>
      </c>
      <c r="C7682" s="39" t="str">
        <f>IFERROR(raw!$D7681,"")</f>
        <v/>
      </c>
      <c r="D7682" s="39" t="str">
        <f>IFERROR(__xludf.DUMMYFUNCTION("IFERROR(RANK(raw!$H7681,Filter(raw!$H$2:$H10000,raw!$B$2:$B10000=raw!$B7681),1),"""")"),"")</f>
        <v/>
      </c>
      <c r="E7682" s="40" t="str">
        <f t="array" ref="E7682">IFERROR(INDEX(raw!$B:$H,MATCH(1,(raw!$B:$B=$B7682)*(raw!$D:$D=$C7682),0),7), "n/a")</f>
        <v/>
      </c>
    </row>
    <row r="7683">
      <c r="B7683" s="39" t="str">
        <f>IFERROR(raw!$B7682,"")</f>
        <v/>
      </c>
      <c r="C7683" s="39" t="str">
        <f>IFERROR(raw!$D7682,"")</f>
        <v/>
      </c>
      <c r="D7683" s="39" t="str">
        <f>IFERROR(__xludf.DUMMYFUNCTION("IFERROR(RANK(raw!$H7682,Filter(raw!$H$2:$H10000,raw!$B$2:$B10000=raw!$B7682),1),"""")"),"")</f>
        <v/>
      </c>
      <c r="E7683" s="40" t="str">
        <f t="array" ref="E7683">IFERROR(INDEX(raw!$B:$H,MATCH(1,(raw!$B:$B=$B7683)*(raw!$D:$D=$C7683),0),7), "n/a")</f>
        <v/>
      </c>
    </row>
    <row r="7684">
      <c r="B7684" s="39" t="str">
        <f>IFERROR(raw!$B7683,"")</f>
        <v/>
      </c>
      <c r="C7684" s="39" t="str">
        <f>IFERROR(raw!$D7683,"")</f>
        <v/>
      </c>
      <c r="D7684" s="39" t="str">
        <f>IFERROR(__xludf.DUMMYFUNCTION("IFERROR(RANK(raw!$H7683,Filter(raw!$H$2:$H10000,raw!$B$2:$B10000=raw!$B7683),1),"""")"),"")</f>
        <v/>
      </c>
      <c r="E7684" s="40" t="str">
        <f t="array" ref="E7684">IFERROR(INDEX(raw!$B:$H,MATCH(1,(raw!$B:$B=$B7684)*(raw!$D:$D=$C7684),0),7), "n/a")</f>
        <v/>
      </c>
    </row>
    <row r="7685">
      <c r="B7685" s="39" t="str">
        <f>IFERROR(raw!$B7684,"")</f>
        <v/>
      </c>
      <c r="C7685" s="39" t="str">
        <f>IFERROR(raw!$D7684,"")</f>
        <v/>
      </c>
      <c r="D7685" s="39" t="str">
        <f>IFERROR(__xludf.DUMMYFUNCTION("IFERROR(RANK(raw!$H7684,Filter(raw!$H$2:$H10000,raw!$B$2:$B10000=raw!$B7684),1),"""")"),"")</f>
        <v/>
      </c>
      <c r="E7685" s="40" t="str">
        <f t="array" ref="E7685">IFERROR(INDEX(raw!$B:$H,MATCH(1,(raw!$B:$B=$B7685)*(raw!$D:$D=$C7685),0),7), "n/a")</f>
        <v/>
      </c>
    </row>
    <row r="7686">
      <c r="B7686" s="39" t="str">
        <f>IFERROR(raw!$B7685,"")</f>
        <v/>
      </c>
      <c r="C7686" s="39" t="str">
        <f>IFERROR(raw!$D7685,"")</f>
        <v/>
      </c>
      <c r="D7686" s="39" t="str">
        <f>IFERROR(__xludf.DUMMYFUNCTION("IFERROR(RANK(raw!$H7685,Filter(raw!$H$2:$H10000,raw!$B$2:$B10000=raw!$B7685),1),"""")"),"")</f>
        <v/>
      </c>
      <c r="E7686" s="40" t="str">
        <f t="array" ref="E7686">IFERROR(INDEX(raw!$B:$H,MATCH(1,(raw!$B:$B=$B7686)*(raw!$D:$D=$C7686),0),7), "n/a")</f>
        <v/>
      </c>
    </row>
    <row r="7687">
      <c r="B7687" s="39" t="str">
        <f>IFERROR(raw!$B7686,"")</f>
        <v/>
      </c>
      <c r="C7687" s="39" t="str">
        <f>IFERROR(raw!$D7686,"")</f>
        <v/>
      </c>
      <c r="D7687" s="39" t="str">
        <f>IFERROR(__xludf.DUMMYFUNCTION("IFERROR(RANK(raw!$H7686,Filter(raw!$H$2:$H10000,raw!$B$2:$B10000=raw!$B7686),1),"""")"),"")</f>
        <v/>
      </c>
      <c r="E7687" s="40" t="str">
        <f t="array" ref="E7687">IFERROR(INDEX(raw!$B:$H,MATCH(1,(raw!$B:$B=$B7687)*(raw!$D:$D=$C7687),0),7), "n/a")</f>
        <v/>
      </c>
    </row>
    <row r="7688">
      <c r="B7688" s="39" t="str">
        <f>IFERROR(raw!$B7687,"")</f>
        <v/>
      </c>
      <c r="C7688" s="39" t="str">
        <f>IFERROR(raw!$D7687,"")</f>
        <v/>
      </c>
      <c r="D7688" s="39" t="str">
        <f>IFERROR(__xludf.DUMMYFUNCTION("IFERROR(RANK(raw!$H7687,Filter(raw!$H$2:$H10000,raw!$B$2:$B10000=raw!$B7687),1),"""")"),"")</f>
        <v/>
      </c>
      <c r="E7688" s="40" t="str">
        <f t="array" ref="E7688">IFERROR(INDEX(raw!$B:$H,MATCH(1,(raw!$B:$B=$B7688)*(raw!$D:$D=$C7688),0),7), "n/a")</f>
        <v/>
      </c>
    </row>
    <row r="7689">
      <c r="B7689" s="39" t="str">
        <f>IFERROR(raw!$B7688,"")</f>
        <v/>
      </c>
      <c r="C7689" s="39" t="str">
        <f>IFERROR(raw!$D7688,"")</f>
        <v/>
      </c>
      <c r="D7689" s="39" t="str">
        <f>IFERROR(__xludf.DUMMYFUNCTION("IFERROR(RANK(raw!$H7688,Filter(raw!$H$2:$H10000,raw!$B$2:$B10000=raw!$B7688),1),"""")"),"")</f>
        <v/>
      </c>
      <c r="E7689" s="40" t="str">
        <f t="array" ref="E7689">IFERROR(INDEX(raw!$B:$H,MATCH(1,(raw!$B:$B=$B7689)*(raw!$D:$D=$C7689),0),7), "n/a")</f>
        <v/>
      </c>
    </row>
    <row r="7690">
      <c r="B7690" s="39" t="str">
        <f>IFERROR(raw!$B7689,"")</f>
        <v/>
      </c>
      <c r="C7690" s="39" t="str">
        <f>IFERROR(raw!$D7689,"")</f>
        <v/>
      </c>
      <c r="D7690" s="39" t="str">
        <f>IFERROR(__xludf.DUMMYFUNCTION("IFERROR(RANK(raw!$H7689,Filter(raw!$H$2:$H10000,raw!$B$2:$B10000=raw!$B7689),1),"""")"),"")</f>
        <v/>
      </c>
      <c r="E7690" s="40" t="str">
        <f t="array" ref="E7690">IFERROR(INDEX(raw!$B:$H,MATCH(1,(raw!$B:$B=$B7690)*(raw!$D:$D=$C7690),0),7), "n/a")</f>
        <v/>
      </c>
    </row>
    <row r="7691">
      <c r="B7691" s="39" t="str">
        <f>IFERROR(raw!$B7690,"")</f>
        <v/>
      </c>
      <c r="C7691" s="39" t="str">
        <f>IFERROR(raw!$D7690,"")</f>
        <v/>
      </c>
      <c r="D7691" s="39" t="str">
        <f>IFERROR(__xludf.DUMMYFUNCTION("IFERROR(RANK(raw!$H7690,Filter(raw!$H$2:$H10000,raw!$B$2:$B10000=raw!$B7690),1),"""")"),"")</f>
        <v/>
      </c>
      <c r="E7691" s="40" t="str">
        <f t="array" ref="E7691">IFERROR(INDEX(raw!$B:$H,MATCH(1,(raw!$B:$B=$B7691)*(raw!$D:$D=$C7691),0),7), "n/a")</f>
        <v/>
      </c>
    </row>
    <row r="7692">
      <c r="B7692" s="39" t="str">
        <f>IFERROR(raw!$B7691,"")</f>
        <v/>
      </c>
      <c r="C7692" s="39" t="str">
        <f>IFERROR(raw!$D7691,"")</f>
        <v/>
      </c>
      <c r="D7692" s="39" t="str">
        <f>IFERROR(__xludf.DUMMYFUNCTION("IFERROR(RANK(raw!$H7691,Filter(raw!$H$2:$H10000,raw!$B$2:$B10000=raw!$B7691),1),"""")"),"")</f>
        <v/>
      </c>
      <c r="E7692" s="40" t="str">
        <f t="array" ref="E7692">IFERROR(INDEX(raw!$B:$H,MATCH(1,(raw!$B:$B=$B7692)*(raw!$D:$D=$C7692),0),7), "n/a")</f>
        <v/>
      </c>
    </row>
    <row r="7693">
      <c r="B7693" s="39" t="str">
        <f>IFERROR(raw!$B7692,"")</f>
        <v/>
      </c>
      <c r="C7693" s="39" t="str">
        <f>IFERROR(raw!$D7692,"")</f>
        <v/>
      </c>
      <c r="D7693" s="39" t="str">
        <f>IFERROR(__xludf.DUMMYFUNCTION("IFERROR(RANK(raw!$H7692,Filter(raw!$H$2:$H10000,raw!$B$2:$B10000=raw!$B7692),1),"""")"),"")</f>
        <v/>
      </c>
      <c r="E7693" s="40" t="str">
        <f t="array" ref="E7693">IFERROR(INDEX(raw!$B:$H,MATCH(1,(raw!$B:$B=$B7693)*(raw!$D:$D=$C7693),0),7), "n/a")</f>
        <v/>
      </c>
    </row>
    <row r="7694">
      <c r="B7694" s="39" t="str">
        <f>IFERROR(raw!$B7693,"")</f>
        <v/>
      </c>
      <c r="C7694" s="39" t="str">
        <f>IFERROR(raw!$D7693,"")</f>
        <v/>
      </c>
      <c r="D7694" s="39" t="str">
        <f>IFERROR(__xludf.DUMMYFUNCTION("IFERROR(RANK(raw!$H7693,Filter(raw!$H$2:$H10000,raw!$B$2:$B10000=raw!$B7693),1),"""")"),"")</f>
        <v/>
      </c>
      <c r="E7694" s="40" t="str">
        <f t="array" ref="E7694">IFERROR(INDEX(raw!$B:$H,MATCH(1,(raw!$B:$B=$B7694)*(raw!$D:$D=$C7694),0),7), "n/a")</f>
        <v/>
      </c>
    </row>
    <row r="7695">
      <c r="B7695" s="39" t="str">
        <f>IFERROR(raw!$B7694,"")</f>
        <v/>
      </c>
      <c r="C7695" s="39" t="str">
        <f>IFERROR(raw!$D7694,"")</f>
        <v/>
      </c>
      <c r="D7695" s="39" t="str">
        <f>IFERROR(__xludf.DUMMYFUNCTION("IFERROR(RANK(raw!$H7694,Filter(raw!$H$2:$H10000,raw!$B$2:$B10000=raw!$B7694),1),"""")"),"")</f>
        <v/>
      </c>
      <c r="E7695" s="40" t="str">
        <f t="array" ref="E7695">IFERROR(INDEX(raw!$B:$H,MATCH(1,(raw!$B:$B=$B7695)*(raw!$D:$D=$C7695),0),7), "n/a")</f>
        <v/>
      </c>
    </row>
    <row r="7696">
      <c r="B7696" s="39" t="str">
        <f>IFERROR(raw!$B7695,"")</f>
        <v/>
      </c>
      <c r="C7696" s="39" t="str">
        <f>IFERROR(raw!$D7695,"")</f>
        <v/>
      </c>
      <c r="D7696" s="39" t="str">
        <f>IFERROR(__xludf.DUMMYFUNCTION("IFERROR(RANK(raw!$H7695,Filter(raw!$H$2:$H10000,raw!$B$2:$B10000=raw!$B7695),1),"""")"),"")</f>
        <v/>
      </c>
      <c r="E7696" s="40" t="str">
        <f t="array" ref="E7696">IFERROR(INDEX(raw!$B:$H,MATCH(1,(raw!$B:$B=$B7696)*(raw!$D:$D=$C7696),0),7), "n/a")</f>
        <v/>
      </c>
    </row>
    <row r="7697">
      <c r="B7697" s="39" t="str">
        <f>IFERROR(raw!$B7696,"")</f>
        <v/>
      </c>
      <c r="C7697" s="39" t="str">
        <f>IFERROR(raw!$D7696,"")</f>
        <v/>
      </c>
      <c r="D7697" s="39" t="str">
        <f>IFERROR(__xludf.DUMMYFUNCTION("IFERROR(RANK(raw!$H7696,Filter(raw!$H$2:$H10000,raw!$B$2:$B10000=raw!$B7696),1),"""")"),"")</f>
        <v/>
      </c>
      <c r="E7697" s="40" t="str">
        <f t="array" ref="E7697">IFERROR(INDEX(raw!$B:$H,MATCH(1,(raw!$B:$B=$B7697)*(raw!$D:$D=$C7697),0),7), "n/a")</f>
        <v/>
      </c>
    </row>
    <row r="7698">
      <c r="B7698" s="39" t="str">
        <f>IFERROR(raw!$B7697,"")</f>
        <v/>
      </c>
      <c r="C7698" s="39" t="str">
        <f>IFERROR(raw!$D7697,"")</f>
        <v/>
      </c>
      <c r="D7698" s="39" t="str">
        <f>IFERROR(__xludf.DUMMYFUNCTION("IFERROR(RANK(raw!$H7697,Filter(raw!$H$2:$H10000,raw!$B$2:$B10000=raw!$B7697),1),"""")"),"")</f>
        <v/>
      </c>
      <c r="E7698" s="40" t="str">
        <f t="array" ref="E7698">IFERROR(INDEX(raw!$B:$H,MATCH(1,(raw!$B:$B=$B7698)*(raw!$D:$D=$C7698),0),7), "n/a")</f>
        <v/>
      </c>
    </row>
    <row r="7699">
      <c r="B7699" s="39" t="str">
        <f>IFERROR(raw!$B7698,"")</f>
        <v/>
      </c>
      <c r="C7699" s="39" t="str">
        <f>IFERROR(raw!$D7698,"")</f>
        <v/>
      </c>
      <c r="D7699" s="39" t="str">
        <f>IFERROR(__xludf.DUMMYFUNCTION("IFERROR(RANK(raw!$H7698,Filter(raw!$H$2:$H10000,raw!$B$2:$B10000=raw!$B7698),1),"""")"),"")</f>
        <v/>
      </c>
      <c r="E7699" s="40" t="str">
        <f t="array" ref="E7699">IFERROR(INDEX(raw!$B:$H,MATCH(1,(raw!$B:$B=$B7699)*(raw!$D:$D=$C7699),0),7), "n/a")</f>
        <v/>
      </c>
    </row>
    <row r="7700">
      <c r="B7700" s="39" t="str">
        <f>IFERROR(raw!$B7699,"")</f>
        <v/>
      </c>
      <c r="C7700" s="39" t="str">
        <f>IFERROR(raw!$D7699,"")</f>
        <v/>
      </c>
      <c r="D7700" s="39" t="str">
        <f>IFERROR(__xludf.DUMMYFUNCTION("IFERROR(RANK(raw!$H7699,Filter(raw!$H$2:$H10000,raw!$B$2:$B10000=raw!$B7699),1),"""")"),"")</f>
        <v/>
      </c>
      <c r="E7700" s="40" t="str">
        <f t="array" ref="E7700">IFERROR(INDEX(raw!$B:$H,MATCH(1,(raw!$B:$B=$B7700)*(raw!$D:$D=$C7700),0),7), "n/a")</f>
        <v/>
      </c>
    </row>
    <row r="7701">
      <c r="B7701" s="39" t="str">
        <f>IFERROR(raw!$B7700,"")</f>
        <v/>
      </c>
      <c r="C7701" s="39" t="str">
        <f>IFERROR(raw!$D7700,"")</f>
        <v/>
      </c>
      <c r="D7701" s="39" t="str">
        <f>IFERROR(__xludf.DUMMYFUNCTION("IFERROR(RANK(raw!$H7700,Filter(raw!$H$2:$H10000,raw!$B$2:$B10000=raw!$B7700),1),"""")"),"")</f>
        <v/>
      </c>
      <c r="E7701" s="40" t="str">
        <f t="array" ref="E7701">IFERROR(INDEX(raw!$B:$H,MATCH(1,(raw!$B:$B=$B7701)*(raw!$D:$D=$C7701),0),7), "n/a")</f>
        <v/>
      </c>
    </row>
    <row r="7702">
      <c r="B7702" s="39" t="str">
        <f>IFERROR(raw!$B7701,"")</f>
        <v/>
      </c>
      <c r="C7702" s="39" t="str">
        <f>IFERROR(raw!$D7701,"")</f>
        <v/>
      </c>
      <c r="D7702" s="39" t="str">
        <f>IFERROR(__xludf.DUMMYFUNCTION("IFERROR(RANK(raw!$H7701,Filter(raw!$H$2:$H10000,raw!$B$2:$B10000=raw!$B7701),1),"""")"),"")</f>
        <v/>
      </c>
      <c r="E7702" s="40" t="str">
        <f t="array" ref="E7702">IFERROR(INDEX(raw!$B:$H,MATCH(1,(raw!$B:$B=$B7702)*(raw!$D:$D=$C7702),0),7), "n/a")</f>
        <v/>
      </c>
    </row>
    <row r="7703">
      <c r="B7703" s="39" t="str">
        <f>IFERROR(raw!$B7702,"")</f>
        <v/>
      </c>
      <c r="C7703" s="39" t="str">
        <f>IFERROR(raw!$D7702,"")</f>
        <v/>
      </c>
      <c r="D7703" s="39" t="str">
        <f>IFERROR(__xludf.DUMMYFUNCTION("IFERROR(RANK(raw!$H7702,Filter(raw!$H$2:$H10000,raw!$B$2:$B10000=raw!$B7702),1),"""")"),"")</f>
        <v/>
      </c>
      <c r="E7703" s="40" t="str">
        <f t="array" ref="E7703">IFERROR(INDEX(raw!$B:$H,MATCH(1,(raw!$B:$B=$B7703)*(raw!$D:$D=$C7703),0),7), "n/a")</f>
        <v/>
      </c>
    </row>
    <row r="7704">
      <c r="B7704" s="39" t="str">
        <f>IFERROR(raw!$B7703,"")</f>
        <v/>
      </c>
      <c r="C7704" s="39" t="str">
        <f>IFERROR(raw!$D7703,"")</f>
        <v/>
      </c>
      <c r="D7704" s="39" t="str">
        <f>IFERROR(__xludf.DUMMYFUNCTION("IFERROR(RANK(raw!$H7703,Filter(raw!$H$2:$H10000,raw!$B$2:$B10000=raw!$B7703),1),"""")"),"")</f>
        <v/>
      </c>
      <c r="E7704" s="40" t="str">
        <f t="array" ref="E7704">IFERROR(INDEX(raw!$B:$H,MATCH(1,(raw!$B:$B=$B7704)*(raw!$D:$D=$C7704),0),7), "n/a")</f>
        <v/>
      </c>
    </row>
    <row r="7705">
      <c r="B7705" s="39" t="str">
        <f>IFERROR(raw!$B7704,"")</f>
        <v/>
      </c>
      <c r="C7705" s="39" t="str">
        <f>IFERROR(raw!$D7704,"")</f>
        <v/>
      </c>
      <c r="D7705" s="39" t="str">
        <f>IFERROR(__xludf.DUMMYFUNCTION("IFERROR(RANK(raw!$H7704,Filter(raw!$H$2:$H10000,raw!$B$2:$B10000=raw!$B7704),1),"""")"),"")</f>
        <v/>
      </c>
      <c r="E7705" s="40" t="str">
        <f t="array" ref="E7705">IFERROR(INDEX(raw!$B:$H,MATCH(1,(raw!$B:$B=$B7705)*(raw!$D:$D=$C7705),0),7), "n/a")</f>
        <v/>
      </c>
    </row>
    <row r="7706">
      <c r="B7706" s="39" t="str">
        <f>IFERROR(raw!$B7705,"")</f>
        <v/>
      </c>
      <c r="C7706" s="39" t="str">
        <f>IFERROR(raw!$D7705,"")</f>
        <v/>
      </c>
      <c r="D7706" s="39" t="str">
        <f>IFERROR(__xludf.DUMMYFUNCTION("IFERROR(RANK(raw!$H7705,Filter(raw!$H$2:$H10000,raw!$B$2:$B10000=raw!$B7705),1),"""")"),"")</f>
        <v/>
      </c>
      <c r="E7706" s="40" t="str">
        <f t="array" ref="E7706">IFERROR(INDEX(raw!$B:$H,MATCH(1,(raw!$B:$B=$B7706)*(raw!$D:$D=$C7706),0),7), "n/a")</f>
        <v/>
      </c>
    </row>
    <row r="7707">
      <c r="B7707" s="39" t="str">
        <f>IFERROR(raw!$B7706,"")</f>
        <v/>
      </c>
      <c r="C7707" s="39" t="str">
        <f>IFERROR(raw!$D7706,"")</f>
        <v/>
      </c>
      <c r="D7707" s="39" t="str">
        <f>IFERROR(__xludf.DUMMYFUNCTION("IFERROR(RANK(raw!$H7706,Filter(raw!$H$2:$H10000,raw!$B$2:$B10000=raw!$B7706),1),"""")"),"")</f>
        <v/>
      </c>
      <c r="E7707" s="40" t="str">
        <f t="array" ref="E7707">IFERROR(INDEX(raw!$B:$H,MATCH(1,(raw!$B:$B=$B7707)*(raw!$D:$D=$C7707),0),7), "n/a")</f>
        <v/>
      </c>
    </row>
    <row r="7708">
      <c r="B7708" s="39" t="str">
        <f>IFERROR(raw!$B7707,"")</f>
        <v/>
      </c>
      <c r="C7708" s="39" t="str">
        <f>IFERROR(raw!$D7707,"")</f>
        <v/>
      </c>
      <c r="D7708" s="39" t="str">
        <f>IFERROR(__xludf.DUMMYFUNCTION("IFERROR(RANK(raw!$H7707,Filter(raw!$H$2:$H10000,raw!$B$2:$B10000=raw!$B7707),1),"""")"),"")</f>
        <v/>
      </c>
      <c r="E7708" s="40" t="str">
        <f t="array" ref="E7708">IFERROR(INDEX(raw!$B:$H,MATCH(1,(raw!$B:$B=$B7708)*(raw!$D:$D=$C7708),0),7), "n/a")</f>
        <v/>
      </c>
    </row>
    <row r="7709">
      <c r="B7709" s="39" t="str">
        <f>IFERROR(raw!$B7708,"")</f>
        <v/>
      </c>
      <c r="C7709" s="39" t="str">
        <f>IFERROR(raw!$D7708,"")</f>
        <v/>
      </c>
      <c r="D7709" s="39" t="str">
        <f>IFERROR(__xludf.DUMMYFUNCTION("IFERROR(RANK(raw!$H7708,Filter(raw!$H$2:$H10000,raw!$B$2:$B10000=raw!$B7708),1),"""")"),"")</f>
        <v/>
      </c>
      <c r="E7709" s="40" t="str">
        <f t="array" ref="E7709">IFERROR(INDEX(raw!$B:$H,MATCH(1,(raw!$B:$B=$B7709)*(raw!$D:$D=$C7709),0),7), "n/a")</f>
        <v/>
      </c>
    </row>
    <row r="7710">
      <c r="B7710" s="39" t="str">
        <f>IFERROR(raw!$B7709,"")</f>
        <v/>
      </c>
      <c r="C7710" s="39" t="str">
        <f>IFERROR(raw!$D7709,"")</f>
        <v/>
      </c>
      <c r="D7710" s="39" t="str">
        <f>IFERROR(__xludf.DUMMYFUNCTION("IFERROR(RANK(raw!$H7709,Filter(raw!$H$2:$H10000,raw!$B$2:$B10000=raw!$B7709),1),"""")"),"")</f>
        <v/>
      </c>
      <c r="E7710" s="40" t="str">
        <f t="array" ref="E7710">IFERROR(INDEX(raw!$B:$H,MATCH(1,(raw!$B:$B=$B7710)*(raw!$D:$D=$C7710),0),7), "n/a")</f>
        <v/>
      </c>
    </row>
    <row r="7711">
      <c r="B7711" s="39" t="str">
        <f>IFERROR(raw!$B7710,"")</f>
        <v/>
      </c>
      <c r="C7711" s="39" t="str">
        <f>IFERROR(raw!$D7710,"")</f>
        <v/>
      </c>
      <c r="D7711" s="39" t="str">
        <f>IFERROR(__xludf.DUMMYFUNCTION("IFERROR(RANK(raw!$H7710,Filter(raw!$H$2:$H10000,raw!$B$2:$B10000=raw!$B7710),1),"""")"),"")</f>
        <v/>
      </c>
      <c r="E7711" s="40" t="str">
        <f t="array" ref="E7711">IFERROR(INDEX(raw!$B:$H,MATCH(1,(raw!$B:$B=$B7711)*(raw!$D:$D=$C7711),0),7), "n/a")</f>
        <v/>
      </c>
    </row>
    <row r="7712">
      <c r="B7712" s="39" t="str">
        <f>IFERROR(raw!$B7711,"")</f>
        <v/>
      </c>
      <c r="C7712" s="39" t="str">
        <f>IFERROR(raw!$D7711,"")</f>
        <v/>
      </c>
      <c r="D7712" s="39" t="str">
        <f>IFERROR(__xludf.DUMMYFUNCTION("IFERROR(RANK(raw!$H7711,Filter(raw!$H$2:$H10000,raw!$B$2:$B10000=raw!$B7711),1),"""")"),"")</f>
        <v/>
      </c>
      <c r="E7712" s="40" t="str">
        <f t="array" ref="E7712">IFERROR(INDEX(raw!$B:$H,MATCH(1,(raw!$B:$B=$B7712)*(raw!$D:$D=$C7712),0),7), "n/a")</f>
        <v/>
      </c>
    </row>
    <row r="7713">
      <c r="B7713" s="39" t="str">
        <f>IFERROR(raw!$B7712,"")</f>
        <v/>
      </c>
      <c r="C7713" s="39" t="str">
        <f>IFERROR(raw!$D7712,"")</f>
        <v/>
      </c>
      <c r="D7713" s="39" t="str">
        <f>IFERROR(__xludf.DUMMYFUNCTION("IFERROR(RANK(raw!$H7712,Filter(raw!$H$2:$H10000,raw!$B$2:$B10000=raw!$B7712),1),"""")"),"")</f>
        <v/>
      </c>
      <c r="E7713" s="40" t="str">
        <f t="array" ref="E7713">IFERROR(INDEX(raw!$B:$H,MATCH(1,(raw!$B:$B=$B7713)*(raw!$D:$D=$C7713),0),7), "n/a")</f>
        <v/>
      </c>
    </row>
    <row r="7714">
      <c r="B7714" s="39" t="str">
        <f>IFERROR(raw!$B7713,"")</f>
        <v/>
      </c>
      <c r="C7714" s="39" t="str">
        <f>IFERROR(raw!$D7713,"")</f>
        <v/>
      </c>
      <c r="D7714" s="39" t="str">
        <f>IFERROR(__xludf.DUMMYFUNCTION("IFERROR(RANK(raw!$H7713,Filter(raw!$H$2:$H10000,raw!$B$2:$B10000=raw!$B7713),1),"""")"),"")</f>
        <v/>
      </c>
      <c r="E7714" s="40" t="str">
        <f t="array" ref="E7714">IFERROR(INDEX(raw!$B:$H,MATCH(1,(raw!$B:$B=$B7714)*(raw!$D:$D=$C7714),0),7), "n/a")</f>
        <v/>
      </c>
    </row>
    <row r="7715">
      <c r="B7715" s="39" t="str">
        <f>IFERROR(raw!$B7714,"")</f>
        <v/>
      </c>
      <c r="C7715" s="39" t="str">
        <f>IFERROR(raw!$D7714,"")</f>
        <v/>
      </c>
      <c r="D7715" s="39" t="str">
        <f>IFERROR(__xludf.DUMMYFUNCTION("IFERROR(RANK(raw!$H7714,Filter(raw!$H$2:$H10000,raw!$B$2:$B10000=raw!$B7714),1),"""")"),"")</f>
        <v/>
      </c>
      <c r="E7715" s="40" t="str">
        <f t="array" ref="E7715">IFERROR(INDEX(raw!$B:$H,MATCH(1,(raw!$B:$B=$B7715)*(raw!$D:$D=$C7715),0),7), "n/a")</f>
        <v/>
      </c>
    </row>
    <row r="7716">
      <c r="B7716" s="39" t="str">
        <f>IFERROR(raw!$B7715,"")</f>
        <v/>
      </c>
      <c r="C7716" s="39" t="str">
        <f>IFERROR(raw!$D7715,"")</f>
        <v/>
      </c>
      <c r="D7716" s="39" t="str">
        <f>IFERROR(__xludf.DUMMYFUNCTION("IFERROR(RANK(raw!$H7715,Filter(raw!$H$2:$H10000,raw!$B$2:$B10000=raw!$B7715),1),"""")"),"")</f>
        <v/>
      </c>
      <c r="E7716" s="40" t="str">
        <f t="array" ref="E7716">IFERROR(INDEX(raw!$B:$H,MATCH(1,(raw!$B:$B=$B7716)*(raw!$D:$D=$C7716),0),7), "n/a")</f>
        <v/>
      </c>
    </row>
    <row r="7717">
      <c r="B7717" s="39" t="str">
        <f>IFERROR(raw!$B7716,"")</f>
        <v/>
      </c>
      <c r="C7717" s="39" t="str">
        <f>IFERROR(raw!$D7716,"")</f>
        <v/>
      </c>
      <c r="D7717" s="39" t="str">
        <f>IFERROR(__xludf.DUMMYFUNCTION("IFERROR(RANK(raw!$H7716,Filter(raw!$H$2:$H10000,raw!$B$2:$B10000=raw!$B7716),1),"""")"),"")</f>
        <v/>
      </c>
      <c r="E7717" s="40" t="str">
        <f t="array" ref="E7717">IFERROR(INDEX(raw!$B:$H,MATCH(1,(raw!$B:$B=$B7717)*(raw!$D:$D=$C7717),0),7), "n/a")</f>
        <v/>
      </c>
    </row>
    <row r="7718">
      <c r="B7718" s="39" t="str">
        <f>IFERROR(raw!$B7717,"")</f>
        <v/>
      </c>
      <c r="C7718" s="39" t="str">
        <f>IFERROR(raw!$D7717,"")</f>
        <v/>
      </c>
      <c r="D7718" s="39" t="str">
        <f>IFERROR(__xludf.DUMMYFUNCTION("IFERROR(RANK(raw!$H7717,Filter(raw!$H$2:$H10000,raw!$B$2:$B10000=raw!$B7717),1),"""")"),"")</f>
        <v/>
      </c>
      <c r="E7718" s="40" t="str">
        <f t="array" ref="E7718">IFERROR(INDEX(raw!$B:$H,MATCH(1,(raw!$B:$B=$B7718)*(raw!$D:$D=$C7718),0),7), "n/a")</f>
        <v/>
      </c>
    </row>
    <row r="7719">
      <c r="B7719" s="39" t="str">
        <f>IFERROR(raw!$B7718,"")</f>
        <v/>
      </c>
      <c r="C7719" s="39" t="str">
        <f>IFERROR(raw!$D7718,"")</f>
        <v/>
      </c>
      <c r="D7719" s="39" t="str">
        <f>IFERROR(__xludf.DUMMYFUNCTION("IFERROR(RANK(raw!$H7718,Filter(raw!$H$2:$H10000,raw!$B$2:$B10000=raw!$B7718),1),"""")"),"")</f>
        <v/>
      </c>
      <c r="E7719" s="40" t="str">
        <f t="array" ref="E7719">IFERROR(INDEX(raw!$B:$H,MATCH(1,(raw!$B:$B=$B7719)*(raw!$D:$D=$C7719),0),7), "n/a")</f>
        <v/>
      </c>
    </row>
    <row r="7720">
      <c r="B7720" s="39" t="str">
        <f>IFERROR(raw!$B7719,"")</f>
        <v/>
      </c>
      <c r="C7720" s="39" t="str">
        <f>IFERROR(raw!$D7719,"")</f>
        <v/>
      </c>
      <c r="D7720" s="39" t="str">
        <f>IFERROR(__xludf.DUMMYFUNCTION("IFERROR(RANK(raw!$H7719,Filter(raw!$H$2:$H10000,raw!$B$2:$B10000=raw!$B7719),1),"""")"),"")</f>
        <v/>
      </c>
      <c r="E7720" s="40" t="str">
        <f t="array" ref="E7720">IFERROR(INDEX(raw!$B:$H,MATCH(1,(raw!$B:$B=$B7720)*(raw!$D:$D=$C7720),0),7), "n/a")</f>
        <v/>
      </c>
    </row>
    <row r="7721">
      <c r="B7721" s="39" t="str">
        <f>IFERROR(raw!$B7720,"")</f>
        <v/>
      </c>
      <c r="C7721" s="39" t="str">
        <f>IFERROR(raw!$D7720,"")</f>
        <v/>
      </c>
      <c r="D7721" s="39" t="str">
        <f>IFERROR(__xludf.DUMMYFUNCTION("IFERROR(RANK(raw!$H7720,Filter(raw!$H$2:$H10000,raw!$B$2:$B10000=raw!$B7720),1),"""")"),"")</f>
        <v/>
      </c>
      <c r="E7721" s="40" t="str">
        <f t="array" ref="E7721">IFERROR(INDEX(raw!$B:$H,MATCH(1,(raw!$B:$B=$B7721)*(raw!$D:$D=$C7721),0),7), "n/a")</f>
        <v/>
      </c>
    </row>
    <row r="7722">
      <c r="B7722" s="39" t="str">
        <f>IFERROR(raw!$B7721,"")</f>
        <v/>
      </c>
      <c r="C7722" s="39" t="str">
        <f>IFERROR(raw!$D7721,"")</f>
        <v/>
      </c>
      <c r="D7722" s="39" t="str">
        <f>IFERROR(__xludf.DUMMYFUNCTION("IFERROR(RANK(raw!$H7721,Filter(raw!$H$2:$H10000,raw!$B$2:$B10000=raw!$B7721),1),"""")"),"")</f>
        <v/>
      </c>
      <c r="E7722" s="40" t="str">
        <f t="array" ref="E7722">IFERROR(INDEX(raw!$B:$H,MATCH(1,(raw!$B:$B=$B7722)*(raw!$D:$D=$C7722),0),7), "n/a")</f>
        <v/>
      </c>
    </row>
    <row r="7723">
      <c r="B7723" s="39" t="str">
        <f>IFERROR(raw!$B7722,"")</f>
        <v/>
      </c>
      <c r="C7723" s="39" t="str">
        <f>IFERROR(raw!$D7722,"")</f>
        <v/>
      </c>
      <c r="D7723" s="39" t="str">
        <f>IFERROR(__xludf.DUMMYFUNCTION("IFERROR(RANK(raw!$H7722,Filter(raw!$H$2:$H10000,raw!$B$2:$B10000=raw!$B7722),1),"""")"),"")</f>
        <v/>
      </c>
      <c r="E7723" s="40" t="str">
        <f t="array" ref="E7723">IFERROR(INDEX(raw!$B:$H,MATCH(1,(raw!$B:$B=$B7723)*(raw!$D:$D=$C7723),0),7), "n/a")</f>
        <v/>
      </c>
    </row>
    <row r="7724">
      <c r="B7724" s="39" t="str">
        <f>IFERROR(raw!$B7723,"")</f>
        <v/>
      </c>
      <c r="C7724" s="39" t="str">
        <f>IFERROR(raw!$D7723,"")</f>
        <v/>
      </c>
      <c r="D7724" s="39" t="str">
        <f>IFERROR(__xludf.DUMMYFUNCTION("IFERROR(RANK(raw!$H7723,Filter(raw!$H$2:$H10000,raw!$B$2:$B10000=raw!$B7723),1),"""")"),"")</f>
        <v/>
      </c>
      <c r="E7724" s="40" t="str">
        <f t="array" ref="E7724">IFERROR(INDEX(raw!$B:$H,MATCH(1,(raw!$B:$B=$B7724)*(raw!$D:$D=$C7724),0),7), "n/a")</f>
        <v/>
      </c>
    </row>
    <row r="7725">
      <c r="B7725" s="39" t="str">
        <f>IFERROR(raw!$B7724,"")</f>
        <v/>
      </c>
      <c r="C7725" s="39" t="str">
        <f>IFERROR(raw!$D7724,"")</f>
        <v/>
      </c>
      <c r="D7725" s="39" t="str">
        <f>IFERROR(__xludf.DUMMYFUNCTION("IFERROR(RANK(raw!$H7724,Filter(raw!$H$2:$H10000,raw!$B$2:$B10000=raw!$B7724),1),"""")"),"")</f>
        <v/>
      </c>
      <c r="E7725" s="40" t="str">
        <f t="array" ref="E7725">IFERROR(INDEX(raw!$B:$H,MATCH(1,(raw!$B:$B=$B7725)*(raw!$D:$D=$C7725),0),7), "n/a")</f>
        <v/>
      </c>
    </row>
    <row r="7726">
      <c r="B7726" s="39" t="str">
        <f>IFERROR(raw!$B7725,"")</f>
        <v/>
      </c>
      <c r="C7726" s="39" t="str">
        <f>IFERROR(raw!$D7725,"")</f>
        <v/>
      </c>
      <c r="D7726" s="39" t="str">
        <f>IFERROR(__xludf.DUMMYFUNCTION("IFERROR(RANK(raw!$H7725,Filter(raw!$H$2:$H10000,raw!$B$2:$B10000=raw!$B7725),1),"""")"),"")</f>
        <v/>
      </c>
      <c r="E7726" s="40" t="str">
        <f t="array" ref="E7726">IFERROR(INDEX(raw!$B:$H,MATCH(1,(raw!$B:$B=$B7726)*(raw!$D:$D=$C7726),0),7), "n/a")</f>
        <v/>
      </c>
    </row>
    <row r="7727">
      <c r="B7727" s="39" t="str">
        <f>IFERROR(raw!$B7726,"")</f>
        <v/>
      </c>
      <c r="C7727" s="39" t="str">
        <f>IFERROR(raw!$D7726,"")</f>
        <v/>
      </c>
      <c r="D7727" s="39" t="str">
        <f>IFERROR(__xludf.DUMMYFUNCTION("IFERROR(RANK(raw!$H7726,Filter(raw!$H$2:$H10000,raw!$B$2:$B10000=raw!$B7726),1),"""")"),"")</f>
        <v/>
      </c>
      <c r="E7727" s="40" t="str">
        <f t="array" ref="E7727">IFERROR(INDEX(raw!$B:$H,MATCH(1,(raw!$B:$B=$B7727)*(raw!$D:$D=$C7727),0),7), "n/a")</f>
        <v/>
      </c>
    </row>
    <row r="7728">
      <c r="B7728" s="39" t="str">
        <f>IFERROR(raw!$B7727,"")</f>
        <v/>
      </c>
      <c r="C7728" s="39" t="str">
        <f>IFERROR(raw!$D7727,"")</f>
        <v/>
      </c>
      <c r="D7728" s="39" t="str">
        <f>IFERROR(__xludf.DUMMYFUNCTION("IFERROR(RANK(raw!$H7727,Filter(raw!$H$2:$H10000,raw!$B$2:$B10000=raw!$B7727),1),"""")"),"")</f>
        <v/>
      </c>
      <c r="E7728" s="40" t="str">
        <f t="array" ref="E7728">IFERROR(INDEX(raw!$B:$H,MATCH(1,(raw!$B:$B=$B7728)*(raw!$D:$D=$C7728),0),7), "n/a")</f>
        <v/>
      </c>
    </row>
    <row r="7729">
      <c r="B7729" s="39" t="str">
        <f>IFERROR(raw!$B7728,"")</f>
        <v/>
      </c>
      <c r="C7729" s="39" t="str">
        <f>IFERROR(raw!$D7728,"")</f>
        <v/>
      </c>
      <c r="D7729" s="39" t="str">
        <f>IFERROR(__xludf.DUMMYFUNCTION("IFERROR(RANK(raw!$H7728,Filter(raw!$H$2:$H10000,raw!$B$2:$B10000=raw!$B7728),1),"""")"),"")</f>
        <v/>
      </c>
      <c r="E7729" s="40" t="str">
        <f t="array" ref="E7729">IFERROR(INDEX(raw!$B:$H,MATCH(1,(raw!$B:$B=$B7729)*(raw!$D:$D=$C7729),0),7), "n/a")</f>
        <v/>
      </c>
    </row>
    <row r="7730">
      <c r="B7730" s="39" t="str">
        <f>IFERROR(raw!$B7729,"")</f>
        <v/>
      </c>
      <c r="C7730" s="39" t="str">
        <f>IFERROR(raw!$D7729,"")</f>
        <v/>
      </c>
      <c r="D7730" s="39" t="str">
        <f>IFERROR(__xludf.DUMMYFUNCTION("IFERROR(RANK(raw!$H7729,Filter(raw!$H$2:$H10000,raw!$B$2:$B10000=raw!$B7729),1),"""")"),"")</f>
        <v/>
      </c>
      <c r="E7730" s="40" t="str">
        <f t="array" ref="E7730">IFERROR(INDEX(raw!$B:$H,MATCH(1,(raw!$B:$B=$B7730)*(raw!$D:$D=$C7730),0),7), "n/a")</f>
        <v/>
      </c>
    </row>
    <row r="7731">
      <c r="B7731" s="39" t="str">
        <f>IFERROR(raw!$B7730,"")</f>
        <v/>
      </c>
      <c r="C7731" s="39" t="str">
        <f>IFERROR(raw!$D7730,"")</f>
        <v/>
      </c>
      <c r="D7731" s="39" t="str">
        <f>IFERROR(__xludf.DUMMYFUNCTION("IFERROR(RANK(raw!$H7730,Filter(raw!$H$2:$H10000,raw!$B$2:$B10000=raw!$B7730),1),"""")"),"")</f>
        <v/>
      </c>
      <c r="E7731" s="40" t="str">
        <f t="array" ref="E7731">IFERROR(INDEX(raw!$B:$H,MATCH(1,(raw!$B:$B=$B7731)*(raw!$D:$D=$C7731),0),7), "n/a")</f>
        <v/>
      </c>
    </row>
    <row r="7732">
      <c r="B7732" s="39" t="str">
        <f>IFERROR(raw!$B7731,"")</f>
        <v/>
      </c>
      <c r="C7732" s="39" t="str">
        <f>IFERROR(raw!$D7731,"")</f>
        <v/>
      </c>
      <c r="D7732" s="39" t="str">
        <f>IFERROR(__xludf.DUMMYFUNCTION("IFERROR(RANK(raw!$H7731,Filter(raw!$H$2:$H10000,raw!$B$2:$B10000=raw!$B7731),1),"""")"),"")</f>
        <v/>
      </c>
      <c r="E7732" s="40" t="str">
        <f t="array" ref="E7732">IFERROR(INDEX(raw!$B:$H,MATCH(1,(raw!$B:$B=$B7732)*(raw!$D:$D=$C7732),0),7), "n/a")</f>
        <v/>
      </c>
    </row>
    <row r="7733">
      <c r="B7733" s="39" t="str">
        <f>IFERROR(raw!$B7732,"")</f>
        <v/>
      </c>
      <c r="C7733" s="39" t="str">
        <f>IFERROR(raw!$D7732,"")</f>
        <v/>
      </c>
      <c r="D7733" s="39" t="str">
        <f>IFERROR(__xludf.DUMMYFUNCTION("IFERROR(RANK(raw!$H7732,Filter(raw!$H$2:$H10000,raw!$B$2:$B10000=raw!$B7732),1),"""")"),"")</f>
        <v/>
      </c>
      <c r="E7733" s="40" t="str">
        <f t="array" ref="E7733">IFERROR(INDEX(raw!$B:$H,MATCH(1,(raw!$B:$B=$B7733)*(raw!$D:$D=$C7733),0),7), "n/a")</f>
        <v/>
      </c>
    </row>
    <row r="7734">
      <c r="B7734" s="39" t="str">
        <f>IFERROR(raw!$B7733,"")</f>
        <v/>
      </c>
      <c r="C7734" s="39" t="str">
        <f>IFERROR(raw!$D7733,"")</f>
        <v/>
      </c>
      <c r="D7734" s="39" t="str">
        <f>IFERROR(__xludf.DUMMYFUNCTION("IFERROR(RANK(raw!$H7733,Filter(raw!$H$2:$H10000,raw!$B$2:$B10000=raw!$B7733),1),"""")"),"")</f>
        <v/>
      </c>
      <c r="E7734" s="40" t="str">
        <f t="array" ref="E7734">IFERROR(INDEX(raw!$B:$H,MATCH(1,(raw!$B:$B=$B7734)*(raw!$D:$D=$C7734),0),7), "n/a")</f>
        <v/>
      </c>
    </row>
    <row r="7735">
      <c r="B7735" s="39" t="str">
        <f>IFERROR(raw!$B7734,"")</f>
        <v/>
      </c>
      <c r="C7735" s="39" t="str">
        <f>IFERROR(raw!$D7734,"")</f>
        <v/>
      </c>
      <c r="D7735" s="39" t="str">
        <f>IFERROR(__xludf.DUMMYFUNCTION("IFERROR(RANK(raw!$H7734,Filter(raw!$H$2:$H10000,raw!$B$2:$B10000=raw!$B7734),1),"""")"),"")</f>
        <v/>
      </c>
      <c r="E7735" s="40" t="str">
        <f t="array" ref="E7735">IFERROR(INDEX(raw!$B:$H,MATCH(1,(raw!$B:$B=$B7735)*(raw!$D:$D=$C7735),0),7), "n/a")</f>
        <v/>
      </c>
    </row>
    <row r="7736">
      <c r="B7736" s="39" t="str">
        <f>IFERROR(raw!$B7735,"")</f>
        <v/>
      </c>
      <c r="C7736" s="39" t="str">
        <f>IFERROR(raw!$D7735,"")</f>
        <v/>
      </c>
      <c r="D7736" s="39" t="str">
        <f>IFERROR(__xludf.DUMMYFUNCTION("IFERROR(RANK(raw!$H7735,Filter(raw!$H$2:$H10000,raw!$B$2:$B10000=raw!$B7735),1),"""")"),"")</f>
        <v/>
      </c>
      <c r="E7736" s="40" t="str">
        <f t="array" ref="E7736">IFERROR(INDEX(raw!$B:$H,MATCH(1,(raw!$B:$B=$B7736)*(raw!$D:$D=$C7736),0),7), "n/a")</f>
        <v/>
      </c>
    </row>
    <row r="7737">
      <c r="B7737" s="39" t="str">
        <f>IFERROR(raw!$B7736,"")</f>
        <v/>
      </c>
      <c r="C7737" s="39" t="str">
        <f>IFERROR(raw!$D7736,"")</f>
        <v/>
      </c>
      <c r="D7737" s="39" t="str">
        <f>IFERROR(__xludf.DUMMYFUNCTION("IFERROR(RANK(raw!$H7736,Filter(raw!$H$2:$H10000,raw!$B$2:$B10000=raw!$B7736),1),"""")"),"")</f>
        <v/>
      </c>
      <c r="E7737" s="40" t="str">
        <f t="array" ref="E7737">IFERROR(INDEX(raw!$B:$H,MATCH(1,(raw!$B:$B=$B7737)*(raw!$D:$D=$C7737),0),7), "n/a")</f>
        <v/>
      </c>
    </row>
    <row r="7738">
      <c r="B7738" s="39" t="str">
        <f>IFERROR(raw!$B7737,"")</f>
        <v/>
      </c>
      <c r="C7738" s="39" t="str">
        <f>IFERROR(raw!$D7737,"")</f>
        <v/>
      </c>
      <c r="D7738" s="39" t="str">
        <f>IFERROR(__xludf.DUMMYFUNCTION("IFERROR(RANK(raw!$H7737,Filter(raw!$H$2:$H10000,raw!$B$2:$B10000=raw!$B7737),1),"""")"),"")</f>
        <v/>
      </c>
      <c r="E7738" s="40" t="str">
        <f t="array" ref="E7738">IFERROR(INDEX(raw!$B:$H,MATCH(1,(raw!$B:$B=$B7738)*(raw!$D:$D=$C7738),0),7), "n/a")</f>
        <v/>
      </c>
    </row>
    <row r="7739">
      <c r="B7739" s="39" t="str">
        <f>IFERROR(raw!$B7738,"")</f>
        <v/>
      </c>
      <c r="C7739" s="39" t="str">
        <f>IFERROR(raw!$D7738,"")</f>
        <v/>
      </c>
      <c r="D7739" s="39" t="str">
        <f>IFERROR(__xludf.DUMMYFUNCTION("IFERROR(RANK(raw!$H7738,Filter(raw!$H$2:$H10000,raw!$B$2:$B10000=raw!$B7738),1),"""")"),"")</f>
        <v/>
      </c>
      <c r="E7739" s="40" t="str">
        <f t="array" ref="E7739">IFERROR(INDEX(raw!$B:$H,MATCH(1,(raw!$B:$B=$B7739)*(raw!$D:$D=$C7739),0),7), "n/a")</f>
        <v/>
      </c>
    </row>
    <row r="7740">
      <c r="B7740" s="39" t="str">
        <f>IFERROR(raw!$B7739,"")</f>
        <v/>
      </c>
      <c r="C7740" s="39" t="str">
        <f>IFERROR(raw!$D7739,"")</f>
        <v/>
      </c>
      <c r="D7740" s="39" t="str">
        <f>IFERROR(__xludf.DUMMYFUNCTION("IFERROR(RANK(raw!$H7739,Filter(raw!$H$2:$H10000,raw!$B$2:$B10000=raw!$B7739),1),"""")"),"")</f>
        <v/>
      </c>
      <c r="E7740" s="40" t="str">
        <f t="array" ref="E7740">IFERROR(INDEX(raw!$B:$H,MATCH(1,(raw!$B:$B=$B7740)*(raw!$D:$D=$C7740),0),7), "n/a")</f>
        <v/>
      </c>
    </row>
    <row r="7741">
      <c r="B7741" s="39" t="str">
        <f>IFERROR(raw!$B7740,"")</f>
        <v/>
      </c>
      <c r="C7741" s="39" t="str">
        <f>IFERROR(raw!$D7740,"")</f>
        <v/>
      </c>
      <c r="D7741" s="39" t="str">
        <f>IFERROR(__xludf.DUMMYFUNCTION("IFERROR(RANK(raw!$H7740,Filter(raw!$H$2:$H10000,raw!$B$2:$B10000=raw!$B7740),1),"""")"),"")</f>
        <v/>
      </c>
      <c r="E7741" s="40" t="str">
        <f t="array" ref="E7741">IFERROR(INDEX(raw!$B:$H,MATCH(1,(raw!$B:$B=$B7741)*(raw!$D:$D=$C7741),0),7), "n/a")</f>
        <v/>
      </c>
    </row>
    <row r="7742">
      <c r="B7742" s="39" t="str">
        <f>IFERROR(raw!$B7741,"")</f>
        <v/>
      </c>
      <c r="C7742" s="39" t="str">
        <f>IFERROR(raw!$D7741,"")</f>
        <v/>
      </c>
      <c r="D7742" s="39" t="str">
        <f>IFERROR(__xludf.DUMMYFUNCTION("IFERROR(RANK(raw!$H7741,Filter(raw!$H$2:$H10000,raw!$B$2:$B10000=raw!$B7741),1),"""")"),"")</f>
        <v/>
      </c>
      <c r="E7742" s="40" t="str">
        <f t="array" ref="E7742">IFERROR(INDEX(raw!$B:$H,MATCH(1,(raw!$B:$B=$B7742)*(raw!$D:$D=$C7742),0),7), "n/a")</f>
        <v/>
      </c>
    </row>
    <row r="7743">
      <c r="B7743" s="39" t="str">
        <f>IFERROR(raw!$B7742,"")</f>
        <v/>
      </c>
      <c r="C7743" s="39" t="str">
        <f>IFERROR(raw!$D7742,"")</f>
        <v/>
      </c>
      <c r="D7743" s="39" t="str">
        <f>IFERROR(__xludf.DUMMYFUNCTION("IFERROR(RANK(raw!$H7742,Filter(raw!$H$2:$H10000,raw!$B$2:$B10000=raw!$B7742),1),"""")"),"")</f>
        <v/>
      </c>
      <c r="E7743" s="40" t="str">
        <f t="array" ref="E7743">IFERROR(INDEX(raw!$B:$H,MATCH(1,(raw!$B:$B=$B7743)*(raw!$D:$D=$C7743),0),7), "n/a")</f>
        <v/>
      </c>
    </row>
    <row r="7744">
      <c r="B7744" s="39" t="str">
        <f>IFERROR(raw!$B7743,"")</f>
        <v/>
      </c>
      <c r="C7744" s="39" t="str">
        <f>IFERROR(raw!$D7743,"")</f>
        <v/>
      </c>
      <c r="D7744" s="39" t="str">
        <f>IFERROR(__xludf.DUMMYFUNCTION("IFERROR(RANK(raw!$H7743,Filter(raw!$H$2:$H10000,raw!$B$2:$B10000=raw!$B7743),1),"""")"),"")</f>
        <v/>
      </c>
      <c r="E7744" s="40" t="str">
        <f t="array" ref="E7744">IFERROR(INDEX(raw!$B:$H,MATCH(1,(raw!$B:$B=$B7744)*(raw!$D:$D=$C7744),0),7), "n/a")</f>
        <v/>
      </c>
    </row>
    <row r="7745">
      <c r="B7745" s="39" t="str">
        <f>IFERROR(raw!$B7744,"")</f>
        <v/>
      </c>
      <c r="C7745" s="39" t="str">
        <f>IFERROR(raw!$D7744,"")</f>
        <v/>
      </c>
      <c r="D7745" s="39" t="str">
        <f>IFERROR(__xludf.DUMMYFUNCTION("IFERROR(RANK(raw!$H7744,Filter(raw!$H$2:$H10000,raw!$B$2:$B10000=raw!$B7744),1),"""")"),"")</f>
        <v/>
      </c>
      <c r="E7745" s="40" t="str">
        <f t="array" ref="E7745">IFERROR(INDEX(raw!$B:$H,MATCH(1,(raw!$B:$B=$B7745)*(raw!$D:$D=$C7745),0),7), "n/a")</f>
        <v/>
      </c>
    </row>
    <row r="7746">
      <c r="B7746" s="39" t="str">
        <f>IFERROR(raw!$B7745,"")</f>
        <v/>
      </c>
      <c r="C7746" s="39" t="str">
        <f>IFERROR(raw!$D7745,"")</f>
        <v/>
      </c>
      <c r="D7746" s="39" t="str">
        <f>IFERROR(__xludf.DUMMYFUNCTION("IFERROR(RANK(raw!$H7745,Filter(raw!$H$2:$H10000,raw!$B$2:$B10000=raw!$B7745),1),"""")"),"")</f>
        <v/>
      </c>
      <c r="E7746" s="40" t="str">
        <f t="array" ref="E7746">IFERROR(INDEX(raw!$B:$H,MATCH(1,(raw!$B:$B=$B7746)*(raw!$D:$D=$C7746),0),7), "n/a")</f>
        <v/>
      </c>
    </row>
    <row r="7747">
      <c r="B7747" s="39" t="str">
        <f>IFERROR(raw!$B7746,"")</f>
        <v/>
      </c>
      <c r="C7747" s="39" t="str">
        <f>IFERROR(raw!$D7746,"")</f>
        <v/>
      </c>
      <c r="D7747" s="39" t="str">
        <f>IFERROR(__xludf.DUMMYFUNCTION("IFERROR(RANK(raw!$H7746,Filter(raw!$H$2:$H10000,raw!$B$2:$B10000=raw!$B7746),1),"""")"),"")</f>
        <v/>
      </c>
      <c r="E7747" s="40" t="str">
        <f t="array" ref="E7747">IFERROR(INDEX(raw!$B:$H,MATCH(1,(raw!$B:$B=$B7747)*(raw!$D:$D=$C7747),0),7), "n/a")</f>
        <v/>
      </c>
    </row>
    <row r="7748">
      <c r="B7748" s="39" t="str">
        <f>IFERROR(raw!$B7747,"")</f>
        <v/>
      </c>
      <c r="C7748" s="39" t="str">
        <f>IFERROR(raw!$D7747,"")</f>
        <v/>
      </c>
      <c r="D7748" s="39" t="str">
        <f>IFERROR(__xludf.DUMMYFUNCTION("IFERROR(RANK(raw!$H7747,Filter(raw!$H$2:$H10000,raw!$B$2:$B10000=raw!$B7747),1),"""")"),"")</f>
        <v/>
      </c>
      <c r="E7748" s="40" t="str">
        <f t="array" ref="E7748">IFERROR(INDEX(raw!$B:$H,MATCH(1,(raw!$B:$B=$B7748)*(raw!$D:$D=$C7748),0),7), "n/a")</f>
        <v/>
      </c>
    </row>
    <row r="7749">
      <c r="B7749" s="39" t="str">
        <f>IFERROR(raw!$B7748,"")</f>
        <v/>
      </c>
      <c r="C7749" s="39" t="str">
        <f>IFERROR(raw!$D7748,"")</f>
        <v/>
      </c>
      <c r="D7749" s="39" t="str">
        <f>IFERROR(__xludf.DUMMYFUNCTION("IFERROR(RANK(raw!$H7748,Filter(raw!$H$2:$H10000,raw!$B$2:$B10000=raw!$B7748),1),"""")"),"")</f>
        <v/>
      </c>
      <c r="E7749" s="40" t="str">
        <f t="array" ref="E7749">IFERROR(INDEX(raw!$B:$H,MATCH(1,(raw!$B:$B=$B7749)*(raw!$D:$D=$C7749),0),7), "n/a")</f>
        <v/>
      </c>
    </row>
    <row r="7750">
      <c r="B7750" s="39" t="str">
        <f>IFERROR(raw!$B7749,"")</f>
        <v/>
      </c>
      <c r="C7750" s="39" t="str">
        <f>IFERROR(raw!$D7749,"")</f>
        <v/>
      </c>
      <c r="D7750" s="39" t="str">
        <f>IFERROR(__xludf.DUMMYFUNCTION("IFERROR(RANK(raw!$H7749,Filter(raw!$H$2:$H10000,raw!$B$2:$B10000=raw!$B7749),1),"""")"),"")</f>
        <v/>
      </c>
      <c r="E7750" s="40" t="str">
        <f t="array" ref="E7750">IFERROR(INDEX(raw!$B:$H,MATCH(1,(raw!$B:$B=$B7750)*(raw!$D:$D=$C7750),0),7), "n/a")</f>
        <v/>
      </c>
    </row>
    <row r="7751">
      <c r="B7751" s="39" t="str">
        <f>IFERROR(raw!$B7750,"")</f>
        <v/>
      </c>
      <c r="C7751" s="39" t="str">
        <f>IFERROR(raw!$D7750,"")</f>
        <v/>
      </c>
      <c r="D7751" s="39" t="str">
        <f>IFERROR(__xludf.DUMMYFUNCTION("IFERROR(RANK(raw!$H7750,Filter(raw!$H$2:$H10000,raw!$B$2:$B10000=raw!$B7750),1),"""")"),"")</f>
        <v/>
      </c>
      <c r="E7751" s="40" t="str">
        <f t="array" ref="E7751">IFERROR(INDEX(raw!$B:$H,MATCH(1,(raw!$B:$B=$B7751)*(raw!$D:$D=$C7751),0),7), "n/a")</f>
        <v/>
      </c>
    </row>
    <row r="7752">
      <c r="B7752" s="39" t="str">
        <f>IFERROR(raw!$B7751,"")</f>
        <v/>
      </c>
      <c r="C7752" s="39" t="str">
        <f>IFERROR(raw!$D7751,"")</f>
        <v/>
      </c>
      <c r="D7752" s="39" t="str">
        <f>IFERROR(__xludf.DUMMYFUNCTION("IFERROR(RANK(raw!$H7751,Filter(raw!$H$2:$H10000,raw!$B$2:$B10000=raw!$B7751),1),"""")"),"")</f>
        <v/>
      </c>
      <c r="E7752" s="40" t="str">
        <f t="array" ref="E7752">IFERROR(INDEX(raw!$B:$H,MATCH(1,(raw!$B:$B=$B7752)*(raw!$D:$D=$C7752),0),7), "n/a")</f>
        <v/>
      </c>
    </row>
    <row r="7753">
      <c r="B7753" s="39" t="str">
        <f>IFERROR(raw!$B7752,"")</f>
        <v/>
      </c>
      <c r="C7753" s="39" t="str">
        <f>IFERROR(raw!$D7752,"")</f>
        <v/>
      </c>
      <c r="D7753" s="39" t="str">
        <f>IFERROR(__xludf.DUMMYFUNCTION("IFERROR(RANK(raw!$H7752,Filter(raw!$H$2:$H10000,raw!$B$2:$B10000=raw!$B7752),1),"""")"),"")</f>
        <v/>
      </c>
      <c r="E7753" s="40" t="str">
        <f t="array" ref="E7753">IFERROR(INDEX(raw!$B:$H,MATCH(1,(raw!$B:$B=$B7753)*(raw!$D:$D=$C7753),0),7), "n/a")</f>
        <v/>
      </c>
    </row>
    <row r="7754">
      <c r="B7754" s="39" t="str">
        <f>IFERROR(raw!$B7753,"")</f>
        <v/>
      </c>
      <c r="C7754" s="39" t="str">
        <f>IFERROR(raw!$D7753,"")</f>
        <v/>
      </c>
      <c r="D7754" s="39" t="str">
        <f>IFERROR(__xludf.DUMMYFUNCTION("IFERROR(RANK(raw!$H7753,Filter(raw!$H$2:$H10000,raw!$B$2:$B10000=raw!$B7753),1),"""")"),"")</f>
        <v/>
      </c>
      <c r="E7754" s="40" t="str">
        <f t="array" ref="E7754">IFERROR(INDEX(raw!$B:$H,MATCH(1,(raw!$B:$B=$B7754)*(raw!$D:$D=$C7754),0),7), "n/a")</f>
        <v/>
      </c>
    </row>
    <row r="7755">
      <c r="B7755" s="39" t="str">
        <f>IFERROR(raw!$B7754,"")</f>
        <v/>
      </c>
      <c r="C7755" s="39" t="str">
        <f>IFERROR(raw!$D7754,"")</f>
        <v/>
      </c>
      <c r="D7755" s="39" t="str">
        <f>IFERROR(__xludf.DUMMYFUNCTION("IFERROR(RANK(raw!$H7754,Filter(raw!$H$2:$H10000,raw!$B$2:$B10000=raw!$B7754),1),"""")"),"")</f>
        <v/>
      </c>
      <c r="E7755" s="40" t="str">
        <f t="array" ref="E7755">IFERROR(INDEX(raw!$B:$H,MATCH(1,(raw!$B:$B=$B7755)*(raw!$D:$D=$C7755),0),7), "n/a")</f>
        <v/>
      </c>
    </row>
    <row r="7756">
      <c r="B7756" s="39" t="str">
        <f>IFERROR(raw!$B7755,"")</f>
        <v/>
      </c>
      <c r="C7756" s="39" t="str">
        <f>IFERROR(raw!$D7755,"")</f>
        <v/>
      </c>
      <c r="D7756" s="39" t="str">
        <f>IFERROR(__xludf.DUMMYFUNCTION("IFERROR(RANK(raw!$H7755,Filter(raw!$H$2:$H10000,raw!$B$2:$B10000=raw!$B7755),1),"""")"),"")</f>
        <v/>
      </c>
      <c r="E7756" s="40" t="str">
        <f t="array" ref="E7756">IFERROR(INDEX(raw!$B:$H,MATCH(1,(raw!$B:$B=$B7756)*(raw!$D:$D=$C7756),0),7), "n/a")</f>
        <v/>
      </c>
    </row>
    <row r="7757">
      <c r="B7757" s="39" t="str">
        <f>IFERROR(raw!$B7756,"")</f>
        <v/>
      </c>
      <c r="C7757" s="39" t="str">
        <f>IFERROR(raw!$D7756,"")</f>
        <v/>
      </c>
      <c r="D7757" s="39" t="str">
        <f>IFERROR(__xludf.DUMMYFUNCTION("IFERROR(RANK(raw!$H7756,Filter(raw!$H$2:$H10000,raw!$B$2:$B10000=raw!$B7756),1),"""")"),"")</f>
        <v/>
      </c>
      <c r="E7757" s="40" t="str">
        <f t="array" ref="E7757">IFERROR(INDEX(raw!$B:$H,MATCH(1,(raw!$B:$B=$B7757)*(raw!$D:$D=$C7757),0),7), "n/a")</f>
        <v/>
      </c>
    </row>
    <row r="7758">
      <c r="B7758" s="39" t="str">
        <f>IFERROR(raw!$B7757,"")</f>
        <v/>
      </c>
      <c r="C7758" s="39" t="str">
        <f>IFERROR(raw!$D7757,"")</f>
        <v/>
      </c>
      <c r="D7758" s="39" t="str">
        <f>IFERROR(__xludf.DUMMYFUNCTION("IFERROR(RANK(raw!$H7757,Filter(raw!$H$2:$H10000,raw!$B$2:$B10000=raw!$B7757),1),"""")"),"")</f>
        <v/>
      </c>
      <c r="E7758" s="40" t="str">
        <f t="array" ref="E7758">IFERROR(INDEX(raw!$B:$H,MATCH(1,(raw!$B:$B=$B7758)*(raw!$D:$D=$C7758),0),7), "n/a")</f>
        <v/>
      </c>
    </row>
    <row r="7759">
      <c r="B7759" s="39" t="str">
        <f>IFERROR(raw!$B7758,"")</f>
        <v/>
      </c>
      <c r="C7759" s="39" t="str">
        <f>IFERROR(raw!$D7758,"")</f>
        <v/>
      </c>
      <c r="D7759" s="39" t="str">
        <f>IFERROR(__xludf.DUMMYFUNCTION("IFERROR(RANK(raw!$H7758,Filter(raw!$H$2:$H10000,raw!$B$2:$B10000=raw!$B7758),1),"""")"),"")</f>
        <v/>
      </c>
      <c r="E7759" s="40" t="str">
        <f t="array" ref="E7759">IFERROR(INDEX(raw!$B:$H,MATCH(1,(raw!$B:$B=$B7759)*(raw!$D:$D=$C7759),0),7), "n/a")</f>
        <v/>
      </c>
    </row>
    <row r="7760">
      <c r="B7760" s="39" t="str">
        <f>IFERROR(raw!$B7759,"")</f>
        <v/>
      </c>
      <c r="C7760" s="39" t="str">
        <f>IFERROR(raw!$D7759,"")</f>
        <v/>
      </c>
      <c r="D7760" s="39" t="str">
        <f>IFERROR(__xludf.DUMMYFUNCTION("IFERROR(RANK(raw!$H7759,Filter(raw!$H$2:$H10000,raw!$B$2:$B10000=raw!$B7759),1),"""")"),"")</f>
        <v/>
      </c>
      <c r="E7760" s="40" t="str">
        <f t="array" ref="E7760">IFERROR(INDEX(raw!$B:$H,MATCH(1,(raw!$B:$B=$B7760)*(raw!$D:$D=$C7760),0),7), "n/a")</f>
        <v/>
      </c>
    </row>
    <row r="7761">
      <c r="B7761" s="39" t="str">
        <f>IFERROR(raw!$B7760,"")</f>
        <v/>
      </c>
      <c r="C7761" s="39" t="str">
        <f>IFERROR(raw!$D7760,"")</f>
        <v/>
      </c>
      <c r="D7761" s="39" t="str">
        <f>IFERROR(__xludf.DUMMYFUNCTION("IFERROR(RANK(raw!$H7760,Filter(raw!$H$2:$H10000,raw!$B$2:$B10000=raw!$B7760),1),"""")"),"")</f>
        <v/>
      </c>
      <c r="E7761" s="40" t="str">
        <f t="array" ref="E7761">IFERROR(INDEX(raw!$B:$H,MATCH(1,(raw!$B:$B=$B7761)*(raw!$D:$D=$C7761),0),7), "n/a")</f>
        <v/>
      </c>
    </row>
    <row r="7762">
      <c r="B7762" s="39" t="str">
        <f>IFERROR(raw!$B7761,"")</f>
        <v/>
      </c>
      <c r="C7762" s="39" t="str">
        <f>IFERROR(raw!$D7761,"")</f>
        <v/>
      </c>
      <c r="D7762" s="39" t="str">
        <f>IFERROR(__xludf.DUMMYFUNCTION("IFERROR(RANK(raw!$H7761,Filter(raw!$H$2:$H10000,raw!$B$2:$B10000=raw!$B7761),1),"""")"),"")</f>
        <v/>
      </c>
      <c r="E7762" s="40" t="str">
        <f t="array" ref="E7762">IFERROR(INDEX(raw!$B:$H,MATCH(1,(raw!$B:$B=$B7762)*(raw!$D:$D=$C7762),0),7), "n/a")</f>
        <v/>
      </c>
    </row>
    <row r="7763">
      <c r="B7763" s="39" t="str">
        <f>IFERROR(raw!$B7762,"")</f>
        <v/>
      </c>
      <c r="C7763" s="39" t="str">
        <f>IFERROR(raw!$D7762,"")</f>
        <v/>
      </c>
      <c r="D7763" s="39" t="str">
        <f>IFERROR(__xludf.DUMMYFUNCTION("IFERROR(RANK(raw!$H7762,Filter(raw!$H$2:$H10000,raw!$B$2:$B10000=raw!$B7762),1),"""")"),"")</f>
        <v/>
      </c>
      <c r="E7763" s="40" t="str">
        <f t="array" ref="E7763">IFERROR(INDEX(raw!$B:$H,MATCH(1,(raw!$B:$B=$B7763)*(raw!$D:$D=$C7763),0),7), "n/a")</f>
        <v/>
      </c>
    </row>
    <row r="7764">
      <c r="B7764" s="39" t="str">
        <f>IFERROR(raw!$B7763,"")</f>
        <v/>
      </c>
      <c r="C7764" s="39" t="str">
        <f>IFERROR(raw!$D7763,"")</f>
        <v/>
      </c>
      <c r="D7764" s="39" t="str">
        <f>IFERROR(__xludf.DUMMYFUNCTION("IFERROR(RANK(raw!$H7763,Filter(raw!$H$2:$H10000,raw!$B$2:$B10000=raw!$B7763),1),"""")"),"")</f>
        <v/>
      </c>
      <c r="E7764" s="40" t="str">
        <f t="array" ref="E7764">IFERROR(INDEX(raw!$B:$H,MATCH(1,(raw!$B:$B=$B7764)*(raw!$D:$D=$C7764),0),7), "n/a")</f>
        <v/>
      </c>
    </row>
    <row r="7765">
      <c r="B7765" s="39" t="str">
        <f>IFERROR(raw!$B7764,"")</f>
        <v/>
      </c>
      <c r="C7765" s="39" t="str">
        <f>IFERROR(raw!$D7764,"")</f>
        <v/>
      </c>
      <c r="D7765" s="39" t="str">
        <f>IFERROR(__xludf.DUMMYFUNCTION("IFERROR(RANK(raw!$H7764,Filter(raw!$H$2:$H10000,raw!$B$2:$B10000=raw!$B7764),1),"""")"),"")</f>
        <v/>
      </c>
      <c r="E7765" s="40" t="str">
        <f t="array" ref="E7765">IFERROR(INDEX(raw!$B:$H,MATCH(1,(raw!$B:$B=$B7765)*(raw!$D:$D=$C7765),0),7), "n/a")</f>
        <v/>
      </c>
    </row>
    <row r="7766">
      <c r="B7766" s="39" t="str">
        <f>IFERROR(raw!$B7765,"")</f>
        <v/>
      </c>
      <c r="C7766" s="39" t="str">
        <f>IFERROR(raw!$D7765,"")</f>
        <v/>
      </c>
      <c r="D7766" s="39" t="str">
        <f>IFERROR(__xludf.DUMMYFUNCTION("IFERROR(RANK(raw!$H7765,Filter(raw!$H$2:$H10000,raw!$B$2:$B10000=raw!$B7765),1),"""")"),"")</f>
        <v/>
      </c>
      <c r="E7766" s="40" t="str">
        <f t="array" ref="E7766">IFERROR(INDEX(raw!$B:$H,MATCH(1,(raw!$B:$B=$B7766)*(raw!$D:$D=$C7766),0),7), "n/a")</f>
        <v/>
      </c>
    </row>
    <row r="7767">
      <c r="B7767" s="39" t="str">
        <f>IFERROR(raw!$B7766,"")</f>
        <v/>
      </c>
      <c r="C7767" s="39" t="str">
        <f>IFERROR(raw!$D7766,"")</f>
        <v/>
      </c>
      <c r="D7767" s="39" t="str">
        <f>IFERROR(__xludf.DUMMYFUNCTION("IFERROR(RANK(raw!$H7766,Filter(raw!$H$2:$H10000,raw!$B$2:$B10000=raw!$B7766),1),"""")"),"")</f>
        <v/>
      </c>
      <c r="E7767" s="40" t="str">
        <f t="array" ref="E7767">IFERROR(INDEX(raw!$B:$H,MATCH(1,(raw!$B:$B=$B7767)*(raw!$D:$D=$C7767),0),7), "n/a")</f>
        <v/>
      </c>
    </row>
    <row r="7768">
      <c r="B7768" s="39" t="str">
        <f>IFERROR(raw!$B7767,"")</f>
        <v/>
      </c>
      <c r="C7768" s="39" t="str">
        <f>IFERROR(raw!$D7767,"")</f>
        <v/>
      </c>
      <c r="D7768" s="39" t="str">
        <f>IFERROR(__xludf.DUMMYFUNCTION("IFERROR(RANK(raw!$H7767,Filter(raw!$H$2:$H10000,raw!$B$2:$B10000=raw!$B7767),1),"""")"),"")</f>
        <v/>
      </c>
      <c r="E7768" s="40" t="str">
        <f t="array" ref="E7768">IFERROR(INDEX(raw!$B:$H,MATCH(1,(raw!$B:$B=$B7768)*(raw!$D:$D=$C7768),0),7), "n/a")</f>
        <v/>
      </c>
    </row>
    <row r="7769">
      <c r="B7769" s="39" t="str">
        <f>IFERROR(raw!$B7768,"")</f>
        <v/>
      </c>
      <c r="C7769" s="39" t="str">
        <f>IFERROR(raw!$D7768,"")</f>
        <v/>
      </c>
      <c r="D7769" s="39" t="str">
        <f>IFERROR(__xludf.DUMMYFUNCTION("IFERROR(RANK(raw!$H7768,Filter(raw!$H$2:$H10000,raw!$B$2:$B10000=raw!$B7768),1),"""")"),"")</f>
        <v/>
      </c>
      <c r="E7769" s="40" t="str">
        <f t="array" ref="E7769">IFERROR(INDEX(raw!$B:$H,MATCH(1,(raw!$B:$B=$B7769)*(raw!$D:$D=$C7769),0),7), "n/a")</f>
        <v/>
      </c>
    </row>
    <row r="7770">
      <c r="B7770" s="39" t="str">
        <f>IFERROR(raw!$B7769,"")</f>
        <v/>
      </c>
      <c r="C7770" s="39" t="str">
        <f>IFERROR(raw!$D7769,"")</f>
        <v/>
      </c>
      <c r="D7770" s="39" t="str">
        <f>IFERROR(__xludf.DUMMYFUNCTION("IFERROR(RANK(raw!$H7769,Filter(raw!$H$2:$H10000,raw!$B$2:$B10000=raw!$B7769),1),"""")"),"")</f>
        <v/>
      </c>
      <c r="E7770" s="40" t="str">
        <f t="array" ref="E7770">IFERROR(INDEX(raw!$B:$H,MATCH(1,(raw!$B:$B=$B7770)*(raw!$D:$D=$C7770),0),7), "n/a")</f>
        <v/>
      </c>
    </row>
    <row r="7771">
      <c r="B7771" s="39" t="str">
        <f>IFERROR(raw!$B7770,"")</f>
        <v/>
      </c>
      <c r="C7771" s="39" t="str">
        <f>IFERROR(raw!$D7770,"")</f>
        <v/>
      </c>
      <c r="D7771" s="39" t="str">
        <f>IFERROR(__xludf.DUMMYFUNCTION("IFERROR(RANK(raw!$H7770,Filter(raw!$H$2:$H10000,raw!$B$2:$B10000=raw!$B7770),1),"""")"),"")</f>
        <v/>
      </c>
      <c r="E7771" s="40" t="str">
        <f t="array" ref="E7771">IFERROR(INDEX(raw!$B:$H,MATCH(1,(raw!$B:$B=$B7771)*(raw!$D:$D=$C7771),0),7), "n/a")</f>
        <v/>
      </c>
    </row>
    <row r="7772">
      <c r="B7772" s="39" t="str">
        <f>IFERROR(raw!$B7771,"")</f>
        <v/>
      </c>
      <c r="C7772" s="39" t="str">
        <f>IFERROR(raw!$D7771,"")</f>
        <v/>
      </c>
      <c r="D7772" s="39" t="str">
        <f>IFERROR(__xludf.DUMMYFUNCTION("IFERROR(RANK(raw!$H7771,Filter(raw!$H$2:$H10000,raw!$B$2:$B10000=raw!$B7771),1),"""")"),"")</f>
        <v/>
      </c>
      <c r="E7772" s="40" t="str">
        <f t="array" ref="E7772">IFERROR(INDEX(raw!$B:$H,MATCH(1,(raw!$B:$B=$B7772)*(raw!$D:$D=$C7772),0),7), "n/a")</f>
        <v/>
      </c>
    </row>
    <row r="7773">
      <c r="B7773" s="39" t="str">
        <f>IFERROR(raw!$B7772,"")</f>
        <v/>
      </c>
      <c r="C7773" s="39" t="str">
        <f>IFERROR(raw!$D7772,"")</f>
        <v/>
      </c>
      <c r="D7773" s="39" t="str">
        <f>IFERROR(__xludf.DUMMYFUNCTION("IFERROR(RANK(raw!$H7772,Filter(raw!$H$2:$H10000,raw!$B$2:$B10000=raw!$B7772),1),"""")"),"")</f>
        <v/>
      </c>
      <c r="E7773" s="40" t="str">
        <f t="array" ref="E7773">IFERROR(INDEX(raw!$B:$H,MATCH(1,(raw!$B:$B=$B7773)*(raw!$D:$D=$C7773),0),7), "n/a")</f>
        <v/>
      </c>
    </row>
    <row r="7774">
      <c r="B7774" s="39" t="str">
        <f>IFERROR(raw!$B7773,"")</f>
        <v/>
      </c>
      <c r="C7774" s="39" t="str">
        <f>IFERROR(raw!$D7773,"")</f>
        <v/>
      </c>
      <c r="D7774" s="39" t="str">
        <f>IFERROR(__xludf.DUMMYFUNCTION("IFERROR(RANK(raw!$H7773,Filter(raw!$H$2:$H10000,raw!$B$2:$B10000=raw!$B7773),1),"""")"),"")</f>
        <v/>
      </c>
      <c r="E7774" s="40" t="str">
        <f t="array" ref="E7774">IFERROR(INDEX(raw!$B:$H,MATCH(1,(raw!$B:$B=$B7774)*(raw!$D:$D=$C7774),0),7), "n/a")</f>
        <v/>
      </c>
    </row>
    <row r="7775">
      <c r="B7775" s="39" t="str">
        <f>IFERROR(raw!$B7774,"")</f>
        <v/>
      </c>
      <c r="C7775" s="39" t="str">
        <f>IFERROR(raw!$D7774,"")</f>
        <v/>
      </c>
      <c r="D7775" s="39" t="str">
        <f>IFERROR(__xludf.DUMMYFUNCTION("IFERROR(RANK(raw!$H7774,Filter(raw!$H$2:$H10000,raw!$B$2:$B10000=raw!$B7774),1),"""")"),"")</f>
        <v/>
      </c>
      <c r="E7775" s="40" t="str">
        <f t="array" ref="E7775">IFERROR(INDEX(raw!$B:$H,MATCH(1,(raw!$B:$B=$B7775)*(raw!$D:$D=$C7775),0),7), "n/a")</f>
        <v/>
      </c>
    </row>
    <row r="7776">
      <c r="B7776" s="39" t="str">
        <f>IFERROR(raw!$B7775,"")</f>
        <v/>
      </c>
      <c r="C7776" s="39" t="str">
        <f>IFERROR(raw!$D7775,"")</f>
        <v/>
      </c>
      <c r="D7776" s="39" t="str">
        <f>IFERROR(__xludf.DUMMYFUNCTION("IFERROR(RANK(raw!$H7775,Filter(raw!$H$2:$H10000,raw!$B$2:$B10000=raw!$B7775),1),"""")"),"")</f>
        <v/>
      </c>
      <c r="E7776" s="40" t="str">
        <f t="array" ref="E7776">IFERROR(INDEX(raw!$B:$H,MATCH(1,(raw!$B:$B=$B7776)*(raw!$D:$D=$C7776),0),7), "n/a")</f>
        <v/>
      </c>
    </row>
    <row r="7777">
      <c r="B7777" s="39" t="str">
        <f>IFERROR(raw!$B7776,"")</f>
        <v/>
      </c>
      <c r="C7777" s="39" t="str">
        <f>IFERROR(raw!$D7776,"")</f>
        <v/>
      </c>
      <c r="D7777" s="39" t="str">
        <f>IFERROR(__xludf.DUMMYFUNCTION("IFERROR(RANK(raw!$H7776,Filter(raw!$H$2:$H10000,raw!$B$2:$B10000=raw!$B7776),1),"""")"),"")</f>
        <v/>
      </c>
      <c r="E7777" s="40" t="str">
        <f t="array" ref="E7777">IFERROR(INDEX(raw!$B:$H,MATCH(1,(raw!$B:$B=$B7777)*(raw!$D:$D=$C7777),0),7), "n/a")</f>
        <v/>
      </c>
    </row>
    <row r="7778">
      <c r="B7778" s="39" t="str">
        <f>IFERROR(raw!$B7777,"")</f>
        <v/>
      </c>
      <c r="C7778" s="39" t="str">
        <f>IFERROR(raw!$D7777,"")</f>
        <v/>
      </c>
      <c r="D7778" s="39" t="str">
        <f>IFERROR(__xludf.DUMMYFUNCTION("IFERROR(RANK(raw!$H7777,Filter(raw!$H$2:$H10000,raw!$B$2:$B10000=raw!$B7777),1),"""")"),"")</f>
        <v/>
      </c>
      <c r="E7778" s="40" t="str">
        <f t="array" ref="E7778">IFERROR(INDEX(raw!$B:$H,MATCH(1,(raw!$B:$B=$B7778)*(raw!$D:$D=$C7778),0),7), "n/a")</f>
        <v/>
      </c>
    </row>
    <row r="7779">
      <c r="B7779" s="39" t="str">
        <f>IFERROR(raw!$B7778,"")</f>
        <v/>
      </c>
      <c r="C7779" s="39" t="str">
        <f>IFERROR(raw!$D7778,"")</f>
        <v/>
      </c>
      <c r="D7779" s="39" t="str">
        <f>IFERROR(__xludf.DUMMYFUNCTION("IFERROR(RANK(raw!$H7778,Filter(raw!$H$2:$H10000,raw!$B$2:$B10000=raw!$B7778),1),"""")"),"")</f>
        <v/>
      </c>
      <c r="E7779" s="40" t="str">
        <f t="array" ref="E7779">IFERROR(INDEX(raw!$B:$H,MATCH(1,(raw!$B:$B=$B7779)*(raw!$D:$D=$C7779),0),7), "n/a")</f>
        <v/>
      </c>
    </row>
    <row r="7780">
      <c r="B7780" s="39" t="str">
        <f>IFERROR(raw!$B7779,"")</f>
        <v/>
      </c>
      <c r="C7780" s="39" t="str">
        <f>IFERROR(raw!$D7779,"")</f>
        <v/>
      </c>
      <c r="D7780" s="39" t="str">
        <f>IFERROR(__xludf.DUMMYFUNCTION("IFERROR(RANK(raw!$H7779,Filter(raw!$H$2:$H10000,raw!$B$2:$B10000=raw!$B7779),1),"""")"),"")</f>
        <v/>
      </c>
      <c r="E7780" s="40" t="str">
        <f t="array" ref="E7780">IFERROR(INDEX(raw!$B:$H,MATCH(1,(raw!$B:$B=$B7780)*(raw!$D:$D=$C7780),0),7), "n/a")</f>
        <v/>
      </c>
    </row>
    <row r="7781">
      <c r="B7781" s="39" t="str">
        <f>IFERROR(raw!$B7780,"")</f>
        <v/>
      </c>
      <c r="C7781" s="39" t="str">
        <f>IFERROR(raw!$D7780,"")</f>
        <v/>
      </c>
      <c r="D7781" s="39" t="str">
        <f>IFERROR(__xludf.DUMMYFUNCTION("IFERROR(RANK(raw!$H7780,Filter(raw!$H$2:$H10000,raw!$B$2:$B10000=raw!$B7780),1),"""")"),"")</f>
        <v/>
      </c>
      <c r="E7781" s="40" t="str">
        <f t="array" ref="E7781">IFERROR(INDEX(raw!$B:$H,MATCH(1,(raw!$B:$B=$B7781)*(raw!$D:$D=$C7781),0),7), "n/a")</f>
        <v/>
      </c>
    </row>
    <row r="7782">
      <c r="B7782" s="39" t="str">
        <f>IFERROR(raw!$B7781,"")</f>
        <v/>
      </c>
      <c r="C7782" s="39" t="str">
        <f>IFERROR(raw!$D7781,"")</f>
        <v/>
      </c>
      <c r="D7782" s="39" t="str">
        <f>IFERROR(__xludf.DUMMYFUNCTION("IFERROR(RANK(raw!$H7781,Filter(raw!$H$2:$H10000,raw!$B$2:$B10000=raw!$B7781),1),"""")"),"")</f>
        <v/>
      </c>
      <c r="E7782" s="40" t="str">
        <f t="array" ref="E7782">IFERROR(INDEX(raw!$B:$H,MATCH(1,(raw!$B:$B=$B7782)*(raw!$D:$D=$C7782),0),7), "n/a")</f>
        <v/>
      </c>
    </row>
    <row r="7783">
      <c r="B7783" s="39" t="str">
        <f>IFERROR(raw!$B7782,"")</f>
        <v/>
      </c>
      <c r="C7783" s="39" t="str">
        <f>IFERROR(raw!$D7782,"")</f>
        <v/>
      </c>
      <c r="D7783" s="39" t="str">
        <f>IFERROR(__xludf.DUMMYFUNCTION("IFERROR(RANK(raw!$H7782,Filter(raw!$H$2:$H10000,raw!$B$2:$B10000=raw!$B7782),1),"""")"),"")</f>
        <v/>
      </c>
      <c r="E7783" s="40" t="str">
        <f t="array" ref="E7783">IFERROR(INDEX(raw!$B:$H,MATCH(1,(raw!$B:$B=$B7783)*(raw!$D:$D=$C7783),0),7), "n/a")</f>
        <v/>
      </c>
    </row>
    <row r="7784">
      <c r="B7784" s="39" t="str">
        <f>IFERROR(raw!$B7783,"")</f>
        <v/>
      </c>
      <c r="C7784" s="39" t="str">
        <f>IFERROR(raw!$D7783,"")</f>
        <v/>
      </c>
      <c r="D7784" s="39" t="str">
        <f>IFERROR(__xludf.DUMMYFUNCTION("IFERROR(RANK(raw!$H7783,Filter(raw!$H$2:$H10000,raw!$B$2:$B10000=raw!$B7783),1),"""")"),"")</f>
        <v/>
      </c>
      <c r="E7784" s="40" t="str">
        <f t="array" ref="E7784">IFERROR(INDEX(raw!$B:$H,MATCH(1,(raw!$B:$B=$B7784)*(raw!$D:$D=$C7784),0),7), "n/a")</f>
        <v/>
      </c>
    </row>
    <row r="7785">
      <c r="B7785" s="39" t="str">
        <f>IFERROR(raw!$B7784,"")</f>
        <v/>
      </c>
      <c r="C7785" s="39" t="str">
        <f>IFERROR(raw!$D7784,"")</f>
        <v/>
      </c>
      <c r="D7785" s="39" t="str">
        <f>IFERROR(__xludf.DUMMYFUNCTION("IFERROR(RANK(raw!$H7784,Filter(raw!$H$2:$H10000,raw!$B$2:$B10000=raw!$B7784),1),"""")"),"")</f>
        <v/>
      </c>
      <c r="E7785" s="40" t="str">
        <f t="array" ref="E7785">IFERROR(INDEX(raw!$B:$H,MATCH(1,(raw!$B:$B=$B7785)*(raw!$D:$D=$C7785),0),7), "n/a")</f>
        <v/>
      </c>
    </row>
    <row r="7786">
      <c r="B7786" s="39" t="str">
        <f>IFERROR(raw!$B7785,"")</f>
        <v/>
      </c>
      <c r="C7786" s="39" t="str">
        <f>IFERROR(raw!$D7785,"")</f>
        <v/>
      </c>
      <c r="D7786" s="39" t="str">
        <f>IFERROR(__xludf.DUMMYFUNCTION("IFERROR(RANK(raw!$H7785,Filter(raw!$H$2:$H10000,raw!$B$2:$B10000=raw!$B7785),1),"""")"),"")</f>
        <v/>
      </c>
      <c r="E7786" s="40" t="str">
        <f t="array" ref="E7786">IFERROR(INDEX(raw!$B:$H,MATCH(1,(raw!$B:$B=$B7786)*(raw!$D:$D=$C7786),0),7), "n/a")</f>
        <v/>
      </c>
    </row>
    <row r="7787">
      <c r="B7787" s="39" t="str">
        <f>IFERROR(raw!$B7786,"")</f>
        <v/>
      </c>
      <c r="C7787" s="39" t="str">
        <f>IFERROR(raw!$D7786,"")</f>
        <v/>
      </c>
      <c r="D7787" s="39" t="str">
        <f>IFERROR(__xludf.DUMMYFUNCTION("IFERROR(RANK(raw!$H7786,Filter(raw!$H$2:$H10000,raw!$B$2:$B10000=raw!$B7786),1),"""")"),"")</f>
        <v/>
      </c>
      <c r="E7787" s="40" t="str">
        <f t="array" ref="E7787">IFERROR(INDEX(raw!$B:$H,MATCH(1,(raw!$B:$B=$B7787)*(raw!$D:$D=$C7787),0),7), "n/a")</f>
        <v/>
      </c>
    </row>
    <row r="7788">
      <c r="B7788" s="39" t="str">
        <f>IFERROR(raw!$B7787,"")</f>
        <v/>
      </c>
      <c r="C7788" s="39" t="str">
        <f>IFERROR(raw!$D7787,"")</f>
        <v/>
      </c>
      <c r="D7788" s="39" t="str">
        <f>IFERROR(__xludf.DUMMYFUNCTION("IFERROR(RANK(raw!$H7787,Filter(raw!$H$2:$H10000,raw!$B$2:$B10000=raw!$B7787),1),"""")"),"")</f>
        <v/>
      </c>
      <c r="E7788" s="40" t="str">
        <f t="array" ref="E7788">IFERROR(INDEX(raw!$B:$H,MATCH(1,(raw!$B:$B=$B7788)*(raw!$D:$D=$C7788),0),7), "n/a")</f>
        <v/>
      </c>
    </row>
    <row r="7789">
      <c r="B7789" s="39" t="str">
        <f>IFERROR(raw!$B7788,"")</f>
        <v/>
      </c>
      <c r="C7789" s="39" t="str">
        <f>IFERROR(raw!$D7788,"")</f>
        <v/>
      </c>
      <c r="D7789" s="39" t="str">
        <f>IFERROR(__xludf.DUMMYFUNCTION("IFERROR(RANK(raw!$H7788,Filter(raw!$H$2:$H10000,raw!$B$2:$B10000=raw!$B7788),1),"""")"),"")</f>
        <v/>
      </c>
      <c r="E7789" s="40" t="str">
        <f t="array" ref="E7789">IFERROR(INDEX(raw!$B:$H,MATCH(1,(raw!$B:$B=$B7789)*(raw!$D:$D=$C7789),0),7), "n/a")</f>
        <v/>
      </c>
    </row>
    <row r="7790">
      <c r="B7790" s="39" t="str">
        <f>IFERROR(raw!$B7789,"")</f>
        <v/>
      </c>
      <c r="C7790" s="39" t="str">
        <f>IFERROR(raw!$D7789,"")</f>
        <v/>
      </c>
      <c r="D7790" s="39" t="str">
        <f>IFERROR(__xludf.DUMMYFUNCTION("IFERROR(RANK(raw!$H7789,Filter(raw!$H$2:$H10000,raw!$B$2:$B10000=raw!$B7789),1),"""")"),"")</f>
        <v/>
      </c>
      <c r="E7790" s="40" t="str">
        <f t="array" ref="E7790">IFERROR(INDEX(raw!$B:$H,MATCH(1,(raw!$B:$B=$B7790)*(raw!$D:$D=$C7790),0),7), "n/a")</f>
        <v/>
      </c>
    </row>
    <row r="7791">
      <c r="B7791" s="39" t="str">
        <f>IFERROR(raw!$B7790,"")</f>
        <v/>
      </c>
      <c r="C7791" s="39" t="str">
        <f>IFERROR(raw!$D7790,"")</f>
        <v/>
      </c>
      <c r="D7791" s="39" t="str">
        <f>IFERROR(__xludf.DUMMYFUNCTION("IFERROR(RANK(raw!$H7790,Filter(raw!$H$2:$H10000,raw!$B$2:$B10000=raw!$B7790),1),"""")"),"")</f>
        <v/>
      </c>
      <c r="E7791" s="40" t="str">
        <f t="array" ref="E7791">IFERROR(INDEX(raw!$B:$H,MATCH(1,(raw!$B:$B=$B7791)*(raw!$D:$D=$C7791),0),7), "n/a")</f>
        <v/>
      </c>
    </row>
    <row r="7792">
      <c r="B7792" s="39" t="str">
        <f>IFERROR(raw!$B7791,"")</f>
        <v/>
      </c>
      <c r="C7792" s="39" t="str">
        <f>IFERROR(raw!$D7791,"")</f>
        <v/>
      </c>
      <c r="D7792" s="39" t="str">
        <f>IFERROR(__xludf.DUMMYFUNCTION("IFERROR(RANK(raw!$H7791,Filter(raw!$H$2:$H10000,raw!$B$2:$B10000=raw!$B7791),1),"""")"),"")</f>
        <v/>
      </c>
      <c r="E7792" s="40" t="str">
        <f t="array" ref="E7792">IFERROR(INDEX(raw!$B:$H,MATCH(1,(raw!$B:$B=$B7792)*(raw!$D:$D=$C7792),0),7), "n/a")</f>
        <v/>
      </c>
    </row>
    <row r="7793">
      <c r="B7793" s="39" t="str">
        <f>IFERROR(raw!$B7792,"")</f>
        <v/>
      </c>
      <c r="C7793" s="39" t="str">
        <f>IFERROR(raw!$D7792,"")</f>
        <v/>
      </c>
      <c r="D7793" s="39" t="str">
        <f>IFERROR(__xludf.DUMMYFUNCTION("IFERROR(RANK(raw!$H7792,Filter(raw!$H$2:$H10000,raw!$B$2:$B10000=raw!$B7792),1),"""")"),"")</f>
        <v/>
      </c>
      <c r="E7793" s="40" t="str">
        <f t="array" ref="E7793">IFERROR(INDEX(raw!$B:$H,MATCH(1,(raw!$B:$B=$B7793)*(raw!$D:$D=$C7793),0),7), "n/a")</f>
        <v/>
      </c>
    </row>
    <row r="7794">
      <c r="B7794" s="39" t="str">
        <f>IFERROR(raw!$B7793,"")</f>
        <v/>
      </c>
      <c r="C7794" s="39" t="str">
        <f>IFERROR(raw!$D7793,"")</f>
        <v/>
      </c>
      <c r="D7794" s="39" t="str">
        <f>IFERROR(__xludf.DUMMYFUNCTION("IFERROR(RANK(raw!$H7793,Filter(raw!$H$2:$H10000,raw!$B$2:$B10000=raw!$B7793),1),"""")"),"")</f>
        <v/>
      </c>
      <c r="E7794" s="40" t="str">
        <f t="array" ref="E7794">IFERROR(INDEX(raw!$B:$H,MATCH(1,(raw!$B:$B=$B7794)*(raw!$D:$D=$C7794),0),7), "n/a")</f>
        <v/>
      </c>
    </row>
    <row r="7795">
      <c r="B7795" s="39" t="str">
        <f>IFERROR(raw!$B7794,"")</f>
        <v/>
      </c>
      <c r="C7795" s="39" t="str">
        <f>IFERROR(raw!$D7794,"")</f>
        <v/>
      </c>
      <c r="D7795" s="39" t="str">
        <f>IFERROR(__xludf.DUMMYFUNCTION("IFERROR(RANK(raw!$H7794,Filter(raw!$H$2:$H10000,raw!$B$2:$B10000=raw!$B7794),1),"""")"),"")</f>
        <v/>
      </c>
      <c r="E7795" s="40" t="str">
        <f t="array" ref="E7795">IFERROR(INDEX(raw!$B:$H,MATCH(1,(raw!$B:$B=$B7795)*(raw!$D:$D=$C7795),0),7), "n/a")</f>
        <v/>
      </c>
    </row>
    <row r="7796">
      <c r="B7796" s="39" t="str">
        <f>IFERROR(raw!$B7795,"")</f>
        <v/>
      </c>
      <c r="C7796" s="39" t="str">
        <f>IFERROR(raw!$D7795,"")</f>
        <v/>
      </c>
      <c r="D7796" s="39" t="str">
        <f>IFERROR(__xludf.DUMMYFUNCTION("IFERROR(RANK(raw!$H7795,Filter(raw!$H$2:$H10000,raw!$B$2:$B10000=raw!$B7795),1),"""")"),"")</f>
        <v/>
      </c>
      <c r="E7796" s="40" t="str">
        <f t="array" ref="E7796">IFERROR(INDEX(raw!$B:$H,MATCH(1,(raw!$B:$B=$B7796)*(raw!$D:$D=$C7796),0),7), "n/a")</f>
        <v/>
      </c>
    </row>
    <row r="7797">
      <c r="B7797" s="39" t="str">
        <f>IFERROR(raw!$B7796,"")</f>
        <v/>
      </c>
      <c r="C7797" s="39" t="str">
        <f>IFERROR(raw!$D7796,"")</f>
        <v/>
      </c>
      <c r="D7797" s="39" t="str">
        <f>IFERROR(__xludf.DUMMYFUNCTION("IFERROR(RANK(raw!$H7796,Filter(raw!$H$2:$H10000,raw!$B$2:$B10000=raw!$B7796),1),"""")"),"")</f>
        <v/>
      </c>
      <c r="E7797" s="40" t="str">
        <f t="array" ref="E7797">IFERROR(INDEX(raw!$B:$H,MATCH(1,(raw!$B:$B=$B7797)*(raw!$D:$D=$C7797),0),7), "n/a")</f>
        <v/>
      </c>
    </row>
    <row r="7798">
      <c r="B7798" s="39" t="str">
        <f>IFERROR(raw!$B7797,"")</f>
        <v/>
      </c>
      <c r="C7798" s="39" t="str">
        <f>IFERROR(raw!$D7797,"")</f>
        <v/>
      </c>
      <c r="D7798" s="39" t="str">
        <f>IFERROR(__xludf.DUMMYFUNCTION("IFERROR(RANK(raw!$H7797,Filter(raw!$H$2:$H10000,raw!$B$2:$B10000=raw!$B7797),1),"""")"),"")</f>
        <v/>
      </c>
      <c r="E7798" s="40" t="str">
        <f t="array" ref="E7798">IFERROR(INDEX(raw!$B:$H,MATCH(1,(raw!$B:$B=$B7798)*(raw!$D:$D=$C7798),0),7), "n/a")</f>
        <v/>
      </c>
    </row>
    <row r="7799">
      <c r="B7799" s="39" t="str">
        <f>IFERROR(raw!$B7798,"")</f>
        <v/>
      </c>
      <c r="C7799" s="39" t="str">
        <f>IFERROR(raw!$D7798,"")</f>
        <v/>
      </c>
      <c r="D7799" s="39" t="str">
        <f>IFERROR(__xludf.DUMMYFUNCTION("IFERROR(RANK(raw!$H7798,Filter(raw!$H$2:$H10000,raw!$B$2:$B10000=raw!$B7798),1),"""")"),"")</f>
        <v/>
      </c>
      <c r="E7799" s="40" t="str">
        <f t="array" ref="E7799">IFERROR(INDEX(raw!$B:$H,MATCH(1,(raw!$B:$B=$B7799)*(raw!$D:$D=$C7799),0),7), "n/a")</f>
        <v/>
      </c>
    </row>
    <row r="7800">
      <c r="B7800" s="39" t="str">
        <f>IFERROR(raw!$B7799,"")</f>
        <v/>
      </c>
      <c r="C7800" s="39" t="str">
        <f>IFERROR(raw!$D7799,"")</f>
        <v/>
      </c>
      <c r="D7800" s="39" t="str">
        <f>IFERROR(__xludf.DUMMYFUNCTION("IFERROR(RANK(raw!$H7799,Filter(raw!$H$2:$H10000,raw!$B$2:$B10000=raw!$B7799),1),"""")"),"")</f>
        <v/>
      </c>
      <c r="E7800" s="40" t="str">
        <f t="array" ref="E7800">IFERROR(INDEX(raw!$B:$H,MATCH(1,(raw!$B:$B=$B7800)*(raw!$D:$D=$C7800),0),7), "n/a")</f>
        <v/>
      </c>
    </row>
    <row r="7801">
      <c r="B7801" s="39" t="str">
        <f>IFERROR(raw!$B7800,"")</f>
        <v/>
      </c>
      <c r="C7801" s="39" t="str">
        <f>IFERROR(raw!$D7800,"")</f>
        <v/>
      </c>
      <c r="D7801" s="39" t="str">
        <f>IFERROR(__xludf.DUMMYFUNCTION("IFERROR(RANK(raw!$H7800,Filter(raw!$H$2:$H10000,raw!$B$2:$B10000=raw!$B7800),1),"""")"),"")</f>
        <v/>
      </c>
      <c r="E7801" s="40" t="str">
        <f t="array" ref="E7801">IFERROR(INDEX(raw!$B:$H,MATCH(1,(raw!$B:$B=$B7801)*(raw!$D:$D=$C7801),0),7), "n/a")</f>
        <v/>
      </c>
    </row>
    <row r="7802">
      <c r="B7802" s="39" t="str">
        <f>IFERROR(raw!$B7801,"")</f>
        <v/>
      </c>
      <c r="C7802" s="39" t="str">
        <f>IFERROR(raw!$D7801,"")</f>
        <v/>
      </c>
      <c r="D7802" s="39" t="str">
        <f>IFERROR(__xludf.DUMMYFUNCTION("IFERROR(RANK(raw!$H7801,Filter(raw!$H$2:$H10000,raw!$B$2:$B10000=raw!$B7801),1),"""")"),"")</f>
        <v/>
      </c>
      <c r="E7802" s="40" t="str">
        <f t="array" ref="E7802">IFERROR(INDEX(raw!$B:$H,MATCH(1,(raw!$B:$B=$B7802)*(raw!$D:$D=$C7802),0),7), "n/a")</f>
        <v/>
      </c>
    </row>
    <row r="7803">
      <c r="B7803" s="39" t="str">
        <f>IFERROR(raw!$B7802,"")</f>
        <v/>
      </c>
      <c r="C7803" s="39" t="str">
        <f>IFERROR(raw!$D7802,"")</f>
        <v/>
      </c>
      <c r="D7803" s="39" t="str">
        <f>IFERROR(__xludf.DUMMYFUNCTION("IFERROR(RANK(raw!$H7802,Filter(raw!$H$2:$H10000,raw!$B$2:$B10000=raw!$B7802),1),"""")"),"")</f>
        <v/>
      </c>
      <c r="E7803" s="40" t="str">
        <f t="array" ref="E7803">IFERROR(INDEX(raw!$B:$H,MATCH(1,(raw!$B:$B=$B7803)*(raw!$D:$D=$C7803),0),7), "n/a")</f>
        <v/>
      </c>
    </row>
    <row r="7804">
      <c r="B7804" s="39" t="str">
        <f>IFERROR(raw!$B7803,"")</f>
        <v/>
      </c>
      <c r="C7804" s="39" t="str">
        <f>IFERROR(raw!$D7803,"")</f>
        <v/>
      </c>
      <c r="D7804" s="39" t="str">
        <f>IFERROR(__xludf.DUMMYFUNCTION("IFERROR(RANK(raw!$H7803,Filter(raw!$H$2:$H10000,raw!$B$2:$B10000=raw!$B7803),1),"""")"),"")</f>
        <v/>
      </c>
      <c r="E7804" s="40" t="str">
        <f t="array" ref="E7804">IFERROR(INDEX(raw!$B:$H,MATCH(1,(raw!$B:$B=$B7804)*(raw!$D:$D=$C7804),0),7), "n/a")</f>
        <v/>
      </c>
    </row>
    <row r="7805">
      <c r="B7805" s="39" t="str">
        <f>IFERROR(raw!$B7804,"")</f>
        <v/>
      </c>
      <c r="C7805" s="39" t="str">
        <f>IFERROR(raw!$D7804,"")</f>
        <v/>
      </c>
      <c r="D7805" s="39" t="str">
        <f>IFERROR(__xludf.DUMMYFUNCTION("IFERROR(RANK(raw!$H7804,Filter(raw!$H$2:$H10000,raw!$B$2:$B10000=raw!$B7804),1),"""")"),"")</f>
        <v/>
      </c>
      <c r="E7805" s="40" t="str">
        <f t="array" ref="E7805">IFERROR(INDEX(raw!$B:$H,MATCH(1,(raw!$B:$B=$B7805)*(raw!$D:$D=$C7805),0),7), "n/a")</f>
        <v/>
      </c>
    </row>
    <row r="7806">
      <c r="B7806" s="39" t="str">
        <f>IFERROR(raw!$B7805,"")</f>
        <v/>
      </c>
      <c r="C7806" s="39" t="str">
        <f>IFERROR(raw!$D7805,"")</f>
        <v/>
      </c>
      <c r="D7806" s="39" t="str">
        <f>IFERROR(__xludf.DUMMYFUNCTION("IFERROR(RANK(raw!$H7805,Filter(raw!$H$2:$H10000,raw!$B$2:$B10000=raw!$B7805),1),"""")"),"")</f>
        <v/>
      </c>
      <c r="E7806" s="40" t="str">
        <f t="array" ref="E7806">IFERROR(INDEX(raw!$B:$H,MATCH(1,(raw!$B:$B=$B7806)*(raw!$D:$D=$C7806),0),7), "n/a")</f>
        <v/>
      </c>
    </row>
    <row r="7807">
      <c r="B7807" s="39" t="str">
        <f>IFERROR(raw!$B7806,"")</f>
        <v/>
      </c>
      <c r="C7807" s="39" t="str">
        <f>IFERROR(raw!$D7806,"")</f>
        <v/>
      </c>
      <c r="D7807" s="39" t="str">
        <f>IFERROR(__xludf.DUMMYFUNCTION("IFERROR(RANK(raw!$H7806,Filter(raw!$H$2:$H10000,raw!$B$2:$B10000=raw!$B7806),1),"""")"),"")</f>
        <v/>
      </c>
      <c r="E7807" s="40" t="str">
        <f t="array" ref="E7807">IFERROR(INDEX(raw!$B:$H,MATCH(1,(raw!$B:$B=$B7807)*(raw!$D:$D=$C7807),0),7), "n/a")</f>
        <v/>
      </c>
    </row>
    <row r="7808">
      <c r="B7808" s="39" t="str">
        <f>IFERROR(raw!$B7807,"")</f>
        <v/>
      </c>
      <c r="C7808" s="39" t="str">
        <f>IFERROR(raw!$D7807,"")</f>
        <v/>
      </c>
      <c r="D7808" s="39" t="str">
        <f>IFERROR(__xludf.DUMMYFUNCTION("IFERROR(RANK(raw!$H7807,Filter(raw!$H$2:$H10000,raw!$B$2:$B10000=raw!$B7807),1),"""")"),"")</f>
        <v/>
      </c>
      <c r="E7808" s="40" t="str">
        <f t="array" ref="E7808">IFERROR(INDEX(raw!$B:$H,MATCH(1,(raw!$B:$B=$B7808)*(raw!$D:$D=$C7808),0),7), "n/a")</f>
        <v/>
      </c>
    </row>
    <row r="7809">
      <c r="B7809" s="39" t="str">
        <f>IFERROR(raw!$B7808,"")</f>
        <v/>
      </c>
      <c r="C7809" s="39" t="str">
        <f>IFERROR(raw!$D7808,"")</f>
        <v/>
      </c>
      <c r="D7809" s="39" t="str">
        <f>IFERROR(__xludf.DUMMYFUNCTION("IFERROR(RANK(raw!$H7808,Filter(raw!$H$2:$H10000,raw!$B$2:$B10000=raw!$B7808),1),"""")"),"")</f>
        <v/>
      </c>
      <c r="E7809" s="40" t="str">
        <f t="array" ref="E7809">IFERROR(INDEX(raw!$B:$H,MATCH(1,(raw!$B:$B=$B7809)*(raw!$D:$D=$C7809),0),7), "n/a")</f>
        <v/>
      </c>
    </row>
    <row r="7810">
      <c r="B7810" s="39" t="str">
        <f>IFERROR(raw!$B7809,"")</f>
        <v/>
      </c>
      <c r="C7810" s="39" t="str">
        <f>IFERROR(raw!$D7809,"")</f>
        <v/>
      </c>
      <c r="D7810" s="39" t="str">
        <f>IFERROR(__xludf.DUMMYFUNCTION("IFERROR(RANK(raw!$H7809,Filter(raw!$H$2:$H10000,raw!$B$2:$B10000=raw!$B7809),1),"""")"),"")</f>
        <v/>
      </c>
      <c r="E7810" s="40" t="str">
        <f t="array" ref="E7810">IFERROR(INDEX(raw!$B:$H,MATCH(1,(raw!$B:$B=$B7810)*(raw!$D:$D=$C7810),0),7), "n/a")</f>
        <v/>
      </c>
    </row>
    <row r="7811">
      <c r="B7811" s="39" t="str">
        <f>IFERROR(raw!$B7810,"")</f>
        <v/>
      </c>
      <c r="C7811" s="39" t="str">
        <f>IFERROR(raw!$D7810,"")</f>
        <v/>
      </c>
      <c r="D7811" s="39" t="str">
        <f>IFERROR(__xludf.DUMMYFUNCTION("IFERROR(RANK(raw!$H7810,Filter(raw!$H$2:$H10000,raw!$B$2:$B10000=raw!$B7810),1),"""")"),"")</f>
        <v/>
      </c>
      <c r="E7811" s="40" t="str">
        <f t="array" ref="E7811">IFERROR(INDEX(raw!$B:$H,MATCH(1,(raw!$B:$B=$B7811)*(raw!$D:$D=$C7811),0),7), "n/a")</f>
        <v/>
      </c>
    </row>
    <row r="7812">
      <c r="B7812" s="39" t="str">
        <f>IFERROR(raw!$B7811,"")</f>
        <v/>
      </c>
      <c r="C7812" s="39" t="str">
        <f>IFERROR(raw!$D7811,"")</f>
        <v/>
      </c>
      <c r="D7812" s="39" t="str">
        <f>IFERROR(__xludf.DUMMYFUNCTION("IFERROR(RANK(raw!$H7811,Filter(raw!$H$2:$H10000,raw!$B$2:$B10000=raw!$B7811),1),"""")"),"")</f>
        <v/>
      </c>
      <c r="E7812" s="40" t="str">
        <f t="array" ref="E7812">IFERROR(INDEX(raw!$B:$H,MATCH(1,(raw!$B:$B=$B7812)*(raw!$D:$D=$C7812),0),7), "n/a")</f>
        <v/>
      </c>
    </row>
    <row r="7813">
      <c r="B7813" s="39" t="str">
        <f>IFERROR(raw!$B7812,"")</f>
        <v/>
      </c>
      <c r="C7813" s="39" t="str">
        <f>IFERROR(raw!$D7812,"")</f>
        <v/>
      </c>
      <c r="D7813" s="39" t="str">
        <f>IFERROR(__xludf.DUMMYFUNCTION("IFERROR(RANK(raw!$H7812,Filter(raw!$H$2:$H10000,raw!$B$2:$B10000=raw!$B7812),1),"""")"),"")</f>
        <v/>
      </c>
      <c r="E7813" s="40" t="str">
        <f t="array" ref="E7813">IFERROR(INDEX(raw!$B:$H,MATCH(1,(raw!$B:$B=$B7813)*(raw!$D:$D=$C7813),0),7), "n/a")</f>
        <v/>
      </c>
    </row>
    <row r="7814">
      <c r="B7814" s="39" t="str">
        <f>IFERROR(raw!$B7813,"")</f>
        <v/>
      </c>
      <c r="C7814" s="39" t="str">
        <f>IFERROR(raw!$D7813,"")</f>
        <v/>
      </c>
      <c r="D7814" s="39" t="str">
        <f>IFERROR(__xludf.DUMMYFUNCTION("IFERROR(RANK(raw!$H7813,Filter(raw!$H$2:$H10000,raw!$B$2:$B10000=raw!$B7813),1),"""")"),"")</f>
        <v/>
      </c>
      <c r="E7814" s="40" t="str">
        <f t="array" ref="E7814">IFERROR(INDEX(raw!$B:$H,MATCH(1,(raw!$B:$B=$B7814)*(raw!$D:$D=$C7814),0),7), "n/a")</f>
        <v/>
      </c>
    </row>
    <row r="7815">
      <c r="B7815" s="39" t="str">
        <f>IFERROR(raw!$B7814,"")</f>
        <v/>
      </c>
      <c r="C7815" s="39" t="str">
        <f>IFERROR(raw!$D7814,"")</f>
        <v/>
      </c>
      <c r="D7815" s="39" t="str">
        <f>IFERROR(__xludf.DUMMYFUNCTION("IFERROR(RANK(raw!$H7814,Filter(raw!$H$2:$H10000,raw!$B$2:$B10000=raw!$B7814),1),"""")"),"")</f>
        <v/>
      </c>
      <c r="E7815" s="40" t="str">
        <f t="array" ref="E7815">IFERROR(INDEX(raw!$B:$H,MATCH(1,(raw!$B:$B=$B7815)*(raw!$D:$D=$C7815),0),7), "n/a")</f>
        <v/>
      </c>
    </row>
    <row r="7816">
      <c r="B7816" s="39" t="str">
        <f>IFERROR(raw!$B7815,"")</f>
        <v/>
      </c>
      <c r="C7816" s="39" t="str">
        <f>IFERROR(raw!$D7815,"")</f>
        <v/>
      </c>
      <c r="D7816" s="39" t="str">
        <f>IFERROR(__xludf.DUMMYFUNCTION("IFERROR(RANK(raw!$H7815,Filter(raw!$H$2:$H10000,raw!$B$2:$B10000=raw!$B7815),1),"""")"),"")</f>
        <v/>
      </c>
      <c r="E7816" s="40" t="str">
        <f t="array" ref="E7816">IFERROR(INDEX(raw!$B:$H,MATCH(1,(raw!$B:$B=$B7816)*(raw!$D:$D=$C7816),0),7), "n/a")</f>
        <v/>
      </c>
    </row>
    <row r="7817">
      <c r="B7817" s="39" t="str">
        <f>IFERROR(raw!$B7816,"")</f>
        <v/>
      </c>
      <c r="C7817" s="39" t="str">
        <f>IFERROR(raw!$D7816,"")</f>
        <v/>
      </c>
      <c r="D7817" s="39" t="str">
        <f>IFERROR(__xludf.DUMMYFUNCTION("IFERROR(RANK(raw!$H7816,Filter(raw!$H$2:$H10000,raw!$B$2:$B10000=raw!$B7816),1),"""")"),"")</f>
        <v/>
      </c>
      <c r="E7817" s="40" t="str">
        <f t="array" ref="E7817">IFERROR(INDEX(raw!$B:$H,MATCH(1,(raw!$B:$B=$B7817)*(raw!$D:$D=$C7817),0),7), "n/a")</f>
        <v/>
      </c>
    </row>
    <row r="7818">
      <c r="B7818" s="39" t="str">
        <f>IFERROR(raw!$B7817,"")</f>
        <v/>
      </c>
      <c r="C7818" s="39" t="str">
        <f>IFERROR(raw!$D7817,"")</f>
        <v/>
      </c>
      <c r="D7818" s="39" t="str">
        <f>IFERROR(__xludf.DUMMYFUNCTION("IFERROR(RANK(raw!$H7817,Filter(raw!$H$2:$H10000,raw!$B$2:$B10000=raw!$B7817),1),"""")"),"")</f>
        <v/>
      </c>
      <c r="E7818" s="40" t="str">
        <f t="array" ref="E7818">IFERROR(INDEX(raw!$B:$H,MATCH(1,(raw!$B:$B=$B7818)*(raw!$D:$D=$C7818),0),7), "n/a")</f>
        <v/>
      </c>
    </row>
    <row r="7819">
      <c r="B7819" s="39" t="str">
        <f>IFERROR(raw!$B7818,"")</f>
        <v/>
      </c>
      <c r="C7819" s="39" t="str">
        <f>IFERROR(raw!$D7818,"")</f>
        <v/>
      </c>
      <c r="D7819" s="39" t="str">
        <f>IFERROR(__xludf.DUMMYFUNCTION("IFERROR(RANK(raw!$H7818,Filter(raw!$H$2:$H10000,raw!$B$2:$B10000=raw!$B7818),1),"""")"),"")</f>
        <v/>
      </c>
      <c r="E7819" s="40" t="str">
        <f t="array" ref="E7819">IFERROR(INDEX(raw!$B:$H,MATCH(1,(raw!$B:$B=$B7819)*(raw!$D:$D=$C7819),0),7), "n/a")</f>
        <v/>
      </c>
    </row>
    <row r="7820">
      <c r="B7820" s="39" t="str">
        <f>IFERROR(raw!$B7819,"")</f>
        <v/>
      </c>
      <c r="C7820" s="39" t="str">
        <f>IFERROR(raw!$D7819,"")</f>
        <v/>
      </c>
      <c r="D7820" s="39" t="str">
        <f>IFERROR(__xludf.DUMMYFUNCTION("IFERROR(RANK(raw!$H7819,Filter(raw!$H$2:$H10000,raw!$B$2:$B10000=raw!$B7819),1),"""")"),"")</f>
        <v/>
      </c>
      <c r="E7820" s="40" t="str">
        <f t="array" ref="E7820">IFERROR(INDEX(raw!$B:$H,MATCH(1,(raw!$B:$B=$B7820)*(raw!$D:$D=$C7820),0),7), "n/a")</f>
        <v/>
      </c>
    </row>
    <row r="7821">
      <c r="B7821" s="39" t="str">
        <f>IFERROR(raw!$B7820,"")</f>
        <v/>
      </c>
      <c r="C7821" s="39" t="str">
        <f>IFERROR(raw!$D7820,"")</f>
        <v/>
      </c>
      <c r="D7821" s="39" t="str">
        <f>IFERROR(__xludf.DUMMYFUNCTION("IFERROR(RANK(raw!$H7820,Filter(raw!$H$2:$H10000,raw!$B$2:$B10000=raw!$B7820),1),"""")"),"")</f>
        <v/>
      </c>
      <c r="E7821" s="40" t="str">
        <f t="array" ref="E7821">IFERROR(INDEX(raw!$B:$H,MATCH(1,(raw!$B:$B=$B7821)*(raw!$D:$D=$C7821),0),7), "n/a")</f>
        <v/>
      </c>
    </row>
    <row r="7822">
      <c r="B7822" s="39" t="str">
        <f>IFERROR(raw!$B7821,"")</f>
        <v/>
      </c>
      <c r="C7822" s="39" t="str">
        <f>IFERROR(raw!$D7821,"")</f>
        <v/>
      </c>
      <c r="D7822" s="39" t="str">
        <f>IFERROR(__xludf.DUMMYFUNCTION("IFERROR(RANK(raw!$H7821,Filter(raw!$H$2:$H10000,raw!$B$2:$B10000=raw!$B7821),1),"""")"),"")</f>
        <v/>
      </c>
      <c r="E7822" s="40" t="str">
        <f t="array" ref="E7822">IFERROR(INDEX(raw!$B:$H,MATCH(1,(raw!$B:$B=$B7822)*(raw!$D:$D=$C7822),0),7), "n/a")</f>
        <v/>
      </c>
    </row>
    <row r="7823">
      <c r="B7823" s="39" t="str">
        <f>IFERROR(raw!$B7822,"")</f>
        <v/>
      </c>
      <c r="C7823" s="39" t="str">
        <f>IFERROR(raw!$D7822,"")</f>
        <v/>
      </c>
      <c r="D7823" s="39" t="str">
        <f>IFERROR(__xludf.DUMMYFUNCTION("IFERROR(RANK(raw!$H7822,Filter(raw!$H$2:$H10000,raw!$B$2:$B10000=raw!$B7822),1),"""")"),"")</f>
        <v/>
      </c>
      <c r="E7823" s="40" t="str">
        <f t="array" ref="E7823">IFERROR(INDEX(raw!$B:$H,MATCH(1,(raw!$B:$B=$B7823)*(raw!$D:$D=$C7823),0),7), "n/a")</f>
        <v/>
      </c>
    </row>
    <row r="7824">
      <c r="B7824" s="39" t="str">
        <f>IFERROR(raw!$B7823,"")</f>
        <v/>
      </c>
      <c r="C7824" s="39" t="str">
        <f>IFERROR(raw!$D7823,"")</f>
        <v/>
      </c>
      <c r="D7824" s="39" t="str">
        <f>IFERROR(__xludf.DUMMYFUNCTION("IFERROR(RANK(raw!$H7823,Filter(raw!$H$2:$H10000,raw!$B$2:$B10000=raw!$B7823),1),"""")"),"")</f>
        <v/>
      </c>
      <c r="E7824" s="40" t="str">
        <f t="array" ref="E7824">IFERROR(INDEX(raw!$B:$H,MATCH(1,(raw!$B:$B=$B7824)*(raw!$D:$D=$C7824),0),7), "n/a")</f>
        <v/>
      </c>
    </row>
    <row r="7825">
      <c r="B7825" s="39" t="str">
        <f>IFERROR(raw!$B7824,"")</f>
        <v/>
      </c>
      <c r="C7825" s="39" t="str">
        <f>IFERROR(raw!$D7824,"")</f>
        <v/>
      </c>
      <c r="D7825" s="39" t="str">
        <f>IFERROR(__xludf.DUMMYFUNCTION("IFERROR(RANK(raw!$H7824,Filter(raw!$H$2:$H10000,raw!$B$2:$B10000=raw!$B7824),1),"""")"),"")</f>
        <v/>
      </c>
      <c r="E7825" s="40" t="str">
        <f t="array" ref="E7825">IFERROR(INDEX(raw!$B:$H,MATCH(1,(raw!$B:$B=$B7825)*(raw!$D:$D=$C7825),0),7), "n/a")</f>
        <v/>
      </c>
    </row>
    <row r="7826">
      <c r="B7826" s="39" t="str">
        <f>IFERROR(raw!$B7825,"")</f>
        <v/>
      </c>
      <c r="C7826" s="39" t="str">
        <f>IFERROR(raw!$D7825,"")</f>
        <v/>
      </c>
      <c r="D7826" s="39" t="str">
        <f>IFERROR(__xludf.DUMMYFUNCTION("IFERROR(RANK(raw!$H7825,Filter(raw!$H$2:$H10000,raw!$B$2:$B10000=raw!$B7825),1),"""")"),"")</f>
        <v/>
      </c>
      <c r="E7826" s="40" t="str">
        <f t="array" ref="E7826">IFERROR(INDEX(raw!$B:$H,MATCH(1,(raw!$B:$B=$B7826)*(raw!$D:$D=$C7826),0),7), "n/a")</f>
        <v/>
      </c>
    </row>
    <row r="7827">
      <c r="B7827" s="39" t="str">
        <f>IFERROR(raw!$B7826,"")</f>
        <v/>
      </c>
      <c r="C7827" s="39" t="str">
        <f>IFERROR(raw!$D7826,"")</f>
        <v/>
      </c>
      <c r="D7827" s="39" t="str">
        <f>IFERROR(__xludf.DUMMYFUNCTION("IFERROR(RANK(raw!$H7826,Filter(raw!$H$2:$H10000,raw!$B$2:$B10000=raw!$B7826),1),"""")"),"")</f>
        <v/>
      </c>
      <c r="E7827" s="40" t="str">
        <f t="array" ref="E7827">IFERROR(INDEX(raw!$B:$H,MATCH(1,(raw!$B:$B=$B7827)*(raw!$D:$D=$C7827),0),7), "n/a")</f>
        <v/>
      </c>
    </row>
    <row r="7828">
      <c r="B7828" s="39" t="str">
        <f>IFERROR(raw!$B7827,"")</f>
        <v/>
      </c>
      <c r="C7828" s="39" t="str">
        <f>IFERROR(raw!$D7827,"")</f>
        <v/>
      </c>
      <c r="D7828" s="39" t="str">
        <f>IFERROR(__xludf.DUMMYFUNCTION("IFERROR(RANK(raw!$H7827,Filter(raw!$H$2:$H10000,raw!$B$2:$B10000=raw!$B7827),1),"""")"),"")</f>
        <v/>
      </c>
      <c r="E7828" s="40" t="str">
        <f t="array" ref="E7828">IFERROR(INDEX(raw!$B:$H,MATCH(1,(raw!$B:$B=$B7828)*(raw!$D:$D=$C7828),0),7), "n/a")</f>
        <v/>
      </c>
    </row>
    <row r="7829">
      <c r="B7829" s="39" t="str">
        <f>IFERROR(raw!$B7828,"")</f>
        <v/>
      </c>
      <c r="C7829" s="39" t="str">
        <f>IFERROR(raw!$D7828,"")</f>
        <v/>
      </c>
      <c r="D7829" s="39" t="str">
        <f>IFERROR(__xludf.DUMMYFUNCTION("IFERROR(RANK(raw!$H7828,Filter(raw!$H$2:$H10000,raw!$B$2:$B10000=raw!$B7828),1),"""")"),"")</f>
        <v/>
      </c>
      <c r="E7829" s="40" t="str">
        <f t="array" ref="E7829">IFERROR(INDEX(raw!$B:$H,MATCH(1,(raw!$B:$B=$B7829)*(raw!$D:$D=$C7829),0),7), "n/a")</f>
        <v/>
      </c>
    </row>
    <row r="7830">
      <c r="B7830" s="39" t="str">
        <f>IFERROR(raw!$B7829,"")</f>
        <v/>
      </c>
      <c r="C7830" s="39" t="str">
        <f>IFERROR(raw!$D7829,"")</f>
        <v/>
      </c>
      <c r="D7830" s="39" t="str">
        <f>IFERROR(__xludf.DUMMYFUNCTION("IFERROR(RANK(raw!$H7829,Filter(raw!$H$2:$H10000,raw!$B$2:$B10000=raw!$B7829),1),"""")"),"")</f>
        <v/>
      </c>
      <c r="E7830" s="40" t="str">
        <f t="array" ref="E7830">IFERROR(INDEX(raw!$B:$H,MATCH(1,(raw!$B:$B=$B7830)*(raw!$D:$D=$C7830),0),7), "n/a")</f>
        <v/>
      </c>
    </row>
    <row r="7831">
      <c r="B7831" s="39" t="str">
        <f>IFERROR(raw!$B7830,"")</f>
        <v/>
      </c>
      <c r="C7831" s="39" t="str">
        <f>IFERROR(raw!$D7830,"")</f>
        <v/>
      </c>
      <c r="D7831" s="39" t="str">
        <f>IFERROR(__xludf.DUMMYFUNCTION("IFERROR(RANK(raw!$H7830,Filter(raw!$H$2:$H10000,raw!$B$2:$B10000=raw!$B7830),1),"""")"),"")</f>
        <v/>
      </c>
      <c r="E7831" s="40" t="str">
        <f t="array" ref="E7831">IFERROR(INDEX(raw!$B:$H,MATCH(1,(raw!$B:$B=$B7831)*(raw!$D:$D=$C7831),0),7), "n/a")</f>
        <v/>
      </c>
    </row>
    <row r="7832">
      <c r="B7832" s="39" t="str">
        <f>IFERROR(raw!$B7831,"")</f>
        <v/>
      </c>
      <c r="C7832" s="39" t="str">
        <f>IFERROR(raw!$D7831,"")</f>
        <v/>
      </c>
      <c r="D7832" s="39" t="str">
        <f>IFERROR(__xludf.DUMMYFUNCTION("IFERROR(RANK(raw!$H7831,Filter(raw!$H$2:$H10000,raw!$B$2:$B10000=raw!$B7831),1),"""")"),"")</f>
        <v/>
      </c>
      <c r="E7832" s="40" t="str">
        <f t="array" ref="E7832">IFERROR(INDEX(raw!$B:$H,MATCH(1,(raw!$B:$B=$B7832)*(raw!$D:$D=$C7832),0),7), "n/a")</f>
        <v/>
      </c>
    </row>
    <row r="7833">
      <c r="B7833" s="39" t="str">
        <f>IFERROR(raw!$B7832,"")</f>
        <v/>
      </c>
      <c r="C7833" s="39" t="str">
        <f>IFERROR(raw!$D7832,"")</f>
        <v/>
      </c>
      <c r="D7833" s="39" t="str">
        <f>IFERROR(__xludf.DUMMYFUNCTION("IFERROR(RANK(raw!$H7832,Filter(raw!$H$2:$H10000,raw!$B$2:$B10000=raw!$B7832),1),"""")"),"")</f>
        <v/>
      </c>
      <c r="E7833" s="40" t="str">
        <f t="array" ref="E7833">IFERROR(INDEX(raw!$B:$H,MATCH(1,(raw!$B:$B=$B7833)*(raw!$D:$D=$C7833),0),7), "n/a")</f>
        <v/>
      </c>
    </row>
    <row r="7834">
      <c r="B7834" s="39" t="str">
        <f>IFERROR(raw!$B7833,"")</f>
        <v/>
      </c>
      <c r="C7834" s="39" t="str">
        <f>IFERROR(raw!$D7833,"")</f>
        <v/>
      </c>
      <c r="D7834" s="39" t="str">
        <f>IFERROR(__xludf.DUMMYFUNCTION("IFERROR(RANK(raw!$H7833,Filter(raw!$H$2:$H10000,raw!$B$2:$B10000=raw!$B7833),1),"""")"),"")</f>
        <v/>
      </c>
      <c r="E7834" s="40" t="str">
        <f t="array" ref="E7834">IFERROR(INDEX(raw!$B:$H,MATCH(1,(raw!$B:$B=$B7834)*(raw!$D:$D=$C7834),0),7), "n/a")</f>
        <v/>
      </c>
    </row>
    <row r="7835">
      <c r="B7835" s="39" t="str">
        <f>IFERROR(raw!$B7834,"")</f>
        <v/>
      </c>
      <c r="C7835" s="39" t="str">
        <f>IFERROR(raw!$D7834,"")</f>
        <v/>
      </c>
      <c r="D7835" s="39" t="str">
        <f>IFERROR(__xludf.DUMMYFUNCTION("IFERROR(RANK(raw!$H7834,Filter(raw!$H$2:$H10000,raw!$B$2:$B10000=raw!$B7834),1),"""")"),"")</f>
        <v/>
      </c>
      <c r="E7835" s="40" t="str">
        <f t="array" ref="E7835">IFERROR(INDEX(raw!$B:$H,MATCH(1,(raw!$B:$B=$B7835)*(raw!$D:$D=$C7835),0),7), "n/a")</f>
        <v/>
      </c>
    </row>
    <row r="7836">
      <c r="B7836" s="39" t="str">
        <f>IFERROR(raw!$B7835,"")</f>
        <v/>
      </c>
      <c r="C7836" s="39" t="str">
        <f>IFERROR(raw!$D7835,"")</f>
        <v/>
      </c>
      <c r="D7836" s="39" t="str">
        <f>IFERROR(__xludf.DUMMYFUNCTION("IFERROR(RANK(raw!$H7835,Filter(raw!$H$2:$H10000,raw!$B$2:$B10000=raw!$B7835),1),"""")"),"")</f>
        <v/>
      </c>
      <c r="E7836" s="40" t="str">
        <f t="array" ref="E7836">IFERROR(INDEX(raw!$B:$H,MATCH(1,(raw!$B:$B=$B7836)*(raw!$D:$D=$C7836),0),7), "n/a")</f>
        <v/>
      </c>
    </row>
    <row r="7837">
      <c r="B7837" s="39" t="str">
        <f>IFERROR(raw!$B7836,"")</f>
        <v/>
      </c>
      <c r="C7837" s="39" t="str">
        <f>IFERROR(raw!$D7836,"")</f>
        <v/>
      </c>
      <c r="D7837" s="39" t="str">
        <f>IFERROR(__xludf.DUMMYFUNCTION("IFERROR(RANK(raw!$H7836,Filter(raw!$H$2:$H10000,raw!$B$2:$B10000=raw!$B7836),1),"""")"),"")</f>
        <v/>
      </c>
      <c r="E7837" s="40" t="str">
        <f t="array" ref="E7837">IFERROR(INDEX(raw!$B:$H,MATCH(1,(raw!$B:$B=$B7837)*(raw!$D:$D=$C7837),0),7), "n/a")</f>
        <v/>
      </c>
    </row>
    <row r="7838">
      <c r="B7838" s="39" t="str">
        <f>IFERROR(raw!$B7837,"")</f>
        <v/>
      </c>
      <c r="C7838" s="39" t="str">
        <f>IFERROR(raw!$D7837,"")</f>
        <v/>
      </c>
      <c r="D7838" s="39" t="str">
        <f>IFERROR(__xludf.DUMMYFUNCTION("IFERROR(RANK(raw!$H7837,Filter(raw!$H$2:$H10000,raw!$B$2:$B10000=raw!$B7837),1),"""")"),"")</f>
        <v/>
      </c>
      <c r="E7838" s="40" t="str">
        <f t="array" ref="E7838">IFERROR(INDEX(raw!$B:$H,MATCH(1,(raw!$B:$B=$B7838)*(raw!$D:$D=$C7838),0),7), "n/a")</f>
        <v/>
      </c>
    </row>
    <row r="7839">
      <c r="B7839" s="39" t="str">
        <f>IFERROR(raw!$B7838,"")</f>
        <v/>
      </c>
      <c r="C7839" s="39" t="str">
        <f>IFERROR(raw!$D7838,"")</f>
        <v/>
      </c>
      <c r="D7839" s="39" t="str">
        <f>IFERROR(__xludf.DUMMYFUNCTION("IFERROR(RANK(raw!$H7838,Filter(raw!$H$2:$H10000,raw!$B$2:$B10000=raw!$B7838),1),"""")"),"")</f>
        <v/>
      </c>
      <c r="E7839" s="40" t="str">
        <f t="array" ref="E7839">IFERROR(INDEX(raw!$B:$H,MATCH(1,(raw!$B:$B=$B7839)*(raw!$D:$D=$C7839),0),7), "n/a")</f>
        <v/>
      </c>
    </row>
    <row r="7840">
      <c r="B7840" s="39" t="str">
        <f>IFERROR(raw!$B7839,"")</f>
        <v/>
      </c>
      <c r="C7840" s="39" t="str">
        <f>IFERROR(raw!$D7839,"")</f>
        <v/>
      </c>
      <c r="D7840" s="39" t="str">
        <f>IFERROR(__xludf.DUMMYFUNCTION("IFERROR(RANK(raw!$H7839,Filter(raw!$H$2:$H10000,raw!$B$2:$B10000=raw!$B7839),1),"""")"),"")</f>
        <v/>
      </c>
      <c r="E7840" s="40" t="str">
        <f t="array" ref="E7840">IFERROR(INDEX(raw!$B:$H,MATCH(1,(raw!$B:$B=$B7840)*(raw!$D:$D=$C7840),0),7), "n/a")</f>
        <v/>
      </c>
    </row>
    <row r="7841">
      <c r="B7841" s="39" t="str">
        <f>IFERROR(raw!$B7840,"")</f>
        <v/>
      </c>
      <c r="C7841" s="39" t="str">
        <f>IFERROR(raw!$D7840,"")</f>
        <v/>
      </c>
      <c r="D7841" s="39" t="str">
        <f>IFERROR(__xludf.DUMMYFUNCTION("IFERROR(RANK(raw!$H7840,Filter(raw!$H$2:$H10000,raw!$B$2:$B10000=raw!$B7840),1),"""")"),"")</f>
        <v/>
      </c>
      <c r="E7841" s="40" t="str">
        <f t="array" ref="E7841">IFERROR(INDEX(raw!$B:$H,MATCH(1,(raw!$B:$B=$B7841)*(raw!$D:$D=$C7841),0),7), "n/a")</f>
        <v/>
      </c>
    </row>
    <row r="7842">
      <c r="B7842" s="39" t="str">
        <f>IFERROR(raw!$B7841,"")</f>
        <v/>
      </c>
      <c r="C7842" s="39" t="str">
        <f>IFERROR(raw!$D7841,"")</f>
        <v/>
      </c>
      <c r="D7842" s="39" t="str">
        <f>IFERROR(__xludf.DUMMYFUNCTION("IFERROR(RANK(raw!$H7841,Filter(raw!$H$2:$H10000,raw!$B$2:$B10000=raw!$B7841),1),"""")"),"")</f>
        <v/>
      </c>
      <c r="E7842" s="40" t="str">
        <f t="array" ref="E7842">IFERROR(INDEX(raw!$B:$H,MATCH(1,(raw!$B:$B=$B7842)*(raw!$D:$D=$C7842),0),7), "n/a")</f>
        <v/>
      </c>
    </row>
    <row r="7843">
      <c r="B7843" s="39" t="str">
        <f>IFERROR(raw!$B7842,"")</f>
        <v/>
      </c>
      <c r="C7843" s="39" t="str">
        <f>IFERROR(raw!$D7842,"")</f>
        <v/>
      </c>
      <c r="D7843" s="39" t="str">
        <f>IFERROR(__xludf.DUMMYFUNCTION("IFERROR(RANK(raw!$H7842,Filter(raw!$H$2:$H10000,raw!$B$2:$B10000=raw!$B7842),1),"""")"),"")</f>
        <v/>
      </c>
      <c r="E7843" s="40" t="str">
        <f t="array" ref="E7843">IFERROR(INDEX(raw!$B:$H,MATCH(1,(raw!$B:$B=$B7843)*(raw!$D:$D=$C7843),0),7), "n/a")</f>
        <v/>
      </c>
    </row>
    <row r="7844">
      <c r="B7844" s="39" t="str">
        <f>IFERROR(raw!$B7843,"")</f>
        <v/>
      </c>
      <c r="C7844" s="39" t="str">
        <f>IFERROR(raw!$D7843,"")</f>
        <v/>
      </c>
      <c r="D7844" s="39" t="str">
        <f>IFERROR(__xludf.DUMMYFUNCTION("IFERROR(RANK(raw!$H7843,Filter(raw!$H$2:$H10000,raw!$B$2:$B10000=raw!$B7843),1),"""")"),"")</f>
        <v/>
      </c>
      <c r="E7844" s="40" t="str">
        <f t="array" ref="E7844">IFERROR(INDEX(raw!$B:$H,MATCH(1,(raw!$B:$B=$B7844)*(raw!$D:$D=$C7844),0),7), "n/a")</f>
        <v/>
      </c>
    </row>
    <row r="7845">
      <c r="B7845" s="39" t="str">
        <f>IFERROR(raw!$B7844,"")</f>
        <v/>
      </c>
      <c r="C7845" s="39" t="str">
        <f>IFERROR(raw!$D7844,"")</f>
        <v/>
      </c>
      <c r="D7845" s="39" t="str">
        <f>IFERROR(__xludf.DUMMYFUNCTION("IFERROR(RANK(raw!$H7844,Filter(raw!$H$2:$H10000,raw!$B$2:$B10000=raw!$B7844),1),"""")"),"")</f>
        <v/>
      </c>
      <c r="E7845" s="40" t="str">
        <f t="array" ref="E7845">IFERROR(INDEX(raw!$B:$H,MATCH(1,(raw!$B:$B=$B7845)*(raw!$D:$D=$C7845),0),7), "n/a")</f>
        <v/>
      </c>
    </row>
    <row r="7846">
      <c r="B7846" s="39" t="str">
        <f>IFERROR(raw!$B7845,"")</f>
        <v/>
      </c>
      <c r="C7846" s="39" t="str">
        <f>IFERROR(raw!$D7845,"")</f>
        <v/>
      </c>
      <c r="D7846" s="39" t="str">
        <f>IFERROR(__xludf.DUMMYFUNCTION("IFERROR(RANK(raw!$H7845,Filter(raw!$H$2:$H10000,raw!$B$2:$B10000=raw!$B7845),1),"""")"),"")</f>
        <v/>
      </c>
      <c r="E7846" s="40" t="str">
        <f t="array" ref="E7846">IFERROR(INDEX(raw!$B:$H,MATCH(1,(raw!$B:$B=$B7846)*(raw!$D:$D=$C7846),0),7), "n/a")</f>
        <v/>
      </c>
    </row>
    <row r="7847">
      <c r="B7847" s="39" t="str">
        <f>IFERROR(raw!$B7846,"")</f>
        <v/>
      </c>
      <c r="C7847" s="39" t="str">
        <f>IFERROR(raw!$D7846,"")</f>
        <v/>
      </c>
      <c r="D7847" s="39" t="str">
        <f>IFERROR(__xludf.DUMMYFUNCTION("IFERROR(RANK(raw!$H7846,Filter(raw!$H$2:$H10000,raw!$B$2:$B10000=raw!$B7846),1),"""")"),"")</f>
        <v/>
      </c>
      <c r="E7847" s="40" t="str">
        <f t="array" ref="E7847">IFERROR(INDEX(raw!$B:$H,MATCH(1,(raw!$B:$B=$B7847)*(raw!$D:$D=$C7847),0),7), "n/a")</f>
        <v/>
      </c>
    </row>
    <row r="7848">
      <c r="B7848" s="39" t="str">
        <f>IFERROR(raw!$B7847,"")</f>
        <v/>
      </c>
      <c r="C7848" s="39" t="str">
        <f>IFERROR(raw!$D7847,"")</f>
        <v/>
      </c>
      <c r="D7848" s="39" t="str">
        <f>IFERROR(__xludf.DUMMYFUNCTION("IFERROR(RANK(raw!$H7847,Filter(raw!$H$2:$H10000,raw!$B$2:$B10000=raw!$B7847),1),"""")"),"")</f>
        <v/>
      </c>
      <c r="E7848" s="40" t="str">
        <f t="array" ref="E7848">IFERROR(INDEX(raw!$B:$H,MATCH(1,(raw!$B:$B=$B7848)*(raw!$D:$D=$C7848),0),7), "n/a")</f>
        <v/>
      </c>
    </row>
    <row r="7849">
      <c r="B7849" s="39" t="str">
        <f>IFERROR(raw!$B7848,"")</f>
        <v/>
      </c>
      <c r="C7849" s="39" t="str">
        <f>IFERROR(raw!$D7848,"")</f>
        <v/>
      </c>
      <c r="D7849" s="39" t="str">
        <f>IFERROR(__xludf.DUMMYFUNCTION("IFERROR(RANK(raw!$H7848,Filter(raw!$H$2:$H10000,raw!$B$2:$B10000=raw!$B7848),1),"""")"),"")</f>
        <v/>
      </c>
      <c r="E7849" s="40" t="str">
        <f t="array" ref="E7849">IFERROR(INDEX(raw!$B:$H,MATCH(1,(raw!$B:$B=$B7849)*(raw!$D:$D=$C7849),0),7), "n/a")</f>
        <v/>
      </c>
    </row>
    <row r="7850">
      <c r="B7850" s="39" t="str">
        <f>IFERROR(raw!$B7849,"")</f>
        <v/>
      </c>
      <c r="C7850" s="39" t="str">
        <f>IFERROR(raw!$D7849,"")</f>
        <v/>
      </c>
      <c r="D7850" s="39" t="str">
        <f>IFERROR(__xludf.DUMMYFUNCTION("IFERROR(RANK(raw!$H7849,Filter(raw!$H$2:$H10000,raw!$B$2:$B10000=raw!$B7849),1),"""")"),"")</f>
        <v/>
      </c>
      <c r="E7850" s="40" t="str">
        <f t="array" ref="E7850">IFERROR(INDEX(raw!$B:$H,MATCH(1,(raw!$B:$B=$B7850)*(raw!$D:$D=$C7850),0),7), "n/a")</f>
        <v/>
      </c>
    </row>
    <row r="7851">
      <c r="B7851" s="39" t="str">
        <f>IFERROR(raw!$B7850,"")</f>
        <v/>
      </c>
      <c r="C7851" s="39" t="str">
        <f>IFERROR(raw!$D7850,"")</f>
        <v/>
      </c>
      <c r="D7851" s="39" t="str">
        <f>IFERROR(__xludf.DUMMYFUNCTION("IFERROR(RANK(raw!$H7850,Filter(raw!$H$2:$H10000,raw!$B$2:$B10000=raw!$B7850),1),"""")"),"")</f>
        <v/>
      </c>
      <c r="E7851" s="40" t="str">
        <f t="array" ref="E7851">IFERROR(INDEX(raw!$B:$H,MATCH(1,(raw!$B:$B=$B7851)*(raw!$D:$D=$C7851),0),7), "n/a")</f>
        <v/>
      </c>
    </row>
    <row r="7852">
      <c r="B7852" s="39" t="str">
        <f>IFERROR(raw!$B7851,"")</f>
        <v/>
      </c>
      <c r="C7852" s="39" t="str">
        <f>IFERROR(raw!$D7851,"")</f>
        <v/>
      </c>
      <c r="D7852" s="39" t="str">
        <f>IFERROR(__xludf.DUMMYFUNCTION("IFERROR(RANK(raw!$H7851,Filter(raw!$H$2:$H10000,raw!$B$2:$B10000=raw!$B7851),1),"""")"),"")</f>
        <v/>
      </c>
      <c r="E7852" s="40" t="str">
        <f t="array" ref="E7852">IFERROR(INDEX(raw!$B:$H,MATCH(1,(raw!$B:$B=$B7852)*(raw!$D:$D=$C7852),0),7), "n/a")</f>
        <v/>
      </c>
    </row>
    <row r="7853">
      <c r="B7853" s="39" t="str">
        <f>IFERROR(raw!$B7852,"")</f>
        <v/>
      </c>
      <c r="C7853" s="39" t="str">
        <f>IFERROR(raw!$D7852,"")</f>
        <v/>
      </c>
      <c r="D7853" s="39" t="str">
        <f>IFERROR(__xludf.DUMMYFUNCTION("IFERROR(RANK(raw!$H7852,Filter(raw!$H$2:$H10000,raw!$B$2:$B10000=raw!$B7852),1),"""")"),"")</f>
        <v/>
      </c>
      <c r="E7853" s="40" t="str">
        <f t="array" ref="E7853">IFERROR(INDEX(raw!$B:$H,MATCH(1,(raw!$B:$B=$B7853)*(raw!$D:$D=$C7853),0),7), "n/a")</f>
        <v/>
      </c>
    </row>
    <row r="7854">
      <c r="B7854" s="39" t="str">
        <f>IFERROR(raw!$B7853,"")</f>
        <v/>
      </c>
      <c r="C7854" s="39" t="str">
        <f>IFERROR(raw!$D7853,"")</f>
        <v/>
      </c>
      <c r="D7854" s="39" t="str">
        <f>IFERROR(__xludf.DUMMYFUNCTION("IFERROR(RANK(raw!$H7853,Filter(raw!$H$2:$H10000,raw!$B$2:$B10000=raw!$B7853),1),"""")"),"")</f>
        <v/>
      </c>
      <c r="E7854" s="40" t="str">
        <f t="array" ref="E7854">IFERROR(INDEX(raw!$B:$H,MATCH(1,(raw!$B:$B=$B7854)*(raw!$D:$D=$C7854),0),7), "n/a")</f>
        <v/>
      </c>
    </row>
    <row r="7855">
      <c r="B7855" s="39" t="str">
        <f>IFERROR(raw!$B7854,"")</f>
        <v/>
      </c>
      <c r="C7855" s="39" t="str">
        <f>IFERROR(raw!$D7854,"")</f>
        <v/>
      </c>
      <c r="D7855" s="39" t="str">
        <f>IFERROR(__xludf.DUMMYFUNCTION("IFERROR(RANK(raw!$H7854,Filter(raw!$H$2:$H10000,raw!$B$2:$B10000=raw!$B7854),1),"""")"),"")</f>
        <v/>
      </c>
      <c r="E7855" s="40" t="str">
        <f t="array" ref="E7855">IFERROR(INDEX(raw!$B:$H,MATCH(1,(raw!$B:$B=$B7855)*(raw!$D:$D=$C7855),0),7), "n/a")</f>
        <v/>
      </c>
    </row>
    <row r="7856">
      <c r="B7856" s="39" t="str">
        <f>IFERROR(raw!$B7855,"")</f>
        <v/>
      </c>
      <c r="C7856" s="39" t="str">
        <f>IFERROR(raw!$D7855,"")</f>
        <v/>
      </c>
      <c r="D7856" s="39" t="str">
        <f>IFERROR(__xludf.DUMMYFUNCTION("IFERROR(RANK(raw!$H7855,Filter(raw!$H$2:$H10000,raw!$B$2:$B10000=raw!$B7855),1),"""")"),"")</f>
        <v/>
      </c>
      <c r="E7856" s="40" t="str">
        <f t="array" ref="E7856">IFERROR(INDEX(raw!$B:$H,MATCH(1,(raw!$B:$B=$B7856)*(raw!$D:$D=$C7856),0),7), "n/a")</f>
        <v/>
      </c>
    </row>
    <row r="7857">
      <c r="B7857" s="39" t="str">
        <f>IFERROR(raw!$B7856,"")</f>
        <v/>
      </c>
      <c r="C7857" s="39" t="str">
        <f>IFERROR(raw!$D7856,"")</f>
        <v/>
      </c>
      <c r="D7857" s="39" t="str">
        <f>IFERROR(__xludf.DUMMYFUNCTION("IFERROR(RANK(raw!$H7856,Filter(raw!$H$2:$H10000,raw!$B$2:$B10000=raw!$B7856),1),"""")"),"")</f>
        <v/>
      </c>
      <c r="E7857" s="40" t="str">
        <f t="array" ref="E7857">IFERROR(INDEX(raw!$B:$H,MATCH(1,(raw!$B:$B=$B7857)*(raw!$D:$D=$C7857),0),7), "n/a")</f>
        <v/>
      </c>
    </row>
    <row r="7858">
      <c r="B7858" s="39" t="str">
        <f>IFERROR(raw!$B7857,"")</f>
        <v/>
      </c>
      <c r="C7858" s="39" t="str">
        <f>IFERROR(raw!$D7857,"")</f>
        <v/>
      </c>
      <c r="D7858" s="39" t="str">
        <f>IFERROR(__xludf.DUMMYFUNCTION("IFERROR(RANK(raw!$H7857,Filter(raw!$H$2:$H10000,raw!$B$2:$B10000=raw!$B7857),1),"""")"),"")</f>
        <v/>
      </c>
      <c r="E7858" s="40" t="str">
        <f t="array" ref="E7858">IFERROR(INDEX(raw!$B:$H,MATCH(1,(raw!$B:$B=$B7858)*(raw!$D:$D=$C7858),0),7), "n/a")</f>
        <v/>
      </c>
    </row>
    <row r="7859">
      <c r="B7859" s="39" t="str">
        <f>IFERROR(raw!$B7858,"")</f>
        <v/>
      </c>
      <c r="C7859" s="39" t="str">
        <f>IFERROR(raw!$D7858,"")</f>
        <v/>
      </c>
      <c r="D7859" s="39" t="str">
        <f>IFERROR(__xludf.DUMMYFUNCTION("IFERROR(RANK(raw!$H7858,Filter(raw!$H$2:$H10000,raw!$B$2:$B10000=raw!$B7858),1),"""")"),"")</f>
        <v/>
      </c>
      <c r="E7859" s="40" t="str">
        <f t="array" ref="E7859">IFERROR(INDEX(raw!$B:$H,MATCH(1,(raw!$B:$B=$B7859)*(raw!$D:$D=$C7859),0),7), "n/a")</f>
        <v/>
      </c>
    </row>
    <row r="7860">
      <c r="B7860" s="39" t="str">
        <f>IFERROR(raw!$B7859,"")</f>
        <v/>
      </c>
      <c r="C7860" s="39" t="str">
        <f>IFERROR(raw!$D7859,"")</f>
        <v/>
      </c>
      <c r="D7860" s="39" t="str">
        <f>IFERROR(__xludf.DUMMYFUNCTION("IFERROR(RANK(raw!$H7859,Filter(raw!$H$2:$H10000,raw!$B$2:$B10000=raw!$B7859),1),"""")"),"")</f>
        <v/>
      </c>
      <c r="E7860" s="40" t="str">
        <f t="array" ref="E7860">IFERROR(INDEX(raw!$B:$H,MATCH(1,(raw!$B:$B=$B7860)*(raw!$D:$D=$C7860),0),7), "n/a")</f>
        <v/>
      </c>
    </row>
    <row r="7861">
      <c r="B7861" s="39" t="str">
        <f>IFERROR(raw!$B7860,"")</f>
        <v/>
      </c>
      <c r="C7861" s="39" t="str">
        <f>IFERROR(raw!$D7860,"")</f>
        <v/>
      </c>
      <c r="D7861" s="39" t="str">
        <f>IFERROR(__xludf.DUMMYFUNCTION("IFERROR(RANK(raw!$H7860,Filter(raw!$H$2:$H10000,raw!$B$2:$B10000=raw!$B7860),1),"""")"),"")</f>
        <v/>
      </c>
      <c r="E7861" s="40" t="str">
        <f t="array" ref="E7861">IFERROR(INDEX(raw!$B:$H,MATCH(1,(raw!$B:$B=$B7861)*(raw!$D:$D=$C7861),0),7), "n/a")</f>
        <v/>
      </c>
    </row>
    <row r="7862">
      <c r="B7862" s="39" t="str">
        <f>IFERROR(raw!$B7861,"")</f>
        <v/>
      </c>
      <c r="C7862" s="39" t="str">
        <f>IFERROR(raw!$D7861,"")</f>
        <v/>
      </c>
      <c r="D7862" s="39" t="str">
        <f>IFERROR(__xludf.DUMMYFUNCTION("IFERROR(RANK(raw!$H7861,Filter(raw!$H$2:$H10000,raw!$B$2:$B10000=raw!$B7861),1),"""")"),"")</f>
        <v/>
      </c>
      <c r="E7862" s="40" t="str">
        <f t="array" ref="E7862">IFERROR(INDEX(raw!$B:$H,MATCH(1,(raw!$B:$B=$B7862)*(raw!$D:$D=$C7862),0),7), "n/a")</f>
        <v/>
      </c>
    </row>
    <row r="7863">
      <c r="B7863" s="39" t="str">
        <f>IFERROR(raw!$B7862,"")</f>
        <v/>
      </c>
      <c r="C7863" s="39" t="str">
        <f>IFERROR(raw!$D7862,"")</f>
        <v/>
      </c>
      <c r="D7863" s="39" t="str">
        <f>IFERROR(__xludf.DUMMYFUNCTION("IFERROR(RANK(raw!$H7862,Filter(raw!$H$2:$H10000,raw!$B$2:$B10000=raw!$B7862),1),"""")"),"")</f>
        <v/>
      </c>
      <c r="E7863" s="40" t="str">
        <f t="array" ref="E7863">IFERROR(INDEX(raw!$B:$H,MATCH(1,(raw!$B:$B=$B7863)*(raw!$D:$D=$C7863),0),7), "n/a")</f>
        <v/>
      </c>
    </row>
    <row r="7864">
      <c r="B7864" s="39" t="str">
        <f>IFERROR(raw!$B7863,"")</f>
        <v/>
      </c>
      <c r="C7864" s="39" t="str">
        <f>IFERROR(raw!$D7863,"")</f>
        <v/>
      </c>
      <c r="D7864" s="39" t="str">
        <f>IFERROR(__xludf.DUMMYFUNCTION("IFERROR(RANK(raw!$H7863,Filter(raw!$H$2:$H10000,raw!$B$2:$B10000=raw!$B7863),1),"""")"),"")</f>
        <v/>
      </c>
      <c r="E7864" s="40" t="str">
        <f t="array" ref="E7864">IFERROR(INDEX(raw!$B:$H,MATCH(1,(raw!$B:$B=$B7864)*(raw!$D:$D=$C7864),0),7), "n/a")</f>
        <v/>
      </c>
    </row>
    <row r="7865">
      <c r="B7865" s="39" t="str">
        <f>IFERROR(raw!$B7864,"")</f>
        <v/>
      </c>
      <c r="C7865" s="39" t="str">
        <f>IFERROR(raw!$D7864,"")</f>
        <v/>
      </c>
      <c r="D7865" s="39" t="str">
        <f>IFERROR(__xludf.DUMMYFUNCTION("IFERROR(RANK(raw!$H7864,Filter(raw!$H$2:$H10000,raw!$B$2:$B10000=raw!$B7864),1),"""")"),"")</f>
        <v/>
      </c>
      <c r="E7865" s="40" t="str">
        <f t="array" ref="E7865">IFERROR(INDEX(raw!$B:$H,MATCH(1,(raw!$B:$B=$B7865)*(raw!$D:$D=$C7865),0),7), "n/a")</f>
        <v/>
      </c>
    </row>
    <row r="7866">
      <c r="B7866" s="39" t="str">
        <f>IFERROR(raw!$B7865,"")</f>
        <v/>
      </c>
      <c r="C7866" s="39" t="str">
        <f>IFERROR(raw!$D7865,"")</f>
        <v/>
      </c>
      <c r="D7866" s="39" t="str">
        <f>IFERROR(__xludf.DUMMYFUNCTION("IFERROR(RANK(raw!$H7865,Filter(raw!$H$2:$H10000,raw!$B$2:$B10000=raw!$B7865),1),"""")"),"")</f>
        <v/>
      </c>
      <c r="E7866" s="40" t="str">
        <f t="array" ref="E7866">IFERROR(INDEX(raw!$B:$H,MATCH(1,(raw!$B:$B=$B7866)*(raw!$D:$D=$C7866),0),7), "n/a")</f>
        <v/>
      </c>
    </row>
    <row r="7867">
      <c r="B7867" s="39" t="str">
        <f>IFERROR(raw!$B7866,"")</f>
        <v/>
      </c>
      <c r="C7867" s="39" t="str">
        <f>IFERROR(raw!$D7866,"")</f>
        <v/>
      </c>
      <c r="D7867" s="39" t="str">
        <f>IFERROR(__xludf.DUMMYFUNCTION("IFERROR(RANK(raw!$H7866,Filter(raw!$H$2:$H10000,raw!$B$2:$B10000=raw!$B7866),1),"""")"),"")</f>
        <v/>
      </c>
      <c r="E7867" s="40" t="str">
        <f t="array" ref="E7867">IFERROR(INDEX(raw!$B:$H,MATCH(1,(raw!$B:$B=$B7867)*(raw!$D:$D=$C7867),0),7), "n/a")</f>
        <v/>
      </c>
    </row>
    <row r="7868">
      <c r="B7868" s="39" t="str">
        <f>IFERROR(raw!$B7867,"")</f>
        <v/>
      </c>
      <c r="C7868" s="39" t="str">
        <f>IFERROR(raw!$D7867,"")</f>
        <v/>
      </c>
      <c r="D7868" s="39" t="str">
        <f>IFERROR(__xludf.DUMMYFUNCTION("IFERROR(RANK(raw!$H7867,Filter(raw!$H$2:$H10000,raw!$B$2:$B10000=raw!$B7867),1),"""")"),"")</f>
        <v/>
      </c>
      <c r="E7868" s="40" t="str">
        <f t="array" ref="E7868">IFERROR(INDEX(raw!$B:$H,MATCH(1,(raw!$B:$B=$B7868)*(raw!$D:$D=$C7868),0),7), "n/a")</f>
        <v/>
      </c>
    </row>
    <row r="7869">
      <c r="B7869" s="39" t="str">
        <f>IFERROR(raw!$B7868,"")</f>
        <v/>
      </c>
      <c r="C7869" s="39" t="str">
        <f>IFERROR(raw!$D7868,"")</f>
        <v/>
      </c>
      <c r="D7869" s="39" t="str">
        <f>IFERROR(__xludf.DUMMYFUNCTION("IFERROR(RANK(raw!$H7868,Filter(raw!$H$2:$H10000,raw!$B$2:$B10000=raw!$B7868),1),"""")"),"")</f>
        <v/>
      </c>
      <c r="E7869" s="40" t="str">
        <f t="array" ref="E7869">IFERROR(INDEX(raw!$B:$H,MATCH(1,(raw!$B:$B=$B7869)*(raw!$D:$D=$C7869),0),7), "n/a")</f>
        <v/>
      </c>
    </row>
    <row r="7870">
      <c r="B7870" s="39" t="str">
        <f>IFERROR(raw!$B7869,"")</f>
        <v/>
      </c>
      <c r="C7870" s="39" t="str">
        <f>IFERROR(raw!$D7869,"")</f>
        <v/>
      </c>
      <c r="D7870" s="39" t="str">
        <f>IFERROR(__xludf.DUMMYFUNCTION("IFERROR(RANK(raw!$H7869,Filter(raw!$H$2:$H10000,raw!$B$2:$B10000=raw!$B7869),1),"""")"),"")</f>
        <v/>
      </c>
      <c r="E7870" s="40" t="str">
        <f t="array" ref="E7870">IFERROR(INDEX(raw!$B:$H,MATCH(1,(raw!$B:$B=$B7870)*(raw!$D:$D=$C7870),0),7), "n/a")</f>
        <v/>
      </c>
    </row>
    <row r="7871">
      <c r="B7871" s="39" t="str">
        <f>IFERROR(raw!$B7870,"")</f>
        <v/>
      </c>
      <c r="C7871" s="39" t="str">
        <f>IFERROR(raw!$D7870,"")</f>
        <v/>
      </c>
      <c r="D7871" s="39" t="str">
        <f>IFERROR(__xludf.DUMMYFUNCTION("IFERROR(RANK(raw!$H7870,Filter(raw!$H$2:$H10000,raw!$B$2:$B10000=raw!$B7870),1),"""")"),"")</f>
        <v/>
      </c>
      <c r="E7871" s="40" t="str">
        <f t="array" ref="E7871">IFERROR(INDEX(raw!$B:$H,MATCH(1,(raw!$B:$B=$B7871)*(raw!$D:$D=$C7871),0),7), "n/a")</f>
        <v/>
      </c>
    </row>
    <row r="7872">
      <c r="B7872" s="39" t="str">
        <f>IFERROR(raw!$B7871,"")</f>
        <v/>
      </c>
      <c r="C7872" s="39" t="str">
        <f>IFERROR(raw!$D7871,"")</f>
        <v/>
      </c>
      <c r="D7872" s="39" t="str">
        <f>IFERROR(__xludf.DUMMYFUNCTION("IFERROR(RANK(raw!$H7871,Filter(raw!$H$2:$H10000,raw!$B$2:$B10000=raw!$B7871),1),"""")"),"")</f>
        <v/>
      </c>
      <c r="E7872" s="40" t="str">
        <f t="array" ref="E7872">IFERROR(INDEX(raw!$B:$H,MATCH(1,(raw!$B:$B=$B7872)*(raw!$D:$D=$C7872),0),7), "n/a")</f>
        <v/>
      </c>
    </row>
    <row r="7873">
      <c r="B7873" s="39" t="str">
        <f>IFERROR(raw!$B7872,"")</f>
        <v/>
      </c>
      <c r="C7873" s="39" t="str">
        <f>IFERROR(raw!$D7872,"")</f>
        <v/>
      </c>
      <c r="D7873" s="39" t="str">
        <f>IFERROR(__xludf.DUMMYFUNCTION("IFERROR(RANK(raw!$H7872,Filter(raw!$H$2:$H10000,raw!$B$2:$B10000=raw!$B7872),1),"""")"),"")</f>
        <v/>
      </c>
      <c r="E7873" s="40" t="str">
        <f t="array" ref="E7873">IFERROR(INDEX(raw!$B:$H,MATCH(1,(raw!$B:$B=$B7873)*(raw!$D:$D=$C7873),0),7), "n/a")</f>
        <v/>
      </c>
    </row>
    <row r="7874">
      <c r="B7874" s="39" t="str">
        <f>IFERROR(raw!$B7873,"")</f>
        <v/>
      </c>
      <c r="C7874" s="39" t="str">
        <f>IFERROR(raw!$D7873,"")</f>
        <v/>
      </c>
      <c r="D7874" s="39" t="str">
        <f>IFERROR(__xludf.DUMMYFUNCTION("IFERROR(RANK(raw!$H7873,Filter(raw!$H$2:$H10000,raw!$B$2:$B10000=raw!$B7873),1),"""")"),"")</f>
        <v/>
      </c>
      <c r="E7874" s="40" t="str">
        <f t="array" ref="E7874">IFERROR(INDEX(raw!$B:$H,MATCH(1,(raw!$B:$B=$B7874)*(raw!$D:$D=$C7874),0),7), "n/a")</f>
        <v/>
      </c>
    </row>
    <row r="7875">
      <c r="B7875" s="39" t="str">
        <f>IFERROR(raw!$B7874,"")</f>
        <v/>
      </c>
      <c r="C7875" s="39" t="str">
        <f>IFERROR(raw!$D7874,"")</f>
        <v/>
      </c>
      <c r="D7875" s="39" t="str">
        <f>IFERROR(__xludf.DUMMYFUNCTION("IFERROR(RANK(raw!$H7874,Filter(raw!$H$2:$H10000,raw!$B$2:$B10000=raw!$B7874),1),"""")"),"")</f>
        <v/>
      </c>
      <c r="E7875" s="40" t="str">
        <f t="array" ref="E7875">IFERROR(INDEX(raw!$B:$H,MATCH(1,(raw!$B:$B=$B7875)*(raw!$D:$D=$C7875),0),7), "n/a")</f>
        <v/>
      </c>
    </row>
    <row r="7876">
      <c r="B7876" s="39" t="str">
        <f>IFERROR(raw!$B7875,"")</f>
        <v/>
      </c>
      <c r="C7876" s="39" t="str">
        <f>IFERROR(raw!$D7875,"")</f>
        <v/>
      </c>
      <c r="D7876" s="39" t="str">
        <f>IFERROR(__xludf.DUMMYFUNCTION("IFERROR(RANK(raw!$H7875,Filter(raw!$H$2:$H10000,raw!$B$2:$B10000=raw!$B7875),1),"""")"),"")</f>
        <v/>
      </c>
      <c r="E7876" s="40" t="str">
        <f t="array" ref="E7876">IFERROR(INDEX(raw!$B:$H,MATCH(1,(raw!$B:$B=$B7876)*(raw!$D:$D=$C7876),0),7), "n/a")</f>
        <v/>
      </c>
    </row>
    <row r="7877">
      <c r="B7877" s="39" t="str">
        <f>IFERROR(raw!$B7876,"")</f>
        <v/>
      </c>
      <c r="C7877" s="39" t="str">
        <f>IFERROR(raw!$D7876,"")</f>
        <v/>
      </c>
      <c r="D7877" s="39" t="str">
        <f>IFERROR(__xludf.DUMMYFUNCTION("IFERROR(RANK(raw!$H7876,Filter(raw!$H$2:$H10000,raw!$B$2:$B10000=raw!$B7876),1),"""")"),"")</f>
        <v/>
      </c>
      <c r="E7877" s="40" t="str">
        <f t="array" ref="E7877">IFERROR(INDEX(raw!$B:$H,MATCH(1,(raw!$B:$B=$B7877)*(raw!$D:$D=$C7877),0),7), "n/a")</f>
        <v/>
      </c>
    </row>
    <row r="7878">
      <c r="B7878" s="39" t="str">
        <f>IFERROR(raw!$B7877,"")</f>
        <v/>
      </c>
      <c r="C7878" s="39" t="str">
        <f>IFERROR(raw!$D7877,"")</f>
        <v/>
      </c>
      <c r="D7878" s="39" t="str">
        <f>IFERROR(__xludf.DUMMYFUNCTION("IFERROR(RANK(raw!$H7877,Filter(raw!$H$2:$H10000,raw!$B$2:$B10000=raw!$B7877),1),"""")"),"")</f>
        <v/>
      </c>
      <c r="E7878" s="40" t="str">
        <f t="array" ref="E7878">IFERROR(INDEX(raw!$B:$H,MATCH(1,(raw!$B:$B=$B7878)*(raw!$D:$D=$C7878),0),7), "n/a")</f>
        <v/>
      </c>
    </row>
    <row r="7879">
      <c r="B7879" s="39" t="str">
        <f>IFERROR(raw!$B7878,"")</f>
        <v/>
      </c>
      <c r="C7879" s="39" t="str">
        <f>IFERROR(raw!$D7878,"")</f>
        <v/>
      </c>
      <c r="D7879" s="39" t="str">
        <f>IFERROR(__xludf.DUMMYFUNCTION("IFERROR(RANK(raw!$H7878,Filter(raw!$H$2:$H10000,raw!$B$2:$B10000=raw!$B7878),1),"""")"),"")</f>
        <v/>
      </c>
      <c r="E7879" s="40" t="str">
        <f t="array" ref="E7879">IFERROR(INDEX(raw!$B:$H,MATCH(1,(raw!$B:$B=$B7879)*(raw!$D:$D=$C7879),0),7), "n/a")</f>
        <v/>
      </c>
    </row>
    <row r="7880">
      <c r="B7880" s="39" t="str">
        <f>IFERROR(raw!$B7879,"")</f>
        <v/>
      </c>
      <c r="C7880" s="39" t="str">
        <f>IFERROR(raw!$D7879,"")</f>
        <v/>
      </c>
      <c r="D7880" s="39" t="str">
        <f>IFERROR(__xludf.DUMMYFUNCTION("IFERROR(RANK(raw!$H7879,Filter(raw!$H$2:$H10000,raw!$B$2:$B10000=raw!$B7879),1),"""")"),"")</f>
        <v/>
      </c>
      <c r="E7880" s="40" t="str">
        <f t="array" ref="E7880">IFERROR(INDEX(raw!$B:$H,MATCH(1,(raw!$B:$B=$B7880)*(raw!$D:$D=$C7880),0),7), "n/a")</f>
        <v/>
      </c>
    </row>
    <row r="7881">
      <c r="B7881" s="39" t="str">
        <f>IFERROR(raw!$B7880,"")</f>
        <v/>
      </c>
      <c r="C7881" s="39" t="str">
        <f>IFERROR(raw!$D7880,"")</f>
        <v/>
      </c>
      <c r="D7881" s="39" t="str">
        <f>IFERROR(__xludf.DUMMYFUNCTION("IFERROR(RANK(raw!$H7880,Filter(raw!$H$2:$H10000,raw!$B$2:$B10000=raw!$B7880),1),"""")"),"")</f>
        <v/>
      </c>
      <c r="E7881" s="40" t="str">
        <f t="array" ref="E7881">IFERROR(INDEX(raw!$B:$H,MATCH(1,(raw!$B:$B=$B7881)*(raw!$D:$D=$C7881),0),7), "n/a")</f>
        <v/>
      </c>
    </row>
    <row r="7882">
      <c r="B7882" s="39" t="str">
        <f>IFERROR(raw!$B7881,"")</f>
        <v/>
      </c>
      <c r="C7882" s="39" t="str">
        <f>IFERROR(raw!$D7881,"")</f>
        <v/>
      </c>
      <c r="D7882" s="39" t="str">
        <f>IFERROR(__xludf.DUMMYFUNCTION("IFERROR(RANK(raw!$H7881,Filter(raw!$H$2:$H10000,raw!$B$2:$B10000=raw!$B7881),1),"""")"),"")</f>
        <v/>
      </c>
      <c r="E7882" s="40" t="str">
        <f t="array" ref="E7882">IFERROR(INDEX(raw!$B:$H,MATCH(1,(raw!$B:$B=$B7882)*(raw!$D:$D=$C7882),0),7), "n/a")</f>
        <v/>
      </c>
    </row>
    <row r="7883">
      <c r="B7883" s="39" t="str">
        <f>IFERROR(raw!$B7882,"")</f>
        <v/>
      </c>
      <c r="C7883" s="39" t="str">
        <f>IFERROR(raw!$D7882,"")</f>
        <v/>
      </c>
      <c r="D7883" s="39" t="str">
        <f>IFERROR(__xludf.DUMMYFUNCTION("IFERROR(RANK(raw!$H7882,Filter(raw!$H$2:$H10000,raw!$B$2:$B10000=raw!$B7882),1),"""")"),"")</f>
        <v/>
      </c>
      <c r="E7883" s="40" t="str">
        <f t="array" ref="E7883">IFERROR(INDEX(raw!$B:$H,MATCH(1,(raw!$B:$B=$B7883)*(raw!$D:$D=$C7883),0),7), "n/a")</f>
        <v/>
      </c>
    </row>
    <row r="7884">
      <c r="B7884" s="39" t="str">
        <f>IFERROR(raw!$B7883,"")</f>
        <v/>
      </c>
      <c r="C7884" s="39" t="str">
        <f>IFERROR(raw!$D7883,"")</f>
        <v/>
      </c>
      <c r="D7884" s="39" t="str">
        <f>IFERROR(__xludf.DUMMYFUNCTION("IFERROR(RANK(raw!$H7883,Filter(raw!$H$2:$H10000,raw!$B$2:$B10000=raw!$B7883),1),"""")"),"")</f>
        <v/>
      </c>
      <c r="E7884" s="40" t="str">
        <f t="array" ref="E7884">IFERROR(INDEX(raw!$B:$H,MATCH(1,(raw!$B:$B=$B7884)*(raw!$D:$D=$C7884),0),7), "n/a")</f>
        <v/>
      </c>
    </row>
    <row r="7885">
      <c r="B7885" s="39" t="str">
        <f>IFERROR(raw!$B7884,"")</f>
        <v/>
      </c>
      <c r="C7885" s="39" t="str">
        <f>IFERROR(raw!$D7884,"")</f>
        <v/>
      </c>
      <c r="D7885" s="39" t="str">
        <f>IFERROR(__xludf.DUMMYFUNCTION("IFERROR(RANK(raw!$H7884,Filter(raw!$H$2:$H10000,raw!$B$2:$B10000=raw!$B7884),1),"""")"),"")</f>
        <v/>
      </c>
      <c r="E7885" s="40" t="str">
        <f t="array" ref="E7885">IFERROR(INDEX(raw!$B:$H,MATCH(1,(raw!$B:$B=$B7885)*(raw!$D:$D=$C7885),0),7), "n/a")</f>
        <v/>
      </c>
    </row>
    <row r="7886">
      <c r="B7886" s="39" t="str">
        <f>IFERROR(raw!$B7885,"")</f>
        <v/>
      </c>
      <c r="C7886" s="39" t="str">
        <f>IFERROR(raw!$D7885,"")</f>
        <v/>
      </c>
      <c r="D7886" s="39" t="str">
        <f>IFERROR(__xludf.DUMMYFUNCTION("IFERROR(RANK(raw!$H7885,Filter(raw!$H$2:$H10000,raw!$B$2:$B10000=raw!$B7885),1),"""")"),"")</f>
        <v/>
      </c>
      <c r="E7886" s="40" t="str">
        <f t="array" ref="E7886">IFERROR(INDEX(raw!$B:$H,MATCH(1,(raw!$B:$B=$B7886)*(raw!$D:$D=$C7886),0),7), "n/a")</f>
        <v/>
      </c>
    </row>
    <row r="7887">
      <c r="B7887" s="39" t="str">
        <f>IFERROR(raw!$B7886,"")</f>
        <v/>
      </c>
      <c r="C7887" s="39" t="str">
        <f>IFERROR(raw!$D7886,"")</f>
        <v/>
      </c>
      <c r="D7887" s="39" t="str">
        <f>IFERROR(__xludf.DUMMYFUNCTION("IFERROR(RANK(raw!$H7886,Filter(raw!$H$2:$H10000,raw!$B$2:$B10000=raw!$B7886),1),"""")"),"")</f>
        <v/>
      </c>
      <c r="E7887" s="40" t="str">
        <f t="array" ref="E7887">IFERROR(INDEX(raw!$B:$H,MATCH(1,(raw!$B:$B=$B7887)*(raw!$D:$D=$C7887),0),7), "n/a")</f>
        <v/>
      </c>
    </row>
    <row r="7888">
      <c r="B7888" s="39" t="str">
        <f>IFERROR(raw!$B7887,"")</f>
        <v/>
      </c>
      <c r="C7888" s="39" t="str">
        <f>IFERROR(raw!$D7887,"")</f>
        <v/>
      </c>
      <c r="D7888" s="39" t="str">
        <f>IFERROR(__xludf.DUMMYFUNCTION("IFERROR(RANK(raw!$H7887,Filter(raw!$H$2:$H10000,raw!$B$2:$B10000=raw!$B7887),1),"""")"),"")</f>
        <v/>
      </c>
      <c r="E7888" s="40" t="str">
        <f t="array" ref="E7888">IFERROR(INDEX(raw!$B:$H,MATCH(1,(raw!$B:$B=$B7888)*(raw!$D:$D=$C7888),0),7), "n/a")</f>
        <v/>
      </c>
    </row>
    <row r="7889">
      <c r="B7889" s="39" t="str">
        <f>IFERROR(raw!$B7888,"")</f>
        <v/>
      </c>
      <c r="C7889" s="39" t="str">
        <f>IFERROR(raw!$D7888,"")</f>
        <v/>
      </c>
      <c r="D7889" s="39" t="str">
        <f>IFERROR(__xludf.DUMMYFUNCTION("IFERROR(RANK(raw!$H7888,Filter(raw!$H$2:$H10000,raw!$B$2:$B10000=raw!$B7888),1),"""")"),"")</f>
        <v/>
      </c>
      <c r="E7889" s="40" t="str">
        <f t="array" ref="E7889">IFERROR(INDEX(raw!$B:$H,MATCH(1,(raw!$B:$B=$B7889)*(raw!$D:$D=$C7889),0),7), "n/a")</f>
        <v/>
      </c>
    </row>
    <row r="7890">
      <c r="B7890" s="39" t="str">
        <f>IFERROR(raw!$B7889,"")</f>
        <v/>
      </c>
      <c r="C7890" s="39" t="str">
        <f>IFERROR(raw!$D7889,"")</f>
        <v/>
      </c>
      <c r="D7890" s="39" t="str">
        <f>IFERROR(__xludf.DUMMYFUNCTION("IFERROR(RANK(raw!$H7889,Filter(raw!$H$2:$H10000,raw!$B$2:$B10000=raw!$B7889),1),"""")"),"")</f>
        <v/>
      </c>
      <c r="E7890" s="40" t="str">
        <f t="array" ref="E7890">IFERROR(INDEX(raw!$B:$H,MATCH(1,(raw!$B:$B=$B7890)*(raw!$D:$D=$C7890),0),7), "n/a")</f>
        <v/>
      </c>
    </row>
    <row r="7891">
      <c r="B7891" s="39" t="str">
        <f>IFERROR(raw!$B7890,"")</f>
        <v/>
      </c>
      <c r="C7891" s="39" t="str">
        <f>IFERROR(raw!$D7890,"")</f>
        <v/>
      </c>
      <c r="D7891" s="39" t="str">
        <f>IFERROR(__xludf.DUMMYFUNCTION("IFERROR(RANK(raw!$H7890,Filter(raw!$H$2:$H10000,raw!$B$2:$B10000=raw!$B7890),1),"""")"),"")</f>
        <v/>
      </c>
      <c r="E7891" s="40" t="str">
        <f t="array" ref="E7891">IFERROR(INDEX(raw!$B:$H,MATCH(1,(raw!$B:$B=$B7891)*(raw!$D:$D=$C7891),0),7), "n/a")</f>
        <v/>
      </c>
    </row>
    <row r="7892">
      <c r="B7892" s="39" t="str">
        <f>IFERROR(raw!$B7891,"")</f>
        <v/>
      </c>
      <c r="C7892" s="39" t="str">
        <f>IFERROR(raw!$D7891,"")</f>
        <v/>
      </c>
      <c r="D7892" s="39" t="str">
        <f>IFERROR(__xludf.DUMMYFUNCTION("IFERROR(RANK(raw!$H7891,Filter(raw!$H$2:$H10000,raw!$B$2:$B10000=raw!$B7891),1),"""")"),"")</f>
        <v/>
      </c>
      <c r="E7892" s="40" t="str">
        <f t="array" ref="E7892">IFERROR(INDEX(raw!$B:$H,MATCH(1,(raw!$B:$B=$B7892)*(raw!$D:$D=$C7892),0),7), "n/a")</f>
        <v/>
      </c>
    </row>
    <row r="7893">
      <c r="B7893" s="39" t="str">
        <f>IFERROR(raw!$B7892,"")</f>
        <v/>
      </c>
      <c r="C7893" s="39" t="str">
        <f>IFERROR(raw!$D7892,"")</f>
        <v/>
      </c>
      <c r="D7893" s="39" t="str">
        <f>IFERROR(__xludf.DUMMYFUNCTION("IFERROR(RANK(raw!$H7892,Filter(raw!$H$2:$H10000,raw!$B$2:$B10000=raw!$B7892),1),"""")"),"")</f>
        <v/>
      </c>
      <c r="E7893" s="40" t="str">
        <f t="array" ref="E7893">IFERROR(INDEX(raw!$B:$H,MATCH(1,(raw!$B:$B=$B7893)*(raw!$D:$D=$C7893),0),7), "n/a")</f>
        <v/>
      </c>
    </row>
    <row r="7894">
      <c r="B7894" s="39" t="str">
        <f>IFERROR(raw!$B7893,"")</f>
        <v/>
      </c>
      <c r="C7894" s="39" t="str">
        <f>IFERROR(raw!$D7893,"")</f>
        <v/>
      </c>
      <c r="D7894" s="39" t="str">
        <f>IFERROR(__xludf.DUMMYFUNCTION("IFERROR(RANK(raw!$H7893,Filter(raw!$H$2:$H10000,raw!$B$2:$B10000=raw!$B7893),1),"""")"),"")</f>
        <v/>
      </c>
      <c r="E7894" s="40" t="str">
        <f t="array" ref="E7894">IFERROR(INDEX(raw!$B:$H,MATCH(1,(raw!$B:$B=$B7894)*(raw!$D:$D=$C7894),0),7), "n/a")</f>
        <v/>
      </c>
    </row>
    <row r="7895">
      <c r="B7895" s="39" t="str">
        <f>IFERROR(raw!$B7894,"")</f>
        <v/>
      </c>
      <c r="C7895" s="39" t="str">
        <f>IFERROR(raw!$D7894,"")</f>
        <v/>
      </c>
      <c r="D7895" s="39" t="str">
        <f>IFERROR(__xludf.DUMMYFUNCTION("IFERROR(RANK(raw!$H7894,Filter(raw!$H$2:$H10000,raw!$B$2:$B10000=raw!$B7894),1),"""")"),"")</f>
        <v/>
      </c>
      <c r="E7895" s="40" t="str">
        <f t="array" ref="E7895">IFERROR(INDEX(raw!$B:$H,MATCH(1,(raw!$B:$B=$B7895)*(raw!$D:$D=$C7895),0),7), "n/a")</f>
        <v/>
      </c>
    </row>
    <row r="7896">
      <c r="B7896" s="39" t="str">
        <f>IFERROR(raw!$B7895,"")</f>
        <v/>
      </c>
      <c r="C7896" s="39" t="str">
        <f>IFERROR(raw!$D7895,"")</f>
        <v/>
      </c>
      <c r="D7896" s="39" t="str">
        <f>IFERROR(__xludf.DUMMYFUNCTION("IFERROR(RANK(raw!$H7895,Filter(raw!$H$2:$H10000,raw!$B$2:$B10000=raw!$B7895),1),"""")"),"")</f>
        <v/>
      </c>
      <c r="E7896" s="40" t="str">
        <f t="array" ref="E7896">IFERROR(INDEX(raw!$B:$H,MATCH(1,(raw!$B:$B=$B7896)*(raw!$D:$D=$C7896),0),7), "n/a")</f>
        <v/>
      </c>
    </row>
    <row r="7897">
      <c r="B7897" s="39" t="str">
        <f>IFERROR(raw!$B7896,"")</f>
        <v/>
      </c>
      <c r="C7897" s="39" t="str">
        <f>IFERROR(raw!$D7896,"")</f>
        <v/>
      </c>
      <c r="D7897" s="39" t="str">
        <f>IFERROR(__xludf.DUMMYFUNCTION("IFERROR(RANK(raw!$H7896,Filter(raw!$H$2:$H10000,raw!$B$2:$B10000=raw!$B7896),1),"""")"),"")</f>
        <v/>
      </c>
      <c r="E7897" s="40" t="str">
        <f t="array" ref="E7897">IFERROR(INDEX(raw!$B:$H,MATCH(1,(raw!$B:$B=$B7897)*(raw!$D:$D=$C7897),0),7), "n/a")</f>
        <v/>
      </c>
    </row>
    <row r="7898">
      <c r="B7898" s="39" t="str">
        <f>IFERROR(raw!$B7897,"")</f>
        <v/>
      </c>
      <c r="C7898" s="39" t="str">
        <f>IFERROR(raw!$D7897,"")</f>
        <v/>
      </c>
      <c r="D7898" s="39" t="str">
        <f>IFERROR(__xludf.DUMMYFUNCTION("IFERROR(RANK(raw!$H7897,Filter(raw!$H$2:$H10000,raw!$B$2:$B10000=raw!$B7897),1),"""")"),"")</f>
        <v/>
      </c>
      <c r="E7898" s="40" t="str">
        <f t="array" ref="E7898">IFERROR(INDEX(raw!$B:$H,MATCH(1,(raw!$B:$B=$B7898)*(raw!$D:$D=$C7898),0),7), "n/a")</f>
        <v/>
      </c>
    </row>
    <row r="7899">
      <c r="B7899" s="39" t="str">
        <f>IFERROR(raw!$B7898,"")</f>
        <v/>
      </c>
      <c r="C7899" s="39" t="str">
        <f>IFERROR(raw!$D7898,"")</f>
        <v/>
      </c>
      <c r="D7899" s="39" t="str">
        <f>IFERROR(__xludf.DUMMYFUNCTION("IFERROR(RANK(raw!$H7898,Filter(raw!$H$2:$H10000,raw!$B$2:$B10000=raw!$B7898),1),"""")"),"")</f>
        <v/>
      </c>
      <c r="E7899" s="40" t="str">
        <f t="array" ref="E7899">IFERROR(INDEX(raw!$B:$H,MATCH(1,(raw!$B:$B=$B7899)*(raw!$D:$D=$C7899),0),7), "n/a")</f>
        <v/>
      </c>
    </row>
    <row r="7900">
      <c r="B7900" s="39" t="str">
        <f>IFERROR(raw!$B7899,"")</f>
        <v/>
      </c>
      <c r="C7900" s="39" t="str">
        <f>IFERROR(raw!$D7899,"")</f>
        <v/>
      </c>
      <c r="D7900" s="39" t="str">
        <f>IFERROR(__xludf.DUMMYFUNCTION("IFERROR(RANK(raw!$H7899,Filter(raw!$H$2:$H10000,raw!$B$2:$B10000=raw!$B7899),1),"""")"),"")</f>
        <v/>
      </c>
      <c r="E7900" s="40" t="str">
        <f t="array" ref="E7900">IFERROR(INDEX(raw!$B:$H,MATCH(1,(raw!$B:$B=$B7900)*(raw!$D:$D=$C7900),0),7), "n/a")</f>
        <v/>
      </c>
    </row>
    <row r="7901">
      <c r="B7901" s="39" t="str">
        <f>IFERROR(raw!$B7900,"")</f>
        <v/>
      </c>
      <c r="C7901" s="39" t="str">
        <f>IFERROR(raw!$D7900,"")</f>
        <v/>
      </c>
      <c r="D7901" s="39" t="str">
        <f>IFERROR(__xludf.DUMMYFUNCTION("IFERROR(RANK(raw!$H7900,Filter(raw!$H$2:$H10000,raw!$B$2:$B10000=raw!$B7900),1),"""")"),"")</f>
        <v/>
      </c>
      <c r="E7901" s="40" t="str">
        <f t="array" ref="E7901">IFERROR(INDEX(raw!$B:$H,MATCH(1,(raw!$B:$B=$B7901)*(raw!$D:$D=$C7901),0),7), "n/a")</f>
        <v/>
      </c>
    </row>
    <row r="7902">
      <c r="B7902" s="39" t="str">
        <f>IFERROR(raw!$B7901,"")</f>
        <v/>
      </c>
      <c r="C7902" s="39" t="str">
        <f>IFERROR(raw!$D7901,"")</f>
        <v/>
      </c>
      <c r="D7902" s="39" t="str">
        <f>IFERROR(__xludf.DUMMYFUNCTION("IFERROR(RANK(raw!$H7901,Filter(raw!$H$2:$H10000,raw!$B$2:$B10000=raw!$B7901),1),"""")"),"")</f>
        <v/>
      </c>
      <c r="E7902" s="40" t="str">
        <f t="array" ref="E7902">IFERROR(INDEX(raw!$B:$H,MATCH(1,(raw!$B:$B=$B7902)*(raw!$D:$D=$C7902),0),7), "n/a")</f>
        <v/>
      </c>
    </row>
    <row r="7903">
      <c r="B7903" s="39" t="str">
        <f>IFERROR(raw!$B7902,"")</f>
        <v/>
      </c>
      <c r="C7903" s="39" t="str">
        <f>IFERROR(raw!$D7902,"")</f>
        <v/>
      </c>
      <c r="D7903" s="39" t="str">
        <f>IFERROR(__xludf.DUMMYFUNCTION("IFERROR(RANK(raw!$H7902,Filter(raw!$H$2:$H10000,raw!$B$2:$B10000=raw!$B7902),1),"""")"),"")</f>
        <v/>
      </c>
      <c r="E7903" s="40" t="str">
        <f t="array" ref="E7903">IFERROR(INDEX(raw!$B:$H,MATCH(1,(raw!$B:$B=$B7903)*(raw!$D:$D=$C7903),0),7), "n/a")</f>
        <v/>
      </c>
    </row>
    <row r="7904">
      <c r="B7904" s="39" t="str">
        <f>IFERROR(raw!$B7903,"")</f>
        <v/>
      </c>
      <c r="C7904" s="39" t="str">
        <f>IFERROR(raw!$D7903,"")</f>
        <v/>
      </c>
      <c r="D7904" s="39" t="str">
        <f>IFERROR(__xludf.DUMMYFUNCTION("IFERROR(RANK(raw!$H7903,Filter(raw!$H$2:$H10000,raw!$B$2:$B10000=raw!$B7903),1),"""")"),"")</f>
        <v/>
      </c>
      <c r="E7904" s="40" t="str">
        <f t="array" ref="E7904">IFERROR(INDEX(raw!$B:$H,MATCH(1,(raw!$B:$B=$B7904)*(raw!$D:$D=$C7904),0),7), "n/a")</f>
        <v/>
      </c>
    </row>
    <row r="7905">
      <c r="B7905" s="39" t="str">
        <f>IFERROR(raw!$B7904,"")</f>
        <v/>
      </c>
      <c r="C7905" s="39" t="str">
        <f>IFERROR(raw!$D7904,"")</f>
        <v/>
      </c>
      <c r="D7905" s="39" t="str">
        <f>IFERROR(__xludf.DUMMYFUNCTION("IFERROR(RANK(raw!$H7904,Filter(raw!$H$2:$H10000,raw!$B$2:$B10000=raw!$B7904),1),"""")"),"")</f>
        <v/>
      </c>
      <c r="E7905" s="40" t="str">
        <f t="array" ref="E7905">IFERROR(INDEX(raw!$B:$H,MATCH(1,(raw!$B:$B=$B7905)*(raw!$D:$D=$C7905),0),7), "n/a")</f>
        <v/>
      </c>
    </row>
    <row r="7906">
      <c r="B7906" s="39" t="str">
        <f>IFERROR(raw!$B7905,"")</f>
        <v/>
      </c>
      <c r="C7906" s="39" t="str">
        <f>IFERROR(raw!$D7905,"")</f>
        <v/>
      </c>
      <c r="D7906" s="39" t="str">
        <f>IFERROR(__xludf.DUMMYFUNCTION("IFERROR(RANK(raw!$H7905,Filter(raw!$H$2:$H10000,raw!$B$2:$B10000=raw!$B7905),1),"""")"),"")</f>
        <v/>
      </c>
      <c r="E7906" s="40" t="str">
        <f t="array" ref="E7906">IFERROR(INDEX(raw!$B:$H,MATCH(1,(raw!$B:$B=$B7906)*(raw!$D:$D=$C7906),0),7), "n/a")</f>
        <v/>
      </c>
    </row>
    <row r="7907">
      <c r="B7907" s="39" t="str">
        <f>IFERROR(raw!$B7906,"")</f>
        <v/>
      </c>
      <c r="C7907" s="39" t="str">
        <f>IFERROR(raw!$D7906,"")</f>
        <v/>
      </c>
      <c r="D7907" s="39" t="str">
        <f>IFERROR(__xludf.DUMMYFUNCTION("IFERROR(RANK(raw!$H7906,Filter(raw!$H$2:$H10000,raw!$B$2:$B10000=raw!$B7906),1),"""")"),"")</f>
        <v/>
      </c>
      <c r="E7907" s="40" t="str">
        <f t="array" ref="E7907">IFERROR(INDEX(raw!$B:$H,MATCH(1,(raw!$B:$B=$B7907)*(raw!$D:$D=$C7907),0),7), "n/a")</f>
        <v/>
      </c>
    </row>
    <row r="7908">
      <c r="B7908" s="39" t="str">
        <f>IFERROR(raw!$B7907,"")</f>
        <v/>
      </c>
      <c r="C7908" s="39" t="str">
        <f>IFERROR(raw!$D7907,"")</f>
        <v/>
      </c>
      <c r="D7908" s="39" t="str">
        <f>IFERROR(__xludf.DUMMYFUNCTION("IFERROR(RANK(raw!$H7907,Filter(raw!$H$2:$H10000,raw!$B$2:$B10000=raw!$B7907),1),"""")"),"")</f>
        <v/>
      </c>
      <c r="E7908" s="40" t="str">
        <f t="array" ref="E7908">IFERROR(INDEX(raw!$B:$H,MATCH(1,(raw!$B:$B=$B7908)*(raw!$D:$D=$C7908),0),7), "n/a")</f>
        <v/>
      </c>
    </row>
    <row r="7909">
      <c r="B7909" s="39" t="str">
        <f>IFERROR(raw!$B7908,"")</f>
        <v/>
      </c>
      <c r="C7909" s="39" t="str">
        <f>IFERROR(raw!$D7908,"")</f>
        <v/>
      </c>
      <c r="D7909" s="39" t="str">
        <f>IFERROR(__xludf.DUMMYFUNCTION("IFERROR(RANK(raw!$H7908,Filter(raw!$H$2:$H10000,raw!$B$2:$B10000=raw!$B7908),1),"""")"),"")</f>
        <v/>
      </c>
      <c r="E7909" s="40" t="str">
        <f t="array" ref="E7909">IFERROR(INDEX(raw!$B:$H,MATCH(1,(raw!$B:$B=$B7909)*(raw!$D:$D=$C7909),0),7), "n/a")</f>
        <v/>
      </c>
    </row>
    <row r="7910">
      <c r="B7910" s="39" t="str">
        <f>IFERROR(raw!$B7909,"")</f>
        <v/>
      </c>
      <c r="C7910" s="39" t="str">
        <f>IFERROR(raw!$D7909,"")</f>
        <v/>
      </c>
      <c r="D7910" s="39" t="str">
        <f>IFERROR(__xludf.DUMMYFUNCTION("IFERROR(RANK(raw!$H7909,Filter(raw!$H$2:$H10000,raw!$B$2:$B10000=raw!$B7909),1),"""")"),"")</f>
        <v/>
      </c>
      <c r="E7910" s="40" t="str">
        <f t="array" ref="E7910">IFERROR(INDEX(raw!$B:$H,MATCH(1,(raw!$B:$B=$B7910)*(raw!$D:$D=$C7910),0),7), "n/a")</f>
        <v/>
      </c>
    </row>
    <row r="7911">
      <c r="B7911" s="39" t="str">
        <f>IFERROR(raw!$B7910,"")</f>
        <v/>
      </c>
      <c r="C7911" s="39" t="str">
        <f>IFERROR(raw!$D7910,"")</f>
        <v/>
      </c>
      <c r="D7911" s="39" t="str">
        <f>IFERROR(__xludf.DUMMYFUNCTION("IFERROR(RANK(raw!$H7910,Filter(raw!$H$2:$H10000,raw!$B$2:$B10000=raw!$B7910),1),"""")"),"")</f>
        <v/>
      </c>
      <c r="E7911" s="40" t="str">
        <f t="array" ref="E7911">IFERROR(INDEX(raw!$B:$H,MATCH(1,(raw!$B:$B=$B7911)*(raw!$D:$D=$C7911),0),7), "n/a")</f>
        <v/>
      </c>
    </row>
    <row r="7912">
      <c r="B7912" s="39" t="str">
        <f>IFERROR(raw!$B7911,"")</f>
        <v/>
      </c>
      <c r="C7912" s="39" t="str">
        <f>IFERROR(raw!$D7911,"")</f>
        <v/>
      </c>
      <c r="D7912" s="39" t="str">
        <f>IFERROR(__xludf.DUMMYFUNCTION("IFERROR(RANK(raw!$H7911,Filter(raw!$H$2:$H10000,raw!$B$2:$B10000=raw!$B7911),1),"""")"),"")</f>
        <v/>
      </c>
      <c r="E7912" s="40" t="str">
        <f t="array" ref="E7912">IFERROR(INDEX(raw!$B:$H,MATCH(1,(raw!$B:$B=$B7912)*(raw!$D:$D=$C7912),0),7), "n/a")</f>
        <v/>
      </c>
    </row>
    <row r="7913">
      <c r="B7913" s="39" t="str">
        <f>IFERROR(raw!$B7912,"")</f>
        <v/>
      </c>
      <c r="C7913" s="39" t="str">
        <f>IFERROR(raw!$D7912,"")</f>
        <v/>
      </c>
      <c r="D7913" s="39" t="str">
        <f>IFERROR(__xludf.DUMMYFUNCTION("IFERROR(RANK(raw!$H7912,Filter(raw!$H$2:$H10000,raw!$B$2:$B10000=raw!$B7912),1),"""")"),"")</f>
        <v/>
      </c>
      <c r="E7913" s="40" t="str">
        <f t="array" ref="E7913">IFERROR(INDEX(raw!$B:$H,MATCH(1,(raw!$B:$B=$B7913)*(raw!$D:$D=$C7913),0),7), "n/a")</f>
        <v/>
      </c>
    </row>
    <row r="7914">
      <c r="B7914" s="39" t="str">
        <f>IFERROR(raw!$B7913,"")</f>
        <v/>
      </c>
      <c r="C7914" s="39" t="str">
        <f>IFERROR(raw!$D7913,"")</f>
        <v/>
      </c>
      <c r="D7914" s="39" t="str">
        <f>IFERROR(__xludf.DUMMYFUNCTION("IFERROR(RANK(raw!$H7913,Filter(raw!$H$2:$H10000,raw!$B$2:$B10000=raw!$B7913),1),"""")"),"")</f>
        <v/>
      </c>
      <c r="E7914" s="40" t="str">
        <f t="array" ref="E7914">IFERROR(INDEX(raw!$B:$H,MATCH(1,(raw!$B:$B=$B7914)*(raw!$D:$D=$C7914),0),7), "n/a")</f>
        <v/>
      </c>
    </row>
    <row r="7915">
      <c r="B7915" s="39" t="str">
        <f>IFERROR(raw!$B7914,"")</f>
        <v/>
      </c>
      <c r="C7915" s="39" t="str">
        <f>IFERROR(raw!$D7914,"")</f>
        <v/>
      </c>
      <c r="D7915" s="39" t="str">
        <f>IFERROR(__xludf.DUMMYFUNCTION("IFERROR(RANK(raw!$H7914,Filter(raw!$H$2:$H10000,raw!$B$2:$B10000=raw!$B7914),1),"""")"),"")</f>
        <v/>
      </c>
      <c r="E7915" s="40" t="str">
        <f t="array" ref="E7915">IFERROR(INDEX(raw!$B:$H,MATCH(1,(raw!$B:$B=$B7915)*(raw!$D:$D=$C7915),0),7), "n/a")</f>
        <v/>
      </c>
    </row>
    <row r="7916">
      <c r="B7916" s="39" t="str">
        <f>IFERROR(raw!$B7915,"")</f>
        <v/>
      </c>
      <c r="C7916" s="39" t="str">
        <f>IFERROR(raw!$D7915,"")</f>
        <v/>
      </c>
      <c r="D7916" s="39" t="str">
        <f>IFERROR(__xludf.DUMMYFUNCTION("IFERROR(RANK(raw!$H7915,Filter(raw!$H$2:$H10000,raw!$B$2:$B10000=raw!$B7915),1),"""")"),"")</f>
        <v/>
      </c>
      <c r="E7916" s="40" t="str">
        <f t="array" ref="E7916">IFERROR(INDEX(raw!$B:$H,MATCH(1,(raw!$B:$B=$B7916)*(raw!$D:$D=$C7916),0),7), "n/a")</f>
        <v/>
      </c>
    </row>
    <row r="7917">
      <c r="B7917" s="39" t="str">
        <f>IFERROR(raw!$B7916,"")</f>
        <v/>
      </c>
      <c r="C7917" s="39" t="str">
        <f>IFERROR(raw!$D7916,"")</f>
        <v/>
      </c>
      <c r="D7917" s="39" t="str">
        <f>IFERROR(__xludf.DUMMYFUNCTION("IFERROR(RANK(raw!$H7916,Filter(raw!$H$2:$H10000,raw!$B$2:$B10000=raw!$B7916),1),"""")"),"")</f>
        <v/>
      </c>
      <c r="E7917" s="40" t="str">
        <f t="array" ref="E7917">IFERROR(INDEX(raw!$B:$H,MATCH(1,(raw!$B:$B=$B7917)*(raw!$D:$D=$C7917),0),7), "n/a")</f>
        <v/>
      </c>
    </row>
    <row r="7918">
      <c r="B7918" s="39" t="str">
        <f>IFERROR(raw!$B7917,"")</f>
        <v/>
      </c>
      <c r="C7918" s="39" t="str">
        <f>IFERROR(raw!$D7917,"")</f>
        <v/>
      </c>
      <c r="D7918" s="39" t="str">
        <f>IFERROR(__xludf.DUMMYFUNCTION("IFERROR(RANK(raw!$H7917,Filter(raw!$H$2:$H10000,raw!$B$2:$B10000=raw!$B7917),1),"""")"),"")</f>
        <v/>
      </c>
      <c r="E7918" s="40" t="str">
        <f t="array" ref="E7918">IFERROR(INDEX(raw!$B:$H,MATCH(1,(raw!$B:$B=$B7918)*(raw!$D:$D=$C7918),0),7), "n/a")</f>
        <v/>
      </c>
    </row>
    <row r="7919">
      <c r="B7919" s="39" t="str">
        <f>IFERROR(raw!$B7918,"")</f>
        <v/>
      </c>
      <c r="C7919" s="39" t="str">
        <f>IFERROR(raw!$D7918,"")</f>
        <v/>
      </c>
      <c r="D7919" s="39" t="str">
        <f>IFERROR(__xludf.DUMMYFUNCTION("IFERROR(RANK(raw!$H7918,Filter(raw!$H$2:$H10000,raw!$B$2:$B10000=raw!$B7918),1),"""")"),"")</f>
        <v/>
      </c>
      <c r="E7919" s="40" t="str">
        <f t="array" ref="E7919">IFERROR(INDEX(raw!$B:$H,MATCH(1,(raw!$B:$B=$B7919)*(raw!$D:$D=$C7919),0),7), "n/a")</f>
        <v/>
      </c>
    </row>
    <row r="7920">
      <c r="B7920" s="39" t="str">
        <f>IFERROR(raw!$B7919,"")</f>
        <v/>
      </c>
      <c r="C7920" s="39" t="str">
        <f>IFERROR(raw!$D7919,"")</f>
        <v/>
      </c>
      <c r="D7920" s="39" t="str">
        <f>IFERROR(__xludf.DUMMYFUNCTION("IFERROR(RANK(raw!$H7919,Filter(raw!$H$2:$H10000,raw!$B$2:$B10000=raw!$B7919),1),"""")"),"")</f>
        <v/>
      </c>
      <c r="E7920" s="40" t="str">
        <f t="array" ref="E7920">IFERROR(INDEX(raw!$B:$H,MATCH(1,(raw!$B:$B=$B7920)*(raw!$D:$D=$C7920),0),7), "n/a")</f>
        <v/>
      </c>
    </row>
    <row r="7921">
      <c r="B7921" s="39" t="str">
        <f>IFERROR(raw!$B7920,"")</f>
        <v/>
      </c>
      <c r="C7921" s="39" t="str">
        <f>IFERROR(raw!$D7920,"")</f>
        <v/>
      </c>
      <c r="D7921" s="39" t="str">
        <f>IFERROR(__xludf.DUMMYFUNCTION("IFERROR(RANK(raw!$H7920,Filter(raw!$H$2:$H10000,raw!$B$2:$B10000=raw!$B7920),1),"""")"),"")</f>
        <v/>
      </c>
      <c r="E7921" s="40" t="str">
        <f t="array" ref="E7921">IFERROR(INDEX(raw!$B:$H,MATCH(1,(raw!$B:$B=$B7921)*(raw!$D:$D=$C7921),0),7), "n/a")</f>
        <v/>
      </c>
    </row>
    <row r="7922">
      <c r="B7922" s="39" t="str">
        <f>IFERROR(raw!$B7921,"")</f>
        <v/>
      </c>
      <c r="C7922" s="39" t="str">
        <f>IFERROR(raw!$D7921,"")</f>
        <v/>
      </c>
      <c r="D7922" s="39" t="str">
        <f>IFERROR(__xludf.DUMMYFUNCTION("IFERROR(RANK(raw!$H7921,Filter(raw!$H$2:$H10000,raw!$B$2:$B10000=raw!$B7921),1),"""")"),"")</f>
        <v/>
      </c>
      <c r="E7922" s="40" t="str">
        <f t="array" ref="E7922">IFERROR(INDEX(raw!$B:$H,MATCH(1,(raw!$B:$B=$B7922)*(raw!$D:$D=$C7922),0),7), "n/a")</f>
        <v/>
      </c>
    </row>
    <row r="7923">
      <c r="B7923" s="39" t="str">
        <f>IFERROR(raw!$B7922,"")</f>
        <v/>
      </c>
      <c r="C7923" s="39" t="str">
        <f>IFERROR(raw!$D7922,"")</f>
        <v/>
      </c>
      <c r="D7923" s="39" t="str">
        <f>IFERROR(__xludf.DUMMYFUNCTION("IFERROR(RANK(raw!$H7922,Filter(raw!$H$2:$H10000,raw!$B$2:$B10000=raw!$B7922),1),"""")"),"")</f>
        <v/>
      </c>
      <c r="E7923" s="40" t="str">
        <f t="array" ref="E7923">IFERROR(INDEX(raw!$B:$H,MATCH(1,(raw!$B:$B=$B7923)*(raw!$D:$D=$C7923),0),7), "n/a")</f>
        <v/>
      </c>
    </row>
    <row r="7924">
      <c r="B7924" s="39" t="str">
        <f>IFERROR(raw!$B7923,"")</f>
        <v/>
      </c>
      <c r="C7924" s="39" t="str">
        <f>IFERROR(raw!$D7923,"")</f>
        <v/>
      </c>
      <c r="D7924" s="39" t="str">
        <f>IFERROR(__xludf.DUMMYFUNCTION("IFERROR(RANK(raw!$H7923,Filter(raw!$H$2:$H10000,raw!$B$2:$B10000=raw!$B7923),1),"""")"),"")</f>
        <v/>
      </c>
      <c r="E7924" s="40" t="str">
        <f t="array" ref="E7924">IFERROR(INDEX(raw!$B:$H,MATCH(1,(raw!$B:$B=$B7924)*(raw!$D:$D=$C7924),0),7), "n/a")</f>
        <v/>
      </c>
    </row>
    <row r="7925">
      <c r="B7925" s="39" t="str">
        <f>IFERROR(raw!$B7924,"")</f>
        <v/>
      </c>
      <c r="C7925" s="39" t="str">
        <f>IFERROR(raw!$D7924,"")</f>
        <v/>
      </c>
      <c r="D7925" s="39" t="str">
        <f>IFERROR(__xludf.DUMMYFUNCTION("IFERROR(RANK(raw!$H7924,Filter(raw!$H$2:$H10000,raw!$B$2:$B10000=raw!$B7924),1),"""")"),"")</f>
        <v/>
      </c>
      <c r="E7925" s="40" t="str">
        <f t="array" ref="E7925">IFERROR(INDEX(raw!$B:$H,MATCH(1,(raw!$B:$B=$B7925)*(raw!$D:$D=$C7925),0),7), "n/a")</f>
        <v/>
      </c>
    </row>
    <row r="7926">
      <c r="B7926" s="39" t="str">
        <f>IFERROR(raw!$B7925,"")</f>
        <v/>
      </c>
      <c r="C7926" s="39" t="str">
        <f>IFERROR(raw!$D7925,"")</f>
        <v/>
      </c>
      <c r="D7926" s="39" t="str">
        <f>IFERROR(__xludf.DUMMYFUNCTION("IFERROR(RANK(raw!$H7925,Filter(raw!$H$2:$H10000,raw!$B$2:$B10000=raw!$B7925),1),"""")"),"")</f>
        <v/>
      </c>
      <c r="E7926" s="40" t="str">
        <f t="array" ref="E7926">IFERROR(INDEX(raw!$B:$H,MATCH(1,(raw!$B:$B=$B7926)*(raw!$D:$D=$C7926),0),7), "n/a")</f>
        <v/>
      </c>
    </row>
    <row r="7927">
      <c r="B7927" s="39" t="str">
        <f>IFERROR(raw!$B7926,"")</f>
        <v/>
      </c>
      <c r="C7927" s="39" t="str">
        <f>IFERROR(raw!$D7926,"")</f>
        <v/>
      </c>
      <c r="D7927" s="39" t="str">
        <f>IFERROR(__xludf.DUMMYFUNCTION("IFERROR(RANK(raw!$H7926,Filter(raw!$H$2:$H10000,raw!$B$2:$B10000=raw!$B7926),1),"""")"),"")</f>
        <v/>
      </c>
      <c r="E7927" s="40" t="str">
        <f t="array" ref="E7927">IFERROR(INDEX(raw!$B:$H,MATCH(1,(raw!$B:$B=$B7927)*(raw!$D:$D=$C7927),0),7), "n/a")</f>
        <v/>
      </c>
    </row>
    <row r="7928">
      <c r="B7928" s="39" t="str">
        <f>IFERROR(raw!$B7927,"")</f>
        <v/>
      </c>
      <c r="C7928" s="39" t="str">
        <f>IFERROR(raw!$D7927,"")</f>
        <v/>
      </c>
      <c r="D7928" s="39" t="str">
        <f>IFERROR(__xludf.DUMMYFUNCTION("IFERROR(RANK(raw!$H7927,Filter(raw!$H$2:$H10000,raw!$B$2:$B10000=raw!$B7927),1),"""")"),"")</f>
        <v/>
      </c>
      <c r="E7928" s="40" t="str">
        <f t="array" ref="E7928">IFERROR(INDEX(raw!$B:$H,MATCH(1,(raw!$B:$B=$B7928)*(raw!$D:$D=$C7928),0),7), "n/a")</f>
        <v/>
      </c>
    </row>
    <row r="7929">
      <c r="B7929" s="39" t="str">
        <f>IFERROR(raw!$B7928,"")</f>
        <v/>
      </c>
      <c r="C7929" s="39" t="str">
        <f>IFERROR(raw!$D7928,"")</f>
        <v/>
      </c>
      <c r="D7929" s="39" t="str">
        <f>IFERROR(__xludf.DUMMYFUNCTION("IFERROR(RANK(raw!$H7928,Filter(raw!$H$2:$H10000,raw!$B$2:$B10000=raw!$B7928),1),"""")"),"")</f>
        <v/>
      </c>
      <c r="E7929" s="40" t="str">
        <f t="array" ref="E7929">IFERROR(INDEX(raw!$B:$H,MATCH(1,(raw!$B:$B=$B7929)*(raw!$D:$D=$C7929),0),7), "n/a")</f>
        <v/>
      </c>
    </row>
    <row r="7930">
      <c r="B7930" s="39" t="str">
        <f>IFERROR(raw!$B7929,"")</f>
        <v/>
      </c>
      <c r="C7930" s="39" t="str">
        <f>IFERROR(raw!$D7929,"")</f>
        <v/>
      </c>
      <c r="D7930" s="39" t="str">
        <f>IFERROR(__xludf.DUMMYFUNCTION("IFERROR(RANK(raw!$H7929,Filter(raw!$H$2:$H10000,raw!$B$2:$B10000=raw!$B7929),1),"""")"),"")</f>
        <v/>
      </c>
      <c r="E7930" s="40" t="str">
        <f t="array" ref="E7930">IFERROR(INDEX(raw!$B:$H,MATCH(1,(raw!$B:$B=$B7930)*(raw!$D:$D=$C7930),0),7), "n/a")</f>
        <v/>
      </c>
    </row>
    <row r="7931">
      <c r="B7931" s="39" t="str">
        <f>IFERROR(raw!$B7930,"")</f>
        <v/>
      </c>
      <c r="C7931" s="39" t="str">
        <f>IFERROR(raw!$D7930,"")</f>
        <v/>
      </c>
      <c r="D7931" s="39" t="str">
        <f>IFERROR(__xludf.DUMMYFUNCTION("IFERROR(RANK(raw!$H7930,Filter(raw!$H$2:$H10000,raw!$B$2:$B10000=raw!$B7930),1),"""")"),"")</f>
        <v/>
      </c>
      <c r="E7931" s="40" t="str">
        <f t="array" ref="E7931">IFERROR(INDEX(raw!$B:$H,MATCH(1,(raw!$B:$B=$B7931)*(raw!$D:$D=$C7931),0),7), "n/a")</f>
        <v/>
      </c>
    </row>
    <row r="7932">
      <c r="B7932" s="39" t="str">
        <f>IFERROR(raw!$B7931,"")</f>
        <v/>
      </c>
      <c r="C7932" s="39" t="str">
        <f>IFERROR(raw!$D7931,"")</f>
        <v/>
      </c>
      <c r="D7932" s="39" t="str">
        <f>IFERROR(__xludf.DUMMYFUNCTION("IFERROR(RANK(raw!$H7931,Filter(raw!$H$2:$H10000,raw!$B$2:$B10000=raw!$B7931),1),"""")"),"")</f>
        <v/>
      </c>
      <c r="E7932" s="40" t="str">
        <f t="array" ref="E7932">IFERROR(INDEX(raw!$B:$H,MATCH(1,(raw!$B:$B=$B7932)*(raw!$D:$D=$C7932),0),7), "n/a")</f>
        <v/>
      </c>
    </row>
    <row r="7933">
      <c r="B7933" s="39" t="str">
        <f>IFERROR(raw!$B7932,"")</f>
        <v/>
      </c>
      <c r="C7933" s="39" t="str">
        <f>IFERROR(raw!$D7932,"")</f>
        <v/>
      </c>
      <c r="D7933" s="39" t="str">
        <f>IFERROR(__xludf.DUMMYFUNCTION("IFERROR(RANK(raw!$H7932,Filter(raw!$H$2:$H10000,raw!$B$2:$B10000=raw!$B7932),1),"""")"),"")</f>
        <v/>
      </c>
      <c r="E7933" s="40" t="str">
        <f t="array" ref="E7933">IFERROR(INDEX(raw!$B:$H,MATCH(1,(raw!$B:$B=$B7933)*(raw!$D:$D=$C7933),0),7), "n/a")</f>
        <v/>
      </c>
    </row>
    <row r="7934">
      <c r="B7934" s="39" t="str">
        <f>IFERROR(raw!$B7933,"")</f>
        <v/>
      </c>
      <c r="C7934" s="39" t="str">
        <f>IFERROR(raw!$D7933,"")</f>
        <v/>
      </c>
      <c r="D7934" s="39" t="str">
        <f>IFERROR(__xludf.DUMMYFUNCTION("IFERROR(RANK(raw!$H7933,Filter(raw!$H$2:$H10000,raw!$B$2:$B10000=raw!$B7933),1),"""")"),"")</f>
        <v/>
      </c>
      <c r="E7934" s="40" t="str">
        <f t="array" ref="E7934">IFERROR(INDEX(raw!$B:$H,MATCH(1,(raw!$B:$B=$B7934)*(raw!$D:$D=$C7934),0),7), "n/a")</f>
        <v/>
      </c>
    </row>
    <row r="7935">
      <c r="B7935" s="39" t="str">
        <f>IFERROR(raw!$B7934,"")</f>
        <v/>
      </c>
      <c r="C7935" s="39" t="str">
        <f>IFERROR(raw!$D7934,"")</f>
        <v/>
      </c>
      <c r="D7935" s="39" t="str">
        <f>IFERROR(__xludf.DUMMYFUNCTION("IFERROR(RANK(raw!$H7934,Filter(raw!$H$2:$H10000,raw!$B$2:$B10000=raw!$B7934),1),"""")"),"")</f>
        <v/>
      </c>
      <c r="E7935" s="40" t="str">
        <f t="array" ref="E7935">IFERROR(INDEX(raw!$B:$H,MATCH(1,(raw!$B:$B=$B7935)*(raw!$D:$D=$C7935),0),7), "n/a")</f>
        <v/>
      </c>
    </row>
    <row r="7936">
      <c r="B7936" s="39" t="str">
        <f>IFERROR(raw!$B7935,"")</f>
        <v/>
      </c>
      <c r="C7936" s="39" t="str">
        <f>IFERROR(raw!$D7935,"")</f>
        <v/>
      </c>
      <c r="D7936" s="39" t="str">
        <f>IFERROR(__xludf.DUMMYFUNCTION("IFERROR(RANK(raw!$H7935,Filter(raw!$H$2:$H10000,raw!$B$2:$B10000=raw!$B7935),1),"""")"),"")</f>
        <v/>
      </c>
      <c r="E7936" s="40" t="str">
        <f t="array" ref="E7936">IFERROR(INDEX(raw!$B:$H,MATCH(1,(raw!$B:$B=$B7936)*(raw!$D:$D=$C7936),0),7), "n/a")</f>
        <v/>
      </c>
    </row>
    <row r="7937">
      <c r="B7937" s="39" t="str">
        <f>IFERROR(raw!$B7936,"")</f>
        <v/>
      </c>
      <c r="C7937" s="39" t="str">
        <f>IFERROR(raw!$D7936,"")</f>
        <v/>
      </c>
      <c r="D7937" s="39" t="str">
        <f>IFERROR(__xludf.DUMMYFUNCTION("IFERROR(RANK(raw!$H7936,Filter(raw!$H$2:$H10000,raw!$B$2:$B10000=raw!$B7936),1),"""")"),"")</f>
        <v/>
      </c>
      <c r="E7937" s="40" t="str">
        <f t="array" ref="E7937">IFERROR(INDEX(raw!$B:$H,MATCH(1,(raw!$B:$B=$B7937)*(raw!$D:$D=$C7937),0),7), "n/a")</f>
        <v/>
      </c>
    </row>
    <row r="7938">
      <c r="B7938" s="39" t="str">
        <f>IFERROR(raw!$B7937,"")</f>
        <v/>
      </c>
      <c r="C7938" s="39" t="str">
        <f>IFERROR(raw!$D7937,"")</f>
        <v/>
      </c>
      <c r="D7938" s="39" t="str">
        <f>IFERROR(__xludf.DUMMYFUNCTION("IFERROR(RANK(raw!$H7937,Filter(raw!$H$2:$H10000,raw!$B$2:$B10000=raw!$B7937),1),"""")"),"")</f>
        <v/>
      </c>
      <c r="E7938" s="40" t="str">
        <f t="array" ref="E7938">IFERROR(INDEX(raw!$B:$H,MATCH(1,(raw!$B:$B=$B7938)*(raw!$D:$D=$C7938),0),7), "n/a")</f>
        <v/>
      </c>
    </row>
    <row r="7939">
      <c r="B7939" s="39" t="str">
        <f>IFERROR(raw!$B7938,"")</f>
        <v/>
      </c>
      <c r="C7939" s="39" t="str">
        <f>IFERROR(raw!$D7938,"")</f>
        <v/>
      </c>
      <c r="D7939" s="39" t="str">
        <f>IFERROR(__xludf.DUMMYFUNCTION("IFERROR(RANK(raw!$H7938,Filter(raw!$H$2:$H10000,raw!$B$2:$B10000=raw!$B7938),1),"""")"),"")</f>
        <v/>
      </c>
      <c r="E7939" s="40" t="str">
        <f t="array" ref="E7939">IFERROR(INDEX(raw!$B:$H,MATCH(1,(raw!$B:$B=$B7939)*(raw!$D:$D=$C7939),0),7), "n/a")</f>
        <v/>
      </c>
    </row>
    <row r="7940">
      <c r="B7940" s="39" t="str">
        <f>IFERROR(raw!$B7939,"")</f>
        <v/>
      </c>
      <c r="C7940" s="39" t="str">
        <f>IFERROR(raw!$D7939,"")</f>
        <v/>
      </c>
      <c r="D7940" s="39" t="str">
        <f>IFERROR(__xludf.DUMMYFUNCTION("IFERROR(RANK(raw!$H7939,Filter(raw!$H$2:$H10000,raw!$B$2:$B10000=raw!$B7939),1),"""")"),"")</f>
        <v/>
      </c>
      <c r="E7940" s="40" t="str">
        <f t="array" ref="E7940">IFERROR(INDEX(raw!$B:$H,MATCH(1,(raw!$B:$B=$B7940)*(raw!$D:$D=$C7940),0),7), "n/a")</f>
        <v/>
      </c>
    </row>
    <row r="7941">
      <c r="B7941" s="39" t="str">
        <f>IFERROR(raw!$B7940,"")</f>
        <v/>
      </c>
      <c r="C7941" s="39" t="str">
        <f>IFERROR(raw!$D7940,"")</f>
        <v/>
      </c>
      <c r="D7941" s="39" t="str">
        <f>IFERROR(__xludf.DUMMYFUNCTION("IFERROR(RANK(raw!$H7940,Filter(raw!$H$2:$H10000,raw!$B$2:$B10000=raw!$B7940),1),"""")"),"")</f>
        <v/>
      </c>
      <c r="E7941" s="40" t="str">
        <f t="array" ref="E7941">IFERROR(INDEX(raw!$B:$H,MATCH(1,(raw!$B:$B=$B7941)*(raw!$D:$D=$C7941),0),7), "n/a")</f>
        <v/>
      </c>
    </row>
    <row r="7942">
      <c r="B7942" s="39" t="str">
        <f>IFERROR(raw!$B7941,"")</f>
        <v/>
      </c>
      <c r="C7942" s="39" t="str">
        <f>IFERROR(raw!$D7941,"")</f>
        <v/>
      </c>
      <c r="D7942" s="39" t="str">
        <f>IFERROR(__xludf.DUMMYFUNCTION("IFERROR(RANK(raw!$H7941,Filter(raw!$H$2:$H10000,raw!$B$2:$B10000=raw!$B7941),1),"""")"),"")</f>
        <v/>
      </c>
      <c r="E7942" s="40" t="str">
        <f t="array" ref="E7942">IFERROR(INDEX(raw!$B:$H,MATCH(1,(raw!$B:$B=$B7942)*(raw!$D:$D=$C7942),0),7), "n/a")</f>
        <v/>
      </c>
    </row>
    <row r="7943">
      <c r="B7943" s="39" t="str">
        <f>IFERROR(raw!$B7942,"")</f>
        <v/>
      </c>
      <c r="C7943" s="39" t="str">
        <f>IFERROR(raw!$D7942,"")</f>
        <v/>
      </c>
      <c r="D7943" s="39" t="str">
        <f>IFERROR(__xludf.DUMMYFUNCTION("IFERROR(RANK(raw!$H7942,Filter(raw!$H$2:$H10000,raw!$B$2:$B10000=raw!$B7942),1),"""")"),"")</f>
        <v/>
      </c>
      <c r="E7943" s="40" t="str">
        <f t="array" ref="E7943">IFERROR(INDEX(raw!$B:$H,MATCH(1,(raw!$B:$B=$B7943)*(raw!$D:$D=$C7943),0),7), "n/a")</f>
        <v/>
      </c>
    </row>
    <row r="7944">
      <c r="B7944" s="39" t="str">
        <f>IFERROR(raw!$B7943,"")</f>
        <v/>
      </c>
      <c r="C7944" s="39" t="str">
        <f>IFERROR(raw!$D7943,"")</f>
        <v/>
      </c>
      <c r="D7944" s="39" t="str">
        <f>IFERROR(__xludf.DUMMYFUNCTION("IFERROR(RANK(raw!$H7943,Filter(raw!$H$2:$H10000,raw!$B$2:$B10000=raw!$B7943),1),"""")"),"")</f>
        <v/>
      </c>
      <c r="E7944" s="40" t="str">
        <f t="array" ref="E7944">IFERROR(INDEX(raw!$B:$H,MATCH(1,(raw!$B:$B=$B7944)*(raw!$D:$D=$C7944),0),7), "n/a")</f>
        <v/>
      </c>
    </row>
    <row r="7945">
      <c r="B7945" s="39" t="str">
        <f>IFERROR(raw!$B7944,"")</f>
        <v/>
      </c>
      <c r="C7945" s="39" t="str">
        <f>IFERROR(raw!$D7944,"")</f>
        <v/>
      </c>
      <c r="D7945" s="39" t="str">
        <f>IFERROR(__xludf.DUMMYFUNCTION("IFERROR(RANK(raw!$H7944,Filter(raw!$H$2:$H10000,raw!$B$2:$B10000=raw!$B7944),1),"""")"),"")</f>
        <v/>
      </c>
      <c r="E7945" s="40" t="str">
        <f t="array" ref="E7945">IFERROR(INDEX(raw!$B:$H,MATCH(1,(raw!$B:$B=$B7945)*(raw!$D:$D=$C7945),0),7), "n/a")</f>
        <v/>
      </c>
    </row>
    <row r="7946">
      <c r="B7946" s="39" t="str">
        <f>IFERROR(raw!$B7945,"")</f>
        <v/>
      </c>
      <c r="C7946" s="39" t="str">
        <f>IFERROR(raw!$D7945,"")</f>
        <v/>
      </c>
      <c r="D7946" s="39" t="str">
        <f>IFERROR(__xludf.DUMMYFUNCTION("IFERROR(RANK(raw!$H7945,Filter(raw!$H$2:$H10000,raw!$B$2:$B10000=raw!$B7945),1),"""")"),"")</f>
        <v/>
      </c>
      <c r="E7946" s="40" t="str">
        <f t="array" ref="E7946">IFERROR(INDEX(raw!$B:$H,MATCH(1,(raw!$B:$B=$B7946)*(raw!$D:$D=$C7946),0),7), "n/a")</f>
        <v/>
      </c>
    </row>
    <row r="7947">
      <c r="B7947" s="39" t="str">
        <f>IFERROR(raw!$B7946,"")</f>
        <v/>
      </c>
      <c r="C7947" s="39" t="str">
        <f>IFERROR(raw!$D7946,"")</f>
        <v/>
      </c>
      <c r="D7947" s="39" t="str">
        <f>IFERROR(__xludf.DUMMYFUNCTION("IFERROR(RANK(raw!$H7946,Filter(raw!$H$2:$H10000,raw!$B$2:$B10000=raw!$B7946),1),"""")"),"")</f>
        <v/>
      </c>
      <c r="E7947" s="40" t="str">
        <f t="array" ref="E7947">IFERROR(INDEX(raw!$B:$H,MATCH(1,(raw!$B:$B=$B7947)*(raw!$D:$D=$C7947),0),7), "n/a")</f>
        <v/>
      </c>
    </row>
    <row r="7948">
      <c r="B7948" s="39" t="str">
        <f>IFERROR(raw!$B7947,"")</f>
        <v/>
      </c>
      <c r="C7948" s="39" t="str">
        <f>IFERROR(raw!$D7947,"")</f>
        <v/>
      </c>
      <c r="D7948" s="39" t="str">
        <f>IFERROR(__xludf.DUMMYFUNCTION("IFERROR(RANK(raw!$H7947,Filter(raw!$H$2:$H10000,raw!$B$2:$B10000=raw!$B7947),1),"""")"),"")</f>
        <v/>
      </c>
      <c r="E7948" s="40" t="str">
        <f t="array" ref="E7948">IFERROR(INDEX(raw!$B:$H,MATCH(1,(raw!$B:$B=$B7948)*(raw!$D:$D=$C7948),0),7), "n/a")</f>
        <v/>
      </c>
    </row>
    <row r="7949">
      <c r="B7949" s="39" t="str">
        <f>IFERROR(raw!$B7948,"")</f>
        <v/>
      </c>
      <c r="C7949" s="39" t="str">
        <f>IFERROR(raw!$D7948,"")</f>
        <v/>
      </c>
      <c r="D7949" s="39" t="str">
        <f>IFERROR(__xludf.DUMMYFUNCTION("IFERROR(RANK(raw!$H7948,Filter(raw!$H$2:$H10000,raw!$B$2:$B10000=raw!$B7948),1),"""")"),"")</f>
        <v/>
      </c>
      <c r="E7949" s="40" t="str">
        <f t="array" ref="E7949">IFERROR(INDEX(raw!$B:$H,MATCH(1,(raw!$B:$B=$B7949)*(raw!$D:$D=$C7949),0),7), "n/a")</f>
        <v/>
      </c>
    </row>
    <row r="7950">
      <c r="B7950" s="39" t="str">
        <f>IFERROR(raw!$B7949,"")</f>
        <v/>
      </c>
      <c r="C7950" s="39" t="str">
        <f>IFERROR(raw!$D7949,"")</f>
        <v/>
      </c>
      <c r="D7950" s="39" t="str">
        <f>IFERROR(__xludf.DUMMYFUNCTION("IFERROR(RANK(raw!$H7949,Filter(raw!$H$2:$H10000,raw!$B$2:$B10000=raw!$B7949),1),"""")"),"")</f>
        <v/>
      </c>
      <c r="E7950" s="40" t="str">
        <f t="array" ref="E7950">IFERROR(INDEX(raw!$B:$H,MATCH(1,(raw!$B:$B=$B7950)*(raw!$D:$D=$C7950),0),7), "n/a")</f>
        <v/>
      </c>
    </row>
    <row r="7951">
      <c r="B7951" s="39" t="str">
        <f>IFERROR(raw!$B7950,"")</f>
        <v/>
      </c>
      <c r="C7951" s="39" t="str">
        <f>IFERROR(raw!$D7950,"")</f>
        <v/>
      </c>
      <c r="D7951" s="39" t="str">
        <f>IFERROR(__xludf.DUMMYFUNCTION("IFERROR(RANK(raw!$H7950,Filter(raw!$H$2:$H10000,raw!$B$2:$B10000=raw!$B7950),1),"""")"),"")</f>
        <v/>
      </c>
      <c r="E7951" s="40" t="str">
        <f t="array" ref="E7951">IFERROR(INDEX(raw!$B:$H,MATCH(1,(raw!$B:$B=$B7951)*(raw!$D:$D=$C7951),0),7), "n/a")</f>
        <v/>
      </c>
    </row>
    <row r="7952">
      <c r="B7952" s="39" t="str">
        <f>IFERROR(raw!$B7951,"")</f>
        <v/>
      </c>
      <c r="C7952" s="39" t="str">
        <f>IFERROR(raw!$D7951,"")</f>
        <v/>
      </c>
      <c r="D7952" s="39" t="str">
        <f>IFERROR(__xludf.DUMMYFUNCTION("IFERROR(RANK(raw!$H7951,Filter(raw!$H$2:$H10000,raw!$B$2:$B10000=raw!$B7951),1),"""")"),"")</f>
        <v/>
      </c>
      <c r="E7952" s="40" t="str">
        <f t="array" ref="E7952">IFERROR(INDEX(raw!$B:$H,MATCH(1,(raw!$B:$B=$B7952)*(raw!$D:$D=$C7952),0),7), "n/a")</f>
        <v/>
      </c>
    </row>
    <row r="7953">
      <c r="B7953" s="39" t="str">
        <f>IFERROR(raw!$B7952,"")</f>
        <v/>
      </c>
      <c r="C7953" s="39" t="str">
        <f>IFERROR(raw!$D7952,"")</f>
        <v/>
      </c>
      <c r="D7953" s="39" t="str">
        <f>IFERROR(__xludf.DUMMYFUNCTION("IFERROR(RANK(raw!$H7952,Filter(raw!$H$2:$H10000,raw!$B$2:$B10000=raw!$B7952),1),"""")"),"")</f>
        <v/>
      </c>
      <c r="E7953" s="40" t="str">
        <f t="array" ref="E7953">IFERROR(INDEX(raw!$B:$H,MATCH(1,(raw!$B:$B=$B7953)*(raw!$D:$D=$C7953),0),7), "n/a")</f>
        <v/>
      </c>
    </row>
    <row r="7954">
      <c r="B7954" s="39" t="str">
        <f>IFERROR(raw!$B7953,"")</f>
        <v/>
      </c>
      <c r="C7954" s="39" t="str">
        <f>IFERROR(raw!$D7953,"")</f>
        <v/>
      </c>
      <c r="D7954" s="39" t="str">
        <f>IFERROR(__xludf.DUMMYFUNCTION("IFERROR(RANK(raw!$H7953,Filter(raw!$H$2:$H10000,raw!$B$2:$B10000=raw!$B7953),1),"""")"),"")</f>
        <v/>
      </c>
      <c r="E7954" s="40" t="str">
        <f t="array" ref="E7954">IFERROR(INDEX(raw!$B:$H,MATCH(1,(raw!$B:$B=$B7954)*(raw!$D:$D=$C7954),0),7), "n/a")</f>
        <v/>
      </c>
    </row>
    <row r="7955">
      <c r="B7955" s="39" t="str">
        <f>IFERROR(raw!$B7954,"")</f>
        <v/>
      </c>
      <c r="C7955" s="39" t="str">
        <f>IFERROR(raw!$D7954,"")</f>
        <v/>
      </c>
      <c r="D7955" s="39" t="str">
        <f>IFERROR(__xludf.DUMMYFUNCTION("IFERROR(RANK(raw!$H7954,Filter(raw!$H$2:$H10000,raw!$B$2:$B10000=raw!$B7954),1),"""")"),"")</f>
        <v/>
      </c>
      <c r="E7955" s="40" t="str">
        <f t="array" ref="E7955">IFERROR(INDEX(raw!$B:$H,MATCH(1,(raw!$B:$B=$B7955)*(raw!$D:$D=$C7955),0),7), "n/a")</f>
        <v/>
      </c>
    </row>
    <row r="7956">
      <c r="B7956" s="39" t="str">
        <f>IFERROR(raw!$B7955,"")</f>
        <v/>
      </c>
      <c r="C7956" s="39" t="str">
        <f>IFERROR(raw!$D7955,"")</f>
        <v/>
      </c>
      <c r="D7956" s="39" t="str">
        <f>IFERROR(__xludf.DUMMYFUNCTION("IFERROR(RANK(raw!$H7955,Filter(raw!$H$2:$H10000,raw!$B$2:$B10000=raw!$B7955),1),"""")"),"")</f>
        <v/>
      </c>
      <c r="E7956" s="40" t="str">
        <f t="array" ref="E7956">IFERROR(INDEX(raw!$B:$H,MATCH(1,(raw!$B:$B=$B7956)*(raw!$D:$D=$C7956),0),7), "n/a")</f>
        <v/>
      </c>
    </row>
    <row r="7957">
      <c r="B7957" s="39" t="str">
        <f>IFERROR(raw!$B7956,"")</f>
        <v/>
      </c>
      <c r="C7957" s="39" t="str">
        <f>IFERROR(raw!$D7956,"")</f>
        <v/>
      </c>
      <c r="D7957" s="39" t="str">
        <f>IFERROR(__xludf.DUMMYFUNCTION("IFERROR(RANK(raw!$H7956,Filter(raw!$H$2:$H10000,raw!$B$2:$B10000=raw!$B7956),1),"""")"),"")</f>
        <v/>
      </c>
      <c r="E7957" s="40" t="str">
        <f t="array" ref="E7957">IFERROR(INDEX(raw!$B:$H,MATCH(1,(raw!$B:$B=$B7957)*(raw!$D:$D=$C7957),0),7), "n/a")</f>
        <v/>
      </c>
    </row>
    <row r="7958">
      <c r="B7958" s="39" t="str">
        <f>IFERROR(raw!$B7957,"")</f>
        <v/>
      </c>
      <c r="C7958" s="39" t="str">
        <f>IFERROR(raw!$D7957,"")</f>
        <v/>
      </c>
      <c r="D7958" s="39" t="str">
        <f>IFERROR(__xludf.DUMMYFUNCTION("IFERROR(RANK(raw!$H7957,Filter(raw!$H$2:$H10000,raw!$B$2:$B10000=raw!$B7957),1),"""")"),"")</f>
        <v/>
      </c>
      <c r="E7958" s="40" t="str">
        <f t="array" ref="E7958">IFERROR(INDEX(raw!$B:$H,MATCH(1,(raw!$B:$B=$B7958)*(raw!$D:$D=$C7958),0),7), "n/a")</f>
        <v/>
      </c>
    </row>
    <row r="7959">
      <c r="B7959" s="39" t="str">
        <f>IFERROR(raw!$B7958,"")</f>
        <v/>
      </c>
      <c r="C7959" s="39" t="str">
        <f>IFERROR(raw!$D7958,"")</f>
        <v/>
      </c>
      <c r="D7959" s="39" t="str">
        <f>IFERROR(__xludf.DUMMYFUNCTION("IFERROR(RANK(raw!$H7958,Filter(raw!$H$2:$H10000,raw!$B$2:$B10000=raw!$B7958),1),"""")"),"")</f>
        <v/>
      </c>
      <c r="E7959" s="40" t="str">
        <f t="array" ref="E7959">IFERROR(INDEX(raw!$B:$H,MATCH(1,(raw!$B:$B=$B7959)*(raw!$D:$D=$C7959),0),7), "n/a")</f>
        <v/>
      </c>
    </row>
    <row r="7960">
      <c r="B7960" s="39" t="str">
        <f>IFERROR(raw!$B7959,"")</f>
        <v/>
      </c>
      <c r="C7960" s="39" t="str">
        <f>IFERROR(raw!$D7959,"")</f>
        <v/>
      </c>
      <c r="D7960" s="39" t="str">
        <f>IFERROR(__xludf.DUMMYFUNCTION("IFERROR(RANK(raw!$H7959,Filter(raw!$H$2:$H10000,raw!$B$2:$B10000=raw!$B7959),1),"""")"),"")</f>
        <v/>
      </c>
      <c r="E7960" s="40" t="str">
        <f t="array" ref="E7960">IFERROR(INDEX(raw!$B:$H,MATCH(1,(raw!$B:$B=$B7960)*(raw!$D:$D=$C7960),0),7), "n/a")</f>
        <v/>
      </c>
    </row>
    <row r="7961">
      <c r="B7961" s="39" t="str">
        <f>IFERROR(raw!$B7960,"")</f>
        <v/>
      </c>
      <c r="C7961" s="39" t="str">
        <f>IFERROR(raw!$D7960,"")</f>
        <v/>
      </c>
      <c r="D7961" s="39" t="str">
        <f>IFERROR(__xludf.DUMMYFUNCTION("IFERROR(RANK(raw!$H7960,Filter(raw!$H$2:$H10000,raw!$B$2:$B10000=raw!$B7960),1),"""")"),"")</f>
        <v/>
      </c>
      <c r="E7961" s="40" t="str">
        <f t="array" ref="E7961">IFERROR(INDEX(raw!$B:$H,MATCH(1,(raw!$B:$B=$B7961)*(raw!$D:$D=$C7961),0),7), "n/a")</f>
        <v/>
      </c>
    </row>
    <row r="7962">
      <c r="B7962" s="39" t="str">
        <f>IFERROR(raw!$B7961,"")</f>
        <v/>
      </c>
      <c r="C7962" s="39" t="str">
        <f>IFERROR(raw!$D7961,"")</f>
        <v/>
      </c>
      <c r="D7962" s="39" t="str">
        <f>IFERROR(__xludf.DUMMYFUNCTION("IFERROR(RANK(raw!$H7961,Filter(raw!$H$2:$H10000,raw!$B$2:$B10000=raw!$B7961),1),"""")"),"")</f>
        <v/>
      </c>
      <c r="E7962" s="40" t="str">
        <f t="array" ref="E7962">IFERROR(INDEX(raw!$B:$H,MATCH(1,(raw!$B:$B=$B7962)*(raw!$D:$D=$C7962),0),7), "n/a")</f>
        <v/>
      </c>
    </row>
    <row r="7963">
      <c r="B7963" s="39" t="str">
        <f>IFERROR(raw!$B7962,"")</f>
        <v/>
      </c>
      <c r="C7963" s="39" t="str">
        <f>IFERROR(raw!$D7962,"")</f>
        <v/>
      </c>
      <c r="D7963" s="39" t="str">
        <f>IFERROR(__xludf.DUMMYFUNCTION("IFERROR(RANK(raw!$H7962,Filter(raw!$H$2:$H10000,raw!$B$2:$B10000=raw!$B7962),1),"""")"),"")</f>
        <v/>
      </c>
      <c r="E7963" s="40" t="str">
        <f t="array" ref="E7963">IFERROR(INDEX(raw!$B:$H,MATCH(1,(raw!$B:$B=$B7963)*(raw!$D:$D=$C7963),0),7), "n/a")</f>
        <v/>
      </c>
    </row>
    <row r="7964">
      <c r="B7964" s="39" t="str">
        <f>IFERROR(raw!$B7963,"")</f>
        <v/>
      </c>
      <c r="C7964" s="39" t="str">
        <f>IFERROR(raw!$D7963,"")</f>
        <v/>
      </c>
      <c r="D7964" s="39" t="str">
        <f>IFERROR(__xludf.DUMMYFUNCTION("IFERROR(RANK(raw!$H7963,Filter(raw!$H$2:$H10000,raw!$B$2:$B10000=raw!$B7963),1),"""")"),"")</f>
        <v/>
      </c>
      <c r="E7964" s="40" t="str">
        <f t="array" ref="E7964">IFERROR(INDEX(raw!$B:$H,MATCH(1,(raw!$B:$B=$B7964)*(raw!$D:$D=$C7964),0),7), "n/a")</f>
        <v/>
      </c>
    </row>
    <row r="7965">
      <c r="B7965" s="39" t="str">
        <f>IFERROR(raw!$B7964,"")</f>
        <v/>
      </c>
      <c r="C7965" s="39" t="str">
        <f>IFERROR(raw!$D7964,"")</f>
        <v/>
      </c>
      <c r="D7965" s="39" t="str">
        <f>IFERROR(__xludf.DUMMYFUNCTION("IFERROR(RANK(raw!$H7964,Filter(raw!$H$2:$H10000,raw!$B$2:$B10000=raw!$B7964),1),"""")"),"")</f>
        <v/>
      </c>
      <c r="E7965" s="40" t="str">
        <f t="array" ref="E7965">IFERROR(INDEX(raw!$B:$H,MATCH(1,(raw!$B:$B=$B7965)*(raw!$D:$D=$C7965),0),7), "n/a")</f>
        <v/>
      </c>
    </row>
    <row r="7966">
      <c r="B7966" s="39" t="str">
        <f>IFERROR(raw!$B7965,"")</f>
        <v/>
      </c>
      <c r="C7966" s="39" t="str">
        <f>IFERROR(raw!$D7965,"")</f>
        <v/>
      </c>
      <c r="D7966" s="39" t="str">
        <f>IFERROR(__xludf.DUMMYFUNCTION("IFERROR(RANK(raw!$H7965,Filter(raw!$H$2:$H10000,raw!$B$2:$B10000=raw!$B7965),1),"""")"),"")</f>
        <v/>
      </c>
      <c r="E7966" s="40" t="str">
        <f t="array" ref="E7966">IFERROR(INDEX(raw!$B:$H,MATCH(1,(raw!$B:$B=$B7966)*(raw!$D:$D=$C7966),0),7), "n/a")</f>
        <v/>
      </c>
    </row>
    <row r="7967">
      <c r="B7967" s="39" t="str">
        <f>IFERROR(raw!$B7966,"")</f>
        <v/>
      </c>
      <c r="C7967" s="39" t="str">
        <f>IFERROR(raw!$D7966,"")</f>
        <v/>
      </c>
      <c r="D7967" s="39" t="str">
        <f>IFERROR(__xludf.DUMMYFUNCTION("IFERROR(RANK(raw!$H7966,Filter(raw!$H$2:$H10000,raw!$B$2:$B10000=raw!$B7966),1),"""")"),"")</f>
        <v/>
      </c>
      <c r="E7967" s="40" t="str">
        <f t="array" ref="E7967">IFERROR(INDEX(raw!$B:$H,MATCH(1,(raw!$B:$B=$B7967)*(raw!$D:$D=$C7967),0),7), "n/a")</f>
        <v/>
      </c>
    </row>
    <row r="7968">
      <c r="B7968" s="39" t="str">
        <f>IFERROR(raw!$B7967,"")</f>
        <v/>
      </c>
      <c r="C7968" s="39" t="str">
        <f>IFERROR(raw!$D7967,"")</f>
        <v/>
      </c>
      <c r="D7968" s="39" t="str">
        <f>IFERROR(__xludf.DUMMYFUNCTION("IFERROR(RANK(raw!$H7967,Filter(raw!$H$2:$H10000,raw!$B$2:$B10000=raw!$B7967),1),"""")"),"")</f>
        <v/>
      </c>
      <c r="E7968" s="40" t="str">
        <f t="array" ref="E7968">IFERROR(INDEX(raw!$B:$H,MATCH(1,(raw!$B:$B=$B7968)*(raw!$D:$D=$C7968),0),7), "n/a")</f>
        <v/>
      </c>
    </row>
    <row r="7969">
      <c r="B7969" s="39" t="str">
        <f>IFERROR(raw!$B7968,"")</f>
        <v/>
      </c>
      <c r="C7969" s="39" t="str">
        <f>IFERROR(raw!$D7968,"")</f>
        <v/>
      </c>
      <c r="D7969" s="39" t="str">
        <f>IFERROR(__xludf.DUMMYFUNCTION("IFERROR(RANK(raw!$H7968,Filter(raw!$H$2:$H10000,raw!$B$2:$B10000=raw!$B7968),1),"""")"),"")</f>
        <v/>
      </c>
      <c r="E7969" s="40" t="str">
        <f t="array" ref="E7969">IFERROR(INDEX(raw!$B:$H,MATCH(1,(raw!$B:$B=$B7969)*(raw!$D:$D=$C7969),0),7), "n/a")</f>
        <v/>
      </c>
    </row>
    <row r="7970">
      <c r="B7970" s="39" t="str">
        <f>IFERROR(raw!$B7969,"")</f>
        <v/>
      </c>
      <c r="C7970" s="39" t="str">
        <f>IFERROR(raw!$D7969,"")</f>
        <v/>
      </c>
      <c r="D7970" s="39" t="str">
        <f>IFERROR(__xludf.DUMMYFUNCTION("IFERROR(RANK(raw!$H7969,Filter(raw!$H$2:$H10000,raw!$B$2:$B10000=raw!$B7969),1),"""")"),"")</f>
        <v/>
      </c>
      <c r="E7970" s="40" t="str">
        <f t="array" ref="E7970">IFERROR(INDEX(raw!$B:$H,MATCH(1,(raw!$B:$B=$B7970)*(raw!$D:$D=$C7970),0),7), "n/a")</f>
        <v/>
      </c>
    </row>
    <row r="7971">
      <c r="B7971" s="39" t="str">
        <f>IFERROR(raw!$B7970,"")</f>
        <v/>
      </c>
      <c r="C7971" s="39" t="str">
        <f>IFERROR(raw!$D7970,"")</f>
        <v/>
      </c>
      <c r="D7971" s="39" t="str">
        <f>IFERROR(__xludf.DUMMYFUNCTION("IFERROR(RANK(raw!$H7970,Filter(raw!$H$2:$H10000,raw!$B$2:$B10000=raw!$B7970),1),"""")"),"")</f>
        <v/>
      </c>
      <c r="E7971" s="40" t="str">
        <f t="array" ref="E7971">IFERROR(INDEX(raw!$B:$H,MATCH(1,(raw!$B:$B=$B7971)*(raw!$D:$D=$C7971),0),7), "n/a")</f>
        <v/>
      </c>
    </row>
    <row r="7972">
      <c r="B7972" s="39" t="str">
        <f>IFERROR(raw!$B7971,"")</f>
        <v/>
      </c>
      <c r="C7972" s="39" t="str">
        <f>IFERROR(raw!$D7971,"")</f>
        <v/>
      </c>
      <c r="D7972" s="39" t="str">
        <f>IFERROR(__xludf.DUMMYFUNCTION("IFERROR(RANK(raw!$H7971,Filter(raw!$H$2:$H10000,raw!$B$2:$B10000=raw!$B7971),1),"""")"),"")</f>
        <v/>
      </c>
      <c r="E7972" s="40" t="str">
        <f t="array" ref="E7972">IFERROR(INDEX(raw!$B:$H,MATCH(1,(raw!$B:$B=$B7972)*(raw!$D:$D=$C7972),0),7), "n/a")</f>
        <v/>
      </c>
    </row>
    <row r="7973">
      <c r="B7973" s="39" t="str">
        <f>IFERROR(raw!$B7972,"")</f>
        <v/>
      </c>
      <c r="C7973" s="39" t="str">
        <f>IFERROR(raw!$D7972,"")</f>
        <v/>
      </c>
      <c r="D7973" s="39" t="str">
        <f>IFERROR(__xludf.DUMMYFUNCTION("IFERROR(RANK(raw!$H7972,Filter(raw!$H$2:$H10000,raw!$B$2:$B10000=raw!$B7972),1),"""")"),"")</f>
        <v/>
      </c>
      <c r="E7973" s="40" t="str">
        <f t="array" ref="E7973">IFERROR(INDEX(raw!$B:$H,MATCH(1,(raw!$B:$B=$B7973)*(raw!$D:$D=$C7973),0),7), "n/a")</f>
        <v/>
      </c>
    </row>
    <row r="7974">
      <c r="B7974" s="39" t="str">
        <f>IFERROR(raw!$B7973,"")</f>
        <v/>
      </c>
      <c r="C7974" s="39" t="str">
        <f>IFERROR(raw!$D7973,"")</f>
        <v/>
      </c>
      <c r="D7974" s="39" t="str">
        <f>IFERROR(__xludf.DUMMYFUNCTION("IFERROR(RANK(raw!$H7973,Filter(raw!$H$2:$H10000,raw!$B$2:$B10000=raw!$B7973),1),"""")"),"")</f>
        <v/>
      </c>
      <c r="E7974" s="40" t="str">
        <f t="array" ref="E7974">IFERROR(INDEX(raw!$B:$H,MATCH(1,(raw!$B:$B=$B7974)*(raw!$D:$D=$C7974),0),7), "n/a")</f>
        <v/>
      </c>
    </row>
    <row r="7975">
      <c r="B7975" s="39" t="str">
        <f>IFERROR(raw!$B7974,"")</f>
        <v/>
      </c>
      <c r="C7975" s="39" t="str">
        <f>IFERROR(raw!$D7974,"")</f>
        <v/>
      </c>
      <c r="D7975" s="39" t="str">
        <f>IFERROR(__xludf.DUMMYFUNCTION("IFERROR(RANK(raw!$H7974,Filter(raw!$H$2:$H10000,raw!$B$2:$B10000=raw!$B7974),1),"""")"),"")</f>
        <v/>
      </c>
      <c r="E7975" s="40" t="str">
        <f t="array" ref="E7975">IFERROR(INDEX(raw!$B:$H,MATCH(1,(raw!$B:$B=$B7975)*(raw!$D:$D=$C7975),0),7), "n/a")</f>
        <v/>
      </c>
    </row>
    <row r="7976">
      <c r="B7976" s="39" t="str">
        <f>IFERROR(raw!$B7975,"")</f>
        <v/>
      </c>
      <c r="C7976" s="39" t="str">
        <f>IFERROR(raw!$D7975,"")</f>
        <v/>
      </c>
      <c r="D7976" s="39" t="str">
        <f>IFERROR(__xludf.DUMMYFUNCTION("IFERROR(RANK(raw!$H7975,Filter(raw!$H$2:$H10000,raw!$B$2:$B10000=raw!$B7975),1),"""")"),"")</f>
        <v/>
      </c>
      <c r="E7976" s="40" t="str">
        <f t="array" ref="E7976">IFERROR(INDEX(raw!$B:$H,MATCH(1,(raw!$B:$B=$B7976)*(raw!$D:$D=$C7976),0),7), "n/a")</f>
        <v/>
      </c>
    </row>
    <row r="7977">
      <c r="B7977" s="39" t="str">
        <f>IFERROR(raw!$B7976,"")</f>
        <v/>
      </c>
      <c r="C7977" s="39" t="str">
        <f>IFERROR(raw!$D7976,"")</f>
        <v/>
      </c>
      <c r="D7977" s="39" t="str">
        <f>IFERROR(__xludf.DUMMYFUNCTION("IFERROR(RANK(raw!$H7976,Filter(raw!$H$2:$H10000,raw!$B$2:$B10000=raw!$B7976),1),"""")"),"")</f>
        <v/>
      </c>
      <c r="E7977" s="40" t="str">
        <f t="array" ref="E7977">IFERROR(INDEX(raw!$B:$H,MATCH(1,(raw!$B:$B=$B7977)*(raw!$D:$D=$C7977),0),7), "n/a")</f>
        <v/>
      </c>
    </row>
    <row r="7978">
      <c r="B7978" s="39" t="str">
        <f>IFERROR(raw!$B7977,"")</f>
        <v/>
      </c>
      <c r="C7978" s="39" t="str">
        <f>IFERROR(raw!$D7977,"")</f>
        <v/>
      </c>
      <c r="D7978" s="39" t="str">
        <f>IFERROR(__xludf.DUMMYFUNCTION("IFERROR(RANK(raw!$H7977,Filter(raw!$H$2:$H10000,raw!$B$2:$B10000=raw!$B7977),1),"""")"),"")</f>
        <v/>
      </c>
      <c r="E7978" s="40" t="str">
        <f t="array" ref="E7978">IFERROR(INDEX(raw!$B:$H,MATCH(1,(raw!$B:$B=$B7978)*(raw!$D:$D=$C7978),0),7), "n/a")</f>
        <v/>
      </c>
    </row>
    <row r="7979">
      <c r="B7979" s="39" t="str">
        <f>IFERROR(raw!$B7978,"")</f>
        <v/>
      </c>
      <c r="C7979" s="39" t="str">
        <f>IFERROR(raw!$D7978,"")</f>
        <v/>
      </c>
      <c r="D7979" s="39" t="str">
        <f>IFERROR(__xludf.DUMMYFUNCTION("IFERROR(RANK(raw!$H7978,Filter(raw!$H$2:$H10000,raw!$B$2:$B10000=raw!$B7978),1),"""")"),"")</f>
        <v/>
      </c>
      <c r="E7979" s="40" t="str">
        <f t="array" ref="E7979">IFERROR(INDEX(raw!$B:$H,MATCH(1,(raw!$B:$B=$B7979)*(raw!$D:$D=$C7979),0),7), "n/a")</f>
        <v/>
      </c>
    </row>
    <row r="7980">
      <c r="B7980" s="39" t="str">
        <f>IFERROR(raw!$B7979,"")</f>
        <v/>
      </c>
      <c r="C7980" s="39" t="str">
        <f>IFERROR(raw!$D7979,"")</f>
        <v/>
      </c>
      <c r="D7980" s="39" t="str">
        <f>IFERROR(__xludf.DUMMYFUNCTION("IFERROR(RANK(raw!$H7979,Filter(raw!$H$2:$H10000,raw!$B$2:$B10000=raw!$B7979),1),"""")"),"")</f>
        <v/>
      </c>
      <c r="E7980" s="40" t="str">
        <f t="array" ref="E7980">IFERROR(INDEX(raw!$B:$H,MATCH(1,(raw!$B:$B=$B7980)*(raw!$D:$D=$C7980),0),7), "n/a")</f>
        <v/>
      </c>
    </row>
    <row r="7981">
      <c r="B7981" s="39" t="str">
        <f>IFERROR(raw!$B7980,"")</f>
        <v/>
      </c>
      <c r="C7981" s="39" t="str">
        <f>IFERROR(raw!$D7980,"")</f>
        <v/>
      </c>
      <c r="D7981" s="39" t="str">
        <f>IFERROR(__xludf.DUMMYFUNCTION("IFERROR(RANK(raw!$H7980,Filter(raw!$H$2:$H10000,raw!$B$2:$B10000=raw!$B7980),1),"""")"),"")</f>
        <v/>
      </c>
      <c r="E7981" s="40" t="str">
        <f t="array" ref="E7981">IFERROR(INDEX(raw!$B:$H,MATCH(1,(raw!$B:$B=$B7981)*(raw!$D:$D=$C7981),0),7), "n/a")</f>
        <v/>
      </c>
    </row>
    <row r="7982">
      <c r="B7982" s="39" t="str">
        <f>IFERROR(raw!$B7981,"")</f>
        <v/>
      </c>
      <c r="C7982" s="39" t="str">
        <f>IFERROR(raw!$D7981,"")</f>
        <v/>
      </c>
      <c r="D7982" s="39" t="str">
        <f>IFERROR(__xludf.DUMMYFUNCTION("IFERROR(RANK(raw!$H7981,Filter(raw!$H$2:$H10000,raw!$B$2:$B10000=raw!$B7981),1),"""")"),"")</f>
        <v/>
      </c>
      <c r="E7982" s="40" t="str">
        <f t="array" ref="E7982">IFERROR(INDEX(raw!$B:$H,MATCH(1,(raw!$B:$B=$B7982)*(raw!$D:$D=$C7982),0),7), "n/a")</f>
        <v/>
      </c>
    </row>
    <row r="7983">
      <c r="B7983" s="39" t="str">
        <f>IFERROR(raw!$B7982,"")</f>
        <v/>
      </c>
      <c r="C7983" s="39" t="str">
        <f>IFERROR(raw!$D7982,"")</f>
        <v/>
      </c>
      <c r="D7983" s="39" t="str">
        <f>IFERROR(__xludf.DUMMYFUNCTION("IFERROR(RANK(raw!$H7982,Filter(raw!$H$2:$H10000,raw!$B$2:$B10000=raw!$B7982),1),"""")"),"")</f>
        <v/>
      </c>
      <c r="E7983" s="40" t="str">
        <f t="array" ref="E7983">IFERROR(INDEX(raw!$B:$H,MATCH(1,(raw!$B:$B=$B7983)*(raw!$D:$D=$C7983),0),7), "n/a")</f>
        <v/>
      </c>
    </row>
    <row r="7984">
      <c r="B7984" s="39" t="str">
        <f>IFERROR(raw!$B7983,"")</f>
        <v/>
      </c>
      <c r="C7984" s="39" t="str">
        <f>IFERROR(raw!$D7983,"")</f>
        <v/>
      </c>
      <c r="D7984" s="39" t="str">
        <f>IFERROR(__xludf.DUMMYFUNCTION("IFERROR(RANK(raw!$H7983,Filter(raw!$H$2:$H10000,raw!$B$2:$B10000=raw!$B7983),1),"""")"),"")</f>
        <v/>
      </c>
      <c r="E7984" s="40" t="str">
        <f t="array" ref="E7984">IFERROR(INDEX(raw!$B:$H,MATCH(1,(raw!$B:$B=$B7984)*(raw!$D:$D=$C7984),0),7), "n/a")</f>
        <v/>
      </c>
    </row>
    <row r="7985">
      <c r="B7985" s="39" t="str">
        <f>IFERROR(raw!$B7984,"")</f>
        <v/>
      </c>
      <c r="C7985" s="39" t="str">
        <f>IFERROR(raw!$D7984,"")</f>
        <v/>
      </c>
      <c r="D7985" s="39" t="str">
        <f>IFERROR(__xludf.DUMMYFUNCTION("IFERROR(RANK(raw!$H7984,Filter(raw!$H$2:$H10000,raw!$B$2:$B10000=raw!$B7984),1),"""")"),"")</f>
        <v/>
      </c>
      <c r="E7985" s="40" t="str">
        <f t="array" ref="E7985">IFERROR(INDEX(raw!$B:$H,MATCH(1,(raw!$B:$B=$B7985)*(raw!$D:$D=$C7985),0),7), "n/a")</f>
        <v/>
      </c>
    </row>
    <row r="7986">
      <c r="B7986" s="39" t="str">
        <f>IFERROR(raw!$B7985,"")</f>
        <v/>
      </c>
      <c r="C7986" s="39" t="str">
        <f>IFERROR(raw!$D7985,"")</f>
        <v/>
      </c>
      <c r="D7986" s="39" t="str">
        <f>IFERROR(__xludf.DUMMYFUNCTION("IFERROR(RANK(raw!$H7985,Filter(raw!$H$2:$H10000,raw!$B$2:$B10000=raw!$B7985),1),"""")"),"")</f>
        <v/>
      </c>
      <c r="E7986" s="40" t="str">
        <f t="array" ref="E7986">IFERROR(INDEX(raw!$B:$H,MATCH(1,(raw!$B:$B=$B7986)*(raw!$D:$D=$C7986),0),7), "n/a")</f>
        <v/>
      </c>
    </row>
    <row r="7987">
      <c r="B7987" s="39" t="str">
        <f>IFERROR(raw!$B7986,"")</f>
        <v/>
      </c>
      <c r="C7987" s="39" t="str">
        <f>IFERROR(raw!$D7986,"")</f>
        <v/>
      </c>
      <c r="D7987" s="39" t="str">
        <f>IFERROR(__xludf.DUMMYFUNCTION("IFERROR(RANK(raw!$H7986,Filter(raw!$H$2:$H10000,raw!$B$2:$B10000=raw!$B7986),1),"""")"),"")</f>
        <v/>
      </c>
      <c r="E7987" s="40" t="str">
        <f t="array" ref="E7987">IFERROR(INDEX(raw!$B:$H,MATCH(1,(raw!$B:$B=$B7987)*(raw!$D:$D=$C7987),0),7), "n/a")</f>
        <v/>
      </c>
    </row>
    <row r="7988">
      <c r="B7988" s="39" t="str">
        <f>IFERROR(raw!$B7987,"")</f>
        <v/>
      </c>
      <c r="C7988" s="39" t="str">
        <f>IFERROR(raw!$D7987,"")</f>
        <v/>
      </c>
      <c r="D7988" s="39" t="str">
        <f>IFERROR(__xludf.DUMMYFUNCTION("IFERROR(RANK(raw!$H7987,Filter(raw!$H$2:$H10000,raw!$B$2:$B10000=raw!$B7987),1),"""")"),"")</f>
        <v/>
      </c>
      <c r="E7988" s="40" t="str">
        <f t="array" ref="E7988">IFERROR(INDEX(raw!$B:$H,MATCH(1,(raw!$B:$B=$B7988)*(raw!$D:$D=$C7988),0),7), "n/a")</f>
        <v/>
      </c>
    </row>
    <row r="7989">
      <c r="B7989" s="39" t="str">
        <f>IFERROR(raw!$B7988,"")</f>
        <v/>
      </c>
      <c r="C7989" s="39" t="str">
        <f>IFERROR(raw!$D7988,"")</f>
        <v/>
      </c>
      <c r="D7989" s="39" t="str">
        <f>IFERROR(__xludf.DUMMYFUNCTION("IFERROR(RANK(raw!$H7988,Filter(raw!$H$2:$H10000,raw!$B$2:$B10000=raw!$B7988),1),"""")"),"")</f>
        <v/>
      </c>
      <c r="E7989" s="40" t="str">
        <f t="array" ref="E7989">IFERROR(INDEX(raw!$B:$H,MATCH(1,(raw!$B:$B=$B7989)*(raw!$D:$D=$C7989),0),7), "n/a")</f>
        <v/>
      </c>
    </row>
    <row r="7990">
      <c r="B7990" s="39" t="str">
        <f>IFERROR(raw!$B7989,"")</f>
        <v/>
      </c>
      <c r="C7990" s="39" t="str">
        <f>IFERROR(raw!$D7989,"")</f>
        <v/>
      </c>
      <c r="D7990" s="39" t="str">
        <f>IFERROR(__xludf.DUMMYFUNCTION("IFERROR(RANK(raw!$H7989,Filter(raw!$H$2:$H10000,raw!$B$2:$B10000=raw!$B7989),1),"""")"),"")</f>
        <v/>
      </c>
      <c r="E7990" s="40" t="str">
        <f t="array" ref="E7990">IFERROR(INDEX(raw!$B:$H,MATCH(1,(raw!$B:$B=$B7990)*(raw!$D:$D=$C7990),0),7), "n/a")</f>
        <v/>
      </c>
    </row>
    <row r="7991">
      <c r="B7991" s="39" t="str">
        <f>IFERROR(raw!$B7990,"")</f>
        <v/>
      </c>
      <c r="C7991" s="39" t="str">
        <f>IFERROR(raw!$D7990,"")</f>
        <v/>
      </c>
      <c r="D7991" s="39" t="str">
        <f>IFERROR(__xludf.DUMMYFUNCTION("IFERROR(RANK(raw!$H7990,Filter(raw!$H$2:$H10000,raw!$B$2:$B10000=raw!$B7990),1),"""")"),"")</f>
        <v/>
      </c>
      <c r="E7991" s="40" t="str">
        <f t="array" ref="E7991">IFERROR(INDEX(raw!$B:$H,MATCH(1,(raw!$B:$B=$B7991)*(raw!$D:$D=$C7991),0),7), "n/a")</f>
        <v/>
      </c>
    </row>
    <row r="7992">
      <c r="B7992" s="39" t="str">
        <f>IFERROR(raw!$B7991,"")</f>
        <v/>
      </c>
      <c r="C7992" s="39" t="str">
        <f>IFERROR(raw!$D7991,"")</f>
        <v/>
      </c>
      <c r="D7992" s="39" t="str">
        <f>IFERROR(__xludf.DUMMYFUNCTION("IFERROR(RANK(raw!$H7991,Filter(raw!$H$2:$H10000,raw!$B$2:$B10000=raw!$B7991),1),"""")"),"")</f>
        <v/>
      </c>
      <c r="E7992" s="40" t="str">
        <f t="array" ref="E7992">IFERROR(INDEX(raw!$B:$H,MATCH(1,(raw!$B:$B=$B7992)*(raw!$D:$D=$C7992),0),7), "n/a")</f>
        <v/>
      </c>
    </row>
    <row r="7993">
      <c r="B7993" s="39" t="str">
        <f>IFERROR(raw!$B7992,"")</f>
        <v/>
      </c>
      <c r="C7993" s="39" t="str">
        <f>IFERROR(raw!$D7992,"")</f>
        <v/>
      </c>
      <c r="D7993" s="39" t="str">
        <f>IFERROR(__xludf.DUMMYFUNCTION("IFERROR(RANK(raw!$H7992,Filter(raw!$H$2:$H10000,raw!$B$2:$B10000=raw!$B7992),1),"""")"),"")</f>
        <v/>
      </c>
      <c r="E7993" s="40" t="str">
        <f t="array" ref="E7993">IFERROR(INDEX(raw!$B:$H,MATCH(1,(raw!$B:$B=$B7993)*(raw!$D:$D=$C7993),0),7), "n/a")</f>
        <v/>
      </c>
    </row>
    <row r="7994">
      <c r="B7994" s="39" t="str">
        <f>IFERROR(raw!$B7993,"")</f>
        <v/>
      </c>
      <c r="C7994" s="39" t="str">
        <f>IFERROR(raw!$D7993,"")</f>
        <v/>
      </c>
      <c r="D7994" s="39" t="str">
        <f>IFERROR(__xludf.DUMMYFUNCTION("IFERROR(RANK(raw!$H7993,Filter(raw!$H$2:$H10000,raw!$B$2:$B10000=raw!$B7993),1),"""")"),"")</f>
        <v/>
      </c>
      <c r="E7994" s="40" t="str">
        <f t="array" ref="E7994">IFERROR(INDEX(raw!$B:$H,MATCH(1,(raw!$B:$B=$B7994)*(raw!$D:$D=$C7994),0),7), "n/a")</f>
        <v/>
      </c>
    </row>
    <row r="7995">
      <c r="B7995" s="39" t="str">
        <f>IFERROR(raw!$B7994,"")</f>
        <v/>
      </c>
      <c r="C7995" s="39" t="str">
        <f>IFERROR(raw!$D7994,"")</f>
        <v/>
      </c>
      <c r="D7995" s="39" t="str">
        <f>IFERROR(__xludf.DUMMYFUNCTION("IFERROR(RANK(raw!$H7994,Filter(raw!$H$2:$H10000,raw!$B$2:$B10000=raw!$B7994),1),"""")"),"")</f>
        <v/>
      </c>
      <c r="E7995" s="40" t="str">
        <f t="array" ref="E7995">IFERROR(INDEX(raw!$B:$H,MATCH(1,(raw!$B:$B=$B7995)*(raw!$D:$D=$C7995),0),7), "n/a")</f>
        <v/>
      </c>
    </row>
    <row r="7996">
      <c r="B7996" s="39" t="str">
        <f>IFERROR(raw!$B7995,"")</f>
        <v/>
      </c>
      <c r="C7996" s="39" t="str">
        <f>IFERROR(raw!$D7995,"")</f>
        <v/>
      </c>
      <c r="D7996" s="39" t="str">
        <f>IFERROR(__xludf.DUMMYFUNCTION("IFERROR(RANK(raw!$H7995,Filter(raw!$H$2:$H10000,raw!$B$2:$B10000=raw!$B7995),1),"""")"),"")</f>
        <v/>
      </c>
      <c r="E7996" s="40" t="str">
        <f t="array" ref="E7996">IFERROR(INDEX(raw!$B:$H,MATCH(1,(raw!$B:$B=$B7996)*(raw!$D:$D=$C7996),0),7), "n/a")</f>
        <v/>
      </c>
    </row>
    <row r="7997">
      <c r="B7997" s="39" t="str">
        <f>IFERROR(raw!$B7996,"")</f>
        <v/>
      </c>
      <c r="C7997" s="39" t="str">
        <f>IFERROR(raw!$D7996,"")</f>
        <v/>
      </c>
      <c r="D7997" s="39" t="str">
        <f>IFERROR(__xludf.DUMMYFUNCTION("IFERROR(RANK(raw!$H7996,Filter(raw!$H$2:$H10000,raw!$B$2:$B10000=raw!$B7996),1),"""")"),"")</f>
        <v/>
      </c>
      <c r="E7997" s="40" t="str">
        <f t="array" ref="E7997">IFERROR(INDEX(raw!$B:$H,MATCH(1,(raw!$B:$B=$B7997)*(raw!$D:$D=$C7997),0),7), "n/a")</f>
        <v/>
      </c>
    </row>
    <row r="7998">
      <c r="B7998" s="39" t="str">
        <f>IFERROR(raw!$B7997,"")</f>
        <v/>
      </c>
      <c r="C7998" s="39" t="str">
        <f>IFERROR(raw!$D7997,"")</f>
        <v/>
      </c>
      <c r="D7998" s="39" t="str">
        <f>IFERROR(__xludf.DUMMYFUNCTION("IFERROR(RANK(raw!$H7997,Filter(raw!$H$2:$H10000,raw!$B$2:$B10000=raw!$B7997),1),"""")"),"")</f>
        <v/>
      </c>
      <c r="E7998" s="40" t="str">
        <f t="array" ref="E7998">IFERROR(INDEX(raw!$B:$H,MATCH(1,(raw!$B:$B=$B7998)*(raw!$D:$D=$C7998),0),7), "n/a")</f>
        <v/>
      </c>
    </row>
    <row r="7999">
      <c r="B7999" s="39" t="str">
        <f>IFERROR(raw!$B7998,"")</f>
        <v/>
      </c>
      <c r="C7999" s="39" t="str">
        <f>IFERROR(raw!$D7998,"")</f>
        <v/>
      </c>
      <c r="D7999" s="39" t="str">
        <f>IFERROR(__xludf.DUMMYFUNCTION("IFERROR(RANK(raw!$H7998,Filter(raw!$H$2:$H10000,raw!$B$2:$B10000=raw!$B7998),1),"""")"),"")</f>
        <v/>
      </c>
      <c r="E7999" s="40" t="str">
        <f t="array" ref="E7999">IFERROR(INDEX(raw!$B:$H,MATCH(1,(raw!$B:$B=$B7999)*(raw!$D:$D=$C7999),0),7), "n/a")</f>
        <v/>
      </c>
    </row>
    <row r="8000">
      <c r="B8000" s="39" t="str">
        <f>IFERROR(raw!$B7999,"")</f>
        <v/>
      </c>
      <c r="C8000" s="39" t="str">
        <f>IFERROR(raw!$D7999,"")</f>
        <v/>
      </c>
      <c r="D8000" s="39" t="str">
        <f>IFERROR(__xludf.DUMMYFUNCTION("IFERROR(RANK(raw!$H7999,Filter(raw!$H$2:$H10000,raw!$B$2:$B10000=raw!$B7999),1),"""")"),"")</f>
        <v/>
      </c>
      <c r="E8000" s="40" t="str">
        <f t="array" ref="E8000">IFERROR(INDEX(raw!$B:$H,MATCH(1,(raw!$B:$B=$B8000)*(raw!$D:$D=$C8000),0),7), "n/a")</f>
        <v/>
      </c>
    </row>
    <row r="8001">
      <c r="B8001" s="39" t="str">
        <f>IFERROR(raw!$B8000,"")</f>
        <v/>
      </c>
      <c r="C8001" s="39" t="str">
        <f>IFERROR(raw!$D8000,"")</f>
        <v/>
      </c>
      <c r="D8001" s="39" t="str">
        <f>IFERROR(__xludf.DUMMYFUNCTION("IFERROR(RANK(raw!$H8000,Filter(raw!$H$2:$H10000,raw!$B$2:$B10000=raw!$B8000),1),"""")"),"")</f>
        <v/>
      </c>
      <c r="E8001" s="40" t="str">
        <f t="array" ref="E8001">IFERROR(INDEX(raw!$B:$H,MATCH(1,(raw!$B:$B=$B8001)*(raw!$D:$D=$C8001),0),7), "n/a")</f>
        <v/>
      </c>
    </row>
    <row r="8002">
      <c r="B8002" s="39" t="str">
        <f>IFERROR(raw!$B8001,"")</f>
        <v/>
      </c>
      <c r="C8002" s="39" t="str">
        <f>IFERROR(raw!$D8001,"")</f>
        <v/>
      </c>
      <c r="D8002" s="39" t="str">
        <f>IFERROR(__xludf.DUMMYFUNCTION("IFERROR(RANK(raw!$H8001,Filter(raw!$H$2:$H10000,raw!$B$2:$B10000=raw!$B8001),1),"""")"),"")</f>
        <v/>
      </c>
      <c r="E8002" s="40" t="str">
        <f t="array" ref="E8002">IFERROR(INDEX(raw!$B:$H,MATCH(1,(raw!$B:$B=$B8002)*(raw!$D:$D=$C8002),0),7), "n/a")</f>
        <v/>
      </c>
    </row>
    <row r="8003">
      <c r="B8003" s="39" t="str">
        <f>IFERROR(raw!$B8002,"")</f>
        <v/>
      </c>
      <c r="C8003" s="39" t="str">
        <f>IFERROR(raw!$D8002,"")</f>
        <v/>
      </c>
      <c r="D8003" s="39" t="str">
        <f>IFERROR(__xludf.DUMMYFUNCTION("IFERROR(RANK(raw!$H8002,Filter(raw!$H$2:$H10000,raw!$B$2:$B10000=raw!$B8002),1),"""")"),"")</f>
        <v/>
      </c>
      <c r="E8003" s="40" t="str">
        <f t="array" ref="E8003">IFERROR(INDEX(raw!$B:$H,MATCH(1,(raw!$B:$B=$B8003)*(raw!$D:$D=$C8003),0),7), "n/a")</f>
        <v/>
      </c>
    </row>
    <row r="8004">
      <c r="B8004" s="39" t="str">
        <f>IFERROR(raw!$B8003,"")</f>
        <v/>
      </c>
      <c r="C8004" s="39" t="str">
        <f>IFERROR(raw!$D8003,"")</f>
        <v/>
      </c>
      <c r="D8004" s="39" t="str">
        <f>IFERROR(__xludf.DUMMYFUNCTION("IFERROR(RANK(raw!$H8003,Filter(raw!$H$2:$H10000,raw!$B$2:$B10000=raw!$B8003),1),"""")"),"")</f>
        <v/>
      </c>
      <c r="E8004" s="40" t="str">
        <f t="array" ref="E8004">IFERROR(INDEX(raw!$B:$H,MATCH(1,(raw!$B:$B=$B8004)*(raw!$D:$D=$C8004),0),7), "n/a")</f>
        <v/>
      </c>
    </row>
    <row r="8005">
      <c r="B8005" s="39" t="str">
        <f>IFERROR(raw!$B8004,"")</f>
        <v/>
      </c>
      <c r="C8005" s="39" t="str">
        <f>IFERROR(raw!$D8004,"")</f>
        <v/>
      </c>
      <c r="D8005" s="39" t="str">
        <f>IFERROR(__xludf.DUMMYFUNCTION("IFERROR(RANK(raw!$H8004,Filter(raw!$H$2:$H10000,raw!$B$2:$B10000=raw!$B8004),1),"""")"),"")</f>
        <v/>
      </c>
      <c r="E8005" s="40" t="str">
        <f t="array" ref="E8005">IFERROR(INDEX(raw!$B:$H,MATCH(1,(raw!$B:$B=$B8005)*(raw!$D:$D=$C8005),0),7), "n/a")</f>
        <v/>
      </c>
    </row>
    <row r="8006">
      <c r="B8006" s="39" t="str">
        <f>IFERROR(raw!$B8005,"")</f>
        <v/>
      </c>
      <c r="C8006" s="39" t="str">
        <f>IFERROR(raw!$D8005,"")</f>
        <v/>
      </c>
      <c r="D8006" s="39" t="str">
        <f>IFERROR(__xludf.DUMMYFUNCTION("IFERROR(RANK(raw!$H8005,Filter(raw!$H$2:$H10000,raw!$B$2:$B10000=raw!$B8005),1),"""")"),"")</f>
        <v/>
      </c>
      <c r="E8006" s="40" t="str">
        <f t="array" ref="E8006">IFERROR(INDEX(raw!$B:$H,MATCH(1,(raw!$B:$B=$B8006)*(raw!$D:$D=$C8006),0),7), "n/a")</f>
        <v/>
      </c>
    </row>
    <row r="8007">
      <c r="B8007" s="39" t="str">
        <f>IFERROR(raw!$B8006,"")</f>
        <v/>
      </c>
      <c r="C8007" s="39" t="str">
        <f>IFERROR(raw!$D8006,"")</f>
        <v/>
      </c>
      <c r="D8007" s="39" t="str">
        <f>IFERROR(__xludf.DUMMYFUNCTION("IFERROR(RANK(raw!$H8006,Filter(raw!$H$2:$H10000,raw!$B$2:$B10000=raw!$B8006),1),"""")"),"")</f>
        <v/>
      </c>
      <c r="E8007" s="40" t="str">
        <f t="array" ref="E8007">IFERROR(INDEX(raw!$B:$H,MATCH(1,(raw!$B:$B=$B8007)*(raw!$D:$D=$C8007),0),7), "n/a")</f>
        <v/>
      </c>
    </row>
    <row r="8008">
      <c r="B8008" s="39" t="str">
        <f>IFERROR(raw!$B8007,"")</f>
        <v/>
      </c>
      <c r="C8008" s="39" t="str">
        <f>IFERROR(raw!$D8007,"")</f>
        <v/>
      </c>
      <c r="D8008" s="39" t="str">
        <f>IFERROR(__xludf.DUMMYFUNCTION("IFERROR(RANK(raw!$H8007,Filter(raw!$H$2:$H10000,raw!$B$2:$B10000=raw!$B8007),1),"""")"),"")</f>
        <v/>
      </c>
      <c r="E8008" s="40" t="str">
        <f t="array" ref="E8008">IFERROR(INDEX(raw!$B:$H,MATCH(1,(raw!$B:$B=$B8008)*(raw!$D:$D=$C8008),0),7), "n/a")</f>
        <v/>
      </c>
    </row>
    <row r="8009">
      <c r="B8009" s="39" t="str">
        <f>IFERROR(raw!$B8008,"")</f>
        <v/>
      </c>
      <c r="C8009" s="39" t="str">
        <f>IFERROR(raw!$D8008,"")</f>
        <v/>
      </c>
      <c r="D8009" s="39" t="str">
        <f>IFERROR(__xludf.DUMMYFUNCTION("IFERROR(RANK(raw!$H8008,Filter(raw!$H$2:$H10000,raw!$B$2:$B10000=raw!$B8008),1),"""")"),"")</f>
        <v/>
      </c>
      <c r="E8009" s="40" t="str">
        <f t="array" ref="E8009">IFERROR(INDEX(raw!$B:$H,MATCH(1,(raw!$B:$B=$B8009)*(raw!$D:$D=$C8009),0),7), "n/a")</f>
        <v/>
      </c>
    </row>
    <row r="8010">
      <c r="B8010" s="39" t="str">
        <f>IFERROR(raw!$B8009,"")</f>
        <v/>
      </c>
      <c r="C8010" s="39" t="str">
        <f>IFERROR(raw!$D8009,"")</f>
        <v/>
      </c>
      <c r="D8010" s="39" t="str">
        <f>IFERROR(__xludf.DUMMYFUNCTION("IFERROR(RANK(raw!$H8009,Filter(raw!$H$2:$H10000,raw!$B$2:$B10000=raw!$B8009),1),"""")"),"")</f>
        <v/>
      </c>
      <c r="E8010" s="40" t="str">
        <f t="array" ref="E8010">IFERROR(INDEX(raw!$B:$H,MATCH(1,(raw!$B:$B=$B8010)*(raw!$D:$D=$C8010),0),7), "n/a")</f>
        <v/>
      </c>
    </row>
    <row r="8011">
      <c r="B8011" s="39" t="str">
        <f>IFERROR(raw!$B8010,"")</f>
        <v/>
      </c>
      <c r="C8011" s="39" t="str">
        <f>IFERROR(raw!$D8010,"")</f>
        <v/>
      </c>
      <c r="D8011" s="39" t="str">
        <f>IFERROR(__xludf.DUMMYFUNCTION("IFERROR(RANK(raw!$H8010,Filter(raw!$H$2:$H10000,raw!$B$2:$B10000=raw!$B8010),1),"""")"),"")</f>
        <v/>
      </c>
      <c r="E8011" s="40" t="str">
        <f t="array" ref="E8011">IFERROR(INDEX(raw!$B:$H,MATCH(1,(raw!$B:$B=$B8011)*(raw!$D:$D=$C8011),0),7), "n/a")</f>
        <v/>
      </c>
    </row>
    <row r="8012">
      <c r="B8012" s="39" t="str">
        <f>IFERROR(raw!$B8011,"")</f>
        <v/>
      </c>
      <c r="C8012" s="39" t="str">
        <f>IFERROR(raw!$D8011,"")</f>
        <v/>
      </c>
      <c r="D8012" s="39" t="str">
        <f>IFERROR(__xludf.DUMMYFUNCTION("IFERROR(RANK(raw!$H8011,Filter(raw!$H$2:$H10000,raw!$B$2:$B10000=raw!$B8011),1),"""")"),"")</f>
        <v/>
      </c>
      <c r="E8012" s="40" t="str">
        <f t="array" ref="E8012">IFERROR(INDEX(raw!$B:$H,MATCH(1,(raw!$B:$B=$B8012)*(raw!$D:$D=$C8012),0),7), "n/a")</f>
        <v/>
      </c>
    </row>
    <row r="8013">
      <c r="B8013" s="39" t="str">
        <f>IFERROR(raw!$B8012,"")</f>
        <v/>
      </c>
      <c r="C8013" s="39" t="str">
        <f>IFERROR(raw!$D8012,"")</f>
        <v/>
      </c>
      <c r="D8013" s="39" t="str">
        <f>IFERROR(__xludf.DUMMYFUNCTION("IFERROR(RANK(raw!$H8012,Filter(raw!$H$2:$H10000,raw!$B$2:$B10000=raw!$B8012),1),"""")"),"")</f>
        <v/>
      </c>
      <c r="E8013" s="40" t="str">
        <f t="array" ref="E8013">IFERROR(INDEX(raw!$B:$H,MATCH(1,(raw!$B:$B=$B8013)*(raw!$D:$D=$C8013),0),7), "n/a")</f>
        <v/>
      </c>
    </row>
    <row r="8014">
      <c r="B8014" s="39" t="str">
        <f>IFERROR(raw!$B8013,"")</f>
        <v/>
      </c>
      <c r="C8014" s="39" t="str">
        <f>IFERROR(raw!$D8013,"")</f>
        <v/>
      </c>
      <c r="D8014" s="39" t="str">
        <f>IFERROR(__xludf.DUMMYFUNCTION("IFERROR(RANK(raw!$H8013,Filter(raw!$H$2:$H10000,raw!$B$2:$B10000=raw!$B8013),1),"""")"),"")</f>
        <v/>
      </c>
      <c r="E8014" s="40" t="str">
        <f t="array" ref="E8014">IFERROR(INDEX(raw!$B:$H,MATCH(1,(raw!$B:$B=$B8014)*(raw!$D:$D=$C8014),0),7), "n/a")</f>
        <v/>
      </c>
    </row>
    <row r="8015">
      <c r="B8015" s="39" t="str">
        <f>IFERROR(raw!$B8014,"")</f>
        <v/>
      </c>
      <c r="C8015" s="39" t="str">
        <f>IFERROR(raw!$D8014,"")</f>
        <v/>
      </c>
      <c r="D8015" s="39" t="str">
        <f>IFERROR(__xludf.DUMMYFUNCTION("IFERROR(RANK(raw!$H8014,Filter(raw!$H$2:$H10000,raw!$B$2:$B10000=raw!$B8014),1),"""")"),"")</f>
        <v/>
      </c>
      <c r="E8015" s="40" t="str">
        <f t="array" ref="E8015">IFERROR(INDEX(raw!$B:$H,MATCH(1,(raw!$B:$B=$B8015)*(raw!$D:$D=$C8015),0),7), "n/a")</f>
        <v/>
      </c>
    </row>
    <row r="8016">
      <c r="B8016" s="39" t="str">
        <f>IFERROR(raw!$B8015,"")</f>
        <v/>
      </c>
      <c r="C8016" s="39" t="str">
        <f>IFERROR(raw!$D8015,"")</f>
        <v/>
      </c>
      <c r="D8016" s="39" t="str">
        <f>IFERROR(__xludf.DUMMYFUNCTION("IFERROR(RANK(raw!$H8015,Filter(raw!$H$2:$H10000,raw!$B$2:$B10000=raw!$B8015),1),"""")"),"")</f>
        <v/>
      </c>
      <c r="E8016" s="40" t="str">
        <f t="array" ref="E8016">IFERROR(INDEX(raw!$B:$H,MATCH(1,(raw!$B:$B=$B8016)*(raw!$D:$D=$C8016),0),7), "n/a")</f>
        <v/>
      </c>
    </row>
    <row r="8017">
      <c r="B8017" s="39" t="str">
        <f>IFERROR(raw!$B8016,"")</f>
        <v/>
      </c>
      <c r="C8017" s="39" t="str">
        <f>IFERROR(raw!$D8016,"")</f>
        <v/>
      </c>
      <c r="D8017" s="39" t="str">
        <f>IFERROR(__xludf.DUMMYFUNCTION("IFERROR(RANK(raw!$H8016,Filter(raw!$H$2:$H10000,raw!$B$2:$B10000=raw!$B8016),1),"""")"),"")</f>
        <v/>
      </c>
      <c r="E8017" s="40" t="str">
        <f t="array" ref="E8017">IFERROR(INDEX(raw!$B:$H,MATCH(1,(raw!$B:$B=$B8017)*(raw!$D:$D=$C8017),0),7), "n/a")</f>
        <v/>
      </c>
    </row>
    <row r="8018">
      <c r="B8018" s="39" t="str">
        <f>IFERROR(raw!$B8017,"")</f>
        <v/>
      </c>
      <c r="C8018" s="39" t="str">
        <f>IFERROR(raw!$D8017,"")</f>
        <v/>
      </c>
      <c r="D8018" s="39" t="str">
        <f>IFERROR(__xludf.DUMMYFUNCTION("IFERROR(RANK(raw!$H8017,Filter(raw!$H$2:$H10000,raw!$B$2:$B10000=raw!$B8017),1),"""")"),"")</f>
        <v/>
      </c>
      <c r="E8018" s="40" t="str">
        <f t="array" ref="E8018">IFERROR(INDEX(raw!$B:$H,MATCH(1,(raw!$B:$B=$B8018)*(raw!$D:$D=$C8018),0),7), "n/a")</f>
        <v/>
      </c>
    </row>
    <row r="8019">
      <c r="B8019" s="39" t="str">
        <f>IFERROR(raw!$B8018,"")</f>
        <v/>
      </c>
      <c r="C8019" s="39" t="str">
        <f>IFERROR(raw!$D8018,"")</f>
        <v/>
      </c>
      <c r="D8019" s="39" t="str">
        <f>IFERROR(__xludf.DUMMYFUNCTION("IFERROR(RANK(raw!$H8018,Filter(raw!$H$2:$H10000,raw!$B$2:$B10000=raw!$B8018),1),"""")"),"")</f>
        <v/>
      </c>
      <c r="E8019" s="40" t="str">
        <f t="array" ref="E8019">IFERROR(INDEX(raw!$B:$H,MATCH(1,(raw!$B:$B=$B8019)*(raw!$D:$D=$C8019),0),7), "n/a")</f>
        <v/>
      </c>
    </row>
    <row r="8020">
      <c r="B8020" s="39" t="str">
        <f>IFERROR(raw!$B8019,"")</f>
        <v/>
      </c>
      <c r="C8020" s="39" t="str">
        <f>IFERROR(raw!$D8019,"")</f>
        <v/>
      </c>
      <c r="D8020" s="39" t="str">
        <f>IFERROR(__xludf.DUMMYFUNCTION("IFERROR(RANK(raw!$H8019,Filter(raw!$H$2:$H10000,raw!$B$2:$B10000=raw!$B8019),1),"""")"),"")</f>
        <v/>
      </c>
      <c r="E8020" s="40" t="str">
        <f t="array" ref="E8020">IFERROR(INDEX(raw!$B:$H,MATCH(1,(raw!$B:$B=$B8020)*(raw!$D:$D=$C8020),0),7), "n/a")</f>
        <v/>
      </c>
    </row>
    <row r="8021">
      <c r="B8021" s="39" t="str">
        <f>IFERROR(raw!$B8020,"")</f>
        <v/>
      </c>
      <c r="C8021" s="39" t="str">
        <f>IFERROR(raw!$D8020,"")</f>
        <v/>
      </c>
      <c r="D8021" s="39" t="str">
        <f>IFERROR(__xludf.DUMMYFUNCTION("IFERROR(RANK(raw!$H8020,Filter(raw!$H$2:$H10000,raw!$B$2:$B10000=raw!$B8020),1),"""")"),"")</f>
        <v/>
      </c>
      <c r="E8021" s="40" t="str">
        <f t="array" ref="E8021">IFERROR(INDEX(raw!$B:$H,MATCH(1,(raw!$B:$B=$B8021)*(raw!$D:$D=$C8021),0),7), "n/a")</f>
        <v/>
      </c>
    </row>
    <row r="8022">
      <c r="B8022" s="39" t="str">
        <f>IFERROR(raw!$B8021,"")</f>
        <v/>
      </c>
      <c r="C8022" s="39" t="str">
        <f>IFERROR(raw!$D8021,"")</f>
        <v/>
      </c>
      <c r="D8022" s="39" t="str">
        <f>IFERROR(__xludf.DUMMYFUNCTION("IFERROR(RANK(raw!$H8021,Filter(raw!$H$2:$H10000,raw!$B$2:$B10000=raw!$B8021),1),"""")"),"")</f>
        <v/>
      </c>
      <c r="E8022" s="40" t="str">
        <f t="array" ref="E8022">IFERROR(INDEX(raw!$B:$H,MATCH(1,(raw!$B:$B=$B8022)*(raw!$D:$D=$C8022),0),7), "n/a")</f>
        <v/>
      </c>
    </row>
    <row r="8023">
      <c r="B8023" s="39" t="str">
        <f>IFERROR(raw!$B8022,"")</f>
        <v/>
      </c>
      <c r="C8023" s="39" t="str">
        <f>IFERROR(raw!$D8022,"")</f>
        <v/>
      </c>
      <c r="D8023" s="39" t="str">
        <f>IFERROR(__xludf.DUMMYFUNCTION("IFERROR(RANK(raw!$H8022,Filter(raw!$H$2:$H10000,raw!$B$2:$B10000=raw!$B8022),1),"""")"),"")</f>
        <v/>
      </c>
      <c r="E8023" s="40" t="str">
        <f t="array" ref="E8023">IFERROR(INDEX(raw!$B:$H,MATCH(1,(raw!$B:$B=$B8023)*(raw!$D:$D=$C8023),0),7), "n/a")</f>
        <v/>
      </c>
    </row>
    <row r="8024">
      <c r="B8024" s="39" t="str">
        <f>IFERROR(raw!$B8023,"")</f>
        <v/>
      </c>
      <c r="C8024" s="39" t="str">
        <f>IFERROR(raw!$D8023,"")</f>
        <v/>
      </c>
      <c r="D8024" s="39" t="str">
        <f>IFERROR(__xludf.DUMMYFUNCTION("IFERROR(RANK(raw!$H8023,Filter(raw!$H$2:$H10000,raw!$B$2:$B10000=raw!$B8023),1),"""")"),"")</f>
        <v/>
      </c>
      <c r="E8024" s="40" t="str">
        <f t="array" ref="E8024">IFERROR(INDEX(raw!$B:$H,MATCH(1,(raw!$B:$B=$B8024)*(raw!$D:$D=$C8024),0),7), "n/a")</f>
        <v/>
      </c>
    </row>
    <row r="8025">
      <c r="B8025" s="39" t="str">
        <f>IFERROR(raw!$B8024,"")</f>
        <v/>
      </c>
      <c r="C8025" s="39" t="str">
        <f>IFERROR(raw!$D8024,"")</f>
        <v/>
      </c>
      <c r="D8025" s="39" t="str">
        <f>IFERROR(__xludf.DUMMYFUNCTION("IFERROR(RANK(raw!$H8024,Filter(raw!$H$2:$H10000,raw!$B$2:$B10000=raw!$B8024),1),"""")"),"")</f>
        <v/>
      </c>
      <c r="E8025" s="40" t="str">
        <f t="array" ref="E8025">IFERROR(INDEX(raw!$B:$H,MATCH(1,(raw!$B:$B=$B8025)*(raw!$D:$D=$C8025),0),7), "n/a")</f>
        <v/>
      </c>
    </row>
    <row r="8026">
      <c r="B8026" s="39" t="str">
        <f>IFERROR(raw!$B8025,"")</f>
        <v/>
      </c>
      <c r="C8026" s="39" t="str">
        <f>IFERROR(raw!$D8025,"")</f>
        <v/>
      </c>
      <c r="D8026" s="39" t="str">
        <f>IFERROR(__xludf.DUMMYFUNCTION("IFERROR(RANK(raw!$H8025,Filter(raw!$H$2:$H10000,raw!$B$2:$B10000=raw!$B8025),1),"""")"),"")</f>
        <v/>
      </c>
      <c r="E8026" s="40" t="str">
        <f t="array" ref="E8026">IFERROR(INDEX(raw!$B:$H,MATCH(1,(raw!$B:$B=$B8026)*(raw!$D:$D=$C8026),0),7), "n/a")</f>
        <v/>
      </c>
    </row>
    <row r="8027">
      <c r="B8027" s="39" t="str">
        <f>IFERROR(raw!$B8026,"")</f>
        <v/>
      </c>
      <c r="C8027" s="39" t="str">
        <f>IFERROR(raw!$D8026,"")</f>
        <v/>
      </c>
      <c r="D8027" s="39" t="str">
        <f>IFERROR(__xludf.DUMMYFUNCTION("IFERROR(RANK(raw!$H8026,Filter(raw!$H$2:$H10000,raw!$B$2:$B10000=raw!$B8026),1),"""")"),"")</f>
        <v/>
      </c>
      <c r="E8027" s="40" t="str">
        <f t="array" ref="E8027">IFERROR(INDEX(raw!$B:$H,MATCH(1,(raw!$B:$B=$B8027)*(raw!$D:$D=$C8027),0),7), "n/a")</f>
        <v/>
      </c>
    </row>
    <row r="8028">
      <c r="B8028" s="39" t="str">
        <f>IFERROR(raw!$B8027,"")</f>
        <v/>
      </c>
      <c r="C8028" s="39" t="str">
        <f>IFERROR(raw!$D8027,"")</f>
        <v/>
      </c>
      <c r="D8028" s="39" t="str">
        <f>IFERROR(__xludf.DUMMYFUNCTION("IFERROR(RANK(raw!$H8027,Filter(raw!$H$2:$H10000,raw!$B$2:$B10000=raw!$B8027),1),"""")"),"")</f>
        <v/>
      </c>
      <c r="E8028" s="40" t="str">
        <f t="array" ref="E8028">IFERROR(INDEX(raw!$B:$H,MATCH(1,(raw!$B:$B=$B8028)*(raw!$D:$D=$C8028),0),7), "n/a")</f>
        <v/>
      </c>
    </row>
    <row r="8029">
      <c r="B8029" s="39" t="str">
        <f>IFERROR(raw!$B8028,"")</f>
        <v/>
      </c>
      <c r="C8029" s="39" t="str">
        <f>IFERROR(raw!$D8028,"")</f>
        <v/>
      </c>
      <c r="D8029" s="39" t="str">
        <f>IFERROR(__xludf.DUMMYFUNCTION("IFERROR(RANK(raw!$H8028,Filter(raw!$H$2:$H10000,raw!$B$2:$B10000=raw!$B8028),1),"""")"),"")</f>
        <v/>
      </c>
      <c r="E8029" s="40" t="str">
        <f t="array" ref="E8029">IFERROR(INDEX(raw!$B:$H,MATCH(1,(raw!$B:$B=$B8029)*(raw!$D:$D=$C8029),0),7), "n/a")</f>
        <v/>
      </c>
    </row>
    <row r="8030">
      <c r="B8030" s="39" t="str">
        <f>IFERROR(raw!$B8029,"")</f>
        <v/>
      </c>
      <c r="C8030" s="39" t="str">
        <f>IFERROR(raw!$D8029,"")</f>
        <v/>
      </c>
      <c r="D8030" s="39" t="str">
        <f>IFERROR(__xludf.DUMMYFUNCTION("IFERROR(RANK(raw!$H8029,Filter(raw!$H$2:$H10000,raw!$B$2:$B10000=raw!$B8029),1),"""")"),"")</f>
        <v/>
      </c>
      <c r="E8030" s="40" t="str">
        <f t="array" ref="E8030">IFERROR(INDEX(raw!$B:$H,MATCH(1,(raw!$B:$B=$B8030)*(raw!$D:$D=$C8030),0),7), "n/a")</f>
        <v/>
      </c>
    </row>
    <row r="8031">
      <c r="B8031" s="39" t="str">
        <f>IFERROR(raw!$B8030,"")</f>
        <v/>
      </c>
      <c r="C8031" s="39" t="str">
        <f>IFERROR(raw!$D8030,"")</f>
        <v/>
      </c>
      <c r="D8031" s="39" t="str">
        <f>IFERROR(__xludf.DUMMYFUNCTION("IFERROR(RANK(raw!$H8030,Filter(raw!$H$2:$H10000,raw!$B$2:$B10000=raw!$B8030),1),"""")"),"")</f>
        <v/>
      </c>
      <c r="E8031" s="40" t="str">
        <f t="array" ref="E8031">IFERROR(INDEX(raw!$B:$H,MATCH(1,(raw!$B:$B=$B8031)*(raw!$D:$D=$C8031),0),7), "n/a")</f>
        <v/>
      </c>
    </row>
    <row r="8032">
      <c r="B8032" s="39" t="str">
        <f>IFERROR(raw!$B8031,"")</f>
        <v/>
      </c>
      <c r="C8032" s="39" t="str">
        <f>IFERROR(raw!$D8031,"")</f>
        <v/>
      </c>
      <c r="D8032" s="39" t="str">
        <f>IFERROR(__xludf.DUMMYFUNCTION("IFERROR(RANK(raw!$H8031,Filter(raw!$H$2:$H10000,raw!$B$2:$B10000=raw!$B8031),1),"""")"),"")</f>
        <v/>
      </c>
      <c r="E8032" s="40" t="str">
        <f t="array" ref="E8032">IFERROR(INDEX(raw!$B:$H,MATCH(1,(raw!$B:$B=$B8032)*(raw!$D:$D=$C8032),0),7), "n/a")</f>
        <v/>
      </c>
    </row>
    <row r="8033">
      <c r="B8033" s="39" t="str">
        <f>IFERROR(raw!$B8032,"")</f>
        <v/>
      </c>
      <c r="C8033" s="39" t="str">
        <f>IFERROR(raw!$D8032,"")</f>
        <v/>
      </c>
      <c r="D8033" s="39" t="str">
        <f>IFERROR(__xludf.DUMMYFUNCTION("IFERROR(RANK(raw!$H8032,Filter(raw!$H$2:$H10000,raw!$B$2:$B10000=raw!$B8032),1),"""")"),"")</f>
        <v/>
      </c>
      <c r="E8033" s="40" t="str">
        <f t="array" ref="E8033">IFERROR(INDEX(raw!$B:$H,MATCH(1,(raw!$B:$B=$B8033)*(raw!$D:$D=$C8033),0),7), "n/a")</f>
        <v/>
      </c>
    </row>
    <row r="8034">
      <c r="B8034" s="39" t="str">
        <f>IFERROR(raw!$B8033,"")</f>
        <v/>
      </c>
      <c r="C8034" s="39" t="str">
        <f>IFERROR(raw!$D8033,"")</f>
        <v/>
      </c>
      <c r="D8034" s="39" t="str">
        <f>IFERROR(__xludf.DUMMYFUNCTION("IFERROR(RANK(raw!$H8033,Filter(raw!$H$2:$H10000,raw!$B$2:$B10000=raw!$B8033),1),"""")"),"")</f>
        <v/>
      </c>
      <c r="E8034" s="40" t="str">
        <f t="array" ref="E8034">IFERROR(INDEX(raw!$B:$H,MATCH(1,(raw!$B:$B=$B8034)*(raw!$D:$D=$C8034),0),7), "n/a")</f>
        <v/>
      </c>
    </row>
    <row r="8035">
      <c r="B8035" s="39" t="str">
        <f>IFERROR(raw!$B8034,"")</f>
        <v/>
      </c>
      <c r="C8035" s="39" t="str">
        <f>IFERROR(raw!$D8034,"")</f>
        <v/>
      </c>
      <c r="D8035" s="39" t="str">
        <f>IFERROR(__xludf.DUMMYFUNCTION("IFERROR(RANK(raw!$H8034,Filter(raw!$H$2:$H10000,raw!$B$2:$B10000=raw!$B8034),1),"""")"),"")</f>
        <v/>
      </c>
      <c r="E8035" s="40" t="str">
        <f t="array" ref="E8035">IFERROR(INDEX(raw!$B:$H,MATCH(1,(raw!$B:$B=$B8035)*(raw!$D:$D=$C8035),0),7), "n/a")</f>
        <v/>
      </c>
    </row>
    <row r="8036">
      <c r="B8036" s="39" t="str">
        <f>IFERROR(raw!$B8035,"")</f>
        <v/>
      </c>
      <c r="C8036" s="39" t="str">
        <f>IFERROR(raw!$D8035,"")</f>
        <v/>
      </c>
      <c r="D8036" s="39" t="str">
        <f>IFERROR(__xludf.DUMMYFUNCTION("IFERROR(RANK(raw!$H8035,Filter(raw!$H$2:$H10000,raw!$B$2:$B10000=raw!$B8035),1),"""")"),"")</f>
        <v/>
      </c>
      <c r="E8036" s="40" t="str">
        <f t="array" ref="E8036">IFERROR(INDEX(raw!$B:$H,MATCH(1,(raw!$B:$B=$B8036)*(raw!$D:$D=$C8036),0),7), "n/a")</f>
        <v/>
      </c>
    </row>
    <row r="8037">
      <c r="B8037" s="39" t="str">
        <f>IFERROR(raw!$B8036,"")</f>
        <v/>
      </c>
      <c r="C8037" s="39" t="str">
        <f>IFERROR(raw!$D8036,"")</f>
        <v/>
      </c>
      <c r="D8037" s="39" t="str">
        <f>IFERROR(__xludf.DUMMYFUNCTION("IFERROR(RANK(raw!$H8036,Filter(raw!$H$2:$H10000,raw!$B$2:$B10000=raw!$B8036),1),"""")"),"")</f>
        <v/>
      </c>
      <c r="E8037" s="40" t="str">
        <f t="array" ref="E8037">IFERROR(INDEX(raw!$B:$H,MATCH(1,(raw!$B:$B=$B8037)*(raw!$D:$D=$C8037),0),7), "n/a")</f>
        <v/>
      </c>
    </row>
    <row r="8038">
      <c r="B8038" s="39" t="str">
        <f>IFERROR(raw!$B8037,"")</f>
        <v/>
      </c>
      <c r="C8038" s="39" t="str">
        <f>IFERROR(raw!$D8037,"")</f>
        <v/>
      </c>
      <c r="D8038" s="39" t="str">
        <f>IFERROR(__xludf.DUMMYFUNCTION("IFERROR(RANK(raw!$H8037,Filter(raw!$H$2:$H10000,raw!$B$2:$B10000=raw!$B8037),1),"""")"),"")</f>
        <v/>
      </c>
      <c r="E8038" s="40" t="str">
        <f t="array" ref="E8038">IFERROR(INDEX(raw!$B:$H,MATCH(1,(raw!$B:$B=$B8038)*(raw!$D:$D=$C8038),0),7), "n/a")</f>
        <v/>
      </c>
    </row>
    <row r="8039">
      <c r="B8039" s="39" t="str">
        <f>IFERROR(raw!$B8038,"")</f>
        <v/>
      </c>
      <c r="C8039" s="39" t="str">
        <f>IFERROR(raw!$D8038,"")</f>
        <v/>
      </c>
      <c r="D8039" s="39" t="str">
        <f>IFERROR(__xludf.DUMMYFUNCTION("IFERROR(RANK(raw!$H8038,Filter(raw!$H$2:$H10000,raw!$B$2:$B10000=raw!$B8038),1),"""")"),"")</f>
        <v/>
      </c>
      <c r="E8039" s="40" t="str">
        <f t="array" ref="E8039">IFERROR(INDEX(raw!$B:$H,MATCH(1,(raw!$B:$B=$B8039)*(raw!$D:$D=$C8039),0),7), "n/a")</f>
        <v/>
      </c>
    </row>
    <row r="8040">
      <c r="B8040" s="39" t="str">
        <f>IFERROR(raw!$B8039,"")</f>
        <v/>
      </c>
      <c r="C8040" s="39" t="str">
        <f>IFERROR(raw!$D8039,"")</f>
        <v/>
      </c>
      <c r="D8040" s="39" t="str">
        <f>IFERROR(__xludf.DUMMYFUNCTION("IFERROR(RANK(raw!$H8039,Filter(raw!$H$2:$H10000,raw!$B$2:$B10000=raw!$B8039),1),"""")"),"")</f>
        <v/>
      </c>
      <c r="E8040" s="40" t="str">
        <f t="array" ref="E8040">IFERROR(INDEX(raw!$B:$H,MATCH(1,(raw!$B:$B=$B8040)*(raw!$D:$D=$C8040),0),7), "n/a")</f>
        <v/>
      </c>
    </row>
    <row r="8041">
      <c r="B8041" s="39" t="str">
        <f>IFERROR(raw!$B8040,"")</f>
        <v/>
      </c>
      <c r="C8041" s="39" t="str">
        <f>IFERROR(raw!$D8040,"")</f>
        <v/>
      </c>
      <c r="D8041" s="39" t="str">
        <f>IFERROR(__xludf.DUMMYFUNCTION("IFERROR(RANK(raw!$H8040,Filter(raw!$H$2:$H10000,raw!$B$2:$B10000=raw!$B8040),1),"""")"),"")</f>
        <v/>
      </c>
      <c r="E8041" s="40" t="str">
        <f t="array" ref="E8041">IFERROR(INDEX(raw!$B:$H,MATCH(1,(raw!$B:$B=$B8041)*(raw!$D:$D=$C8041),0),7), "n/a")</f>
        <v/>
      </c>
    </row>
    <row r="8042">
      <c r="B8042" s="39" t="str">
        <f>IFERROR(raw!$B8041,"")</f>
        <v/>
      </c>
      <c r="C8042" s="39" t="str">
        <f>IFERROR(raw!$D8041,"")</f>
        <v/>
      </c>
      <c r="D8042" s="39" t="str">
        <f>IFERROR(__xludf.DUMMYFUNCTION("IFERROR(RANK(raw!$H8041,Filter(raw!$H$2:$H10000,raw!$B$2:$B10000=raw!$B8041),1),"""")"),"")</f>
        <v/>
      </c>
      <c r="E8042" s="40" t="str">
        <f t="array" ref="E8042">IFERROR(INDEX(raw!$B:$H,MATCH(1,(raw!$B:$B=$B8042)*(raw!$D:$D=$C8042),0),7), "n/a")</f>
        <v/>
      </c>
    </row>
    <row r="8043">
      <c r="B8043" s="39" t="str">
        <f>IFERROR(raw!$B8042,"")</f>
        <v/>
      </c>
      <c r="C8043" s="39" t="str">
        <f>IFERROR(raw!$D8042,"")</f>
        <v/>
      </c>
      <c r="D8043" s="39" t="str">
        <f>IFERROR(__xludf.DUMMYFUNCTION("IFERROR(RANK(raw!$H8042,Filter(raw!$H$2:$H10000,raw!$B$2:$B10000=raw!$B8042),1),"""")"),"")</f>
        <v/>
      </c>
      <c r="E8043" s="40" t="str">
        <f t="array" ref="E8043">IFERROR(INDEX(raw!$B:$H,MATCH(1,(raw!$B:$B=$B8043)*(raw!$D:$D=$C8043),0),7), "n/a")</f>
        <v/>
      </c>
    </row>
    <row r="8044">
      <c r="B8044" s="39" t="str">
        <f>IFERROR(raw!$B8043,"")</f>
        <v/>
      </c>
      <c r="C8044" s="39" t="str">
        <f>IFERROR(raw!$D8043,"")</f>
        <v/>
      </c>
      <c r="D8044" s="39" t="str">
        <f>IFERROR(__xludf.DUMMYFUNCTION("IFERROR(RANK(raw!$H8043,Filter(raw!$H$2:$H10000,raw!$B$2:$B10000=raw!$B8043),1),"""")"),"")</f>
        <v/>
      </c>
      <c r="E8044" s="40" t="str">
        <f t="array" ref="E8044">IFERROR(INDEX(raw!$B:$H,MATCH(1,(raw!$B:$B=$B8044)*(raw!$D:$D=$C8044),0),7), "n/a")</f>
        <v/>
      </c>
    </row>
    <row r="8045">
      <c r="B8045" s="39" t="str">
        <f>IFERROR(raw!$B8044,"")</f>
        <v/>
      </c>
      <c r="C8045" s="39" t="str">
        <f>IFERROR(raw!$D8044,"")</f>
        <v/>
      </c>
      <c r="D8045" s="39" t="str">
        <f>IFERROR(__xludf.DUMMYFUNCTION("IFERROR(RANK(raw!$H8044,Filter(raw!$H$2:$H10000,raw!$B$2:$B10000=raw!$B8044),1),"""")"),"")</f>
        <v/>
      </c>
      <c r="E8045" s="40" t="str">
        <f t="array" ref="E8045">IFERROR(INDEX(raw!$B:$H,MATCH(1,(raw!$B:$B=$B8045)*(raw!$D:$D=$C8045),0),7), "n/a")</f>
        <v/>
      </c>
    </row>
    <row r="8046">
      <c r="B8046" s="39" t="str">
        <f>IFERROR(raw!$B8045,"")</f>
        <v/>
      </c>
      <c r="C8046" s="39" t="str">
        <f>IFERROR(raw!$D8045,"")</f>
        <v/>
      </c>
      <c r="D8046" s="39" t="str">
        <f>IFERROR(__xludf.DUMMYFUNCTION("IFERROR(RANK(raw!$H8045,Filter(raw!$H$2:$H10000,raw!$B$2:$B10000=raw!$B8045),1),"""")"),"")</f>
        <v/>
      </c>
      <c r="E8046" s="40" t="str">
        <f t="array" ref="E8046">IFERROR(INDEX(raw!$B:$H,MATCH(1,(raw!$B:$B=$B8046)*(raw!$D:$D=$C8046),0),7), "n/a")</f>
        <v/>
      </c>
    </row>
    <row r="8047">
      <c r="B8047" s="39" t="str">
        <f>IFERROR(raw!$B8046,"")</f>
        <v/>
      </c>
      <c r="C8047" s="39" t="str">
        <f>IFERROR(raw!$D8046,"")</f>
        <v/>
      </c>
      <c r="D8047" s="39" t="str">
        <f>IFERROR(__xludf.DUMMYFUNCTION("IFERROR(RANK(raw!$H8046,Filter(raw!$H$2:$H10000,raw!$B$2:$B10000=raw!$B8046),1),"""")"),"")</f>
        <v/>
      </c>
      <c r="E8047" s="40" t="str">
        <f t="array" ref="E8047">IFERROR(INDEX(raw!$B:$H,MATCH(1,(raw!$B:$B=$B8047)*(raw!$D:$D=$C8047),0),7), "n/a")</f>
        <v/>
      </c>
    </row>
    <row r="8048">
      <c r="B8048" s="39" t="str">
        <f>IFERROR(raw!$B8047,"")</f>
        <v/>
      </c>
      <c r="C8048" s="39" t="str">
        <f>IFERROR(raw!$D8047,"")</f>
        <v/>
      </c>
      <c r="D8048" s="39" t="str">
        <f>IFERROR(__xludf.DUMMYFUNCTION("IFERROR(RANK(raw!$H8047,Filter(raw!$H$2:$H10000,raw!$B$2:$B10000=raw!$B8047),1),"""")"),"")</f>
        <v/>
      </c>
      <c r="E8048" s="40" t="str">
        <f t="array" ref="E8048">IFERROR(INDEX(raw!$B:$H,MATCH(1,(raw!$B:$B=$B8048)*(raw!$D:$D=$C8048),0),7), "n/a")</f>
        <v/>
      </c>
    </row>
    <row r="8049">
      <c r="B8049" s="39" t="str">
        <f>IFERROR(raw!$B8048,"")</f>
        <v/>
      </c>
      <c r="C8049" s="39" t="str">
        <f>IFERROR(raw!$D8048,"")</f>
        <v/>
      </c>
      <c r="D8049" s="39" t="str">
        <f>IFERROR(__xludf.DUMMYFUNCTION("IFERROR(RANK(raw!$H8048,Filter(raw!$H$2:$H10000,raw!$B$2:$B10000=raw!$B8048),1),"""")"),"")</f>
        <v/>
      </c>
      <c r="E8049" s="40" t="str">
        <f t="array" ref="E8049">IFERROR(INDEX(raw!$B:$H,MATCH(1,(raw!$B:$B=$B8049)*(raw!$D:$D=$C8049),0),7), "n/a")</f>
        <v/>
      </c>
    </row>
    <row r="8050">
      <c r="B8050" s="39" t="str">
        <f>IFERROR(raw!$B8049,"")</f>
        <v/>
      </c>
      <c r="C8050" s="39" t="str">
        <f>IFERROR(raw!$D8049,"")</f>
        <v/>
      </c>
      <c r="D8050" s="39" t="str">
        <f>IFERROR(__xludf.DUMMYFUNCTION("IFERROR(RANK(raw!$H8049,Filter(raw!$H$2:$H10000,raw!$B$2:$B10000=raw!$B8049),1),"""")"),"")</f>
        <v/>
      </c>
      <c r="E8050" s="40" t="str">
        <f t="array" ref="E8050">IFERROR(INDEX(raw!$B:$H,MATCH(1,(raw!$B:$B=$B8050)*(raw!$D:$D=$C8050),0),7), "n/a")</f>
        <v/>
      </c>
    </row>
    <row r="8051">
      <c r="B8051" s="39" t="str">
        <f>IFERROR(raw!$B8050,"")</f>
        <v/>
      </c>
      <c r="C8051" s="39" t="str">
        <f>IFERROR(raw!$D8050,"")</f>
        <v/>
      </c>
      <c r="D8051" s="39" t="str">
        <f>IFERROR(__xludf.DUMMYFUNCTION("IFERROR(RANK(raw!$H8050,Filter(raw!$H$2:$H10000,raw!$B$2:$B10000=raw!$B8050),1),"""")"),"")</f>
        <v/>
      </c>
      <c r="E8051" s="40" t="str">
        <f t="array" ref="E8051">IFERROR(INDEX(raw!$B:$H,MATCH(1,(raw!$B:$B=$B8051)*(raw!$D:$D=$C8051),0),7), "n/a")</f>
        <v/>
      </c>
    </row>
    <row r="8052">
      <c r="B8052" s="39" t="str">
        <f>IFERROR(raw!$B8051,"")</f>
        <v/>
      </c>
      <c r="C8052" s="39" t="str">
        <f>IFERROR(raw!$D8051,"")</f>
        <v/>
      </c>
      <c r="D8052" s="39" t="str">
        <f>IFERROR(__xludf.DUMMYFUNCTION("IFERROR(RANK(raw!$H8051,Filter(raw!$H$2:$H10000,raw!$B$2:$B10000=raw!$B8051),1),"""")"),"")</f>
        <v/>
      </c>
      <c r="E8052" s="40" t="str">
        <f t="array" ref="E8052">IFERROR(INDEX(raw!$B:$H,MATCH(1,(raw!$B:$B=$B8052)*(raw!$D:$D=$C8052),0),7), "n/a")</f>
        <v/>
      </c>
    </row>
    <row r="8053">
      <c r="B8053" s="39" t="str">
        <f>IFERROR(raw!$B8052,"")</f>
        <v/>
      </c>
      <c r="C8053" s="39" t="str">
        <f>IFERROR(raw!$D8052,"")</f>
        <v/>
      </c>
      <c r="D8053" s="39" t="str">
        <f>IFERROR(__xludf.DUMMYFUNCTION("IFERROR(RANK(raw!$H8052,Filter(raw!$H$2:$H10000,raw!$B$2:$B10000=raw!$B8052),1),"""")"),"")</f>
        <v/>
      </c>
      <c r="E8053" s="40" t="str">
        <f t="array" ref="E8053">IFERROR(INDEX(raw!$B:$H,MATCH(1,(raw!$B:$B=$B8053)*(raw!$D:$D=$C8053),0),7), "n/a")</f>
        <v/>
      </c>
    </row>
    <row r="8054">
      <c r="B8054" s="39" t="str">
        <f>IFERROR(raw!$B8053,"")</f>
        <v/>
      </c>
      <c r="C8054" s="39" t="str">
        <f>IFERROR(raw!$D8053,"")</f>
        <v/>
      </c>
      <c r="D8054" s="39" t="str">
        <f>IFERROR(__xludf.DUMMYFUNCTION("IFERROR(RANK(raw!$H8053,Filter(raw!$H$2:$H10000,raw!$B$2:$B10000=raw!$B8053),1),"""")"),"")</f>
        <v/>
      </c>
      <c r="E8054" s="40" t="str">
        <f t="array" ref="E8054">IFERROR(INDEX(raw!$B:$H,MATCH(1,(raw!$B:$B=$B8054)*(raw!$D:$D=$C8054),0),7), "n/a")</f>
        <v/>
      </c>
    </row>
    <row r="8055">
      <c r="B8055" s="39" t="str">
        <f>IFERROR(raw!$B8054,"")</f>
        <v/>
      </c>
      <c r="C8055" s="39" t="str">
        <f>IFERROR(raw!$D8054,"")</f>
        <v/>
      </c>
      <c r="D8055" s="39" t="str">
        <f>IFERROR(__xludf.DUMMYFUNCTION("IFERROR(RANK(raw!$H8054,Filter(raw!$H$2:$H10000,raw!$B$2:$B10000=raw!$B8054),1),"""")"),"")</f>
        <v/>
      </c>
      <c r="E8055" s="40" t="str">
        <f t="array" ref="E8055">IFERROR(INDEX(raw!$B:$H,MATCH(1,(raw!$B:$B=$B8055)*(raw!$D:$D=$C8055),0),7), "n/a")</f>
        <v/>
      </c>
    </row>
    <row r="8056">
      <c r="B8056" s="39" t="str">
        <f>IFERROR(raw!$B8055,"")</f>
        <v/>
      </c>
      <c r="C8056" s="39" t="str">
        <f>IFERROR(raw!$D8055,"")</f>
        <v/>
      </c>
      <c r="D8056" s="39" t="str">
        <f>IFERROR(__xludf.DUMMYFUNCTION("IFERROR(RANK(raw!$H8055,Filter(raw!$H$2:$H10000,raw!$B$2:$B10000=raw!$B8055),1),"""")"),"")</f>
        <v/>
      </c>
      <c r="E8056" s="40" t="str">
        <f t="array" ref="E8056">IFERROR(INDEX(raw!$B:$H,MATCH(1,(raw!$B:$B=$B8056)*(raw!$D:$D=$C8056),0),7), "n/a")</f>
        <v/>
      </c>
    </row>
    <row r="8057">
      <c r="B8057" s="39" t="str">
        <f>IFERROR(raw!$B8056,"")</f>
        <v/>
      </c>
      <c r="C8057" s="39" t="str">
        <f>IFERROR(raw!$D8056,"")</f>
        <v/>
      </c>
      <c r="D8057" s="39" t="str">
        <f>IFERROR(__xludf.DUMMYFUNCTION("IFERROR(RANK(raw!$H8056,Filter(raw!$H$2:$H10000,raw!$B$2:$B10000=raw!$B8056),1),"""")"),"")</f>
        <v/>
      </c>
      <c r="E8057" s="40" t="str">
        <f t="array" ref="E8057">IFERROR(INDEX(raw!$B:$H,MATCH(1,(raw!$B:$B=$B8057)*(raw!$D:$D=$C8057),0),7), "n/a")</f>
        <v/>
      </c>
    </row>
    <row r="8058">
      <c r="B8058" s="39" t="str">
        <f>IFERROR(raw!$B8057,"")</f>
        <v/>
      </c>
      <c r="C8058" s="39" t="str">
        <f>IFERROR(raw!$D8057,"")</f>
        <v/>
      </c>
      <c r="D8058" s="39" t="str">
        <f>IFERROR(__xludf.DUMMYFUNCTION("IFERROR(RANK(raw!$H8057,Filter(raw!$H$2:$H10000,raw!$B$2:$B10000=raw!$B8057),1),"""")"),"")</f>
        <v/>
      </c>
      <c r="E8058" s="40" t="str">
        <f t="array" ref="E8058">IFERROR(INDEX(raw!$B:$H,MATCH(1,(raw!$B:$B=$B8058)*(raw!$D:$D=$C8058),0),7), "n/a")</f>
        <v/>
      </c>
    </row>
    <row r="8059">
      <c r="B8059" s="39" t="str">
        <f>IFERROR(raw!$B8058,"")</f>
        <v/>
      </c>
      <c r="C8059" s="39" t="str">
        <f>IFERROR(raw!$D8058,"")</f>
        <v/>
      </c>
      <c r="D8059" s="39" t="str">
        <f>IFERROR(__xludf.DUMMYFUNCTION("IFERROR(RANK(raw!$H8058,Filter(raw!$H$2:$H10000,raw!$B$2:$B10000=raw!$B8058),1),"""")"),"")</f>
        <v/>
      </c>
      <c r="E8059" s="40" t="str">
        <f t="array" ref="E8059">IFERROR(INDEX(raw!$B:$H,MATCH(1,(raw!$B:$B=$B8059)*(raw!$D:$D=$C8059),0),7), "n/a")</f>
        <v/>
      </c>
    </row>
    <row r="8060">
      <c r="B8060" s="39" t="str">
        <f>IFERROR(raw!$B8059,"")</f>
        <v/>
      </c>
      <c r="C8060" s="39" t="str">
        <f>IFERROR(raw!$D8059,"")</f>
        <v/>
      </c>
      <c r="D8060" s="39" t="str">
        <f>IFERROR(__xludf.DUMMYFUNCTION("IFERROR(RANK(raw!$H8059,Filter(raw!$H$2:$H10000,raw!$B$2:$B10000=raw!$B8059),1),"""")"),"")</f>
        <v/>
      </c>
      <c r="E8060" s="40" t="str">
        <f t="array" ref="E8060">IFERROR(INDEX(raw!$B:$H,MATCH(1,(raw!$B:$B=$B8060)*(raw!$D:$D=$C8060),0),7), "n/a")</f>
        <v/>
      </c>
    </row>
    <row r="8061">
      <c r="B8061" s="39" t="str">
        <f>IFERROR(raw!$B8060,"")</f>
        <v/>
      </c>
      <c r="C8061" s="39" t="str">
        <f>IFERROR(raw!$D8060,"")</f>
        <v/>
      </c>
      <c r="D8061" s="39" t="str">
        <f>IFERROR(__xludf.DUMMYFUNCTION("IFERROR(RANK(raw!$H8060,Filter(raw!$H$2:$H10000,raw!$B$2:$B10000=raw!$B8060),1),"""")"),"")</f>
        <v/>
      </c>
      <c r="E8061" s="40" t="str">
        <f t="array" ref="E8061">IFERROR(INDEX(raw!$B:$H,MATCH(1,(raw!$B:$B=$B8061)*(raw!$D:$D=$C8061),0),7), "n/a")</f>
        <v/>
      </c>
    </row>
    <row r="8062">
      <c r="B8062" s="39" t="str">
        <f>IFERROR(raw!$B8061,"")</f>
        <v/>
      </c>
      <c r="C8062" s="39" t="str">
        <f>IFERROR(raw!$D8061,"")</f>
        <v/>
      </c>
      <c r="D8062" s="39" t="str">
        <f>IFERROR(__xludf.DUMMYFUNCTION("IFERROR(RANK(raw!$H8061,Filter(raw!$H$2:$H10000,raw!$B$2:$B10000=raw!$B8061),1),"""")"),"")</f>
        <v/>
      </c>
      <c r="E8062" s="40" t="str">
        <f t="array" ref="E8062">IFERROR(INDEX(raw!$B:$H,MATCH(1,(raw!$B:$B=$B8062)*(raw!$D:$D=$C8062),0),7), "n/a")</f>
        <v/>
      </c>
    </row>
    <row r="8063">
      <c r="B8063" s="39" t="str">
        <f>IFERROR(raw!$B8062,"")</f>
        <v/>
      </c>
      <c r="C8063" s="39" t="str">
        <f>IFERROR(raw!$D8062,"")</f>
        <v/>
      </c>
      <c r="D8063" s="39" t="str">
        <f>IFERROR(__xludf.DUMMYFUNCTION("IFERROR(RANK(raw!$H8062,Filter(raw!$H$2:$H10000,raw!$B$2:$B10000=raw!$B8062),1),"""")"),"")</f>
        <v/>
      </c>
      <c r="E8063" s="40" t="str">
        <f t="array" ref="E8063">IFERROR(INDEX(raw!$B:$H,MATCH(1,(raw!$B:$B=$B8063)*(raw!$D:$D=$C8063),0),7), "n/a")</f>
        <v/>
      </c>
    </row>
    <row r="8064">
      <c r="B8064" s="39" t="str">
        <f>IFERROR(raw!$B8063,"")</f>
        <v/>
      </c>
      <c r="C8064" s="39" t="str">
        <f>IFERROR(raw!$D8063,"")</f>
        <v/>
      </c>
      <c r="D8064" s="39" t="str">
        <f>IFERROR(__xludf.DUMMYFUNCTION("IFERROR(RANK(raw!$H8063,Filter(raw!$H$2:$H10000,raw!$B$2:$B10000=raw!$B8063),1),"""")"),"")</f>
        <v/>
      </c>
      <c r="E8064" s="40" t="str">
        <f t="array" ref="E8064">IFERROR(INDEX(raw!$B:$H,MATCH(1,(raw!$B:$B=$B8064)*(raw!$D:$D=$C8064),0),7), "n/a")</f>
        <v/>
      </c>
    </row>
    <row r="8065">
      <c r="B8065" s="39" t="str">
        <f>IFERROR(raw!$B8064,"")</f>
        <v/>
      </c>
      <c r="C8065" s="39" t="str">
        <f>IFERROR(raw!$D8064,"")</f>
        <v/>
      </c>
      <c r="D8065" s="39" t="str">
        <f>IFERROR(__xludf.DUMMYFUNCTION("IFERROR(RANK(raw!$H8064,Filter(raw!$H$2:$H10000,raw!$B$2:$B10000=raw!$B8064),1),"""")"),"")</f>
        <v/>
      </c>
      <c r="E8065" s="40" t="str">
        <f t="array" ref="E8065">IFERROR(INDEX(raw!$B:$H,MATCH(1,(raw!$B:$B=$B8065)*(raw!$D:$D=$C8065),0),7), "n/a")</f>
        <v/>
      </c>
    </row>
    <row r="8066">
      <c r="B8066" s="39" t="str">
        <f>IFERROR(raw!$B8065,"")</f>
        <v/>
      </c>
      <c r="C8066" s="39" t="str">
        <f>IFERROR(raw!$D8065,"")</f>
        <v/>
      </c>
      <c r="D8066" s="39" t="str">
        <f>IFERROR(__xludf.DUMMYFUNCTION("IFERROR(RANK(raw!$H8065,Filter(raw!$H$2:$H10000,raw!$B$2:$B10000=raw!$B8065),1),"""")"),"")</f>
        <v/>
      </c>
      <c r="E8066" s="40" t="str">
        <f t="array" ref="E8066">IFERROR(INDEX(raw!$B:$H,MATCH(1,(raw!$B:$B=$B8066)*(raw!$D:$D=$C8066),0),7), "n/a")</f>
        <v/>
      </c>
    </row>
    <row r="8067">
      <c r="B8067" s="39" t="str">
        <f>IFERROR(raw!$B8066,"")</f>
        <v/>
      </c>
      <c r="C8067" s="39" t="str">
        <f>IFERROR(raw!$D8066,"")</f>
        <v/>
      </c>
      <c r="D8067" s="39" t="str">
        <f>IFERROR(__xludf.DUMMYFUNCTION("IFERROR(RANK(raw!$H8066,Filter(raw!$H$2:$H10000,raw!$B$2:$B10000=raw!$B8066),1),"""")"),"")</f>
        <v/>
      </c>
      <c r="E8067" s="40" t="str">
        <f t="array" ref="E8067">IFERROR(INDEX(raw!$B:$H,MATCH(1,(raw!$B:$B=$B8067)*(raw!$D:$D=$C8067),0),7), "n/a")</f>
        <v/>
      </c>
    </row>
    <row r="8068">
      <c r="B8068" s="39" t="str">
        <f>IFERROR(raw!$B8067,"")</f>
        <v/>
      </c>
      <c r="C8068" s="39" t="str">
        <f>IFERROR(raw!$D8067,"")</f>
        <v/>
      </c>
      <c r="D8068" s="39" t="str">
        <f>IFERROR(__xludf.DUMMYFUNCTION("IFERROR(RANK(raw!$H8067,Filter(raw!$H$2:$H10000,raw!$B$2:$B10000=raw!$B8067),1),"""")"),"")</f>
        <v/>
      </c>
      <c r="E8068" s="40" t="str">
        <f t="array" ref="E8068">IFERROR(INDEX(raw!$B:$H,MATCH(1,(raw!$B:$B=$B8068)*(raw!$D:$D=$C8068),0),7), "n/a")</f>
        <v/>
      </c>
    </row>
    <row r="8069">
      <c r="B8069" s="39" t="str">
        <f>IFERROR(raw!$B8068,"")</f>
        <v/>
      </c>
      <c r="C8069" s="39" t="str">
        <f>IFERROR(raw!$D8068,"")</f>
        <v/>
      </c>
      <c r="D8069" s="39" t="str">
        <f>IFERROR(__xludf.DUMMYFUNCTION("IFERROR(RANK(raw!$H8068,Filter(raw!$H$2:$H10000,raw!$B$2:$B10000=raw!$B8068),1),"""")"),"")</f>
        <v/>
      </c>
      <c r="E8069" s="40" t="str">
        <f t="array" ref="E8069">IFERROR(INDEX(raw!$B:$H,MATCH(1,(raw!$B:$B=$B8069)*(raw!$D:$D=$C8069),0),7), "n/a")</f>
        <v/>
      </c>
    </row>
    <row r="8070">
      <c r="B8070" s="39" t="str">
        <f>IFERROR(raw!$B8069,"")</f>
        <v/>
      </c>
      <c r="C8070" s="39" t="str">
        <f>IFERROR(raw!$D8069,"")</f>
        <v/>
      </c>
      <c r="D8070" s="39" t="str">
        <f>IFERROR(__xludf.DUMMYFUNCTION("IFERROR(RANK(raw!$H8069,Filter(raw!$H$2:$H10000,raw!$B$2:$B10000=raw!$B8069),1),"""")"),"")</f>
        <v/>
      </c>
      <c r="E8070" s="40" t="str">
        <f t="array" ref="E8070">IFERROR(INDEX(raw!$B:$H,MATCH(1,(raw!$B:$B=$B8070)*(raw!$D:$D=$C8070),0),7), "n/a")</f>
        <v/>
      </c>
    </row>
    <row r="8071">
      <c r="B8071" s="39" t="str">
        <f>IFERROR(raw!$B8070,"")</f>
        <v/>
      </c>
      <c r="C8071" s="39" t="str">
        <f>IFERROR(raw!$D8070,"")</f>
        <v/>
      </c>
      <c r="D8071" s="39" t="str">
        <f>IFERROR(__xludf.DUMMYFUNCTION("IFERROR(RANK(raw!$H8070,Filter(raw!$H$2:$H10000,raw!$B$2:$B10000=raw!$B8070),1),"""")"),"")</f>
        <v/>
      </c>
      <c r="E8071" s="40" t="str">
        <f t="array" ref="E8071">IFERROR(INDEX(raw!$B:$H,MATCH(1,(raw!$B:$B=$B8071)*(raw!$D:$D=$C8071),0),7), "n/a")</f>
        <v/>
      </c>
    </row>
    <row r="8072">
      <c r="B8072" s="39" t="str">
        <f>IFERROR(raw!$B8071,"")</f>
        <v/>
      </c>
      <c r="C8072" s="39" t="str">
        <f>IFERROR(raw!$D8071,"")</f>
        <v/>
      </c>
      <c r="D8072" s="39" t="str">
        <f>IFERROR(__xludf.DUMMYFUNCTION("IFERROR(RANK(raw!$H8071,Filter(raw!$H$2:$H10000,raw!$B$2:$B10000=raw!$B8071),1),"""")"),"")</f>
        <v/>
      </c>
      <c r="E8072" s="40" t="str">
        <f t="array" ref="E8072">IFERROR(INDEX(raw!$B:$H,MATCH(1,(raw!$B:$B=$B8072)*(raw!$D:$D=$C8072),0),7), "n/a")</f>
        <v/>
      </c>
    </row>
    <row r="8073">
      <c r="B8073" s="39" t="str">
        <f>IFERROR(raw!$B8072,"")</f>
        <v/>
      </c>
      <c r="C8073" s="39" t="str">
        <f>IFERROR(raw!$D8072,"")</f>
        <v/>
      </c>
      <c r="D8073" s="39" t="str">
        <f>IFERROR(__xludf.DUMMYFUNCTION("IFERROR(RANK(raw!$H8072,Filter(raw!$H$2:$H10000,raw!$B$2:$B10000=raw!$B8072),1),"""")"),"")</f>
        <v/>
      </c>
      <c r="E8073" s="40" t="str">
        <f t="array" ref="E8073">IFERROR(INDEX(raw!$B:$H,MATCH(1,(raw!$B:$B=$B8073)*(raw!$D:$D=$C8073),0),7), "n/a")</f>
        <v/>
      </c>
    </row>
    <row r="8074">
      <c r="B8074" s="39" t="str">
        <f>IFERROR(raw!$B8073,"")</f>
        <v/>
      </c>
      <c r="C8074" s="39" t="str">
        <f>IFERROR(raw!$D8073,"")</f>
        <v/>
      </c>
      <c r="D8074" s="39" t="str">
        <f>IFERROR(__xludf.DUMMYFUNCTION("IFERROR(RANK(raw!$H8073,Filter(raw!$H$2:$H10000,raw!$B$2:$B10000=raw!$B8073),1),"""")"),"")</f>
        <v/>
      </c>
      <c r="E8074" s="40" t="str">
        <f t="array" ref="E8074">IFERROR(INDEX(raw!$B:$H,MATCH(1,(raw!$B:$B=$B8074)*(raw!$D:$D=$C8074),0),7), "n/a")</f>
        <v/>
      </c>
    </row>
    <row r="8075">
      <c r="B8075" s="39" t="str">
        <f>IFERROR(raw!$B8074,"")</f>
        <v/>
      </c>
      <c r="C8075" s="39" t="str">
        <f>IFERROR(raw!$D8074,"")</f>
        <v/>
      </c>
      <c r="D8075" s="39" t="str">
        <f>IFERROR(__xludf.DUMMYFUNCTION("IFERROR(RANK(raw!$H8074,Filter(raw!$H$2:$H10000,raw!$B$2:$B10000=raw!$B8074),1),"""")"),"")</f>
        <v/>
      </c>
      <c r="E8075" s="40" t="str">
        <f t="array" ref="E8075">IFERROR(INDEX(raw!$B:$H,MATCH(1,(raw!$B:$B=$B8075)*(raw!$D:$D=$C8075),0),7), "n/a")</f>
        <v/>
      </c>
    </row>
    <row r="8076">
      <c r="B8076" s="39" t="str">
        <f>IFERROR(raw!$B8075,"")</f>
        <v/>
      </c>
      <c r="C8076" s="39" t="str">
        <f>IFERROR(raw!$D8075,"")</f>
        <v/>
      </c>
      <c r="D8076" s="39" t="str">
        <f>IFERROR(__xludf.DUMMYFUNCTION("IFERROR(RANK(raw!$H8075,Filter(raw!$H$2:$H10000,raw!$B$2:$B10000=raw!$B8075),1),"""")"),"")</f>
        <v/>
      </c>
      <c r="E8076" s="40" t="str">
        <f t="array" ref="E8076">IFERROR(INDEX(raw!$B:$H,MATCH(1,(raw!$B:$B=$B8076)*(raw!$D:$D=$C8076),0),7), "n/a")</f>
        <v/>
      </c>
    </row>
    <row r="8077">
      <c r="B8077" s="39" t="str">
        <f>IFERROR(raw!$B8076,"")</f>
        <v/>
      </c>
      <c r="C8077" s="39" t="str">
        <f>IFERROR(raw!$D8076,"")</f>
        <v/>
      </c>
      <c r="D8077" s="39" t="str">
        <f>IFERROR(__xludf.DUMMYFUNCTION("IFERROR(RANK(raw!$H8076,Filter(raw!$H$2:$H10000,raw!$B$2:$B10000=raw!$B8076),1),"""")"),"")</f>
        <v/>
      </c>
      <c r="E8077" s="40" t="str">
        <f t="array" ref="E8077">IFERROR(INDEX(raw!$B:$H,MATCH(1,(raw!$B:$B=$B8077)*(raw!$D:$D=$C8077),0),7), "n/a")</f>
        <v/>
      </c>
    </row>
    <row r="8078">
      <c r="B8078" s="39" t="str">
        <f>IFERROR(raw!$B8077,"")</f>
        <v/>
      </c>
      <c r="C8078" s="39" t="str">
        <f>IFERROR(raw!$D8077,"")</f>
        <v/>
      </c>
      <c r="D8078" s="39" t="str">
        <f>IFERROR(__xludf.DUMMYFUNCTION("IFERROR(RANK(raw!$H8077,Filter(raw!$H$2:$H10000,raw!$B$2:$B10000=raw!$B8077),1),"""")"),"")</f>
        <v/>
      </c>
      <c r="E8078" s="40" t="str">
        <f t="array" ref="E8078">IFERROR(INDEX(raw!$B:$H,MATCH(1,(raw!$B:$B=$B8078)*(raw!$D:$D=$C8078),0),7), "n/a")</f>
        <v/>
      </c>
    </row>
    <row r="8079">
      <c r="B8079" s="39" t="str">
        <f>IFERROR(raw!$B8078,"")</f>
        <v/>
      </c>
      <c r="C8079" s="39" t="str">
        <f>IFERROR(raw!$D8078,"")</f>
        <v/>
      </c>
      <c r="D8079" s="39" t="str">
        <f>IFERROR(__xludf.DUMMYFUNCTION("IFERROR(RANK(raw!$H8078,Filter(raw!$H$2:$H10000,raw!$B$2:$B10000=raw!$B8078),1),"""")"),"")</f>
        <v/>
      </c>
      <c r="E8079" s="40" t="str">
        <f t="array" ref="E8079">IFERROR(INDEX(raw!$B:$H,MATCH(1,(raw!$B:$B=$B8079)*(raw!$D:$D=$C8079),0),7), "n/a")</f>
        <v/>
      </c>
    </row>
    <row r="8080">
      <c r="B8080" s="39" t="str">
        <f>IFERROR(raw!$B8079,"")</f>
        <v/>
      </c>
      <c r="C8080" s="39" t="str">
        <f>IFERROR(raw!$D8079,"")</f>
        <v/>
      </c>
      <c r="D8080" s="39" t="str">
        <f>IFERROR(__xludf.DUMMYFUNCTION("IFERROR(RANK(raw!$H8079,Filter(raw!$H$2:$H10000,raw!$B$2:$B10000=raw!$B8079),1),"""")"),"")</f>
        <v/>
      </c>
      <c r="E8080" s="40" t="str">
        <f t="array" ref="E8080">IFERROR(INDEX(raw!$B:$H,MATCH(1,(raw!$B:$B=$B8080)*(raw!$D:$D=$C8080),0),7), "n/a")</f>
        <v/>
      </c>
    </row>
    <row r="8081">
      <c r="B8081" s="39" t="str">
        <f>IFERROR(raw!$B8080,"")</f>
        <v/>
      </c>
      <c r="C8081" s="39" t="str">
        <f>IFERROR(raw!$D8080,"")</f>
        <v/>
      </c>
      <c r="D8081" s="39" t="str">
        <f>IFERROR(__xludf.DUMMYFUNCTION("IFERROR(RANK(raw!$H8080,Filter(raw!$H$2:$H10000,raw!$B$2:$B10000=raw!$B8080),1),"""")"),"")</f>
        <v/>
      </c>
      <c r="E8081" s="40" t="str">
        <f t="array" ref="E8081">IFERROR(INDEX(raw!$B:$H,MATCH(1,(raw!$B:$B=$B8081)*(raw!$D:$D=$C8081),0),7), "n/a")</f>
        <v/>
      </c>
    </row>
    <row r="8082">
      <c r="B8082" s="39" t="str">
        <f>IFERROR(raw!$B8081,"")</f>
        <v/>
      </c>
      <c r="C8082" s="39" t="str">
        <f>IFERROR(raw!$D8081,"")</f>
        <v/>
      </c>
      <c r="D8082" s="39" t="str">
        <f>IFERROR(__xludf.DUMMYFUNCTION("IFERROR(RANK(raw!$H8081,Filter(raw!$H$2:$H10000,raw!$B$2:$B10000=raw!$B8081),1),"""")"),"")</f>
        <v/>
      </c>
      <c r="E8082" s="40" t="str">
        <f t="array" ref="E8082">IFERROR(INDEX(raw!$B:$H,MATCH(1,(raw!$B:$B=$B8082)*(raw!$D:$D=$C8082),0),7), "n/a")</f>
        <v/>
      </c>
    </row>
    <row r="8083">
      <c r="B8083" s="39" t="str">
        <f>IFERROR(raw!$B8082,"")</f>
        <v/>
      </c>
      <c r="C8083" s="39" t="str">
        <f>IFERROR(raw!$D8082,"")</f>
        <v/>
      </c>
      <c r="D8083" s="39" t="str">
        <f>IFERROR(__xludf.DUMMYFUNCTION("IFERROR(RANK(raw!$H8082,Filter(raw!$H$2:$H10000,raw!$B$2:$B10000=raw!$B8082),1),"""")"),"")</f>
        <v/>
      </c>
      <c r="E8083" s="40" t="str">
        <f t="array" ref="E8083">IFERROR(INDEX(raw!$B:$H,MATCH(1,(raw!$B:$B=$B8083)*(raw!$D:$D=$C8083),0),7), "n/a")</f>
        <v/>
      </c>
    </row>
    <row r="8084">
      <c r="B8084" s="39" t="str">
        <f>IFERROR(raw!$B8083,"")</f>
        <v/>
      </c>
      <c r="C8084" s="39" t="str">
        <f>IFERROR(raw!$D8083,"")</f>
        <v/>
      </c>
      <c r="D8084" s="39" t="str">
        <f>IFERROR(__xludf.DUMMYFUNCTION("IFERROR(RANK(raw!$H8083,Filter(raw!$H$2:$H10000,raw!$B$2:$B10000=raw!$B8083),1),"""")"),"")</f>
        <v/>
      </c>
      <c r="E8084" s="40" t="str">
        <f t="array" ref="E8084">IFERROR(INDEX(raw!$B:$H,MATCH(1,(raw!$B:$B=$B8084)*(raw!$D:$D=$C8084),0),7), "n/a")</f>
        <v/>
      </c>
    </row>
    <row r="8085">
      <c r="B8085" s="39" t="str">
        <f>IFERROR(raw!$B8084,"")</f>
        <v/>
      </c>
      <c r="C8085" s="39" t="str">
        <f>IFERROR(raw!$D8084,"")</f>
        <v/>
      </c>
      <c r="D8085" s="39" t="str">
        <f>IFERROR(__xludf.DUMMYFUNCTION("IFERROR(RANK(raw!$H8084,Filter(raw!$H$2:$H10000,raw!$B$2:$B10000=raw!$B8084),1),"""")"),"")</f>
        <v/>
      </c>
      <c r="E8085" s="40" t="str">
        <f t="array" ref="E8085">IFERROR(INDEX(raw!$B:$H,MATCH(1,(raw!$B:$B=$B8085)*(raw!$D:$D=$C8085),0),7), "n/a")</f>
        <v/>
      </c>
    </row>
    <row r="8086">
      <c r="B8086" s="39" t="str">
        <f>IFERROR(raw!$B8085,"")</f>
        <v/>
      </c>
      <c r="C8086" s="39" t="str">
        <f>IFERROR(raw!$D8085,"")</f>
        <v/>
      </c>
      <c r="D8086" s="39" t="str">
        <f>IFERROR(__xludf.DUMMYFUNCTION("IFERROR(RANK(raw!$H8085,Filter(raw!$H$2:$H10000,raw!$B$2:$B10000=raw!$B8085),1),"""")"),"")</f>
        <v/>
      </c>
      <c r="E8086" s="40" t="str">
        <f t="array" ref="E8086">IFERROR(INDEX(raw!$B:$H,MATCH(1,(raw!$B:$B=$B8086)*(raw!$D:$D=$C8086),0),7), "n/a")</f>
        <v/>
      </c>
    </row>
    <row r="8087">
      <c r="B8087" s="39" t="str">
        <f>IFERROR(raw!$B8086,"")</f>
        <v/>
      </c>
      <c r="C8087" s="39" t="str">
        <f>IFERROR(raw!$D8086,"")</f>
        <v/>
      </c>
      <c r="D8087" s="39" t="str">
        <f>IFERROR(__xludf.DUMMYFUNCTION("IFERROR(RANK(raw!$H8086,Filter(raw!$H$2:$H10000,raw!$B$2:$B10000=raw!$B8086),1),"""")"),"")</f>
        <v/>
      </c>
      <c r="E8087" s="40" t="str">
        <f t="array" ref="E8087">IFERROR(INDEX(raw!$B:$H,MATCH(1,(raw!$B:$B=$B8087)*(raw!$D:$D=$C8087),0),7), "n/a")</f>
        <v/>
      </c>
    </row>
    <row r="8088">
      <c r="B8088" s="39" t="str">
        <f>IFERROR(raw!$B8087,"")</f>
        <v/>
      </c>
      <c r="C8088" s="39" t="str">
        <f>IFERROR(raw!$D8087,"")</f>
        <v/>
      </c>
      <c r="D8088" s="39" t="str">
        <f>IFERROR(__xludf.DUMMYFUNCTION("IFERROR(RANK(raw!$H8087,Filter(raw!$H$2:$H10000,raw!$B$2:$B10000=raw!$B8087),1),"""")"),"")</f>
        <v/>
      </c>
      <c r="E8088" s="40" t="str">
        <f t="array" ref="E8088">IFERROR(INDEX(raw!$B:$H,MATCH(1,(raw!$B:$B=$B8088)*(raw!$D:$D=$C8088),0),7), "n/a")</f>
        <v/>
      </c>
    </row>
    <row r="8089">
      <c r="B8089" s="39" t="str">
        <f>IFERROR(raw!$B8088,"")</f>
        <v/>
      </c>
      <c r="C8089" s="39" t="str">
        <f>IFERROR(raw!$D8088,"")</f>
        <v/>
      </c>
      <c r="D8089" s="39" t="str">
        <f>IFERROR(__xludf.DUMMYFUNCTION("IFERROR(RANK(raw!$H8088,Filter(raw!$H$2:$H10000,raw!$B$2:$B10000=raw!$B8088),1),"""")"),"")</f>
        <v/>
      </c>
      <c r="E8089" s="40" t="str">
        <f t="array" ref="E8089">IFERROR(INDEX(raw!$B:$H,MATCH(1,(raw!$B:$B=$B8089)*(raw!$D:$D=$C8089),0),7), "n/a")</f>
        <v/>
      </c>
    </row>
    <row r="8090">
      <c r="B8090" s="39" t="str">
        <f>IFERROR(raw!$B8089,"")</f>
        <v/>
      </c>
      <c r="C8090" s="39" t="str">
        <f>IFERROR(raw!$D8089,"")</f>
        <v/>
      </c>
      <c r="D8090" s="39" t="str">
        <f>IFERROR(__xludf.DUMMYFUNCTION("IFERROR(RANK(raw!$H8089,Filter(raw!$H$2:$H10000,raw!$B$2:$B10000=raw!$B8089),1),"""")"),"")</f>
        <v/>
      </c>
      <c r="E8090" s="40" t="str">
        <f t="array" ref="E8090">IFERROR(INDEX(raw!$B:$H,MATCH(1,(raw!$B:$B=$B8090)*(raw!$D:$D=$C8090),0),7), "n/a")</f>
        <v/>
      </c>
    </row>
    <row r="8091">
      <c r="B8091" s="39" t="str">
        <f>IFERROR(raw!$B8090,"")</f>
        <v/>
      </c>
      <c r="C8091" s="39" t="str">
        <f>IFERROR(raw!$D8090,"")</f>
        <v/>
      </c>
      <c r="D8091" s="39" t="str">
        <f>IFERROR(__xludf.DUMMYFUNCTION("IFERROR(RANK(raw!$H8090,Filter(raw!$H$2:$H10000,raw!$B$2:$B10000=raw!$B8090),1),"""")"),"")</f>
        <v/>
      </c>
      <c r="E8091" s="40" t="str">
        <f t="array" ref="E8091">IFERROR(INDEX(raw!$B:$H,MATCH(1,(raw!$B:$B=$B8091)*(raw!$D:$D=$C8091),0),7), "n/a")</f>
        <v/>
      </c>
    </row>
    <row r="8092">
      <c r="B8092" s="39" t="str">
        <f>IFERROR(raw!$B8091,"")</f>
        <v/>
      </c>
      <c r="C8092" s="39" t="str">
        <f>IFERROR(raw!$D8091,"")</f>
        <v/>
      </c>
      <c r="D8092" s="39" t="str">
        <f>IFERROR(__xludf.DUMMYFUNCTION("IFERROR(RANK(raw!$H8091,Filter(raw!$H$2:$H10000,raw!$B$2:$B10000=raw!$B8091),1),"""")"),"")</f>
        <v/>
      </c>
      <c r="E8092" s="40" t="str">
        <f t="array" ref="E8092">IFERROR(INDEX(raw!$B:$H,MATCH(1,(raw!$B:$B=$B8092)*(raw!$D:$D=$C8092),0),7), "n/a")</f>
        <v/>
      </c>
    </row>
    <row r="8093">
      <c r="B8093" s="39" t="str">
        <f>IFERROR(raw!$B8092,"")</f>
        <v/>
      </c>
      <c r="C8093" s="39" t="str">
        <f>IFERROR(raw!$D8092,"")</f>
        <v/>
      </c>
      <c r="D8093" s="39" t="str">
        <f>IFERROR(__xludf.DUMMYFUNCTION("IFERROR(RANK(raw!$H8092,Filter(raw!$H$2:$H10000,raw!$B$2:$B10000=raw!$B8092),1),"""")"),"")</f>
        <v/>
      </c>
      <c r="E8093" s="40" t="str">
        <f t="array" ref="E8093">IFERROR(INDEX(raw!$B:$H,MATCH(1,(raw!$B:$B=$B8093)*(raw!$D:$D=$C8093),0),7), "n/a")</f>
        <v/>
      </c>
    </row>
    <row r="8094">
      <c r="B8094" s="39" t="str">
        <f>IFERROR(raw!$B8093,"")</f>
        <v/>
      </c>
      <c r="C8094" s="39" t="str">
        <f>IFERROR(raw!$D8093,"")</f>
        <v/>
      </c>
      <c r="D8094" s="39" t="str">
        <f>IFERROR(__xludf.DUMMYFUNCTION("IFERROR(RANK(raw!$H8093,Filter(raw!$H$2:$H10000,raw!$B$2:$B10000=raw!$B8093),1),"""")"),"")</f>
        <v/>
      </c>
      <c r="E8094" s="40" t="str">
        <f t="array" ref="E8094">IFERROR(INDEX(raw!$B:$H,MATCH(1,(raw!$B:$B=$B8094)*(raw!$D:$D=$C8094),0),7), "n/a")</f>
        <v/>
      </c>
    </row>
    <row r="8095">
      <c r="B8095" s="39" t="str">
        <f>IFERROR(raw!$B8094,"")</f>
        <v/>
      </c>
      <c r="C8095" s="39" t="str">
        <f>IFERROR(raw!$D8094,"")</f>
        <v/>
      </c>
      <c r="D8095" s="39" t="str">
        <f>IFERROR(__xludf.DUMMYFUNCTION("IFERROR(RANK(raw!$H8094,Filter(raw!$H$2:$H10000,raw!$B$2:$B10000=raw!$B8094),1),"""")"),"")</f>
        <v/>
      </c>
      <c r="E8095" s="40" t="str">
        <f t="array" ref="E8095">IFERROR(INDEX(raw!$B:$H,MATCH(1,(raw!$B:$B=$B8095)*(raw!$D:$D=$C8095),0),7), "n/a")</f>
        <v/>
      </c>
    </row>
    <row r="8096">
      <c r="B8096" s="39" t="str">
        <f>IFERROR(raw!$B8095,"")</f>
        <v/>
      </c>
      <c r="C8096" s="39" t="str">
        <f>IFERROR(raw!$D8095,"")</f>
        <v/>
      </c>
      <c r="D8096" s="39" t="str">
        <f>IFERROR(__xludf.DUMMYFUNCTION("IFERROR(RANK(raw!$H8095,Filter(raw!$H$2:$H10000,raw!$B$2:$B10000=raw!$B8095),1),"""")"),"")</f>
        <v/>
      </c>
      <c r="E8096" s="40" t="str">
        <f t="array" ref="E8096">IFERROR(INDEX(raw!$B:$H,MATCH(1,(raw!$B:$B=$B8096)*(raw!$D:$D=$C8096),0),7), "n/a")</f>
        <v/>
      </c>
    </row>
    <row r="8097">
      <c r="B8097" s="39" t="str">
        <f>IFERROR(raw!$B8096,"")</f>
        <v/>
      </c>
      <c r="C8097" s="39" t="str">
        <f>IFERROR(raw!$D8096,"")</f>
        <v/>
      </c>
      <c r="D8097" s="39" t="str">
        <f>IFERROR(__xludf.DUMMYFUNCTION("IFERROR(RANK(raw!$H8096,Filter(raw!$H$2:$H10000,raw!$B$2:$B10000=raw!$B8096),1),"""")"),"")</f>
        <v/>
      </c>
      <c r="E8097" s="40" t="str">
        <f t="array" ref="E8097">IFERROR(INDEX(raw!$B:$H,MATCH(1,(raw!$B:$B=$B8097)*(raw!$D:$D=$C8097),0),7), "n/a")</f>
        <v/>
      </c>
    </row>
    <row r="8098">
      <c r="B8098" s="39" t="str">
        <f>IFERROR(raw!$B8097,"")</f>
        <v/>
      </c>
      <c r="C8098" s="39" t="str">
        <f>IFERROR(raw!$D8097,"")</f>
        <v/>
      </c>
      <c r="D8098" s="39" t="str">
        <f>IFERROR(__xludf.DUMMYFUNCTION("IFERROR(RANK(raw!$H8097,Filter(raw!$H$2:$H10000,raw!$B$2:$B10000=raw!$B8097),1),"""")"),"")</f>
        <v/>
      </c>
      <c r="E8098" s="40" t="str">
        <f t="array" ref="E8098">IFERROR(INDEX(raw!$B:$H,MATCH(1,(raw!$B:$B=$B8098)*(raw!$D:$D=$C8098),0),7), "n/a")</f>
        <v/>
      </c>
    </row>
    <row r="8099">
      <c r="B8099" s="39" t="str">
        <f>IFERROR(raw!$B8098,"")</f>
        <v/>
      </c>
      <c r="C8099" s="39" t="str">
        <f>IFERROR(raw!$D8098,"")</f>
        <v/>
      </c>
      <c r="D8099" s="39" t="str">
        <f>IFERROR(__xludf.DUMMYFUNCTION("IFERROR(RANK(raw!$H8098,Filter(raw!$H$2:$H10000,raw!$B$2:$B10000=raw!$B8098),1),"""")"),"")</f>
        <v/>
      </c>
      <c r="E8099" s="40" t="str">
        <f t="array" ref="E8099">IFERROR(INDEX(raw!$B:$H,MATCH(1,(raw!$B:$B=$B8099)*(raw!$D:$D=$C8099),0),7), "n/a")</f>
        <v/>
      </c>
    </row>
    <row r="8100">
      <c r="B8100" s="39" t="str">
        <f>IFERROR(raw!$B8099,"")</f>
        <v/>
      </c>
      <c r="C8100" s="39" t="str">
        <f>IFERROR(raw!$D8099,"")</f>
        <v/>
      </c>
      <c r="D8100" s="39" t="str">
        <f>IFERROR(__xludf.DUMMYFUNCTION("IFERROR(RANK(raw!$H8099,Filter(raw!$H$2:$H10000,raw!$B$2:$B10000=raw!$B8099),1),"""")"),"")</f>
        <v/>
      </c>
      <c r="E8100" s="40" t="str">
        <f t="array" ref="E8100">IFERROR(INDEX(raw!$B:$H,MATCH(1,(raw!$B:$B=$B8100)*(raw!$D:$D=$C8100),0),7), "n/a")</f>
        <v/>
      </c>
    </row>
    <row r="8101">
      <c r="B8101" s="39" t="str">
        <f>IFERROR(raw!$B8100,"")</f>
        <v/>
      </c>
      <c r="C8101" s="39" t="str">
        <f>IFERROR(raw!$D8100,"")</f>
        <v/>
      </c>
      <c r="D8101" s="39" t="str">
        <f>IFERROR(__xludf.DUMMYFUNCTION("IFERROR(RANK(raw!$H8100,Filter(raw!$H$2:$H10000,raw!$B$2:$B10000=raw!$B8100),1),"""")"),"")</f>
        <v/>
      </c>
      <c r="E8101" s="40" t="str">
        <f t="array" ref="E8101">IFERROR(INDEX(raw!$B:$H,MATCH(1,(raw!$B:$B=$B8101)*(raw!$D:$D=$C8101),0),7), "n/a")</f>
        <v/>
      </c>
    </row>
    <row r="8102">
      <c r="B8102" s="39" t="str">
        <f>IFERROR(raw!$B8101,"")</f>
        <v/>
      </c>
      <c r="C8102" s="39" t="str">
        <f>IFERROR(raw!$D8101,"")</f>
        <v/>
      </c>
      <c r="D8102" s="39" t="str">
        <f>IFERROR(__xludf.DUMMYFUNCTION("IFERROR(RANK(raw!$H8101,Filter(raw!$H$2:$H10000,raw!$B$2:$B10000=raw!$B8101),1),"""")"),"")</f>
        <v/>
      </c>
      <c r="E8102" s="40" t="str">
        <f t="array" ref="E8102">IFERROR(INDEX(raw!$B:$H,MATCH(1,(raw!$B:$B=$B8102)*(raw!$D:$D=$C8102),0),7), "n/a")</f>
        <v/>
      </c>
    </row>
    <row r="8103">
      <c r="B8103" s="39" t="str">
        <f>IFERROR(raw!$B8102,"")</f>
        <v/>
      </c>
      <c r="C8103" s="39" t="str">
        <f>IFERROR(raw!$D8102,"")</f>
        <v/>
      </c>
      <c r="D8103" s="39" t="str">
        <f>IFERROR(__xludf.DUMMYFUNCTION("IFERROR(RANK(raw!$H8102,Filter(raw!$H$2:$H10000,raw!$B$2:$B10000=raw!$B8102),1),"""")"),"")</f>
        <v/>
      </c>
      <c r="E8103" s="40" t="str">
        <f t="array" ref="E8103">IFERROR(INDEX(raw!$B:$H,MATCH(1,(raw!$B:$B=$B8103)*(raw!$D:$D=$C8103),0),7), "n/a")</f>
        <v/>
      </c>
    </row>
    <row r="8104">
      <c r="B8104" s="39" t="str">
        <f>IFERROR(raw!$B8103,"")</f>
        <v/>
      </c>
      <c r="C8104" s="39" t="str">
        <f>IFERROR(raw!$D8103,"")</f>
        <v/>
      </c>
      <c r="D8104" s="39" t="str">
        <f>IFERROR(__xludf.DUMMYFUNCTION("IFERROR(RANK(raw!$H8103,Filter(raw!$H$2:$H10000,raw!$B$2:$B10000=raw!$B8103),1),"""")"),"")</f>
        <v/>
      </c>
      <c r="E8104" s="40" t="str">
        <f t="array" ref="E8104">IFERROR(INDEX(raw!$B:$H,MATCH(1,(raw!$B:$B=$B8104)*(raw!$D:$D=$C8104),0),7), "n/a")</f>
        <v/>
      </c>
    </row>
    <row r="8105">
      <c r="B8105" s="39" t="str">
        <f>IFERROR(raw!$B8104,"")</f>
        <v/>
      </c>
      <c r="C8105" s="39" t="str">
        <f>IFERROR(raw!$D8104,"")</f>
        <v/>
      </c>
      <c r="D8105" s="39" t="str">
        <f>IFERROR(__xludf.DUMMYFUNCTION("IFERROR(RANK(raw!$H8104,Filter(raw!$H$2:$H10000,raw!$B$2:$B10000=raw!$B8104),1),"""")"),"")</f>
        <v/>
      </c>
      <c r="E8105" s="40" t="str">
        <f t="array" ref="E8105">IFERROR(INDEX(raw!$B:$H,MATCH(1,(raw!$B:$B=$B8105)*(raw!$D:$D=$C8105),0),7), "n/a")</f>
        <v/>
      </c>
    </row>
    <row r="8106">
      <c r="B8106" s="39" t="str">
        <f>IFERROR(raw!$B8105,"")</f>
        <v/>
      </c>
      <c r="C8106" s="39" t="str">
        <f>IFERROR(raw!$D8105,"")</f>
        <v/>
      </c>
      <c r="D8106" s="39" t="str">
        <f>IFERROR(__xludf.DUMMYFUNCTION("IFERROR(RANK(raw!$H8105,Filter(raw!$H$2:$H10000,raw!$B$2:$B10000=raw!$B8105),1),"""")"),"")</f>
        <v/>
      </c>
      <c r="E8106" s="40" t="str">
        <f t="array" ref="E8106">IFERROR(INDEX(raw!$B:$H,MATCH(1,(raw!$B:$B=$B8106)*(raw!$D:$D=$C8106),0),7), "n/a")</f>
        <v/>
      </c>
    </row>
    <row r="8107">
      <c r="B8107" s="39" t="str">
        <f>IFERROR(raw!$B8106,"")</f>
        <v/>
      </c>
      <c r="C8107" s="39" t="str">
        <f>IFERROR(raw!$D8106,"")</f>
        <v/>
      </c>
      <c r="D8107" s="39" t="str">
        <f>IFERROR(__xludf.DUMMYFUNCTION("IFERROR(RANK(raw!$H8106,Filter(raw!$H$2:$H10000,raw!$B$2:$B10000=raw!$B8106),1),"""")"),"")</f>
        <v/>
      </c>
      <c r="E8107" s="40" t="str">
        <f t="array" ref="E8107">IFERROR(INDEX(raw!$B:$H,MATCH(1,(raw!$B:$B=$B8107)*(raw!$D:$D=$C8107),0),7), "n/a")</f>
        <v/>
      </c>
    </row>
    <row r="8108">
      <c r="B8108" s="39" t="str">
        <f>IFERROR(raw!$B8107,"")</f>
        <v/>
      </c>
      <c r="C8108" s="39" t="str">
        <f>IFERROR(raw!$D8107,"")</f>
        <v/>
      </c>
      <c r="D8108" s="39" t="str">
        <f>IFERROR(__xludf.DUMMYFUNCTION("IFERROR(RANK(raw!$H8107,Filter(raw!$H$2:$H10000,raw!$B$2:$B10000=raw!$B8107),1),"""")"),"")</f>
        <v/>
      </c>
      <c r="E8108" s="40" t="str">
        <f t="array" ref="E8108">IFERROR(INDEX(raw!$B:$H,MATCH(1,(raw!$B:$B=$B8108)*(raw!$D:$D=$C8108),0),7), "n/a")</f>
        <v/>
      </c>
    </row>
    <row r="8109">
      <c r="B8109" s="39" t="str">
        <f>IFERROR(raw!$B8108,"")</f>
        <v/>
      </c>
      <c r="C8109" s="39" t="str">
        <f>IFERROR(raw!$D8108,"")</f>
        <v/>
      </c>
      <c r="D8109" s="39" t="str">
        <f>IFERROR(__xludf.DUMMYFUNCTION("IFERROR(RANK(raw!$H8108,Filter(raw!$H$2:$H10000,raw!$B$2:$B10000=raw!$B8108),1),"""")"),"")</f>
        <v/>
      </c>
      <c r="E8109" s="40" t="str">
        <f t="array" ref="E8109">IFERROR(INDEX(raw!$B:$H,MATCH(1,(raw!$B:$B=$B8109)*(raw!$D:$D=$C8109),0),7), "n/a")</f>
        <v/>
      </c>
    </row>
    <row r="8110">
      <c r="B8110" s="39" t="str">
        <f>IFERROR(raw!$B8109,"")</f>
        <v/>
      </c>
      <c r="C8110" s="39" t="str">
        <f>IFERROR(raw!$D8109,"")</f>
        <v/>
      </c>
      <c r="D8110" s="39" t="str">
        <f>IFERROR(__xludf.DUMMYFUNCTION("IFERROR(RANK(raw!$H8109,Filter(raw!$H$2:$H10000,raw!$B$2:$B10000=raw!$B8109),1),"""")"),"")</f>
        <v/>
      </c>
      <c r="E8110" s="40" t="str">
        <f t="array" ref="E8110">IFERROR(INDEX(raw!$B:$H,MATCH(1,(raw!$B:$B=$B8110)*(raw!$D:$D=$C8110),0),7), "n/a")</f>
        <v/>
      </c>
    </row>
    <row r="8111">
      <c r="B8111" s="39" t="str">
        <f>IFERROR(raw!$B8110,"")</f>
        <v/>
      </c>
      <c r="C8111" s="39" t="str">
        <f>IFERROR(raw!$D8110,"")</f>
        <v/>
      </c>
      <c r="D8111" s="39" t="str">
        <f>IFERROR(__xludf.DUMMYFUNCTION("IFERROR(RANK(raw!$H8110,Filter(raw!$H$2:$H10000,raw!$B$2:$B10000=raw!$B8110),1),"""")"),"")</f>
        <v/>
      </c>
      <c r="E8111" s="40" t="str">
        <f t="array" ref="E8111">IFERROR(INDEX(raw!$B:$H,MATCH(1,(raw!$B:$B=$B8111)*(raw!$D:$D=$C8111),0),7), "n/a")</f>
        <v/>
      </c>
    </row>
    <row r="8112">
      <c r="B8112" s="39" t="str">
        <f>IFERROR(raw!$B8111,"")</f>
        <v/>
      </c>
      <c r="C8112" s="39" t="str">
        <f>IFERROR(raw!$D8111,"")</f>
        <v/>
      </c>
      <c r="D8112" s="39" t="str">
        <f>IFERROR(__xludf.DUMMYFUNCTION("IFERROR(RANK(raw!$H8111,Filter(raw!$H$2:$H10000,raw!$B$2:$B10000=raw!$B8111),1),"""")"),"")</f>
        <v/>
      </c>
      <c r="E8112" s="40" t="str">
        <f t="array" ref="E8112">IFERROR(INDEX(raw!$B:$H,MATCH(1,(raw!$B:$B=$B8112)*(raw!$D:$D=$C8112),0),7), "n/a")</f>
        <v/>
      </c>
    </row>
    <row r="8113">
      <c r="B8113" s="39" t="str">
        <f>IFERROR(raw!$B8112,"")</f>
        <v/>
      </c>
      <c r="C8113" s="39" t="str">
        <f>IFERROR(raw!$D8112,"")</f>
        <v/>
      </c>
      <c r="D8113" s="39" t="str">
        <f>IFERROR(__xludf.DUMMYFUNCTION("IFERROR(RANK(raw!$H8112,Filter(raw!$H$2:$H10000,raw!$B$2:$B10000=raw!$B8112),1),"""")"),"")</f>
        <v/>
      </c>
      <c r="E8113" s="40" t="str">
        <f t="array" ref="E8113">IFERROR(INDEX(raw!$B:$H,MATCH(1,(raw!$B:$B=$B8113)*(raw!$D:$D=$C8113),0),7), "n/a")</f>
        <v/>
      </c>
    </row>
    <row r="8114">
      <c r="B8114" s="39" t="str">
        <f>IFERROR(raw!$B8113,"")</f>
        <v/>
      </c>
      <c r="C8114" s="39" t="str">
        <f>IFERROR(raw!$D8113,"")</f>
        <v/>
      </c>
      <c r="D8114" s="39" t="str">
        <f>IFERROR(__xludf.DUMMYFUNCTION("IFERROR(RANK(raw!$H8113,Filter(raw!$H$2:$H10000,raw!$B$2:$B10000=raw!$B8113),1),"""")"),"")</f>
        <v/>
      </c>
      <c r="E8114" s="40" t="str">
        <f t="array" ref="E8114">IFERROR(INDEX(raw!$B:$H,MATCH(1,(raw!$B:$B=$B8114)*(raw!$D:$D=$C8114),0),7), "n/a")</f>
        <v/>
      </c>
    </row>
    <row r="8115">
      <c r="B8115" s="39" t="str">
        <f>IFERROR(raw!$B8114,"")</f>
        <v/>
      </c>
      <c r="C8115" s="39" t="str">
        <f>IFERROR(raw!$D8114,"")</f>
        <v/>
      </c>
      <c r="D8115" s="39" t="str">
        <f>IFERROR(__xludf.DUMMYFUNCTION("IFERROR(RANK(raw!$H8114,Filter(raw!$H$2:$H10000,raw!$B$2:$B10000=raw!$B8114),1),"""")"),"")</f>
        <v/>
      </c>
      <c r="E8115" s="40" t="str">
        <f t="array" ref="E8115">IFERROR(INDEX(raw!$B:$H,MATCH(1,(raw!$B:$B=$B8115)*(raw!$D:$D=$C8115),0),7), "n/a")</f>
        <v/>
      </c>
    </row>
    <row r="8116">
      <c r="B8116" s="39" t="str">
        <f>IFERROR(raw!$B8115,"")</f>
        <v/>
      </c>
      <c r="C8116" s="39" t="str">
        <f>IFERROR(raw!$D8115,"")</f>
        <v/>
      </c>
      <c r="D8116" s="39" t="str">
        <f>IFERROR(__xludf.DUMMYFUNCTION("IFERROR(RANK(raw!$H8115,Filter(raw!$H$2:$H10000,raw!$B$2:$B10000=raw!$B8115),1),"""")"),"")</f>
        <v/>
      </c>
      <c r="E8116" s="40" t="str">
        <f t="array" ref="E8116">IFERROR(INDEX(raw!$B:$H,MATCH(1,(raw!$B:$B=$B8116)*(raw!$D:$D=$C8116),0),7), "n/a")</f>
        <v/>
      </c>
    </row>
    <row r="8117">
      <c r="B8117" s="39" t="str">
        <f>IFERROR(raw!$B8116,"")</f>
        <v/>
      </c>
      <c r="C8117" s="39" t="str">
        <f>IFERROR(raw!$D8116,"")</f>
        <v/>
      </c>
      <c r="D8117" s="39" t="str">
        <f>IFERROR(__xludf.DUMMYFUNCTION("IFERROR(RANK(raw!$H8116,Filter(raw!$H$2:$H10000,raw!$B$2:$B10000=raw!$B8116),1),"""")"),"")</f>
        <v/>
      </c>
      <c r="E8117" s="40" t="str">
        <f t="array" ref="E8117">IFERROR(INDEX(raw!$B:$H,MATCH(1,(raw!$B:$B=$B8117)*(raw!$D:$D=$C8117),0),7), "n/a")</f>
        <v/>
      </c>
    </row>
    <row r="8118">
      <c r="B8118" s="39" t="str">
        <f>IFERROR(raw!$B8117,"")</f>
        <v/>
      </c>
      <c r="C8118" s="39" t="str">
        <f>IFERROR(raw!$D8117,"")</f>
        <v/>
      </c>
      <c r="D8118" s="39" t="str">
        <f>IFERROR(__xludf.DUMMYFUNCTION("IFERROR(RANK(raw!$H8117,Filter(raw!$H$2:$H10000,raw!$B$2:$B10000=raw!$B8117),1),"""")"),"")</f>
        <v/>
      </c>
      <c r="E8118" s="40" t="str">
        <f t="array" ref="E8118">IFERROR(INDEX(raw!$B:$H,MATCH(1,(raw!$B:$B=$B8118)*(raw!$D:$D=$C8118),0),7), "n/a")</f>
        <v/>
      </c>
    </row>
    <row r="8119">
      <c r="B8119" s="39" t="str">
        <f>IFERROR(raw!$B8118,"")</f>
        <v/>
      </c>
      <c r="C8119" s="39" t="str">
        <f>IFERROR(raw!$D8118,"")</f>
        <v/>
      </c>
      <c r="D8119" s="39" t="str">
        <f>IFERROR(__xludf.DUMMYFUNCTION("IFERROR(RANK(raw!$H8118,Filter(raw!$H$2:$H10000,raw!$B$2:$B10000=raw!$B8118),1),"""")"),"")</f>
        <v/>
      </c>
      <c r="E8119" s="40" t="str">
        <f t="array" ref="E8119">IFERROR(INDEX(raw!$B:$H,MATCH(1,(raw!$B:$B=$B8119)*(raw!$D:$D=$C8119),0),7), "n/a")</f>
        <v/>
      </c>
    </row>
    <row r="8120">
      <c r="B8120" s="39" t="str">
        <f>IFERROR(raw!$B8119,"")</f>
        <v/>
      </c>
      <c r="C8120" s="39" t="str">
        <f>IFERROR(raw!$D8119,"")</f>
        <v/>
      </c>
      <c r="D8120" s="39" t="str">
        <f>IFERROR(__xludf.DUMMYFUNCTION("IFERROR(RANK(raw!$H8119,Filter(raw!$H$2:$H10000,raw!$B$2:$B10000=raw!$B8119),1),"""")"),"")</f>
        <v/>
      </c>
      <c r="E8120" s="40" t="str">
        <f t="array" ref="E8120">IFERROR(INDEX(raw!$B:$H,MATCH(1,(raw!$B:$B=$B8120)*(raw!$D:$D=$C8120),0),7), "n/a")</f>
        <v/>
      </c>
    </row>
    <row r="8121">
      <c r="B8121" s="39" t="str">
        <f>IFERROR(raw!$B8120,"")</f>
        <v/>
      </c>
      <c r="C8121" s="39" t="str">
        <f>IFERROR(raw!$D8120,"")</f>
        <v/>
      </c>
      <c r="D8121" s="39" t="str">
        <f>IFERROR(__xludf.DUMMYFUNCTION("IFERROR(RANK(raw!$H8120,Filter(raw!$H$2:$H10000,raw!$B$2:$B10000=raw!$B8120),1),"""")"),"")</f>
        <v/>
      </c>
      <c r="E8121" s="40" t="str">
        <f t="array" ref="E8121">IFERROR(INDEX(raw!$B:$H,MATCH(1,(raw!$B:$B=$B8121)*(raw!$D:$D=$C8121),0),7), "n/a")</f>
        <v/>
      </c>
    </row>
    <row r="8122">
      <c r="B8122" s="39" t="str">
        <f>IFERROR(raw!$B8121,"")</f>
        <v/>
      </c>
      <c r="C8122" s="39" t="str">
        <f>IFERROR(raw!$D8121,"")</f>
        <v/>
      </c>
      <c r="D8122" s="39" t="str">
        <f>IFERROR(__xludf.DUMMYFUNCTION("IFERROR(RANK(raw!$H8121,Filter(raw!$H$2:$H10000,raw!$B$2:$B10000=raw!$B8121),1),"""")"),"")</f>
        <v/>
      </c>
      <c r="E8122" s="40" t="str">
        <f t="array" ref="E8122">IFERROR(INDEX(raw!$B:$H,MATCH(1,(raw!$B:$B=$B8122)*(raw!$D:$D=$C8122),0),7), "n/a")</f>
        <v/>
      </c>
    </row>
    <row r="8123">
      <c r="B8123" s="39" t="str">
        <f>IFERROR(raw!$B8122,"")</f>
        <v/>
      </c>
      <c r="C8123" s="39" t="str">
        <f>IFERROR(raw!$D8122,"")</f>
        <v/>
      </c>
      <c r="D8123" s="39" t="str">
        <f>IFERROR(__xludf.DUMMYFUNCTION("IFERROR(RANK(raw!$H8122,Filter(raw!$H$2:$H10000,raw!$B$2:$B10000=raw!$B8122),1),"""")"),"")</f>
        <v/>
      </c>
      <c r="E8123" s="40" t="str">
        <f t="array" ref="E8123">IFERROR(INDEX(raw!$B:$H,MATCH(1,(raw!$B:$B=$B8123)*(raw!$D:$D=$C8123),0),7), "n/a")</f>
        <v/>
      </c>
    </row>
    <row r="8124">
      <c r="B8124" s="39" t="str">
        <f>IFERROR(raw!$B8123,"")</f>
        <v/>
      </c>
      <c r="C8124" s="39" t="str">
        <f>IFERROR(raw!$D8123,"")</f>
        <v/>
      </c>
      <c r="D8124" s="39" t="str">
        <f>IFERROR(__xludf.DUMMYFUNCTION("IFERROR(RANK(raw!$H8123,Filter(raw!$H$2:$H10000,raw!$B$2:$B10000=raw!$B8123),1),"""")"),"")</f>
        <v/>
      </c>
      <c r="E8124" s="40" t="str">
        <f t="array" ref="E8124">IFERROR(INDEX(raw!$B:$H,MATCH(1,(raw!$B:$B=$B8124)*(raw!$D:$D=$C8124),0),7), "n/a")</f>
        <v/>
      </c>
    </row>
    <row r="8125">
      <c r="B8125" s="39" t="str">
        <f>IFERROR(raw!$B8124,"")</f>
        <v/>
      </c>
      <c r="C8125" s="39" t="str">
        <f>IFERROR(raw!$D8124,"")</f>
        <v/>
      </c>
      <c r="D8125" s="39" t="str">
        <f>IFERROR(__xludf.DUMMYFUNCTION("IFERROR(RANK(raw!$H8124,Filter(raw!$H$2:$H10000,raw!$B$2:$B10000=raw!$B8124),1),"""")"),"")</f>
        <v/>
      </c>
      <c r="E8125" s="40" t="str">
        <f t="array" ref="E8125">IFERROR(INDEX(raw!$B:$H,MATCH(1,(raw!$B:$B=$B8125)*(raw!$D:$D=$C8125),0),7), "n/a")</f>
        <v/>
      </c>
    </row>
    <row r="8126">
      <c r="B8126" s="39" t="str">
        <f>IFERROR(raw!$B8125,"")</f>
        <v/>
      </c>
      <c r="C8126" s="39" t="str">
        <f>IFERROR(raw!$D8125,"")</f>
        <v/>
      </c>
      <c r="D8126" s="39" t="str">
        <f>IFERROR(__xludf.DUMMYFUNCTION("IFERROR(RANK(raw!$H8125,Filter(raw!$H$2:$H10000,raw!$B$2:$B10000=raw!$B8125),1),"""")"),"")</f>
        <v/>
      </c>
      <c r="E8126" s="40" t="str">
        <f t="array" ref="E8126">IFERROR(INDEX(raw!$B:$H,MATCH(1,(raw!$B:$B=$B8126)*(raw!$D:$D=$C8126),0),7), "n/a")</f>
        <v/>
      </c>
    </row>
    <row r="8127">
      <c r="B8127" s="39" t="str">
        <f>IFERROR(raw!$B8126,"")</f>
        <v/>
      </c>
      <c r="C8127" s="39" t="str">
        <f>IFERROR(raw!$D8126,"")</f>
        <v/>
      </c>
      <c r="D8127" s="39" t="str">
        <f>IFERROR(__xludf.DUMMYFUNCTION("IFERROR(RANK(raw!$H8126,Filter(raw!$H$2:$H10000,raw!$B$2:$B10000=raw!$B8126),1),"""")"),"")</f>
        <v/>
      </c>
      <c r="E8127" s="40" t="str">
        <f t="array" ref="E8127">IFERROR(INDEX(raw!$B:$H,MATCH(1,(raw!$B:$B=$B8127)*(raw!$D:$D=$C8127),0),7), "n/a")</f>
        <v/>
      </c>
    </row>
    <row r="8128">
      <c r="B8128" s="39" t="str">
        <f>IFERROR(raw!$B8127,"")</f>
        <v/>
      </c>
      <c r="C8128" s="39" t="str">
        <f>IFERROR(raw!$D8127,"")</f>
        <v/>
      </c>
      <c r="D8128" s="39" t="str">
        <f>IFERROR(__xludf.DUMMYFUNCTION("IFERROR(RANK(raw!$H8127,Filter(raw!$H$2:$H10000,raw!$B$2:$B10000=raw!$B8127),1),"""")"),"")</f>
        <v/>
      </c>
      <c r="E8128" s="40" t="str">
        <f t="array" ref="E8128">IFERROR(INDEX(raw!$B:$H,MATCH(1,(raw!$B:$B=$B8128)*(raw!$D:$D=$C8128),0),7), "n/a")</f>
        <v/>
      </c>
    </row>
    <row r="8129">
      <c r="B8129" s="39" t="str">
        <f>IFERROR(raw!$B8128,"")</f>
        <v/>
      </c>
      <c r="C8129" s="39" t="str">
        <f>IFERROR(raw!$D8128,"")</f>
        <v/>
      </c>
      <c r="D8129" s="39" t="str">
        <f>IFERROR(__xludf.DUMMYFUNCTION("IFERROR(RANK(raw!$H8128,Filter(raw!$H$2:$H10000,raw!$B$2:$B10000=raw!$B8128),1),"""")"),"")</f>
        <v/>
      </c>
      <c r="E8129" s="40" t="str">
        <f t="array" ref="E8129">IFERROR(INDEX(raw!$B:$H,MATCH(1,(raw!$B:$B=$B8129)*(raw!$D:$D=$C8129),0),7), "n/a")</f>
        <v/>
      </c>
    </row>
    <row r="8130">
      <c r="B8130" s="39" t="str">
        <f>IFERROR(raw!$B8129,"")</f>
        <v/>
      </c>
      <c r="C8130" s="39" t="str">
        <f>IFERROR(raw!$D8129,"")</f>
        <v/>
      </c>
      <c r="D8130" s="39" t="str">
        <f>IFERROR(__xludf.DUMMYFUNCTION("IFERROR(RANK(raw!$H8129,Filter(raw!$H$2:$H10000,raw!$B$2:$B10000=raw!$B8129),1),"""")"),"")</f>
        <v/>
      </c>
      <c r="E8130" s="40" t="str">
        <f t="array" ref="E8130">IFERROR(INDEX(raw!$B:$H,MATCH(1,(raw!$B:$B=$B8130)*(raw!$D:$D=$C8130),0),7), "n/a")</f>
        <v/>
      </c>
    </row>
    <row r="8131">
      <c r="B8131" s="39" t="str">
        <f>IFERROR(raw!$B8130,"")</f>
        <v/>
      </c>
      <c r="C8131" s="39" t="str">
        <f>IFERROR(raw!$D8130,"")</f>
        <v/>
      </c>
      <c r="D8131" s="39" t="str">
        <f>IFERROR(__xludf.DUMMYFUNCTION("IFERROR(RANK(raw!$H8130,Filter(raw!$H$2:$H10000,raw!$B$2:$B10000=raw!$B8130),1),"""")"),"")</f>
        <v/>
      </c>
      <c r="E8131" s="40" t="str">
        <f t="array" ref="E8131">IFERROR(INDEX(raw!$B:$H,MATCH(1,(raw!$B:$B=$B8131)*(raw!$D:$D=$C8131),0),7), "n/a")</f>
        <v/>
      </c>
    </row>
    <row r="8132">
      <c r="B8132" s="39" t="str">
        <f>IFERROR(raw!$B8131,"")</f>
        <v/>
      </c>
      <c r="C8132" s="39" t="str">
        <f>IFERROR(raw!$D8131,"")</f>
        <v/>
      </c>
      <c r="D8132" s="39" t="str">
        <f>IFERROR(__xludf.DUMMYFUNCTION("IFERROR(RANK(raw!$H8131,Filter(raw!$H$2:$H10000,raw!$B$2:$B10000=raw!$B8131),1),"""")"),"")</f>
        <v/>
      </c>
      <c r="E8132" s="40" t="str">
        <f t="array" ref="E8132">IFERROR(INDEX(raw!$B:$H,MATCH(1,(raw!$B:$B=$B8132)*(raw!$D:$D=$C8132),0),7), "n/a")</f>
        <v/>
      </c>
    </row>
    <row r="8133">
      <c r="B8133" s="39" t="str">
        <f>IFERROR(raw!$B8132,"")</f>
        <v/>
      </c>
      <c r="C8133" s="39" t="str">
        <f>IFERROR(raw!$D8132,"")</f>
        <v/>
      </c>
      <c r="D8133" s="39" t="str">
        <f>IFERROR(__xludf.DUMMYFUNCTION("IFERROR(RANK(raw!$H8132,Filter(raw!$H$2:$H10000,raw!$B$2:$B10000=raw!$B8132),1),"""")"),"")</f>
        <v/>
      </c>
      <c r="E8133" s="40" t="str">
        <f t="array" ref="E8133">IFERROR(INDEX(raw!$B:$H,MATCH(1,(raw!$B:$B=$B8133)*(raw!$D:$D=$C8133),0),7), "n/a")</f>
        <v/>
      </c>
    </row>
    <row r="8134">
      <c r="B8134" s="39" t="str">
        <f>IFERROR(raw!$B8133,"")</f>
        <v/>
      </c>
      <c r="C8134" s="39" t="str">
        <f>IFERROR(raw!$D8133,"")</f>
        <v/>
      </c>
      <c r="D8134" s="39" t="str">
        <f>IFERROR(__xludf.DUMMYFUNCTION("IFERROR(RANK(raw!$H8133,Filter(raw!$H$2:$H10000,raw!$B$2:$B10000=raw!$B8133),1),"""")"),"")</f>
        <v/>
      </c>
      <c r="E8134" s="40" t="str">
        <f t="array" ref="E8134">IFERROR(INDEX(raw!$B:$H,MATCH(1,(raw!$B:$B=$B8134)*(raw!$D:$D=$C8134),0),7), "n/a")</f>
        <v/>
      </c>
    </row>
    <row r="8135">
      <c r="B8135" s="39" t="str">
        <f>IFERROR(raw!$B8134,"")</f>
        <v/>
      </c>
      <c r="C8135" s="39" t="str">
        <f>IFERROR(raw!$D8134,"")</f>
        <v/>
      </c>
      <c r="D8135" s="39" t="str">
        <f>IFERROR(__xludf.DUMMYFUNCTION("IFERROR(RANK(raw!$H8134,Filter(raw!$H$2:$H10000,raw!$B$2:$B10000=raw!$B8134),1),"""")"),"")</f>
        <v/>
      </c>
      <c r="E8135" s="40" t="str">
        <f t="array" ref="E8135">IFERROR(INDEX(raw!$B:$H,MATCH(1,(raw!$B:$B=$B8135)*(raw!$D:$D=$C8135),0),7), "n/a")</f>
        <v/>
      </c>
    </row>
    <row r="8136">
      <c r="B8136" s="39" t="str">
        <f>IFERROR(raw!$B8135,"")</f>
        <v/>
      </c>
      <c r="C8136" s="39" t="str">
        <f>IFERROR(raw!$D8135,"")</f>
        <v/>
      </c>
      <c r="D8136" s="39" t="str">
        <f>IFERROR(__xludf.DUMMYFUNCTION("IFERROR(RANK(raw!$H8135,Filter(raw!$H$2:$H10000,raw!$B$2:$B10000=raw!$B8135),1),"""")"),"")</f>
        <v/>
      </c>
      <c r="E8136" s="40" t="str">
        <f t="array" ref="E8136">IFERROR(INDEX(raw!$B:$H,MATCH(1,(raw!$B:$B=$B8136)*(raw!$D:$D=$C8136),0),7), "n/a")</f>
        <v/>
      </c>
    </row>
    <row r="8137">
      <c r="B8137" s="39" t="str">
        <f>IFERROR(raw!$B8136,"")</f>
        <v/>
      </c>
      <c r="C8137" s="39" t="str">
        <f>IFERROR(raw!$D8136,"")</f>
        <v/>
      </c>
      <c r="D8137" s="39" t="str">
        <f>IFERROR(__xludf.DUMMYFUNCTION("IFERROR(RANK(raw!$H8136,Filter(raw!$H$2:$H10000,raw!$B$2:$B10000=raw!$B8136),1),"""")"),"")</f>
        <v/>
      </c>
      <c r="E8137" s="40" t="str">
        <f t="array" ref="E8137">IFERROR(INDEX(raw!$B:$H,MATCH(1,(raw!$B:$B=$B8137)*(raw!$D:$D=$C8137),0),7), "n/a")</f>
        <v/>
      </c>
    </row>
    <row r="8138">
      <c r="B8138" s="39" t="str">
        <f>IFERROR(raw!$B8137,"")</f>
        <v/>
      </c>
      <c r="C8138" s="39" t="str">
        <f>IFERROR(raw!$D8137,"")</f>
        <v/>
      </c>
      <c r="D8138" s="39" t="str">
        <f>IFERROR(__xludf.DUMMYFUNCTION("IFERROR(RANK(raw!$H8137,Filter(raw!$H$2:$H10000,raw!$B$2:$B10000=raw!$B8137),1),"""")"),"")</f>
        <v/>
      </c>
      <c r="E8138" s="40" t="str">
        <f t="array" ref="E8138">IFERROR(INDEX(raw!$B:$H,MATCH(1,(raw!$B:$B=$B8138)*(raw!$D:$D=$C8138),0),7), "n/a")</f>
        <v/>
      </c>
    </row>
    <row r="8139">
      <c r="B8139" s="39" t="str">
        <f>IFERROR(raw!$B8138,"")</f>
        <v/>
      </c>
      <c r="C8139" s="39" t="str">
        <f>IFERROR(raw!$D8138,"")</f>
        <v/>
      </c>
      <c r="D8139" s="39" t="str">
        <f>IFERROR(__xludf.DUMMYFUNCTION("IFERROR(RANK(raw!$H8138,Filter(raw!$H$2:$H10000,raw!$B$2:$B10000=raw!$B8138),1),"""")"),"")</f>
        <v/>
      </c>
      <c r="E8139" s="40" t="str">
        <f t="array" ref="E8139">IFERROR(INDEX(raw!$B:$H,MATCH(1,(raw!$B:$B=$B8139)*(raw!$D:$D=$C8139),0),7), "n/a")</f>
        <v/>
      </c>
    </row>
    <row r="8140">
      <c r="B8140" s="39" t="str">
        <f>IFERROR(raw!$B8139,"")</f>
        <v/>
      </c>
      <c r="C8140" s="39" t="str">
        <f>IFERROR(raw!$D8139,"")</f>
        <v/>
      </c>
      <c r="D8140" s="39" t="str">
        <f>IFERROR(__xludf.DUMMYFUNCTION("IFERROR(RANK(raw!$H8139,Filter(raw!$H$2:$H10000,raw!$B$2:$B10000=raw!$B8139),1),"""")"),"")</f>
        <v/>
      </c>
      <c r="E8140" s="40" t="str">
        <f t="array" ref="E8140">IFERROR(INDEX(raw!$B:$H,MATCH(1,(raw!$B:$B=$B8140)*(raw!$D:$D=$C8140),0),7), "n/a")</f>
        <v/>
      </c>
    </row>
    <row r="8141">
      <c r="B8141" s="39" t="str">
        <f>IFERROR(raw!$B8140,"")</f>
        <v/>
      </c>
      <c r="C8141" s="39" t="str">
        <f>IFERROR(raw!$D8140,"")</f>
        <v/>
      </c>
      <c r="D8141" s="39" t="str">
        <f>IFERROR(__xludf.DUMMYFUNCTION("IFERROR(RANK(raw!$H8140,Filter(raw!$H$2:$H10000,raw!$B$2:$B10000=raw!$B8140),1),"""")"),"")</f>
        <v/>
      </c>
      <c r="E8141" s="40" t="str">
        <f t="array" ref="E8141">IFERROR(INDEX(raw!$B:$H,MATCH(1,(raw!$B:$B=$B8141)*(raw!$D:$D=$C8141),0),7), "n/a")</f>
        <v/>
      </c>
    </row>
    <row r="8142">
      <c r="B8142" s="39" t="str">
        <f>IFERROR(raw!$B8141,"")</f>
        <v/>
      </c>
      <c r="C8142" s="39" t="str">
        <f>IFERROR(raw!$D8141,"")</f>
        <v/>
      </c>
      <c r="D8142" s="39" t="str">
        <f>IFERROR(__xludf.DUMMYFUNCTION("IFERROR(RANK(raw!$H8141,Filter(raw!$H$2:$H10000,raw!$B$2:$B10000=raw!$B8141),1),"""")"),"")</f>
        <v/>
      </c>
      <c r="E8142" s="40" t="str">
        <f t="array" ref="E8142">IFERROR(INDEX(raw!$B:$H,MATCH(1,(raw!$B:$B=$B8142)*(raw!$D:$D=$C8142),0),7), "n/a")</f>
        <v/>
      </c>
    </row>
    <row r="8143">
      <c r="B8143" s="39" t="str">
        <f>IFERROR(raw!$B8142,"")</f>
        <v/>
      </c>
      <c r="C8143" s="39" t="str">
        <f>IFERROR(raw!$D8142,"")</f>
        <v/>
      </c>
      <c r="D8143" s="39" t="str">
        <f>IFERROR(__xludf.DUMMYFUNCTION("IFERROR(RANK(raw!$H8142,Filter(raw!$H$2:$H10000,raw!$B$2:$B10000=raw!$B8142),1),"""")"),"")</f>
        <v/>
      </c>
      <c r="E8143" s="40" t="str">
        <f t="array" ref="E8143">IFERROR(INDEX(raw!$B:$H,MATCH(1,(raw!$B:$B=$B8143)*(raw!$D:$D=$C8143),0),7), "n/a")</f>
        <v/>
      </c>
    </row>
    <row r="8144">
      <c r="B8144" s="39" t="str">
        <f>IFERROR(raw!$B8143,"")</f>
        <v/>
      </c>
      <c r="C8144" s="39" t="str">
        <f>IFERROR(raw!$D8143,"")</f>
        <v/>
      </c>
      <c r="D8144" s="39" t="str">
        <f>IFERROR(__xludf.DUMMYFUNCTION("IFERROR(RANK(raw!$H8143,Filter(raw!$H$2:$H10000,raw!$B$2:$B10000=raw!$B8143),1),"""")"),"")</f>
        <v/>
      </c>
      <c r="E8144" s="40" t="str">
        <f t="array" ref="E8144">IFERROR(INDEX(raw!$B:$H,MATCH(1,(raw!$B:$B=$B8144)*(raw!$D:$D=$C8144),0),7), "n/a")</f>
        <v/>
      </c>
    </row>
    <row r="8145">
      <c r="B8145" s="39" t="str">
        <f>IFERROR(raw!$B8144,"")</f>
        <v/>
      </c>
      <c r="C8145" s="39" t="str">
        <f>IFERROR(raw!$D8144,"")</f>
        <v/>
      </c>
      <c r="D8145" s="39" t="str">
        <f>IFERROR(__xludf.DUMMYFUNCTION("IFERROR(RANK(raw!$H8144,Filter(raw!$H$2:$H10000,raw!$B$2:$B10000=raw!$B8144),1),"""")"),"")</f>
        <v/>
      </c>
      <c r="E8145" s="40" t="str">
        <f t="array" ref="E8145">IFERROR(INDEX(raw!$B:$H,MATCH(1,(raw!$B:$B=$B8145)*(raw!$D:$D=$C8145),0),7), "n/a")</f>
        <v/>
      </c>
    </row>
    <row r="8146">
      <c r="B8146" s="39" t="str">
        <f>IFERROR(raw!$B8145,"")</f>
        <v/>
      </c>
      <c r="C8146" s="39" t="str">
        <f>IFERROR(raw!$D8145,"")</f>
        <v/>
      </c>
      <c r="D8146" s="39" t="str">
        <f>IFERROR(__xludf.DUMMYFUNCTION("IFERROR(RANK(raw!$H8145,Filter(raw!$H$2:$H10000,raw!$B$2:$B10000=raw!$B8145),1),"""")"),"")</f>
        <v/>
      </c>
      <c r="E8146" s="40" t="str">
        <f t="array" ref="E8146">IFERROR(INDEX(raw!$B:$H,MATCH(1,(raw!$B:$B=$B8146)*(raw!$D:$D=$C8146),0),7), "n/a")</f>
        <v/>
      </c>
    </row>
    <row r="8147">
      <c r="B8147" s="39" t="str">
        <f>IFERROR(raw!$B8146,"")</f>
        <v/>
      </c>
      <c r="C8147" s="39" t="str">
        <f>IFERROR(raw!$D8146,"")</f>
        <v/>
      </c>
      <c r="D8147" s="39" t="str">
        <f>IFERROR(__xludf.DUMMYFUNCTION("IFERROR(RANK(raw!$H8146,Filter(raw!$H$2:$H10000,raw!$B$2:$B10000=raw!$B8146),1),"""")"),"")</f>
        <v/>
      </c>
      <c r="E8147" s="40" t="str">
        <f t="array" ref="E8147">IFERROR(INDEX(raw!$B:$H,MATCH(1,(raw!$B:$B=$B8147)*(raw!$D:$D=$C8147),0),7), "n/a")</f>
        <v/>
      </c>
    </row>
    <row r="8148">
      <c r="B8148" s="39" t="str">
        <f>IFERROR(raw!$B8147,"")</f>
        <v/>
      </c>
      <c r="C8148" s="39" t="str">
        <f>IFERROR(raw!$D8147,"")</f>
        <v/>
      </c>
      <c r="D8148" s="39" t="str">
        <f>IFERROR(__xludf.DUMMYFUNCTION("IFERROR(RANK(raw!$H8147,Filter(raw!$H$2:$H10000,raw!$B$2:$B10000=raw!$B8147),1),"""")"),"")</f>
        <v/>
      </c>
      <c r="E8148" s="40" t="str">
        <f t="array" ref="E8148">IFERROR(INDEX(raw!$B:$H,MATCH(1,(raw!$B:$B=$B8148)*(raw!$D:$D=$C8148),0),7), "n/a")</f>
        <v/>
      </c>
    </row>
    <row r="8149">
      <c r="B8149" s="39" t="str">
        <f>IFERROR(raw!$B8148,"")</f>
        <v/>
      </c>
      <c r="C8149" s="39" t="str">
        <f>IFERROR(raw!$D8148,"")</f>
        <v/>
      </c>
      <c r="D8149" s="39" t="str">
        <f>IFERROR(__xludf.DUMMYFUNCTION("IFERROR(RANK(raw!$H8148,Filter(raw!$H$2:$H10000,raw!$B$2:$B10000=raw!$B8148),1),"""")"),"")</f>
        <v/>
      </c>
      <c r="E8149" s="40" t="str">
        <f t="array" ref="E8149">IFERROR(INDEX(raw!$B:$H,MATCH(1,(raw!$B:$B=$B8149)*(raw!$D:$D=$C8149),0),7), "n/a")</f>
        <v/>
      </c>
    </row>
    <row r="8150">
      <c r="B8150" s="39" t="str">
        <f>IFERROR(raw!$B8149,"")</f>
        <v/>
      </c>
      <c r="C8150" s="39" t="str">
        <f>IFERROR(raw!$D8149,"")</f>
        <v/>
      </c>
      <c r="D8150" s="39" t="str">
        <f>IFERROR(__xludf.DUMMYFUNCTION("IFERROR(RANK(raw!$H8149,Filter(raw!$H$2:$H10000,raw!$B$2:$B10000=raw!$B8149),1),"""")"),"")</f>
        <v/>
      </c>
      <c r="E8150" s="40" t="str">
        <f t="array" ref="E8150">IFERROR(INDEX(raw!$B:$H,MATCH(1,(raw!$B:$B=$B8150)*(raw!$D:$D=$C8150),0),7), "n/a")</f>
        <v/>
      </c>
    </row>
    <row r="8151">
      <c r="B8151" s="39" t="str">
        <f>IFERROR(raw!$B8150,"")</f>
        <v/>
      </c>
      <c r="C8151" s="39" t="str">
        <f>IFERROR(raw!$D8150,"")</f>
        <v/>
      </c>
      <c r="D8151" s="39" t="str">
        <f>IFERROR(__xludf.DUMMYFUNCTION("IFERROR(RANK(raw!$H8150,Filter(raw!$H$2:$H10000,raw!$B$2:$B10000=raw!$B8150),1),"""")"),"")</f>
        <v/>
      </c>
      <c r="E8151" s="40" t="str">
        <f t="array" ref="E8151">IFERROR(INDEX(raw!$B:$H,MATCH(1,(raw!$B:$B=$B8151)*(raw!$D:$D=$C8151),0),7), "n/a")</f>
        <v/>
      </c>
    </row>
    <row r="8152">
      <c r="B8152" s="39" t="str">
        <f>IFERROR(raw!$B8151,"")</f>
        <v/>
      </c>
      <c r="C8152" s="39" t="str">
        <f>IFERROR(raw!$D8151,"")</f>
        <v/>
      </c>
      <c r="D8152" s="39" t="str">
        <f>IFERROR(__xludf.DUMMYFUNCTION("IFERROR(RANK(raw!$H8151,Filter(raw!$H$2:$H10000,raw!$B$2:$B10000=raw!$B8151),1),"""")"),"")</f>
        <v/>
      </c>
      <c r="E8152" s="40" t="str">
        <f t="array" ref="E8152">IFERROR(INDEX(raw!$B:$H,MATCH(1,(raw!$B:$B=$B8152)*(raw!$D:$D=$C8152),0),7), "n/a")</f>
        <v/>
      </c>
    </row>
    <row r="8153">
      <c r="B8153" s="39" t="str">
        <f>IFERROR(raw!$B8152,"")</f>
        <v/>
      </c>
      <c r="C8153" s="39" t="str">
        <f>IFERROR(raw!$D8152,"")</f>
        <v/>
      </c>
      <c r="D8153" s="39" t="str">
        <f>IFERROR(__xludf.DUMMYFUNCTION("IFERROR(RANK(raw!$H8152,Filter(raw!$H$2:$H10000,raw!$B$2:$B10000=raw!$B8152),1),"""")"),"")</f>
        <v/>
      </c>
      <c r="E8153" s="40" t="str">
        <f t="array" ref="E8153">IFERROR(INDEX(raw!$B:$H,MATCH(1,(raw!$B:$B=$B8153)*(raw!$D:$D=$C8153),0),7), "n/a")</f>
        <v/>
      </c>
    </row>
    <row r="8154">
      <c r="B8154" s="39" t="str">
        <f>IFERROR(raw!$B8153,"")</f>
        <v/>
      </c>
      <c r="C8154" s="39" t="str">
        <f>IFERROR(raw!$D8153,"")</f>
        <v/>
      </c>
      <c r="D8154" s="39" t="str">
        <f>IFERROR(__xludf.DUMMYFUNCTION("IFERROR(RANK(raw!$H8153,Filter(raw!$H$2:$H10000,raw!$B$2:$B10000=raw!$B8153),1),"""")"),"")</f>
        <v/>
      </c>
      <c r="E8154" s="40" t="str">
        <f t="array" ref="E8154">IFERROR(INDEX(raw!$B:$H,MATCH(1,(raw!$B:$B=$B8154)*(raw!$D:$D=$C8154),0),7), "n/a")</f>
        <v/>
      </c>
    </row>
    <row r="8155">
      <c r="B8155" s="39" t="str">
        <f>IFERROR(raw!$B8154,"")</f>
        <v/>
      </c>
      <c r="C8155" s="39" t="str">
        <f>IFERROR(raw!$D8154,"")</f>
        <v/>
      </c>
      <c r="D8155" s="39" t="str">
        <f>IFERROR(__xludf.DUMMYFUNCTION("IFERROR(RANK(raw!$H8154,Filter(raw!$H$2:$H10000,raw!$B$2:$B10000=raw!$B8154),1),"""")"),"")</f>
        <v/>
      </c>
      <c r="E8155" s="40" t="str">
        <f t="array" ref="E8155">IFERROR(INDEX(raw!$B:$H,MATCH(1,(raw!$B:$B=$B8155)*(raw!$D:$D=$C8155),0),7), "n/a")</f>
        <v/>
      </c>
    </row>
    <row r="8156">
      <c r="B8156" s="39" t="str">
        <f>IFERROR(raw!$B8155,"")</f>
        <v/>
      </c>
      <c r="C8156" s="39" t="str">
        <f>IFERROR(raw!$D8155,"")</f>
        <v/>
      </c>
      <c r="D8156" s="39" t="str">
        <f>IFERROR(__xludf.DUMMYFUNCTION("IFERROR(RANK(raw!$H8155,Filter(raw!$H$2:$H10000,raw!$B$2:$B10000=raw!$B8155),1),"""")"),"")</f>
        <v/>
      </c>
      <c r="E8156" s="40" t="str">
        <f t="array" ref="E8156">IFERROR(INDEX(raw!$B:$H,MATCH(1,(raw!$B:$B=$B8156)*(raw!$D:$D=$C8156),0),7), "n/a")</f>
        <v/>
      </c>
    </row>
    <row r="8157">
      <c r="B8157" s="39" t="str">
        <f>IFERROR(raw!$B8156,"")</f>
        <v/>
      </c>
      <c r="C8157" s="39" t="str">
        <f>IFERROR(raw!$D8156,"")</f>
        <v/>
      </c>
      <c r="D8157" s="39" t="str">
        <f>IFERROR(__xludf.DUMMYFUNCTION("IFERROR(RANK(raw!$H8156,Filter(raw!$H$2:$H10000,raw!$B$2:$B10000=raw!$B8156),1),"""")"),"")</f>
        <v/>
      </c>
      <c r="E8157" s="40" t="str">
        <f t="array" ref="E8157">IFERROR(INDEX(raw!$B:$H,MATCH(1,(raw!$B:$B=$B8157)*(raw!$D:$D=$C8157),0),7), "n/a")</f>
        <v/>
      </c>
    </row>
    <row r="8158">
      <c r="B8158" s="39" t="str">
        <f>IFERROR(raw!$B8157,"")</f>
        <v/>
      </c>
      <c r="C8158" s="39" t="str">
        <f>IFERROR(raw!$D8157,"")</f>
        <v/>
      </c>
      <c r="D8158" s="39" t="str">
        <f>IFERROR(__xludf.DUMMYFUNCTION("IFERROR(RANK(raw!$H8157,Filter(raw!$H$2:$H10000,raw!$B$2:$B10000=raw!$B8157),1),"""")"),"")</f>
        <v/>
      </c>
      <c r="E8158" s="40" t="str">
        <f t="array" ref="E8158">IFERROR(INDEX(raw!$B:$H,MATCH(1,(raw!$B:$B=$B8158)*(raw!$D:$D=$C8158),0),7), "n/a")</f>
        <v/>
      </c>
    </row>
    <row r="8159">
      <c r="B8159" s="39" t="str">
        <f>IFERROR(raw!$B8158,"")</f>
        <v/>
      </c>
      <c r="C8159" s="39" t="str">
        <f>IFERROR(raw!$D8158,"")</f>
        <v/>
      </c>
      <c r="D8159" s="39" t="str">
        <f>IFERROR(__xludf.DUMMYFUNCTION("IFERROR(RANK(raw!$H8158,Filter(raw!$H$2:$H10000,raw!$B$2:$B10000=raw!$B8158),1),"""")"),"")</f>
        <v/>
      </c>
      <c r="E8159" s="40" t="str">
        <f t="array" ref="E8159">IFERROR(INDEX(raw!$B:$H,MATCH(1,(raw!$B:$B=$B8159)*(raw!$D:$D=$C8159),0),7), "n/a")</f>
        <v/>
      </c>
    </row>
    <row r="8160">
      <c r="B8160" s="39" t="str">
        <f>IFERROR(raw!$B8159,"")</f>
        <v/>
      </c>
      <c r="C8160" s="39" t="str">
        <f>IFERROR(raw!$D8159,"")</f>
        <v/>
      </c>
      <c r="D8160" s="39" t="str">
        <f>IFERROR(__xludf.DUMMYFUNCTION("IFERROR(RANK(raw!$H8159,Filter(raw!$H$2:$H10000,raw!$B$2:$B10000=raw!$B8159),1),"""")"),"")</f>
        <v/>
      </c>
      <c r="E8160" s="40" t="str">
        <f t="array" ref="E8160">IFERROR(INDEX(raw!$B:$H,MATCH(1,(raw!$B:$B=$B8160)*(raw!$D:$D=$C8160),0),7), "n/a")</f>
        <v/>
      </c>
    </row>
    <row r="8161">
      <c r="B8161" s="39" t="str">
        <f>IFERROR(raw!$B8160,"")</f>
        <v/>
      </c>
      <c r="C8161" s="39" t="str">
        <f>IFERROR(raw!$D8160,"")</f>
        <v/>
      </c>
      <c r="D8161" s="39" t="str">
        <f>IFERROR(__xludf.DUMMYFUNCTION("IFERROR(RANK(raw!$H8160,Filter(raw!$H$2:$H10000,raw!$B$2:$B10000=raw!$B8160),1),"""")"),"")</f>
        <v/>
      </c>
      <c r="E8161" s="40" t="str">
        <f t="array" ref="E8161">IFERROR(INDEX(raw!$B:$H,MATCH(1,(raw!$B:$B=$B8161)*(raw!$D:$D=$C8161),0),7), "n/a")</f>
        <v/>
      </c>
    </row>
    <row r="8162">
      <c r="B8162" s="39" t="str">
        <f>IFERROR(raw!$B8161,"")</f>
        <v/>
      </c>
      <c r="C8162" s="39" t="str">
        <f>IFERROR(raw!$D8161,"")</f>
        <v/>
      </c>
      <c r="D8162" s="39" t="str">
        <f>IFERROR(__xludf.DUMMYFUNCTION("IFERROR(RANK(raw!$H8161,Filter(raw!$H$2:$H10000,raw!$B$2:$B10000=raw!$B8161),1),"""")"),"")</f>
        <v/>
      </c>
      <c r="E8162" s="40" t="str">
        <f t="array" ref="E8162">IFERROR(INDEX(raw!$B:$H,MATCH(1,(raw!$B:$B=$B8162)*(raw!$D:$D=$C8162),0),7), "n/a")</f>
        <v/>
      </c>
    </row>
    <row r="8163">
      <c r="B8163" s="39" t="str">
        <f>IFERROR(raw!$B8162,"")</f>
        <v/>
      </c>
      <c r="C8163" s="39" t="str">
        <f>IFERROR(raw!$D8162,"")</f>
        <v/>
      </c>
      <c r="D8163" s="39" t="str">
        <f>IFERROR(__xludf.DUMMYFUNCTION("IFERROR(RANK(raw!$H8162,Filter(raw!$H$2:$H10000,raw!$B$2:$B10000=raw!$B8162),1),"""")"),"")</f>
        <v/>
      </c>
      <c r="E8163" s="40" t="str">
        <f t="array" ref="E8163">IFERROR(INDEX(raw!$B:$H,MATCH(1,(raw!$B:$B=$B8163)*(raw!$D:$D=$C8163),0),7), "n/a")</f>
        <v/>
      </c>
    </row>
    <row r="8164">
      <c r="B8164" s="39" t="str">
        <f>IFERROR(raw!$B8163,"")</f>
        <v/>
      </c>
      <c r="C8164" s="39" t="str">
        <f>IFERROR(raw!$D8163,"")</f>
        <v/>
      </c>
      <c r="D8164" s="39" t="str">
        <f>IFERROR(__xludf.DUMMYFUNCTION("IFERROR(RANK(raw!$H8163,Filter(raw!$H$2:$H10000,raw!$B$2:$B10000=raw!$B8163),1),"""")"),"")</f>
        <v/>
      </c>
      <c r="E8164" s="40" t="str">
        <f t="array" ref="E8164">IFERROR(INDEX(raw!$B:$H,MATCH(1,(raw!$B:$B=$B8164)*(raw!$D:$D=$C8164),0),7), "n/a")</f>
        <v/>
      </c>
    </row>
    <row r="8165">
      <c r="B8165" s="39" t="str">
        <f>IFERROR(raw!$B8164,"")</f>
        <v/>
      </c>
      <c r="C8165" s="39" t="str">
        <f>IFERROR(raw!$D8164,"")</f>
        <v/>
      </c>
      <c r="D8165" s="39" t="str">
        <f>IFERROR(__xludf.DUMMYFUNCTION("IFERROR(RANK(raw!$H8164,Filter(raw!$H$2:$H10000,raw!$B$2:$B10000=raw!$B8164),1),"""")"),"")</f>
        <v/>
      </c>
      <c r="E8165" s="40" t="str">
        <f t="array" ref="E8165">IFERROR(INDEX(raw!$B:$H,MATCH(1,(raw!$B:$B=$B8165)*(raw!$D:$D=$C8165),0),7), "n/a")</f>
        <v/>
      </c>
    </row>
    <row r="8166">
      <c r="B8166" s="39" t="str">
        <f>IFERROR(raw!$B8165,"")</f>
        <v/>
      </c>
      <c r="C8166" s="39" t="str">
        <f>IFERROR(raw!$D8165,"")</f>
        <v/>
      </c>
      <c r="D8166" s="39" t="str">
        <f>IFERROR(__xludf.DUMMYFUNCTION("IFERROR(RANK(raw!$H8165,Filter(raw!$H$2:$H10000,raw!$B$2:$B10000=raw!$B8165),1),"""")"),"")</f>
        <v/>
      </c>
      <c r="E8166" s="40" t="str">
        <f t="array" ref="E8166">IFERROR(INDEX(raw!$B:$H,MATCH(1,(raw!$B:$B=$B8166)*(raw!$D:$D=$C8166),0),7), "n/a")</f>
        <v/>
      </c>
    </row>
    <row r="8167">
      <c r="B8167" s="39" t="str">
        <f>IFERROR(raw!$B8166,"")</f>
        <v/>
      </c>
      <c r="C8167" s="39" t="str">
        <f>IFERROR(raw!$D8166,"")</f>
        <v/>
      </c>
      <c r="D8167" s="39" t="str">
        <f>IFERROR(__xludf.DUMMYFUNCTION("IFERROR(RANK(raw!$H8166,Filter(raw!$H$2:$H10000,raw!$B$2:$B10000=raw!$B8166),1),"""")"),"")</f>
        <v/>
      </c>
      <c r="E8167" s="40" t="str">
        <f t="array" ref="E8167">IFERROR(INDEX(raw!$B:$H,MATCH(1,(raw!$B:$B=$B8167)*(raw!$D:$D=$C8167),0),7), "n/a")</f>
        <v/>
      </c>
    </row>
    <row r="8168">
      <c r="B8168" s="39" t="str">
        <f>IFERROR(raw!$B8167,"")</f>
        <v/>
      </c>
      <c r="C8168" s="39" t="str">
        <f>IFERROR(raw!$D8167,"")</f>
        <v/>
      </c>
      <c r="D8168" s="39" t="str">
        <f>IFERROR(__xludf.DUMMYFUNCTION("IFERROR(RANK(raw!$H8167,Filter(raw!$H$2:$H10000,raw!$B$2:$B10000=raw!$B8167),1),"""")"),"")</f>
        <v/>
      </c>
      <c r="E8168" s="40" t="str">
        <f t="array" ref="E8168">IFERROR(INDEX(raw!$B:$H,MATCH(1,(raw!$B:$B=$B8168)*(raw!$D:$D=$C8168),0),7), "n/a")</f>
        <v/>
      </c>
    </row>
    <row r="8169">
      <c r="B8169" s="39" t="str">
        <f>IFERROR(raw!$B8168,"")</f>
        <v/>
      </c>
      <c r="C8169" s="39" t="str">
        <f>IFERROR(raw!$D8168,"")</f>
        <v/>
      </c>
      <c r="D8169" s="39" t="str">
        <f>IFERROR(__xludf.DUMMYFUNCTION("IFERROR(RANK(raw!$H8168,Filter(raw!$H$2:$H10000,raw!$B$2:$B10000=raw!$B8168),1),"""")"),"")</f>
        <v/>
      </c>
      <c r="E8169" s="40" t="str">
        <f t="array" ref="E8169">IFERROR(INDEX(raw!$B:$H,MATCH(1,(raw!$B:$B=$B8169)*(raw!$D:$D=$C8169),0),7), "n/a")</f>
        <v/>
      </c>
    </row>
    <row r="8170">
      <c r="B8170" s="39" t="str">
        <f>IFERROR(raw!$B8169,"")</f>
        <v/>
      </c>
      <c r="C8170" s="39" t="str">
        <f>IFERROR(raw!$D8169,"")</f>
        <v/>
      </c>
      <c r="D8170" s="39" t="str">
        <f>IFERROR(__xludf.DUMMYFUNCTION("IFERROR(RANK(raw!$H8169,Filter(raw!$H$2:$H10000,raw!$B$2:$B10000=raw!$B8169),1),"""")"),"")</f>
        <v/>
      </c>
      <c r="E8170" s="40" t="str">
        <f t="array" ref="E8170">IFERROR(INDEX(raw!$B:$H,MATCH(1,(raw!$B:$B=$B8170)*(raw!$D:$D=$C8170),0),7), "n/a")</f>
        <v/>
      </c>
    </row>
    <row r="8171">
      <c r="B8171" s="39" t="str">
        <f>IFERROR(raw!$B8170,"")</f>
        <v/>
      </c>
      <c r="C8171" s="39" t="str">
        <f>IFERROR(raw!$D8170,"")</f>
        <v/>
      </c>
      <c r="D8171" s="39" t="str">
        <f>IFERROR(__xludf.DUMMYFUNCTION("IFERROR(RANK(raw!$H8170,Filter(raw!$H$2:$H10000,raw!$B$2:$B10000=raw!$B8170),1),"""")"),"")</f>
        <v/>
      </c>
      <c r="E8171" s="40" t="str">
        <f t="array" ref="E8171">IFERROR(INDEX(raw!$B:$H,MATCH(1,(raw!$B:$B=$B8171)*(raw!$D:$D=$C8171),0),7), "n/a")</f>
        <v/>
      </c>
    </row>
    <row r="8172">
      <c r="B8172" s="39" t="str">
        <f>IFERROR(raw!$B8171,"")</f>
        <v/>
      </c>
      <c r="C8172" s="39" t="str">
        <f>IFERROR(raw!$D8171,"")</f>
        <v/>
      </c>
      <c r="D8172" s="39" t="str">
        <f>IFERROR(__xludf.DUMMYFUNCTION("IFERROR(RANK(raw!$H8171,Filter(raw!$H$2:$H10000,raw!$B$2:$B10000=raw!$B8171),1),"""")"),"")</f>
        <v/>
      </c>
      <c r="E8172" s="40" t="str">
        <f t="array" ref="E8172">IFERROR(INDEX(raw!$B:$H,MATCH(1,(raw!$B:$B=$B8172)*(raw!$D:$D=$C8172),0),7), "n/a")</f>
        <v/>
      </c>
    </row>
    <row r="8173">
      <c r="B8173" s="39" t="str">
        <f>IFERROR(raw!$B8172,"")</f>
        <v/>
      </c>
      <c r="C8173" s="39" t="str">
        <f>IFERROR(raw!$D8172,"")</f>
        <v/>
      </c>
      <c r="D8173" s="39" t="str">
        <f>IFERROR(__xludf.DUMMYFUNCTION("IFERROR(RANK(raw!$H8172,Filter(raw!$H$2:$H10000,raw!$B$2:$B10000=raw!$B8172),1),"""")"),"")</f>
        <v/>
      </c>
      <c r="E8173" s="40" t="str">
        <f t="array" ref="E8173">IFERROR(INDEX(raw!$B:$H,MATCH(1,(raw!$B:$B=$B8173)*(raw!$D:$D=$C8173),0),7), "n/a")</f>
        <v/>
      </c>
    </row>
    <row r="8174">
      <c r="B8174" s="39" t="str">
        <f>IFERROR(raw!$B8173,"")</f>
        <v/>
      </c>
      <c r="C8174" s="39" t="str">
        <f>IFERROR(raw!$D8173,"")</f>
        <v/>
      </c>
      <c r="D8174" s="39" t="str">
        <f>IFERROR(__xludf.DUMMYFUNCTION("IFERROR(RANK(raw!$H8173,Filter(raw!$H$2:$H10000,raw!$B$2:$B10000=raw!$B8173),1),"""")"),"")</f>
        <v/>
      </c>
      <c r="E8174" s="40" t="str">
        <f t="array" ref="E8174">IFERROR(INDEX(raw!$B:$H,MATCH(1,(raw!$B:$B=$B8174)*(raw!$D:$D=$C8174),0),7), "n/a")</f>
        <v/>
      </c>
    </row>
    <row r="8175">
      <c r="B8175" s="39" t="str">
        <f>IFERROR(raw!$B8174,"")</f>
        <v/>
      </c>
      <c r="C8175" s="39" t="str">
        <f>IFERROR(raw!$D8174,"")</f>
        <v/>
      </c>
      <c r="D8175" s="39" t="str">
        <f>IFERROR(__xludf.DUMMYFUNCTION("IFERROR(RANK(raw!$H8174,Filter(raw!$H$2:$H10000,raw!$B$2:$B10000=raw!$B8174),1),"""")"),"")</f>
        <v/>
      </c>
      <c r="E8175" s="40" t="str">
        <f t="array" ref="E8175">IFERROR(INDEX(raw!$B:$H,MATCH(1,(raw!$B:$B=$B8175)*(raw!$D:$D=$C8175),0),7), "n/a")</f>
        <v/>
      </c>
    </row>
    <row r="8176">
      <c r="B8176" s="39" t="str">
        <f>IFERROR(raw!$B8175,"")</f>
        <v/>
      </c>
      <c r="C8176" s="39" t="str">
        <f>IFERROR(raw!$D8175,"")</f>
        <v/>
      </c>
      <c r="D8176" s="39" t="str">
        <f>IFERROR(__xludf.DUMMYFUNCTION("IFERROR(RANK(raw!$H8175,Filter(raw!$H$2:$H10000,raw!$B$2:$B10000=raw!$B8175),1),"""")"),"")</f>
        <v/>
      </c>
      <c r="E8176" s="40" t="str">
        <f t="array" ref="E8176">IFERROR(INDEX(raw!$B:$H,MATCH(1,(raw!$B:$B=$B8176)*(raw!$D:$D=$C8176),0),7), "n/a")</f>
        <v/>
      </c>
    </row>
    <row r="8177">
      <c r="B8177" s="39" t="str">
        <f>IFERROR(raw!$B8176,"")</f>
        <v/>
      </c>
      <c r="C8177" s="39" t="str">
        <f>IFERROR(raw!$D8176,"")</f>
        <v/>
      </c>
      <c r="D8177" s="39" t="str">
        <f>IFERROR(__xludf.DUMMYFUNCTION("IFERROR(RANK(raw!$H8176,Filter(raw!$H$2:$H10000,raw!$B$2:$B10000=raw!$B8176),1),"""")"),"")</f>
        <v/>
      </c>
      <c r="E8177" s="40" t="str">
        <f t="array" ref="E8177">IFERROR(INDEX(raw!$B:$H,MATCH(1,(raw!$B:$B=$B8177)*(raw!$D:$D=$C8177),0),7), "n/a")</f>
        <v/>
      </c>
    </row>
    <row r="8178">
      <c r="B8178" s="39" t="str">
        <f>IFERROR(raw!$B8177,"")</f>
        <v/>
      </c>
      <c r="C8178" s="39" t="str">
        <f>IFERROR(raw!$D8177,"")</f>
        <v/>
      </c>
      <c r="D8178" s="39" t="str">
        <f>IFERROR(__xludf.DUMMYFUNCTION("IFERROR(RANK(raw!$H8177,Filter(raw!$H$2:$H10000,raw!$B$2:$B10000=raw!$B8177),1),"""")"),"")</f>
        <v/>
      </c>
      <c r="E8178" s="40" t="str">
        <f t="array" ref="E8178">IFERROR(INDEX(raw!$B:$H,MATCH(1,(raw!$B:$B=$B8178)*(raw!$D:$D=$C8178),0),7), "n/a")</f>
        <v/>
      </c>
    </row>
    <row r="8179">
      <c r="B8179" s="39" t="str">
        <f>IFERROR(raw!$B8178,"")</f>
        <v/>
      </c>
      <c r="C8179" s="39" t="str">
        <f>IFERROR(raw!$D8178,"")</f>
        <v/>
      </c>
      <c r="D8179" s="39" t="str">
        <f>IFERROR(__xludf.DUMMYFUNCTION("IFERROR(RANK(raw!$H8178,Filter(raw!$H$2:$H10000,raw!$B$2:$B10000=raw!$B8178),1),"""")"),"")</f>
        <v/>
      </c>
      <c r="E8179" s="40" t="str">
        <f t="array" ref="E8179">IFERROR(INDEX(raw!$B:$H,MATCH(1,(raw!$B:$B=$B8179)*(raw!$D:$D=$C8179),0),7), "n/a")</f>
        <v/>
      </c>
    </row>
    <row r="8180">
      <c r="B8180" s="39" t="str">
        <f>IFERROR(raw!$B8179,"")</f>
        <v/>
      </c>
      <c r="C8180" s="39" t="str">
        <f>IFERROR(raw!$D8179,"")</f>
        <v/>
      </c>
      <c r="D8180" s="39" t="str">
        <f>IFERROR(__xludf.DUMMYFUNCTION("IFERROR(RANK(raw!$H8179,Filter(raw!$H$2:$H10000,raw!$B$2:$B10000=raw!$B8179),1),"""")"),"")</f>
        <v/>
      </c>
      <c r="E8180" s="40" t="str">
        <f t="array" ref="E8180">IFERROR(INDEX(raw!$B:$H,MATCH(1,(raw!$B:$B=$B8180)*(raw!$D:$D=$C8180),0),7), "n/a")</f>
        <v/>
      </c>
    </row>
    <row r="8181">
      <c r="B8181" s="39" t="str">
        <f>IFERROR(raw!$B8180,"")</f>
        <v/>
      </c>
      <c r="C8181" s="39" t="str">
        <f>IFERROR(raw!$D8180,"")</f>
        <v/>
      </c>
      <c r="D8181" s="39" t="str">
        <f>IFERROR(__xludf.DUMMYFUNCTION("IFERROR(RANK(raw!$H8180,Filter(raw!$H$2:$H10000,raw!$B$2:$B10000=raw!$B8180),1),"""")"),"")</f>
        <v/>
      </c>
      <c r="E8181" s="40" t="str">
        <f t="array" ref="E8181">IFERROR(INDEX(raw!$B:$H,MATCH(1,(raw!$B:$B=$B8181)*(raw!$D:$D=$C8181),0),7), "n/a")</f>
        <v/>
      </c>
    </row>
    <row r="8182">
      <c r="B8182" s="39" t="str">
        <f>IFERROR(raw!$B8181,"")</f>
        <v/>
      </c>
      <c r="C8182" s="39" t="str">
        <f>IFERROR(raw!$D8181,"")</f>
        <v/>
      </c>
      <c r="D8182" s="39" t="str">
        <f>IFERROR(__xludf.DUMMYFUNCTION("IFERROR(RANK(raw!$H8181,Filter(raw!$H$2:$H10000,raw!$B$2:$B10000=raw!$B8181),1),"""")"),"")</f>
        <v/>
      </c>
      <c r="E8182" s="40" t="str">
        <f t="array" ref="E8182">IFERROR(INDEX(raw!$B:$H,MATCH(1,(raw!$B:$B=$B8182)*(raw!$D:$D=$C8182),0),7), "n/a")</f>
        <v/>
      </c>
    </row>
    <row r="8183">
      <c r="B8183" s="39" t="str">
        <f>IFERROR(raw!$B8182,"")</f>
        <v/>
      </c>
      <c r="C8183" s="39" t="str">
        <f>IFERROR(raw!$D8182,"")</f>
        <v/>
      </c>
      <c r="D8183" s="39" t="str">
        <f>IFERROR(__xludf.DUMMYFUNCTION("IFERROR(RANK(raw!$H8182,Filter(raw!$H$2:$H10000,raw!$B$2:$B10000=raw!$B8182),1),"""")"),"")</f>
        <v/>
      </c>
      <c r="E8183" s="40" t="str">
        <f t="array" ref="E8183">IFERROR(INDEX(raw!$B:$H,MATCH(1,(raw!$B:$B=$B8183)*(raw!$D:$D=$C8183),0),7), "n/a")</f>
        <v/>
      </c>
    </row>
    <row r="8184">
      <c r="B8184" s="39" t="str">
        <f>IFERROR(raw!$B8183,"")</f>
        <v/>
      </c>
      <c r="C8184" s="39" t="str">
        <f>IFERROR(raw!$D8183,"")</f>
        <v/>
      </c>
      <c r="D8184" s="39" t="str">
        <f>IFERROR(__xludf.DUMMYFUNCTION("IFERROR(RANK(raw!$H8183,Filter(raw!$H$2:$H10000,raw!$B$2:$B10000=raw!$B8183),1),"""")"),"")</f>
        <v/>
      </c>
      <c r="E8184" s="40" t="str">
        <f t="array" ref="E8184">IFERROR(INDEX(raw!$B:$H,MATCH(1,(raw!$B:$B=$B8184)*(raw!$D:$D=$C8184),0),7), "n/a")</f>
        <v/>
      </c>
    </row>
    <row r="8185">
      <c r="B8185" s="39" t="str">
        <f>IFERROR(raw!$B8184,"")</f>
        <v/>
      </c>
      <c r="C8185" s="39" t="str">
        <f>IFERROR(raw!$D8184,"")</f>
        <v/>
      </c>
      <c r="D8185" s="39" t="str">
        <f>IFERROR(__xludf.DUMMYFUNCTION("IFERROR(RANK(raw!$H8184,Filter(raw!$H$2:$H10000,raw!$B$2:$B10000=raw!$B8184),1),"""")"),"")</f>
        <v/>
      </c>
      <c r="E8185" s="40" t="str">
        <f t="array" ref="E8185">IFERROR(INDEX(raw!$B:$H,MATCH(1,(raw!$B:$B=$B8185)*(raw!$D:$D=$C8185),0),7), "n/a")</f>
        <v/>
      </c>
    </row>
    <row r="8186">
      <c r="B8186" s="39" t="str">
        <f>IFERROR(raw!$B8185,"")</f>
        <v/>
      </c>
      <c r="C8186" s="39" t="str">
        <f>IFERROR(raw!$D8185,"")</f>
        <v/>
      </c>
      <c r="D8186" s="39" t="str">
        <f>IFERROR(__xludf.DUMMYFUNCTION("IFERROR(RANK(raw!$H8185,Filter(raw!$H$2:$H10000,raw!$B$2:$B10000=raw!$B8185),1),"""")"),"")</f>
        <v/>
      </c>
      <c r="E8186" s="40" t="str">
        <f t="array" ref="E8186">IFERROR(INDEX(raw!$B:$H,MATCH(1,(raw!$B:$B=$B8186)*(raw!$D:$D=$C8186),0),7), "n/a")</f>
        <v/>
      </c>
    </row>
    <row r="8187">
      <c r="B8187" s="39" t="str">
        <f>IFERROR(raw!$B8186,"")</f>
        <v/>
      </c>
      <c r="C8187" s="39" t="str">
        <f>IFERROR(raw!$D8186,"")</f>
        <v/>
      </c>
      <c r="D8187" s="39" t="str">
        <f>IFERROR(__xludf.DUMMYFUNCTION("IFERROR(RANK(raw!$H8186,Filter(raw!$H$2:$H10000,raw!$B$2:$B10000=raw!$B8186),1),"""")"),"")</f>
        <v/>
      </c>
      <c r="E8187" s="40" t="str">
        <f t="array" ref="E8187">IFERROR(INDEX(raw!$B:$H,MATCH(1,(raw!$B:$B=$B8187)*(raw!$D:$D=$C8187),0),7), "n/a")</f>
        <v/>
      </c>
    </row>
    <row r="8188">
      <c r="B8188" s="39" t="str">
        <f>IFERROR(raw!$B8187,"")</f>
        <v/>
      </c>
      <c r="C8188" s="39" t="str">
        <f>IFERROR(raw!$D8187,"")</f>
        <v/>
      </c>
      <c r="D8188" s="39" t="str">
        <f>IFERROR(__xludf.DUMMYFUNCTION("IFERROR(RANK(raw!$H8187,Filter(raw!$H$2:$H10000,raw!$B$2:$B10000=raw!$B8187),1),"""")"),"")</f>
        <v/>
      </c>
      <c r="E8188" s="40" t="str">
        <f t="array" ref="E8188">IFERROR(INDEX(raw!$B:$H,MATCH(1,(raw!$B:$B=$B8188)*(raw!$D:$D=$C8188),0),7), "n/a")</f>
        <v/>
      </c>
    </row>
    <row r="8189">
      <c r="B8189" s="39" t="str">
        <f>IFERROR(raw!$B8188,"")</f>
        <v/>
      </c>
      <c r="C8189" s="39" t="str">
        <f>IFERROR(raw!$D8188,"")</f>
        <v/>
      </c>
      <c r="D8189" s="39" t="str">
        <f>IFERROR(__xludf.DUMMYFUNCTION("IFERROR(RANK(raw!$H8188,Filter(raw!$H$2:$H10000,raw!$B$2:$B10000=raw!$B8188),1),"""")"),"")</f>
        <v/>
      </c>
      <c r="E8189" s="40" t="str">
        <f t="array" ref="E8189">IFERROR(INDEX(raw!$B:$H,MATCH(1,(raw!$B:$B=$B8189)*(raw!$D:$D=$C8189),0),7), "n/a")</f>
        <v/>
      </c>
    </row>
    <row r="8190">
      <c r="B8190" s="39" t="str">
        <f>IFERROR(raw!$B8189,"")</f>
        <v/>
      </c>
      <c r="C8190" s="39" t="str">
        <f>IFERROR(raw!$D8189,"")</f>
        <v/>
      </c>
      <c r="D8190" s="39" t="str">
        <f>IFERROR(__xludf.DUMMYFUNCTION("IFERROR(RANK(raw!$H8189,Filter(raw!$H$2:$H10000,raw!$B$2:$B10000=raw!$B8189),1),"""")"),"")</f>
        <v/>
      </c>
      <c r="E8190" s="40" t="str">
        <f t="array" ref="E8190">IFERROR(INDEX(raw!$B:$H,MATCH(1,(raw!$B:$B=$B8190)*(raw!$D:$D=$C8190),0),7), "n/a")</f>
        <v/>
      </c>
    </row>
    <row r="8191">
      <c r="B8191" s="39" t="str">
        <f>IFERROR(raw!$B8190,"")</f>
        <v/>
      </c>
      <c r="C8191" s="39" t="str">
        <f>IFERROR(raw!$D8190,"")</f>
        <v/>
      </c>
      <c r="D8191" s="39" t="str">
        <f>IFERROR(__xludf.DUMMYFUNCTION("IFERROR(RANK(raw!$H8190,Filter(raw!$H$2:$H10000,raw!$B$2:$B10000=raw!$B8190),1),"""")"),"")</f>
        <v/>
      </c>
      <c r="E8191" s="40" t="str">
        <f t="array" ref="E8191">IFERROR(INDEX(raw!$B:$H,MATCH(1,(raw!$B:$B=$B8191)*(raw!$D:$D=$C8191),0),7), "n/a")</f>
        <v/>
      </c>
    </row>
    <row r="8192">
      <c r="B8192" s="39" t="str">
        <f>IFERROR(raw!$B8191,"")</f>
        <v/>
      </c>
      <c r="C8192" s="39" t="str">
        <f>IFERROR(raw!$D8191,"")</f>
        <v/>
      </c>
      <c r="D8192" s="39" t="str">
        <f>IFERROR(__xludf.DUMMYFUNCTION("IFERROR(RANK(raw!$H8191,Filter(raw!$H$2:$H10000,raw!$B$2:$B10000=raw!$B8191),1),"""")"),"")</f>
        <v/>
      </c>
      <c r="E8192" s="40" t="str">
        <f t="array" ref="E8192">IFERROR(INDEX(raw!$B:$H,MATCH(1,(raw!$B:$B=$B8192)*(raw!$D:$D=$C8192),0),7), "n/a")</f>
        <v/>
      </c>
    </row>
    <row r="8193">
      <c r="B8193" s="39" t="str">
        <f>IFERROR(raw!$B8192,"")</f>
        <v/>
      </c>
      <c r="C8193" s="39" t="str">
        <f>IFERROR(raw!$D8192,"")</f>
        <v/>
      </c>
      <c r="D8193" s="39" t="str">
        <f>IFERROR(__xludf.DUMMYFUNCTION("IFERROR(RANK(raw!$H8192,Filter(raw!$H$2:$H10000,raw!$B$2:$B10000=raw!$B8192),1),"""")"),"")</f>
        <v/>
      </c>
      <c r="E8193" s="40" t="str">
        <f t="array" ref="E8193">IFERROR(INDEX(raw!$B:$H,MATCH(1,(raw!$B:$B=$B8193)*(raw!$D:$D=$C8193),0),7), "n/a")</f>
        <v/>
      </c>
    </row>
    <row r="8194">
      <c r="B8194" s="39" t="str">
        <f>IFERROR(raw!$B8193,"")</f>
        <v/>
      </c>
      <c r="C8194" s="39" t="str">
        <f>IFERROR(raw!$D8193,"")</f>
        <v/>
      </c>
      <c r="D8194" s="39" t="str">
        <f>IFERROR(__xludf.DUMMYFUNCTION("IFERROR(RANK(raw!$H8193,Filter(raw!$H$2:$H10000,raw!$B$2:$B10000=raw!$B8193),1),"""")"),"")</f>
        <v/>
      </c>
      <c r="E8194" s="40" t="str">
        <f t="array" ref="E8194">IFERROR(INDEX(raw!$B:$H,MATCH(1,(raw!$B:$B=$B8194)*(raw!$D:$D=$C8194),0),7), "n/a")</f>
        <v/>
      </c>
    </row>
    <row r="8195">
      <c r="B8195" s="39" t="str">
        <f>IFERROR(raw!$B8194,"")</f>
        <v/>
      </c>
      <c r="C8195" s="39" t="str">
        <f>IFERROR(raw!$D8194,"")</f>
        <v/>
      </c>
      <c r="D8195" s="39" t="str">
        <f>IFERROR(__xludf.DUMMYFUNCTION("IFERROR(RANK(raw!$H8194,Filter(raw!$H$2:$H10000,raw!$B$2:$B10000=raw!$B8194),1),"""")"),"")</f>
        <v/>
      </c>
      <c r="E8195" s="40" t="str">
        <f t="array" ref="E8195">IFERROR(INDEX(raw!$B:$H,MATCH(1,(raw!$B:$B=$B8195)*(raw!$D:$D=$C8195),0),7), "n/a")</f>
        <v/>
      </c>
    </row>
    <row r="8196">
      <c r="B8196" s="39" t="str">
        <f>IFERROR(raw!$B8195,"")</f>
        <v/>
      </c>
      <c r="C8196" s="39" t="str">
        <f>IFERROR(raw!$D8195,"")</f>
        <v/>
      </c>
      <c r="D8196" s="39" t="str">
        <f>IFERROR(__xludf.DUMMYFUNCTION("IFERROR(RANK(raw!$H8195,Filter(raw!$H$2:$H10000,raw!$B$2:$B10000=raw!$B8195),1),"""")"),"")</f>
        <v/>
      </c>
      <c r="E8196" s="40" t="str">
        <f t="array" ref="E8196">IFERROR(INDEX(raw!$B:$H,MATCH(1,(raw!$B:$B=$B8196)*(raw!$D:$D=$C8196),0),7), "n/a")</f>
        <v/>
      </c>
    </row>
    <row r="8197">
      <c r="B8197" s="39" t="str">
        <f>IFERROR(raw!$B8196,"")</f>
        <v/>
      </c>
      <c r="C8197" s="39" t="str">
        <f>IFERROR(raw!$D8196,"")</f>
        <v/>
      </c>
      <c r="D8197" s="39" t="str">
        <f>IFERROR(__xludf.DUMMYFUNCTION("IFERROR(RANK(raw!$H8196,Filter(raw!$H$2:$H10000,raw!$B$2:$B10000=raw!$B8196),1),"""")"),"")</f>
        <v/>
      </c>
      <c r="E8197" s="40" t="str">
        <f t="array" ref="E8197">IFERROR(INDEX(raw!$B:$H,MATCH(1,(raw!$B:$B=$B8197)*(raw!$D:$D=$C8197),0),7), "n/a")</f>
        <v/>
      </c>
    </row>
    <row r="8198">
      <c r="B8198" s="39" t="str">
        <f>IFERROR(raw!$B8197,"")</f>
        <v/>
      </c>
      <c r="C8198" s="39" t="str">
        <f>IFERROR(raw!$D8197,"")</f>
        <v/>
      </c>
      <c r="D8198" s="39" t="str">
        <f>IFERROR(__xludf.DUMMYFUNCTION("IFERROR(RANK(raw!$H8197,Filter(raw!$H$2:$H10000,raw!$B$2:$B10000=raw!$B8197),1),"""")"),"")</f>
        <v/>
      </c>
      <c r="E8198" s="40" t="str">
        <f t="array" ref="E8198">IFERROR(INDEX(raw!$B:$H,MATCH(1,(raw!$B:$B=$B8198)*(raw!$D:$D=$C8198),0),7), "n/a")</f>
        <v/>
      </c>
    </row>
    <row r="8199">
      <c r="B8199" s="39" t="str">
        <f>IFERROR(raw!$B8198,"")</f>
        <v/>
      </c>
      <c r="C8199" s="39" t="str">
        <f>IFERROR(raw!$D8198,"")</f>
        <v/>
      </c>
      <c r="D8199" s="39" t="str">
        <f>IFERROR(__xludf.DUMMYFUNCTION("IFERROR(RANK(raw!$H8198,Filter(raw!$H$2:$H10000,raw!$B$2:$B10000=raw!$B8198),1),"""")"),"")</f>
        <v/>
      </c>
      <c r="E8199" s="40" t="str">
        <f t="array" ref="E8199">IFERROR(INDEX(raw!$B:$H,MATCH(1,(raw!$B:$B=$B8199)*(raw!$D:$D=$C8199),0),7), "n/a")</f>
        <v/>
      </c>
    </row>
    <row r="8200">
      <c r="B8200" s="39" t="str">
        <f>IFERROR(raw!$B8199,"")</f>
        <v/>
      </c>
      <c r="C8200" s="39" t="str">
        <f>IFERROR(raw!$D8199,"")</f>
        <v/>
      </c>
      <c r="D8200" s="39" t="str">
        <f>IFERROR(__xludf.DUMMYFUNCTION("IFERROR(RANK(raw!$H8199,Filter(raw!$H$2:$H10000,raw!$B$2:$B10000=raw!$B8199),1),"""")"),"")</f>
        <v/>
      </c>
      <c r="E8200" s="40" t="str">
        <f t="array" ref="E8200">IFERROR(INDEX(raw!$B:$H,MATCH(1,(raw!$B:$B=$B8200)*(raw!$D:$D=$C8200),0),7), "n/a")</f>
        <v/>
      </c>
    </row>
    <row r="8201">
      <c r="B8201" s="39" t="str">
        <f>IFERROR(raw!$B8200,"")</f>
        <v/>
      </c>
      <c r="C8201" s="39" t="str">
        <f>IFERROR(raw!$D8200,"")</f>
        <v/>
      </c>
      <c r="D8201" s="39" t="str">
        <f>IFERROR(__xludf.DUMMYFUNCTION("IFERROR(RANK(raw!$H8200,Filter(raw!$H$2:$H10000,raw!$B$2:$B10000=raw!$B8200),1),"""")"),"")</f>
        <v/>
      </c>
      <c r="E8201" s="40" t="str">
        <f t="array" ref="E8201">IFERROR(INDEX(raw!$B:$H,MATCH(1,(raw!$B:$B=$B8201)*(raw!$D:$D=$C8201),0),7), "n/a")</f>
        <v/>
      </c>
    </row>
    <row r="8202">
      <c r="B8202" s="39" t="str">
        <f>IFERROR(raw!$B8201,"")</f>
        <v/>
      </c>
      <c r="C8202" s="39" t="str">
        <f>IFERROR(raw!$D8201,"")</f>
        <v/>
      </c>
      <c r="D8202" s="39" t="str">
        <f>IFERROR(__xludf.DUMMYFUNCTION("IFERROR(RANK(raw!$H8201,Filter(raw!$H$2:$H10000,raw!$B$2:$B10000=raw!$B8201),1),"""")"),"")</f>
        <v/>
      </c>
      <c r="E8202" s="40" t="str">
        <f t="array" ref="E8202">IFERROR(INDEX(raw!$B:$H,MATCH(1,(raw!$B:$B=$B8202)*(raw!$D:$D=$C8202),0),7), "n/a")</f>
        <v/>
      </c>
    </row>
    <row r="8203">
      <c r="B8203" s="39" t="str">
        <f>IFERROR(raw!$B8202,"")</f>
        <v/>
      </c>
      <c r="C8203" s="39" t="str">
        <f>IFERROR(raw!$D8202,"")</f>
        <v/>
      </c>
      <c r="D8203" s="39" t="str">
        <f>IFERROR(__xludf.DUMMYFUNCTION("IFERROR(RANK(raw!$H8202,Filter(raw!$H$2:$H10000,raw!$B$2:$B10000=raw!$B8202),1),"""")"),"")</f>
        <v/>
      </c>
      <c r="E8203" s="40" t="str">
        <f t="array" ref="E8203">IFERROR(INDEX(raw!$B:$H,MATCH(1,(raw!$B:$B=$B8203)*(raw!$D:$D=$C8203),0),7), "n/a")</f>
        <v/>
      </c>
    </row>
    <row r="8204">
      <c r="B8204" s="39" t="str">
        <f>IFERROR(raw!$B8203,"")</f>
        <v/>
      </c>
      <c r="C8204" s="39" t="str">
        <f>IFERROR(raw!$D8203,"")</f>
        <v/>
      </c>
      <c r="D8204" s="39" t="str">
        <f>IFERROR(__xludf.DUMMYFUNCTION("IFERROR(RANK(raw!$H8203,Filter(raw!$H$2:$H10000,raw!$B$2:$B10000=raw!$B8203),1),"""")"),"")</f>
        <v/>
      </c>
      <c r="E8204" s="40" t="str">
        <f t="array" ref="E8204">IFERROR(INDEX(raw!$B:$H,MATCH(1,(raw!$B:$B=$B8204)*(raw!$D:$D=$C8204),0),7), "n/a")</f>
        <v/>
      </c>
    </row>
    <row r="8205">
      <c r="B8205" s="39" t="str">
        <f>IFERROR(raw!$B8204,"")</f>
        <v/>
      </c>
      <c r="C8205" s="39" t="str">
        <f>IFERROR(raw!$D8204,"")</f>
        <v/>
      </c>
      <c r="D8205" s="39" t="str">
        <f>IFERROR(__xludf.DUMMYFUNCTION("IFERROR(RANK(raw!$H8204,Filter(raw!$H$2:$H10000,raw!$B$2:$B10000=raw!$B8204),1),"""")"),"")</f>
        <v/>
      </c>
      <c r="E8205" s="40" t="str">
        <f t="array" ref="E8205">IFERROR(INDEX(raw!$B:$H,MATCH(1,(raw!$B:$B=$B8205)*(raw!$D:$D=$C8205),0),7), "n/a")</f>
        <v/>
      </c>
    </row>
    <row r="8206">
      <c r="B8206" s="39" t="str">
        <f>IFERROR(raw!$B8205,"")</f>
        <v/>
      </c>
      <c r="C8206" s="39" t="str">
        <f>IFERROR(raw!$D8205,"")</f>
        <v/>
      </c>
      <c r="D8206" s="39" t="str">
        <f>IFERROR(__xludf.DUMMYFUNCTION("IFERROR(RANK(raw!$H8205,Filter(raw!$H$2:$H10000,raw!$B$2:$B10000=raw!$B8205),1),"""")"),"")</f>
        <v/>
      </c>
      <c r="E8206" s="40" t="str">
        <f t="array" ref="E8206">IFERROR(INDEX(raw!$B:$H,MATCH(1,(raw!$B:$B=$B8206)*(raw!$D:$D=$C8206),0),7), "n/a")</f>
        <v/>
      </c>
    </row>
    <row r="8207">
      <c r="B8207" s="39" t="str">
        <f>IFERROR(raw!$B8206,"")</f>
        <v/>
      </c>
      <c r="C8207" s="39" t="str">
        <f>IFERROR(raw!$D8206,"")</f>
        <v/>
      </c>
      <c r="D8207" s="39" t="str">
        <f>IFERROR(__xludf.DUMMYFUNCTION("IFERROR(RANK(raw!$H8206,Filter(raw!$H$2:$H10000,raw!$B$2:$B10000=raw!$B8206),1),"""")"),"")</f>
        <v/>
      </c>
      <c r="E8207" s="40" t="str">
        <f t="array" ref="E8207">IFERROR(INDEX(raw!$B:$H,MATCH(1,(raw!$B:$B=$B8207)*(raw!$D:$D=$C8207),0),7), "n/a")</f>
        <v/>
      </c>
    </row>
    <row r="8208">
      <c r="B8208" s="39" t="str">
        <f>IFERROR(raw!$B8207,"")</f>
        <v/>
      </c>
      <c r="C8208" s="39" t="str">
        <f>IFERROR(raw!$D8207,"")</f>
        <v/>
      </c>
      <c r="D8208" s="39" t="str">
        <f>IFERROR(__xludf.DUMMYFUNCTION("IFERROR(RANK(raw!$H8207,Filter(raw!$H$2:$H10000,raw!$B$2:$B10000=raw!$B8207),1),"""")"),"")</f>
        <v/>
      </c>
      <c r="E8208" s="40" t="str">
        <f t="array" ref="E8208">IFERROR(INDEX(raw!$B:$H,MATCH(1,(raw!$B:$B=$B8208)*(raw!$D:$D=$C8208),0),7), "n/a")</f>
        <v/>
      </c>
    </row>
    <row r="8209">
      <c r="B8209" s="39" t="str">
        <f>IFERROR(raw!$B8208,"")</f>
        <v/>
      </c>
      <c r="C8209" s="39" t="str">
        <f>IFERROR(raw!$D8208,"")</f>
        <v/>
      </c>
      <c r="D8209" s="39" t="str">
        <f>IFERROR(__xludf.DUMMYFUNCTION("IFERROR(RANK(raw!$H8208,Filter(raw!$H$2:$H10000,raw!$B$2:$B10000=raw!$B8208),1),"""")"),"")</f>
        <v/>
      </c>
      <c r="E8209" s="40" t="str">
        <f t="array" ref="E8209">IFERROR(INDEX(raw!$B:$H,MATCH(1,(raw!$B:$B=$B8209)*(raw!$D:$D=$C8209),0),7), "n/a")</f>
        <v/>
      </c>
    </row>
    <row r="8210">
      <c r="B8210" s="39" t="str">
        <f>IFERROR(raw!$B8209,"")</f>
        <v/>
      </c>
      <c r="C8210" s="39" t="str">
        <f>IFERROR(raw!$D8209,"")</f>
        <v/>
      </c>
      <c r="D8210" s="39" t="str">
        <f>IFERROR(__xludf.DUMMYFUNCTION("IFERROR(RANK(raw!$H8209,Filter(raw!$H$2:$H10000,raw!$B$2:$B10000=raw!$B8209),1),"""")"),"")</f>
        <v/>
      </c>
      <c r="E8210" s="40" t="str">
        <f t="array" ref="E8210">IFERROR(INDEX(raw!$B:$H,MATCH(1,(raw!$B:$B=$B8210)*(raw!$D:$D=$C8210),0),7), "n/a")</f>
        <v/>
      </c>
    </row>
    <row r="8211">
      <c r="B8211" s="39" t="str">
        <f>IFERROR(raw!$B8210,"")</f>
        <v/>
      </c>
      <c r="C8211" s="39" t="str">
        <f>IFERROR(raw!$D8210,"")</f>
        <v/>
      </c>
      <c r="D8211" s="39" t="str">
        <f>IFERROR(__xludf.DUMMYFUNCTION("IFERROR(RANK(raw!$H8210,Filter(raw!$H$2:$H10000,raw!$B$2:$B10000=raw!$B8210),1),"""")"),"")</f>
        <v/>
      </c>
      <c r="E8211" s="40" t="str">
        <f t="array" ref="E8211">IFERROR(INDEX(raw!$B:$H,MATCH(1,(raw!$B:$B=$B8211)*(raw!$D:$D=$C8211),0),7), "n/a")</f>
        <v/>
      </c>
    </row>
    <row r="8212">
      <c r="B8212" s="39" t="str">
        <f>IFERROR(raw!$B8211,"")</f>
        <v/>
      </c>
      <c r="C8212" s="39" t="str">
        <f>IFERROR(raw!$D8211,"")</f>
        <v/>
      </c>
      <c r="D8212" s="39" t="str">
        <f>IFERROR(__xludf.DUMMYFUNCTION("IFERROR(RANK(raw!$H8211,Filter(raw!$H$2:$H10000,raw!$B$2:$B10000=raw!$B8211),1),"""")"),"")</f>
        <v/>
      </c>
      <c r="E8212" s="40" t="str">
        <f t="array" ref="E8212">IFERROR(INDEX(raw!$B:$H,MATCH(1,(raw!$B:$B=$B8212)*(raw!$D:$D=$C8212),0),7), "n/a")</f>
        <v/>
      </c>
    </row>
    <row r="8213">
      <c r="B8213" s="39" t="str">
        <f>IFERROR(raw!$B8212,"")</f>
        <v/>
      </c>
      <c r="C8213" s="39" t="str">
        <f>IFERROR(raw!$D8212,"")</f>
        <v/>
      </c>
      <c r="D8213" s="39" t="str">
        <f>IFERROR(__xludf.DUMMYFUNCTION("IFERROR(RANK(raw!$H8212,Filter(raw!$H$2:$H10000,raw!$B$2:$B10000=raw!$B8212),1),"""")"),"")</f>
        <v/>
      </c>
      <c r="E8213" s="40" t="str">
        <f t="array" ref="E8213">IFERROR(INDEX(raw!$B:$H,MATCH(1,(raw!$B:$B=$B8213)*(raw!$D:$D=$C8213),0),7), "n/a")</f>
        <v/>
      </c>
    </row>
    <row r="8214">
      <c r="B8214" s="39" t="str">
        <f>IFERROR(raw!$B8213,"")</f>
        <v/>
      </c>
      <c r="C8214" s="39" t="str">
        <f>IFERROR(raw!$D8213,"")</f>
        <v/>
      </c>
      <c r="D8214" s="39" t="str">
        <f>IFERROR(__xludf.DUMMYFUNCTION("IFERROR(RANK(raw!$H8213,Filter(raw!$H$2:$H10000,raw!$B$2:$B10000=raw!$B8213),1),"""")"),"")</f>
        <v/>
      </c>
      <c r="E8214" s="40" t="str">
        <f t="array" ref="E8214">IFERROR(INDEX(raw!$B:$H,MATCH(1,(raw!$B:$B=$B8214)*(raw!$D:$D=$C8214),0),7), "n/a")</f>
        <v/>
      </c>
    </row>
    <row r="8215">
      <c r="B8215" s="39" t="str">
        <f>IFERROR(raw!$B8214,"")</f>
        <v/>
      </c>
      <c r="C8215" s="39" t="str">
        <f>IFERROR(raw!$D8214,"")</f>
        <v/>
      </c>
      <c r="D8215" s="39" t="str">
        <f>IFERROR(__xludf.DUMMYFUNCTION("IFERROR(RANK(raw!$H8214,Filter(raw!$H$2:$H10000,raw!$B$2:$B10000=raw!$B8214),1),"""")"),"")</f>
        <v/>
      </c>
      <c r="E8215" s="40" t="str">
        <f t="array" ref="E8215">IFERROR(INDEX(raw!$B:$H,MATCH(1,(raw!$B:$B=$B8215)*(raw!$D:$D=$C8215),0),7), "n/a")</f>
        <v/>
      </c>
    </row>
    <row r="8216">
      <c r="B8216" s="39" t="str">
        <f>IFERROR(raw!$B8215,"")</f>
        <v/>
      </c>
      <c r="C8216" s="39" t="str">
        <f>IFERROR(raw!$D8215,"")</f>
        <v/>
      </c>
      <c r="D8216" s="39" t="str">
        <f>IFERROR(__xludf.DUMMYFUNCTION("IFERROR(RANK(raw!$H8215,Filter(raw!$H$2:$H10000,raw!$B$2:$B10000=raw!$B8215),1),"""")"),"")</f>
        <v/>
      </c>
      <c r="E8216" s="40" t="str">
        <f t="array" ref="E8216">IFERROR(INDEX(raw!$B:$H,MATCH(1,(raw!$B:$B=$B8216)*(raw!$D:$D=$C8216),0),7), "n/a")</f>
        <v/>
      </c>
    </row>
    <row r="8217">
      <c r="B8217" s="39" t="str">
        <f>IFERROR(raw!$B8216,"")</f>
        <v/>
      </c>
      <c r="C8217" s="39" t="str">
        <f>IFERROR(raw!$D8216,"")</f>
        <v/>
      </c>
      <c r="D8217" s="39" t="str">
        <f>IFERROR(__xludf.DUMMYFUNCTION("IFERROR(RANK(raw!$H8216,Filter(raw!$H$2:$H10000,raw!$B$2:$B10000=raw!$B8216),1),"""")"),"")</f>
        <v/>
      </c>
      <c r="E8217" s="40" t="str">
        <f t="array" ref="E8217">IFERROR(INDEX(raw!$B:$H,MATCH(1,(raw!$B:$B=$B8217)*(raw!$D:$D=$C8217),0),7), "n/a")</f>
        <v/>
      </c>
    </row>
    <row r="8218">
      <c r="B8218" s="39" t="str">
        <f>IFERROR(raw!$B8217,"")</f>
        <v/>
      </c>
      <c r="C8218" s="39" t="str">
        <f>IFERROR(raw!$D8217,"")</f>
        <v/>
      </c>
      <c r="D8218" s="39" t="str">
        <f>IFERROR(__xludf.DUMMYFUNCTION("IFERROR(RANK(raw!$H8217,Filter(raw!$H$2:$H10000,raw!$B$2:$B10000=raw!$B8217),1),"""")"),"")</f>
        <v/>
      </c>
      <c r="E8218" s="40" t="str">
        <f t="array" ref="E8218">IFERROR(INDEX(raw!$B:$H,MATCH(1,(raw!$B:$B=$B8218)*(raw!$D:$D=$C8218),0),7), "n/a")</f>
        <v/>
      </c>
    </row>
    <row r="8219">
      <c r="B8219" s="39" t="str">
        <f>IFERROR(raw!$B8218,"")</f>
        <v/>
      </c>
      <c r="C8219" s="39" t="str">
        <f>IFERROR(raw!$D8218,"")</f>
        <v/>
      </c>
      <c r="D8219" s="39" t="str">
        <f>IFERROR(__xludf.DUMMYFUNCTION("IFERROR(RANK(raw!$H8218,Filter(raw!$H$2:$H10000,raw!$B$2:$B10000=raw!$B8218),1),"""")"),"")</f>
        <v/>
      </c>
      <c r="E8219" s="40" t="str">
        <f t="array" ref="E8219">IFERROR(INDEX(raw!$B:$H,MATCH(1,(raw!$B:$B=$B8219)*(raw!$D:$D=$C8219),0),7), "n/a")</f>
        <v/>
      </c>
    </row>
    <row r="8220">
      <c r="B8220" s="39" t="str">
        <f>IFERROR(raw!$B8219,"")</f>
        <v/>
      </c>
      <c r="C8220" s="39" t="str">
        <f>IFERROR(raw!$D8219,"")</f>
        <v/>
      </c>
      <c r="D8220" s="39" t="str">
        <f>IFERROR(__xludf.DUMMYFUNCTION("IFERROR(RANK(raw!$H8219,Filter(raw!$H$2:$H10000,raw!$B$2:$B10000=raw!$B8219),1),"""")"),"")</f>
        <v/>
      </c>
      <c r="E8220" s="40" t="str">
        <f t="array" ref="E8220">IFERROR(INDEX(raw!$B:$H,MATCH(1,(raw!$B:$B=$B8220)*(raw!$D:$D=$C8220),0),7), "n/a")</f>
        <v/>
      </c>
    </row>
    <row r="8221">
      <c r="B8221" s="39" t="str">
        <f>IFERROR(raw!$B8220,"")</f>
        <v/>
      </c>
      <c r="C8221" s="39" t="str">
        <f>IFERROR(raw!$D8220,"")</f>
        <v/>
      </c>
      <c r="D8221" s="39" t="str">
        <f>IFERROR(__xludf.DUMMYFUNCTION("IFERROR(RANK(raw!$H8220,Filter(raw!$H$2:$H10000,raw!$B$2:$B10000=raw!$B8220),1),"""")"),"")</f>
        <v/>
      </c>
      <c r="E8221" s="40" t="str">
        <f t="array" ref="E8221">IFERROR(INDEX(raw!$B:$H,MATCH(1,(raw!$B:$B=$B8221)*(raw!$D:$D=$C8221),0),7), "n/a")</f>
        <v/>
      </c>
    </row>
    <row r="8222">
      <c r="B8222" s="39" t="str">
        <f>IFERROR(raw!$B8221,"")</f>
        <v/>
      </c>
      <c r="C8222" s="39" t="str">
        <f>IFERROR(raw!$D8221,"")</f>
        <v/>
      </c>
      <c r="D8222" s="39" t="str">
        <f>IFERROR(__xludf.DUMMYFUNCTION("IFERROR(RANK(raw!$H8221,Filter(raw!$H$2:$H10000,raw!$B$2:$B10000=raw!$B8221),1),"""")"),"")</f>
        <v/>
      </c>
      <c r="E8222" s="40" t="str">
        <f t="array" ref="E8222">IFERROR(INDEX(raw!$B:$H,MATCH(1,(raw!$B:$B=$B8222)*(raw!$D:$D=$C8222),0),7), "n/a")</f>
        <v/>
      </c>
    </row>
    <row r="8223">
      <c r="B8223" s="39" t="str">
        <f>IFERROR(raw!$B8222,"")</f>
        <v/>
      </c>
      <c r="C8223" s="39" t="str">
        <f>IFERROR(raw!$D8222,"")</f>
        <v/>
      </c>
      <c r="D8223" s="39" t="str">
        <f>IFERROR(__xludf.DUMMYFUNCTION("IFERROR(RANK(raw!$H8222,Filter(raw!$H$2:$H10000,raw!$B$2:$B10000=raw!$B8222),1),"""")"),"")</f>
        <v/>
      </c>
      <c r="E8223" s="40" t="str">
        <f t="array" ref="E8223">IFERROR(INDEX(raw!$B:$H,MATCH(1,(raw!$B:$B=$B8223)*(raw!$D:$D=$C8223),0),7), "n/a")</f>
        <v/>
      </c>
    </row>
    <row r="8224">
      <c r="B8224" s="39" t="str">
        <f>IFERROR(raw!$B8223,"")</f>
        <v/>
      </c>
      <c r="C8224" s="39" t="str">
        <f>IFERROR(raw!$D8223,"")</f>
        <v/>
      </c>
      <c r="D8224" s="39" t="str">
        <f>IFERROR(__xludf.DUMMYFUNCTION("IFERROR(RANK(raw!$H8223,Filter(raw!$H$2:$H10000,raw!$B$2:$B10000=raw!$B8223),1),"""")"),"")</f>
        <v/>
      </c>
      <c r="E8224" s="40" t="str">
        <f t="array" ref="E8224">IFERROR(INDEX(raw!$B:$H,MATCH(1,(raw!$B:$B=$B8224)*(raw!$D:$D=$C8224),0),7), "n/a")</f>
        <v/>
      </c>
    </row>
    <row r="8225">
      <c r="B8225" s="39" t="str">
        <f>IFERROR(raw!$B8224,"")</f>
        <v/>
      </c>
      <c r="C8225" s="39" t="str">
        <f>IFERROR(raw!$D8224,"")</f>
        <v/>
      </c>
      <c r="D8225" s="39" t="str">
        <f>IFERROR(__xludf.DUMMYFUNCTION("IFERROR(RANK(raw!$H8224,Filter(raw!$H$2:$H10000,raw!$B$2:$B10000=raw!$B8224),1),"""")"),"")</f>
        <v/>
      </c>
      <c r="E8225" s="40" t="str">
        <f t="array" ref="E8225">IFERROR(INDEX(raw!$B:$H,MATCH(1,(raw!$B:$B=$B8225)*(raw!$D:$D=$C8225),0),7), "n/a")</f>
        <v/>
      </c>
    </row>
    <row r="8226">
      <c r="B8226" s="39" t="str">
        <f>IFERROR(raw!$B8225,"")</f>
        <v/>
      </c>
      <c r="C8226" s="39" t="str">
        <f>IFERROR(raw!$D8225,"")</f>
        <v/>
      </c>
      <c r="D8226" s="39" t="str">
        <f>IFERROR(__xludf.DUMMYFUNCTION("IFERROR(RANK(raw!$H8225,Filter(raw!$H$2:$H10000,raw!$B$2:$B10000=raw!$B8225),1),"""")"),"")</f>
        <v/>
      </c>
      <c r="E8226" s="40" t="str">
        <f t="array" ref="E8226">IFERROR(INDEX(raw!$B:$H,MATCH(1,(raw!$B:$B=$B8226)*(raw!$D:$D=$C8226),0),7), "n/a")</f>
        <v/>
      </c>
    </row>
    <row r="8227">
      <c r="B8227" s="39" t="str">
        <f>IFERROR(raw!$B8226,"")</f>
        <v/>
      </c>
      <c r="C8227" s="39" t="str">
        <f>IFERROR(raw!$D8226,"")</f>
        <v/>
      </c>
      <c r="D8227" s="39" t="str">
        <f>IFERROR(__xludf.DUMMYFUNCTION("IFERROR(RANK(raw!$H8226,Filter(raw!$H$2:$H10000,raw!$B$2:$B10000=raw!$B8226),1),"""")"),"")</f>
        <v/>
      </c>
      <c r="E8227" s="40" t="str">
        <f t="array" ref="E8227">IFERROR(INDEX(raw!$B:$H,MATCH(1,(raw!$B:$B=$B8227)*(raw!$D:$D=$C8227),0),7), "n/a")</f>
        <v/>
      </c>
    </row>
    <row r="8228">
      <c r="B8228" s="39" t="str">
        <f>IFERROR(raw!$B8227,"")</f>
        <v/>
      </c>
      <c r="C8228" s="39" t="str">
        <f>IFERROR(raw!$D8227,"")</f>
        <v/>
      </c>
      <c r="D8228" s="39" t="str">
        <f>IFERROR(__xludf.DUMMYFUNCTION("IFERROR(RANK(raw!$H8227,Filter(raw!$H$2:$H10000,raw!$B$2:$B10000=raw!$B8227),1),"""")"),"")</f>
        <v/>
      </c>
      <c r="E8228" s="40" t="str">
        <f t="array" ref="E8228">IFERROR(INDEX(raw!$B:$H,MATCH(1,(raw!$B:$B=$B8228)*(raw!$D:$D=$C8228),0),7), "n/a")</f>
        <v/>
      </c>
    </row>
    <row r="8229">
      <c r="B8229" s="39" t="str">
        <f>IFERROR(raw!$B8228,"")</f>
        <v/>
      </c>
      <c r="C8229" s="39" t="str">
        <f>IFERROR(raw!$D8228,"")</f>
        <v/>
      </c>
      <c r="D8229" s="39" t="str">
        <f>IFERROR(__xludf.DUMMYFUNCTION("IFERROR(RANK(raw!$H8228,Filter(raw!$H$2:$H10000,raw!$B$2:$B10000=raw!$B8228),1),"""")"),"")</f>
        <v/>
      </c>
      <c r="E8229" s="40" t="str">
        <f t="array" ref="E8229">IFERROR(INDEX(raw!$B:$H,MATCH(1,(raw!$B:$B=$B8229)*(raw!$D:$D=$C8229),0),7), "n/a")</f>
        <v/>
      </c>
    </row>
    <row r="8230">
      <c r="B8230" s="39" t="str">
        <f>IFERROR(raw!$B8229,"")</f>
        <v/>
      </c>
      <c r="C8230" s="39" t="str">
        <f>IFERROR(raw!$D8229,"")</f>
        <v/>
      </c>
      <c r="D8230" s="39" t="str">
        <f>IFERROR(__xludf.DUMMYFUNCTION("IFERROR(RANK(raw!$H8229,Filter(raw!$H$2:$H10000,raw!$B$2:$B10000=raw!$B8229),1),"""")"),"")</f>
        <v/>
      </c>
      <c r="E8230" s="40" t="str">
        <f t="array" ref="E8230">IFERROR(INDEX(raw!$B:$H,MATCH(1,(raw!$B:$B=$B8230)*(raw!$D:$D=$C8230),0),7), "n/a")</f>
        <v/>
      </c>
    </row>
    <row r="8231">
      <c r="B8231" s="39" t="str">
        <f>IFERROR(raw!$B8230,"")</f>
        <v/>
      </c>
      <c r="C8231" s="39" t="str">
        <f>IFERROR(raw!$D8230,"")</f>
        <v/>
      </c>
      <c r="D8231" s="39" t="str">
        <f>IFERROR(__xludf.DUMMYFUNCTION("IFERROR(RANK(raw!$H8230,Filter(raw!$H$2:$H10000,raw!$B$2:$B10000=raw!$B8230),1),"""")"),"")</f>
        <v/>
      </c>
      <c r="E8231" s="40" t="str">
        <f t="array" ref="E8231">IFERROR(INDEX(raw!$B:$H,MATCH(1,(raw!$B:$B=$B8231)*(raw!$D:$D=$C8231),0),7), "n/a")</f>
        <v/>
      </c>
    </row>
    <row r="8232">
      <c r="B8232" s="39" t="str">
        <f>IFERROR(raw!$B8231,"")</f>
        <v/>
      </c>
      <c r="C8232" s="39" t="str">
        <f>IFERROR(raw!$D8231,"")</f>
        <v/>
      </c>
      <c r="D8232" s="39" t="str">
        <f>IFERROR(__xludf.DUMMYFUNCTION("IFERROR(RANK(raw!$H8231,Filter(raw!$H$2:$H10000,raw!$B$2:$B10000=raw!$B8231),1),"""")"),"")</f>
        <v/>
      </c>
      <c r="E8232" s="40" t="str">
        <f t="array" ref="E8232">IFERROR(INDEX(raw!$B:$H,MATCH(1,(raw!$B:$B=$B8232)*(raw!$D:$D=$C8232),0),7), "n/a")</f>
        <v/>
      </c>
    </row>
    <row r="8233">
      <c r="B8233" s="39" t="str">
        <f>IFERROR(raw!$B8232,"")</f>
        <v/>
      </c>
      <c r="C8233" s="39" t="str">
        <f>IFERROR(raw!$D8232,"")</f>
        <v/>
      </c>
      <c r="D8233" s="39" t="str">
        <f>IFERROR(__xludf.DUMMYFUNCTION("IFERROR(RANK(raw!$H8232,Filter(raw!$H$2:$H10000,raw!$B$2:$B10000=raw!$B8232),1),"""")"),"")</f>
        <v/>
      </c>
      <c r="E8233" s="40" t="str">
        <f t="array" ref="E8233">IFERROR(INDEX(raw!$B:$H,MATCH(1,(raw!$B:$B=$B8233)*(raw!$D:$D=$C8233),0),7), "n/a")</f>
        <v/>
      </c>
    </row>
    <row r="8234">
      <c r="B8234" s="39" t="str">
        <f>IFERROR(raw!$B8233,"")</f>
        <v/>
      </c>
      <c r="C8234" s="39" t="str">
        <f>IFERROR(raw!$D8233,"")</f>
        <v/>
      </c>
      <c r="D8234" s="39" t="str">
        <f>IFERROR(__xludf.DUMMYFUNCTION("IFERROR(RANK(raw!$H8233,Filter(raw!$H$2:$H10000,raw!$B$2:$B10000=raw!$B8233),1),"""")"),"")</f>
        <v/>
      </c>
      <c r="E8234" s="40" t="str">
        <f t="array" ref="E8234">IFERROR(INDEX(raw!$B:$H,MATCH(1,(raw!$B:$B=$B8234)*(raw!$D:$D=$C8234),0),7), "n/a")</f>
        <v/>
      </c>
    </row>
    <row r="8235">
      <c r="B8235" s="39" t="str">
        <f>IFERROR(raw!$B8234,"")</f>
        <v/>
      </c>
      <c r="C8235" s="39" t="str">
        <f>IFERROR(raw!$D8234,"")</f>
        <v/>
      </c>
      <c r="D8235" s="39" t="str">
        <f>IFERROR(__xludf.DUMMYFUNCTION("IFERROR(RANK(raw!$H8234,Filter(raw!$H$2:$H10000,raw!$B$2:$B10000=raw!$B8234),1),"""")"),"")</f>
        <v/>
      </c>
      <c r="E8235" s="40" t="str">
        <f t="array" ref="E8235">IFERROR(INDEX(raw!$B:$H,MATCH(1,(raw!$B:$B=$B8235)*(raw!$D:$D=$C8235),0),7), "n/a")</f>
        <v/>
      </c>
    </row>
    <row r="8236">
      <c r="B8236" s="39" t="str">
        <f>IFERROR(raw!$B8235,"")</f>
        <v/>
      </c>
      <c r="C8236" s="39" t="str">
        <f>IFERROR(raw!$D8235,"")</f>
        <v/>
      </c>
      <c r="D8236" s="39" t="str">
        <f>IFERROR(__xludf.DUMMYFUNCTION("IFERROR(RANK(raw!$H8235,Filter(raw!$H$2:$H10000,raw!$B$2:$B10000=raw!$B8235),1),"""")"),"")</f>
        <v/>
      </c>
      <c r="E8236" s="40" t="str">
        <f t="array" ref="E8236">IFERROR(INDEX(raw!$B:$H,MATCH(1,(raw!$B:$B=$B8236)*(raw!$D:$D=$C8236),0),7), "n/a")</f>
        <v/>
      </c>
    </row>
    <row r="8237">
      <c r="B8237" s="39" t="str">
        <f>IFERROR(raw!$B8236,"")</f>
        <v/>
      </c>
      <c r="C8237" s="39" t="str">
        <f>IFERROR(raw!$D8236,"")</f>
        <v/>
      </c>
      <c r="D8237" s="39" t="str">
        <f>IFERROR(__xludf.DUMMYFUNCTION("IFERROR(RANK(raw!$H8236,Filter(raw!$H$2:$H10000,raw!$B$2:$B10000=raw!$B8236),1),"""")"),"")</f>
        <v/>
      </c>
      <c r="E8237" s="40" t="str">
        <f t="array" ref="E8237">IFERROR(INDEX(raw!$B:$H,MATCH(1,(raw!$B:$B=$B8237)*(raw!$D:$D=$C8237),0),7), "n/a")</f>
        <v/>
      </c>
    </row>
    <row r="8238">
      <c r="B8238" s="39" t="str">
        <f>IFERROR(raw!$B8237,"")</f>
        <v/>
      </c>
      <c r="C8238" s="39" t="str">
        <f>IFERROR(raw!$D8237,"")</f>
        <v/>
      </c>
      <c r="D8238" s="39" t="str">
        <f>IFERROR(__xludf.DUMMYFUNCTION("IFERROR(RANK(raw!$H8237,Filter(raw!$H$2:$H10000,raw!$B$2:$B10000=raw!$B8237),1),"""")"),"")</f>
        <v/>
      </c>
      <c r="E8238" s="40" t="str">
        <f t="array" ref="E8238">IFERROR(INDEX(raw!$B:$H,MATCH(1,(raw!$B:$B=$B8238)*(raw!$D:$D=$C8238),0),7), "n/a")</f>
        <v/>
      </c>
    </row>
    <row r="8239">
      <c r="B8239" s="39" t="str">
        <f>IFERROR(raw!$B8238,"")</f>
        <v/>
      </c>
      <c r="C8239" s="39" t="str">
        <f>IFERROR(raw!$D8238,"")</f>
        <v/>
      </c>
      <c r="D8239" s="39" t="str">
        <f>IFERROR(__xludf.DUMMYFUNCTION("IFERROR(RANK(raw!$H8238,Filter(raw!$H$2:$H10000,raw!$B$2:$B10000=raw!$B8238),1),"""")"),"")</f>
        <v/>
      </c>
      <c r="E8239" s="40" t="str">
        <f t="array" ref="E8239">IFERROR(INDEX(raw!$B:$H,MATCH(1,(raw!$B:$B=$B8239)*(raw!$D:$D=$C8239),0),7), "n/a")</f>
        <v/>
      </c>
    </row>
    <row r="8240">
      <c r="B8240" s="39" t="str">
        <f>IFERROR(raw!$B8239,"")</f>
        <v/>
      </c>
      <c r="C8240" s="39" t="str">
        <f>IFERROR(raw!$D8239,"")</f>
        <v/>
      </c>
      <c r="D8240" s="39" t="str">
        <f>IFERROR(__xludf.DUMMYFUNCTION("IFERROR(RANK(raw!$H8239,Filter(raw!$H$2:$H10000,raw!$B$2:$B10000=raw!$B8239),1),"""")"),"")</f>
        <v/>
      </c>
      <c r="E8240" s="40" t="str">
        <f t="array" ref="E8240">IFERROR(INDEX(raw!$B:$H,MATCH(1,(raw!$B:$B=$B8240)*(raw!$D:$D=$C8240),0),7), "n/a")</f>
        <v/>
      </c>
    </row>
    <row r="8241">
      <c r="B8241" s="39" t="str">
        <f>IFERROR(raw!$B8240,"")</f>
        <v/>
      </c>
      <c r="C8241" s="39" t="str">
        <f>IFERROR(raw!$D8240,"")</f>
        <v/>
      </c>
      <c r="D8241" s="39" t="str">
        <f>IFERROR(__xludf.DUMMYFUNCTION("IFERROR(RANK(raw!$H8240,Filter(raw!$H$2:$H10000,raw!$B$2:$B10000=raw!$B8240),1),"""")"),"")</f>
        <v/>
      </c>
      <c r="E8241" s="40" t="str">
        <f t="array" ref="E8241">IFERROR(INDEX(raw!$B:$H,MATCH(1,(raw!$B:$B=$B8241)*(raw!$D:$D=$C8241),0),7), "n/a")</f>
        <v/>
      </c>
    </row>
    <row r="8242">
      <c r="B8242" s="39" t="str">
        <f>IFERROR(raw!$B8241,"")</f>
        <v/>
      </c>
      <c r="C8242" s="39" t="str">
        <f>IFERROR(raw!$D8241,"")</f>
        <v/>
      </c>
      <c r="D8242" s="39" t="str">
        <f>IFERROR(__xludf.DUMMYFUNCTION("IFERROR(RANK(raw!$H8241,Filter(raw!$H$2:$H10000,raw!$B$2:$B10000=raw!$B8241),1),"""")"),"")</f>
        <v/>
      </c>
      <c r="E8242" s="40" t="str">
        <f t="array" ref="E8242">IFERROR(INDEX(raw!$B:$H,MATCH(1,(raw!$B:$B=$B8242)*(raw!$D:$D=$C8242),0),7), "n/a")</f>
        <v/>
      </c>
    </row>
    <row r="8243">
      <c r="B8243" s="39" t="str">
        <f>IFERROR(raw!$B8242,"")</f>
        <v/>
      </c>
      <c r="C8243" s="39" t="str">
        <f>IFERROR(raw!$D8242,"")</f>
        <v/>
      </c>
      <c r="D8243" s="39" t="str">
        <f>IFERROR(__xludf.DUMMYFUNCTION("IFERROR(RANK(raw!$H8242,Filter(raw!$H$2:$H10000,raw!$B$2:$B10000=raw!$B8242),1),"""")"),"")</f>
        <v/>
      </c>
      <c r="E8243" s="40" t="str">
        <f t="array" ref="E8243">IFERROR(INDEX(raw!$B:$H,MATCH(1,(raw!$B:$B=$B8243)*(raw!$D:$D=$C8243),0),7), "n/a")</f>
        <v/>
      </c>
    </row>
    <row r="8244">
      <c r="B8244" s="39" t="str">
        <f>IFERROR(raw!$B8243,"")</f>
        <v/>
      </c>
      <c r="C8244" s="39" t="str">
        <f>IFERROR(raw!$D8243,"")</f>
        <v/>
      </c>
      <c r="D8244" s="39" t="str">
        <f>IFERROR(__xludf.DUMMYFUNCTION("IFERROR(RANK(raw!$H8243,Filter(raw!$H$2:$H10000,raw!$B$2:$B10000=raw!$B8243),1),"""")"),"")</f>
        <v/>
      </c>
      <c r="E8244" s="40" t="str">
        <f t="array" ref="E8244">IFERROR(INDEX(raw!$B:$H,MATCH(1,(raw!$B:$B=$B8244)*(raw!$D:$D=$C8244),0),7), "n/a")</f>
        <v/>
      </c>
    </row>
    <row r="8245">
      <c r="B8245" s="39" t="str">
        <f>IFERROR(raw!$B8244,"")</f>
        <v/>
      </c>
      <c r="C8245" s="39" t="str">
        <f>IFERROR(raw!$D8244,"")</f>
        <v/>
      </c>
      <c r="D8245" s="39" t="str">
        <f>IFERROR(__xludf.DUMMYFUNCTION("IFERROR(RANK(raw!$H8244,Filter(raw!$H$2:$H10000,raw!$B$2:$B10000=raw!$B8244),1),"""")"),"")</f>
        <v/>
      </c>
      <c r="E8245" s="40" t="str">
        <f t="array" ref="E8245">IFERROR(INDEX(raw!$B:$H,MATCH(1,(raw!$B:$B=$B8245)*(raw!$D:$D=$C8245),0),7), "n/a")</f>
        <v/>
      </c>
    </row>
    <row r="8246">
      <c r="B8246" s="39" t="str">
        <f>IFERROR(raw!$B8245,"")</f>
        <v/>
      </c>
      <c r="C8246" s="39" t="str">
        <f>IFERROR(raw!$D8245,"")</f>
        <v/>
      </c>
      <c r="D8246" s="39" t="str">
        <f>IFERROR(__xludf.DUMMYFUNCTION("IFERROR(RANK(raw!$H8245,Filter(raw!$H$2:$H10000,raw!$B$2:$B10000=raw!$B8245),1),"""")"),"")</f>
        <v/>
      </c>
      <c r="E8246" s="40" t="str">
        <f t="array" ref="E8246">IFERROR(INDEX(raw!$B:$H,MATCH(1,(raw!$B:$B=$B8246)*(raw!$D:$D=$C8246),0),7), "n/a")</f>
        <v/>
      </c>
    </row>
    <row r="8247">
      <c r="B8247" s="39" t="str">
        <f>IFERROR(raw!$B8246,"")</f>
        <v/>
      </c>
      <c r="C8247" s="39" t="str">
        <f>IFERROR(raw!$D8246,"")</f>
        <v/>
      </c>
      <c r="D8247" s="39" t="str">
        <f>IFERROR(__xludf.DUMMYFUNCTION("IFERROR(RANK(raw!$H8246,Filter(raw!$H$2:$H10000,raw!$B$2:$B10000=raw!$B8246),1),"""")"),"")</f>
        <v/>
      </c>
      <c r="E8247" s="40" t="str">
        <f t="array" ref="E8247">IFERROR(INDEX(raw!$B:$H,MATCH(1,(raw!$B:$B=$B8247)*(raw!$D:$D=$C8247),0),7), "n/a")</f>
        <v/>
      </c>
    </row>
    <row r="8248">
      <c r="B8248" s="39" t="str">
        <f>IFERROR(raw!$B8247,"")</f>
        <v/>
      </c>
      <c r="C8248" s="39" t="str">
        <f>IFERROR(raw!$D8247,"")</f>
        <v/>
      </c>
      <c r="D8248" s="39" t="str">
        <f>IFERROR(__xludf.DUMMYFUNCTION("IFERROR(RANK(raw!$H8247,Filter(raw!$H$2:$H10000,raw!$B$2:$B10000=raw!$B8247),1),"""")"),"")</f>
        <v/>
      </c>
      <c r="E8248" s="40" t="str">
        <f t="array" ref="E8248">IFERROR(INDEX(raw!$B:$H,MATCH(1,(raw!$B:$B=$B8248)*(raw!$D:$D=$C8248),0),7), "n/a")</f>
        <v/>
      </c>
    </row>
    <row r="8249">
      <c r="B8249" s="39" t="str">
        <f>IFERROR(raw!$B8248,"")</f>
        <v/>
      </c>
      <c r="C8249" s="39" t="str">
        <f>IFERROR(raw!$D8248,"")</f>
        <v/>
      </c>
      <c r="D8249" s="39" t="str">
        <f>IFERROR(__xludf.DUMMYFUNCTION("IFERROR(RANK(raw!$H8248,Filter(raw!$H$2:$H10000,raw!$B$2:$B10000=raw!$B8248),1),"""")"),"")</f>
        <v/>
      </c>
      <c r="E8249" s="40" t="str">
        <f t="array" ref="E8249">IFERROR(INDEX(raw!$B:$H,MATCH(1,(raw!$B:$B=$B8249)*(raw!$D:$D=$C8249),0),7), "n/a")</f>
        <v/>
      </c>
    </row>
    <row r="8250">
      <c r="B8250" s="39" t="str">
        <f>IFERROR(raw!$B8249,"")</f>
        <v/>
      </c>
      <c r="C8250" s="39" t="str">
        <f>IFERROR(raw!$D8249,"")</f>
        <v/>
      </c>
      <c r="D8250" s="39" t="str">
        <f>IFERROR(__xludf.DUMMYFUNCTION("IFERROR(RANK(raw!$H8249,Filter(raw!$H$2:$H10000,raw!$B$2:$B10000=raw!$B8249),1),"""")"),"")</f>
        <v/>
      </c>
      <c r="E8250" s="40" t="str">
        <f t="array" ref="E8250">IFERROR(INDEX(raw!$B:$H,MATCH(1,(raw!$B:$B=$B8250)*(raw!$D:$D=$C8250),0),7), "n/a")</f>
        <v/>
      </c>
    </row>
    <row r="8251">
      <c r="B8251" s="39" t="str">
        <f>IFERROR(raw!$B8250,"")</f>
        <v/>
      </c>
      <c r="C8251" s="39" t="str">
        <f>IFERROR(raw!$D8250,"")</f>
        <v/>
      </c>
      <c r="D8251" s="39" t="str">
        <f>IFERROR(__xludf.DUMMYFUNCTION("IFERROR(RANK(raw!$H8250,Filter(raw!$H$2:$H10000,raw!$B$2:$B10000=raw!$B8250),1),"""")"),"")</f>
        <v/>
      </c>
      <c r="E8251" s="40" t="str">
        <f t="array" ref="E8251">IFERROR(INDEX(raw!$B:$H,MATCH(1,(raw!$B:$B=$B8251)*(raw!$D:$D=$C8251),0),7), "n/a")</f>
        <v/>
      </c>
    </row>
    <row r="8252">
      <c r="B8252" s="39" t="str">
        <f>IFERROR(raw!$B8251,"")</f>
        <v/>
      </c>
      <c r="C8252" s="39" t="str">
        <f>IFERROR(raw!$D8251,"")</f>
        <v/>
      </c>
      <c r="D8252" s="39" t="str">
        <f>IFERROR(__xludf.DUMMYFUNCTION("IFERROR(RANK(raw!$H8251,Filter(raw!$H$2:$H10000,raw!$B$2:$B10000=raw!$B8251),1),"""")"),"")</f>
        <v/>
      </c>
      <c r="E8252" s="40" t="str">
        <f t="array" ref="E8252">IFERROR(INDEX(raw!$B:$H,MATCH(1,(raw!$B:$B=$B8252)*(raw!$D:$D=$C8252),0),7), "n/a")</f>
        <v/>
      </c>
    </row>
    <row r="8253">
      <c r="B8253" s="39" t="str">
        <f>IFERROR(raw!$B8252,"")</f>
        <v/>
      </c>
      <c r="C8253" s="39" t="str">
        <f>IFERROR(raw!$D8252,"")</f>
        <v/>
      </c>
      <c r="D8253" s="39" t="str">
        <f>IFERROR(__xludf.DUMMYFUNCTION("IFERROR(RANK(raw!$H8252,Filter(raw!$H$2:$H10000,raw!$B$2:$B10000=raw!$B8252),1),"""")"),"")</f>
        <v/>
      </c>
      <c r="E8253" s="40" t="str">
        <f t="array" ref="E8253">IFERROR(INDEX(raw!$B:$H,MATCH(1,(raw!$B:$B=$B8253)*(raw!$D:$D=$C8253),0),7), "n/a")</f>
        <v/>
      </c>
    </row>
    <row r="8254">
      <c r="B8254" s="39" t="str">
        <f>IFERROR(raw!$B8253,"")</f>
        <v/>
      </c>
      <c r="C8254" s="39" t="str">
        <f>IFERROR(raw!$D8253,"")</f>
        <v/>
      </c>
      <c r="D8254" s="39" t="str">
        <f>IFERROR(__xludf.DUMMYFUNCTION("IFERROR(RANK(raw!$H8253,Filter(raw!$H$2:$H10000,raw!$B$2:$B10000=raw!$B8253),1),"""")"),"")</f>
        <v/>
      </c>
      <c r="E8254" s="40" t="str">
        <f t="array" ref="E8254">IFERROR(INDEX(raw!$B:$H,MATCH(1,(raw!$B:$B=$B8254)*(raw!$D:$D=$C8254),0),7), "n/a")</f>
        <v/>
      </c>
    </row>
    <row r="8255">
      <c r="B8255" s="39" t="str">
        <f>IFERROR(raw!$B8254,"")</f>
        <v/>
      </c>
      <c r="C8255" s="39" t="str">
        <f>IFERROR(raw!$D8254,"")</f>
        <v/>
      </c>
      <c r="D8255" s="39" t="str">
        <f>IFERROR(__xludf.DUMMYFUNCTION("IFERROR(RANK(raw!$H8254,Filter(raw!$H$2:$H10000,raw!$B$2:$B10000=raw!$B8254),1),"""")"),"")</f>
        <v/>
      </c>
      <c r="E8255" s="40" t="str">
        <f t="array" ref="E8255">IFERROR(INDEX(raw!$B:$H,MATCH(1,(raw!$B:$B=$B8255)*(raw!$D:$D=$C8255),0),7), "n/a")</f>
        <v/>
      </c>
    </row>
    <row r="8256">
      <c r="B8256" s="39" t="str">
        <f>IFERROR(raw!$B8255,"")</f>
        <v/>
      </c>
      <c r="C8256" s="39" t="str">
        <f>IFERROR(raw!$D8255,"")</f>
        <v/>
      </c>
      <c r="D8256" s="39" t="str">
        <f>IFERROR(__xludf.DUMMYFUNCTION("IFERROR(RANK(raw!$H8255,Filter(raw!$H$2:$H10000,raw!$B$2:$B10000=raw!$B8255),1),"""")"),"")</f>
        <v/>
      </c>
      <c r="E8256" s="40" t="str">
        <f t="array" ref="E8256">IFERROR(INDEX(raw!$B:$H,MATCH(1,(raw!$B:$B=$B8256)*(raw!$D:$D=$C8256),0),7), "n/a")</f>
        <v/>
      </c>
    </row>
    <row r="8257">
      <c r="B8257" s="39" t="str">
        <f>IFERROR(raw!$B8256,"")</f>
        <v/>
      </c>
      <c r="C8257" s="39" t="str">
        <f>IFERROR(raw!$D8256,"")</f>
        <v/>
      </c>
      <c r="D8257" s="39" t="str">
        <f>IFERROR(__xludf.DUMMYFUNCTION("IFERROR(RANK(raw!$H8256,Filter(raw!$H$2:$H10000,raw!$B$2:$B10000=raw!$B8256),1),"""")"),"")</f>
        <v/>
      </c>
      <c r="E8257" s="40" t="str">
        <f t="array" ref="E8257">IFERROR(INDEX(raw!$B:$H,MATCH(1,(raw!$B:$B=$B8257)*(raw!$D:$D=$C8257),0),7), "n/a")</f>
        <v/>
      </c>
    </row>
    <row r="8258">
      <c r="B8258" s="39" t="str">
        <f>IFERROR(raw!$B8257,"")</f>
        <v/>
      </c>
      <c r="C8258" s="39" t="str">
        <f>IFERROR(raw!$D8257,"")</f>
        <v/>
      </c>
      <c r="D8258" s="39" t="str">
        <f>IFERROR(__xludf.DUMMYFUNCTION("IFERROR(RANK(raw!$H8257,Filter(raw!$H$2:$H10000,raw!$B$2:$B10000=raw!$B8257),1),"""")"),"")</f>
        <v/>
      </c>
      <c r="E8258" s="40" t="str">
        <f t="array" ref="E8258">IFERROR(INDEX(raw!$B:$H,MATCH(1,(raw!$B:$B=$B8258)*(raw!$D:$D=$C8258),0),7), "n/a")</f>
        <v/>
      </c>
    </row>
    <row r="8259">
      <c r="B8259" s="39" t="str">
        <f>IFERROR(raw!$B8258,"")</f>
        <v/>
      </c>
      <c r="C8259" s="39" t="str">
        <f>IFERROR(raw!$D8258,"")</f>
        <v/>
      </c>
      <c r="D8259" s="39" t="str">
        <f>IFERROR(__xludf.DUMMYFUNCTION("IFERROR(RANK(raw!$H8258,Filter(raw!$H$2:$H10000,raw!$B$2:$B10000=raw!$B8258),1),"""")"),"")</f>
        <v/>
      </c>
      <c r="E8259" s="40" t="str">
        <f t="array" ref="E8259">IFERROR(INDEX(raw!$B:$H,MATCH(1,(raw!$B:$B=$B8259)*(raw!$D:$D=$C8259),0),7), "n/a")</f>
        <v/>
      </c>
    </row>
    <row r="8260">
      <c r="B8260" s="39" t="str">
        <f>IFERROR(raw!$B8259,"")</f>
        <v/>
      </c>
      <c r="C8260" s="39" t="str">
        <f>IFERROR(raw!$D8259,"")</f>
        <v/>
      </c>
      <c r="D8260" s="39" t="str">
        <f>IFERROR(__xludf.DUMMYFUNCTION("IFERROR(RANK(raw!$H8259,Filter(raw!$H$2:$H10000,raw!$B$2:$B10000=raw!$B8259),1),"""")"),"")</f>
        <v/>
      </c>
      <c r="E8260" s="40" t="str">
        <f t="array" ref="E8260">IFERROR(INDEX(raw!$B:$H,MATCH(1,(raw!$B:$B=$B8260)*(raw!$D:$D=$C8260),0),7), "n/a")</f>
        <v/>
      </c>
    </row>
    <row r="8261">
      <c r="B8261" s="39" t="str">
        <f>IFERROR(raw!$B8260,"")</f>
        <v/>
      </c>
      <c r="C8261" s="39" t="str">
        <f>IFERROR(raw!$D8260,"")</f>
        <v/>
      </c>
      <c r="D8261" s="39" t="str">
        <f>IFERROR(__xludf.DUMMYFUNCTION("IFERROR(RANK(raw!$H8260,Filter(raw!$H$2:$H10000,raw!$B$2:$B10000=raw!$B8260),1),"""")"),"")</f>
        <v/>
      </c>
      <c r="E8261" s="40" t="str">
        <f t="array" ref="E8261">IFERROR(INDEX(raw!$B:$H,MATCH(1,(raw!$B:$B=$B8261)*(raw!$D:$D=$C8261),0),7), "n/a")</f>
        <v/>
      </c>
    </row>
    <row r="8262">
      <c r="B8262" s="39" t="str">
        <f>IFERROR(raw!$B8261,"")</f>
        <v/>
      </c>
      <c r="C8262" s="39" t="str">
        <f>IFERROR(raw!$D8261,"")</f>
        <v/>
      </c>
      <c r="D8262" s="39" t="str">
        <f>IFERROR(__xludf.DUMMYFUNCTION("IFERROR(RANK(raw!$H8261,Filter(raw!$H$2:$H10000,raw!$B$2:$B10000=raw!$B8261),1),"""")"),"")</f>
        <v/>
      </c>
      <c r="E8262" s="40" t="str">
        <f t="array" ref="E8262">IFERROR(INDEX(raw!$B:$H,MATCH(1,(raw!$B:$B=$B8262)*(raw!$D:$D=$C8262),0),7), "n/a")</f>
        <v/>
      </c>
    </row>
    <row r="8263">
      <c r="B8263" s="39" t="str">
        <f>IFERROR(raw!$B8262,"")</f>
        <v/>
      </c>
      <c r="C8263" s="39" t="str">
        <f>IFERROR(raw!$D8262,"")</f>
        <v/>
      </c>
      <c r="D8263" s="39" t="str">
        <f>IFERROR(__xludf.DUMMYFUNCTION("IFERROR(RANK(raw!$H8262,Filter(raw!$H$2:$H10000,raw!$B$2:$B10000=raw!$B8262),1),"""")"),"")</f>
        <v/>
      </c>
      <c r="E8263" s="40" t="str">
        <f t="array" ref="E8263">IFERROR(INDEX(raw!$B:$H,MATCH(1,(raw!$B:$B=$B8263)*(raw!$D:$D=$C8263),0),7), "n/a")</f>
        <v/>
      </c>
    </row>
    <row r="8264">
      <c r="B8264" s="39" t="str">
        <f>IFERROR(raw!$B8263,"")</f>
        <v/>
      </c>
      <c r="C8264" s="39" t="str">
        <f>IFERROR(raw!$D8263,"")</f>
        <v/>
      </c>
      <c r="D8264" s="39" t="str">
        <f>IFERROR(__xludf.DUMMYFUNCTION("IFERROR(RANK(raw!$H8263,Filter(raw!$H$2:$H10000,raw!$B$2:$B10000=raw!$B8263),1),"""")"),"")</f>
        <v/>
      </c>
      <c r="E8264" s="40" t="str">
        <f t="array" ref="E8264">IFERROR(INDEX(raw!$B:$H,MATCH(1,(raw!$B:$B=$B8264)*(raw!$D:$D=$C8264),0),7), "n/a")</f>
        <v/>
      </c>
    </row>
    <row r="8265">
      <c r="B8265" s="39" t="str">
        <f>IFERROR(raw!$B8264,"")</f>
        <v/>
      </c>
      <c r="C8265" s="39" t="str">
        <f>IFERROR(raw!$D8264,"")</f>
        <v/>
      </c>
      <c r="D8265" s="39" t="str">
        <f>IFERROR(__xludf.DUMMYFUNCTION("IFERROR(RANK(raw!$H8264,Filter(raw!$H$2:$H10000,raw!$B$2:$B10000=raw!$B8264),1),"""")"),"")</f>
        <v/>
      </c>
      <c r="E8265" s="40" t="str">
        <f t="array" ref="E8265">IFERROR(INDEX(raw!$B:$H,MATCH(1,(raw!$B:$B=$B8265)*(raw!$D:$D=$C8265),0),7), "n/a")</f>
        <v/>
      </c>
    </row>
    <row r="8266">
      <c r="B8266" s="39" t="str">
        <f>IFERROR(raw!$B8265,"")</f>
        <v/>
      </c>
      <c r="C8266" s="39" t="str">
        <f>IFERROR(raw!$D8265,"")</f>
        <v/>
      </c>
      <c r="D8266" s="39" t="str">
        <f>IFERROR(__xludf.DUMMYFUNCTION("IFERROR(RANK(raw!$H8265,Filter(raw!$H$2:$H10000,raw!$B$2:$B10000=raw!$B8265),1),"""")"),"")</f>
        <v/>
      </c>
      <c r="E8266" s="40" t="str">
        <f t="array" ref="E8266">IFERROR(INDEX(raw!$B:$H,MATCH(1,(raw!$B:$B=$B8266)*(raw!$D:$D=$C8266),0),7), "n/a")</f>
        <v/>
      </c>
    </row>
    <row r="8267">
      <c r="B8267" s="39" t="str">
        <f>IFERROR(raw!$B8266,"")</f>
        <v/>
      </c>
      <c r="C8267" s="39" t="str">
        <f>IFERROR(raw!$D8266,"")</f>
        <v/>
      </c>
      <c r="D8267" s="39" t="str">
        <f>IFERROR(__xludf.DUMMYFUNCTION("IFERROR(RANK(raw!$H8266,Filter(raw!$H$2:$H10000,raw!$B$2:$B10000=raw!$B8266),1),"""")"),"")</f>
        <v/>
      </c>
      <c r="E8267" s="40" t="str">
        <f t="array" ref="E8267">IFERROR(INDEX(raw!$B:$H,MATCH(1,(raw!$B:$B=$B8267)*(raw!$D:$D=$C8267),0),7), "n/a")</f>
        <v/>
      </c>
    </row>
    <row r="8268">
      <c r="B8268" s="39" t="str">
        <f>IFERROR(raw!$B8267,"")</f>
        <v/>
      </c>
      <c r="C8268" s="39" t="str">
        <f>IFERROR(raw!$D8267,"")</f>
        <v/>
      </c>
      <c r="D8268" s="39" t="str">
        <f>IFERROR(__xludf.DUMMYFUNCTION("IFERROR(RANK(raw!$H8267,Filter(raw!$H$2:$H10000,raw!$B$2:$B10000=raw!$B8267),1),"""")"),"")</f>
        <v/>
      </c>
      <c r="E8268" s="40" t="str">
        <f t="array" ref="E8268">IFERROR(INDEX(raw!$B:$H,MATCH(1,(raw!$B:$B=$B8268)*(raw!$D:$D=$C8268),0),7), "n/a")</f>
        <v/>
      </c>
    </row>
    <row r="8269">
      <c r="B8269" s="39" t="str">
        <f>IFERROR(raw!$B8268,"")</f>
        <v/>
      </c>
      <c r="C8269" s="39" t="str">
        <f>IFERROR(raw!$D8268,"")</f>
        <v/>
      </c>
      <c r="D8269" s="39" t="str">
        <f>IFERROR(__xludf.DUMMYFUNCTION("IFERROR(RANK(raw!$H8268,Filter(raw!$H$2:$H10000,raw!$B$2:$B10000=raw!$B8268),1),"""")"),"")</f>
        <v/>
      </c>
      <c r="E8269" s="40" t="str">
        <f t="array" ref="E8269">IFERROR(INDEX(raw!$B:$H,MATCH(1,(raw!$B:$B=$B8269)*(raw!$D:$D=$C8269),0),7), "n/a")</f>
        <v/>
      </c>
    </row>
    <row r="8270">
      <c r="B8270" s="39" t="str">
        <f>IFERROR(raw!$B8269,"")</f>
        <v/>
      </c>
      <c r="C8270" s="39" t="str">
        <f>IFERROR(raw!$D8269,"")</f>
        <v/>
      </c>
      <c r="D8270" s="39" t="str">
        <f>IFERROR(__xludf.DUMMYFUNCTION("IFERROR(RANK(raw!$H8269,Filter(raw!$H$2:$H10000,raw!$B$2:$B10000=raw!$B8269),1),"""")"),"")</f>
        <v/>
      </c>
      <c r="E8270" s="40" t="str">
        <f t="array" ref="E8270">IFERROR(INDEX(raw!$B:$H,MATCH(1,(raw!$B:$B=$B8270)*(raw!$D:$D=$C8270),0),7), "n/a")</f>
        <v/>
      </c>
    </row>
    <row r="8271">
      <c r="B8271" s="39" t="str">
        <f>IFERROR(raw!$B8270,"")</f>
        <v/>
      </c>
      <c r="C8271" s="39" t="str">
        <f>IFERROR(raw!$D8270,"")</f>
        <v/>
      </c>
      <c r="D8271" s="39" t="str">
        <f>IFERROR(__xludf.DUMMYFUNCTION("IFERROR(RANK(raw!$H8270,Filter(raw!$H$2:$H10000,raw!$B$2:$B10000=raw!$B8270),1),"""")"),"")</f>
        <v/>
      </c>
      <c r="E8271" s="40" t="str">
        <f t="array" ref="E8271">IFERROR(INDEX(raw!$B:$H,MATCH(1,(raw!$B:$B=$B8271)*(raw!$D:$D=$C8271),0),7), "n/a")</f>
        <v/>
      </c>
    </row>
    <row r="8272">
      <c r="B8272" s="39" t="str">
        <f>IFERROR(raw!$B8271,"")</f>
        <v/>
      </c>
      <c r="C8272" s="39" t="str">
        <f>IFERROR(raw!$D8271,"")</f>
        <v/>
      </c>
      <c r="D8272" s="39" t="str">
        <f>IFERROR(__xludf.DUMMYFUNCTION("IFERROR(RANK(raw!$H8271,Filter(raw!$H$2:$H10000,raw!$B$2:$B10000=raw!$B8271),1),"""")"),"")</f>
        <v/>
      </c>
      <c r="E8272" s="40" t="str">
        <f t="array" ref="E8272">IFERROR(INDEX(raw!$B:$H,MATCH(1,(raw!$B:$B=$B8272)*(raw!$D:$D=$C8272),0),7), "n/a")</f>
        <v/>
      </c>
    </row>
    <row r="8273">
      <c r="B8273" s="39" t="str">
        <f>IFERROR(raw!$B8272,"")</f>
        <v/>
      </c>
      <c r="C8273" s="39" t="str">
        <f>IFERROR(raw!$D8272,"")</f>
        <v/>
      </c>
      <c r="D8273" s="39" t="str">
        <f>IFERROR(__xludf.DUMMYFUNCTION("IFERROR(RANK(raw!$H8272,Filter(raw!$H$2:$H10000,raw!$B$2:$B10000=raw!$B8272),1),"""")"),"")</f>
        <v/>
      </c>
      <c r="E8273" s="40" t="str">
        <f t="array" ref="E8273">IFERROR(INDEX(raw!$B:$H,MATCH(1,(raw!$B:$B=$B8273)*(raw!$D:$D=$C8273),0),7), "n/a")</f>
        <v/>
      </c>
    </row>
    <row r="8274">
      <c r="B8274" s="39" t="str">
        <f>IFERROR(raw!$B8273,"")</f>
        <v/>
      </c>
      <c r="C8274" s="39" t="str">
        <f>IFERROR(raw!$D8273,"")</f>
        <v/>
      </c>
      <c r="D8274" s="39" t="str">
        <f>IFERROR(__xludf.DUMMYFUNCTION("IFERROR(RANK(raw!$H8273,Filter(raw!$H$2:$H10000,raw!$B$2:$B10000=raw!$B8273),1),"""")"),"")</f>
        <v/>
      </c>
      <c r="E8274" s="40" t="str">
        <f t="array" ref="E8274">IFERROR(INDEX(raw!$B:$H,MATCH(1,(raw!$B:$B=$B8274)*(raw!$D:$D=$C8274),0),7), "n/a")</f>
        <v/>
      </c>
    </row>
    <row r="8275">
      <c r="B8275" s="39" t="str">
        <f>IFERROR(raw!$B8274,"")</f>
        <v/>
      </c>
      <c r="C8275" s="39" t="str">
        <f>IFERROR(raw!$D8274,"")</f>
        <v/>
      </c>
      <c r="D8275" s="39" t="str">
        <f>IFERROR(__xludf.DUMMYFUNCTION("IFERROR(RANK(raw!$H8274,Filter(raw!$H$2:$H10000,raw!$B$2:$B10000=raw!$B8274),1),"""")"),"")</f>
        <v/>
      </c>
      <c r="E8275" s="40" t="str">
        <f t="array" ref="E8275">IFERROR(INDEX(raw!$B:$H,MATCH(1,(raw!$B:$B=$B8275)*(raw!$D:$D=$C8275),0),7), "n/a")</f>
        <v/>
      </c>
    </row>
    <row r="8276">
      <c r="B8276" s="39" t="str">
        <f>IFERROR(raw!$B8275,"")</f>
        <v/>
      </c>
      <c r="C8276" s="39" t="str">
        <f>IFERROR(raw!$D8275,"")</f>
        <v/>
      </c>
      <c r="D8276" s="39" t="str">
        <f>IFERROR(__xludf.DUMMYFUNCTION("IFERROR(RANK(raw!$H8275,Filter(raw!$H$2:$H10000,raw!$B$2:$B10000=raw!$B8275),1),"""")"),"")</f>
        <v/>
      </c>
      <c r="E8276" s="40" t="str">
        <f t="array" ref="E8276">IFERROR(INDEX(raw!$B:$H,MATCH(1,(raw!$B:$B=$B8276)*(raw!$D:$D=$C8276),0),7), "n/a")</f>
        <v/>
      </c>
    </row>
    <row r="8277">
      <c r="B8277" s="39" t="str">
        <f>IFERROR(raw!$B8276,"")</f>
        <v/>
      </c>
      <c r="C8277" s="39" t="str">
        <f>IFERROR(raw!$D8276,"")</f>
        <v/>
      </c>
      <c r="D8277" s="39" t="str">
        <f>IFERROR(__xludf.DUMMYFUNCTION("IFERROR(RANK(raw!$H8276,Filter(raw!$H$2:$H10000,raw!$B$2:$B10000=raw!$B8276),1),"""")"),"")</f>
        <v/>
      </c>
      <c r="E8277" s="40" t="str">
        <f t="array" ref="E8277">IFERROR(INDEX(raw!$B:$H,MATCH(1,(raw!$B:$B=$B8277)*(raw!$D:$D=$C8277),0),7), "n/a")</f>
        <v/>
      </c>
    </row>
    <row r="8278">
      <c r="B8278" s="39" t="str">
        <f>IFERROR(raw!$B8277,"")</f>
        <v/>
      </c>
      <c r="C8278" s="39" t="str">
        <f>IFERROR(raw!$D8277,"")</f>
        <v/>
      </c>
      <c r="D8278" s="39" t="str">
        <f>IFERROR(__xludf.DUMMYFUNCTION("IFERROR(RANK(raw!$H8277,Filter(raw!$H$2:$H10000,raw!$B$2:$B10000=raw!$B8277),1),"""")"),"")</f>
        <v/>
      </c>
      <c r="E8278" s="40" t="str">
        <f t="array" ref="E8278">IFERROR(INDEX(raw!$B:$H,MATCH(1,(raw!$B:$B=$B8278)*(raw!$D:$D=$C8278),0),7), "n/a")</f>
        <v/>
      </c>
    </row>
    <row r="8279">
      <c r="B8279" s="39" t="str">
        <f>IFERROR(raw!$B8278,"")</f>
        <v/>
      </c>
      <c r="C8279" s="39" t="str">
        <f>IFERROR(raw!$D8278,"")</f>
        <v/>
      </c>
      <c r="D8279" s="39" t="str">
        <f>IFERROR(__xludf.DUMMYFUNCTION("IFERROR(RANK(raw!$H8278,Filter(raw!$H$2:$H10000,raw!$B$2:$B10000=raw!$B8278),1),"""")"),"")</f>
        <v/>
      </c>
      <c r="E8279" s="40" t="str">
        <f t="array" ref="E8279">IFERROR(INDEX(raw!$B:$H,MATCH(1,(raw!$B:$B=$B8279)*(raw!$D:$D=$C8279),0),7), "n/a")</f>
        <v/>
      </c>
    </row>
    <row r="8280">
      <c r="B8280" s="39" t="str">
        <f>IFERROR(raw!$B8279,"")</f>
        <v/>
      </c>
      <c r="C8280" s="39" t="str">
        <f>IFERROR(raw!$D8279,"")</f>
        <v/>
      </c>
      <c r="D8280" s="39" t="str">
        <f>IFERROR(__xludf.DUMMYFUNCTION("IFERROR(RANK(raw!$H8279,Filter(raw!$H$2:$H10000,raw!$B$2:$B10000=raw!$B8279),1),"""")"),"")</f>
        <v/>
      </c>
      <c r="E8280" s="40" t="str">
        <f t="array" ref="E8280">IFERROR(INDEX(raw!$B:$H,MATCH(1,(raw!$B:$B=$B8280)*(raw!$D:$D=$C8280),0),7), "n/a")</f>
        <v/>
      </c>
    </row>
    <row r="8281">
      <c r="B8281" s="39" t="str">
        <f>IFERROR(raw!$B8280,"")</f>
        <v/>
      </c>
      <c r="C8281" s="39" t="str">
        <f>IFERROR(raw!$D8280,"")</f>
        <v/>
      </c>
      <c r="D8281" s="39" t="str">
        <f>IFERROR(__xludf.DUMMYFUNCTION("IFERROR(RANK(raw!$H8280,Filter(raw!$H$2:$H10000,raw!$B$2:$B10000=raw!$B8280),1),"""")"),"")</f>
        <v/>
      </c>
      <c r="E8281" s="40" t="str">
        <f t="array" ref="E8281">IFERROR(INDEX(raw!$B:$H,MATCH(1,(raw!$B:$B=$B8281)*(raw!$D:$D=$C8281),0),7), "n/a")</f>
        <v/>
      </c>
    </row>
    <row r="8282">
      <c r="B8282" s="39" t="str">
        <f>IFERROR(raw!$B8281,"")</f>
        <v/>
      </c>
      <c r="C8282" s="39" t="str">
        <f>IFERROR(raw!$D8281,"")</f>
        <v/>
      </c>
      <c r="D8282" s="39" t="str">
        <f>IFERROR(__xludf.DUMMYFUNCTION("IFERROR(RANK(raw!$H8281,Filter(raw!$H$2:$H10000,raw!$B$2:$B10000=raw!$B8281),1),"""")"),"")</f>
        <v/>
      </c>
      <c r="E8282" s="40" t="str">
        <f t="array" ref="E8282">IFERROR(INDEX(raw!$B:$H,MATCH(1,(raw!$B:$B=$B8282)*(raw!$D:$D=$C8282),0),7), "n/a")</f>
        <v/>
      </c>
    </row>
    <row r="8283">
      <c r="B8283" s="39" t="str">
        <f>IFERROR(raw!$B8282,"")</f>
        <v/>
      </c>
      <c r="C8283" s="39" t="str">
        <f>IFERROR(raw!$D8282,"")</f>
        <v/>
      </c>
      <c r="D8283" s="39" t="str">
        <f>IFERROR(__xludf.DUMMYFUNCTION("IFERROR(RANK(raw!$H8282,Filter(raw!$H$2:$H10000,raw!$B$2:$B10000=raw!$B8282),1),"""")"),"")</f>
        <v/>
      </c>
      <c r="E8283" s="40" t="str">
        <f t="array" ref="E8283">IFERROR(INDEX(raw!$B:$H,MATCH(1,(raw!$B:$B=$B8283)*(raw!$D:$D=$C8283),0),7), "n/a")</f>
        <v/>
      </c>
    </row>
    <row r="8284">
      <c r="B8284" s="39" t="str">
        <f>IFERROR(raw!$B8283,"")</f>
        <v/>
      </c>
      <c r="C8284" s="39" t="str">
        <f>IFERROR(raw!$D8283,"")</f>
        <v/>
      </c>
      <c r="D8284" s="39" t="str">
        <f>IFERROR(__xludf.DUMMYFUNCTION("IFERROR(RANK(raw!$H8283,Filter(raw!$H$2:$H10000,raw!$B$2:$B10000=raw!$B8283),1),"""")"),"")</f>
        <v/>
      </c>
      <c r="E8284" s="40" t="str">
        <f t="array" ref="E8284">IFERROR(INDEX(raw!$B:$H,MATCH(1,(raw!$B:$B=$B8284)*(raw!$D:$D=$C8284),0),7), "n/a")</f>
        <v/>
      </c>
    </row>
    <row r="8285">
      <c r="B8285" s="39" t="str">
        <f>IFERROR(raw!$B8284,"")</f>
        <v/>
      </c>
      <c r="C8285" s="39" t="str">
        <f>IFERROR(raw!$D8284,"")</f>
        <v/>
      </c>
      <c r="D8285" s="39" t="str">
        <f>IFERROR(__xludf.DUMMYFUNCTION("IFERROR(RANK(raw!$H8284,Filter(raw!$H$2:$H10000,raw!$B$2:$B10000=raw!$B8284),1),"""")"),"")</f>
        <v/>
      </c>
      <c r="E8285" s="40" t="str">
        <f t="array" ref="E8285">IFERROR(INDEX(raw!$B:$H,MATCH(1,(raw!$B:$B=$B8285)*(raw!$D:$D=$C8285),0),7), "n/a")</f>
        <v/>
      </c>
    </row>
    <row r="8286">
      <c r="B8286" s="39" t="str">
        <f>IFERROR(raw!$B8285,"")</f>
        <v/>
      </c>
      <c r="C8286" s="39" t="str">
        <f>IFERROR(raw!$D8285,"")</f>
        <v/>
      </c>
      <c r="D8286" s="39" t="str">
        <f>IFERROR(__xludf.DUMMYFUNCTION("IFERROR(RANK(raw!$H8285,Filter(raw!$H$2:$H10000,raw!$B$2:$B10000=raw!$B8285),1),"""")"),"")</f>
        <v/>
      </c>
      <c r="E8286" s="40" t="str">
        <f t="array" ref="E8286">IFERROR(INDEX(raw!$B:$H,MATCH(1,(raw!$B:$B=$B8286)*(raw!$D:$D=$C8286),0),7), "n/a")</f>
        <v/>
      </c>
    </row>
    <row r="8287">
      <c r="B8287" s="39" t="str">
        <f>IFERROR(raw!$B8286,"")</f>
        <v/>
      </c>
      <c r="C8287" s="39" t="str">
        <f>IFERROR(raw!$D8286,"")</f>
        <v/>
      </c>
      <c r="D8287" s="39" t="str">
        <f>IFERROR(__xludf.DUMMYFUNCTION("IFERROR(RANK(raw!$H8286,Filter(raw!$H$2:$H10000,raw!$B$2:$B10000=raw!$B8286),1),"""")"),"")</f>
        <v/>
      </c>
      <c r="E8287" s="40" t="str">
        <f t="array" ref="E8287">IFERROR(INDEX(raw!$B:$H,MATCH(1,(raw!$B:$B=$B8287)*(raw!$D:$D=$C8287),0),7), "n/a")</f>
        <v/>
      </c>
    </row>
    <row r="8288">
      <c r="B8288" s="39" t="str">
        <f>IFERROR(raw!$B8287,"")</f>
        <v/>
      </c>
      <c r="C8288" s="39" t="str">
        <f>IFERROR(raw!$D8287,"")</f>
        <v/>
      </c>
      <c r="D8288" s="39" t="str">
        <f>IFERROR(__xludf.DUMMYFUNCTION("IFERROR(RANK(raw!$H8287,Filter(raw!$H$2:$H10000,raw!$B$2:$B10000=raw!$B8287),1),"""")"),"")</f>
        <v/>
      </c>
      <c r="E8288" s="40" t="str">
        <f t="array" ref="E8288">IFERROR(INDEX(raw!$B:$H,MATCH(1,(raw!$B:$B=$B8288)*(raw!$D:$D=$C8288),0),7), "n/a")</f>
        <v/>
      </c>
    </row>
    <row r="8289">
      <c r="B8289" s="39" t="str">
        <f>IFERROR(raw!$B8288,"")</f>
        <v/>
      </c>
      <c r="C8289" s="39" t="str">
        <f>IFERROR(raw!$D8288,"")</f>
        <v/>
      </c>
      <c r="D8289" s="39" t="str">
        <f>IFERROR(__xludf.DUMMYFUNCTION("IFERROR(RANK(raw!$H8288,Filter(raw!$H$2:$H10000,raw!$B$2:$B10000=raw!$B8288),1),"""")"),"")</f>
        <v/>
      </c>
      <c r="E8289" s="40" t="str">
        <f t="array" ref="E8289">IFERROR(INDEX(raw!$B:$H,MATCH(1,(raw!$B:$B=$B8289)*(raw!$D:$D=$C8289),0),7), "n/a")</f>
        <v/>
      </c>
    </row>
    <row r="8290">
      <c r="B8290" s="39" t="str">
        <f>IFERROR(raw!$B8289,"")</f>
        <v/>
      </c>
      <c r="C8290" s="39" t="str">
        <f>IFERROR(raw!$D8289,"")</f>
        <v/>
      </c>
      <c r="D8290" s="39" t="str">
        <f>IFERROR(__xludf.DUMMYFUNCTION("IFERROR(RANK(raw!$H8289,Filter(raw!$H$2:$H10000,raw!$B$2:$B10000=raw!$B8289),1),"""")"),"")</f>
        <v/>
      </c>
      <c r="E8290" s="40" t="str">
        <f t="array" ref="E8290">IFERROR(INDEX(raw!$B:$H,MATCH(1,(raw!$B:$B=$B8290)*(raw!$D:$D=$C8290),0),7), "n/a")</f>
        <v/>
      </c>
    </row>
    <row r="8291">
      <c r="B8291" s="39" t="str">
        <f>IFERROR(raw!$B8290,"")</f>
        <v/>
      </c>
      <c r="C8291" s="39" t="str">
        <f>IFERROR(raw!$D8290,"")</f>
        <v/>
      </c>
      <c r="D8291" s="39" t="str">
        <f>IFERROR(__xludf.DUMMYFUNCTION("IFERROR(RANK(raw!$H8290,Filter(raw!$H$2:$H10000,raw!$B$2:$B10000=raw!$B8290),1),"""")"),"")</f>
        <v/>
      </c>
      <c r="E8291" s="40" t="str">
        <f t="array" ref="E8291">IFERROR(INDEX(raw!$B:$H,MATCH(1,(raw!$B:$B=$B8291)*(raw!$D:$D=$C8291),0),7), "n/a")</f>
        <v/>
      </c>
    </row>
    <row r="8292">
      <c r="B8292" s="39" t="str">
        <f>IFERROR(raw!$B8291,"")</f>
        <v/>
      </c>
      <c r="C8292" s="39" t="str">
        <f>IFERROR(raw!$D8291,"")</f>
        <v/>
      </c>
      <c r="D8292" s="39" t="str">
        <f>IFERROR(__xludf.DUMMYFUNCTION("IFERROR(RANK(raw!$H8291,Filter(raw!$H$2:$H10000,raw!$B$2:$B10000=raw!$B8291),1),"""")"),"")</f>
        <v/>
      </c>
      <c r="E8292" s="40" t="str">
        <f t="array" ref="E8292">IFERROR(INDEX(raw!$B:$H,MATCH(1,(raw!$B:$B=$B8292)*(raw!$D:$D=$C8292),0),7), "n/a")</f>
        <v/>
      </c>
    </row>
    <row r="8293">
      <c r="B8293" s="39" t="str">
        <f>IFERROR(raw!$B8292,"")</f>
        <v/>
      </c>
      <c r="C8293" s="39" t="str">
        <f>IFERROR(raw!$D8292,"")</f>
        <v/>
      </c>
      <c r="D8293" s="39" t="str">
        <f>IFERROR(__xludf.DUMMYFUNCTION("IFERROR(RANK(raw!$H8292,Filter(raw!$H$2:$H10000,raw!$B$2:$B10000=raw!$B8292),1),"""")"),"")</f>
        <v/>
      </c>
      <c r="E8293" s="40" t="str">
        <f t="array" ref="E8293">IFERROR(INDEX(raw!$B:$H,MATCH(1,(raw!$B:$B=$B8293)*(raw!$D:$D=$C8293),0),7), "n/a")</f>
        <v/>
      </c>
    </row>
    <row r="8294">
      <c r="B8294" s="39" t="str">
        <f>IFERROR(raw!$B8293,"")</f>
        <v/>
      </c>
      <c r="C8294" s="39" t="str">
        <f>IFERROR(raw!$D8293,"")</f>
        <v/>
      </c>
      <c r="D8294" s="39" t="str">
        <f>IFERROR(__xludf.DUMMYFUNCTION("IFERROR(RANK(raw!$H8293,Filter(raw!$H$2:$H10000,raw!$B$2:$B10000=raw!$B8293),1),"""")"),"")</f>
        <v/>
      </c>
      <c r="E8294" s="40" t="str">
        <f t="array" ref="E8294">IFERROR(INDEX(raw!$B:$H,MATCH(1,(raw!$B:$B=$B8294)*(raw!$D:$D=$C8294),0),7), "n/a")</f>
        <v/>
      </c>
    </row>
    <row r="8295">
      <c r="B8295" s="39" t="str">
        <f>IFERROR(raw!$B8294,"")</f>
        <v/>
      </c>
      <c r="C8295" s="39" t="str">
        <f>IFERROR(raw!$D8294,"")</f>
        <v/>
      </c>
      <c r="D8295" s="39" t="str">
        <f>IFERROR(__xludf.DUMMYFUNCTION("IFERROR(RANK(raw!$H8294,Filter(raw!$H$2:$H10000,raw!$B$2:$B10000=raw!$B8294),1),"""")"),"")</f>
        <v/>
      </c>
      <c r="E8295" s="40" t="str">
        <f t="array" ref="E8295">IFERROR(INDEX(raw!$B:$H,MATCH(1,(raw!$B:$B=$B8295)*(raw!$D:$D=$C8295),0),7), "n/a")</f>
        <v/>
      </c>
    </row>
    <row r="8296">
      <c r="B8296" s="39" t="str">
        <f>IFERROR(raw!$B8295,"")</f>
        <v/>
      </c>
      <c r="C8296" s="39" t="str">
        <f>IFERROR(raw!$D8295,"")</f>
        <v/>
      </c>
      <c r="D8296" s="39" t="str">
        <f>IFERROR(__xludf.DUMMYFUNCTION("IFERROR(RANK(raw!$H8295,Filter(raw!$H$2:$H10000,raw!$B$2:$B10000=raw!$B8295),1),"""")"),"")</f>
        <v/>
      </c>
      <c r="E8296" s="40" t="str">
        <f t="array" ref="E8296">IFERROR(INDEX(raw!$B:$H,MATCH(1,(raw!$B:$B=$B8296)*(raw!$D:$D=$C8296),0),7), "n/a")</f>
        <v/>
      </c>
    </row>
    <row r="8297">
      <c r="B8297" s="39" t="str">
        <f>IFERROR(raw!$B8296,"")</f>
        <v/>
      </c>
      <c r="C8297" s="39" t="str">
        <f>IFERROR(raw!$D8296,"")</f>
        <v/>
      </c>
      <c r="D8297" s="39" t="str">
        <f>IFERROR(__xludf.DUMMYFUNCTION("IFERROR(RANK(raw!$H8296,Filter(raw!$H$2:$H10000,raw!$B$2:$B10000=raw!$B8296),1),"""")"),"")</f>
        <v/>
      </c>
      <c r="E8297" s="40" t="str">
        <f t="array" ref="E8297">IFERROR(INDEX(raw!$B:$H,MATCH(1,(raw!$B:$B=$B8297)*(raw!$D:$D=$C8297),0),7), "n/a")</f>
        <v/>
      </c>
    </row>
    <row r="8298">
      <c r="B8298" s="39" t="str">
        <f>IFERROR(raw!$B8297,"")</f>
        <v/>
      </c>
      <c r="C8298" s="39" t="str">
        <f>IFERROR(raw!$D8297,"")</f>
        <v/>
      </c>
      <c r="D8298" s="39" t="str">
        <f>IFERROR(__xludf.DUMMYFUNCTION("IFERROR(RANK(raw!$H8297,Filter(raw!$H$2:$H10000,raw!$B$2:$B10000=raw!$B8297),1),"""")"),"")</f>
        <v/>
      </c>
      <c r="E8298" s="40" t="str">
        <f t="array" ref="E8298">IFERROR(INDEX(raw!$B:$H,MATCH(1,(raw!$B:$B=$B8298)*(raw!$D:$D=$C8298),0),7), "n/a")</f>
        <v/>
      </c>
    </row>
    <row r="8299">
      <c r="B8299" s="39" t="str">
        <f>IFERROR(raw!$B8298,"")</f>
        <v/>
      </c>
      <c r="C8299" s="39" t="str">
        <f>IFERROR(raw!$D8298,"")</f>
        <v/>
      </c>
      <c r="D8299" s="39" t="str">
        <f>IFERROR(__xludf.DUMMYFUNCTION("IFERROR(RANK(raw!$H8298,Filter(raw!$H$2:$H10000,raw!$B$2:$B10000=raw!$B8298),1),"""")"),"")</f>
        <v/>
      </c>
      <c r="E8299" s="40" t="str">
        <f t="array" ref="E8299">IFERROR(INDEX(raw!$B:$H,MATCH(1,(raw!$B:$B=$B8299)*(raw!$D:$D=$C8299),0),7), "n/a")</f>
        <v/>
      </c>
    </row>
    <row r="8300">
      <c r="B8300" s="39" t="str">
        <f>IFERROR(raw!$B8299,"")</f>
        <v/>
      </c>
      <c r="C8300" s="39" t="str">
        <f>IFERROR(raw!$D8299,"")</f>
        <v/>
      </c>
      <c r="D8300" s="39" t="str">
        <f>IFERROR(__xludf.DUMMYFUNCTION("IFERROR(RANK(raw!$H8299,Filter(raw!$H$2:$H10000,raw!$B$2:$B10000=raw!$B8299),1),"""")"),"")</f>
        <v/>
      </c>
      <c r="E8300" s="40" t="str">
        <f t="array" ref="E8300">IFERROR(INDEX(raw!$B:$H,MATCH(1,(raw!$B:$B=$B8300)*(raw!$D:$D=$C8300),0),7), "n/a")</f>
        <v/>
      </c>
    </row>
    <row r="8301">
      <c r="B8301" s="39" t="str">
        <f>IFERROR(raw!$B8300,"")</f>
        <v/>
      </c>
      <c r="C8301" s="39" t="str">
        <f>IFERROR(raw!$D8300,"")</f>
        <v/>
      </c>
      <c r="D8301" s="39" t="str">
        <f>IFERROR(__xludf.DUMMYFUNCTION("IFERROR(RANK(raw!$H8300,Filter(raw!$H$2:$H10000,raw!$B$2:$B10000=raw!$B8300),1),"""")"),"")</f>
        <v/>
      </c>
      <c r="E8301" s="40" t="str">
        <f t="array" ref="E8301">IFERROR(INDEX(raw!$B:$H,MATCH(1,(raw!$B:$B=$B8301)*(raw!$D:$D=$C8301),0),7), "n/a")</f>
        <v/>
      </c>
    </row>
    <row r="8302">
      <c r="B8302" s="39" t="str">
        <f>IFERROR(raw!$B8301,"")</f>
        <v/>
      </c>
      <c r="C8302" s="39" t="str">
        <f>IFERROR(raw!$D8301,"")</f>
        <v/>
      </c>
      <c r="D8302" s="39" t="str">
        <f>IFERROR(__xludf.DUMMYFUNCTION("IFERROR(RANK(raw!$H8301,Filter(raw!$H$2:$H10000,raw!$B$2:$B10000=raw!$B8301),1),"""")"),"")</f>
        <v/>
      </c>
      <c r="E8302" s="40" t="str">
        <f t="array" ref="E8302">IFERROR(INDEX(raw!$B:$H,MATCH(1,(raw!$B:$B=$B8302)*(raw!$D:$D=$C8302),0),7), "n/a")</f>
        <v/>
      </c>
    </row>
    <row r="8303">
      <c r="B8303" s="39" t="str">
        <f>IFERROR(raw!$B8302,"")</f>
        <v/>
      </c>
      <c r="C8303" s="39" t="str">
        <f>IFERROR(raw!$D8302,"")</f>
        <v/>
      </c>
      <c r="D8303" s="39" t="str">
        <f>IFERROR(__xludf.DUMMYFUNCTION("IFERROR(RANK(raw!$H8302,Filter(raw!$H$2:$H10000,raw!$B$2:$B10000=raw!$B8302),1),"""")"),"")</f>
        <v/>
      </c>
      <c r="E8303" s="40" t="str">
        <f t="array" ref="E8303">IFERROR(INDEX(raw!$B:$H,MATCH(1,(raw!$B:$B=$B8303)*(raw!$D:$D=$C8303),0),7), "n/a")</f>
        <v/>
      </c>
    </row>
    <row r="8304">
      <c r="B8304" s="39" t="str">
        <f>IFERROR(raw!$B8303,"")</f>
        <v/>
      </c>
      <c r="C8304" s="39" t="str">
        <f>IFERROR(raw!$D8303,"")</f>
        <v/>
      </c>
      <c r="D8304" s="39" t="str">
        <f>IFERROR(__xludf.DUMMYFUNCTION("IFERROR(RANK(raw!$H8303,Filter(raw!$H$2:$H10000,raw!$B$2:$B10000=raw!$B8303),1),"""")"),"")</f>
        <v/>
      </c>
      <c r="E8304" s="40" t="str">
        <f t="array" ref="E8304">IFERROR(INDEX(raw!$B:$H,MATCH(1,(raw!$B:$B=$B8304)*(raw!$D:$D=$C8304),0),7), "n/a")</f>
        <v/>
      </c>
    </row>
    <row r="8305">
      <c r="B8305" s="39" t="str">
        <f>IFERROR(raw!$B8304,"")</f>
        <v/>
      </c>
      <c r="C8305" s="39" t="str">
        <f>IFERROR(raw!$D8304,"")</f>
        <v/>
      </c>
      <c r="D8305" s="39" t="str">
        <f>IFERROR(__xludf.DUMMYFUNCTION("IFERROR(RANK(raw!$H8304,Filter(raw!$H$2:$H10000,raw!$B$2:$B10000=raw!$B8304),1),"""")"),"")</f>
        <v/>
      </c>
      <c r="E8305" s="40" t="str">
        <f t="array" ref="E8305">IFERROR(INDEX(raw!$B:$H,MATCH(1,(raw!$B:$B=$B8305)*(raw!$D:$D=$C8305),0),7), "n/a")</f>
        <v/>
      </c>
    </row>
    <row r="8306">
      <c r="B8306" s="39" t="str">
        <f>IFERROR(raw!$B8305,"")</f>
        <v/>
      </c>
      <c r="C8306" s="39" t="str">
        <f>IFERROR(raw!$D8305,"")</f>
        <v/>
      </c>
      <c r="D8306" s="39" t="str">
        <f>IFERROR(__xludf.DUMMYFUNCTION("IFERROR(RANK(raw!$H8305,Filter(raw!$H$2:$H10000,raw!$B$2:$B10000=raw!$B8305),1),"""")"),"")</f>
        <v/>
      </c>
      <c r="E8306" s="40" t="str">
        <f t="array" ref="E8306">IFERROR(INDEX(raw!$B:$H,MATCH(1,(raw!$B:$B=$B8306)*(raw!$D:$D=$C8306),0),7), "n/a")</f>
        <v/>
      </c>
    </row>
    <row r="8307">
      <c r="B8307" s="39" t="str">
        <f>IFERROR(raw!$B8306,"")</f>
        <v/>
      </c>
      <c r="C8307" s="39" t="str">
        <f>IFERROR(raw!$D8306,"")</f>
        <v/>
      </c>
      <c r="D8307" s="39" t="str">
        <f>IFERROR(__xludf.DUMMYFUNCTION("IFERROR(RANK(raw!$H8306,Filter(raw!$H$2:$H10000,raw!$B$2:$B10000=raw!$B8306),1),"""")"),"")</f>
        <v/>
      </c>
      <c r="E8307" s="40" t="str">
        <f t="array" ref="E8307">IFERROR(INDEX(raw!$B:$H,MATCH(1,(raw!$B:$B=$B8307)*(raw!$D:$D=$C8307),0),7), "n/a")</f>
        <v/>
      </c>
    </row>
    <row r="8308">
      <c r="B8308" s="39" t="str">
        <f>IFERROR(raw!$B8307,"")</f>
        <v/>
      </c>
      <c r="C8308" s="39" t="str">
        <f>IFERROR(raw!$D8307,"")</f>
        <v/>
      </c>
      <c r="D8308" s="39" t="str">
        <f>IFERROR(__xludf.DUMMYFUNCTION("IFERROR(RANK(raw!$H8307,Filter(raw!$H$2:$H10000,raw!$B$2:$B10000=raw!$B8307),1),"""")"),"")</f>
        <v/>
      </c>
      <c r="E8308" s="40" t="str">
        <f t="array" ref="E8308">IFERROR(INDEX(raw!$B:$H,MATCH(1,(raw!$B:$B=$B8308)*(raw!$D:$D=$C8308),0),7), "n/a")</f>
        <v/>
      </c>
    </row>
    <row r="8309">
      <c r="B8309" s="39" t="str">
        <f>IFERROR(raw!$B8308,"")</f>
        <v/>
      </c>
      <c r="C8309" s="39" t="str">
        <f>IFERROR(raw!$D8308,"")</f>
        <v/>
      </c>
      <c r="D8309" s="39" t="str">
        <f>IFERROR(__xludf.DUMMYFUNCTION("IFERROR(RANK(raw!$H8308,Filter(raw!$H$2:$H10000,raw!$B$2:$B10000=raw!$B8308),1),"""")"),"")</f>
        <v/>
      </c>
      <c r="E8309" s="40" t="str">
        <f t="array" ref="E8309">IFERROR(INDEX(raw!$B:$H,MATCH(1,(raw!$B:$B=$B8309)*(raw!$D:$D=$C8309),0),7), "n/a")</f>
        <v/>
      </c>
    </row>
    <row r="8310">
      <c r="B8310" s="39" t="str">
        <f>IFERROR(raw!$B8309,"")</f>
        <v/>
      </c>
      <c r="C8310" s="39" t="str">
        <f>IFERROR(raw!$D8309,"")</f>
        <v/>
      </c>
      <c r="D8310" s="39" t="str">
        <f>IFERROR(__xludf.DUMMYFUNCTION("IFERROR(RANK(raw!$H8309,Filter(raw!$H$2:$H10000,raw!$B$2:$B10000=raw!$B8309),1),"""")"),"")</f>
        <v/>
      </c>
      <c r="E8310" s="40" t="str">
        <f t="array" ref="E8310">IFERROR(INDEX(raw!$B:$H,MATCH(1,(raw!$B:$B=$B8310)*(raw!$D:$D=$C8310),0),7), "n/a")</f>
        <v/>
      </c>
    </row>
    <row r="8311">
      <c r="B8311" s="39" t="str">
        <f>IFERROR(raw!$B8310,"")</f>
        <v/>
      </c>
      <c r="C8311" s="39" t="str">
        <f>IFERROR(raw!$D8310,"")</f>
        <v/>
      </c>
      <c r="D8311" s="39" t="str">
        <f>IFERROR(__xludf.DUMMYFUNCTION("IFERROR(RANK(raw!$H8310,Filter(raw!$H$2:$H10000,raw!$B$2:$B10000=raw!$B8310),1),"""")"),"")</f>
        <v/>
      </c>
      <c r="E8311" s="40" t="str">
        <f t="array" ref="E8311">IFERROR(INDEX(raw!$B:$H,MATCH(1,(raw!$B:$B=$B8311)*(raw!$D:$D=$C8311),0),7), "n/a")</f>
        <v/>
      </c>
    </row>
    <row r="8312">
      <c r="B8312" s="39" t="str">
        <f>IFERROR(raw!$B8311,"")</f>
        <v/>
      </c>
      <c r="C8312" s="39" t="str">
        <f>IFERROR(raw!$D8311,"")</f>
        <v/>
      </c>
      <c r="D8312" s="39" t="str">
        <f>IFERROR(__xludf.DUMMYFUNCTION("IFERROR(RANK(raw!$H8311,Filter(raw!$H$2:$H10000,raw!$B$2:$B10000=raw!$B8311),1),"""")"),"")</f>
        <v/>
      </c>
      <c r="E8312" s="40" t="str">
        <f t="array" ref="E8312">IFERROR(INDEX(raw!$B:$H,MATCH(1,(raw!$B:$B=$B8312)*(raw!$D:$D=$C8312),0),7), "n/a")</f>
        <v/>
      </c>
    </row>
    <row r="8313">
      <c r="B8313" s="39" t="str">
        <f>IFERROR(raw!$B8312,"")</f>
        <v/>
      </c>
      <c r="C8313" s="39" t="str">
        <f>IFERROR(raw!$D8312,"")</f>
        <v/>
      </c>
      <c r="D8313" s="39" t="str">
        <f>IFERROR(__xludf.DUMMYFUNCTION("IFERROR(RANK(raw!$H8312,Filter(raw!$H$2:$H10000,raw!$B$2:$B10000=raw!$B8312),1),"""")"),"")</f>
        <v/>
      </c>
      <c r="E8313" s="40" t="str">
        <f t="array" ref="E8313">IFERROR(INDEX(raw!$B:$H,MATCH(1,(raw!$B:$B=$B8313)*(raw!$D:$D=$C8313),0),7), "n/a")</f>
        <v/>
      </c>
    </row>
    <row r="8314">
      <c r="B8314" s="39" t="str">
        <f>IFERROR(raw!$B8313,"")</f>
        <v/>
      </c>
      <c r="C8314" s="39" t="str">
        <f>IFERROR(raw!$D8313,"")</f>
        <v/>
      </c>
      <c r="D8314" s="39" t="str">
        <f>IFERROR(__xludf.DUMMYFUNCTION("IFERROR(RANK(raw!$H8313,Filter(raw!$H$2:$H10000,raw!$B$2:$B10000=raw!$B8313),1),"""")"),"")</f>
        <v/>
      </c>
      <c r="E8314" s="40" t="str">
        <f t="array" ref="E8314">IFERROR(INDEX(raw!$B:$H,MATCH(1,(raw!$B:$B=$B8314)*(raw!$D:$D=$C8314),0),7), "n/a")</f>
        <v/>
      </c>
    </row>
    <row r="8315">
      <c r="B8315" s="39" t="str">
        <f>IFERROR(raw!$B8314,"")</f>
        <v/>
      </c>
      <c r="C8315" s="39" t="str">
        <f>IFERROR(raw!$D8314,"")</f>
        <v/>
      </c>
      <c r="D8315" s="39" t="str">
        <f>IFERROR(__xludf.DUMMYFUNCTION("IFERROR(RANK(raw!$H8314,Filter(raw!$H$2:$H10000,raw!$B$2:$B10000=raw!$B8314),1),"""")"),"")</f>
        <v/>
      </c>
      <c r="E8315" s="40" t="str">
        <f t="array" ref="E8315">IFERROR(INDEX(raw!$B:$H,MATCH(1,(raw!$B:$B=$B8315)*(raw!$D:$D=$C8315),0),7), "n/a")</f>
        <v/>
      </c>
    </row>
    <row r="8316">
      <c r="B8316" s="39" t="str">
        <f>IFERROR(raw!$B8315,"")</f>
        <v/>
      </c>
      <c r="C8316" s="39" t="str">
        <f>IFERROR(raw!$D8315,"")</f>
        <v/>
      </c>
      <c r="D8316" s="39" t="str">
        <f>IFERROR(__xludf.DUMMYFUNCTION("IFERROR(RANK(raw!$H8315,Filter(raw!$H$2:$H10000,raw!$B$2:$B10000=raw!$B8315),1),"""")"),"")</f>
        <v/>
      </c>
      <c r="E8316" s="40" t="str">
        <f t="array" ref="E8316">IFERROR(INDEX(raw!$B:$H,MATCH(1,(raw!$B:$B=$B8316)*(raw!$D:$D=$C8316),0),7), "n/a")</f>
        <v/>
      </c>
    </row>
    <row r="8317">
      <c r="B8317" s="39" t="str">
        <f>IFERROR(raw!$B8316,"")</f>
        <v/>
      </c>
      <c r="C8317" s="39" t="str">
        <f>IFERROR(raw!$D8316,"")</f>
        <v/>
      </c>
      <c r="D8317" s="39" t="str">
        <f>IFERROR(__xludf.DUMMYFUNCTION("IFERROR(RANK(raw!$H8316,Filter(raw!$H$2:$H10000,raw!$B$2:$B10000=raw!$B8316),1),"""")"),"")</f>
        <v/>
      </c>
      <c r="E8317" s="40" t="str">
        <f t="array" ref="E8317">IFERROR(INDEX(raw!$B:$H,MATCH(1,(raw!$B:$B=$B8317)*(raw!$D:$D=$C8317),0),7), "n/a")</f>
        <v/>
      </c>
    </row>
    <row r="8318">
      <c r="B8318" s="39" t="str">
        <f>IFERROR(raw!$B8317,"")</f>
        <v/>
      </c>
      <c r="C8318" s="39" t="str">
        <f>IFERROR(raw!$D8317,"")</f>
        <v/>
      </c>
      <c r="D8318" s="39" t="str">
        <f>IFERROR(__xludf.DUMMYFUNCTION("IFERROR(RANK(raw!$H8317,Filter(raw!$H$2:$H10000,raw!$B$2:$B10000=raw!$B8317),1),"""")"),"")</f>
        <v/>
      </c>
      <c r="E8318" s="40" t="str">
        <f t="array" ref="E8318">IFERROR(INDEX(raw!$B:$H,MATCH(1,(raw!$B:$B=$B8318)*(raw!$D:$D=$C8318),0),7), "n/a")</f>
        <v/>
      </c>
    </row>
    <row r="8319">
      <c r="B8319" s="39" t="str">
        <f>IFERROR(raw!$B8318,"")</f>
        <v/>
      </c>
      <c r="C8319" s="39" t="str">
        <f>IFERROR(raw!$D8318,"")</f>
        <v/>
      </c>
      <c r="D8319" s="39" t="str">
        <f>IFERROR(__xludf.DUMMYFUNCTION("IFERROR(RANK(raw!$H8318,Filter(raw!$H$2:$H10000,raw!$B$2:$B10000=raw!$B8318),1),"""")"),"")</f>
        <v/>
      </c>
      <c r="E8319" s="40" t="str">
        <f t="array" ref="E8319">IFERROR(INDEX(raw!$B:$H,MATCH(1,(raw!$B:$B=$B8319)*(raw!$D:$D=$C8319),0),7), "n/a")</f>
        <v/>
      </c>
    </row>
    <row r="8320">
      <c r="B8320" s="39" t="str">
        <f>IFERROR(raw!$B8319,"")</f>
        <v/>
      </c>
      <c r="C8320" s="39" t="str">
        <f>IFERROR(raw!$D8319,"")</f>
        <v/>
      </c>
      <c r="D8320" s="39" t="str">
        <f>IFERROR(__xludf.DUMMYFUNCTION("IFERROR(RANK(raw!$H8319,Filter(raw!$H$2:$H10000,raw!$B$2:$B10000=raw!$B8319),1),"""")"),"")</f>
        <v/>
      </c>
      <c r="E8320" s="40" t="str">
        <f t="array" ref="E8320">IFERROR(INDEX(raw!$B:$H,MATCH(1,(raw!$B:$B=$B8320)*(raw!$D:$D=$C8320),0),7), "n/a")</f>
        <v/>
      </c>
    </row>
    <row r="8321">
      <c r="B8321" s="39" t="str">
        <f>IFERROR(raw!$B8320,"")</f>
        <v/>
      </c>
      <c r="C8321" s="39" t="str">
        <f>IFERROR(raw!$D8320,"")</f>
        <v/>
      </c>
      <c r="D8321" s="39" t="str">
        <f>IFERROR(__xludf.DUMMYFUNCTION("IFERROR(RANK(raw!$H8320,Filter(raw!$H$2:$H10000,raw!$B$2:$B10000=raw!$B8320),1),"""")"),"")</f>
        <v/>
      </c>
      <c r="E8321" s="40" t="str">
        <f t="array" ref="E8321">IFERROR(INDEX(raw!$B:$H,MATCH(1,(raw!$B:$B=$B8321)*(raw!$D:$D=$C8321),0),7), "n/a")</f>
        <v/>
      </c>
    </row>
    <row r="8322">
      <c r="B8322" s="39" t="str">
        <f>IFERROR(raw!$B8321,"")</f>
        <v/>
      </c>
      <c r="C8322" s="39" t="str">
        <f>IFERROR(raw!$D8321,"")</f>
        <v/>
      </c>
      <c r="D8322" s="39" t="str">
        <f>IFERROR(__xludf.DUMMYFUNCTION("IFERROR(RANK(raw!$H8321,Filter(raw!$H$2:$H10000,raw!$B$2:$B10000=raw!$B8321),1),"""")"),"")</f>
        <v/>
      </c>
      <c r="E8322" s="40" t="str">
        <f t="array" ref="E8322">IFERROR(INDEX(raw!$B:$H,MATCH(1,(raw!$B:$B=$B8322)*(raw!$D:$D=$C8322),0),7), "n/a")</f>
        <v/>
      </c>
    </row>
    <row r="8323">
      <c r="B8323" s="39" t="str">
        <f>IFERROR(raw!$B8322,"")</f>
        <v/>
      </c>
      <c r="C8323" s="39" t="str">
        <f>IFERROR(raw!$D8322,"")</f>
        <v/>
      </c>
      <c r="D8323" s="39" t="str">
        <f>IFERROR(__xludf.DUMMYFUNCTION("IFERROR(RANK(raw!$H8322,Filter(raw!$H$2:$H10000,raw!$B$2:$B10000=raw!$B8322),1),"""")"),"")</f>
        <v/>
      </c>
      <c r="E8323" s="40" t="str">
        <f t="array" ref="E8323">IFERROR(INDEX(raw!$B:$H,MATCH(1,(raw!$B:$B=$B8323)*(raw!$D:$D=$C8323),0),7), "n/a")</f>
        <v/>
      </c>
    </row>
    <row r="8324">
      <c r="B8324" s="39" t="str">
        <f>IFERROR(raw!$B8323,"")</f>
        <v/>
      </c>
      <c r="C8324" s="39" t="str">
        <f>IFERROR(raw!$D8323,"")</f>
        <v/>
      </c>
      <c r="D8324" s="39" t="str">
        <f>IFERROR(__xludf.DUMMYFUNCTION("IFERROR(RANK(raw!$H8323,Filter(raw!$H$2:$H10000,raw!$B$2:$B10000=raw!$B8323),1),"""")"),"")</f>
        <v/>
      </c>
      <c r="E8324" s="40" t="str">
        <f t="array" ref="E8324">IFERROR(INDEX(raw!$B:$H,MATCH(1,(raw!$B:$B=$B8324)*(raw!$D:$D=$C8324),0),7), "n/a")</f>
        <v/>
      </c>
    </row>
    <row r="8325">
      <c r="B8325" s="39" t="str">
        <f>IFERROR(raw!$B8324,"")</f>
        <v/>
      </c>
      <c r="C8325" s="39" t="str">
        <f>IFERROR(raw!$D8324,"")</f>
        <v/>
      </c>
      <c r="D8325" s="39" t="str">
        <f>IFERROR(__xludf.DUMMYFUNCTION("IFERROR(RANK(raw!$H8324,Filter(raw!$H$2:$H10000,raw!$B$2:$B10000=raw!$B8324),1),"""")"),"")</f>
        <v/>
      </c>
      <c r="E8325" s="40" t="str">
        <f t="array" ref="E8325">IFERROR(INDEX(raw!$B:$H,MATCH(1,(raw!$B:$B=$B8325)*(raw!$D:$D=$C8325),0),7), "n/a")</f>
        <v/>
      </c>
    </row>
    <row r="8326">
      <c r="B8326" s="39" t="str">
        <f>IFERROR(raw!$B8325,"")</f>
        <v/>
      </c>
      <c r="C8326" s="39" t="str">
        <f>IFERROR(raw!$D8325,"")</f>
        <v/>
      </c>
      <c r="D8326" s="39" t="str">
        <f>IFERROR(__xludf.DUMMYFUNCTION("IFERROR(RANK(raw!$H8325,Filter(raw!$H$2:$H10000,raw!$B$2:$B10000=raw!$B8325),1),"""")"),"")</f>
        <v/>
      </c>
      <c r="E8326" s="40" t="str">
        <f t="array" ref="E8326">IFERROR(INDEX(raw!$B:$H,MATCH(1,(raw!$B:$B=$B8326)*(raw!$D:$D=$C8326),0),7), "n/a")</f>
        <v/>
      </c>
    </row>
    <row r="8327">
      <c r="B8327" s="39" t="str">
        <f>IFERROR(raw!$B8326,"")</f>
        <v/>
      </c>
      <c r="C8327" s="39" t="str">
        <f>IFERROR(raw!$D8326,"")</f>
        <v/>
      </c>
      <c r="D8327" s="39" t="str">
        <f>IFERROR(__xludf.DUMMYFUNCTION("IFERROR(RANK(raw!$H8326,Filter(raw!$H$2:$H10000,raw!$B$2:$B10000=raw!$B8326),1),"""")"),"")</f>
        <v/>
      </c>
      <c r="E8327" s="40" t="str">
        <f t="array" ref="E8327">IFERROR(INDEX(raw!$B:$H,MATCH(1,(raw!$B:$B=$B8327)*(raw!$D:$D=$C8327),0),7), "n/a")</f>
        <v/>
      </c>
    </row>
    <row r="8328">
      <c r="B8328" s="39" t="str">
        <f>IFERROR(raw!$B8327,"")</f>
        <v/>
      </c>
      <c r="C8328" s="39" t="str">
        <f>IFERROR(raw!$D8327,"")</f>
        <v/>
      </c>
      <c r="D8328" s="39" t="str">
        <f>IFERROR(__xludf.DUMMYFUNCTION("IFERROR(RANK(raw!$H8327,Filter(raw!$H$2:$H10000,raw!$B$2:$B10000=raw!$B8327),1),"""")"),"")</f>
        <v/>
      </c>
      <c r="E8328" s="40" t="str">
        <f t="array" ref="E8328">IFERROR(INDEX(raw!$B:$H,MATCH(1,(raw!$B:$B=$B8328)*(raw!$D:$D=$C8328),0),7), "n/a")</f>
        <v/>
      </c>
    </row>
    <row r="8329">
      <c r="B8329" s="39" t="str">
        <f>IFERROR(raw!$B8328,"")</f>
        <v/>
      </c>
      <c r="C8329" s="39" t="str">
        <f>IFERROR(raw!$D8328,"")</f>
        <v/>
      </c>
      <c r="D8329" s="39" t="str">
        <f>IFERROR(__xludf.DUMMYFUNCTION("IFERROR(RANK(raw!$H8328,Filter(raw!$H$2:$H10000,raw!$B$2:$B10000=raw!$B8328),1),"""")"),"")</f>
        <v/>
      </c>
      <c r="E8329" s="40" t="str">
        <f t="array" ref="E8329">IFERROR(INDEX(raw!$B:$H,MATCH(1,(raw!$B:$B=$B8329)*(raw!$D:$D=$C8329),0),7), "n/a")</f>
        <v/>
      </c>
    </row>
    <row r="8330">
      <c r="B8330" s="39" t="str">
        <f>IFERROR(raw!$B8329,"")</f>
        <v/>
      </c>
      <c r="C8330" s="39" t="str">
        <f>IFERROR(raw!$D8329,"")</f>
        <v/>
      </c>
      <c r="D8330" s="39" t="str">
        <f>IFERROR(__xludf.DUMMYFUNCTION("IFERROR(RANK(raw!$H8329,Filter(raw!$H$2:$H10000,raw!$B$2:$B10000=raw!$B8329),1),"""")"),"")</f>
        <v/>
      </c>
      <c r="E8330" s="40" t="str">
        <f t="array" ref="E8330">IFERROR(INDEX(raw!$B:$H,MATCH(1,(raw!$B:$B=$B8330)*(raw!$D:$D=$C8330),0),7), "n/a")</f>
        <v/>
      </c>
    </row>
    <row r="8331">
      <c r="B8331" s="39" t="str">
        <f>IFERROR(raw!$B8330,"")</f>
        <v/>
      </c>
      <c r="C8331" s="39" t="str">
        <f>IFERROR(raw!$D8330,"")</f>
        <v/>
      </c>
      <c r="D8331" s="39" t="str">
        <f>IFERROR(__xludf.DUMMYFUNCTION("IFERROR(RANK(raw!$H8330,Filter(raw!$H$2:$H10000,raw!$B$2:$B10000=raw!$B8330),1),"""")"),"")</f>
        <v/>
      </c>
      <c r="E8331" s="40" t="str">
        <f t="array" ref="E8331">IFERROR(INDEX(raw!$B:$H,MATCH(1,(raw!$B:$B=$B8331)*(raw!$D:$D=$C8331),0),7), "n/a")</f>
        <v/>
      </c>
    </row>
    <row r="8332">
      <c r="B8332" s="39" t="str">
        <f>IFERROR(raw!$B8331,"")</f>
        <v/>
      </c>
      <c r="C8332" s="39" t="str">
        <f>IFERROR(raw!$D8331,"")</f>
        <v/>
      </c>
      <c r="D8332" s="39" t="str">
        <f>IFERROR(__xludf.DUMMYFUNCTION("IFERROR(RANK(raw!$H8331,Filter(raw!$H$2:$H10000,raw!$B$2:$B10000=raw!$B8331),1),"""")"),"")</f>
        <v/>
      </c>
      <c r="E8332" s="40" t="str">
        <f t="array" ref="E8332">IFERROR(INDEX(raw!$B:$H,MATCH(1,(raw!$B:$B=$B8332)*(raw!$D:$D=$C8332),0),7), "n/a")</f>
        <v/>
      </c>
    </row>
    <row r="8333">
      <c r="B8333" s="39" t="str">
        <f>IFERROR(raw!$B8332,"")</f>
        <v/>
      </c>
      <c r="C8333" s="39" t="str">
        <f>IFERROR(raw!$D8332,"")</f>
        <v/>
      </c>
      <c r="D8333" s="39" t="str">
        <f>IFERROR(__xludf.DUMMYFUNCTION("IFERROR(RANK(raw!$H8332,Filter(raw!$H$2:$H10000,raw!$B$2:$B10000=raw!$B8332),1),"""")"),"")</f>
        <v/>
      </c>
      <c r="E8333" s="40" t="str">
        <f t="array" ref="E8333">IFERROR(INDEX(raw!$B:$H,MATCH(1,(raw!$B:$B=$B8333)*(raw!$D:$D=$C8333),0),7), "n/a")</f>
        <v/>
      </c>
    </row>
    <row r="8334">
      <c r="B8334" s="39" t="str">
        <f>IFERROR(raw!$B8333,"")</f>
        <v/>
      </c>
      <c r="C8334" s="39" t="str">
        <f>IFERROR(raw!$D8333,"")</f>
        <v/>
      </c>
      <c r="D8334" s="39" t="str">
        <f>IFERROR(__xludf.DUMMYFUNCTION("IFERROR(RANK(raw!$H8333,Filter(raw!$H$2:$H10000,raw!$B$2:$B10000=raw!$B8333),1),"""")"),"")</f>
        <v/>
      </c>
      <c r="E8334" s="40" t="str">
        <f t="array" ref="E8334">IFERROR(INDEX(raw!$B:$H,MATCH(1,(raw!$B:$B=$B8334)*(raw!$D:$D=$C8334),0),7), "n/a")</f>
        <v/>
      </c>
    </row>
    <row r="8335">
      <c r="B8335" s="39" t="str">
        <f>IFERROR(raw!$B8334,"")</f>
        <v/>
      </c>
      <c r="C8335" s="39" t="str">
        <f>IFERROR(raw!$D8334,"")</f>
        <v/>
      </c>
      <c r="D8335" s="39" t="str">
        <f>IFERROR(__xludf.DUMMYFUNCTION("IFERROR(RANK(raw!$H8334,Filter(raw!$H$2:$H10000,raw!$B$2:$B10000=raw!$B8334),1),"""")"),"")</f>
        <v/>
      </c>
      <c r="E8335" s="40" t="str">
        <f t="array" ref="E8335">IFERROR(INDEX(raw!$B:$H,MATCH(1,(raw!$B:$B=$B8335)*(raw!$D:$D=$C8335),0),7), "n/a")</f>
        <v/>
      </c>
    </row>
    <row r="8336">
      <c r="B8336" s="39" t="str">
        <f>IFERROR(raw!$B8335,"")</f>
        <v/>
      </c>
      <c r="C8336" s="39" t="str">
        <f>IFERROR(raw!$D8335,"")</f>
        <v/>
      </c>
      <c r="D8336" s="39" t="str">
        <f>IFERROR(__xludf.DUMMYFUNCTION("IFERROR(RANK(raw!$H8335,Filter(raw!$H$2:$H10000,raw!$B$2:$B10000=raw!$B8335),1),"""")"),"")</f>
        <v/>
      </c>
      <c r="E8336" s="40" t="str">
        <f t="array" ref="E8336">IFERROR(INDEX(raw!$B:$H,MATCH(1,(raw!$B:$B=$B8336)*(raw!$D:$D=$C8336),0),7), "n/a")</f>
        <v/>
      </c>
    </row>
    <row r="8337">
      <c r="B8337" s="39" t="str">
        <f>IFERROR(raw!$B8336,"")</f>
        <v/>
      </c>
      <c r="C8337" s="39" t="str">
        <f>IFERROR(raw!$D8336,"")</f>
        <v/>
      </c>
      <c r="D8337" s="39" t="str">
        <f>IFERROR(__xludf.DUMMYFUNCTION("IFERROR(RANK(raw!$H8336,Filter(raw!$H$2:$H10000,raw!$B$2:$B10000=raw!$B8336),1),"""")"),"")</f>
        <v/>
      </c>
      <c r="E8337" s="40" t="str">
        <f t="array" ref="E8337">IFERROR(INDEX(raw!$B:$H,MATCH(1,(raw!$B:$B=$B8337)*(raw!$D:$D=$C8337),0),7), "n/a")</f>
        <v/>
      </c>
    </row>
    <row r="8338">
      <c r="B8338" s="39" t="str">
        <f>IFERROR(raw!$B8337,"")</f>
        <v/>
      </c>
      <c r="C8338" s="39" t="str">
        <f>IFERROR(raw!$D8337,"")</f>
        <v/>
      </c>
      <c r="D8338" s="39" t="str">
        <f>IFERROR(__xludf.DUMMYFUNCTION("IFERROR(RANK(raw!$H8337,Filter(raw!$H$2:$H10000,raw!$B$2:$B10000=raw!$B8337),1),"""")"),"")</f>
        <v/>
      </c>
      <c r="E8338" s="40" t="str">
        <f t="array" ref="E8338">IFERROR(INDEX(raw!$B:$H,MATCH(1,(raw!$B:$B=$B8338)*(raw!$D:$D=$C8338),0),7), "n/a")</f>
        <v/>
      </c>
    </row>
    <row r="8339">
      <c r="B8339" s="39" t="str">
        <f>IFERROR(raw!$B8338,"")</f>
        <v/>
      </c>
      <c r="C8339" s="39" t="str">
        <f>IFERROR(raw!$D8338,"")</f>
        <v/>
      </c>
      <c r="D8339" s="39" t="str">
        <f>IFERROR(__xludf.DUMMYFUNCTION("IFERROR(RANK(raw!$H8338,Filter(raw!$H$2:$H10000,raw!$B$2:$B10000=raw!$B8338),1),"""")"),"")</f>
        <v/>
      </c>
      <c r="E8339" s="40" t="str">
        <f t="array" ref="E8339">IFERROR(INDEX(raw!$B:$H,MATCH(1,(raw!$B:$B=$B8339)*(raw!$D:$D=$C8339),0),7), "n/a")</f>
        <v/>
      </c>
    </row>
    <row r="8340">
      <c r="B8340" s="39" t="str">
        <f>IFERROR(raw!$B8339,"")</f>
        <v/>
      </c>
      <c r="C8340" s="39" t="str">
        <f>IFERROR(raw!$D8339,"")</f>
        <v/>
      </c>
      <c r="D8340" s="39" t="str">
        <f>IFERROR(__xludf.DUMMYFUNCTION("IFERROR(RANK(raw!$H8339,Filter(raw!$H$2:$H10000,raw!$B$2:$B10000=raw!$B8339),1),"""")"),"")</f>
        <v/>
      </c>
      <c r="E8340" s="40" t="str">
        <f t="array" ref="E8340">IFERROR(INDEX(raw!$B:$H,MATCH(1,(raw!$B:$B=$B8340)*(raw!$D:$D=$C8340),0),7), "n/a")</f>
        <v/>
      </c>
    </row>
    <row r="8341">
      <c r="B8341" s="39" t="str">
        <f>IFERROR(raw!$B8340,"")</f>
        <v/>
      </c>
      <c r="C8341" s="39" t="str">
        <f>IFERROR(raw!$D8340,"")</f>
        <v/>
      </c>
      <c r="D8341" s="39" t="str">
        <f>IFERROR(__xludf.DUMMYFUNCTION("IFERROR(RANK(raw!$H8340,Filter(raw!$H$2:$H10000,raw!$B$2:$B10000=raw!$B8340),1),"""")"),"")</f>
        <v/>
      </c>
      <c r="E8341" s="40" t="str">
        <f t="array" ref="E8341">IFERROR(INDEX(raw!$B:$H,MATCH(1,(raw!$B:$B=$B8341)*(raw!$D:$D=$C8341),0),7), "n/a")</f>
        <v/>
      </c>
    </row>
    <row r="8342">
      <c r="B8342" s="39" t="str">
        <f>IFERROR(raw!$B8341,"")</f>
        <v/>
      </c>
      <c r="C8342" s="39" t="str">
        <f>IFERROR(raw!$D8341,"")</f>
        <v/>
      </c>
      <c r="D8342" s="39" t="str">
        <f>IFERROR(__xludf.DUMMYFUNCTION("IFERROR(RANK(raw!$H8341,Filter(raw!$H$2:$H10000,raw!$B$2:$B10000=raw!$B8341),1),"""")"),"")</f>
        <v/>
      </c>
      <c r="E8342" s="40" t="str">
        <f t="array" ref="E8342">IFERROR(INDEX(raw!$B:$H,MATCH(1,(raw!$B:$B=$B8342)*(raw!$D:$D=$C8342),0),7), "n/a")</f>
        <v/>
      </c>
    </row>
    <row r="8343">
      <c r="B8343" s="39" t="str">
        <f>IFERROR(raw!$B8342,"")</f>
        <v/>
      </c>
      <c r="C8343" s="39" t="str">
        <f>IFERROR(raw!$D8342,"")</f>
        <v/>
      </c>
      <c r="D8343" s="39" t="str">
        <f>IFERROR(__xludf.DUMMYFUNCTION("IFERROR(RANK(raw!$H8342,Filter(raw!$H$2:$H10000,raw!$B$2:$B10000=raw!$B8342),1),"""")"),"")</f>
        <v/>
      </c>
      <c r="E8343" s="40" t="str">
        <f t="array" ref="E8343">IFERROR(INDEX(raw!$B:$H,MATCH(1,(raw!$B:$B=$B8343)*(raw!$D:$D=$C8343),0),7), "n/a")</f>
        <v/>
      </c>
    </row>
    <row r="8344">
      <c r="B8344" s="39" t="str">
        <f>IFERROR(raw!$B8343,"")</f>
        <v/>
      </c>
      <c r="C8344" s="39" t="str">
        <f>IFERROR(raw!$D8343,"")</f>
        <v/>
      </c>
      <c r="D8344" s="39" t="str">
        <f>IFERROR(__xludf.DUMMYFUNCTION("IFERROR(RANK(raw!$H8343,Filter(raw!$H$2:$H10000,raw!$B$2:$B10000=raw!$B8343),1),"""")"),"")</f>
        <v/>
      </c>
      <c r="E8344" s="40" t="str">
        <f t="array" ref="E8344">IFERROR(INDEX(raw!$B:$H,MATCH(1,(raw!$B:$B=$B8344)*(raw!$D:$D=$C8344),0),7), "n/a")</f>
        <v/>
      </c>
    </row>
    <row r="8345">
      <c r="B8345" s="39" t="str">
        <f>IFERROR(raw!$B8344,"")</f>
        <v/>
      </c>
      <c r="C8345" s="39" t="str">
        <f>IFERROR(raw!$D8344,"")</f>
        <v/>
      </c>
      <c r="D8345" s="39" t="str">
        <f>IFERROR(__xludf.DUMMYFUNCTION("IFERROR(RANK(raw!$H8344,Filter(raw!$H$2:$H10000,raw!$B$2:$B10000=raw!$B8344),1),"""")"),"")</f>
        <v/>
      </c>
      <c r="E8345" s="40" t="str">
        <f t="array" ref="E8345">IFERROR(INDEX(raw!$B:$H,MATCH(1,(raw!$B:$B=$B8345)*(raw!$D:$D=$C8345),0),7), "n/a")</f>
        <v/>
      </c>
    </row>
    <row r="8346">
      <c r="B8346" s="39" t="str">
        <f>IFERROR(raw!$B8345,"")</f>
        <v/>
      </c>
      <c r="C8346" s="39" t="str">
        <f>IFERROR(raw!$D8345,"")</f>
        <v/>
      </c>
      <c r="D8346" s="39" t="str">
        <f>IFERROR(__xludf.DUMMYFUNCTION("IFERROR(RANK(raw!$H8345,Filter(raw!$H$2:$H10000,raw!$B$2:$B10000=raw!$B8345),1),"""")"),"")</f>
        <v/>
      </c>
      <c r="E8346" s="40" t="str">
        <f t="array" ref="E8346">IFERROR(INDEX(raw!$B:$H,MATCH(1,(raw!$B:$B=$B8346)*(raw!$D:$D=$C8346),0),7), "n/a")</f>
        <v/>
      </c>
    </row>
    <row r="8347">
      <c r="B8347" s="39" t="str">
        <f>IFERROR(raw!$B8346,"")</f>
        <v/>
      </c>
      <c r="C8347" s="39" t="str">
        <f>IFERROR(raw!$D8346,"")</f>
        <v/>
      </c>
      <c r="D8347" s="39" t="str">
        <f>IFERROR(__xludf.DUMMYFUNCTION("IFERROR(RANK(raw!$H8346,Filter(raw!$H$2:$H10000,raw!$B$2:$B10000=raw!$B8346),1),"""")"),"")</f>
        <v/>
      </c>
      <c r="E8347" s="40" t="str">
        <f t="array" ref="E8347">IFERROR(INDEX(raw!$B:$H,MATCH(1,(raw!$B:$B=$B8347)*(raw!$D:$D=$C8347),0),7), "n/a")</f>
        <v/>
      </c>
    </row>
    <row r="8348">
      <c r="B8348" s="39" t="str">
        <f>IFERROR(raw!$B8347,"")</f>
        <v/>
      </c>
      <c r="C8348" s="39" t="str">
        <f>IFERROR(raw!$D8347,"")</f>
        <v/>
      </c>
      <c r="D8348" s="39" t="str">
        <f>IFERROR(__xludf.DUMMYFUNCTION("IFERROR(RANK(raw!$H8347,Filter(raw!$H$2:$H10000,raw!$B$2:$B10000=raw!$B8347),1),"""")"),"")</f>
        <v/>
      </c>
      <c r="E8348" s="40" t="str">
        <f t="array" ref="E8348">IFERROR(INDEX(raw!$B:$H,MATCH(1,(raw!$B:$B=$B8348)*(raw!$D:$D=$C8348),0),7), "n/a")</f>
        <v/>
      </c>
    </row>
    <row r="8349">
      <c r="B8349" s="39" t="str">
        <f>IFERROR(raw!$B8348,"")</f>
        <v/>
      </c>
      <c r="C8349" s="39" t="str">
        <f>IFERROR(raw!$D8348,"")</f>
        <v/>
      </c>
      <c r="D8349" s="39" t="str">
        <f>IFERROR(__xludf.DUMMYFUNCTION("IFERROR(RANK(raw!$H8348,Filter(raw!$H$2:$H10000,raw!$B$2:$B10000=raw!$B8348),1),"""")"),"")</f>
        <v/>
      </c>
      <c r="E8349" s="40" t="str">
        <f t="array" ref="E8349">IFERROR(INDEX(raw!$B:$H,MATCH(1,(raw!$B:$B=$B8349)*(raw!$D:$D=$C8349),0),7), "n/a")</f>
        <v/>
      </c>
    </row>
    <row r="8350">
      <c r="B8350" s="39" t="str">
        <f>IFERROR(raw!$B8349,"")</f>
        <v/>
      </c>
      <c r="C8350" s="39" t="str">
        <f>IFERROR(raw!$D8349,"")</f>
        <v/>
      </c>
      <c r="D8350" s="39" t="str">
        <f>IFERROR(__xludf.DUMMYFUNCTION("IFERROR(RANK(raw!$H8349,Filter(raw!$H$2:$H10000,raw!$B$2:$B10000=raw!$B8349),1),"""")"),"")</f>
        <v/>
      </c>
      <c r="E8350" s="40" t="str">
        <f t="array" ref="E8350">IFERROR(INDEX(raw!$B:$H,MATCH(1,(raw!$B:$B=$B8350)*(raw!$D:$D=$C8350),0),7), "n/a")</f>
        <v/>
      </c>
    </row>
    <row r="8351">
      <c r="B8351" s="39" t="str">
        <f>IFERROR(raw!$B8350,"")</f>
        <v/>
      </c>
      <c r="C8351" s="39" t="str">
        <f>IFERROR(raw!$D8350,"")</f>
        <v/>
      </c>
      <c r="D8351" s="39" t="str">
        <f>IFERROR(__xludf.DUMMYFUNCTION("IFERROR(RANK(raw!$H8350,Filter(raw!$H$2:$H10000,raw!$B$2:$B10000=raw!$B8350),1),"""")"),"")</f>
        <v/>
      </c>
      <c r="E8351" s="40" t="str">
        <f t="array" ref="E8351">IFERROR(INDEX(raw!$B:$H,MATCH(1,(raw!$B:$B=$B8351)*(raw!$D:$D=$C8351),0),7), "n/a")</f>
        <v/>
      </c>
    </row>
    <row r="8352">
      <c r="B8352" s="39" t="str">
        <f>IFERROR(raw!$B8351,"")</f>
        <v/>
      </c>
      <c r="C8352" s="39" t="str">
        <f>IFERROR(raw!$D8351,"")</f>
        <v/>
      </c>
      <c r="D8352" s="39" t="str">
        <f>IFERROR(__xludf.DUMMYFUNCTION("IFERROR(RANK(raw!$H8351,Filter(raw!$H$2:$H10000,raw!$B$2:$B10000=raw!$B8351),1),"""")"),"")</f>
        <v/>
      </c>
      <c r="E8352" s="40" t="str">
        <f t="array" ref="E8352">IFERROR(INDEX(raw!$B:$H,MATCH(1,(raw!$B:$B=$B8352)*(raw!$D:$D=$C8352),0),7), "n/a")</f>
        <v/>
      </c>
    </row>
    <row r="8353">
      <c r="B8353" s="39" t="str">
        <f>IFERROR(raw!$B8352,"")</f>
        <v/>
      </c>
      <c r="C8353" s="39" t="str">
        <f>IFERROR(raw!$D8352,"")</f>
        <v/>
      </c>
      <c r="D8353" s="39" t="str">
        <f>IFERROR(__xludf.DUMMYFUNCTION("IFERROR(RANK(raw!$H8352,Filter(raw!$H$2:$H10000,raw!$B$2:$B10000=raw!$B8352),1),"""")"),"")</f>
        <v/>
      </c>
      <c r="E8353" s="40" t="str">
        <f t="array" ref="E8353">IFERROR(INDEX(raw!$B:$H,MATCH(1,(raw!$B:$B=$B8353)*(raw!$D:$D=$C8353),0),7), "n/a")</f>
        <v/>
      </c>
    </row>
    <row r="8354">
      <c r="B8354" s="39" t="str">
        <f>IFERROR(raw!$B8353,"")</f>
        <v/>
      </c>
      <c r="C8354" s="39" t="str">
        <f>IFERROR(raw!$D8353,"")</f>
        <v/>
      </c>
      <c r="D8354" s="39" t="str">
        <f>IFERROR(__xludf.DUMMYFUNCTION("IFERROR(RANK(raw!$H8353,Filter(raw!$H$2:$H10000,raw!$B$2:$B10000=raw!$B8353),1),"""")"),"")</f>
        <v/>
      </c>
      <c r="E8354" s="40" t="str">
        <f t="array" ref="E8354">IFERROR(INDEX(raw!$B:$H,MATCH(1,(raw!$B:$B=$B8354)*(raw!$D:$D=$C8354),0),7), "n/a")</f>
        <v/>
      </c>
    </row>
    <row r="8355">
      <c r="B8355" s="39" t="str">
        <f>IFERROR(raw!$B8354,"")</f>
        <v/>
      </c>
      <c r="C8355" s="39" t="str">
        <f>IFERROR(raw!$D8354,"")</f>
        <v/>
      </c>
      <c r="D8355" s="39" t="str">
        <f>IFERROR(__xludf.DUMMYFUNCTION("IFERROR(RANK(raw!$H8354,Filter(raw!$H$2:$H10000,raw!$B$2:$B10000=raw!$B8354),1),"""")"),"")</f>
        <v/>
      </c>
      <c r="E8355" s="40" t="str">
        <f t="array" ref="E8355">IFERROR(INDEX(raw!$B:$H,MATCH(1,(raw!$B:$B=$B8355)*(raw!$D:$D=$C8355),0),7), "n/a")</f>
        <v/>
      </c>
    </row>
    <row r="8356">
      <c r="B8356" s="39" t="str">
        <f>IFERROR(raw!$B8355,"")</f>
        <v/>
      </c>
      <c r="C8356" s="39" t="str">
        <f>IFERROR(raw!$D8355,"")</f>
        <v/>
      </c>
      <c r="D8356" s="39" t="str">
        <f>IFERROR(__xludf.DUMMYFUNCTION("IFERROR(RANK(raw!$H8355,Filter(raw!$H$2:$H10000,raw!$B$2:$B10000=raw!$B8355),1),"""")"),"")</f>
        <v/>
      </c>
      <c r="E8356" s="40" t="str">
        <f t="array" ref="E8356">IFERROR(INDEX(raw!$B:$H,MATCH(1,(raw!$B:$B=$B8356)*(raw!$D:$D=$C8356),0),7), "n/a")</f>
        <v/>
      </c>
    </row>
    <row r="8357">
      <c r="B8357" s="39" t="str">
        <f>IFERROR(raw!$B8356,"")</f>
        <v/>
      </c>
      <c r="C8357" s="39" t="str">
        <f>IFERROR(raw!$D8356,"")</f>
        <v/>
      </c>
      <c r="D8357" s="39" t="str">
        <f>IFERROR(__xludf.DUMMYFUNCTION("IFERROR(RANK(raw!$H8356,Filter(raw!$H$2:$H10000,raw!$B$2:$B10000=raw!$B8356),1),"""")"),"")</f>
        <v/>
      </c>
      <c r="E8357" s="40" t="str">
        <f t="array" ref="E8357">IFERROR(INDEX(raw!$B:$H,MATCH(1,(raw!$B:$B=$B8357)*(raw!$D:$D=$C8357),0),7), "n/a")</f>
        <v/>
      </c>
    </row>
    <row r="8358">
      <c r="B8358" s="39" t="str">
        <f>IFERROR(raw!$B8357,"")</f>
        <v/>
      </c>
      <c r="C8358" s="39" t="str">
        <f>IFERROR(raw!$D8357,"")</f>
        <v/>
      </c>
      <c r="D8358" s="39" t="str">
        <f>IFERROR(__xludf.DUMMYFUNCTION("IFERROR(RANK(raw!$H8357,Filter(raw!$H$2:$H10000,raw!$B$2:$B10000=raw!$B8357),1),"""")"),"")</f>
        <v/>
      </c>
      <c r="E8358" s="40" t="str">
        <f t="array" ref="E8358">IFERROR(INDEX(raw!$B:$H,MATCH(1,(raw!$B:$B=$B8358)*(raw!$D:$D=$C8358),0),7), "n/a")</f>
        <v/>
      </c>
    </row>
    <row r="8359">
      <c r="B8359" s="39" t="str">
        <f>IFERROR(raw!$B8358,"")</f>
        <v/>
      </c>
      <c r="C8359" s="39" t="str">
        <f>IFERROR(raw!$D8358,"")</f>
        <v/>
      </c>
      <c r="D8359" s="39" t="str">
        <f>IFERROR(__xludf.DUMMYFUNCTION("IFERROR(RANK(raw!$H8358,Filter(raw!$H$2:$H10000,raw!$B$2:$B10000=raw!$B8358),1),"""")"),"")</f>
        <v/>
      </c>
      <c r="E8359" s="40" t="str">
        <f t="array" ref="E8359">IFERROR(INDEX(raw!$B:$H,MATCH(1,(raw!$B:$B=$B8359)*(raw!$D:$D=$C8359),0),7), "n/a")</f>
        <v/>
      </c>
    </row>
    <row r="8360">
      <c r="B8360" s="39" t="str">
        <f>IFERROR(raw!$B8359,"")</f>
        <v/>
      </c>
      <c r="C8360" s="39" t="str">
        <f>IFERROR(raw!$D8359,"")</f>
        <v/>
      </c>
      <c r="D8360" s="39" t="str">
        <f>IFERROR(__xludf.DUMMYFUNCTION("IFERROR(RANK(raw!$H8359,Filter(raw!$H$2:$H10000,raw!$B$2:$B10000=raw!$B8359),1),"""")"),"")</f>
        <v/>
      </c>
      <c r="E8360" s="40" t="str">
        <f t="array" ref="E8360">IFERROR(INDEX(raw!$B:$H,MATCH(1,(raw!$B:$B=$B8360)*(raw!$D:$D=$C8360),0),7), "n/a")</f>
        <v/>
      </c>
    </row>
    <row r="8361">
      <c r="B8361" s="39" t="str">
        <f>IFERROR(raw!$B8360,"")</f>
        <v/>
      </c>
      <c r="C8361" s="39" t="str">
        <f>IFERROR(raw!$D8360,"")</f>
        <v/>
      </c>
      <c r="D8361" s="39" t="str">
        <f>IFERROR(__xludf.DUMMYFUNCTION("IFERROR(RANK(raw!$H8360,Filter(raw!$H$2:$H10000,raw!$B$2:$B10000=raw!$B8360),1),"""")"),"")</f>
        <v/>
      </c>
      <c r="E8361" s="40" t="str">
        <f t="array" ref="E8361">IFERROR(INDEX(raw!$B:$H,MATCH(1,(raw!$B:$B=$B8361)*(raw!$D:$D=$C8361),0),7), "n/a")</f>
        <v/>
      </c>
    </row>
    <row r="8362">
      <c r="B8362" s="39" t="str">
        <f>IFERROR(raw!$B8361,"")</f>
        <v/>
      </c>
      <c r="C8362" s="39" t="str">
        <f>IFERROR(raw!$D8361,"")</f>
        <v/>
      </c>
      <c r="D8362" s="39" t="str">
        <f>IFERROR(__xludf.DUMMYFUNCTION("IFERROR(RANK(raw!$H8361,Filter(raw!$H$2:$H10000,raw!$B$2:$B10000=raw!$B8361),1),"""")"),"")</f>
        <v/>
      </c>
      <c r="E8362" s="40" t="str">
        <f t="array" ref="E8362">IFERROR(INDEX(raw!$B:$H,MATCH(1,(raw!$B:$B=$B8362)*(raw!$D:$D=$C8362),0),7), "n/a")</f>
        <v/>
      </c>
    </row>
    <row r="8363">
      <c r="B8363" s="39" t="str">
        <f>IFERROR(raw!$B8362,"")</f>
        <v/>
      </c>
      <c r="C8363" s="39" t="str">
        <f>IFERROR(raw!$D8362,"")</f>
        <v/>
      </c>
      <c r="D8363" s="39" t="str">
        <f>IFERROR(__xludf.DUMMYFUNCTION("IFERROR(RANK(raw!$H8362,Filter(raw!$H$2:$H10000,raw!$B$2:$B10000=raw!$B8362),1),"""")"),"")</f>
        <v/>
      </c>
      <c r="E8363" s="40" t="str">
        <f t="array" ref="E8363">IFERROR(INDEX(raw!$B:$H,MATCH(1,(raw!$B:$B=$B8363)*(raw!$D:$D=$C8363),0),7), "n/a")</f>
        <v/>
      </c>
    </row>
    <row r="8364">
      <c r="B8364" s="39" t="str">
        <f>IFERROR(raw!$B8363,"")</f>
        <v/>
      </c>
      <c r="C8364" s="39" t="str">
        <f>IFERROR(raw!$D8363,"")</f>
        <v/>
      </c>
      <c r="D8364" s="39" t="str">
        <f>IFERROR(__xludf.DUMMYFUNCTION("IFERROR(RANK(raw!$H8363,Filter(raw!$H$2:$H10000,raw!$B$2:$B10000=raw!$B8363),1),"""")"),"")</f>
        <v/>
      </c>
      <c r="E8364" s="40" t="str">
        <f t="array" ref="E8364">IFERROR(INDEX(raw!$B:$H,MATCH(1,(raw!$B:$B=$B8364)*(raw!$D:$D=$C8364),0),7), "n/a")</f>
        <v/>
      </c>
    </row>
    <row r="8365">
      <c r="B8365" s="39" t="str">
        <f>IFERROR(raw!$B8364,"")</f>
        <v/>
      </c>
      <c r="C8365" s="39" t="str">
        <f>IFERROR(raw!$D8364,"")</f>
        <v/>
      </c>
      <c r="D8365" s="39" t="str">
        <f>IFERROR(__xludf.DUMMYFUNCTION("IFERROR(RANK(raw!$H8364,Filter(raw!$H$2:$H10000,raw!$B$2:$B10000=raw!$B8364),1),"""")"),"")</f>
        <v/>
      </c>
      <c r="E8365" s="40" t="str">
        <f t="array" ref="E8365">IFERROR(INDEX(raw!$B:$H,MATCH(1,(raw!$B:$B=$B8365)*(raw!$D:$D=$C8365),0),7), "n/a")</f>
        <v/>
      </c>
    </row>
    <row r="8366">
      <c r="B8366" s="39" t="str">
        <f>IFERROR(raw!$B8365,"")</f>
        <v/>
      </c>
      <c r="C8366" s="39" t="str">
        <f>IFERROR(raw!$D8365,"")</f>
        <v/>
      </c>
      <c r="D8366" s="39" t="str">
        <f>IFERROR(__xludf.DUMMYFUNCTION("IFERROR(RANK(raw!$H8365,Filter(raw!$H$2:$H10000,raw!$B$2:$B10000=raw!$B8365),1),"""")"),"")</f>
        <v/>
      </c>
      <c r="E8366" s="40" t="str">
        <f t="array" ref="E8366">IFERROR(INDEX(raw!$B:$H,MATCH(1,(raw!$B:$B=$B8366)*(raw!$D:$D=$C8366),0),7), "n/a")</f>
        <v/>
      </c>
    </row>
    <row r="8367">
      <c r="B8367" s="39" t="str">
        <f>IFERROR(raw!$B8366,"")</f>
        <v/>
      </c>
      <c r="C8367" s="39" t="str">
        <f>IFERROR(raw!$D8366,"")</f>
        <v/>
      </c>
      <c r="D8367" s="39" t="str">
        <f>IFERROR(__xludf.DUMMYFUNCTION("IFERROR(RANK(raw!$H8366,Filter(raw!$H$2:$H10000,raw!$B$2:$B10000=raw!$B8366),1),"""")"),"")</f>
        <v/>
      </c>
      <c r="E8367" s="40" t="str">
        <f t="array" ref="E8367">IFERROR(INDEX(raw!$B:$H,MATCH(1,(raw!$B:$B=$B8367)*(raw!$D:$D=$C8367),0),7), "n/a")</f>
        <v/>
      </c>
    </row>
    <row r="8368">
      <c r="B8368" s="39" t="str">
        <f>IFERROR(raw!$B8367,"")</f>
        <v/>
      </c>
      <c r="C8368" s="39" t="str">
        <f>IFERROR(raw!$D8367,"")</f>
        <v/>
      </c>
      <c r="D8368" s="39" t="str">
        <f>IFERROR(__xludf.DUMMYFUNCTION("IFERROR(RANK(raw!$H8367,Filter(raw!$H$2:$H10000,raw!$B$2:$B10000=raw!$B8367),1),"""")"),"")</f>
        <v/>
      </c>
      <c r="E8368" s="40" t="str">
        <f t="array" ref="E8368">IFERROR(INDEX(raw!$B:$H,MATCH(1,(raw!$B:$B=$B8368)*(raw!$D:$D=$C8368),0),7), "n/a")</f>
        <v/>
      </c>
    </row>
    <row r="8369">
      <c r="B8369" s="39" t="str">
        <f>IFERROR(raw!$B8368,"")</f>
        <v/>
      </c>
      <c r="C8369" s="39" t="str">
        <f>IFERROR(raw!$D8368,"")</f>
        <v/>
      </c>
      <c r="D8369" s="39" t="str">
        <f>IFERROR(__xludf.DUMMYFUNCTION("IFERROR(RANK(raw!$H8368,Filter(raw!$H$2:$H10000,raw!$B$2:$B10000=raw!$B8368),1),"""")"),"")</f>
        <v/>
      </c>
      <c r="E8369" s="40" t="str">
        <f t="array" ref="E8369">IFERROR(INDEX(raw!$B:$H,MATCH(1,(raw!$B:$B=$B8369)*(raw!$D:$D=$C8369),0),7), "n/a")</f>
        <v/>
      </c>
    </row>
    <row r="8370">
      <c r="B8370" s="39" t="str">
        <f>IFERROR(raw!$B8369,"")</f>
        <v/>
      </c>
      <c r="C8370" s="39" t="str">
        <f>IFERROR(raw!$D8369,"")</f>
        <v/>
      </c>
      <c r="D8370" s="39" t="str">
        <f>IFERROR(__xludf.DUMMYFUNCTION("IFERROR(RANK(raw!$H8369,Filter(raw!$H$2:$H10000,raw!$B$2:$B10000=raw!$B8369),1),"""")"),"")</f>
        <v/>
      </c>
      <c r="E8370" s="40" t="str">
        <f t="array" ref="E8370">IFERROR(INDEX(raw!$B:$H,MATCH(1,(raw!$B:$B=$B8370)*(raw!$D:$D=$C8370),0),7), "n/a")</f>
        <v/>
      </c>
    </row>
    <row r="8371">
      <c r="B8371" s="39" t="str">
        <f>IFERROR(raw!$B8370,"")</f>
        <v/>
      </c>
      <c r="C8371" s="39" t="str">
        <f>IFERROR(raw!$D8370,"")</f>
        <v/>
      </c>
      <c r="D8371" s="39" t="str">
        <f>IFERROR(__xludf.DUMMYFUNCTION("IFERROR(RANK(raw!$H8370,Filter(raw!$H$2:$H10000,raw!$B$2:$B10000=raw!$B8370),1),"""")"),"")</f>
        <v/>
      </c>
      <c r="E8371" s="40" t="str">
        <f t="array" ref="E8371">IFERROR(INDEX(raw!$B:$H,MATCH(1,(raw!$B:$B=$B8371)*(raw!$D:$D=$C8371),0),7), "n/a")</f>
        <v/>
      </c>
    </row>
    <row r="8372">
      <c r="B8372" s="39" t="str">
        <f>IFERROR(raw!$B8371,"")</f>
        <v/>
      </c>
      <c r="C8372" s="39" t="str">
        <f>IFERROR(raw!$D8371,"")</f>
        <v/>
      </c>
      <c r="D8372" s="39" t="str">
        <f>IFERROR(__xludf.DUMMYFUNCTION("IFERROR(RANK(raw!$H8371,Filter(raw!$H$2:$H10000,raw!$B$2:$B10000=raw!$B8371),1),"""")"),"")</f>
        <v/>
      </c>
      <c r="E8372" s="40" t="str">
        <f t="array" ref="E8372">IFERROR(INDEX(raw!$B:$H,MATCH(1,(raw!$B:$B=$B8372)*(raw!$D:$D=$C8372),0),7), "n/a")</f>
        <v/>
      </c>
    </row>
    <row r="8373">
      <c r="B8373" s="39" t="str">
        <f>IFERROR(raw!$B8372,"")</f>
        <v/>
      </c>
      <c r="C8373" s="39" t="str">
        <f>IFERROR(raw!$D8372,"")</f>
        <v/>
      </c>
      <c r="D8373" s="39" t="str">
        <f>IFERROR(__xludf.DUMMYFUNCTION("IFERROR(RANK(raw!$H8372,Filter(raw!$H$2:$H10000,raw!$B$2:$B10000=raw!$B8372),1),"""")"),"")</f>
        <v/>
      </c>
      <c r="E8373" s="40" t="str">
        <f t="array" ref="E8373">IFERROR(INDEX(raw!$B:$H,MATCH(1,(raw!$B:$B=$B8373)*(raw!$D:$D=$C8373),0),7), "n/a")</f>
        <v/>
      </c>
    </row>
    <row r="8374">
      <c r="B8374" s="39" t="str">
        <f>IFERROR(raw!$B8373,"")</f>
        <v/>
      </c>
      <c r="C8374" s="39" t="str">
        <f>IFERROR(raw!$D8373,"")</f>
        <v/>
      </c>
      <c r="D8374" s="39" t="str">
        <f>IFERROR(__xludf.DUMMYFUNCTION("IFERROR(RANK(raw!$H8373,Filter(raw!$H$2:$H10000,raw!$B$2:$B10000=raw!$B8373),1),"""")"),"")</f>
        <v/>
      </c>
      <c r="E8374" s="40" t="str">
        <f t="array" ref="E8374">IFERROR(INDEX(raw!$B:$H,MATCH(1,(raw!$B:$B=$B8374)*(raw!$D:$D=$C8374),0),7), "n/a")</f>
        <v/>
      </c>
    </row>
    <row r="8375">
      <c r="B8375" s="39" t="str">
        <f>IFERROR(raw!$B8374,"")</f>
        <v/>
      </c>
      <c r="C8375" s="39" t="str">
        <f>IFERROR(raw!$D8374,"")</f>
        <v/>
      </c>
      <c r="D8375" s="39" t="str">
        <f>IFERROR(__xludf.DUMMYFUNCTION("IFERROR(RANK(raw!$H8374,Filter(raw!$H$2:$H10000,raw!$B$2:$B10000=raw!$B8374),1),"""")"),"")</f>
        <v/>
      </c>
      <c r="E8375" s="40" t="str">
        <f t="array" ref="E8375">IFERROR(INDEX(raw!$B:$H,MATCH(1,(raw!$B:$B=$B8375)*(raw!$D:$D=$C8375),0),7), "n/a")</f>
        <v/>
      </c>
    </row>
    <row r="8376">
      <c r="B8376" s="39" t="str">
        <f>IFERROR(raw!$B8375,"")</f>
        <v/>
      </c>
      <c r="C8376" s="39" t="str">
        <f>IFERROR(raw!$D8375,"")</f>
        <v/>
      </c>
      <c r="D8376" s="39" t="str">
        <f>IFERROR(__xludf.DUMMYFUNCTION("IFERROR(RANK(raw!$H8375,Filter(raw!$H$2:$H10000,raw!$B$2:$B10000=raw!$B8375),1),"""")"),"")</f>
        <v/>
      </c>
      <c r="E8376" s="40" t="str">
        <f t="array" ref="E8376">IFERROR(INDEX(raw!$B:$H,MATCH(1,(raw!$B:$B=$B8376)*(raw!$D:$D=$C8376),0),7), "n/a")</f>
        <v/>
      </c>
    </row>
    <row r="8377">
      <c r="B8377" s="39" t="str">
        <f>IFERROR(raw!$B8376,"")</f>
        <v/>
      </c>
      <c r="C8377" s="39" t="str">
        <f>IFERROR(raw!$D8376,"")</f>
        <v/>
      </c>
      <c r="D8377" s="39" t="str">
        <f>IFERROR(__xludf.DUMMYFUNCTION("IFERROR(RANK(raw!$H8376,Filter(raw!$H$2:$H10000,raw!$B$2:$B10000=raw!$B8376),1),"""")"),"")</f>
        <v/>
      </c>
      <c r="E8377" s="40" t="str">
        <f t="array" ref="E8377">IFERROR(INDEX(raw!$B:$H,MATCH(1,(raw!$B:$B=$B8377)*(raw!$D:$D=$C8377),0),7), "n/a")</f>
        <v/>
      </c>
    </row>
    <row r="8378">
      <c r="B8378" s="39" t="str">
        <f>IFERROR(raw!$B8377,"")</f>
        <v/>
      </c>
      <c r="C8378" s="39" t="str">
        <f>IFERROR(raw!$D8377,"")</f>
        <v/>
      </c>
      <c r="D8378" s="39" t="str">
        <f>IFERROR(__xludf.DUMMYFUNCTION("IFERROR(RANK(raw!$H8377,Filter(raw!$H$2:$H10000,raw!$B$2:$B10000=raw!$B8377),1),"""")"),"")</f>
        <v/>
      </c>
      <c r="E8378" s="40" t="str">
        <f t="array" ref="E8378">IFERROR(INDEX(raw!$B:$H,MATCH(1,(raw!$B:$B=$B8378)*(raw!$D:$D=$C8378),0),7), "n/a")</f>
        <v/>
      </c>
    </row>
    <row r="8379">
      <c r="B8379" s="39" t="str">
        <f>IFERROR(raw!$B8378,"")</f>
        <v/>
      </c>
      <c r="C8379" s="39" t="str">
        <f>IFERROR(raw!$D8378,"")</f>
        <v/>
      </c>
      <c r="D8379" s="39" t="str">
        <f>IFERROR(__xludf.DUMMYFUNCTION("IFERROR(RANK(raw!$H8378,Filter(raw!$H$2:$H10000,raw!$B$2:$B10000=raw!$B8378),1),"""")"),"")</f>
        <v/>
      </c>
      <c r="E8379" s="40" t="str">
        <f t="array" ref="E8379">IFERROR(INDEX(raw!$B:$H,MATCH(1,(raw!$B:$B=$B8379)*(raw!$D:$D=$C8379),0),7), "n/a")</f>
        <v/>
      </c>
    </row>
    <row r="8380">
      <c r="B8380" s="39" t="str">
        <f>IFERROR(raw!$B8379,"")</f>
        <v/>
      </c>
      <c r="C8380" s="39" t="str">
        <f>IFERROR(raw!$D8379,"")</f>
        <v/>
      </c>
      <c r="D8380" s="39" t="str">
        <f>IFERROR(__xludf.DUMMYFUNCTION("IFERROR(RANK(raw!$H8379,Filter(raw!$H$2:$H10000,raw!$B$2:$B10000=raw!$B8379),1),"""")"),"")</f>
        <v/>
      </c>
      <c r="E8380" s="40" t="str">
        <f t="array" ref="E8380">IFERROR(INDEX(raw!$B:$H,MATCH(1,(raw!$B:$B=$B8380)*(raw!$D:$D=$C8380),0),7), "n/a")</f>
        <v/>
      </c>
    </row>
    <row r="8381">
      <c r="B8381" s="39" t="str">
        <f>IFERROR(raw!$B8380,"")</f>
        <v/>
      </c>
      <c r="C8381" s="39" t="str">
        <f>IFERROR(raw!$D8380,"")</f>
        <v/>
      </c>
      <c r="D8381" s="39" t="str">
        <f>IFERROR(__xludf.DUMMYFUNCTION("IFERROR(RANK(raw!$H8380,Filter(raw!$H$2:$H10000,raw!$B$2:$B10000=raw!$B8380),1),"""")"),"")</f>
        <v/>
      </c>
      <c r="E8381" s="40" t="str">
        <f t="array" ref="E8381">IFERROR(INDEX(raw!$B:$H,MATCH(1,(raw!$B:$B=$B8381)*(raw!$D:$D=$C8381),0),7), "n/a")</f>
        <v/>
      </c>
    </row>
    <row r="8382">
      <c r="B8382" s="39" t="str">
        <f>IFERROR(raw!$B8381,"")</f>
        <v/>
      </c>
      <c r="C8382" s="39" t="str">
        <f>IFERROR(raw!$D8381,"")</f>
        <v/>
      </c>
      <c r="D8382" s="39" t="str">
        <f>IFERROR(__xludf.DUMMYFUNCTION("IFERROR(RANK(raw!$H8381,Filter(raw!$H$2:$H10000,raw!$B$2:$B10000=raw!$B8381),1),"""")"),"")</f>
        <v/>
      </c>
      <c r="E8382" s="40" t="str">
        <f t="array" ref="E8382">IFERROR(INDEX(raw!$B:$H,MATCH(1,(raw!$B:$B=$B8382)*(raw!$D:$D=$C8382),0),7), "n/a")</f>
        <v/>
      </c>
    </row>
    <row r="8383">
      <c r="B8383" s="39" t="str">
        <f>IFERROR(raw!$B8382,"")</f>
        <v/>
      </c>
      <c r="C8383" s="39" t="str">
        <f>IFERROR(raw!$D8382,"")</f>
        <v/>
      </c>
      <c r="D8383" s="39" t="str">
        <f>IFERROR(__xludf.DUMMYFUNCTION("IFERROR(RANK(raw!$H8382,Filter(raw!$H$2:$H10000,raw!$B$2:$B10000=raw!$B8382),1),"""")"),"")</f>
        <v/>
      </c>
      <c r="E8383" s="40" t="str">
        <f t="array" ref="E8383">IFERROR(INDEX(raw!$B:$H,MATCH(1,(raw!$B:$B=$B8383)*(raw!$D:$D=$C8383),0),7), "n/a")</f>
        <v/>
      </c>
    </row>
    <row r="8384">
      <c r="B8384" s="39" t="str">
        <f>IFERROR(raw!$B8383,"")</f>
        <v/>
      </c>
      <c r="C8384" s="39" t="str">
        <f>IFERROR(raw!$D8383,"")</f>
        <v/>
      </c>
      <c r="D8384" s="39" t="str">
        <f>IFERROR(__xludf.DUMMYFUNCTION("IFERROR(RANK(raw!$H8383,Filter(raw!$H$2:$H10000,raw!$B$2:$B10000=raw!$B8383),1),"""")"),"")</f>
        <v/>
      </c>
      <c r="E8384" s="40" t="str">
        <f t="array" ref="E8384">IFERROR(INDEX(raw!$B:$H,MATCH(1,(raw!$B:$B=$B8384)*(raw!$D:$D=$C8384),0),7), "n/a")</f>
        <v/>
      </c>
    </row>
    <row r="8385">
      <c r="B8385" s="39" t="str">
        <f>IFERROR(raw!$B8384,"")</f>
        <v/>
      </c>
      <c r="C8385" s="39" t="str">
        <f>IFERROR(raw!$D8384,"")</f>
        <v/>
      </c>
      <c r="D8385" s="39" t="str">
        <f>IFERROR(__xludf.DUMMYFUNCTION("IFERROR(RANK(raw!$H8384,Filter(raw!$H$2:$H10000,raw!$B$2:$B10000=raw!$B8384),1),"""")"),"")</f>
        <v/>
      </c>
      <c r="E8385" s="40" t="str">
        <f t="array" ref="E8385">IFERROR(INDEX(raw!$B:$H,MATCH(1,(raw!$B:$B=$B8385)*(raw!$D:$D=$C8385),0),7), "n/a")</f>
        <v/>
      </c>
    </row>
    <row r="8386">
      <c r="B8386" s="39" t="str">
        <f>IFERROR(raw!$B8385,"")</f>
        <v/>
      </c>
      <c r="C8386" s="39" t="str">
        <f>IFERROR(raw!$D8385,"")</f>
        <v/>
      </c>
      <c r="D8386" s="39" t="str">
        <f>IFERROR(__xludf.DUMMYFUNCTION("IFERROR(RANK(raw!$H8385,Filter(raw!$H$2:$H10000,raw!$B$2:$B10000=raw!$B8385),1),"""")"),"")</f>
        <v/>
      </c>
      <c r="E8386" s="40" t="str">
        <f t="array" ref="E8386">IFERROR(INDEX(raw!$B:$H,MATCH(1,(raw!$B:$B=$B8386)*(raw!$D:$D=$C8386),0),7), "n/a")</f>
        <v/>
      </c>
    </row>
    <row r="8387">
      <c r="B8387" s="39" t="str">
        <f>IFERROR(raw!$B8386,"")</f>
        <v/>
      </c>
      <c r="C8387" s="39" t="str">
        <f>IFERROR(raw!$D8386,"")</f>
        <v/>
      </c>
      <c r="D8387" s="39" t="str">
        <f>IFERROR(__xludf.DUMMYFUNCTION("IFERROR(RANK(raw!$H8386,Filter(raw!$H$2:$H10000,raw!$B$2:$B10000=raw!$B8386),1),"""")"),"")</f>
        <v/>
      </c>
      <c r="E8387" s="40" t="str">
        <f t="array" ref="E8387">IFERROR(INDEX(raw!$B:$H,MATCH(1,(raw!$B:$B=$B8387)*(raw!$D:$D=$C8387),0),7), "n/a")</f>
        <v/>
      </c>
    </row>
    <row r="8388">
      <c r="B8388" s="39" t="str">
        <f>IFERROR(raw!$B8387,"")</f>
        <v/>
      </c>
      <c r="C8388" s="39" t="str">
        <f>IFERROR(raw!$D8387,"")</f>
        <v/>
      </c>
      <c r="D8388" s="39" t="str">
        <f>IFERROR(__xludf.DUMMYFUNCTION("IFERROR(RANK(raw!$H8387,Filter(raw!$H$2:$H10000,raw!$B$2:$B10000=raw!$B8387),1),"""")"),"")</f>
        <v/>
      </c>
      <c r="E8388" s="40" t="str">
        <f t="array" ref="E8388">IFERROR(INDEX(raw!$B:$H,MATCH(1,(raw!$B:$B=$B8388)*(raw!$D:$D=$C8388),0),7), "n/a")</f>
        <v/>
      </c>
    </row>
    <row r="8389">
      <c r="B8389" s="39" t="str">
        <f>IFERROR(raw!$B8388,"")</f>
        <v/>
      </c>
      <c r="C8389" s="39" t="str">
        <f>IFERROR(raw!$D8388,"")</f>
        <v/>
      </c>
      <c r="D8389" s="39" t="str">
        <f>IFERROR(__xludf.DUMMYFUNCTION("IFERROR(RANK(raw!$H8388,Filter(raw!$H$2:$H10000,raw!$B$2:$B10000=raw!$B8388),1),"""")"),"")</f>
        <v/>
      </c>
      <c r="E8389" s="40" t="str">
        <f t="array" ref="E8389">IFERROR(INDEX(raw!$B:$H,MATCH(1,(raw!$B:$B=$B8389)*(raw!$D:$D=$C8389),0),7), "n/a")</f>
        <v/>
      </c>
    </row>
    <row r="8390">
      <c r="B8390" s="39" t="str">
        <f>IFERROR(raw!$B8389,"")</f>
        <v/>
      </c>
      <c r="C8390" s="39" t="str">
        <f>IFERROR(raw!$D8389,"")</f>
        <v/>
      </c>
      <c r="D8390" s="39" t="str">
        <f>IFERROR(__xludf.DUMMYFUNCTION("IFERROR(RANK(raw!$H8389,Filter(raw!$H$2:$H10000,raw!$B$2:$B10000=raw!$B8389),1),"""")"),"")</f>
        <v/>
      </c>
      <c r="E8390" s="40" t="str">
        <f t="array" ref="E8390">IFERROR(INDEX(raw!$B:$H,MATCH(1,(raw!$B:$B=$B8390)*(raw!$D:$D=$C8390),0),7), "n/a")</f>
        <v/>
      </c>
    </row>
    <row r="8391">
      <c r="B8391" s="39" t="str">
        <f>IFERROR(raw!$B8390,"")</f>
        <v/>
      </c>
      <c r="C8391" s="39" t="str">
        <f>IFERROR(raw!$D8390,"")</f>
        <v/>
      </c>
      <c r="D8391" s="39" t="str">
        <f>IFERROR(__xludf.DUMMYFUNCTION("IFERROR(RANK(raw!$H8390,Filter(raw!$H$2:$H10000,raw!$B$2:$B10000=raw!$B8390),1),"""")"),"")</f>
        <v/>
      </c>
      <c r="E8391" s="40" t="str">
        <f t="array" ref="E8391">IFERROR(INDEX(raw!$B:$H,MATCH(1,(raw!$B:$B=$B8391)*(raw!$D:$D=$C8391),0),7), "n/a")</f>
        <v/>
      </c>
    </row>
    <row r="8392">
      <c r="B8392" s="39" t="str">
        <f>IFERROR(raw!$B8391,"")</f>
        <v/>
      </c>
      <c r="C8392" s="39" t="str">
        <f>IFERROR(raw!$D8391,"")</f>
        <v/>
      </c>
      <c r="D8392" s="39" t="str">
        <f>IFERROR(__xludf.DUMMYFUNCTION("IFERROR(RANK(raw!$H8391,Filter(raw!$H$2:$H10000,raw!$B$2:$B10000=raw!$B8391),1),"""")"),"")</f>
        <v/>
      </c>
      <c r="E8392" s="40" t="str">
        <f t="array" ref="E8392">IFERROR(INDEX(raw!$B:$H,MATCH(1,(raw!$B:$B=$B8392)*(raw!$D:$D=$C8392),0),7), "n/a")</f>
        <v/>
      </c>
    </row>
    <row r="8393">
      <c r="B8393" s="39" t="str">
        <f>IFERROR(raw!$B8392,"")</f>
        <v/>
      </c>
      <c r="C8393" s="39" t="str">
        <f>IFERROR(raw!$D8392,"")</f>
        <v/>
      </c>
      <c r="D8393" s="39" t="str">
        <f>IFERROR(__xludf.DUMMYFUNCTION("IFERROR(RANK(raw!$H8392,Filter(raw!$H$2:$H10000,raw!$B$2:$B10000=raw!$B8392),1),"""")"),"")</f>
        <v/>
      </c>
      <c r="E8393" s="40" t="str">
        <f t="array" ref="E8393">IFERROR(INDEX(raw!$B:$H,MATCH(1,(raw!$B:$B=$B8393)*(raw!$D:$D=$C8393),0),7), "n/a")</f>
        <v/>
      </c>
    </row>
    <row r="8394">
      <c r="B8394" s="39" t="str">
        <f>IFERROR(raw!$B8393,"")</f>
        <v/>
      </c>
      <c r="C8394" s="39" t="str">
        <f>IFERROR(raw!$D8393,"")</f>
        <v/>
      </c>
      <c r="D8394" s="39" t="str">
        <f>IFERROR(__xludf.DUMMYFUNCTION("IFERROR(RANK(raw!$H8393,Filter(raw!$H$2:$H10000,raw!$B$2:$B10000=raw!$B8393),1),"""")"),"")</f>
        <v/>
      </c>
      <c r="E8394" s="40" t="str">
        <f t="array" ref="E8394">IFERROR(INDEX(raw!$B:$H,MATCH(1,(raw!$B:$B=$B8394)*(raw!$D:$D=$C8394),0),7), "n/a")</f>
        <v/>
      </c>
    </row>
    <row r="8395">
      <c r="B8395" s="39" t="str">
        <f>IFERROR(raw!$B8394,"")</f>
        <v/>
      </c>
      <c r="C8395" s="39" t="str">
        <f>IFERROR(raw!$D8394,"")</f>
        <v/>
      </c>
      <c r="D8395" s="39" t="str">
        <f>IFERROR(__xludf.DUMMYFUNCTION("IFERROR(RANK(raw!$H8394,Filter(raw!$H$2:$H10000,raw!$B$2:$B10000=raw!$B8394),1),"""")"),"")</f>
        <v/>
      </c>
      <c r="E8395" s="40" t="str">
        <f t="array" ref="E8395">IFERROR(INDEX(raw!$B:$H,MATCH(1,(raw!$B:$B=$B8395)*(raw!$D:$D=$C8395),0),7), "n/a")</f>
        <v/>
      </c>
    </row>
    <row r="8396">
      <c r="B8396" s="39" t="str">
        <f>IFERROR(raw!$B8395,"")</f>
        <v/>
      </c>
      <c r="C8396" s="39" t="str">
        <f>IFERROR(raw!$D8395,"")</f>
        <v/>
      </c>
      <c r="D8396" s="39" t="str">
        <f>IFERROR(__xludf.DUMMYFUNCTION("IFERROR(RANK(raw!$H8395,Filter(raw!$H$2:$H10000,raw!$B$2:$B10000=raw!$B8395),1),"""")"),"")</f>
        <v/>
      </c>
      <c r="E8396" s="40" t="str">
        <f t="array" ref="E8396">IFERROR(INDEX(raw!$B:$H,MATCH(1,(raw!$B:$B=$B8396)*(raw!$D:$D=$C8396),0),7), "n/a")</f>
        <v/>
      </c>
    </row>
    <row r="8397">
      <c r="B8397" s="39" t="str">
        <f>IFERROR(raw!$B8396,"")</f>
        <v/>
      </c>
      <c r="C8397" s="39" t="str">
        <f>IFERROR(raw!$D8396,"")</f>
        <v/>
      </c>
      <c r="D8397" s="39" t="str">
        <f>IFERROR(__xludf.DUMMYFUNCTION("IFERROR(RANK(raw!$H8396,Filter(raw!$H$2:$H10000,raw!$B$2:$B10000=raw!$B8396),1),"""")"),"")</f>
        <v/>
      </c>
      <c r="E8397" s="40" t="str">
        <f t="array" ref="E8397">IFERROR(INDEX(raw!$B:$H,MATCH(1,(raw!$B:$B=$B8397)*(raw!$D:$D=$C8397),0),7), "n/a")</f>
        <v/>
      </c>
    </row>
    <row r="8398">
      <c r="B8398" s="39" t="str">
        <f>IFERROR(raw!$B8397,"")</f>
        <v/>
      </c>
      <c r="C8398" s="39" t="str">
        <f>IFERROR(raw!$D8397,"")</f>
        <v/>
      </c>
      <c r="D8398" s="39" t="str">
        <f>IFERROR(__xludf.DUMMYFUNCTION("IFERROR(RANK(raw!$H8397,Filter(raw!$H$2:$H10000,raw!$B$2:$B10000=raw!$B8397),1),"""")"),"")</f>
        <v/>
      </c>
      <c r="E8398" s="40" t="str">
        <f t="array" ref="E8398">IFERROR(INDEX(raw!$B:$H,MATCH(1,(raw!$B:$B=$B8398)*(raw!$D:$D=$C8398),0),7), "n/a")</f>
        <v/>
      </c>
    </row>
    <row r="8399">
      <c r="B8399" s="39" t="str">
        <f>IFERROR(raw!$B8398,"")</f>
        <v/>
      </c>
      <c r="C8399" s="39" t="str">
        <f>IFERROR(raw!$D8398,"")</f>
        <v/>
      </c>
      <c r="D8399" s="39" t="str">
        <f>IFERROR(__xludf.DUMMYFUNCTION("IFERROR(RANK(raw!$H8398,Filter(raw!$H$2:$H10000,raw!$B$2:$B10000=raw!$B8398),1),"""")"),"")</f>
        <v/>
      </c>
      <c r="E8399" s="40" t="str">
        <f t="array" ref="E8399">IFERROR(INDEX(raw!$B:$H,MATCH(1,(raw!$B:$B=$B8399)*(raw!$D:$D=$C8399),0),7), "n/a")</f>
        <v/>
      </c>
    </row>
    <row r="8400">
      <c r="B8400" s="39" t="str">
        <f>IFERROR(raw!$B8399,"")</f>
        <v/>
      </c>
      <c r="C8400" s="39" t="str">
        <f>IFERROR(raw!$D8399,"")</f>
        <v/>
      </c>
      <c r="D8400" s="39" t="str">
        <f>IFERROR(__xludf.DUMMYFUNCTION("IFERROR(RANK(raw!$H8399,Filter(raw!$H$2:$H10000,raw!$B$2:$B10000=raw!$B8399),1),"""")"),"")</f>
        <v/>
      </c>
      <c r="E8400" s="40" t="str">
        <f t="array" ref="E8400">IFERROR(INDEX(raw!$B:$H,MATCH(1,(raw!$B:$B=$B8400)*(raw!$D:$D=$C8400),0),7), "n/a")</f>
        <v/>
      </c>
    </row>
    <row r="8401">
      <c r="B8401" s="39" t="str">
        <f>IFERROR(raw!$B8400,"")</f>
        <v/>
      </c>
      <c r="C8401" s="39" t="str">
        <f>IFERROR(raw!$D8400,"")</f>
        <v/>
      </c>
      <c r="D8401" s="39" t="str">
        <f>IFERROR(__xludf.DUMMYFUNCTION("IFERROR(RANK(raw!$H8400,Filter(raw!$H$2:$H10000,raw!$B$2:$B10000=raw!$B8400),1),"""")"),"")</f>
        <v/>
      </c>
      <c r="E8401" s="40" t="str">
        <f t="array" ref="E8401">IFERROR(INDEX(raw!$B:$H,MATCH(1,(raw!$B:$B=$B8401)*(raw!$D:$D=$C8401),0),7), "n/a")</f>
        <v/>
      </c>
    </row>
    <row r="8402">
      <c r="B8402" s="39" t="str">
        <f>IFERROR(raw!$B8401,"")</f>
        <v/>
      </c>
      <c r="C8402" s="39" t="str">
        <f>IFERROR(raw!$D8401,"")</f>
        <v/>
      </c>
      <c r="D8402" s="39" t="str">
        <f>IFERROR(__xludf.DUMMYFUNCTION("IFERROR(RANK(raw!$H8401,Filter(raw!$H$2:$H10000,raw!$B$2:$B10000=raw!$B8401),1),"""")"),"")</f>
        <v/>
      </c>
      <c r="E8402" s="40" t="str">
        <f t="array" ref="E8402">IFERROR(INDEX(raw!$B:$H,MATCH(1,(raw!$B:$B=$B8402)*(raw!$D:$D=$C8402),0),7), "n/a")</f>
        <v/>
      </c>
    </row>
    <row r="8403">
      <c r="B8403" s="39" t="str">
        <f>IFERROR(raw!$B8402,"")</f>
        <v/>
      </c>
      <c r="C8403" s="39" t="str">
        <f>IFERROR(raw!$D8402,"")</f>
        <v/>
      </c>
      <c r="D8403" s="39" t="str">
        <f>IFERROR(__xludf.DUMMYFUNCTION("IFERROR(RANK(raw!$H8402,Filter(raw!$H$2:$H10000,raw!$B$2:$B10000=raw!$B8402),1),"""")"),"")</f>
        <v/>
      </c>
      <c r="E8403" s="40" t="str">
        <f t="array" ref="E8403">IFERROR(INDEX(raw!$B:$H,MATCH(1,(raw!$B:$B=$B8403)*(raw!$D:$D=$C8403),0),7), "n/a")</f>
        <v/>
      </c>
    </row>
    <row r="8404">
      <c r="B8404" s="39" t="str">
        <f>IFERROR(raw!$B8403,"")</f>
        <v/>
      </c>
      <c r="C8404" s="39" t="str">
        <f>IFERROR(raw!$D8403,"")</f>
        <v/>
      </c>
      <c r="D8404" s="39" t="str">
        <f>IFERROR(__xludf.DUMMYFUNCTION("IFERROR(RANK(raw!$H8403,Filter(raw!$H$2:$H10000,raw!$B$2:$B10000=raw!$B8403),1),"""")"),"")</f>
        <v/>
      </c>
      <c r="E8404" s="40" t="str">
        <f t="array" ref="E8404">IFERROR(INDEX(raw!$B:$H,MATCH(1,(raw!$B:$B=$B8404)*(raw!$D:$D=$C8404),0),7), "n/a")</f>
        <v/>
      </c>
    </row>
    <row r="8405">
      <c r="B8405" s="39" t="str">
        <f>IFERROR(raw!$B8404,"")</f>
        <v/>
      </c>
      <c r="C8405" s="39" t="str">
        <f>IFERROR(raw!$D8404,"")</f>
        <v/>
      </c>
      <c r="D8405" s="39" t="str">
        <f>IFERROR(__xludf.DUMMYFUNCTION("IFERROR(RANK(raw!$H8404,Filter(raw!$H$2:$H10000,raw!$B$2:$B10000=raw!$B8404),1),"""")"),"")</f>
        <v/>
      </c>
      <c r="E8405" s="40" t="str">
        <f t="array" ref="E8405">IFERROR(INDEX(raw!$B:$H,MATCH(1,(raw!$B:$B=$B8405)*(raw!$D:$D=$C8405),0),7), "n/a")</f>
        <v/>
      </c>
    </row>
    <row r="8406">
      <c r="B8406" s="39" t="str">
        <f>IFERROR(raw!$B8405,"")</f>
        <v/>
      </c>
      <c r="C8406" s="39" t="str">
        <f>IFERROR(raw!$D8405,"")</f>
        <v/>
      </c>
      <c r="D8406" s="39" t="str">
        <f>IFERROR(__xludf.DUMMYFUNCTION("IFERROR(RANK(raw!$H8405,Filter(raw!$H$2:$H10000,raw!$B$2:$B10000=raw!$B8405),1),"""")"),"")</f>
        <v/>
      </c>
      <c r="E8406" s="40" t="str">
        <f t="array" ref="E8406">IFERROR(INDEX(raw!$B:$H,MATCH(1,(raw!$B:$B=$B8406)*(raw!$D:$D=$C8406),0),7), "n/a")</f>
        <v/>
      </c>
    </row>
    <row r="8407">
      <c r="B8407" s="39" t="str">
        <f>IFERROR(raw!$B8406,"")</f>
        <v/>
      </c>
      <c r="C8407" s="39" t="str">
        <f>IFERROR(raw!$D8406,"")</f>
        <v/>
      </c>
      <c r="D8407" s="39" t="str">
        <f>IFERROR(__xludf.DUMMYFUNCTION("IFERROR(RANK(raw!$H8406,Filter(raw!$H$2:$H10000,raw!$B$2:$B10000=raw!$B8406),1),"""")"),"")</f>
        <v/>
      </c>
      <c r="E8407" s="40" t="str">
        <f t="array" ref="E8407">IFERROR(INDEX(raw!$B:$H,MATCH(1,(raw!$B:$B=$B8407)*(raw!$D:$D=$C8407),0),7), "n/a")</f>
        <v/>
      </c>
    </row>
    <row r="8408">
      <c r="B8408" s="39" t="str">
        <f>IFERROR(raw!$B8407,"")</f>
        <v/>
      </c>
      <c r="C8408" s="39" t="str">
        <f>IFERROR(raw!$D8407,"")</f>
        <v/>
      </c>
      <c r="D8408" s="39" t="str">
        <f>IFERROR(__xludf.DUMMYFUNCTION("IFERROR(RANK(raw!$H8407,Filter(raw!$H$2:$H10000,raw!$B$2:$B10000=raw!$B8407),1),"""")"),"")</f>
        <v/>
      </c>
      <c r="E8408" s="40" t="str">
        <f t="array" ref="E8408">IFERROR(INDEX(raw!$B:$H,MATCH(1,(raw!$B:$B=$B8408)*(raw!$D:$D=$C8408),0),7), "n/a")</f>
        <v/>
      </c>
    </row>
    <row r="8409">
      <c r="B8409" s="39" t="str">
        <f>IFERROR(raw!$B8408,"")</f>
        <v/>
      </c>
      <c r="C8409" s="39" t="str">
        <f>IFERROR(raw!$D8408,"")</f>
        <v/>
      </c>
      <c r="D8409" s="39" t="str">
        <f>IFERROR(__xludf.DUMMYFUNCTION("IFERROR(RANK(raw!$H8408,Filter(raw!$H$2:$H10000,raw!$B$2:$B10000=raw!$B8408),1),"""")"),"")</f>
        <v/>
      </c>
      <c r="E8409" s="40" t="str">
        <f t="array" ref="E8409">IFERROR(INDEX(raw!$B:$H,MATCH(1,(raw!$B:$B=$B8409)*(raw!$D:$D=$C8409),0),7), "n/a")</f>
        <v/>
      </c>
    </row>
    <row r="8410">
      <c r="B8410" s="39" t="str">
        <f>IFERROR(raw!$B8409,"")</f>
        <v/>
      </c>
      <c r="C8410" s="39" t="str">
        <f>IFERROR(raw!$D8409,"")</f>
        <v/>
      </c>
      <c r="D8410" s="39" t="str">
        <f>IFERROR(__xludf.DUMMYFUNCTION("IFERROR(RANK(raw!$H8409,Filter(raw!$H$2:$H10000,raw!$B$2:$B10000=raw!$B8409),1),"""")"),"")</f>
        <v/>
      </c>
      <c r="E8410" s="40" t="str">
        <f t="array" ref="E8410">IFERROR(INDEX(raw!$B:$H,MATCH(1,(raw!$B:$B=$B8410)*(raw!$D:$D=$C8410),0),7), "n/a")</f>
        <v/>
      </c>
    </row>
    <row r="8411">
      <c r="B8411" s="39" t="str">
        <f>IFERROR(raw!$B8410,"")</f>
        <v/>
      </c>
      <c r="C8411" s="39" t="str">
        <f>IFERROR(raw!$D8410,"")</f>
        <v/>
      </c>
      <c r="D8411" s="39" t="str">
        <f>IFERROR(__xludf.DUMMYFUNCTION("IFERROR(RANK(raw!$H8410,Filter(raw!$H$2:$H10000,raw!$B$2:$B10000=raw!$B8410),1),"""")"),"")</f>
        <v/>
      </c>
      <c r="E8411" s="40" t="str">
        <f t="array" ref="E8411">IFERROR(INDEX(raw!$B:$H,MATCH(1,(raw!$B:$B=$B8411)*(raw!$D:$D=$C8411),0),7), "n/a")</f>
        <v/>
      </c>
    </row>
    <row r="8412">
      <c r="B8412" s="39" t="str">
        <f>IFERROR(raw!$B8411,"")</f>
        <v/>
      </c>
      <c r="C8412" s="39" t="str">
        <f>IFERROR(raw!$D8411,"")</f>
        <v/>
      </c>
      <c r="D8412" s="39" t="str">
        <f>IFERROR(__xludf.DUMMYFUNCTION("IFERROR(RANK(raw!$H8411,Filter(raw!$H$2:$H10000,raw!$B$2:$B10000=raw!$B8411),1),"""")"),"")</f>
        <v/>
      </c>
      <c r="E8412" s="40" t="str">
        <f t="array" ref="E8412">IFERROR(INDEX(raw!$B:$H,MATCH(1,(raw!$B:$B=$B8412)*(raw!$D:$D=$C8412),0),7), "n/a")</f>
        <v/>
      </c>
    </row>
    <row r="8413">
      <c r="B8413" s="39" t="str">
        <f>IFERROR(raw!$B8412,"")</f>
        <v/>
      </c>
      <c r="C8413" s="39" t="str">
        <f>IFERROR(raw!$D8412,"")</f>
        <v/>
      </c>
      <c r="D8413" s="39" t="str">
        <f>IFERROR(__xludf.DUMMYFUNCTION("IFERROR(RANK(raw!$H8412,Filter(raw!$H$2:$H10000,raw!$B$2:$B10000=raw!$B8412),1),"""")"),"")</f>
        <v/>
      </c>
      <c r="E8413" s="40" t="str">
        <f t="array" ref="E8413">IFERROR(INDEX(raw!$B:$H,MATCH(1,(raw!$B:$B=$B8413)*(raw!$D:$D=$C8413),0),7), "n/a")</f>
        <v/>
      </c>
    </row>
    <row r="8414">
      <c r="B8414" s="39" t="str">
        <f>IFERROR(raw!$B8413,"")</f>
        <v/>
      </c>
      <c r="C8414" s="39" t="str">
        <f>IFERROR(raw!$D8413,"")</f>
        <v/>
      </c>
      <c r="D8414" s="39" t="str">
        <f>IFERROR(__xludf.DUMMYFUNCTION("IFERROR(RANK(raw!$H8413,Filter(raw!$H$2:$H10000,raw!$B$2:$B10000=raw!$B8413),1),"""")"),"")</f>
        <v/>
      </c>
      <c r="E8414" s="40" t="str">
        <f t="array" ref="E8414">IFERROR(INDEX(raw!$B:$H,MATCH(1,(raw!$B:$B=$B8414)*(raw!$D:$D=$C8414),0),7), "n/a")</f>
        <v/>
      </c>
    </row>
    <row r="8415">
      <c r="B8415" s="39" t="str">
        <f>IFERROR(raw!$B8414,"")</f>
        <v/>
      </c>
      <c r="C8415" s="39" t="str">
        <f>IFERROR(raw!$D8414,"")</f>
        <v/>
      </c>
      <c r="D8415" s="39" t="str">
        <f>IFERROR(__xludf.DUMMYFUNCTION("IFERROR(RANK(raw!$H8414,Filter(raw!$H$2:$H10000,raw!$B$2:$B10000=raw!$B8414),1),"""")"),"")</f>
        <v/>
      </c>
      <c r="E8415" s="40" t="str">
        <f t="array" ref="E8415">IFERROR(INDEX(raw!$B:$H,MATCH(1,(raw!$B:$B=$B8415)*(raw!$D:$D=$C8415),0),7), "n/a")</f>
        <v/>
      </c>
    </row>
    <row r="8416">
      <c r="B8416" s="39" t="str">
        <f>IFERROR(raw!$B8415,"")</f>
        <v/>
      </c>
      <c r="C8416" s="39" t="str">
        <f>IFERROR(raw!$D8415,"")</f>
        <v/>
      </c>
      <c r="D8416" s="39" t="str">
        <f>IFERROR(__xludf.DUMMYFUNCTION("IFERROR(RANK(raw!$H8415,Filter(raw!$H$2:$H10000,raw!$B$2:$B10000=raw!$B8415),1),"""")"),"")</f>
        <v/>
      </c>
      <c r="E8416" s="40" t="str">
        <f t="array" ref="E8416">IFERROR(INDEX(raw!$B:$H,MATCH(1,(raw!$B:$B=$B8416)*(raw!$D:$D=$C8416),0),7), "n/a")</f>
        <v/>
      </c>
    </row>
    <row r="8417">
      <c r="B8417" s="39" t="str">
        <f>IFERROR(raw!$B8416,"")</f>
        <v/>
      </c>
      <c r="C8417" s="39" t="str">
        <f>IFERROR(raw!$D8416,"")</f>
        <v/>
      </c>
      <c r="D8417" s="39" t="str">
        <f>IFERROR(__xludf.DUMMYFUNCTION("IFERROR(RANK(raw!$H8416,Filter(raw!$H$2:$H10000,raw!$B$2:$B10000=raw!$B8416),1),"""")"),"")</f>
        <v/>
      </c>
      <c r="E8417" s="40" t="str">
        <f t="array" ref="E8417">IFERROR(INDEX(raw!$B:$H,MATCH(1,(raw!$B:$B=$B8417)*(raw!$D:$D=$C8417),0),7), "n/a")</f>
        <v/>
      </c>
    </row>
    <row r="8418">
      <c r="B8418" s="39" t="str">
        <f>IFERROR(raw!$B8417,"")</f>
        <v/>
      </c>
      <c r="C8418" s="39" t="str">
        <f>IFERROR(raw!$D8417,"")</f>
        <v/>
      </c>
      <c r="D8418" s="39" t="str">
        <f>IFERROR(__xludf.DUMMYFUNCTION("IFERROR(RANK(raw!$H8417,Filter(raw!$H$2:$H10000,raw!$B$2:$B10000=raw!$B8417),1),"""")"),"")</f>
        <v/>
      </c>
      <c r="E8418" s="40" t="str">
        <f t="array" ref="E8418">IFERROR(INDEX(raw!$B:$H,MATCH(1,(raw!$B:$B=$B8418)*(raw!$D:$D=$C8418),0),7), "n/a")</f>
        <v/>
      </c>
    </row>
    <row r="8419">
      <c r="B8419" s="39" t="str">
        <f>IFERROR(raw!$B8418,"")</f>
        <v/>
      </c>
      <c r="C8419" s="39" t="str">
        <f>IFERROR(raw!$D8418,"")</f>
        <v/>
      </c>
      <c r="D8419" s="39" t="str">
        <f>IFERROR(__xludf.DUMMYFUNCTION("IFERROR(RANK(raw!$H8418,Filter(raw!$H$2:$H10000,raw!$B$2:$B10000=raw!$B8418),1),"""")"),"")</f>
        <v/>
      </c>
      <c r="E8419" s="40" t="str">
        <f t="array" ref="E8419">IFERROR(INDEX(raw!$B:$H,MATCH(1,(raw!$B:$B=$B8419)*(raw!$D:$D=$C8419),0),7), "n/a")</f>
        <v/>
      </c>
    </row>
    <row r="8420">
      <c r="B8420" s="39" t="str">
        <f>IFERROR(raw!$B8419,"")</f>
        <v/>
      </c>
      <c r="C8420" s="39" t="str">
        <f>IFERROR(raw!$D8419,"")</f>
        <v/>
      </c>
      <c r="D8420" s="39" t="str">
        <f>IFERROR(__xludf.DUMMYFUNCTION("IFERROR(RANK(raw!$H8419,Filter(raw!$H$2:$H10000,raw!$B$2:$B10000=raw!$B8419),1),"""")"),"")</f>
        <v/>
      </c>
      <c r="E8420" s="40" t="str">
        <f t="array" ref="E8420">IFERROR(INDEX(raw!$B:$H,MATCH(1,(raw!$B:$B=$B8420)*(raw!$D:$D=$C8420),0),7), "n/a")</f>
        <v/>
      </c>
    </row>
    <row r="8421">
      <c r="B8421" s="39" t="str">
        <f>IFERROR(raw!$B8420,"")</f>
        <v/>
      </c>
      <c r="C8421" s="39" t="str">
        <f>IFERROR(raw!$D8420,"")</f>
        <v/>
      </c>
      <c r="D8421" s="39" t="str">
        <f>IFERROR(__xludf.DUMMYFUNCTION("IFERROR(RANK(raw!$H8420,Filter(raw!$H$2:$H10000,raw!$B$2:$B10000=raw!$B8420),1),"""")"),"")</f>
        <v/>
      </c>
      <c r="E8421" s="40" t="str">
        <f t="array" ref="E8421">IFERROR(INDEX(raw!$B:$H,MATCH(1,(raw!$B:$B=$B8421)*(raw!$D:$D=$C8421),0),7), "n/a")</f>
        <v/>
      </c>
    </row>
    <row r="8422">
      <c r="B8422" s="39" t="str">
        <f>IFERROR(raw!$B8421,"")</f>
        <v/>
      </c>
      <c r="C8422" s="39" t="str">
        <f>IFERROR(raw!$D8421,"")</f>
        <v/>
      </c>
      <c r="D8422" s="39" t="str">
        <f>IFERROR(__xludf.DUMMYFUNCTION("IFERROR(RANK(raw!$H8421,Filter(raw!$H$2:$H10000,raw!$B$2:$B10000=raw!$B8421),1),"""")"),"")</f>
        <v/>
      </c>
      <c r="E8422" s="40" t="str">
        <f t="array" ref="E8422">IFERROR(INDEX(raw!$B:$H,MATCH(1,(raw!$B:$B=$B8422)*(raw!$D:$D=$C8422),0),7), "n/a")</f>
        <v/>
      </c>
    </row>
    <row r="8423">
      <c r="B8423" s="39" t="str">
        <f>IFERROR(raw!$B8422,"")</f>
        <v/>
      </c>
      <c r="C8423" s="39" t="str">
        <f>IFERROR(raw!$D8422,"")</f>
        <v/>
      </c>
      <c r="D8423" s="39" t="str">
        <f>IFERROR(__xludf.DUMMYFUNCTION("IFERROR(RANK(raw!$H8422,Filter(raw!$H$2:$H10000,raw!$B$2:$B10000=raw!$B8422),1),"""")"),"")</f>
        <v/>
      </c>
      <c r="E8423" s="40" t="str">
        <f t="array" ref="E8423">IFERROR(INDEX(raw!$B:$H,MATCH(1,(raw!$B:$B=$B8423)*(raw!$D:$D=$C8423),0),7), "n/a")</f>
        <v/>
      </c>
    </row>
    <row r="8424">
      <c r="B8424" s="39" t="str">
        <f>IFERROR(raw!$B8423,"")</f>
        <v/>
      </c>
      <c r="C8424" s="39" t="str">
        <f>IFERROR(raw!$D8423,"")</f>
        <v/>
      </c>
      <c r="D8424" s="39" t="str">
        <f>IFERROR(__xludf.DUMMYFUNCTION("IFERROR(RANK(raw!$H8423,Filter(raw!$H$2:$H10000,raw!$B$2:$B10000=raw!$B8423),1),"""")"),"")</f>
        <v/>
      </c>
      <c r="E8424" s="40" t="str">
        <f t="array" ref="E8424">IFERROR(INDEX(raw!$B:$H,MATCH(1,(raw!$B:$B=$B8424)*(raw!$D:$D=$C8424),0),7), "n/a")</f>
        <v/>
      </c>
    </row>
    <row r="8425">
      <c r="B8425" s="39" t="str">
        <f>IFERROR(raw!$B8424,"")</f>
        <v/>
      </c>
      <c r="C8425" s="39" t="str">
        <f>IFERROR(raw!$D8424,"")</f>
        <v/>
      </c>
      <c r="D8425" s="39" t="str">
        <f>IFERROR(__xludf.DUMMYFUNCTION("IFERROR(RANK(raw!$H8424,Filter(raw!$H$2:$H10000,raw!$B$2:$B10000=raw!$B8424),1),"""")"),"")</f>
        <v/>
      </c>
      <c r="E8425" s="40" t="str">
        <f t="array" ref="E8425">IFERROR(INDEX(raw!$B:$H,MATCH(1,(raw!$B:$B=$B8425)*(raw!$D:$D=$C8425),0),7), "n/a")</f>
        <v/>
      </c>
    </row>
    <row r="8426">
      <c r="B8426" s="39" t="str">
        <f>IFERROR(raw!$B8425,"")</f>
        <v/>
      </c>
      <c r="C8426" s="39" t="str">
        <f>IFERROR(raw!$D8425,"")</f>
        <v/>
      </c>
      <c r="D8426" s="39" t="str">
        <f>IFERROR(__xludf.DUMMYFUNCTION("IFERROR(RANK(raw!$H8425,Filter(raw!$H$2:$H10000,raw!$B$2:$B10000=raw!$B8425),1),"""")"),"")</f>
        <v/>
      </c>
      <c r="E8426" s="40" t="str">
        <f t="array" ref="E8426">IFERROR(INDEX(raw!$B:$H,MATCH(1,(raw!$B:$B=$B8426)*(raw!$D:$D=$C8426),0),7), "n/a")</f>
        <v/>
      </c>
    </row>
    <row r="8427">
      <c r="B8427" s="39" t="str">
        <f>IFERROR(raw!$B8426,"")</f>
        <v/>
      </c>
      <c r="C8427" s="39" t="str">
        <f>IFERROR(raw!$D8426,"")</f>
        <v/>
      </c>
      <c r="D8427" s="39" t="str">
        <f>IFERROR(__xludf.DUMMYFUNCTION("IFERROR(RANK(raw!$H8426,Filter(raw!$H$2:$H10000,raw!$B$2:$B10000=raw!$B8426),1),"""")"),"")</f>
        <v/>
      </c>
      <c r="E8427" s="40" t="str">
        <f t="array" ref="E8427">IFERROR(INDEX(raw!$B:$H,MATCH(1,(raw!$B:$B=$B8427)*(raw!$D:$D=$C8427),0),7), "n/a")</f>
        <v/>
      </c>
    </row>
    <row r="8428">
      <c r="B8428" s="39" t="str">
        <f>IFERROR(raw!$B8427,"")</f>
        <v/>
      </c>
      <c r="C8428" s="39" t="str">
        <f>IFERROR(raw!$D8427,"")</f>
        <v/>
      </c>
      <c r="D8428" s="39" t="str">
        <f>IFERROR(__xludf.DUMMYFUNCTION("IFERROR(RANK(raw!$H8427,Filter(raw!$H$2:$H10000,raw!$B$2:$B10000=raw!$B8427),1),"""")"),"")</f>
        <v/>
      </c>
      <c r="E8428" s="40" t="str">
        <f t="array" ref="E8428">IFERROR(INDEX(raw!$B:$H,MATCH(1,(raw!$B:$B=$B8428)*(raw!$D:$D=$C8428),0),7), "n/a")</f>
        <v/>
      </c>
    </row>
    <row r="8429">
      <c r="B8429" s="39" t="str">
        <f>IFERROR(raw!$B8428,"")</f>
        <v/>
      </c>
      <c r="C8429" s="39" t="str">
        <f>IFERROR(raw!$D8428,"")</f>
        <v/>
      </c>
      <c r="D8429" s="39" t="str">
        <f>IFERROR(__xludf.DUMMYFUNCTION("IFERROR(RANK(raw!$H8428,Filter(raw!$H$2:$H10000,raw!$B$2:$B10000=raw!$B8428),1),"""")"),"")</f>
        <v/>
      </c>
      <c r="E8429" s="40" t="str">
        <f t="array" ref="E8429">IFERROR(INDEX(raw!$B:$H,MATCH(1,(raw!$B:$B=$B8429)*(raw!$D:$D=$C8429),0),7), "n/a")</f>
        <v/>
      </c>
    </row>
    <row r="8430">
      <c r="B8430" s="39" t="str">
        <f>IFERROR(raw!$B8429,"")</f>
        <v/>
      </c>
      <c r="C8430" s="39" t="str">
        <f>IFERROR(raw!$D8429,"")</f>
        <v/>
      </c>
      <c r="D8430" s="39" t="str">
        <f>IFERROR(__xludf.DUMMYFUNCTION("IFERROR(RANK(raw!$H8429,Filter(raw!$H$2:$H10000,raw!$B$2:$B10000=raw!$B8429),1),"""")"),"")</f>
        <v/>
      </c>
      <c r="E8430" s="40" t="str">
        <f t="array" ref="E8430">IFERROR(INDEX(raw!$B:$H,MATCH(1,(raw!$B:$B=$B8430)*(raw!$D:$D=$C8430),0),7), "n/a")</f>
        <v/>
      </c>
    </row>
    <row r="8431">
      <c r="B8431" s="39" t="str">
        <f>IFERROR(raw!$B8430,"")</f>
        <v/>
      </c>
      <c r="C8431" s="39" t="str">
        <f>IFERROR(raw!$D8430,"")</f>
        <v/>
      </c>
      <c r="D8431" s="39" t="str">
        <f>IFERROR(__xludf.DUMMYFUNCTION("IFERROR(RANK(raw!$H8430,Filter(raw!$H$2:$H10000,raw!$B$2:$B10000=raw!$B8430),1),"""")"),"")</f>
        <v/>
      </c>
      <c r="E8431" s="40" t="str">
        <f t="array" ref="E8431">IFERROR(INDEX(raw!$B:$H,MATCH(1,(raw!$B:$B=$B8431)*(raw!$D:$D=$C8431),0),7), "n/a")</f>
        <v/>
      </c>
    </row>
    <row r="8432">
      <c r="B8432" s="39" t="str">
        <f>IFERROR(raw!$B8431,"")</f>
        <v/>
      </c>
      <c r="C8432" s="39" t="str">
        <f>IFERROR(raw!$D8431,"")</f>
        <v/>
      </c>
      <c r="D8432" s="39" t="str">
        <f>IFERROR(__xludf.DUMMYFUNCTION("IFERROR(RANK(raw!$H8431,Filter(raw!$H$2:$H10000,raw!$B$2:$B10000=raw!$B8431),1),"""")"),"")</f>
        <v/>
      </c>
      <c r="E8432" s="40" t="str">
        <f t="array" ref="E8432">IFERROR(INDEX(raw!$B:$H,MATCH(1,(raw!$B:$B=$B8432)*(raw!$D:$D=$C8432),0),7), "n/a")</f>
        <v/>
      </c>
    </row>
    <row r="8433">
      <c r="B8433" s="39" t="str">
        <f>IFERROR(raw!$B8432,"")</f>
        <v/>
      </c>
      <c r="C8433" s="39" t="str">
        <f>IFERROR(raw!$D8432,"")</f>
        <v/>
      </c>
      <c r="D8433" s="39" t="str">
        <f>IFERROR(__xludf.DUMMYFUNCTION("IFERROR(RANK(raw!$H8432,Filter(raw!$H$2:$H10000,raw!$B$2:$B10000=raw!$B8432),1),"""")"),"")</f>
        <v/>
      </c>
      <c r="E8433" s="40" t="str">
        <f t="array" ref="E8433">IFERROR(INDEX(raw!$B:$H,MATCH(1,(raw!$B:$B=$B8433)*(raw!$D:$D=$C8433),0),7), "n/a")</f>
        <v/>
      </c>
    </row>
    <row r="8434">
      <c r="B8434" s="39" t="str">
        <f>IFERROR(raw!$B8433,"")</f>
        <v/>
      </c>
      <c r="C8434" s="39" t="str">
        <f>IFERROR(raw!$D8433,"")</f>
        <v/>
      </c>
      <c r="D8434" s="39" t="str">
        <f>IFERROR(__xludf.DUMMYFUNCTION("IFERROR(RANK(raw!$H8433,Filter(raw!$H$2:$H10000,raw!$B$2:$B10000=raw!$B8433),1),"""")"),"")</f>
        <v/>
      </c>
      <c r="E8434" s="40" t="str">
        <f t="array" ref="E8434">IFERROR(INDEX(raw!$B:$H,MATCH(1,(raw!$B:$B=$B8434)*(raw!$D:$D=$C8434),0),7), "n/a")</f>
        <v/>
      </c>
    </row>
    <row r="8435">
      <c r="B8435" s="39" t="str">
        <f>IFERROR(raw!$B8434,"")</f>
        <v/>
      </c>
      <c r="C8435" s="39" t="str">
        <f>IFERROR(raw!$D8434,"")</f>
        <v/>
      </c>
      <c r="D8435" s="39" t="str">
        <f>IFERROR(__xludf.DUMMYFUNCTION("IFERROR(RANK(raw!$H8434,Filter(raw!$H$2:$H10000,raw!$B$2:$B10000=raw!$B8434),1),"""")"),"")</f>
        <v/>
      </c>
      <c r="E8435" s="40" t="str">
        <f t="array" ref="E8435">IFERROR(INDEX(raw!$B:$H,MATCH(1,(raw!$B:$B=$B8435)*(raw!$D:$D=$C8435),0),7), "n/a")</f>
        <v/>
      </c>
    </row>
    <row r="8436">
      <c r="B8436" s="39" t="str">
        <f>IFERROR(raw!$B8435,"")</f>
        <v/>
      </c>
      <c r="C8436" s="39" t="str">
        <f>IFERROR(raw!$D8435,"")</f>
        <v/>
      </c>
      <c r="D8436" s="39" t="str">
        <f>IFERROR(__xludf.DUMMYFUNCTION("IFERROR(RANK(raw!$H8435,Filter(raw!$H$2:$H10000,raw!$B$2:$B10000=raw!$B8435),1),"""")"),"")</f>
        <v/>
      </c>
      <c r="E8436" s="40" t="str">
        <f t="array" ref="E8436">IFERROR(INDEX(raw!$B:$H,MATCH(1,(raw!$B:$B=$B8436)*(raw!$D:$D=$C8436),0),7), "n/a")</f>
        <v/>
      </c>
    </row>
    <row r="8437">
      <c r="B8437" s="39" t="str">
        <f>IFERROR(raw!$B8436,"")</f>
        <v/>
      </c>
      <c r="C8437" s="39" t="str">
        <f>IFERROR(raw!$D8436,"")</f>
        <v/>
      </c>
      <c r="D8437" s="39" t="str">
        <f>IFERROR(__xludf.DUMMYFUNCTION("IFERROR(RANK(raw!$H8436,Filter(raw!$H$2:$H10000,raw!$B$2:$B10000=raw!$B8436),1),"""")"),"")</f>
        <v/>
      </c>
      <c r="E8437" s="40" t="str">
        <f t="array" ref="E8437">IFERROR(INDEX(raw!$B:$H,MATCH(1,(raw!$B:$B=$B8437)*(raw!$D:$D=$C8437),0),7), "n/a")</f>
        <v/>
      </c>
    </row>
    <row r="8438">
      <c r="B8438" s="39" t="str">
        <f>IFERROR(raw!$B8437,"")</f>
        <v/>
      </c>
      <c r="C8438" s="39" t="str">
        <f>IFERROR(raw!$D8437,"")</f>
        <v/>
      </c>
      <c r="D8438" s="39" t="str">
        <f>IFERROR(__xludf.DUMMYFUNCTION("IFERROR(RANK(raw!$H8437,Filter(raw!$H$2:$H10000,raw!$B$2:$B10000=raw!$B8437),1),"""")"),"")</f>
        <v/>
      </c>
      <c r="E8438" s="40" t="str">
        <f t="array" ref="E8438">IFERROR(INDEX(raw!$B:$H,MATCH(1,(raw!$B:$B=$B8438)*(raw!$D:$D=$C8438),0),7), "n/a")</f>
        <v/>
      </c>
    </row>
    <row r="8439">
      <c r="B8439" s="39" t="str">
        <f>IFERROR(raw!$B8438,"")</f>
        <v/>
      </c>
      <c r="C8439" s="39" t="str">
        <f>IFERROR(raw!$D8438,"")</f>
        <v/>
      </c>
      <c r="D8439" s="39" t="str">
        <f>IFERROR(__xludf.DUMMYFUNCTION("IFERROR(RANK(raw!$H8438,Filter(raw!$H$2:$H10000,raw!$B$2:$B10000=raw!$B8438),1),"""")"),"")</f>
        <v/>
      </c>
      <c r="E8439" s="40" t="str">
        <f t="array" ref="E8439">IFERROR(INDEX(raw!$B:$H,MATCH(1,(raw!$B:$B=$B8439)*(raw!$D:$D=$C8439),0),7), "n/a")</f>
        <v/>
      </c>
    </row>
    <row r="8440">
      <c r="B8440" s="39" t="str">
        <f>IFERROR(raw!$B8439,"")</f>
        <v/>
      </c>
      <c r="C8440" s="39" t="str">
        <f>IFERROR(raw!$D8439,"")</f>
        <v/>
      </c>
      <c r="D8440" s="39" t="str">
        <f>IFERROR(__xludf.DUMMYFUNCTION("IFERROR(RANK(raw!$H8439,Filter(raw!$H$2:$H10000,raw!$B$2:$B10000=raw!$B8439),1),"""")"),"")</f>
        <v/>
      </c>
      <c r="E8440" s="40" t="str">
        <f t="array" ref="E8440">IFERROR(INDEX(raw!$B:$H,MATCH(1,(raw!$B:$B=$B8440)*(raw!$D:$D=$C8440),0),7), "n/a")</f>
        <v/>
      </c>
    </row>
    <row r="8441">
      <c r="B8441" s="39" t="str">
        <f>IFERROR(raw!$B8440,"")</f>
        <v/>
      </c>
      <c r="C8441" s="39" t="str">
        <f>IFERROR(raw!$D8440,"")</f>
        <v/>
      </c>
      <c r="D8441" s="39" t="str">
        <f>IFERROR(__xludf.DUMMYFUNCTION("IFERROR(RANK(raw!$H8440,Filter(raw!$H$2:$H10000,raw!$B$2:$B10000=raw!$B8440),1),"""")"),"")</f>
        <v/>
      </c>
      <c r="E8441" s="40" t="str">
        <f t="array" ref="E8441">IFERROR(INDEX(raw!$B:$H,MATCH(1,(raw!$B:$B=$B8441)*(raw!$D:$D=$C8441),0),7), "n/a")</f>
        <v/>
      </c>
    </row>
    <row r="8442">
      <c r="B8442" s="39" t="str">
        <f>IFERROR(raw!$B8441,"")</f>
        <v/>
      </c>
      <c r="C8442" s="39" t="str">
        <f>IFERROR(raw!$D8441,"")</f>
        <v/>
      </c>
      <c r="D8442" s="39" t="str">
        <f>IFERROR(__xludf.DUMMYFUNCTION("IFERROR(RANK(raw!$H8441,Filter(raw!$H$2:$H10000,raw!$B$2:$B10000=raw!$B8441),1),"""")"),"")</f>
        <v/>
      </c>
      <c r="E8442" s="40" t="str">
        <f t="array" ref="E8442">IFERROR(INDEX(raw!$B:$H,MATCH(1,(raw!$B:$B=$B8442)*(raw!$D:$D=$C8442),0),7), "n/a")</f>
        <v/>
      </c>
    </row>
    <row r="8443">
      <c r="B8443" s="39" t="str">
        <f>IFERROR(raw!$B8442,"")</f>
        <v/>
      </c>
      <c r="C8443" s="39" t="str">
        <f>IFERROR(raw!$D8442,"")</f>
        <v/>
      </c>
      <c r="D8443" s="39" t="str">
        <f>IFERROR(__xludf.DUMMYFUNCTION("IFERROR(RANK(raw!$H8442,Filter(raw!$H$2:$H10000,raw!$B$2:$B10000=raw!$B8442),1),"""")"),"")</f>
        <v/>
      </c>
      <c r="E8443" s="40" t="str">
        <f t="array" ref="E8443">IFERROR(INDEX(raw!$B:$H,MATCH(1,(raw!$B:$B=$B8443)*(raw!$D:$D=$C8443),0),7), "n/a")</f>
        <v/>
      </c>
    </row>
    <row r="8444">
      <c r="B8444" s="39" t="str">
        <f>IFERROR(raw!$B8443,"")</f>
        <v/>
      </c>
      <c r="C8444" s="39" t="str">
        <f>IFERROR(raw!$D8443,"")</f>
        <v/>
      </c>
      <c r="D8444" s="39" t="str">
        <f>IFERROR(__xludf.DUMMYFUNCTION("IFERROR(RANK(raw!$H8443,Filter(raw!$H$2:$H10000,raw!$B$2:$B10000=raw!$B8443),1),"""")"),"")</f>
        <v/>
      </c>
      <c r="E8444" s="40" t="str">
        <f t="array" ref="E8444">IFERROR(INDEX(raw!$B:$H,MATCH(1,(raw!$B:$B=$B8444)*(raw!$D:$D=$C8444),0),7), "n/a")</f>
        <v/>
      </c>
    </row>
    <row r="8445">
      <c r="B8445" s="39" t="str">
        <f>IFERROR(raw!$B8444,"")</f>
        <v/>
      </c>
      <c r="C8445" s="39" t="str">
        <f>IFERROR(raw!$D8444,"")</f>
        <v/>
      </c>
      <c r="D8445" s="39" t="str">
        <f>IFERROR(__xludf.DUMMYFUNCTION("IFERROR(RANK(raw!$H8444,Filter(raw!$H$2:$H10000,raw!$B$2:$B10000=raw!$B8444),1),"""")"),"")</f>
        <v/>
      </c>
      <c r="E8445" s="40" t="str">
        <f t="array" ref="E8445">IFERROR(INDEX(raw!$B:$H,MATCH(1,(raw!$B:$B=$B8445)*(raw!$D:$D=$C8445),0),7), "n/a")</f>
        <v/>
      </c>
    </row>
    <row r="8446">
      <c r="B8446" s="39" t="str">
        <f>IFERROR(raw!$B8445,"")</f>
        <v/>
      </c>
      <c r="C8446" s="39" t="str">
        <f>IFERROR(raw!$D8445,"")</f>
        <v/>
      </c>
      <c r="D8446" s="39" t="str">
        <f>IFERROR(__xludf.DUMMYFUNCTION("IFERROR(RANK(raw!$H8445,Filter(raw!$H$2:$H10000,raw!$B$2:$B10000=raw!$B8445),1),"""")"),"")</f>
        <v/>
      </c>
      <c r="E8446" s="40" t="str">
        <f t="array" ref="E8446">IFERROR(INDEX(raw!$B:$H,MATCH(1,(raw!$B:$B=$B8446)*(raw!$D:$D=$C8446),0),7), "n/a")</f>
        <v/>
      </c>
    </row>
    <row r="8447">
      <c r="B8447" s="39" t="str">
        <f>IFERROR(raw!$B8446,"")</f>
        <v/>
      </c>
      <c r="C8447" s="39" t="str">
        <f>IFERROR(raw!$D8446,"")</f>
        <v/>
      </c>
      <c r="D8447" s="39" t="str">
        <f>IFERROR(__xludf.DUMMYFUNCTION("IFERROR(RANK(raw!$H8446,Filter(raw!$H$2:$H10000,raw!$B$2:$B10000=raw!$B8446),1),"""")"),"")</f>
        <v/>
      </c>
      <c r="E8447" s="40" t="str">
        <f t="array" ref="E8447">IFERROR(INDEX(raw!$B:$H,MATCH(1,(raw!$B:$B=$B8447)*(raw!$D:$D=$C8447),0),7), "n/a")</f>
        <v/>
      </c>
    </row>
    <row r="8448">
      <c r="B8448" s="39" t="str">
        <f>IFERROR(raw!$B8447,"")</f>
        <v/>
      </c>
      <c r="C8448" s="39" t="str">
        <f>IFERROR(raw!$D8447,"")</f>
        <v/>
      </c>
      <c r="D8448" s="39" t="str">
        <f>IFERROR(__xludf.DUMMYFUNCTION("IFERROR(RANK(raw!$H8447,Filter(raw!$H$2:$H10000,raw!$B$2:$B10000=raw!$B8447),1),"""")"),"")</f>
        <v/>
      </c>
      <c r="E8448" s="40" t="str">
        <f t="array" ref="E8448">IFERROR(INDEX(raw!$B:$H,MATCH(1,(raw!$B:$B=$B8448)*(raw!$D:$D=$C8448),0),7), "n/a")</f>
        <v/>
      </c>
    </row>
    <row r="8449">
      <c r="B8449" s="39" t="str">
        <f>IFERROR(raw!$B8448,"")</f>
        <v/>
      </c>
      <c r="C8449" s="39" t="str">
        <f>IFERROR(raw!$D8448,"")</f>
        <v/>
      </c>
      <c r="D8449" s="39" t="str">
        <f>IFERROR(__xludf.DUMMYFUNCTION("IFERROR(RANK(raw!$H8448,Filter(raw!$H$2:$H10000,raw!$B$2:$B10000=raw!$B8448),1),"""")"),"")</f>
        <v/>
      </c>
      <c r="E8449" s="40" t="str">
        <f t="array" ref="E8449">IFERROR(INDEX(raw!$B:$H,MATCH(1,(raw!$B:$B=$B8449)*(raw!$D:$D=$C8449),0),7), "n/a")</f>
        <v/>
      </c>
    </row>
    <row r="8450">
      <c r="B8450" s="39" t="str">
        <f>IFERROR(raw!$B8449,"")</f>
        <v/>
      </c>
      <c r="C8450" s="39" t="str">
        <f>IFERROR(raw!$D8449,"")</f>
        <v/>
      </c>
      <c r="D8450" s="39" t="str">
        <f>IFERROR(__xludf.DUMMYFUNCTION("IFERROR(RANK(raw!$H8449,Filter(raw!$H$2:$H10000,raw!$B$2:$B10000=raw!$B8449),1),"""")"),"")</f>
        <v/>
      </c>
      <c r="E8450" s="40" t="str">
        <f t="array" ref="E8450">IFERROR(INDEX(raw!$B:$H,MATCH(1,(raw!$B:$B=$B8450)*(raw!$D:$D=$C8450),0),7), "n/a")</f>
        <v/>
      </c>
    </row>
    <row r="8451">
      <c r="B8451" s="39" t="str">
        <f>IFERROR(raw!$B8450,"")</f>
        <v/>
      </c>
      <c r="C8451" s="39" t="str">
        <f>IFERROR(raw!$D8450,"")</f>
        <v/>
      </c>
      <c r="D8451" s="39" t="str">
        <f>IFERROR(__xludf.DUMMYFUNCTION("IFERROR(RANK(raw!$H8450,Filter(raw!$H$2:$H10000,raw!$B$2:$B10000=raw!$B8450),1),"""")"),"")</f>
        <v/>
      </c>
      <c r="E8451" s="40" t="str">
        <f t="array" ref="E8451">IFERROR(INDEX(raw!$B:$H,MATCH(1,(raw!$B:$B=$B8451)*(raw!$D:$D=$C8451),0),7), "n/a")</f>
        <v/>
      </c>
    </row>
    <row r="8452">
      <c r="B8452" s="39" t="str">
        <f>IFERROR(raw!$B8451,"")</f>
        <v/>
      </c>
      <c r="C8452" s="39" t="str">
        <f>IFERROR(raw!$D8451,"")</f>
        <v/>
      </c>
      <c r="D8452" s="39" t="str">
        <f>IFERROR(__xludf.DUMMYFUNCTION("IFERROR(RANK(raw!$H8451,Filter(raw!$H$2:$H10000,raw!$B$2:$B10000=raw!$B8451),1),"""")"),"")</f>
        <v/>
      </c>
      <c r="E8452" s="40" t="str">
        <f t="array" ref="E8452">IFERROR(INDEX(raw!$B:$H,MATCH(1,(raw!$B:$B=$B8452)*(raw!$D:$D=$C8452),0),7), "n/a")</f>
        <v/>
      </c>
    </row>
    <row r="8453">
      <c r="B8453" s="39" t="str">
        <f>IFERROR(raw!$B8452,"")</f>
        <v/>
      </c>
      <c r="C8453" s="39" t="str">
        <f>IFERROR(raw!$D8452,"")</f>
        <v/>
      </c>
      <c r="D8453" s="39" t="str">
        <f>IFERROR(__xludf.DUMMYFUNCTION("IFERROR(RANK(raw!$H8452,Filter(raw!$H$2:$H10000,raw!$B$2:$B10000=raw!$B8452),1),"""")"),"")</f>
        <v/>
      </c>
      <c r="E8453" s="40" t="str">
        <f t="array" ref="E8453">IFERROR(INDEX(raw!$B:$H,MATCH(1,(raw!$B:$B=$B8453)*(raw!$D:$D=$C8453),0),7), "n/a")</f>
        <v/>
      </c>
    </row>
    <row r="8454">
      <c r="B8454" s="39" t="str">
        <f>IFERROR(raw!$B8453,"")</f>
        <v/>
      </c>
      <c r="C8454" s="39" t="str">
        <f>IFERROR(raw!$D8453,"")</f>
        <v/>
      </c>
      <c r="D8454" s="39" t="str">
        <f>IFERROR(__xludf.DUMMYFUNCTION("IFERROR(RANK(raw!$H8453,Filter(raw!$H$2:$H10000,raw!$B$2:$B10000=raw!$B8453),1),"""")"),"")</f>
        <v/>
      </c>
      <c r="E8454" s="40" t="str">
        <f t="array" ref="E8454">IFERROR(INDEX(raw!$B:$H,MATCH(1,(raw!$B:$B=$B8454)*(raw!$D:$D=$C8454),0),7), "n/a")</f>
        <v/>
      </c>
    </row>
    <row r="8455">
      <c r="B8455" s="39" t="str">
        <f>IFERROR(raw!$B8454,"")</f>
        <v/>
      </c>
      <c r="C8455" s="39" t="str">
        <f>IFERROR(raw!$D8454,"")</f>
        <v/>
      </c>
      <c r="D8455" s="39" t="str">
        <f>IFERROR(__xludf.DUMMYFUNCTION("IFERROR(RANK(raw!$H8454,Filter(raw!$H$2:$H10000,raw!$B$2:$B10000=raw!$B8454),1),"""")"),"")</f>
        <v/>
      </c>
      <c r="E8455" s="40" t="str">
        <f t="array" ref="E8455">IFERROR(INDEX(raw!$B:$H,MATCH(1,(raw!$B:$B=$B8455)*(raw!$D:$D=$C8455),0),7), "n/a")</f>
        <v/>
      </c>
    </row>
    <row r="8456">
      <c r="B8456" s="39" t="str">
        <f>IFERROR(raw!$B8455,"")</f>
        <v/>
      </c>
      <c r="C8456" s="39" t="str">
        <f>IFERROR(raw!$D8455,"")</f>
        <v/>
      </c>
      <c r="D8456" s="39" t="str">
        <f>IFERROR(__xludf.DUMMYFUNCTION("IFERROR(RANK(raw!$H8455,Filter(raw!$H$2:$H10000,raw!$B$2:$B10000=raw!$B8455),1),"""")"),"")</f>
        <v/>
      </c>
      <c r="E8456" s="40" t="str">
        <f t="array" ref="E8456">IFERROR(INDEX(raw!$B:$H,MATCH(1,(raw!$B:$B=$B8456)*(raw!$D:$D=$C8456),0),7), "n/a")</f>
        <v/>
      </c>
    </row>
    <row r="8457">
      <c r="B8457" s="39" t="str">
        <f>IFERROR(raw!$B8456,"")</f>
        <v/>
      </c>
      <c r="C8457" s="39" t="str">
        <f>IFERROR(raw!$D8456,"")</f>
        <v/>
      </c>
      <c r="D8457" s="39" t="str">
        <f>IFERROR(__xludf.DUMMYFUNCTION("IFERROR(RANK(raw!$H8456,Filter(raw!$H$2:$H10000,raw!$B$2:$B10000=raw!$B8456),1),"""")"),"")</f>
        <v/>
      </c>
      <c r="E8457" s="40" t="str">
        <f t="array" ref="E8457">IFERROR(INDEX(raw!$B:$H,MATCH(1,(raw!$B:$B=$B8457)*(raw!$D:$D=$C8457),0),7), "n/a")</f>
        <v/>
      </c>
    </row>
    <row r="8458">
      <c r="B8458" s="39" t="str">
        <f>IFERROR(raw!$B8457,"")</f>
        <v/>
      </c>
      <c r="C8458" s="39" t="str">
        <f>IFERROR(raw!$D8457,"")</f>
        <v/>
      </c>
      <c r="D8458" s="39" t="str">
        <f>IFERROR(__xludf.DUMMYFUNCTION("IFERROR(RANK(raw!$H8457,Filter(raw!$H$2:$H10000,raw!$B$2:$B10000=raw!$B8457),1),"""")"),"")</f>
        <v/>
      </c>
      <c r="E8458" s="40" t="str">
        <f t="array" ref="E8458">IFERROR(INDEX(raw!$B:$H,MATCH(1,(raw!$B:$B=$B8458)*(raw!$D:$D=$C8458),0),7), "n/a")</f>
        <v/>
      </c>
    </row>
    <row r="8459">
      <c r="B8459" s="39" t="str">
        <f>IFERROR(raw!$B8458,"")</f>
        <v/>
      </c>
      <c r="C8459" s="39" t="str">
        <f>IFERROR(raw!$D8458,"")</f>
        <v/>
      </c>
      <c r="D8459" s="39" t="str">
        <f>IFERROR(__xludf.DUMMYFUNCTION("IFERROR(RANK(raw!$H8458,Filter(raw!$H$2:$H10000,raw!$B$2:$B10000=raw!$B8458),1),"""")"),"")</f>
        <v/>
      </c>
      <c r="E8459" s="40" t="str">
        <f t="array" ref="E8459">IFERROR(INDEX(raw!$B:$H,MATCH(1,(raw!$B:$B=$B8459)*(raw!$D:$D=$C8459),0),7), "n/a")</f>
        <v/>
      </c>
    </row>
    <row r="8460">
      <c r="B8460" s="39" t="str">
        <f>IFERROR(raw!$B8459,"")</f>
        <v/>
      </c>
      <c r="C8460" s="39" t="str">
        <f>IFERROR(raw!$D8459,"")</f>
        <v/>
      </c>
      <c r="D8460" s="39" t="str">
        <f>IFERROR(__xludf.DUMMYFUNCTION("IFERROR(RANK(raw!$H8459,Filter(raw!$H$2:$H10000,raw!$B$2:$B10000=raw!$B8459),1),"""")"),"")</f>
        <v/>
      </c>
      <c r="E8460" s="40" t="str">
        <f t="array" ref="E8460">IFERROR(INDEX(raw!$B:$H,MATCH(1,(raw!$B:$B=$B8460)*(raw!$D:$D=$C8460),0),7), "n/a")</f>
        <v/>
      </c>
    </row>
    <row r="8461">
      <c r="B8461" s="39" t="str">
        <f>IFERROR(raw!$B8460,"")</f>
        <v/>
      </c>
      <c r="C8461" s="39" t="str">
        <f>IFERROR(raw!$D8460,"")</f>
        <v/>
      </c>
      <c r="D8461" s="39" t="str">
        <f>IFERROR(__xludf.DUMMYFUNCTION("IFERROR(RANK(raw!$H8460,Filter(raw!$H$2:$H10000,raw!$B$2:$B10000=raw!$B8460),1),"""")"),"")</f>
        <v/>
      </c>
      <c r="E8461" s="40" t="str">
        <f t="array" ref="E8461">IFERROR(INDEX(raw!$B:$H,MATCH(1,(raw!$B:$B=$B8461)*(raw!$D:$D=$C8461),0),7), "n/a")</f>
        <v/>
      </c>
    </row>
    <row r="8462">
      <c r="B8462" s="39" t="str">
        <f>IFERROR(raw!$B8461,"")</f>
        <v/>
      </c>
      <c r="C8462" s="39" t="str">
        <f>IFERROR(raw!$D8461,"")</f>
        <v/>
      </c>
      <c r="D8462" s="39" t="str">
        <f>IFERROR(__xludf.DUMMYFUNCTION("IFERROR(RANK(raw!$H8461,Filter(raw!$H$2:$H10000,raw!$B$2:$B10000=raw!$B8461),1),"""")"),"")</f>
        <v/>
      </c>
      <c r="E8462" s="40" t="str">
        <f t="array" ref="E8462">IFERROR(INDEX(raw!$B:$H,MATCH(1,(raw!$B:$B=$B8462)*(raw!$D:$D=$C8462),0),7), "n/a")</f>
        <v/>
      </c>
    </row>
    <row r="8463">
      <c r="B8463" s="39" t="str">
        <f>IFERROR(raw!$B8462,"")</f>
        <v/>
      </c>
      <c r="C8463" s="39" t="str">
        <f>IFERROR(raw!$D8462,"")</f>
        <v/>
      </c>
      <c r="D8463" s="39" t="str">
        <f>IFERROR(__xludf.DUMMYFUNCTION("IFERROR(RANK(raw!$H8462,Filter(raw!$H$2:$H10000,raw!$B$2:$B10000=raw!$B8462),1),"""")"),"")</f>
        <v/>
      </c>
      <c r="E8463" s="40" t="str">
        <f t="array" ref="E8463">IFERROR(INDEX(raw!$B:$H,MATCH(1,(raw!$B:$B=$B8463)*(raw!$D:$D=$C8463),0),7), "n/a")</f>
        <v/>
      </c>
    </row>
    <row r="8464">
      <c r="B8464" s="39" t="str">
        <f>IFERROR(raw!$B8463,"")</f>
        <v/>
      </c>
      <c r="C8464" s="39" t="str">
        <f>IFERROR(raw!$D8463,"")</f>
        <v/>
      </c>
      <c r="D8464" s="39" t="str">
        <f>IFERROR(__xludf.DUMMYFUNCTION("IFERROR(RANK(raw!$H8463,Filter(raw!$H$2:$H10000,raw!$B$2:$B10000=raw!$B8463),1),"""")"),"")</f>
        <v/>
      </c>
      <c r="E8464" s="40" t="str">
        <f t="array" ref="E8464">IFERROR(INDEX(raw!$B:$H,MATCH(1,(raw!$B:$B=$B8464)*(raw!$D:$D=$C8464),0),7), "n/a")</f>
        <v/>
      </c>
    </row>
    <row r="8465">
      <c r="B8465" s="39" t="str">
        <f>IFERROR(raw!$B8464,"")</f>
        <v/>
      </c>
      <c r="C8465" s="39" t="str">
        <f>IFERROR(raw!$D8464,"")</f>
        <v/>
      </c>
      <c r="D8465" s="39" t="str">
        <f>IFERROR(__xludf.DUMMYFUNCTION("IFERROR(RANK(raw!$H8464,Filter(raw!$H$2:$H10000,raw!$B$2:$B10000=raw!$B8464),1),"""")"),"")</f>
        <v/>
      </c>
      <c r="E8465" s="40" t="str">
        <f t="array" ref="E8465">IFERROR(INDEX(raw!$B:$H,MATCH(1,(raw!$B:$B=$B8465)*(raw!$D:$D=$C8465),0),7), "n/a")</f>
        <v/>
      </c>
    </row>
    <row r="8466">
      <c r="B8466" s="39" t="str">
        <f>IFERROR(raw!$B8465,"")</f>
        <v/>
      </c>
      <c r="C8466" s="39" t="str">
        <f>IFERROR(raw!$D8465,"")</f>
        <v/>
      </c>
      <c r="D8466" s="39" t="str">
        <f>IFERROR(__xludf.DUMMYFUNCTION("IFERROR(RANK(raw!$H8465,Filter(raw!$H$2:$H10000,raw!$B$2:$B10000=raw!$B8465),1),"""")"),"")</f>
        <v/>
      </c>
      <c r="E8466" s="40" t="str">
        <f t="array" ref="E8466">IFERROR(INDEX(raw!$B:$H,MATCH(1,(raw!$B:$B=$B8466)*(raw!$D:$D=$C8466),0),7), "n/a")</f>
        <v/>
      </c>
    </row>
    <row r="8467">
      <c r="B8467" s="39" t="str">
        <f>IFERROR(raw!$B8466,"")</f>
        <v/>
      </c>
      <c r="C8467" s="39" t="str">
        <f>IFERROR(raw!$D8466,"")</f>
        <v/>
      </c>
      <c r="D8467" s="39" t="str">
        <f>IFERROR(__xludf.DUMMYFUNCTION("IFERROR(RANK(raw!$H8466,Filter(raw!$H$2:$H10000,raw!$B$2:$B10000=raw!$B8466),1),"""")"),"")</f>
        <v/>
      </c>
      <c r="E8467" s="40" t="str">
        <f t="array" ref="E8467">IFERROR(INDEX(raw!$B:$H,MATCH(1,(raw!$B:$B=$B8467)*(raw!$D:$D=$C8467),0),7), "n/a")</f>
        <v/>
      </c>
    </row>
    <row r="8468">
      <c r="B8468" s="39" t="str">
        <f>IFERROR(raw!$B8467,"")</f>
        <v/>
      </c>
      <c r="C8468" s="39" t="str">
        <f>IFERROR(raw!$D8467,"")</f>
        <v/>
      </c>
      <c r="D8468" s="39" t="str">
        <f>IFERROR(__xludf.DUMMYFUNCTION("IFERROR(RANK(raw!$H8467,Filter(raw!$H$2:$H10000,raw!$B$2:$B10000=raw!$B8467),1),"""")"),"")</f>
        <v/>
      </c>
      <c r="E8468" s="40" t="str">
        <f t="array" ref="E8468">IFERROR(INDEX(raw!$B:$H,MATCH(1,(raw!$B:$B=$B8468)*(raw!$D:$D=$C8468),0),7), "n/a")</f>
        <v/>
      </c>
    </row>
    <row r="8469">
      <c r="B8469" s="39" t="str">
        <f>IFERROR(raw!$B8468,"")</f>
        <v/>
      </c>
      <c r="C8469" s="39" t="str">
        <f>IFERROR(raw!$D8468,"")</f>
        <v/>
      </c>
      <c r="D8469" s="39" t="str">
        <f>IFERROR(__xludf.DUMMYFUNCTION("IFERROR(RANK(raw!$H8468,Filter(raw!$H$2:$H10000,raw!$B$2:$B10000=raw!$B8468),1),"""")"),"")</f>
        <v/>
      </c>
      <c r="E8469" s="40" t="str">
        <f t="array" ref="E8469">IFERROR(INDEX(raw!$B:$H,MATCH(1,(raw!$B:$B=$B8469)*(raw!$D:$D=$C8469),0),7), "n/a")</f>
        <v/>
      </c>
    </row>
    <row r="8470">
      <c r="B8470" s="39" t="str">
        <f>IFERROR(raw!$B8469,"")</f>
        <v/>
      </c>
      <c r="C8470" s="39" t="str">
        <f>IFERROR(raw!$D8469,"")</f>
        <v/>
      </c>
      <c r="D8470" s="39" t="str">
        <f>IFERROR(__xludf.DUMMYFUNCTION("IFERROR(RANK(raw!$H8469,Filter(raw!$H$2:$H10000,raw!$B$2:$B10000=raw!$B8469),1),"""")"),"")</f>
        <v/>
      </c>
      <c r="E8470" s="40" t="str">
        <f t="array" ref="E8470">IFERROR(INDEX(raw!$B:$H,MATCH(1,(raw!$B:$B=$B8470)*(raw!$D:$D=$C8470),0),7), "n/a")</f>
        <v/>
      </c>
    </row>
    <row r="8471">
      <c r="B8471" s="39" t="str">
        <f>IFERROR(raw!$B8470,"")</f>
        <v/>
      </c>
      <c r="C8471" s="39" t="str">
        <f>IFERROR(raw!$D8470,"")</f>
        <v/>
      </c>
      <c r="D8471" s="39" t="str">
        <f>IFERROR(__xludf.DUMMYFUNCTION("IFERROR(RANK(raw!$H8470,Filter(raw!$H$2:$H10000,raw!$B$2:$B10000=raw!$B8470),1),"""")"),"")</f>
        <v/>
      </c>
      <c r="E8471" s="40" t="str">
        <f t="array" ref="E8471">IFERROR(INDEX(raw!$B:$H,MATCH(1,(raw!$B:$B=$B8471)*(raw!$D:$D=$C8471),0),7), "n/a")</f>
        <v/>
      </c>
    </row>
    <row r="8472">
      <c r="B8472" s="39" t="str">
        <f>IFERROR(raw!$B8471,"")</f>
        <v/>
      </c>
      <c r="C8472" s="39" t="str">
        <f>IFERROR(raw!$D8471,"")</f>
        <v/>
      </c>
      <c r="D8472" s="39" t="str">
        <f>IFERROR(__xludf.DUMMYFUNCTION("IFERROR(RANK(raw!$H8471,Filter(raw!$H$2:$H10000,raw!$B$2:$B10000=raw!$B8471),1),"""")"),"")</f>
        <v/>
      </c>
      <c r="E8472" s="40" t="str">
        <f t="array" ref="E8472">IFERROR(INDEX(raw!$B:$H,MATCH(1,(raw!$B:$B=$B8472)*(raw!$D:$D=$C8472),0),7), "n/a")</f>
        <v/>
      </c>
    </row>
    <row r="8473">
      <c r="B8473" s="39" t="str">
        <f>IFERROR(raw!$B8472,"")</f>
        <v/>
      </c>
      <c r="C8473" s="39" t="str">
        <f>IFERROR(raw!$D8472,"")</f>
        <v/>
      </c>
      <c r="D8473" s="39" t="str">
        <f>IFERROR(__xludf.DUMMYFUNCTION("IFERROR(RANK(raw!$H8472,Filter(raw!$H$2:$H10000,raw!$B$2:$B10000=raw!$B8472),1),"""")"),"")</f>
        <v/>
      </c>
      <c r="E8473" s="40" t="str">
        <f t="array" ref="E8473">IFERROR(INDEX(raw!$B:$H,MATCH(1,(raw!$B:$B=$B8473)*(raw!$D:$D=$C8473),0),7), "n/a")</f>
        <v/>
      </c>
    </row>
    <row r="8474">
      <c r="B8474" s="39" t="str">
        <f>IFERROR(raw!$B8473,"")</f>
        <v/>
      </c>
      <c r="C8474" s="39" t="str">
        <f>IFERROR(raw!$D8473,"")</f>
        <v/>
      </c>
      <c r="D8474" s="39" t="str">
        <f>IFERROR(__xludf.DUMMYFUNCTION("IFERROR(RANK(raw!$H8473,Filter(raw!$H$2:$H10000,raw!$B$2:$B10000=raw!$B8473),1),"""")"),"")</f>
        <v/>
      </c>
      <c r="E8474" s="40" t="str">
        <f t="array" ref="E8474">IFERROR(INDEX(raw!$B:$H,MATCH(1,(raw!$B:$B=$B8474)*(raw!$D:$D=$C8474),0),7), "n/a")</f>
        <v/>
      </c>
    </row>
    <row r="8475">
      <c r="B8475" s="39" t="str">
        <f>IFERROR(raw!$B8474,"")</f>
        <v/>
      </c>
      <c r="C8475" s="39" t="str">
        <f>IFERROR(raw!$D8474,"")</f>
        <v/>
      </c>
      <c r="D8475" s="39" t="str">
        <f>IFERROR(__xludf.DUMMYFUNCTION("IFERROR(RANK(raw!$H8474,Filter(raw!$H$2:$H10000,raw!$B$2:$B10000=raw!$B8474),1),"""")"),"")</f>
        <v/>
      </c>
      <c r="E8475" s="40" t="str">
        <f t="array" ref="E8475">IFERROR(INDEX(raw!$B:$H,MATCH(1,(raw!$B:$B=$B8475)*(raw!$D:$D=$C8475),0),7), "n/a")</f>
        <v/>
      </c>
    </row>
    <row r="8476">
      <c r="B8476" s="39" t="str">
        <f>IFERROR(raw!$B8475,"")</f>
        <v/>
      </c>
      <c r="C8476" s="39" t="str">
        <f>IFERROR(raw!$D8475,"")</f>
        <v/>
      </c>
      <c r="D8476" s="39" t="str">
        <f>IFERROR(__xludf.DUMMYFUNCTION("IFERROR(RANK(raw!$H8475,Filter(raw!$H$2:$H10000,raw!$B$2:$B10000=raw!$B8475),1),"""")"),"")</f>
        <v/>
      </c>
      <c r="E8476" s="40" t="str">
        <f t="array" ref="E8476">IFERROR(INDEX(raw!$B:$H,MATCH(1,(raw!$B:$B=$B8476)*(raw!$D:$D=$C8476),0),7), "n/a")</f>
        <v/>
      </c>
    </row>
    <row r="8477">
      <c r="B8477" s="39" t="str">
        <f>IFERROR(raw!$B8476,"")</f>
        <v/>
      </c>
      <c r="C8477" s="39" t="str">
        <f>IFERROR(raw!$D8476,"")</f>
        <v/>
      </c>
      <c r="D8477" s="39" t="str">
        <f>IFERROR(__xludf.DUMMYFUNCTION("IFERROR(RANK(raw!$H8476,Filter(raw!$H$2:$H10000,raw!$B$2:$B10000=raw!$B8476),1),"""")"),"")</f>
        <v/>
      </c>
      <c r="E8477" s="40" t="str">
        <f t="array" ref="E8477">IFERROR(INDEX(raw!$B:$H,MATCH(1,(raw!$B:$B=$B8477)*(raw!$D:$D=$C8477),0),7), "n/a")</f>
        <v/>
      </c>
    </row>
    <row r="8478">
      <c r="B8478" s="39" t="str">
        <f>IFERROR(raw!$B8477,"")</f>
        <v/>
      </c>
      <c r="C8478" s="39" t="str">
        <f>IFERROR(raw!$D8477,"")</f>
        <v/>
      </c>
      <c r="D8478" s="39" t="str">
        <f>IFERROR(__xludf.DUMMYFUNCTION("IFERROR(RANK(raw!$H8477,Filter(raw!$H$2:$H10000,raw!$B$2:$B10000=raw!$B8477),1),"""")"),"")</f>
        <v/>
      </c>
      <c r="E8478" s="40" t="str">
        <f t="array" ref="E8478">IFERROR(INDEX(raw!$B:$H,MATCH(1,(raw!$B:$B=$B8478)*(raw!$D:$D=$C8478),0),7), "n/a")</f>
        <v/>
      </c>
    </row>
    <row r="8479">
      <c r="B8479" s="39" t="str">
        <f>IFERROR(raw!$B8478,"")</f>
        <v/>
      </c>
      <c r="C8479" s="39" t="str">
        <f>IFERROR(raw!$D8478,"")</f>
        <v/>
      </c>
      <c r="D8479" s="39" t="str">
        <f>IFERROR(__xludf.DUMMYFUNCTION("IFERROR(RANK(raw!$H8478,Filter(raw!$H$2:$H10000,raw!$B$2:$B10000=raw!$B8478),1),"""")"),"")</f>
        <v/>
      </c>
      <c r="E8479" s="40" t="str">
        <f t="array" ref="E8479">IFERROR(INDEX(raw!$B:$H,MATCH(1,(raw!$B:$B=$B8479)*(raw!$D:$D=$C8479),0),7), "n/a")</f>
        <v/>
      </c>
    </row>
    <row r="8480">
      <c r="B8480" s="39" t="str">
        <f>IFERROR(raw!$B8479,"")</f>
        <v/>
      </c>
      <c r="C8480" s="39" t="str">
        <f>IFERROR(raw!$D8479,"")</f>
        <v/>
      </c>
      <c r="D8480" s="39" t="str">
        <f>IFERROR(__xludf.DUMMYFUNCTION("IFERROR(RANK(raw!$H8479,Filter(raw!$H$2:$H10000,raw!$B$2:$B10000=raw!$B8479),1),"""")"),"")</f>
        <v/>
      </c>
      <c r="E8480" s="40" t="str">
        <f t="array" ref="E8480">IFERROR(INDEX(raw!$B:$H,MATCH(1,(raw!$B:$B=$B8480)*(raw!$D:$D=$C8480),0),7), "n/a")</f>
        <v/>
      </c>
    </row>
    <row r="8481">
      <c r="B8481" s="39" t="str">
        <f>IFERROR(raw!$B8480,"")</f>
        <v/>
      </c>
      <c r="C8481" s="39" t="str">
        <f>IFERROR(raw!$D8480,"")</f>
        <v/>
      </c>
      <c r="D8481" s="39" t="str">
        <f>IFERROR(__xludf.DUMMYFUNCTION("IFERROR(RANK(raw!$H8480,Filter(raw!$H$2:$H10000,raw!$B$2:$B10000=raw!$B8480),1),"""")"),"")</f>
        <v/>
      </c>
      <c r="E8481" s="40" t="str">
        <f t="array" ref="E8481">IFERROR(INDEX(raw!$B:$H,MATCH(1,(raw!$B:$B=$B8481)*(raw!$D:$D=$C8481),0),7), "n/a")</f>
        <v/>
      </c>
    </row>
    <row r="8482">
      <c r="B8482" s="39" t="str">
        <f>IFERROR(raw!$B8481,"")</f>
        <v/>
      </c>
      <c r="C8482" s="39" t="str">
        <f>IFERROR(raw!$D8481,"")</f>
        <v/>
      </c>
      <c r="D8482" s="39" t="str">
        <f>IFERROR(__xludf.DUMMYFUNCTION("IFERROR(RANK(raw!$H8481,Filter(raw!$H$2:$H10000,raw!$B$2:$B10000=raw!$B8481),1),"""")"),"")</f>
        <v/>
      </c>
      <c r="E8482" s="40" t="str">
        <f t="array" ref="E8482">IFERROR(INDEX(raw!$B:$H,MATCH(1,(raw!$B:$B=$B8482)*(raw!$D:$D=$C8482),0),7), "n/a")</f>
        <v/>
      </c>
    </row>
    <row r="8483">
      <c r="B8483" s="39" t="str">
        <f>IFERROR(raw!$B8482,"")</f>
        <v/>
      </c>
      <c r="C8483" s="39" t="str">
        <f>IFERROR(raw!$D8482,"")</f>
        <v/>
      </c>
      <c r="D8483" s="39" t="str">
        <f>IFERROR(__xludf.DUMMYFUNCTION("IFERROR(RANK(raw!$H8482,Filter(raw!$H$2:$H10000,raw!$B$2:$B10000=raw!$B8482),1),"""")"),"")</f>
        <v/>
      </c>
      <c r="E8483" s="40" t="str">
        <f t="array" ref="E8483">IFERROR(INDEX(raw!$B:$H,MATCH(1,(raw!$B:$B=$B8483)*(raw!$D:$D=$C8483),0),7), "n/a")</f>
        <v/>
      </c>
    </row>
    <row r="8484">
      <c r="B8484" s="39" t="str">
        <f>IFERROR(raw!$B8483,"")</f>
        <v/>
      </c>
      <c r="C8484" s="39" t="str">
        <f>IFERROR(raw!$D8483,"")</f>
        <v/>
      </c>
      <c r="D8484" s="39" t="str">
        <f>IFERROR(__xludf.DUMMYFUNCTION("IFERROR(RANK(raw!$H8483,Filter(raw!$H$2:$H10000,raw!$B$2:$B10000=raw!$B8483),1),"""")"),"")</f>
        <v/>
      </c>
      <c r="E8484" s="40" t="str">
        <f t="array" ref="E8484">IFERROR(INDEX(raw!$B:$H,MATCH(1,(raw!$B:$B=$B8484)*(raw!$D:$D=$C8484),0),7), "n/a")</f>
        <v/>
      </c>
    </row>
    <row r="8485">
      <c r="B8485" s="39" t="str">
        <f>IFERROR(raw!$B8484,"")</f>
        <v/>
      </c>
      <c r="C8485" s="39" t="str">
        <f>IFERROR(raw!$D8484,"")</f>
        <v/>
      </c>
      <c r="D8485" s="39" t="str">
        <f>IFERROR(__xludf.DUMMYFUNCTION("IFERROR(RANK(raw!$H8484,Filter(raw!$H$2:$H10000,raw!$B$2:$B10000=raw!$B8484),1),"""")"),"")</f>
        <v/>
      </c>
      <c r="E8485" s="40" t="str">
        <f t="array" ref="E8485">IFERROR(INDEX(raw!$B:$H,MATCH(1,(raw!$B:$B=$B8485)*(raw!$D:$D=$C8485),0),7), "n/a")</f>
        <v/>
      </c>
    </row>
    <row r="8486">
      <c r="B8486" s="39" t="str">
        <f>IFERROR(raw!$B8485,"")</f>
        <v/>
      </c>
      <c r="C8486" s="39" t="str">
        <f>IFERROR(raw!$D8485,"")</f>
        <v/>
      </c>
      <c r="D8486" s="39" t="str">
        <f>IFERROR(__xludf.DUMMYFUNCTION("IFERROR(RANK(raw!$H8485,Filter(raw!$H$2:$H10000,raw!$B$2:$B10000=raw!$B8485),1),"""")"),"")</f>
        <v/>
      </c>
      <c r="E8486" s="40" t="str">
        <f t="array" ref="E8486">IFERROR(INDEX(raw!$B:$H,MATCH(1,(raw!$B:$B=$B8486)*(raw!$D:$D=$C8486),0),7), "n/a")</f>
        <v/>
      </c>
    </row>
    <row r="8487">
      <c r="B8487" s="39" t="str">
        <f>IFERROR(raw!$B8486,"")</f>
        <v/>
      </c>
      <c r="C8487" s="39" t="str">
        <f>IFERROR(raw!$D8486,"")</f>
        <v/>
      </c>
      <c r="D8487" s="39" t="str">
        <f>IFERROR(__xludf.DUMMYFUNCTION("IFERROR(RANK(raw!$H8486,Filter(raw!$H$2:$H10000,raw!$B$2:$B10000=raw!$B8486),1),"""")"),"")</f>
        <v/>
      </c>
      <c r="E8487" s="40" t="str">
        <f t="array" ref="E8487">IFERROR(INDEX(raw!$B:$H,MATCH(1,(raw!$B:$B=$B8487)*(raw!$D:$D=$C8487),0),7), "n/a")</f>
        <v/>
      </c>
    </row>
    <row r="8488">
      <c r="B8488" s="39" t="str">
        <f>IFERROR(raw!$B8487,"")</f>
        <v/>
      </c>
      <c r="C8488" s="39" t="str">
        <f>IFERROR(raw!$D8487,"")</f>
        <v/>
      </c>
      <c r="D8488" s="39" t="str">
        <f>IFERROR(__xludf.DUMMYFUNCTION("IFERROR(RANK(raw!$H8487,Filter(raw!$H$2:$H10000,raw!$B$2:$B10000=raw!$B8487),1),"""")"),"")</f>
        <v/>
      </c>
      <c r="E8488" s="40" t="str">
        <f t="array" ref="E8488">IFERROR(INDEX(raw!$B:$H,MATCH(1,(raw!$B:$B=$B8488)*(raw!$D:$D=$C8488),0),7), "n/a")</f>
        <v/>
      </c>
    </row>
    <row r="8489">
      <c r="B8489" s="39" t="str">
        <f>IFERROR(raw!$B8488,"")</f>
        <v/>
      </c>
      <c r="C8489" s="39" t="str">
        <f>IFERROR(raw!$D8488,"")</f>
        <v/>
      </c>
      <c r="D8489" s="39" t="str">
        <f>IFERROR(__xludf.DUMMYFUNCTION("IFERROR(RANK(raw!$H8488,Filter(raw!$H$2:$H10000,raw!$B$2:$B10000=raw!$B8488),1),"""")"),"")</f>
        <v/>
      </c>
      <c r="E8489" s="40" t="str">
        <f t="array" ref="E8489">IFERROR(INDEX(raw!$B:$H,MATCH(1,(raw!$B:$B=$B8489)*(raw!$D:$D=$C8489),0),7), "n/a")</f>
        <v/>
      </c>
    </row>
    <row r="8490">
      <c r="B8490" s="39" t="str">
        <f>IFERROR(raw!$B8489,"")</f>
        <v/>
      </c>
      <c r="C8490" s="39" t="str">
        <f>IFERROR(raw!$D8489,"")</f>
        <v/>
      </c>
      <c r="D8490" s="39" t="str">
        <f>IFERROR(__xludf.DUMMYFUNCTION("IFERROR(RANK(raw!$H8489,Filter(raw!$H$2:$H10000,raw!$B$2:$B10000=raw!$B8489),1),"""")"),"")</f>
        <v/>
      </c>
      <c r="E8490" s="40" t="str">
        <f t="array" ref="E8490">IFERROR(INDEX(raw!$B:$H,MATCH(1,(raw!$B:$B=$B8490)*(raw!$D:$D=$C8490),0),7), "n/a")</f>
        <v/>
      </c>
    </row>
    <row r="8491">
      <c r="B8491" s="39" t="str">
        <f>IFERROR(raw!$B8490,"")</f>
        <v/>
      </c>
      <c r="C8491" s="39" t="str">
        <f>IFERROR(raw!$D8490,"")</f>
        <v/>
      </c>
      <c r="D8491" s="39" t="str">
        <f>IFERROR(__xludf.DUMMYFUNCTION("IFERROR(RANK(raw!$H8490,Filter(raw!$H$2:$H10000,raw!$B$2:$B10000=raw!$B8490),1),"""")"),"")</f>
        <v/>
      </c>
      <c r="E8491" s="40" t="str">
        <f t="array" ref="E8491">IFERROR(INDEX(raw!$B:$H,MATCH(1,(raw!$B:$B=$B8491)*(raw!$D:$D=$C8491),0),7), "n/a")</f>
        <v/>
      </c>
    </row>
    <row r="8492">
      <c r="B8492" s="39" t="str">
        <f>IFERROR(raw!$B8491,"")</f>
        <v/>
      </c>
      <c r="C8492" s="39" t="str">
        <f>IFERROR(raw!$D8491,"")</f>
        <v/>
      </c>
      <c r="D8492" s="39" t="str">
        <f>IFERROR(__xludf.DUMMYFUNCTION("IFERROR(RANK(raw!$H8491,Filter(raw!$H$2:$H10000,raw!$B$2:$B10000=raw!$B8491),1),"""")"),"")</f>
        <v/>
      </c>
      <c r="E8492" s="40" t="str">
        <f t="array" ref="E8492">IFERROR(INDEX(raw!$B:$H,MATCH(1,(raw!$B:$B=$B8492)*(raw!$D:$D=$C8492),0),7), "n/a")</f>
        <v/>
      </c>
    </row>
    <row r="8493">
      <c r="B8493" s="39" t="str">
        <f>IFERROR(raw!$B8492,"")</f>
        <v/>
      </c>
      <c r="C8493" s="39" t="str">
        <f>IFERROR(raw!$D8492,"")</f>
        <v/>
      </c>
      <c r="D8493" s="39" t="str">
        <f>IFERROR(__xludf.DUMMYFUNCTION("IFERROR(RANK(raw!$H8492,Filter(raw!$H$2:$H10000,raw!$B$2:$B10000=raw!$B8492),1),"""")"),"")</f>
        <v/>
      </c>
      <c r="E8493" s="40" t="str">
        <f t="array" ref="E8493">IFERROR(INDEX(raw!$B:$H,MATCH(1,(raw!$B:$B=$B8493)*(raw!$D:$D=$C8493),0),7), "n/a")</f>
        <v/>
      </c>
    </row>
    <row r="8494">
      <c r="B8494" s="39" t="str">
        <f>IFERROR(raw!$B8493,"")</f>
        <v/>
      </c>
      <c r="C8494" s="39" t="str">
        <f>IFERROR(raw!$D8493,"")</f>
        <v/>
      </c>
      <c r="D8494" s="39" t="str">
        <f>IFERROR(__xludf.DUMMYFUNCTION("IFERROR(RANK(raw!$H8493,Filter(raw!$H$2:$H10000,raw!$B$2:$B10000=raw!$B8493),1),"""")"),"")</f>
        <v/>
      </c>
      <c r="E8494" s="40" t="str">
        <f t="array" ref="E8494">IFERROR(INDEX(raw!$B:$H,MATCH(1,(raw!$B:$B=$B8494)*(raw!$D:$D=$C8494),0),7), "n/a")</f>
        <v/>
      </c>
    </row>
    <row r="8495">
      <c r="B8495" s="39" t="str">
        <f>IFERROR(raw!$B8494,"")</f>
        <v/>
      </c>
      <c r="C8495" s="39" t="str">
        <f>IFERROR(raw!$D8494,"")</f>
        <v/>
      </c>
      <c r="D8495" s="39" t="str">
        <f>IFERROR(__xludf.DUMMYFUNCTION("IFERROR(RANK(raw!$H8494,Filter(raw!$H$2:$H10000,raw!$B$2:$B10000=raw!$B8494),1),"""")"),"")</f>
        <v/>
      </c>
      <c r="E8495" s="40" t="str">
        <f t="array" ref="E8495">IFERROR(INDEX(raw!$B:$H,MATCH(1,(raw!$B:$B=$B8495)*(raw!$D:$D=$C8495),0),7), "n/a")</f>
        <v/>
      </c>
    </row>
    <row r="8496">
      <c r="B8496" s="39" t="str">
        <f>IFERROR(raw!$B8495,"")</f>
        <v/>
      </c>
      <c r="C8496" s="39" t="str">
        <f>IFERROR(raw!$D8495,"")</f>
        <v/>
      </c>
      <c r="D8496" s="39" t="str">
        <f>IFERROR(__xludf.DUMMYFUNCTION("IFERROR(RANK(raw!$H8495,Filter(raw!$H$2:$H10000,raw!$B$2:$B10000=raw!$B8495),1),"""")"),"")</f>
        <v/>
      </c>
      <c r="E8496" s="40" t="str">
        <f t="array" ref="E8496">IFERROR(INDEX(raw!$B:$H,MATCH(1,(raw!$B:$B=$B8496)*(raw!$D:$D=$C8496),0),7), "n/a")</f>
        <v/>
      </c>
    </row>
    <row r="8497">
      <c r="B8497" s="39" t="str">
        <f>IFERROR(raw!$B8496,"")</f>
        <v/>
      </c>
      <c r="C8497" s="39" t="str">
        <f>IFERROR(raw!$D8496,"")</f>
        <v/>
      </c>
      <c r="D8497" s="39" t="str">
        <f>IFERROR(__xludf.DUMMYFUNCTION("IFERROR(RANK(raw!$H8496,Filter(raw!$H$2:$H10000,raw!$B$2:$B10000=raw!$B8496),1),"""")"),"")</f>
        <v/>
      </c>
      <c r="E8497" s="40" t="str">
        <f t="array" ref="E8497">IFERROR(INDEX(raw!$B:$H,MATCH(1,(raw!$B:$B=$B8497)*(raw!$D:$D=$C8497),0),7), "n/a")</f>
        <v/>
      </c>
    </row>
    <row r="8498">
      <c r="B8498" s="39" t="str">
        <f>IFERROR(raw!$B8497,"")</f>
        <v/>
      </c>
      <c r="C8498" s="39" t="str">
        <f>IFERROR(raw!$D8497,"")</f>
        <v/>
      </c>
      <c r="D8498" s="39" t="str">
        <f>IFERROR(__xludf.DUMMYFUNCTION("IFERROR(RANK(raw!$H8497,Filter(raw!$H$2:$H10000,raw!$B$2:$B10000=raw!$B8497),1),"""")"),"")</f>
        <v/>
      </c>
      <c r="E8498" s="40" t="str">
        <f t="array" ref="E8498">IFERROR(INDEX(raw!$B:$H,MATCH(1,(raw!$B:$B=$B8498)*(raw!$D:$D=$C8498),0),7), "n/a")</f>
        <v/>
      </c>
    </row>
    <row r="8499">
      <c r="B8499" s="39" t="str">
        <f>IFERROR(raw!$B8498,"")</f>
        <v/>
      </c>
      <c r="C8499" s="39" t="str">
        <f>IFERROR(raw!$D8498,"")</f>
        <v/>
      </c>
      <c r="D8499" s="39" t="str">
        <f>IFERROR(__xludf.DUMMYFUNCTION("IFERROR(RANK(raw!$H8498,Filter(raw!$H$2:$H10000,raw!$B$2:$B10000=raw!$B8498),1),"""")"),"")</f>
        <v/>
      </c>
      <c r="E8499" s="40" t="str">
        <f t="array" ref="E8499">IFERROR(INDEX(raw!$B:$H,MATCH(1,(raw!$B:$B=$B8499)*(raw!$D:$D=$C8499),0),7), "n/a")</f>
        <v/>
      </c>
    </row>
    <row r="8500">
      <c r="B8500" s="39" t="str">
        <f>IFERROR(raw!$B8499,"")</f>
        <v/>
      </c>
      <c r="C8500" s="39" t="str">
        <f>IFERROR(raw!$D8499,"")</f>
        <v/>
      </c>
      <c r="D8500" s="39" t="str">
        <f>IFERROR(__xludf.DUMMYFUNCTION("IFERROR(RANK(raw!$H8499,Filter(raw!$H$2:$H10000,raw!$B$2:$B10000=raw!$B8499),1),"""")"),"")</f>
        <v/>
      </c>
      <c r="E8500" s="40" t="str">
        <f t="array" ref="E8500">IFERROR(INDEX(raw!$B:$H,MATCH(1,(raw!$B:$B=$B8500)*(raw!$D:$D=$C8500),0),7), "n/a")</f>
        <v/>
      </c>
    </row>
    <row r="8501">
      <c r="B8501" s="39" t="str">
        <f>IFERROR(raw!$B8500,"")</f>
        <v/>
      </c>
      <c r="C8501" s="39" t="str">
        <f>IFERROR(raw!$D8500,"")</f>
        <v/>
      </c>
      <c r="D8501" s="39" t="str">
        <f>IFERROR(__xludf.DUMMYFUNCTION("IFERROR(RANK(raw!$H8500,Filter(raw!$H$2:$H10000,raw!$B$2:$B10000=raw!$B8500),1),"""")"),"")</f>
        <v/>
      </c>
      <c r="E8501" s="40" t="str">
        <f t="array" ref="E8501">IFERROR(INDEX(raw!$B:$H,MATCH(1,(raw!$B:$B=$B8501)*(raw!$D:$D=$C8501),0),7), "n/a")</f>
        <v/>
      </c>
    </row>
    <row r="8502">
      <c r="B8502" s="39" t="str">
        <f>IFERROR(raw!$B8501,"")</f>
        <v/>
      </c>
      <c r="C8502" s="39" t="str">
        <f>IFERROR(raw!$D8501,"")</f>
        <v/>
      </c>
      <c r="D8502" s="39" t="str">
        <f>IFERROR(__xludf.DUMMYFUNCTION("IFERROR(RANK(raw!$H8501,Filter(raw!$H$2:$H10000,raw!$B$2:$B10000=raw!$B8501),1),"""")"),"")</f>
        <v/>
      </c>
      <c r="E8502" s="40" t="str">
        <f t="array" ref="E8502">IFERROR(INDEX(raw!$B:$H,MATCH(1,(raw!$B:$B=$B8502)*(raw!$D:$D=$C8502),0),7), "n/a")</f>
        <v/>
      </c>
    </row>
    <row r="8503">
      <c r="B8503" s="39" t="str">
        <f>IFERROR(raw!$B8502,"")</f>
        <v/>
      </c>
      <c r="C8503" s="39" t="str">
        <f>IFERROR(raw!$D8502,"")</f>
        <v/>
      </c>
      <c r="D8503" s="39" t="str">
        <f>IFERROR(__xludf.DUMMYFUNCTION("IFERROR(RANK(raw!$H8502,Filter(raw!$H$2:$H10000,raw!$B$2:$B10000=raw!$B8502),1),"""")"),"")</f>
        <v/>
      </c>
      <c r="E8503" s="40" t="str">
        <f t="array" ref="E8503">IFERROR(INDEX(raw!$B:$H,MATCH(1,(raw!$B:$B=$B8503)*(raw!$D:$D=$C8503),0),7), "n/a")</f>
        <v/>
      </c>
    </row>
    <row r="8504">
      <c r="B8504" s="39" t="str">
        <f>IFERROR(raw!$B8503,"")</f>
        <v/>
      </c>
      <c r="C8504" s="39" t="str">
        <f>IFERROR(raw!$D8503,"")</f>
        <v/>
      </c>
      <c r="D8504" s="39" t="str">
        <f>IFERROR(__xludf.DUMMYFUNCTION("IFERROR(RANK(raw!$H8503,Filter(raw!$H$2:$H10000,raw!$B$2:$B10000=raw!$B8503),1),"""")"),"")</f>
        <v/>
      </c>
      <c r="E8504" s="40" t="str">
        <f t="array" ref="E8504">IFERROR(INDEX(raw!$B:$H,MATCH(1,(raw!$B:$B=$B8504)*(raw!$D:$D=$C8504),0),7), "n/a")</f>
        <v/>
      </c>
    </row>
    <row r="8505">
      <c r="B8505" s="39" t="str">
        <f>IFERROR(raw!$B8504,"")</f>
        <v/>
      </c>
      <c r="C8505" s="39" t="str">
        <f>IFERROR(raw!$D8504,"")</f>
        <v/>
      </c>
      <c r="D8505" s="39" t="str">
        <f>IFERROR(__xludf.DUMMYFUNCTION("IFERROR(RANK(raw!$H8504,Filter(raw!$H$2:$H10000,raw!$B$2:$B10000=raw!$B8504),1),"""")"),"")</f>
        <v/>
      </c>
      <c r="E8505" s="40" t="str">
        <f t="array" ref="E8505">IFERROR(INDEX(raw!$B:$H,MATCH(1,(raw!$B:$B=$B8505)*(raw!$D:$D=$C8505),0),7), "n/a")</f>
        <v/>
      </c>
    </row>
    <row r="8506">
      <c r="B8506" s="39" t="str">
        <f>IFERROR(raw!$B8505,"")</f>
        <v/>
      </c>
      <c r="C8506" s="39" t="str">
        <f>IFERROR(raw!$D8505,"")</f>
        <v/>
      </c>
      <c r="D8506" s="39" t="str">
        <f>IFERROR(__xludf.DUMMYFUNCTION("IFERROR(RANK(raw!$H8505,Filter(raw!$H$2:$H10000,raw!$B$2:$B10000=raw!$B8505),1),"""")"),"")</f>
        <v/>
      </c>
      <c r="E8506" s="40" t="str">
        <f t="array" ref="E8506">IFERROR(INDEX(raw!$B:$H,MATCH(1,(raw!$B:$B=$B8506)*(raw!$D:$D=$C8506),0),7), "n/a")</f>
        <v/>
      </c>
    </row>
    <row r="8507">
      <c r="B8507" s="39" t="str">
        <f>IFERROR(raw!$B8506,"")</f>
        <v/>
      </c>
      <c r="C8507" s="39" t="str">
        <f>IFERROR(raw!$D8506,"")</f>
        <v/>
      </c>
      <c r="D8507" s="39" t="str">
        <f>IFERROR(__xludf.DUMMYFUNCTION("IFERROR(RANK(raw!$H8506,Filter(raw!$H$2:$H10000,raw!$B$2:$B10000=raw!$B8506),1),"""")"),"")</f>
        <v/>
      </c>
      <c r="E8507" s="40" t="str">
        <f t="array" ref="E8507">IFERROR(INDEX(raw!$B:$H,MATCH(1,(raw!$B:$B=$B8507)*(raw!$D:$D=$C8507),0),7), "n/a")</f>
        <v/>
      </c>
    </row>
    <row r="8508">
      <c r="B8508" s="39" t="str">
        <f>IFERROR(raw!$B8507,"")</f>
        <v/>
      </c>
      <c r="C8508" s="39" t="str">
        <f>IFERROR(raw!$D8507,"")</f>
        <v/>
      </c>
      <c r="D8508" s="39" t="str">
        <f>IFERROR(__xludf.DUMMYFUNCTION("IFERROR(RANK(raw!$H8507,Filter(raw!$H$2:$H10000,raw!$B$2:$B10000=raw!$B8507),1),"""")"),"")</f>
        <v/>
      </c>
      <c r="E8508" s="40" t="str">
        <f t="array" ref="E8508">IFERROR(INDEX(raw!$B:$H,MATCH(1,(raw!$B:$B=$B8508)*(raw!$D:$D=$C8508),0),7), "n/a")</f>
        <v/>
      </c>
    </row>
    <row r="8509">
      <c r="B8509" s="39" t="str">
        <f>IFERROR(raw!$B8508,"")</f>
        <v/>
      </c>
      <c r="C8509" s="39" t="str">
        <f>IFERROR(raw!$D8508,"")</f>
        <v/>
      </c>
      <c r="D8509" s="39" t="str">
        <f>IFERROR(__xludf.DUMMYFUNCTION("IFERROR(RANK(raw!$H8508,Filter(raw!$H$2:$H10000,raw!$B$2:$B10000=raw!$B8508),1),"""")"),"")</f>
        <v/>
      </c>
      <c r="E8509" s="40" t="str">
        <f t="array" ref="E8509">IFERROR(INDEX(raw!$B:$H,MATCH(1,(raw!$B:$B=$B8509)*(raw!$D:$D=$C8509),0),7), "n/a")</f>
        <v/>
      </c>
    </row>
    <row r="8510">
      <c r="B8510" s="39" t="str">
        <f>IFERROR(raw!$B8509,"")</f>
        <v/>
      </c>
      <c r="C8510" s="39" t="str">
        <f>IFERROR(raw!$D8509,"")</f>
        <v/>
      </c>
      <c r="D8510" s="39" t="str">
        <f>IFERROR(__xludf.DUMMYFUNCTION("IFERROR(RANK(raw!$H8509,Filter(raw!$H$2:$H10000,raw!$B$2:$B10000=raw!$B8509),1),"""")"),"")</f>
        <v/>
      </c>
      <c r="E8510" s="40" t="str">
        <f t="array" ref="E8510">IFERROR(INDEX(raw!$B:$H,MATCH(1,(raw!$B:$B=$B8510)*(raw!$D:$D=$C8510),0),7), "n/a")</f>
        <v/>
      </c>
    </row>
    <row r="8511">
      <c r="B8511" s="39" t="str">
        <f>IFERROR(raw!$B8510,"")</f>
        <v/>
      </c>
      <c r="C8511" s="39" t="str">
        <f>IFERROR(raw!$D8510,"")</f>
        <v/>
      </c>
      <c r="D8511" s="39" t="str">
        <f>IFERROR(__xludf.DUMMYFUNCTION("IFERROR(RANK(raw!$H8510,Filter(raw!$H$2:$H10000,raw!$B$2:$B10000=raw!$B8510),1),"""")"),"")</f>
        <v/>
      </c>
      <c r="E8511" s="40" t="str">
        <f t="array" ref="E8511">IFERROR(INDEX(raw!$B:$H,MATCH(1,(raw!$B:$B=$B8511)*(raw!$D:$D=$C8511),0),7), "n/a")</f>
        <v/>
      </c>
    </row>
    <row r="8512">
      <c r="B8512" s="39" t="str">
        <f>IFERROR(raw!$B8511,"")</f>
        <v/>
      </c>
      <c r="C8512" s="39" t="str">
        <f>IFERROR(raw!$D8511,"")</f>
        <v/>
      </c>
      <c r="D8512" s="39" t="str">
        <f>IFERROR(__xludf.DUMMYFUNCTION("IFERROR(RANK(raw!$H8511,Filter(raw!$H$2:$H10000,raw!$B$2:$B10000=raw!$B8511),1),"""")"),"")</f>
        <v/>
      </c>
      <c r="E8512" s="40" t="str">
        <f t="array" ref="E8512">IFERROR(INDEX(raw!$B:$H,MATCH(1,(raw!$B:$B=$B8512)*(raw!$D:$D=$C8512),0),7), "n/a")</f>
        <v/>
      </c>
    </row>
    <row r="8513">
      <c r="B8513" s="39" t="str">
        <f>IFERROR(raw!$B8512,"")</f>
        <v/>
      </c>
      <c r="C8513" s="39" t="str">
        <f>IFERROR(raw!$D8512,"")</f>
        <v/>
      </c>
      <c r="D8513" s="39" t="str">
        <f>IFERROR(__xludf.DUMMYFUNCTION("IFERROR(RANK(raw!$H8512,Filter(raw!$H$2:$H10000,raw!$B$2:$B10000=raw!$B8512),1),"""")"),"")</f>
        <v/>
      </c>
      <c r="E8513" s="40" t="str">
        <f t="array" ref="E8513">IFERROR(INDEX(raw!$B:$H,MATCH(1,(raw!$B:$B=$B8513)*(raw!$D:$D=$C8513),0),7), "n/a")</f>
        <v/>
      </c>
    </row>
    <row r="8514">
      <c r="B8514" s="39" t="str">
        <f>IFERROR(raw!$B8513,"")</f>
        <v/>
      </c>
      <c r="C8514" s="39" t="str">
        <f>IFERROR(raw!$D8513,"")</f>
        <v/>
      </c>
      <c r="D8514" s="39" t="str">
        <f>IFERROR(__xludf.DUMMYFUNCTION("IFERROR(RANK(raw!$H8513,Filter(raw!$H$2:$H10000,raw!$B$2:$B10000=raw!$B8513),1),"""")"),"")</f>
        <v/>
      </c>
      <c r="E8514" s="40" t="str">
        <f t="array" ref="E8514">IFERROR(INDEX(raw!$B:$H,MATCH(1,(raw!$B:$B=$B8514)*(raw!$D:$D=$C8514),0),7), "n/a")</f>
        <v/>
      </c>
    </row>
    <row r="8515">
      <c r="B8515" s="39" t="str">
        <f>IFERROR(raw!$B8514,"")</f>
        <v/>
      </c>
      <c r="C8515" s="39" t="str">
        <f>IFERROR(raw!$D8514,"")</f>
        <v/>
      </c>
      <c r="D8515" s="39" t="str">
        <f>IFERROR(__xludf.DUMMYFUNCTION("IFERROR(RANK(raw!$H8514,Filter(raw!$H$2:$H10000,raw!$B$2:$B10000=raw!$B8514),1),"""")"),"")</f>
        <v/>
      </c>
      <c r="E8515" s="40" t="str">
        <f t="array" ref="E8515">IFERROR(INDEX(raw!$B:$H,MATCH(1,(raw!$B:$B=$B8515)*(raw!$D:$D=$C8515),0),7), "n/a")</f>
        <v/>
      </c>
    </row>
    <row r="8516">
      <c r="B8516" s="39" t="str">
        <f>IFERROR(raw!$B8515,"")</f>
        <v/>
      </c>
      <c r="C8516" s="39" t="str">
        <f>IFERROR(raw!$D8515,"")</f>
        <v/>
      </c>
      <c r="D8516" s="39" t="str">
        <f>IFERROR(__xludf.DUMMYFUNCTION("IFERROR(RANK(raw!$H8515,Filter(raw!$H$2:$H10000,raw!$B$2:$B10000=raw!$B8515),1),"""")"),"")</f>
        <v/>
      </c>
      <c r="E8516" s="40" t="str">
        <f t="array" ref="E8516">IFERROR(INDEX(raw!$B:$H,MATCH(1,(raw!$B:$B=$B8516)*(raw!$D:$D=$C8516),0),7), "n/a")</f>
        <v/>
      </c>
    </row>
    <row r="8517">
      <c r="B8517" s="39" t="str">
        <f>IFERROR(raw!$B8516,"")</f>
        <v/>
      </c>
      <c r="C8517" s="39" t="str">
        <f>IFERROR(raw!$D8516,"")</f>
        <v/>
      </c>
      <c r="D8517" s="39" t="str">
        <f>IFERROR(__xludf.DUMMYFUNCTION("IFERROR(RANK(raw!$H8516,Filter(raw!$H$2:$H10000,raw!$B$2:$B10000=raw!$B8516),1),"""")"),"")</f>
        <v/>
      </c>
      <c r="E8517" s="40" t="str">
        <f t="array" ref="E8517">IFERROR(INDEX(raw!$B:$H,MATCH(1,(raw!$B:$B=$B8517)*(raw!$D:$D=$C8517),0),7), "n/a")</f>
        <v/>
      </c>
    </row>
    <row r="8518">
      <c r="B8518" s="39" t="str">
        <f>IFERROR(raw!$B8517,"")</f>
        <v/>
      </c>
      <c r="C8518" s="39" t="str">
        <f>IFERROR(raw!$D8517,"")</f>
        <v/>
      </c>
      <c r="D8518" s="39" t="str">
        <f>IFERROR(__xludf.DUMMYFUNCTION("IFERROR(RANK(raw!$H8517,Filter(raw!$H$2:$H10000,raw!$B$2:$B10000=raw!$B8517),1),"""")"),"")</f>
        <v/>
      </c>
      <c r="E8518" s="40" t="str">
        <f t="array" ref="E8518">IFERROR(INDEX(raw!$B:$H,MATCH(1,(raw!$B:$B=$B8518)*(raw!$D:$D=$C8518),0),7), "n/a")</f>
        <v/>
      </c>
    </row>
    <row r="8519">
      <c r="B8519" s="39" t="str">
        <f>IFERROR(raw!$B8518,"")</f>
        <v/>
      </c>
      <c r="C8519" s="39" t="str">
        <f>IFERROR(raw!$D8518,"")</f>
        <v/>
      </c>
      <c r="D8519" s="39" t="str">
        <f>IFERROR(__xludf.DUMMYFUNCTION("IFERROR(RANK(raw!$H8518,Filter(raw!$H$2:$H10000,raw!$B$2:$B10000=raw!$B8518),1),"""")"),"")</f>
        <v/>
      </c>
      <c r="E8519" s="40" t="str">
        <f t="array" ref="E8519">IFERROR(INDEX(raw!$B:$H,MATCH(1,(raw!$B:$B=$B8519)*(raw!$D:$D=$C8519),0),7), "n/a")</f>
        <v/>
      </c>
    </row>
    <row r="8520">
      <c r="B8520" s="39" t="str">
        <f>IFERROR(raw!$B8519,"")</f>
        <v/>
      </c>
      <c r="C8520" s="39" t="str">
        <f>IFERROR(raw!$D8519,"")</f>
        <v/>
      </c>
      <c r="D8520" s="39" t="str">
        <f>IFERROR(__xludf.DUMMYFUNCTION("IFERROR(RANK(raw!$H8519,Filter(raw!$H$2:$H10000,raw!$B$2:$B10000=raw!$B8519),1),"""")"),"")</f>
        <v/>
      </c>
      <c r="E8520" s="40" t="str">
        <f t="array" ref="E8520">IFERROR(INDEX(raw!$B:$H,MATCH(1,(raw!$B:$B=$B8520)*(raw!$D:$D=$C8520),0),7), "n/a")</f>
        <v/>
      </c>
    </row>
    <row r="8521">
      <c r="B8521" s="39" t="str">
        <f>IFERROR(raw!$B8520,"")</f>
        <v/>
      </c>
      <c r="C8521" s="39" t="str">
        <f>IFERROR(raw!$D8520,"")</f>
        <v/>
      </c>
      <c r="D8521" s="39" t="str">
        <f>IFERROR(__xludf.DUMMYFUNCTION("IFERROR(RANK(raw!$H8520,Filter(raw!$H$2:$H10000,raw!$B$2:$B10000=raw!$B8520),1),"""")"),"")</f>
        <v/>
      </c>
      <c r="E8521" s="40" t="str">
        <f t="array" ref="E8521">IFERROR(INDEX(raw!$B:$H,MATCH(1,(raw!$B:$B=$B8521)*(raw!$D:$D=$C8521),0),7), "n/a")</f>
        <v/>
      </c>
    </row>
    <row r="8522">
      <c r="B8522" s="39" t="str">
        <f>IFERROR(raw!$B8521,"")</f>
        <v/>
      </c>
      <c r="C8522" s="39" t="str">
        <f>IFERROR(raw!$D8521,"")</f>
        <v/>
      </c>
      <c r="D8522" s="39" t="str">
        <f>IFERROR(__xludf.DUMMYFUNCTION("IFERROR(RANK(raw!$H8521,Filter(raw!$H$2:$H10000,raw!$B$2:$B10000=raw!$B8521),1),"""")"),"")</f>
        <v/>
      </c>
      <c r="E8522" s="40" t="str">
        <f t="array" ref="E8522">IFERROR(INDEX(raw!$B:$H,MATCH(1,(raw!$B:$B=$B8522)*(raw!$D:$D=$C8522),0),7), "n/a")</f>
        <v/>
      </c>
    </row>
    <row r="8523">
      <c r="B8523" s="39" t="str">
        <f>IFERROR(raw!$B8522,"")</f>
        <v/>
      </c>
      <c r="C8523" s="39" t="str">
        <f>IFERROR(raw!$D8522,"")</f>
        <v/>
      </c>
      <c r="D8523" s="39" t="str">
        <f>IFERROR(__xludf.DUMMYFUNCTION("IFERROR(RANK(raw!$H8522,Filter(raw!$H$2:$H10000,raw!$B$2:$B10000=raw!$B8522),1),"""")"),"")</f>
        <v/>
      </c>
      <c r="E8523" s="40" t="str">
        <f t="array" ref="E8523">IFERROR(INDEX(raw!$B:$H,MATCH(1,(raw!$B:$B=$B8523)*(raw!$D:$D=$C8523),0),7), "n/a")</f>
        <v/>
      </c>
    </row>
    <row r="8524">
      <c r="B8524" s="39" t="str">
        <f>IFERROR(raw!$B8523,"")</f>
        <v/>
      </c>
      <c r="C8524" s="39" t="str">
        <f>IFERROR(raw!$D8523,"")</f>
        <v/>
      </c>
      <c r="D8524" s="39" t="str">
        <f>IFERROR(__xludf.DUMMYFUNCTION("IFERROR(RANK(raw!$H8523,Filter(raw!$H$2:$H10000,raw!$B$2:$B10000=raw!$B8523),1),"""")"),"")</f>
        <v/>
      </c>
      <c r="E8524" s="40" t="str">
        <f t="array" ref="E8524">IFERROR(INDEX(raw!$B:$H,MATCH(1,(raw!$B:$B=$B8524)*(raw!$D:$D=$C8524),0),7), "n/a")</f>
        <v/>
      </c>
    </row>
    <row r="8525">
      <c r="B8525" s="39" t="str">
        <f>IFERROR(raw!$B8524,"")</f>
        <v/>
      </c>
      <c r="C8525" s="39" t="str">
        <f>IFERROR(raw!$D8524,"")</f>
        <v/>
      </c>
      <c r="D8525" s="39" t="str">
        <f>IFERROR(__xludf.DUMMYFUNCTION("IFERROR(RANK(raw!$H8524,Filter(raw!$H$2:$H10000,raw!$B$2:$B10000=raw!$B8524),1),"""")"),"")</f>
        <v/>
      </c>
      <c r="E8525" s="40" t="str">
        <f t="array" ref="E8525">IFERROR(INDEX(raw!$B:$H,MATCH(1,(raw!$B:$B=$B8525)*(raw!$D:$D=$C8525),0),7), "n/a")</f>
        <v/>
      </c>
    </row>
    <row r="8526">
      <c r="B8526" s="39" t="str">
        <f>IFERROR(raw!$B8525,"")</f>
        <v/>
      </c>
      <c r="C8526" s="39" t="str">
        <f>IFERROR(raw!$D8525,"")</f>
        <v/>
      </c>
      <c r="D8526" s="39" t="str">
        <f>IFERROR(__xludf.DUMMYFUNCTION("IFERROR(RANK(raw!$H8525,Filter(raw!$H$2:$H10000,raw!$B$2:$B10000=raw!$B8525),1),"""")"),"")</f>
        <v/>
      </c>
      <c r="E8526" s="40" t="str">
        <f t="array" ref="E8526">IFERROR(INDEX(raw!$B:$H,MATCH(1,(raw!$B:$B=$B8526)*(raw!$D:$D=$C8526),0),7), "n/a")</f>
        <v/>
      </c>
    </row>
    <row r="8527">
      <c r="B8527" s="39" t="str">
        <f>IFERROR(raw!$B8526,"")</f>
        <v/>
      </c>
      <c r="C8527" s="39" t="str">
        <f>IFERROR(raw!$D8526,"")</f>
        <v/>
      </c>
      <c r="D8527" s="39" t="str">
        <f>IFERROR(__xludf.DUMMYFUNCTION("IFERROR(RANK(raw!$H8526,Filter(raw!$H$2:$H10000,raw!$B$2:$B10000=raw!$B8526),1),"""")"),"")</f>
        <v/>
      </c>
      <c r="E8527" s="40" t="str">
        <f t="array" ref="E8527">IFERROR(INDEX(raw!$B:$H,MATCH(1,(raw!$B:$B=$B8527)*(raw!$D:$D=$C8527),0),7), "n/a")</f>
        <v/>
      </c>
    </row>
    <row r="8528">
      <c r="B8528" s="39" t="str">
        <f>IFERROR(raw!$B8527,"")</f>
        <v/>
      </c>
      <c r="C8528" s="39" t="str">
        <f>IFERROR(raw!$D8527,"")</f>
        <v/>
      </c>
      <c r="D8528" s="39" t="str">
        <f>IFERROR(__xludf.DUMMYFUNCTION("IFERROR(RANK(raw!$H8527,Filter(raw!$H$2:$H10000,raw!$B$2:$B10000=raw!$B8527),1),"""")"),"")</f>
        <v/>
      </c>
      <c r="E8528" s="40" t="str">
        <f t="array" ref="E8528">IFERROR(INDEX(raw!$B:$H,MATCH(1,(raw!$B:$B=$B8528)*(raw!$D:$D=$C8528),0),7), "n/a")</f>
        <v/>
      </c>
    </row>
    <row r="8529">
      <c r="B8529" s="39" t="str">
        <f>IFERROR(raw!$B8528,"")</f>
        <v/>
      </c>
      <c r="C8529" s="39" t="str">
        <f>IFERROR(raw!$D8528,"")</f>
        <v/>
      </c>
      <c r="D8529" s="39" t="str">
        <f>IFERROR(__xludf.DUMMYFUNCTION("IFERROR(RANK(raw!$H8528,Filter(raw!$H$2:$H10000,raw!$B$2:$B10000=raw!$B8528),1),"""")"),"")</f>
        <v/>
      </c>
      <c r="E8529" s="40" t="str">
        <f t="array" ref="E8529">IFERROR(INDEX(raw!$B:$H,MATCH(1,(raw!$B:$B=$B8529)*(raw!$D:$D=$C8529),0),7), "n/a")</f>
        <v/>
      </c>
    </row>
    <row r="8530">
      <c r="B8530" s="39" t="str">
        <f>IFERROR(raw!$B8529,"")</f>
        <v/>
      </c>
      <c r="C8530" s="39" t="str">
        <f>IFERROR(raw!$D8529,"")</f>
        <v/>
      </c>
      <c r="D8530" s="39" t="str">
        <f>IFERROR(__xludf.DUMMYFUNCTION("IFERROR(RANK(raw!$H8529,Filter(raw!$H$2:$H10000,raw!$B$2:$B10000=raw!$B8529),1),"""")"),"")</f>
        <v/>
      </c>
      <c r="E8530" s="40" t="str">
        <f t="array" ref="E8530">IFERROR(INDEX(raw!$B:$H,MATCH(1,(raw!$B:$B=$B8530)*(raw!$D:$D=$C8530),0),7), "n/a")</f>
        <v/>
      </c>
    </row>
    <row r="8531">
      <c r="B8531" s="39" t="str">
        <f>IFERROR(raw!$B8530,"")</f>
        <v/>
      </c>
      <c r="C8531" s="39" t="str">
        <f>IFERROR(raw!$D8530,"")</f>
        <v/>
      </c>
      <c r="D8531" s="39" t="str">
        <f>IFERROR(__xludf.DUMMYFUNCTION("IFERROR(RANK(raw!$H8530,Filter(raw!$H$2:$H10000,raw!$B$2:$B10000=raw!$B8530),1),"""")"),"")</f>
        <v/>
      </c>
      <c r="E8531" s="40" t="str">
        <f t="array" ref="E8531">IFERROR(INDEX(raw!$B:$H,MATCH(1,(raw!$B:$B=$B8531)*(raw!$D:$D=$C8531),0),7), "n/a")</f>
        <v/>
      </c>
    </row>
    <row r="8532">
      <c r="B8532" s="39" t="str">
        <f>IFERROR(raw!$B8531,"")</f>
        <v/>
      </c>
      <c r="C8532" s="39" t="str">
        <f>IFERROR(raw!$D8531,"")</f>
        <v/>
      </c>
      <c r="D8532" s="39" t="str">
        <f>IFERROR(__xludf.DUMMYFUNCTION("IFERROR(RANK(raw!$H8531,Filter(raw!$H$2:$H10000,raw!$B$2:$B10000=raw!$B8531),1),"""")"),"")</f>
        <v/>
      </c>
      <c r="E8532" s="40" t="str">
        <f t="array" ref="E8532">IFERROR(INDEX(raw!$B:$H,MATCH(1,(raw!$B:$B=$B8532)*(raw!$D:$D=$C8532),0),7), "n/a")</f>
        <v/>
      </c>
    </row>
    <row r="8533">
      <c r="B8533" s="39" t="str">
        <f>IFERROR(raw!$B8532,"")</f>
        <v/>
      </c>
      <c r="C8533" s="39" t="str">
        <f>IFERROR(raw!$D8532,"")</f>
        <v/>
      </c>
      <c r="D8533" s="39" t="str">
        <f>IFERROR(__xludf.DUMMYFUNCTION("IFERROR(RANK(raw!$H8532,Filter(raw!$H$2:$H10000,raw!$B$2:$B10000=raw!$B8532),1),"""")"),"")</f>
        <v/>
      </c>
      <c r="E8533" s="40" t="str">
        <f t="array" ref="E8533">IFERROR(INDEX(raw!$B:$H,MATCH(1,(raw!$B:$B=$B8533)*(raw!$D:$D=$C8533),0),7), "n/a")</f>
        <v/>
      </c>
    </row>
    <row r="8534">
      <c r="B8534" s="39" t="str">
        <f>IFERROR(raw!$B8533,"")</f>
        <v/>
      </c>
      <c r="C8534" s="39" t="str">
        <f>IFERROR(raw!$D8533,"")</f>
        <v/>
      </c>
      <c r="D8534" s="39" t="str">
        <f>IFERROR(__xludf.DUMMYFUNCTION("IFERROR(RANK(raw!$H8533,Filter(raw!$H$2:$H10000,raw!$B$2:$B10000=raw!$B8533),1),"""")"),"")</f>
        <v/>
      </c>
      <c r="E8534" s="40" t="str">
        <f t="array" ref="E8534">IFERROR(INDEX(raw!$B:$H,MATCH(1,(raw!$B:$B=$B8534)*(raw!$D:$D=$C8534),0),7), "n/a")</f>
        <v/>
      </c>
    </row>
    <row r="8535">
      <c r="B8535" s="39" t="str">
        <f>IFERROR(raw!$B8534,"")</f>
        <v/>
      </c>
      <c r="C8535" s="39" t="str">
        <f>IFERROR(raw!$D8534,"")</f>
        <v/>
      </c>
      <c r="D8535" s="39" t="str">
        <f>IFERROR(__xludf.DUMMYFUNCTION("IFERROR(RANK(raw!$H8534,Filter(raw!$H$2:$H10000,raw!$B$2:$B10000=raw!$B8534),1),"""")"),"")</f>
        <v/>
      </c>
      <c r="E8535" s="40" t="str">
        <f t="array" ref="E8535">IFERROR(INDEX(raw!$B:$H,MATCH(1,(raw!$B:$B=$B8535)*(raw!$D:$D=$C8535),0),7), "n/a")</f>
        <v/>
      </c>
    </row>
    <row r="8536">
      <c r="B8536" s="39" t="str">
        <f>IFERROR(raw!$B8535,"")</f>
        <v/>
      </c>
      <c r="C8536" s="39" t="str">
        <f>IFERROR(raw!$D8535,"")</f>
        <v/>
      </c>
      <c r="D8536" s="39" t="str">
        <f>IFERROR(__xludf.DUMMYFUNCTION("IFERROR(RANK(raw!$H8535,Filter(raw!$H$2:$H10000,raw!$B$2:$B10000=raw!$B8535),1),"""")"),"")</f>
        <v/>
      </c>
      <c r="E8536" s="40" t="str">
        <f t="array" ref="E8536">IFERROR(INDEX(raw!$B:$H,MATCH(1,(raw!$B:$B=$B8536)*(raw!$D:$D=$C8536),0),7), "n/a")</f>
        <v/>
      </c>
    </row>
    <row r="8537">
      <c r="B8537" s="39" t="str">
        <f>IFERROR(raw!$B8536,"")</f>
        <v/>
      </c>
      <c r="C8537" s="39" t="str">
        <f>IFERROR(raw!$D8536,"")</f>
        <v/>
      </c>
      <c r="D8537" s="39" t="str">
        <f>IFERROR(__xludf.DUMMYFUNCTION("IFERROR(RANK(raw!$H8536,Filter(raw!$H$2:$H10000,raw!$B$2:$B10000=raw!$B8536),1),"""")"),"")</f>
        <v/>
      </c>
      <c r="E8537" s="40" t="str">
        <f t="array" ref="E8537">IFERROR(INDEX(raw!$B:$H,MATCH(1,(raw!$B:$B=$B8537)*(raw!$D:$D=$C8537),0),7), "n/a")</f>
        <v/>
      </c>
    </row>
    <row r="8538">
      <c r="B8538" s="39" t="str">
        <f>IFERROR(raw!$B8537,"")</f>
        <v/>
      </c>
      <c r="C8538" s="39" t="str">
        <f>IFERROR(raw!$D8537,"")</f>
        <v/>
      </c>
      <c r="D8538" s="39" t="str">
        <f>IFERROR(__xludf.DUMMYFUNCTION("IFERROR(RANK(raw!$H8537,Filter(raw!$H$2:$H10000,raw!$B$2:$B10000=raw!$B8537),1),"""")"),"")</f>
        <v/>
      </c>
      <c r="E8538" s="40" t="str">
        <f t="array" ref="E8538">IFERROR(INDEX(raw!$B:$H,MATCH(1,(raw!$B:$B=$B8538)*(raw!$D:$D=$C8538),0),7), "n/a")</f>
        <v/>
      </c>
    </row>
    <row r="8539">
      <c r="B8539" s="39" t="str">
        <f>IFERROR(raw!$B8538,"")</f>
        <v/>
      </c>
      <c r="C8539" s="39" t="str">
        <f>IFERROR(raw!$D8538,"")</f>
        <v/>
      </c>
      <c r="D8539" s="39" t="str">
        <f>IFERROR(__xludf.DUMMYFUNCTION("IFERROR(RANK(raw!$H8538,Filter(raw!$H$2:$H10000,raw!$B$2:$B10000=raw!$B8538),1),"""")"),"")</f>
        <v/>
      </c>
      <c r="E8539" s="40" t="str">
        <f t="array" ref="E8539">IFERROR(INDEX(raw!$B:$H,MATCH(1,(raw!$B:$B=$B8539)*(raw!$D:$D=$C8539),0),7), "n/a")</f>
        <v/>
      </c>
    </row>
    <row r="8540">
      <c r="B8540" s="39" t="str">
        <f>IFERROR(raw!$B8539,"")</f>
        <v/>
      </c>
      <c r="C8540" s="39" t="str">
        <f>IFERROR(raw!$D8539,"")</f>
        <v/>
      </c>
      <c r="D8540" s="39" t="str">
        <f>IFERROR(__xludf.DUMMYFUNCTION("IFERROR(RANK(raw!$H8539,Filter(raw!$H$2:$H10000,raw!$B$2:$B10000=raw!$B8539),1),"""")"),"")</f>
        <v/>
      </c>
      <c r="E8540" s="40" t="str">
        <f t="array" ref="E8540">IFERROR(INDEX(raw!$B:$H,MATCH(1,(raw!$B:$B=$B8540)*(raw!$D:$D=$C8540),0),7), "n/a")</f>
        <v/>
      </c>
    </row>
    <row r="8541">
      <c r="B8541" s="39" t="str">
        <f>IFERROR(raw!$B8540,"")</f>
        <v/>
      </c>
      <c r="C8541" s="39" t="str">
        <f>IFERROR(raw!$D8540,"")</f>
        <v/>
      </c>
      <c r="D8541" s="39" t="str">
        <f>IFERROR(__xludf.DUMMYFUNCTION("IFERROR(RANK(raw!$H8540,Filter(raw!$H$2:$H10000,raw!$B$2:$B10000=raw!$B8540),1),"""")"),"")</f>
        <v/>
      </c>
      <c r="E8541" s="40" t="str">
        <f t="array" ref="E8541">IFERROR(INDEX(raw!$B:$H,MATCH(1,(raw!$B:$B=$B8541)*(raw!$D:$D=$C8541),0),7), "n/a")</f>
        <v/>
      </c>
    </row>
    <row r="8542">
      <c r="B8542" s="39" t="str">
        <f>IFERROR(raw!$B8541,"")</f>
        <v/>
      </c>
      <c r="C8542" s="39" t="str">
        <f>IFERROR(raw!$D8541,"")</f>
        <v/>
      </c>
      <c r="D8542" s="39" t="str">
        <f>IFERROR(__xludf.DUMMYFUNCTION("IFERROR(RANK(raw!$H8541,Filter(raw!$H$2:$H10000,raw!$B$2:$B10000=raw!$B8541),1),"""")"),"")</f>
        <v/>
      </c>
      <c r="E8542" s="40" t="str">
        <f t="array" ref="E8542">IFERROR(INDEX(raw!$B:$H,MATCH(1,(raw!$B:$B=$B8542)*(raw!$D:$D=$C8542),0),7), "n/a")</f>
        <v/>
      </c>
    </row>
    <row r="8543">
      <c r="B8543" s="39" t="str">
        <f>IFERROR(raw!$B8542,"")</f>
        <v/>
      </c>
      <c r="C8543" s="39" t="str">
        <f>IFERROR(raw!$D8542,"")</f>
        <v/>
      </c>
      <c r="D8543" s="39" t="str">
        <f>IFERROR(__xludf.DUMMYFUNCTION("IFERROR(RANK(raw!$H8542,Filter(raw!$H$2:$H10000,raw!$B$2:$B10000=raw!$B8542),1),"""")"),"")</f>
        <v/>
      </c>
      <c r="E8543" s="40" t="str">
        <f t="array" ref="E8543">IFERROR(INDEX(raw!$B:$H,MATCH(1,(raw!$B:$B=$B8543)*(raw!$D:$D=$C8543),0),7), "n/a")</f>
        <v/>
      </c>
    </row>
    <row r="8544">
      <c r="B8544" s="39" t="str">
        <f>IFERROR(raw!$B8543,"")</f>
        <v/>
      </c>
      <c r="C8544" s="39" t="str">
        <f>IFERROR(raw!$D8543,"")</f>
        <v/>
      </c>
      <c r="D8544" s="39" t="str">
        <f>IFERROR(__xludf.DUMMYFUNCTION("IFERROR(RANK(raw!$H8543,Filter(raw!$H$2:$H10000,raw!$B$2:$B10000=raw!$B8543),1),"""")"),"")</f>
        <v/>
      </c>
      <c r="E8544" s="40" t="str">
        <f t="array" ref="E8544">IFERROR(INDEX(raw!$B:$H,MATCH(1,(raw!$B:$B=$B8544)*(raw!$D:$D=$C8544),0),7), "n/a")</f>
        <v/>
      </c>
    </row>
    <row r="8545">
      <c r="B8545" s="39" t="str">
        <f>IFERROR(raw!$B8544,"")</f>
        <v/>
      </c>
      <c r="C8545" s="39" t="str">
        <f>IFERROR(raw!$D8544,"")</f>
        <v/>
      </c>
      <c r="D8545" s="39" t="str">
        <f>IFERROR(__xludf.DUMMYFUNCTION("IFERROR(RANK(raw!$H8544,Filter(raw!$H$2:$H10000,raw!$B$2:$B10000=raw!$B8544),1),"""")"),"")</f>
        <v/>
      </c>
      <c r="E8545" s="40" t="str">
        <f t="array" ref="E8545">IFERROR(INDEX(raw!$B:$H,MATCH(1,(raw!$B:$B=$B8545)*(raw!$D:$D=$C8545),0),7), "n/a")</f>
        <v/>
      </c>
    </row>
    <row r="8546">
      <c r="B8546" s="39" t="str">
        <f>IFERROR(raw!$B8545,"")</f>
        <v/>
      </c>
      <c r="C8546" s="39" t="str">
        <f>IFERROR(raw!$D8545,"")</f>
        <v/>
      </c>
      <c r="D8546" s="39" t="str">
        <f>IFERROR(__xludf.DUMMYFUNCTION("IFERROR(RANK(raw!$H8545,Filter(raw!$H$2:$H10000,raw!$B$2:$B10000=raw!$B8545),1),"""")"),"")</f>
        <v/>
      </c>
      <c r="E8546" s="40" t="str">
        <f t="array" ref="E8546">IFERROR(INDEX(raw!$B:$H,MATCH(1,(raw!$B:$B=$B8546)*(raw!$D:$D=$C8546),0),7), "n/a")</f>
        <v/>
      </c>
    </row>
    <row r="8547">
      <c r="B8547" s="39" t="str">
        <f>IFERROR(raw!$B8546,"")</f>
        <v/>
      </c>
      <c r="C8547" s="39" t="str">
        <f>IFERROR(raw!$D8546,"")</f>
        <v/>
      </c>
      <c r="D8547" s="39" t="str">
        <f>IFERROR(__xludf.DUMMYFUNCTION("IFERROR(RANK(raw!$H8546,Filter(raw!$H$2:$H10000,raw!$B$2:$B10000=raw!$B8546),1),"""")"),"")</f>
        <v/>
      </c>
      <c r="E8547" s="40" t="str">
        <f t="array" ref="E8547">IFERROR(INDEX(raw!$B:$H,MATCH(1,(raw!$B:$B=$B8547)*(raw!$D:$D=$C8547),0),7), "n/a")</f>
        <v/>
      </c>
    </row>
    <row r="8548">
      <c r="B8548" s="39" t="str">
        <f>IFERROR(raw!$B8547,"")</f>
        <v/>
      </c>
      <c r="C8548" s="39" t="str">
        <f>IFERROR(raw!$D8547,"")</f>
        <v/>
      </c>
      <c r="D8548" s="39" t="str">
        <f>IFERROR(__xludf.DUMMYFUNCTION("IFERROR(RANK(raw!$H8547,Filter(raw!$H$2:$H10000,raw!$B$2:$B10000=raw!$B8547),1),"""")"),"")</f>
        <v/>
      </c>
      <c r="E8548" s="40" t="str">
        <f t="array" ref="E8548">IFERROR(INDEX(raw!$B:$H,MATCH(1,(raw!$B:$B=$B8548)*(raw!$D:$D=$C8548),0),7), "n/a")</f>
        <v/>
      </c>
    </row>
    <row r="8549">
      <c r="B8549" s="39" t="str">
        <f>IFERROR(raw!$B8548,"")</f>
        <v/>
      </c>
      <c r="C8549" s="39" t="str">
        <f>IFERROR(raw!$D8548,"")</f>
        <v/>
      </c>
      <c r="D8549" s="39" t="str">
        <f>IFERROR(__xludf.DUMMYFUNCTION("IFERROR(RANK(raw!$H8548,Filter(raw!$H$2:$H10000,raw!$B$2:$B10000=raw!$B8548),1),"""")"),"")</f>
        <v/>
      </c>
      <c r="E8549" s="40" t="str">
        <f t="array" ref="E8549">IFERROR(INDEX(raw!$B:$H,MATCH(1,(raw!$B:$B=$B8549)*(raw!$D:$D=$C8549),0),7), "n/a")</f>
        <v/>
      </c>
    </row>
    <row r="8550">
      <c r="B8550" s="39" t="str">
        <f>IFERROR(raw!$B8549,"")</f>
        <v/>
      </c>
      <c r="C8550" s="39" t="str">
        <f>IFERROR(raw!$D8549,"")</f>
        <v/>
      </c>
      <c r="D8550" s="39" t="str">
        <f>IFERROR(__xludf.DUMMYFUNCTION("IFERROR(RANK(raw!$H8549,Filter(raw!$H$2:$H10000,raw!$B$2:$B10000=raw!$B8549),1),"""")"),"")</f>
        <v/>
      </c>
      <c r="E8550" s="40" t="str">
        <f t="array" ref="E8550">IFERROR(INDEX(raw!$B:$H,MATCH(1,(raw!$B:$B=$B8550)*(raw!$D:$D=$C8550),0),7), "n/a")</f>
        <v/>
      </c>
    </row>
    <row r="8551">
      <c r="B8551" s="39" t="str">
        <f>IFERROR(raw!$B8550,"")</f>
        <v/>
      </c>
      <c r="C8551" s="39" t="str">
        <f>IFERROR(raw!$D8550,"")</f>
        <v/>
      </c>
      <c r="D8551" s="39" t="str">
        <f>IFERROR(__xludf.DUMMYFUNCTION("IFERROR(RANK(raw!$H8550,Filter(raw!$H$2:$H10000,raw!$B$2:$B10000=raw!$B8550),1),"""")"),"")</f>
        <v/>
      </c>
      <c r="E8551" s="40" t="str">
        <f t="array" ref="E8551">IFERROR(INDEX(raw!$B:$H,MATCH(1,(raw!$B:$B=$B8551)*(raw!$D:$D=$C8551),0),7), "n/a")</f>
        <v/>
      </c>
    </row>
    <row r="8552">
      <c r="B8552" s="39" t="str">
        <f>IFERROR(raw!$B8551,"")</f>
        <v/>
      </c>
      <c r="C8552" s="39" t="str">
        <f>IFERROR(raw!$D8551,"")</f>
        <v/>
      </c>
      <c r="D8552" s="39" t="str">
        <f>IFERROR(__xludf.DUMMYFUNCTION("IFERROR(RANK(raw!$H8551,Filter(raw!$H$2:$H10000,raw!$B$2:$B10000=raw!$B8551),1),"""")"),"")</f>
        <v/>
      </c>
      <c r="E8552" s="40" t="str">
        <f t="array" ref="E8552">IFERROR(INDEX(raw!$B:$H,MATCH(1,(raw!$B:$B=$B8552)*(raw!$D:$D=$C8552),0),7), "n/a")</f>
        <v/>
      </c>
    </row>
    <row r="8553">
      <c r="B8553" s="39" t="str">
        <f>IFERROR(raw!$B8552,"")</f>
        <v/>
      </c>
      <c r="C8553" s="39" t="str">
        <f>IFERROR(raw!$D8552,"")</f>
        <v/>
      </c>
      <c r="D8553" s="39" t="str">
        <f>IFERROR(__xludf.DUMMYFUNCTION("IFERROR(RANK(raw!$H8552,Filter(raw!$H$2:$H10000,raw!$B$2:$B10000=raw!$B8552),1),"""")"),"")</f>
        <v/>
      </c>
      <c r="E8553" s="40" t="str">
        <f t="array" ref="E8553">IFERROR(INDEX(raw!$B:$H,MATCH(1,(raw!$B:$B=$B8553)*(raw!$D:$D=$C8553),0),7), "n/a")</f>
        <v/>
      </c>
    </row>
    <row r="8554">
      <c r="B8554" s="39" t="str">
        <f>IFERROR(raw!$B8553,"")</f>
        <v/>
      </c>
      <c r="C8554" s="39" t="str">
        <f>IFERROR(raw!$D8553,"")</f>
        <v/>
      </c>
      <c r="D8554" s="39" t="str">
        <f>IFERROR(__xludf.DUMMYFUNCTION("IFERROR(RANK(raw!$H8553,Filter(raw!$H$2:$H10000,raw!$B$2:$B10000=raw!$B8553),1),"""")"),"")</f>
        <v/>
      </c>
      <c r="E8554" s="40" t="str">
        <f t="array" ref="E8554">IFERROR(INDEX(raw!$B:$H,MATCH(1,(raw!$B:$B=$B8554)*(raw!$D:$D=$C8554),0),7), "n/a")</f>
        <v/>
      </c>
    </row>
    <row r="8555">
      <c r="B8555" s="39" t="str">
        <f>IFERROR(raw!$B8554,"")</f>
        <v/>
      </c>
      <c r="C8555" s="39" t="str">
        <f>IFERROR(raw!$D8554,"")</f>
        <v/>
      </c>
      <c r="D8555" s="39" t="str">
        <f>IFERROR(__xludf.DUMMYFUNCTION("IFERROR(RANK(raw!$H8554,Filter(raw!$H$2:$H10000,raw!$B$2:$B10000=raw!$B8554),1),"""")"),"")</f>
        <v/>
      </c>
      <c r="E8555" s="40" t="str">
        <f t="array" ref="E8555">IFERROR(INDEX(raw!$B:$H,MATCH(1,(raw!$B:$B=$B8555)*(raw!$D:$D=$C8555),0),7), "n/a")</f>
        <v/>
      </c>
    </row>
    <row r="8556">
      <c r="B8556" s="39" t="str">
        <f>IFERROR(raw!$B8555,"")</f>
        <v/>
      </c>
      <c r="C8556" s="39" t="str">
        <f>IFERROR(raw!$D8555,"")</f>
        <v/>
      </c>
      <c r="D8556" s="39" t="str">
        <f>IFERROR(__xludf.DUMMYFUNCTION("IFERROR(RANK(raw!$H8555,Filter(raw!$H$2:$H10000,raw!$B$2:$B10000=raw!$B8555),1),"""")"),"")</f>
        <v/>
      </c>
      <c r="E8556" s="40" t="str">
        <f t="array" ref="E8556">IFERROR(INDEX(raw!$B:$H,MATCH(1,(raw!$B:$B=$B8556)*(raw!$D:$D=$C8556),0),7), "n/a")</f>
        <v/>
      </c>
    </row>
    <row r="8557">
      <c r="B8557" s="39" t="str">
        <f>IFERROR(raw!$B8556,"")</f>
        <v/>
      </c>
      <c r="C8557" s="39" t="str">
        <f>IFERROR(raw!$D8556,"")</f>
        <v/>
      </c>
      <c r="D8557" s="39" t="str">
        <f>IFERROR(__xludf.DUMMYFUNCTION("IFERROR(RANK(raw!$H8556,Filter(raw!$H$2:$H10000,raw!$B$2:$B10000=raw!$B8556),1),"""")"),"")</f>
        <v/>
      </c>
      <c r="E8557" s="40" t="str">
        <f t="array" ref="E8557">IFERROR(INDEX(raw!$B:$H,MATCH(1,(raw!$B:$B=$B8557)*(raw!$D:$D=$C8557),0),7), "n/a")</f>
        <v/>
      </c>
    </row>
    <row r="8558">
      <c r="B8558" s="39" t="str">
        <f>IFERROR(raw!$B8557,"")</f>
        <v/>
      </c>
      <c r="C8558" s="39" t="str">
        <f>IFERROR(raw!$D8557,"")</f>
        <v/>
      </c>
      <c r="D8558" s="39" t="str">
        <f>IFERROR(__xludf.DUMMYFUNCTION("IFERROR(RANK(raw!$H8557,Filter(raw!$H$2:$H10000,raw!$B$2:$B10000=raw!$B8557),1),"""")"),"")</f>
        <v/>
      </c>
      <c r="E8558" s="40" t="str">
        <f t="array" ref="E8558">IFERROR(INDEX(raw!$B:$H,MATCH(1,(raw!$B:$B=$B8558)*(raw!$D:$D=$C8558),0),7), "n/a")</f>
        <v/>
      </c>
    </row>
    <row r="8559">
      <c r="B8559" s="39" t="str">
        <f>IFERROR(raw!$B8558,"")</f>
        <v/>
      </c>
      <c r="C8559" s="39" t="str">
        <f>IFERROR(raw!$D8558,"")</f>
        <v/>
      </c>
      <c r="D8559" s="39" t="str">
        <f>IFERROR(__xludf.DUMMYFUNCTION("IFERROR(RANK(raw!$H8558,Filter(raw!$H$2:$H10000,raw!$B$2:$B10000=raw!$B8558),1),"""")"),"")</f>
        <v/>
      </c>
      <c r="E8559" s="40" t="str">
        <f t="array" ref="E8559">IFERROR(INDEX(raw!$B:$H,MATCH(1,(raw!$B:$B=$B8559)*(raw!$D:$D=$C8559),0),7), "n/a")</f>
        <v/>
      </c>
    </row>
    <row r="8560">
      <c r="B8560" s="39" t="str">
        <f>IFERROR(raw!$B8559,"")</f>
        <v/>
      </c>
      <c r="C8560" s="39" t="str">
        <f>IFERROR(raw!$D8559,"")</f>
        <v/>
      </c>
      <c r="D8560" s="39" t="str">
        <f>IFERROR(__xludf.DUMMYFUNCTION("IFERROR(RANK(raw!$H8559,Filter(raw!$H$2:$H10000,raw!$B$2:$B10000=raw!$B8559),1),"""")"),"")</f>
        <v/>
      </c>
      <c r="E8560" s="40" t="str">
        <f t="array" ref="E8560">IFERROR(INDEX(raw!$B:$H,MATCH(1,(raw!$B:$B=$B8560)*(raw!$D:$D=$C8560),0),7), "n/a")</f>
        <v/>
      </c>
    </row>
    <row r="8561">
      <c r="B8561" s="39" t="str">
        <f>IFERROR(raw!$B8560,"")</f>
        <v/>
      </c>
      <c r="C8561" s="39" t="str">
        <f>IFERROR(raw!$D8560,"")</f>
        <v/>
      </c>
      <c r="D8561" s="39" t="str">
        <f>IFERROR(__xludf.DUMMYFUNCTION("IFERROR(RANK(raw!$H8560,Filter(raw!$H$2:$H10000,raw!$B$2:$B10000=raw!$B8560),1),"""")"),"")</f>
        <v/>
      </c>
      <c r="E8561" s="40" t="str">
        <f t="array" ref="E8561">IFERROR(INDEX(raw!$B:$H,MATCH(1,(raw!$B:$B=$B8561)*(raw!$D:$D=$C8561),0),7), "n/a")</f>
        <v/>
      </c>
    </row>
    <row r="8562">
      <c r="B8562" s="39" t="str">
        <f>IFERROR(raw!$B8561,"")</f>
        <v/>
      </c>
      <c r="C8562" s="39" t="str">
        <f>IFERROR(raw!$D8561,"")</f>
        <v/>
      </c>
      <c r="D8562" s="39" t="str">
        <f>IFERROR(__xludf.DUMMYFUNCTION("IFERROR(RANK(raw!$H8561,Filter(raw!$H$2:$H10000,raw!$B$2:$B10000=raw!$B8561),1),"""")"),"")</f>
        <v/>
      </c>
      <c r="E8562" s="40" t="str">
        <f t="array" ref="E8562">IFERROR(INDEX(raw!$B:$H,MATCH(1,(raw!$B:$B=$B8562)*(raw!$D:$D=$C8562),0),7), "n/a")</f>
        <v/>
      </c>
    </row>
    <row r="8563">
      <c r="B8563" s="39" t="str">
        <f>IFERROR(raw!$B8562,"")</f>
        <v/>
      </c>
      <c r="C8563" s="39" t="str">
        <f>IFERROR(raw!$D8562,"")</f>
        <v/>
      </c>
      <c r="D8563" s="39" t="str">
        <f>IFERROR(__xludf.DUMMYFUNCTION("IFERROR(RANK(raw!$H8562,Filter(raw!$H$2:$H10000,raw!$B$2:$B10000=raw!$B8562),1),"""")"),"")</f>
        <v/>
      </c>
      <c r="E8563" s="40" t="str">
        <f t="array" ref="E8563">IFERROR(INDEX(raw!$B:$H,MATCH(1,(raw!$B:$B=$B8563)*(raw!$D:$D=$C8563),0),7), "n/a")</f>
        <v/>
      </c>
    </row>
    <row r="8564">
      <c r="B8564" s="39" t="str">
        <f>IFERROR(raw!$B8563,"")</f>
        <v/>
      </c>
      <c r="C8564" s="39" t="str">
        <f>IFERROR(raw!$D8563,"")</f>
        <v/>
      </c>
      <c r="D8564" s="39" t="str">
        <f>IFERROR(__xludf.DUMMYFUNCTION("IFERROR(RANK(raw!$H8563,Filter(raw!$H$2:$H10000,raw!$B$2:$B10000=raw!$B8563),1),"""")"),"")</f>
        <v/>
      </c>
      <c r="E8564" s="40" t="str">
        <f t="array" ref="E8564">IFERROR(INDEX(raw!$B:$H,MATCH(1,(raw!$B:$B=$B8564)*(raw!$D:$D=$C8564),0),7), "n/a")</f>
        <v/>
      </c>
    </row>
    <row r="8565">
      <c r="B8565" s="39" t="str">
        <f>IFERROR(raw!$B8564,"")</f>
        <v/>
      </c>
      <c r="C8565" s="39" t="str">
        <f>IFERROR(raw!$D8564,"")</f>
        <v/>
      </c>
      <c r="D8565" s="39" t="str">
        <f>IFERROR(__xludf.DUMMYFUNCTION("IFERROR(RANK(raw!$H8564,Filter(raw!$H$2:$H10000,raw!$B$2:$B10000=raw!$B8564),1),"""")"),"")</f>
        <v/>
      </c>
      <c r="E8565" s="40" t="str">
        <f t="array" ref="E8565">IFERROR(INDEX(raw!$B:$H,MATCH(1,(raw!$B:$B=$B8565)*(raw!$D:$D=$C8565),0),7), "n/a")</f>
        <v/>
      </c>
    </row>
    <row r="8566">
      <c r="B8566" s="39" t="str">
        <f>IFERROR(raw!$B8565,"")</f>
        <v/>
      </c>
      <c r="C8566" s="39" t="str">
        <f>IFERROR(raw!$D8565,"")</f>
        <v/>
      </c>
      <c r="D8566" s="39" t="str">
        <f>IFERROR(__xludf.DUMMYFUNCTION("IFERROR(RANK(raw!$H8565,Filter(raw!$H$2:$H10000,raw!$B$2:$B10000=raw!$B8565),1),"""")"),"")</f>
        <v/>
      </c>
      <c r="E8566" s="40" t="str">
        <f t="array" ref="E8566">IFERROR(INDEX(raw!$B:$H,MATCH(1,(raw!$B:$B=$B8566)*(raw!$D:$D=$C8566),0),7), "n/a")</f>
        <v/>
      </c>
    </row>
    <row r="8567">
      <c r="B8567" s="39" t="str">
        <f>IFERROR(raw!$B8566,"")</f>
        <v/>
      </c>
      <c r="C8567" s="39" t="str">
        <f>IFERROR(raw!$D8566,"")</f>
        <v/>
      </c>
      <c r="D8567" s="39" t="str">
        <f>IFERROR(__xludf.DUMMYFUNCTION("IFERROR(RANK(raw!$H8566,Filter(raw!$H$2:$H10000,raw!$B$2:$B10000=raw!$B8566),1),"""")"),"")</f>
        <v/>
      </c>
      <c r="E8567" s="40" t="str">
        <f t="array" ref="E8567">IFERROR(INDEX(raw!$B:$H,MATCH(1,(raw!$B:$B=$B8567)*(raw!$D:$D=$C8567),0),7), "n/a")</f>
        <v/>
      </c>
    </row>
    <row r="8568">
      <c r="B8568" s="39" t="str">
        <f>IFERROR(raw!$B8567,"")</f>
        <v/>
      </c>
      <c r="C8568" s="39" t="str">
        <f>IFERROR(raw!$D8567,"")</f>
        <v/>
      </c>
      <c r="D8568" s="39" t="str">
        <f>IFERROR(__xludf.DUMMYFUNCTION("IFERROR(RANK(raw!$H8567,Filter(raw!$H$2:$H10000,raw!$B$2:$B10000=raw!$B8567),1),"""")"),"")</f>
        <v/>
      </c>
      <c r="E8568" s="40" t="str">
        <f t="array" ref="E8568">IFERROR(INDEX(raw!$B:$H,MATCH(1,(raw!$B:$B=$B8568)*(raw!$D:$D=$C8568),0),7), "n/a")</f>
        <v/>
      </c>
    </row>
    <row r="8569">
      <c r="B8569" s="39" t="str">
        <f>IFERROR(raw!$B8568,"")</f>
        <v/>
      </c>
      <c r="C8569" s="39" t="str">
        <f>IFERROR(raw!$D8568,"")</f>
        <v/>
      </c>
      <c r="D8569" s="39" t="str">
        <f>IFERROR(__xludf.DUMMYFUNCTION("IFERROR(RANK(raw!$H8568,Filter(raw!$H$2:$H10000,raw!$B$2:$B10000=raw!$B8568),1),"""")"),"")</f>
        <v/>
      </c>
      <c r="E8569" s="40" t="str">
        <f t="array" ref="E8569">IFERROR(INDEX(raw!$B:$H,MATCH(1,(raw!$B:$B=$B8569)*(raw!$D:$D=$C8569),0),7), "n/a")</f>
        <v/>
      </c>
    </row>
    <row r="8570">
      <c r="B8570" s="39" t="str">
        <f>IFERROR(raw!$B8569,"")</f>
        <v/>
      </c>
      <c r="C8570" s="39" t="str">
        <f>IFERROR(raw!$D8569,"")</f>
        <v/>
      </c>
      <c r="D8570" s="39" t="str">
        <f>IFERROR(__xludf.DUMMYFUNCTION("IFERROR(RANK(raw!$H8569,Filter(raw!$H$2:$H10000,raw!$B$2:$B10000=raw!$B8569),1),"""")"),"")</f>
        <v/>
      </c>
      <c r="E8570" s="40" t="str">
        <f t="array" ref="E8570">IFERROR(INDEX(raw!$B:$H,MATCH(1,(raw!$B:$B=$B8570)*(raw!$D:$D=$C8570),0),7), "n/a")</f>
        <v/>
      </c>
    </row>
    <row r="8571">
      <c r="B8571" s="39" t="str">
        <f>IFERROR(raw!$B8570,"")</f>
        <v/>
      </c>
      <c r="C8571" s="39" t="str">
        <f>IFERROR(raw!$D8570,"")</f>
        <v/>
      </c>
      <c r="D8571" s="39" t="str">
        <f>IFERROR(__xludf.DUMMYFUNCTION("IFERROR(RANK(raw!$H8570,Filter(raw!$H$2:$H10000,raw!$B$2:$B10000=raw!$B8570),1),"""")"),"")</f>
        <v/>
      </c>
      <c r="E8571" s="40" t="str">
        <f t="array" ref="E8571">IFERROR(INDEX(raw!$B:$H,MATCH(1,(raw!$B:$B=$B8571)*(raw!$D:$D=$C8571),0),7), "n/a")</f>
        <v/>
      </c>
    </row>
    <row r="8572">
      <c r="B8572" s="39" t="str">
        <f>IFERROR(raw!$B8571,"")</f>
        <v/>
      </c>
      <c r="C8572" s="39" t="str">
        <f>IFERROR(raw!$D8571,"")</f>
        <v/>
      </c>
      <c r="D8572" s="39" t="str">
        <f>IFERROR(__xludf.DUMMYFUNCTION("IFERROR(RANK(raw!$H8571,Filter(raw!$H$2:$H10000,raw!$B$2:$B10000=raw!$B8571),1),"""")"),"")</f>
        <v/>
      </c>
      <c r="E8572" s="40" t="str">
        <f t="array" ref="E8572">IFERROR(INDEX(raw!$B:$H,MATCH(1,(raw!$B:$B=$B8572)*(raw!$D:$D=$C8572),0),7), "n/a")</f>
        <v/>
      </c>
    </row>
    <row r="8573">
      <c r="B8573" s="39" t="str">
        <f>IFERROR(raw!$B8572,"")</f>
        <v/>
      </c>
      <c r="C8573" s="39" t="str">
        <f>IFERROR(raw!$D8572,"")</f>
        <v/>
      </c>
      <c r="D8573" s="39" t="str">
        <f>IFERROR(__xludf.DUMMYFUNCTION("IFERROR(RANK(raw!$H8572,Filter(raw!$H$2:$H10000,raw!$B$2:$B10000=raw!$B8572),1),"""")"),"")</f>
        <v/>
      </c>
      <c r="E8573" s="40" t="str">
        <f t="array" ref="E8573">IFERROR(INDEX(raw!$B:$H,MATCH(1,(raw!$B:$B=$B8573)*(raw!$D:$D=$C8573),0),7), "n/a")</f>
        <v/>
      </c>
    </row>
    <row r="8574">
      <c r="B8574" s="39" t="str">
        <f>IFERROR(raw!$B8573,"")</f>
        <v/>
      </c>
      <c r="C8574" s="39" t="str">
        <f>IFERROR(raw!$D8573,"")</f>
        <v/>
      </c>
      <c r="D8574" s="39" t="str">
        <f>IFERROR(__xludf.DUMMYFUNCTION("IFERROR(RANK(raw!$H8573,Filter(raw!$H$2:$H10000,raw!$B$2:$B10000=raw!$B8573),1),"""")"),"")</f>
        <v/>
      </c>
      <c r="E8574" s="40" t="str">
        <f t="array" ref="E8574">IFERROR(INDEX(raw!$B:$H,MATCH(1,(raw!$B:$B=$B8574)*(raw!$D:$D=$C8574),0),7), "n/a")</f>
        <v/>
      </c>
    </row>
    <row r="8575">
      <c r="B8575" s="39" t="str">
        <f>IFERROR(raw!$B8574,"")</f>
        <v/>
      </c>
      <c r="C8575" s="39" t="str">
        <f>IFERROR(raw!$D8574,"")</f>
        <v/>
      </c>
      <c r="D8575" s="39" t="str">
        <f>IFERROR(__xludf.DUMMYFUNCTION("IFERROR(RANK(raw!$H8574,Filter(raw!$H$2:$H10000,raw!$B$2:$B10000=raw!$B8574),1),"""")"),"")</f>
        <v/>
      </c>
      <c r="E8575" s="40" t="str">
        <f t="array" ref="E8575">IFERROR(INDEX(raw!$B:$H,MATCH(1,(raw!$B:$B=$B8575)*(raw!$D:$D=$C8575),0),7), "n/a")</f>
        <v/>
      </c>
    </row>
    <row r="8576">
      <c r="B8576" s="39" t="str">
        <f>IFERROR(raw!$B8575,"")</f>
        <v/>
      </c>
      <c r="C8576" s="39" t="str">
        <f>IFERROR(raw!$D8575,"")</f>
        <v/>
      </c>
      <c r="D8576" s="39" t="str">
        <f>IFERROR(__xludf.DUMMYFUNCTION("IFERROR(RANK(raw!$H8575,Filter(raw!$H$2:$H10000,raw!$B$2:$B10000=raw!$B8575),1),"""")"),"")</f>
        <v/>
      </c>
      <c r="E8576" s="40" t="str">
        <f t="array" ref="E8576">IFERROR(INDEX(raw!$B:$H,MATCH(1,(raw!$B:$B=$B8576)*(raw!$D:$D=$C8576),0),7), "n/a")</f>
        <v/>
      </c>
    </row>
    <row r="8577">
      <c r="B8577" s="39" t="str">
        <f>IFERROR(raw!$B8576,"")</f>
        <v/>
      </c>
      <c r="C8577" s="39" t="str">
        <f>IFERROR(raw!$D8576,"")</f>
        <v/>
      </c>
      <c r="D8577" s="39" t="str">
        <f>IFERROR(__xludf.DUMMYFUNCTION("IFERROR(RANK(raw!$H8576,Filter(raw!$H$2:$H10000,raw!$B$2:$B10000=raw!$B8576),1),"""")"),"")</f>
        <v/>
      </c>
      <c r="E8577" s="40" t="str">
        <f t="array" ref="E8577">IFERROR(INDEX(raw!$B:$H,MATCH(1,(raw!$B:$B=$B8577)*(raw!$D:$D=$C8577),0),7), "n/a")</f>
        <v/>
      </c>
    </row>
    <row r="8578">
      <c r="B8578" s="39" t="str">
        <f>IFERROR(raw!$B8577,"")</f>
        <v/>
      </c>
      <c r="C8578" s="39" t="str">
        <f>IFERROR(raw!$D8577,"")</f>
        <v/>
      </c>
      <c r="D8578" s="39" t="str">
        <f>IFERROR(__xludf.DUMMYFUNCTION("IFERROR(RANK(raw!$H8577,Filter(raw!$H$2:$H10000,raw!$B$2:$B10000=raw!$B8577),1),"""")"),"")</f>
        <v/>
      </c>
      <c r="E8578" s="40" t="str">
        <f t="array" ref="E8578">IFERROR(INDEX(raw!$B:$H,MATCH(1,(raw!$B:$B=$B8578)*(raw!$D:$D=$C8578),0),7), "n/a")</f>
        <v/>
      </c>
    </row>
    <row r="8579">
      <c r="B8579" s="39" t="str">
        <f>IFERROR(raw!$B8578,"")</f>
        <v/>
      </c>
      <c r="C8579" s="39" t="str">
        <f>IFERROR(raw!$D8578,"")</f>
        <v/>
      </c>
      <c r="D8579" s="39" t="str">
        <f>IFERROR(__xludf.DUMMYFUNCTION("IFERROR(RANK(raw!$H8578,Filter(raw!$H$2:$H10000,raw!$B$2:$B10000=raw!$B8578),1),"""")"),"")</f>
        <v/>
      </c>
      <c r="E8579" s="40" t="str">
        <f t="array" ref="E8579">IFERROR(INDEX(raw!$B:$H,MATCH(1,(raw!$B:$B=$B8579)*(raw!$D:$D=$C8579),0),7), "n/a")</f>
        <v/>
      </c>
    </row>
    <row r="8580">
      <c r="B8580" s="39" t="str">
        <f>IFERROR(raw!$B8579,"")</f>
        <v/>
      </c>
      <c r="C8580" s="39" t="str">
        <f>IFERROR(raw!$D8579,"")</f>
        <v/>
      </c>
      <c r="D8580" s="39" t="str">
        <f>IFERROR(__xludf.DUMMYFUNCTION("IFERROR(RANK(raw!$H8579,Filter(raw!$H$2:$H10000,raw!$B$2:$B10000=raw!$B8579),1),"""")"),"")</f>
        <v/>
      </c>
      <c r="E8580" s="40" t="str">
        <f t="array" ref="E8580">IFERROR(INDEX(raw!$B:$H,MATCH(1,(raw!$B:$B=$B8580)*(raw!$D:$D=$C8580),0),7), "n/a")</f>
        <v/>
      </c>
    </row>
    <row r="8581">
      <c r="B8581" s="39" t="str">
        <f>IFERROR(raw!$B8580,"")</f>
        <v/>
      </c>
      <c r="C8581" s="39" t="str">
        <f>IFERROR(raw!$D8580,"")</f>
        <v/>
      </c>
      <c r="D8581" s="39" t="str">
        <f>IFERROR(__xludf.DUMMYFUNCTION("IFERROR(RANK(raw!$H8580,Filter(raw!$H$2:$H10000,raw!$B$2:$B10000=raw!$B8580),1),"""")"),"")</f>
        <v/>
      </c>
      <c r="E8581" s="40" t="str">
        <f t="array" ref="E8581">IFERROR(INDEX(raw!$B:$H,MATCH(1,(raw!$B:$B=$B8581)*(raw!$D:$D=$C8581),0),7), "n/a")</f>
        <v/>
      </c>
    </row>
    <row r="8582">
      <c r="B8582" s="39" t="str">
        <f>IFERROR(raw!$B8581,"")</f>
        <v/>
      </c>
      <c r="C8582" s="39" t="str">
        <f>IFERROR(raw!$D8581,"")</f>
        <v/>
      </c>
      <c r="D8582" s="39" t="str">
        <f>IFERROR(__xludf.DUMMYFUNCTION("IFERROR(RANK(raw!$H8581,Filter(raw!$H$2:$H10000,raw!$B$2:$B10000=raw!$B8581),1),"""")"),"")</f>
        <v/>
      </c>
      <c r="E8582" s="40" t="str">
        <f t="array" ref="E8582">IFERROR(INDEX(raw!$B:$H,MATCH(1,(raw!$B:$B=$B8582)*(raw!$D:$D=$C8582),0),7), "n/a")</f>
        <v/>
      </c>
    </row>
    <row r="8583">
      <c r="B8583" s="39" t="str">
        <f>IFERROR(raw!$B8582,"")</f>
        <v/>
      </c>
      <c r="C8583" s="39" t="str">
        <f>IFERROR(raw!$D8582,"")</f>
        <v/>
      </c>
      <c r="D8583" s="39" t="str">
        <f>IFERROR(__xludf.DUMMYFUNCTION("IFERROR(RANK(raw!$H8582,Filter(raw!$H$2:$H10000,raw!$B$2:$B10000=raw!$B8582),1),"""")"),"")</f>
        <v/>
      </c>
      <c r="E8583" s="40" t="str">
        <f t="array" ref="E8583">IFERROR(INDEX(raw!$B:$H,MATCH(1,(raw!$B:$B=$B8583)*(raw!$D:$D=$C8583),0),7), "n/a")</f>
        <v/>
      </c>
    </row>
    <row r="8584">
      <c r="B8584" s="39" t="str">
        <f>IFERROR(raw!$B8583,"")</f>
        <v/>
      </c>
      <c r="C8584" s="39" t="str">
        <f>IFERROR(raw!$D8583,"")</f>
        <v/>
      </c>
      <c r="D8584" s="39" t="str">
        <f>IFERROR(__xludf.DUMMYFUNCTION("IFERROR(RANK(raw!$H8583,Filter(raw!$H$2:$H10000,raw!$B$2:$B10000=raw!$B8583),1),"""")"),"")</f>
        <v/>
      </c>
      <c r="E8584" s="40" t="str">
        <f t="array" ref="E8584">IFERROR(INDEX(raw!$B:$H,MATCH(1,(raw!$B:$B=$B8584)*(raw!$D:$D=$C8584),0),7), "n/a")</f>
        <v/>
      </c>
    </row>
    <row r="8585">
      <c r="B8585" s="39" t="str">
        <f>IFERROR(raw!$B8584,"")</f>
        <v/>
      </c>
      <c r="C8585" s="39" t="str">
        <f>IFERROR(raw!$D8584,"")</f>
        <v/>
      </c>
      <c r="D8585" s="39" t="str">
        <f>IFERROR(__xludf.DUMMYFUNCTION("IFERROR(RANK(raw!$H8584,Filter(raw!$H$2:$H10000,raw!$B$2:$B10000=raw!$B8584),1),"""")"),"")</f>
        <v/>
      </c>
      <c r="E8585" s="40" t="str">
        <f t="array" ref="E8585">IFERROR(INDEX(raw!$B:$H,MATCH(1,(raw!$B:$B=$B8585)*(raw!$D:$D=$C8585),0),7), "n/a")</f>
        <v/>
      </c>
    </row>
    <row r="8586">
      <c r="B8586" s="39" t="str">
        <f>IFERROR(raw!$B8585,"")</f>
        <v/>
      </c>
      <c r="C8586" s="39" t="str">
        <f>IFERROR(raw!$D8585,"")</f>
        <v/>
      </c>
      <c r="D8586" s="39" t="str">
        <f>IFERROR(__xludf.DUMMYFUNCTION("IFERROR(RANK(raw!$H8585,Filter(raw!$H$2:$H10000,raw!$B$2:$B10000=raw!$B8585),1),"""")"),"")</f>
        <v/>
      </c>
      <c r="E8586" s="40" t="str">
        <f t="array" ref="E8586">IFERROR(INDEX(raw!$B:$H,MATCH(1,(raw!$B:$B=$B8586)*(raw!$D:$D=$C8586),0),7), "n/a")</f>
        <v/>
      </c>
    </row>
    <row r="8587">
      <c r="B8587" s="39" t="str">
        <f>IFERROR(raw!$B8586,"")</f>
        <v/>
      </c>
      <c r="C8587" s="39" t="str">
        <f>IFERROR(raw!$D8586,"")</f>
        <v/>
      </c>
      <c r="D8587" s="39" t="str">
        <f>IFERROR(__xludf.DUMMYFUNCTION("IFERROR(RANK(raw!$H8586,Filter(raw!$H$2:$H10000,raw!$B$2:$B10000=raw!$B8586),1),"""")"),"")</f>
        <v/>
      </c>
      <c r="E8587" s="40" t="str">
        <f t="array" ref="E8587">IFERROR(INDEX(raw!$B:$H,MATCH(1,(raw!$B:$B=$B8587)*(raw!$D:$D=$C8587),0),7), "n/a")</f>
        <v/>
      </c>
    </row>
    <row r="8588">
      <c r="B8588" s="39" t="str">
        <f>IFERROR(raw!$B8587,"")</f>
        <v/>
      </c>
      <c r="C8588" s="39" t="str">
        <f>IFERROR(raw!$D8587,"")</f>
        <v/>
      </c>
      <c r="D8588" s="39" t="str">
        <f>IFERROR(__xludf.DUMMYFUNCTION("IFERROR(RANK(raw!$H8587,Filter(raw!$H$2:$H10000,raw!$B$2:$B10000=raw!$B8587),1),"""")"),"")</f>
        <v/>
      </c>
      <c r="E8588" s="40" t="str">
        <f t="array" ref="E8588">IFERROR(INDEX(raw!$B:$H,MATCH(1,(raw!$B:$B=$B8588)*(raw!$D:$D=$C8588),0),7), "n/a")</f>
        <v/>
      </c>
    </row>
    <row r="8589">
      <c r="B8589" s="39" t="str">
        <f>IFERROR(raw!$B8588,"")</f>
        <v/>
      </c>
      <c r="C8589" s="39" t="str">
        <f>IFERROR(raw!$D8588,"")</f>
        <v/>
      </c>
      <c r="D8589" s="39" t="str">
        <f>IFERROR(__xludf.DUMMYFUNCTION("IFERROR(RANK(raw!$H8588,Filter(raw!$H$2:$H10000,raw!$B$2:$B10000=raw!$B8588),1),"""")"),"")</f>
        <v/>
      </c>
      <c r="E8589" s="40" t="str">
        <f t="array" ref="E8589">IFERROR(INDEX(raw!$B:$H,MATCH(1,(raw!$B:$B=$B8589)*(raw!$D:$D=$C8589),0),7), "n/a")</f>
        <v/>
      </c>
    </row>
    <row r="8590">
      <c r="B8590" s="39" t="str">
        <f>IFERROR(raw!$B8589,"")</f>
        <v/>
      </c>
      <c r="C8590" s="39" t="str">
        <f>IFERROR(raw!$D8589,"")</f>
        <v/>
      </c>
      <c r="D8590" s="39" t="str">
        <f>IFERROR(__xludf.DUMMYFUNCTION("IFERROR(RANK(raw!$H8589,Filter(raw!$H$2:$H10000,raw!$B$2:$B10000=raw!$B8589),1),"""")"),"")</f>
        <v/>
      </c>
      <c r="E8590" s="40" t="str">
        <f t="array" ref="E8590">IFERROR(INDEX(raw!$B:$H,MATCH(1,(raw!$B:$B=$B8590)*(raw!$D:$D=$C8590),0),7), "n/a")</f>
        <v/>
      </c>
    </row>
    <row r="8591">
      <c r="B8591" s="39" t="str">
        <f>IFERROR(raw!$B8590,"")</f>
        <v/>
      </c>
      <c r="C8591" s="39" t="str">
        <f>IFERROR(raw!$D8590,"")</f>
        <v/>
      </c>
      <c r="D8591" s="39" t="str">
        <f>IFERROR(__xludf.DUMMYFUNCTION("IFERROR(RANK(raw!$H8590,Filter(raw!$H$2:$H10000,raw!$B$2:$B10000=raw!$B8590),1),"""")"),"")</f>
        <v/>
      </c>
      <c r="E8591" s="40" t="str">
        <f t="array" ref="E8591">IFERROR(INDEX(raw!$B:$H,MATCH(1,(raw!$B:$B=$B8591)*(raw!$D:$D=$C8591),0),7), "n/a")</f>
        <v/>
      </c>
    </row>
    <row r="8592">
      <c r="B8592" s="39" t="str">
        <f>IFERROR(raw!$B8591,"")</f>
        <v/>
      </c>
      <c r="C8592" s="39" t="str">
        <f>IFERROR(raw!$D8591,"")</f>
        <v/>
      </c>
      <c r="D8592" s="39" t="str">
        <f>IFERROR(__xludf.DUMMYFUNCTION("IFERROR(RANK(raw!$H8591,Filter(raw!$H$2:$H10000,raw!$B$2:$B10000=raw!$B8591),1),"""")"),"")</f>
        <v/>
      </c>
      <c r="E8592" s="40" t="str">
        <f t="array" ref="E8592">IFERROR(INDEX(raw!$B:$H,MATCH(1,(raw!$B:$B=$B8592)*(raw!$D:$D=$C8592),0),7), "n/a")</f>
        <v/>
      </c>
    </row>
    <row r="8593">
      <c r="B8593" s="39" t="str">
        <f>IFERROR(raw!$B8592,"")</f>
        <v/>
      </c>
      <c r="C8593" s="39" t="str">
        <f>IFERROR(raw!$D8592,"")</f>
        <v/>
      </c>
      <c r="D8593" s="39" t="str">
        <f>IFERROR(__xludf.DUMMYFUNCTION("IFERROR(RANK(raw!$H8592,Filter(raw!$H$2:$H10000,raw!$B$2:$B10000=raw!$B8592),1),"""")"),"")</f>
        <v/>
      </c>
      <c r="E8593" s="40" t="str">
        <f t="array" ref="E8593">IFERROR(INDEX(raw!$B:$H,MATCH(1,(raw!$B:$B=$B8593)*(raw!$D:$D=$C8593),0),7), "n/a")</f>
        <v/>
      </c>
    </row>
    <row r="8594">
      <c r="B8594" s="39" t="str">
        <f>IFERROR(raw!$B8593,"")</f>
        <v/>
      </c>
      <c r="C8594" s="39" t="str">
        <f>IFERROR(raw!$D8593,"")</f>
        <v/>
      </c>
      <c r="D8594" s="39" t="str">
        <f>IFERROR(__xludf.DUMMYFUNCTION("IFERROR(RANK(raw!$H8593,Filter(raw!$H$2:$H10000,raw!$B$2:$B10000=raw!$B8593),1),"""")"),"")</f>
        <v/>
      </c>
      <c r="E8594" s="40" t="str">
        <f t="array" ref="E8594">IFERROR(INDEX(raw!$B:$H,MATCH(1,(raw!$B:$B=$B8594)*(raw!$D:$D=$C8594),0),7), "n/a")</f>
        <v/>
      </c>
    </row>
    <row r="8595">
      <c r="B8595" s="39" t="str">
        <f>IFERROR(raw!$B8594,"")</f>
        <v/>
      </c>
      <c r="C8595" s="39" t="str">
        <f>IFERROR(raw!$D8594,"")</f>
        <v/>
      </c>
      <c r="D8595" s="39" t="str">
        <f>IFERROR(__xludf.DUMMYFUNCTION("IFERROR(RANK(raw!$H8594,Filter(raw!$H$2:$H10000,raw!$B$2:$B10000=raw!$B8594),1),"""")"),"")</f>
        <v/>
      </c>
      <c r="E8595" s="40" t="str">
        <f t="array" ref="E8595">IFERROR(INDEX(raw!$B:$H,MATCH(1,(raw!$B:$B=$B8595)*(raw!$D:$D=$C8595),0),7), "n/a")</f>
        <v/>
      </c>
    </row>
    <row r="8596">
      <c r="B8596" s="39" t="str">
        <f>IFERROR(raw!$B8595,"")</f>
        <v/>
      </c>
      <c r="C8596" s="39" t="str">
        <f>IFERROR(raw!$D8595,"")</f>
        <v/>
      </c>
      <c r="D8596" s="39" t="str">
        <f>IFERROR(__xludf.DUMMYFUNCTION("IFERROR(RANK(raw!$H8595,Filter(raw!$H$2:$H10000,raw!$B$2:$B10000=raw!$B8595),1),"""")"),"")</f>
        <v/>
      </c>
      <c r="E8596" s="40" t="str">
        <f t="array" ref="E8596">IFERROR(INDEX(raw!$B:$H,MATCH(1,(raw!$B:$B=$B8596)*(raw!$D:$D=$C8596),0),7), "n/a")</f>
        <v/>
      </c>
    </row>
    <row r="8597">
      <c r="B8597" s="39" t="str">
        <f>IFERROR(raw!$B8596,"")</f>
        <v/>
      </c>
      <c r="C8597" s="39" t="str">
        <f>IFERROR(raw!$D8596,"")</f>
        <v/>
      </c>
      <c r="D8597" s="39" t="str">
        <f>IFERROR(__xludf.DUMMYFUNCTION("IFERROR(RANK(raw!$H8596,Filter(raw!$H$2:$H10000,raw!$B$2:$B10000=raw!$B8596),1),"""")"),"")</f>
        <v/>
      </c>
      <c r="E8597" s="40" t="str">
        <f t="array" ref="E8597">IFERROR(INDEX(raw!$B:$H,MATCH(1,(raw!$B:$B=$B8597)*(raw!$D:$D=$C8597),0),7), "n/a")</f>
        <v/>
      </c>
    </row>
    <row r="8598">
      <c r="B8598" s="39" t="str">
        <f>IFERROR(raw!$B8597,"")</f>
        <v/>
      </c>
      <c r="C8598" s="39" t="str">
        <f>IFERROR(raw!$D8597,"")</f>
        <v/>
      </c>
      <c r="D8598" s="39" t="str">
        <f>IFERROR(__xludf.DUMMYFUNCTION("IFERROR(RANK(raw!$H8597,Filter(raw!$H$2:$H10000,raw!$B$2:$B10000=raw!$B8597),1),"""")"),"")</f>
        <v/>
      </c>
      <c r="E8598" s="40" t="str">
        <f t="array" ref="E8598">IFERROR(INDEX(raw!$B:$H,MATCH(1,(raw!$B:$B=$B8598)*(raw!$D:$D=$C8598),0),7), "n/a")</f>
        <v/>
      </c>
    </row>
    <row r="8599">
      <c r="B8599" s="39" t="str">
        <f>IFERROR(raw!$B8598,"")</f>
        <v/>
      </c>
      <c r="C8599" s="39" t="str">
        <f>IFERROR(raw!$D8598,"")</f>
        <v/>
      </c>
      <c r="D8599" s="39" t="str">
        <f>IFERROR(__xludf.DUMMYFUNCTION("IFERROR(RANK(raw!$H8598,Filter(raw!$H$2:$H10000,raw!$B$2:$B10000=raw!$B8598),1),"""")"),"")</f>
        <v/>
      </c>
      <c r="E8599" s="40" t="str">
        <f t="array" ref="E8599">IFERROR(INDEX(raw!$B:$H,MATCH(1,(raw!$B:$B=$B8599)*(raw!$D:$D=$C8599),0),7), "n/a")</f>
        <v/>
      </c>
    </row>
    <row r="8600">
      <c r="B8600" s="39" t="str">
        <f>IFERROR(raw!$B8599,"")</f>
        <v/>
      </c>
      <c r="C8600" s="39" t="str">
        <f>IFERROR(raw!$D8599,"")</f>
        <v/>
      </c>
      <c r="D8600" s="39" t="str">
        <f>IFERROR(__xludf.DUMMYFUNCTION("IFERROR(RANK(raw!$H8599,Filter(raw!$H$2:$H10000,raw!$B$2:$B10000=raw!$B8599),1),"""")"),"")</f>
        <v/>
      </c>
      <c r="E8600" s="40" t="str">
        <f t="array" ref="E8600">IFERROR(INDEX(raw!$B:$H,MATCH(1,(raw!$B:$B=$B8600)*(raw!$D:$D=$C8600),0),7), "n/a")</f>
        <v/>
      </c>
    </row>
    <row r="8601">
      <c r="B8601" s="39" t="str">
        <f>IFERROR(raw!$B8600,"")</f>
        <v/>
      </c>
      <c r="C8601" s="39" t="str">
        <f>IFERROR(raw!$D8600,"")</f>
        <v/>
      </c>
      <c r="D8601" s="39" t="str">
        <f>IFERROR(__xludf.DUMMYFUNCTION("IFERROR(RANK(raw!$H8600,Filter(raw!$H$2:$H10000,raw!$B$2:$B10000=raw!$B8600),1),"""")"),"")</f>
        <v/>
      </c>
      <c r="E8601" s="40" t="str">
        <f t="array" ref="E8601">IFERROR(INDEX(raw!$B:$H,MATCH(1,(raw!$B:$B=$B8601)*(raw!$D:$D=$C8601),0),7), "n/a")</f>
        <v/>
      </c>
    </row>
    <row r="8602">
      <c r="B8602" s="39" t="str">
        <f>IFERROR(raw!$B8601,"")</f>
        <v/>
      </c>
      <c r="C8602" s="39" t="str">
        <f>IFERROR(raw!$D8601,"")</f>
        <v/>
      </c>
      <c r="D8602" s="39" t="str">
        <f>IFERROR(__xludf.DUMMYFUNCTION("IFERROR(RANK(raw!$H8601,Filter(raw!$H$2:$H10000,raw!$B$2:$B10000=raw!$B8601),1),"""")"),"")</f>
        <v/>
      </c>
      <c r="E8602" s="40" t="str">
        <f t="array" ref="E8602">IFERROR(INDEX(raw!$B:$H,MATCH(1,(raw!$B:$B=$B8602)*(raw!$D:$D=$C8602),0),7), "n/a")</f>
        <v/>
      </c>
    </row>
    <row r="8603">
      <c r="B8603" s="39" t="str">
        <f>IFERROR(raw!$B8602,"")</f>
        <v/>
      </c>
      <c r="C8603" s="39" t="str">
        <f>IFERROR(raw!$D8602,"")</f>
        <v/>
      </c>
      <c r="D8603" s="39" t="str">
        <f>IFERROR(__xludf.DUMMYFUNCTION("IFERROR(RANK(raw!$H8602,Filter(raw!$H$2:$H10000,raw!$B$2:$B10000=raw!$B8602),1),"""")"),"")</f>
        <v/>
      </c>
      <c r="E8603" s="40" t="str">
        <f t="array" ref="E8603">IFERROR(INDEX(raw!$B:$H,MATCH(1,(raw!$B:$B=$B8603)*(raw!$D:$D=$C8603),0),7), "n/a")</f>
        <v/>
      </c>
    </row>
    <row r="8604">
      <c r="B8604" s="39" t="str">
        <f>IFERROR(raw!$B8603,"")</f>
        <v/>
      </c>
      <c r="C8604" s="39" t="str">
        <f>IFERROR(raw!$D8603,"")</f>
        <v/>
      </c>
      <c r="D8604" s="39" t="str">
        <f>IFERROR(__xludf.DUMMYFUNCTION("IFERROR(RANK(raw!$H8603,Filter(raw!$H$2:$H10000,raw!$B$2:$B10000=raw!$B8603),1),"""")"),"")</f>
        <v/>
      </c>
      <c r="E8604" s="40" t="str">
        <f t="array" ref="E8604">IFERROR(INDEX(raw!$B:$H,MATCH(1,(raw!$B:$B=$B8604)*(raw!$D:$D=$C8604),0),7), "n/a")</f>
        <v/>
      </c>
    </row>
    <row r="8605">
      <c r="B8605" s="39" t="str">
        <f>IFERROR(raw!$B8604,"")</f>
        <v/>
      </c>
      <c r="C8605" s="39" t="str">
        <f>IFERROR(raw!$D8604,"")</f>
        <v/>
      </c>
      <c r="D8605" s="39" t="str">
        <f>IFERROR(__xludf.DUMMYFUNCTION("IFERROR(RANK(raw!$H8604,Filter(raw!$H$2:$H10000,raw!$B$2:$B10000=raw!$B8604),1),"""")"),"")</f>
        <v/>
      </c>
      <c r="E8605" s="40" t="str">
        <f t="array" ref="E8605">IFERROR(INDEX(raw!$B:$H,MATCH(1,(raw!$B:$B=$B8605)*(raw!$D:$D=$C8605),0),7), "n/a")</f>
        <v/>
      </c>
    </row>
    <row r="8606">
      <c r="B8606" s="39" t="str">
        <f>IFERROR(raw!$B8605,"")</f>
        <v/>
      </c>
      <c r="C8606" s="39" t="str">
        <f>IFERROR(raw!$D8605,"")</f>
        <v/>
      </c>
      <c r="D8606" s="39" t="str">
        <f>IFERROR(__xludf.DUMMYFUNCTION("IFERROR(RANK(raw!$H8605,Filter(raw!$H$2:$H10000,raw!$B$2:$B10000=raw!$B8605),1),"""")"),"")</f>
        <v/>
      </c>
      <c r="E8606" s="40" t="str">
        <f t="array" ref="E8606">IFERROR(INDEX(raw!$B:$H,MATCH(1,(raw!$B:$B=$B8606)*(raw!$D:$D=$C8606),0),7), "n/a")</f>
        <v/>
      </c>
    </row>
    <row r="8607">
      <c r="B8607" s="39" t="str">
        <f>IFERROR(raw!$B8606,"")</f>
        <v/>
      </c>
      <c r="C8607" s="39" t="str">
        <f>IFERROR(raw!$D8606,"")</f>
        <v/>
      </c>
      <c r="D8607" s="39" t="str">
        <f>IFERROR(__xludf.DUMMYFUNCTION("IFERROR(RANK(raw!$H8606,Filter(raw!$H$2:$H10000,raw!$B$2:$B10000=raw!$B8606),1),"""")"),"")</f>
        <v/>
      </c>
      <c r="E8607" s="40" t="str">
        <f t="array" ref="E8607">IFERROR(INDEX(raw!$B:$H,MATCH(1,(raw!$B:$B=$B8607)*(raw!$D:$D=$C8607),0),7), "n/a")</f>
        <v/>
      </c>
    </row>
    <row r="8608">
      <c r="B8608" s="39" t="str">
        <f>IFERROR(raw!$B8607,"")</f>
        <v/>
      </c>
      <c r="C8608" s="39" t="str">
        <f>IFERROR(raw!$D8607,"")</f>
        <v/>
      </c>
      <c r="D8608" s="39" t="str">
        <f>IFERROR(__xludf.DUMMYFUNCTION("IFERROR(RANK(raw!$H8607,Filter(raw!$H$2:$H10000,raw!$B$2:$B10000=raw!$B8607),1),"""")"),"")</f>
        <v/>
      </c>
      <c r="E8608" s="40" t="str">
        <f t="array" ref="E8608">IFERROR(INDEX(raw!$B:$H,MATCH(1,(raw!$B:$B=$B8608)*(raw!$D:$D=$C8608),0),7), "n/a")</f>
        <v/>
      </c>
    </row>
    <row r="8609">
      <c r="B8609" s="39" t="str">
        <f>IFERROR(raw!$B8608,"")</f>
        <v/>
      </c>
      <c r="C8609" s="39" t="str">
        <f>IFERROR(raw!$D8608,"")</f>
        <v/>
      </c>
      <c r="D8609" s="39" t="str">
        <f>IFERROR(__xludf.DUMMYFUNCTION("IFERROR(RANK(raw!$H8608,Filter(raw!$H$2:$H10000,raw!$B$2:$B10000=raw!$B8608),1),"""")"),"")</f>
        <v/>
      </c>
      <c r="E8609" s="40" t="str">
        <f t="array" ref="E8609">IFERROR(INDEX(raw!$B:$H,MATCH(1,(raw!$B:$B=$B8609)*(raw!$D:$D=$C8609),0),7), "n/a")</f>
        <v/>
      </c>
    </row>
    <row r="8610">
      <c r="B8610" s="39" t="str">
        <f>IFERROR(raw!$B8609,"")</f>
        <v/>
      </c>
      <c r="C8610" s="39" t="str">
        <f>IFERROR(raw!$D8609,"")</f>
        <v/>
      </c>
      <c r="D8610" s="39" t="str">
        <f>IFERROR(__xludf.DUMMYFUNCTION("IFERROR(RANK(raw!$H8609,Filter(raw!$H$2:$H10000,raw!$B$2:$B10000=raw!$B8609),1),"""")"),"")</f>
        <v/>
      </c>
      <c r="E8610" s="40" t="str">
        <f t="array" ref="E8610">IFERROR(INDEX(raw!$B:$H,MATCH(1,(raw!$B:$B=$B8610)*(raw!$D:$D=$C8610),0),7), "n/a")</f>
        <v/>
      </c>
    </row>
    <row r="8611">
      <c r="B8611" s="39" t="str">
        <f>IFERROR(raw!$B8610,"")</f>
        <v/>
      </c>
      <c r="C8611" s="39" t="str">
        <f>IFERROR(raw!$D8610,"")</f>
        <v/>
      </c>
      <c r="D8611" s="39" t="str">
        <f>IFERROR(__xludf.DUMMYFUNCTION("IFERROR(RANK(raw!$H8610,Filter(raw!$H$2:$H10000,raw!$B$2:$B10000=raw!$B8610),1),"""")"),"")</f>
        <v/>
      </c>
      <c r="E8611" s="40" t="str">
        <f t="array" ref="E8611">IFERROR(INDEX(raw!$B:$H,MATCH(1,(raw!$B:$B=$B8611)*(raw!$D:$D=$C8611),0),7), "n/a")</f>
        <v/>
      </c>
    </row>
    <row r="8612">
      <c r="B8612" s="39" t="str">
        <f>IFERROR(raw!$B8611,"")</f>
        <v/>
      </c>
      <c r="C8612" s="39" t="str">
        <f>IFERROR(raw!$D8611,"")</f>
        <v/>
      </c>
      <c r="D8612" s="39" t="str">
        <f>IFERROR(__xludf.DUMMYFUNCTION("IFERROR(RANK(raw!$H8611,Filter(raw!$H$2:$H10000,raw!$B$2:$B10000=raw!$B8611),1),"""")"),"")</f>
        <v/>
      </c>
      <c r="E8612" s="40" t="str">
        <f t="array" ref="E8612">IFERROR(INDEX(raw!$B:$H,MATCH(1,(raw!$B:$B=$B8612)*(raw!$D:$D=$C8612),0),7), "n/a")</f>
        <v/>
      </c>
    </row>
    <row r="8613">
      <c r="B8613" s="39" t="str">
        <f>IFERROR(raw!$B8612,"")</f>
        <v/>
      </c>
      <c r="C8613" s="39" t="str">
        <f>IFERROR(raw!$D8612,"")</f>
        <v/>
      </c>
      <c r="D8613" s="39" t="str">
        <f>IFERROR(__xludf.DUMMYFUNCTION("IFERROR(RANK(raw!$H8612,Filter(raw!$H$2:$H10000,raw!$B$2:$B10000=raw!$B8612),1),"""")"),"")</f>
        <v/>
      </c>
      <c r="E8613" s="40" t="str">
        <f t="array" ref="E8613">IFERROR(INDEX(raw!$B:$H,MATCH(1,(raw!$B:$B=$B8613)*(raw!$D:$D=$C8613),0),7), "n/a")</f>
        <v/>
      </c>
    </row>
    <row r="8614">
      <c r="B8614" s="39" t="str">
        <f>IFERROR(raw!$B8613,"")</f>
        <v/>
      </c>
      <c r="C8614" s="39" t="str">
        <f>IFERROR(raw!$D8613,"")</f>
        <v/>
      </c>
      <c r="D8614" s="39" t="str">
        <f>IFERROR(__xludf.DUMMYFUNCTION("IFERROR(RANK(raw!$H8613,Filter(raw!$H$2:$H10000,raw!$B$2:$B10000=raw!$B8613),1),"""")"),"")</f>
        <v/>
      </c>
      <c r="E8614" s="40" t="str">
        <f t="array" ref="E8614">IFERROR(INDEX(raw!$B:$H,MATCH(1,(raw!$B:$B=$B8614)*(raw!$D:$D=$C8614),0),7), "n/a")</f>
        <v/>
      </c>
    </row>
    <row r="8615">
      <c r="B8615" s="39" t="str">
        <f>IFERROR(raw!$B8614,"")</f>
        <v/>
      </c>
      <c r="C8615" s="39" t="str">
        <f>IFERROR(raw!$D8614,"")</f>
        <v/>
      </c>
      <c r="D8615" s="39" t="str">
        <f>IFERROR(__xludf.DUMMYFUNCTION("IFERROR(RANK(raw!$H8614,Filter(raw!$H$2:$H10000,raw!$B$2:$B10000=raw!$B8614),1),"""")"),"")</f>
        <v/>
      </c>
      <c r="E8615" s="40" t="str">
        <f t="array" ref="E8615">IFERROR(INDEX(raw!$B:$H,MATCH(1,(raw!$B:$B=$B8615)*(raw!$D:$D=$C8615),0),7), "n/a")</f>
        <v/>
      </c>
    </row>
    <row r="8616">
      <c r="B8616" s="39" t="str">
        <f>IFERROR(raw!$B8615,"")</f>
        <v/>
      </c>
      <c r="C8616" s="39" t="str">
        <f>IFERROR(raw!$D8615,"")</f>
        <v/>
      </c>
      <c r="D8616" s="39" t="str">
        <f>IFERROR(__xludf.DUMMYFUNCTION("IFERROR(RANK(raw!$H8615,Filter(raw!$H$2:$H10000,raw!$B$2:$B10000=raw!$B8615),1),"""")"),"")</f>
        <v/>
      </c>
      <c r="E8616" s="40" t="str">
        <f t="array" ref="E8616">IFERROR(INDEX(raw!$B:$H,MATCH(1,(raw!$B:$B=$B8616)*(raw!$D:$D=$C8616),0),7), "n/a")</f>
        <v/>
      </c>
    </row>
    <row r="8617">
      <c r="B8617" s="39" t="str">
        <f>IFERROR(raw!$B8616,"")</f>
        <v/>
      </c>
      <c r="C8617" s="39" t="str">
        <f>IFERROR(raw!$D8616,"")</f>
        <v/>
      </c>
      <c r="D8617" s="39" t="str">
        <f>IFERROR(__xludf.DUMMYFUNCTION("IFERROR(RANK(raw!$H8616,Filter(raw!$H$2:$H10000,raw!$B$2:$B10000=raw!$B8616),1),"""")"),"")</f>
        <v/>
      </c>
      <c r="E8617" s="40" t="str">
        <f t="array" ref="E8617">IFERROR(INDEX(raw!$B:$H,MATCH(1,(raw!$B:$B=$B8617)*(raw!$D:$D=$C8617),0),7), "n/a")</f>
        <v/>
      </c>
    </row>
    <row r="8618">
      <c r="B8618" s="39" t="str">
        <f>IFERROR(raw!$B8617,"")</f>
        <v/>
      </c>
      <c r="C8618" s="39" t="str">
        <f>IFERROR(raw!$D8617,"")</f>
        <v/>
      </c>
      <c r="D8618" s="39" t="str">
        <f>IFERROR(__xludf.DUMMYFUNCTION("IFERROR(RANK(raw!$H8617,Filter(raw!$H$2:$H10000,raw!$B$2:$B10000=raw!$B8617),1),"""")"),"")</f>
        <v/>
      </c>
      <c r="E8618" s="40" t="str">
        <f t="array" ref="E8618">IFERROR(INDEX(raw!$B:$H,MATCH(1,(raw!$B:$B=$B8618)*(raw!$D:$D=$C8618),0),7), "n/a")</f>
        <v/>
      </c>
    </row>
    <row r="8619">
      <c r="B8619" s="39" t="str">
        <f>IFERROR(raw!$B8618,"")</f>
        <v/>
      </c>
      <c r="C8619" s="39" t="str">
        <f>IFERROR(raw!$D8618,"")</f>
        <v/>
      </c>
      <c r="D8619" s="39" t="str">
        <f>IFERROR(__xludf.DUMMYFUNCTION("IFERROR(RANK(raw!$H8618,Filter(raw!$H$2:$H10000,raw!$B$2:$B10000=raw!$B8618),1),"""")"),"")</f>
        <v/>
      </c>
      <c r="E8619" s="40" t="str">
        <f t="array" ref="E8619">IFERROR(INDEX(raw!$B:$H,MATCH(1,(raw!$B:$B=$B8619)*(raw!$D:$D=$C8619),0),7), "n/a")</f>
        <v/>
      </c>
    </row>
    <row r="8620">
      <c r="B8620" s="39" t="str">
        <f>IFERROR(raw!$B8619,"")</f>
        <v/>
      </c>
      <c r="C8620" s="39" t="str">
        <f>IFERROR(raw!$D8619,"")</f>
        <v/>
      </c>
      <c r="D8620" s="39" t="str">
        <f>IFERROR(__xludf.DUMMYFUNCTION("IFERROR(RANK(raw!$H8619,Filter(raw!$H$2:$H10000,raw!$B$2:$B10000=raw!$B8619),1),"""")"),"")</f>
        <v/>
      </c>
      <c r="E8620" s="40" t="str">
        <f t="array" ref="E8620">IFERROR(INDEX(raw!$B:$H,MATCH(1,(raw!$B:$B=$B8620)*(raw!$D:$D=$C8620),0),7), "n/a")</f>
        <v/>
      </c>
    </row>
    <row r="8621">
      <c r="B8621" s="39" t="str">
        <f>IFERROR(raw!$B8620,"")</f>
        <v/>
      </c>
      <c r="C8621" s="39" t="str">
        <f>IFERROR(raw!$D8620,"")</f>
        <v/>
      </c>
      <c r="D8621" s="39" t="str">
        <f>IFERROR(__xludf.DUMMYFUNCTION("IFERROR(RANK(raw!$H8620,Filter(raw!$H$2:$H10000,raw!$B$2:$B10000=raw!$B8620),1),"""")"),"")</f>
        <v/>
      </c>
      <c r="E8621" s="40" t="str">
        <f t="array" ref="E8621">IFERROR(INDEX(raw!$B:$H,MATCH(1,(raw!$B:$B=$B8621)*(raw!$D:$D=$C8621),0),7), "n/a")</f>
        <v/>
      </c>
    </row>
    <row r="8622">
      <c r="B8622" s="39" t="str">
        <f>IFERROR(raw!$B8621,"")</f>
        <v/>
      </c>
      <c r="C8622" s="39" t="str">
        <f>IFERROR(raw!$D8621,"")</f>
        <v/>
      </c>
      <c r="D8622" s="39" t="str">
        <f>IFERROR(__xludf.DUMMYFUNCTION("IFERROR(RANK(raw!$H8621,Filter(raw!$H$2:$H10000,raw!$B$2:$B10000=raw!$B8621),1),"""")"),"")</f>
        <v/>
      </c>
      <c r="E8622" s="40" t="str">
        <f t="array" ref="E8622">IFERROR(INDEX(raw!$B:$H,MATCH(1,(raw!$B:$B=$B8622)*(raw!$D:$D=$C8622),0),7), "n/a")</f>
        <v/>
      </c>
    </row>
    <row r="8623">
      <c r="B8623" s="39" t="str">
        <f>IFERROR(raw!$B8622,"")</f>
        <v/>
      </c>
      <c r="C8623" s="39" t="str">
        <f>IFERROR(raw!$D8622,"")</f>
        <v/>
      </c>
      <c r="D8623" s="39" t="str">
        <f>IFERROR(__xludf.DUMMYFUNCTION("IFERROR(RANK(raw!$H8622,Filter(raw!$H$2:$H10000,raw!$B$2:$B10000=raw!$B8622),1),"""")"),"")</f>
        <v/>
      </c>
      <c r="E8623" s="40" t="str">
        <f t="array" ref="E8623">IFERROR(INDEX(raw!$B:$H,MATCH(1,(raw!$B:$B=$B8623)*(raw!$D:$D=$C8623),0),7), "n/a")</f>
        <v/>
      </c>
    </row>
    <row r="8624">
      <c r="B8624" s="39" t="str">
        <f>IFERROR(raw!$B8623,"")</f>
        <v/>
      </c>
      <c r="C8624" s="39" t="str">
        <f>IFERROR(raw!$D8623,"")</f>
        <v/>
      </c>
      <c r="D8624" s="39" t="str">
        <f>IFERROR(__xludf.DUMMYFUNCTION("IFERROR(RANK(raw!$H8623,Filter(raw!$H$2:$H10000,raw!$B$2:$B10000=raw!$B8623),1),"""")"),"")</f>
        <v/>
      </c>
      <c r="E8624" s="40" t="str">
        <f t="array" ref="E8624">IFERROR(INDEX(raw!$B:$H,MATCH(1,(raw!$B:$B=$B8624)*(raw!$D:$D=$C8624),0),7), "n/a")</f>
        <v/>
      </c>
    </row>
    <row r="8625">
      <c r="B8625" s="39" t="str">
        <f>IFERROR(raw!$B8624,"")</f>
        <v/>
      </c>
      <c r="C8625" s="39" t="str">
        <f>IFERROR(raw!$D8624,"")</f>
        <v/>
      </c>
      <c r="D8625" s="39" t="str">
        <f>IFERROR(__xludf.DUMMYFUNCTION("IFERROR(RANK(raw!$H8624,Filter(raw!$H$2:$H10000,raw!$B$2:$B10000=raw!$B8624),1),"""")"),"")</f>
        <v/>
      </c>
      <c r="E8625" s="40" t="str">
        <f t="array" ref="E8625">IFERROR(INDEX(raw!$B:$H,MATCH(1,(raw!$B:$B=$B8625)*(raw!$D:$D=$C8625),0),7), "n/a")</f>
        <v/>
      </c>
    </row>
    <row r="8626">
      <c r="B8626" s="39" t="str">
        <f>IFERROR(raw!$B8625,"")</f>
        <v/>
      </c>
      <c r="C8626" s="39" t="str">
        <f>IFERROR(raw!$D8625,"")</f>
        <v/>
      </c>
      <c r="D8626" s="39" t="str">
        <f>IFERROR(__xludf.DUMMYFUNCTION("IFERROR(RANK(raw!$H8625,Filter(raw!$H$2:$H10000,raw!$B$2:$B10000=raw!$B8625),1),"""")"),"")</f>
        <v/>
      </c>
      <c r="E8626" s="40" t="str">
        <f t="array" ref="E8626">IFERROR(INDEX(raw!$B:$H,MATCH(1,(raw!$B:$B=$B8626)*(raw!$D:$D=$C8626),0),7), "n/a")</f>
        <v/>
      </c>
    </row>
    <row r="8627">
      <c r="B8627" s="39" t="str">
        <f>IFERROR(raw!$B8626,"")</f>
        <v/>
      </c>
      <c r="C8627" s="39" t="str">
        <f>IFERROR(raw!$D8626,"")</f>
        <v/>
      </c>
      <c r="D8627" s="39" t="str">
        <f>IFERROR(__xludf.DUMMYFUNCTION("IFERROR(RANK(raw!$H8626,Filter(raw!$H$2:$H10000,raw!$B$2:$B10000=raw!$B8626),1),"""")"),"")</f>
        <v/>
      </c>
      <c r="E8627" s="40" t="str">
        <f t="array" ref="E8627">IFERROR(INDEX(raw!$B:$H,MATCH(1,(raw!$B:$B=$B8627)*(raw!$D:$D=$C8627),0),7), "n/a")</f>
        <v/>
      </c>
    </row>
    <row r="8628">
      <c r="B8628" s="39" t="str">
        <f>IFERROR(raw!$B8627,"")</f>
        <v/>
      </c>
      <c r="C8628" s="39" t="str">
        <f>IFERROR(raw!$D8627,"")</f>
        <v/>
      </c>
      <c r="D8628" s="39" t="str">
        <f>IFERROR(__xludf.DUMMYFUNCTION("IFERROR(RANK(raw!$H8627,Filter(raw!$H$2:$H10000,raw!$B$2:$B10000=raw!$B8627),1),"""")"),"")</f>
        <v/>
      </c>
      <c r="E8628" s="40" t="str">
        <f t="array" ref="E8628">IFERROR(INDEX(raw!$B:$H,MATCH(1,(raw!$B:$B=$B8628)*(raw!$D:$D=$C8628),0),7), "n/a")</f>
        <v/>
      </c>
    </row>
    <row r="8629">
      <c r="B8629" s="39" t="str">
        <f>IFERROR(raw!$B8628,"")</f>
        <v/>
      </c>
      <c r="C8629" s="39" t="str">
        <f>IFERROR(raw!$D8628,"")</f>
        <v/>
      </c>
      <c r="D8629" s="39" t="str">
        <f>IFERROR(__xludf.DUMMYFUNCTION("IFERROR(RANK(raw!$H8628,Filter(raw!$H$2:$H10000,raw!$B$2:$B10000=raw!$B8628),1),"""")"),"")</f>
        <v/>
      </c>
      <c r="E8629" s="40" t="str">
        <f t="array" ref="E8629">IFERROR(INDEX(raw!$B:$H,MATCH(1,(raw!$B:$B=$B8629)*(raw!$D:$D=$C8629),0),7), "n/a")</f>
        <v/>
      </c>
    </row>
    <row r="8630">
      <c r="B8630" s="39" t="str">
        <f>IFERROR(raw!$B8629,"")</f>
        <v/>
      </c>
      <c r="C8630" s="39" t="str">
        <f>IFERROR(raw!$D8629,"")</f>
        <v/>
      </c>
      <c r="D8630" s="39" t="str">
        <f>IFERROR(__xludf.DUMMYFUNCTION("IFERROR(RANK(raw!$H8629,Filter(raw!$H$2:$H10000,raw!$B$2:$B10000=raw!$B8629),1),"""")"),"")</f>
        <v/>
      </c>
      <c r="E8630" s="40" t="str">
        <f t="array" ref="E8630">IFERROR(INDEX(raw!$B:$H,MATCH(1,(raw!$B:$B=$B8630)*(raw!$D:$D=$C8630),0),7), "n/a")</f>
        <v/>
      </c>
    </row>
    <row r="8631">
      <c r="B8631" s="39" t="str">
        <f>IFERROR(raw!$B8630,"")</f>
        <v/>
      </c>
      <c r="C8631" s="39" t="str">
        <f>IFERROR(raw!$D8630,"")</f>
        <v/>
      </c>
      <c r="D8631" s="39" t="str">
        <f>IFERROR(__xludf.DUMMYFUNCTION("IFERROR(RANK(raw!$H8630,Filter(raw!$H$2:$H10000,raw!$B$2:$B10000=raw!$B8630),1),"""")"),"")</f>
        <v/>
      </c>
      <c r="E8631" s="40" t="str">
        <f t="array" ref="E8631">IFERROR(INDEX(raw!$B:$H,MATCH(1,(raw!$B:$B=$B8631)*(raw!$D:$D=$C8631),0),7), "n/a")</f>
        <v/>
      </c>
    </row>
    <row r="8632">
      <c r="B8632" s="39" t="str">
        <f>IFERROR(raw!$B8631,"")</f>
        <v/>
      </c>
      <c r="C8632" s="39" t="str">
        <f>IFERROR(raw!$D8631,"")</f>
        <v/>
      </c>
      <c r="D8632" s="39" t="str">
        <f>IFERROR(__xludf.DUMMYFUNCTION("IFERROR(RANK(raw!$H8631,Filter(raw!$H$2:$H10000,raw!$B$2:$B10000=raw!$B8631),1),"""")"),"")</f>
        <v/>
      </c>
      <c r="E8632" s="40" t="str">
        <f t="array" ref="E8632">IFERROR(INDEX(raw!$B:$H,MATCH(1,(raw!$B:$B=$B8632)*(raw!$D:$D=$C8632),0),7), "n/a")</f>
        <v/>
      </c>
    </row>
    <row r="8633">
      <c r="B8633" s="39" t="str">
        <f>IFERROR(raw!$B8632,"")</f>
        <v/>
      </c>
      <c r="C8633" s="39" t="str">
        <f>IFERROR(raw!$D8632,"")</f>
        <v/>
      </c>
      <c r="D8633" s="39" t="str">
        <f>IFERROR(__xludf.DUMMYFUNCTION("IFERROR(RANK(raw!$H8632,Filter(raw!$H$2:$H10000,raw!$B$2:$B10000=raw!$B8632),1),"""")"),"")</f>
        <v/>
      </c>
      <c r="E8633" s="40" t="str">
        <f t="array" ref="E8633">IFERROR(INDEX(raw!$B:$H,MATCH(1,(raw!$B:$B=$B8633)*(raw!$D:$D=$C8633),0),7), "n/a")</f>
        <v/>
      </c>
    </row>
    <row r="8634">
      <c r="B8634" s="39" t="str">
        <f>IFERROR(raw!$B8633,"")</f>
        <v/>
      </c>
      <c r="C8634" s="39" t="str">
        <f>IFERROR(raw!$D8633,"")</f>
        <v/>
      </c>
      <c r="D8634" s="39" t="str">
        <f>IFERROR(__xludf.DUMMYFUNCTION("IFERROR(RANK(raw!$H8633,Filter(raw!$H$2:$H10000,raw!$B$2:$B10000=raw!$B8633),1),"""")"),"")</f>
        <v/>
      </c>
      <c r="E8634" s="40" t="str">
        <f t="array" ref="E8634">IFERROR(INDEX(raw!$B:$H,MATCH(1,(raw!$B:$B=$B8634)*(raw!$D:$D=$C8634),0),7), "n/a")</f>
        <v/>
      </c>
    </row>
    <row r="8635">
      <c r="B8635" s="39" t="str">
        <f>IFERROR(raw!$B8634,"")</f>
        <v/>
      </c>
      <c r="C8635" s="39" t="str">
        <f>IFERROR(raw!$D8634,"")</f>
        <v/>
      </c>
      <c r="D8635" s="39" t="str">
        <f>IFERROR(__xludf.DUMMYFUNCTION("IFERROR(RANK(raw!$H8634,Filter(raw!$H$2:$H10000,raw!$B$2:$B10000=raw!$B8634),1),"""")"),"")</f>
        <v/>
      </c>
      <c r="E8635" s="40" t="str">
        <f t="array" ref="E8635">IFERROR(INDEX(raw!$B:$H,MATCH(1,(raw!$B:$B=$B8635)*(raw!$D:$D=$C8635),0),7), "n/a")</f>
        <v/>
      </c>
    </row>
    <row r="8636">
      <c r="B8636" s="39" t="str">
        <f>IFERROR(raw!$B8635,"")</f>
        <v/>
      </c>
      <c r="C8636" s="39" t="str">
        <f>IFERROR(raw!$D8635,"")</f>
        <v/>
      </c>
      <c r="D8636" s="39" t="str">
        <f>IFERROR(__xludf.DUMMYFUNCTION("IFERROR(RANK(raw!$H8635,Filter(raw!$H$2:$H10000,raw!$B$2:$B10000=raw!$B8635),1),"""")"),"")</f>
        <v/>
      </c>
      <c r="E8636" s="40" t="str">
        <f t="array" ref="E8636">IFERROR(INDEX(raw!$B:$H,MATCH(1,(raw!$B:$B=$B8636)*(raw!$D:$D=$C8636),0),7), "n/a")</f>
        <v/>
      </c>
    </row>
    <row r="8637">
      <c r="B8637" s="39" t="str">
        <f>IFERROR(raw!$B8636,"")</f>
        <v/>
      </c>
      <c r="C8637" s="39" t="str">
        <f>IFERROR(raw!$D8636,"")</f>
        <v/>
      </c>
      <c r="D8637" s="39" t="str">
        <f>IFERROR(__xludf.DUMMYFUNCTION("IFERROR(RANK(raw!$H8636,Filter(raw!$H$2:$H10000,raw!$B$2:$B10000=raw!$B8636),1),"""")"),"")</f>
        <v/>
      </c>
      <c r="E8637" s="40" t="str">
        <f t="array" ref="E8637">IFERROR(INDEX(raw!$B:$H,MATCH(1,(raw!$B:$B=$B8637)*(raw!$D:$D=$C8637),0),7), "n/a")</f>
        <v/>
      </c>
    </row>
    <row r="8638">
      <c r="B8638" s="39" t="str">
        <f>IFERROR(raw!$B8637,"")</f>
        <v/>
      </c>
      <c r="C8638" s="39" t="str">
        <f>IFERROR(raw!$D8637,"")</f>
        <v/>
      </c>
      <c r="D8638" s="39" t="str">
        <f>IFERROR(__xludf.DUMMYFUNCTION("IFERROR(RANK(raw!$H8637,Filter(raw!$H$2:$H10000,raw!$B$2:$B10000=raw!$B8637),1),"""")"),"")</f>
        <v/>
      </c>
      <c r="E8638" s="40" t="str">
        <f t="array" ref="E8638">IFERROR(INDEX(raw!$B:$H,MATCH(1,(raw!$B:$B=$B8638)*(raw!$D:$D=$C8638),0),7), "n/a")</f>
        <v/>
      </c>
    </row>
    <row r="8639">
      <c r="B8639" s="39" t="str">
        <f>IFERROR(raw!$B8638,"")</f>
        <v/>
      </c>
      <c r="C8639" s="39" t="str">
        <f>IFERROR(raw!$D8638,"")</f>
        <v/>
      </c>
      <c r="D8639" s="39" t="str">
        <f>IFERROR(__xludf.DUMMYFUNCTION("IFERROR(RANK(raw!$H8638,Filter(raw!$H$2:$H10000,raw!$B$2:$B10000=raw!$B8638),1),"""")"),"")</f>
        <v/>
      </c>
      <c r="E8639" s="40" t="str">
        <f t="array" ref="E8639">IFERROR(INDEX(raw!$B:$H,MATCH(1,(raw!$B:$B=$B8639)*(raw!$D:$D=$C8639),0),7), "n/a")</f>
        <v/>
      </c>
    </row>
    <row r="8640">
      <c r="B8640" s="39" t="str">
        <f>IFERROR(raw!$B8639,"")</f>
        <v/>
      </c>
      <c r="C8640" s="39" t="str">
        <f>IFERROR(raw!$D8639,"")</f>
        <v/>
      </c>
      <c r="D8640" s="39" t="str">
        <f>IFERROR(__xludf.DUMMYFUNCTION("IFERROR(RANK(raw!$H8639,Filter(raw!$H$2:$H10000,raw!$B$2:$B10000=raw!$B8639),1),"""")"),"")</f>
        <v/>
      </c>
      <c r="E8640" s="40" t="str">
        <f t="array" ref="E8640">IFERROR(INDEX(raw!$B:$H,MATCH(1,(raw!$B:$B=$B8640)*(raw!$D:$D=$C8640),0),7), "n/a")</f>
        <v/>
      </c>
    </row>
    <row r="8641">
      <c r="B8641" s="39" t="str">
        <f>IFERROR(raw!$B8640,"")</f>
        <v/>
      </c>
      <c r="C8641" s="39" t="str">
        <f>IFERROR(raw!$D8640,"")</f>
        <v/>
      </c>
      <c r="D8641" s="39" t="str">
        <f>IFERROR(__xludf.DUMMYFUNCTION("IFERROR(RANK(raw!$H8640,Filter(raw!$H$2:$H10000,raw!$B$2:$B10000=raw!$B8640),1),"""")"),"")</f>
        <v/>
      </c>
      <c r="E8641" s="40" t="str">
        <f t="array" ref="E8641">IFERROR(INDEX(raw!$B:$H,MATCH(1,(raw!$B:$B=$B8641)*(raw!$D:$D=$C8641),0),7), "n/a")</f>
        <v/>
      </c>
    </row>
    <row r="8642">
      <c r="B8642" s="39" t="str">
        <f>IFERROR(raw!$B8641,"")</f>
        <v/>
      </c>
      <c r="C8642" s="39" t="str">
        <f>IFERROR(raw!$D8641,"")</f>
        <v/>
      </c>
      <c r="D8642" s="39" t="str">
        <f>IFERROR(__xludf.DUMMYFUNCTION("IFERROR(RANK(raw!$H8641,Filter(raw!$H$2:$H10000,raw!$B$2:$B10000=raw!$B8641),1),"""")"),"")</f>
        <v/>
      </c>
      <c r="E8642" s="40" t="str">
        <f t="array" ref="E8642">IFERROR(INDEX(raw!$B:$H,MATCH(1,(raw!$B:$B=$B8642)*(raw!$D:$D=$C8642),0),7), "n/a")</f>
        <v/>
      </c>
    </row>
    <row r="8643">
      <c r="B8643" s="39" t="str">
        <f>IFERROR(raw!$B8642,"")</f>
        <v/>
      </c>
      <c r="C8643" s="39" t="str">
        <f>IFERROR(raw!$D8642,"")</f>
        <v/>
      </c>
      <c r="D8643" s="39" t="str">
        <f>IFERROR(__xludf.DUMMYFUNCTION("IFERROR(RANK(raw!$H8642,Filter(raw!$H$2:$H10000,raw!$B$2:$B10000=raw!$B8642),1),"""")"),"")</f>
        <v/>
      </c>
      <c r="E8643" s="40" t="str">
        <f t="array" ref="E8643">IFERROR(INDEX(raw!$B:$H,MATCH(1,(raw!$B:$B=$B8643)*(raw!$D:$D=$C8643),0),7), "n/a")</f>
        <v/>
      </c>
    </row>
    <row r="8644">
      <c r="B8644" s="39" t="str">
        <f>IFERROR(raw!$B8643,"")</f>
        <v/>
      </c>
      <c r="C8644" s="39" t="str">
        <f>IFERROR(raw!$D8643,"")</f>
        <v/>
      </c>
      <c r="D8644" s="39" t="str">
        <f>IFERROR(__xludf.DUMMYFUNCTION("IFERROR(RANK(raw!$H8643,Filter(raw!$H$2:$H10000,raw!$B$2:$B10000=raw!$B8643),1),"""")"),"")</f>
        <v/>
      </c>
      <c r="E8644" s="40" t="str">
        <f t="array" ref="E8644">IFERROR(INDEX(raw!$B:$H,MATCH(1,(raw!$B:$B=$B8644)*(raw!$D:$D=$C8644),0),7), "n/a")</f>
        <v/>
      </c>
    </row>
    <row r="8645">
      <c r="B8645" s="39" t="str">
        <f>IFERROR(raw!$B8644,"")</f>
        <v/>
      </c>
      <c r="C8645" s="39" t="str">
        <f>IFERROR(raw!$D8644,"")</f>
        <v/>
      </c>
      <c r="D8645" s="39" t="str">
        <f>IFERROR(__xludf.DUMMYFUNCTION("IFERROR(RANK(raw!$H8644,Filter(raw!$H$2:$H10000,raw!$B$2:$B10000=raw!$B8644),1),"""")"),"")</f>
        <v/>
      </c>
      <c r="E8645" s="40" t="str">
        <f t="array" ref="E8645">IFERROR(INDEX(raw!$B:$H,MATCH(1,(raw!$B:$B=$B8645)*(raw!$D:$D=$C8645),0),7), "n/a")</f>
        <v/>
      </c>
    </row>
    <row r="8646">
      <c r="B8646" s="39" t="str">
        <f>IFERROR(raw!$B8645,"")</f>
        <v/>
      </c>
      <c r="C8646" s="39" t="str">
        <f>IFERROR(raw!$D8645,"")</f>
        <v/>
      </c>
      <c r="D8646" s="39" t="str">
        <f>IFERROR(__xludf.DUMMYFUNCTION("IFERROR(RANK(raw!$H8645,Filter(raw!$H$2:$H10000,raw!$B$2:$B10000=raw!$B8645),1),"""")"),"")</f>
        <v/>
      </c>
      <c r="E8646" s="40" t="str">
        <f t="array" ref="E8646">IFERROR(INDEX(raw!$B:$H,MATCH(1,(raw!$B:$B=$B8646)*(raw!$D:$D=$C8646),0),7), "n/a")</f>
        <v/>
      </c>
    </row>
    <row r="8647">
      <c r="B8647" s="39" t="str">
        <f>IFERROR(raw!$B8646,"")</f>
        <v/>
      </c>
      <c r="C8647" s="39" t="str">
        <f>IFERROR(raw!$D8646,"")</f>
        <v/>
      </c>
      <c r="D8647" s="39" t="str">
        <f>IFERROR(__xludf.DUMMYFUNCTION("IFERROR(RANK(raw!$H8646,Filter(raw!$H$2:$H10000,raw!$B$2:$B10000=raw!$B8646),1),"""")"),"")</f>
        <v/>
      </c>
      <c r="E8647" s="40" t="str">
        <f t="array" ref="E8647">IFERROR(INDEX(raw!$B:$H,MATCH(1,(raw!$B:$B=$B8647)*(raw!$D:$D=$C8647),0),7), "n/a")</f>
        <v/>
      </c>
    </row>
    <row r="8648">
      <c r="B8648" s="39" t="str">
        <f>IFERROR(raw!$B8647,"")</f>
        <v/>
      </c>
      <c r="C8648" s="39" t="str">
        <f>IFERROR(raw!$D8647,"")</f>
        <v/>
      </c>
      <c r="D8648" s="39" t="str">
        <f>IFERROR(__xludf.DUMMYFUNCTION("IFERROR(RANK(raw!$H8647,Filter(raw!$H$2:$H10000,raw!$B$2:$B10000=raw!$B8647),1),"""")"),"")</f>
        <v/>
      </c>
      <c r="E8648" s="40" t="str">
        <f t="array" ref="E8648">IFERROR(INDEX(raw!$B:$H,MATCH(1,(raw!$B:$B=$B8648)*(raw!$D:$D=$C8648),0),7), "n/a")</f>
        <v/>
      </c>
    </row>
    <row r="8649">
      <c r="B8649" s="39" t="str">
        <f>IFERROR(raw!$B8648,"")</f>
        <v/>
      </c>
      <c r="C8649" s="39" t="str">
        <f>IFERROR(raw!$D8648,"")</f>
        <v/>
      </c>
      <c r="D8649" s="39" t="str">
        <f>IFERROR(__xludf.DUMMYFUNCTION("IFERROR(RANK(raw!$H8648,Filter(raw!$H$2:$H10000,raw!$B$2:$B10000=raw!$B8648),1),"""")"),"")</f>
        <v/>
      </c>
      <c r="E8649" s="40" t="str">
        <f t="array" ref="E8649">IFERROR(INDEX(raw!$B:$H,MATCH(1,(raw!$B:$B=$B8649)*(raw!$D:$D=$C8649),0),7), "n/a")</f>
        <v/>
      </c>
    </row>
    <row r="8650">
      <c r="B8650" s="39" t="str">
        <f>IFERROR(raw!$B8649,"")</f>
        <v/>
      </c>
      <c r="C8650" s="39" t="str">
        <f>IFERROR(raw!$D8649,"")</f>
        <v/>
      </c>
      <c r="D8650" s="39" t="str">
        <f>IFERROR(__xludf.DUMMYFUNCTION("IFERROR(RANK(raw!$H8649,Filter(raw!$H$2:$H10000,raw!$B$2:$B10000=raw!$B8649),1),"""")"),"")</f>
        <v/>
      </c>
      <c r="E8650" s="40" t="str">
        <f t="array" ref="E8650">IFERROR(INDEX(raw!$B:$H,MATCH(1,(raw!$B:$B=$B8650)*(raw!$D:$D=$C8650),0),7), "n/a")</f>
        <v/>
      </c>
    </row>
    <row r="8651">
      <c r="B8651" s="39" t="str">
        <f>IFERROR(raw!$B8650,"")</f>
        <v/>
      </c>
      <c r="C8651" s="39" t="str">
        <f>IFERROR(raw!$D8650,"")</f>
        <v/>
      </c>
      <c r="D8651" s="39" t="str">
        <f>IFERROR(__xludf.DUMMYFUNCTION("IFERROR(RANK(raw!$H8650,Filter(raw!$H$2:$H10000,raw!$B$2:$B10000=raw!$B8650),1),"""")"),"")</f>
        <v/>
      </c>
      <c r="E8651" s="40" t="str">
        <f t="array" ref="E8651">IFERROR(INDEX(raw!$B:$H,MATCH(1,(raw!$B:$B=$B8651)*(raw!$D:$D=$C8651),0),7), "n/a")</f>
        <v/>
      </c>
    </row>
    <row r="8652">
      <c r="B8652" s="39" t="str">
        <f>IFERROR(raw!$B8651,"")</f>
        <v/>
      </c>
      <c r="C8652" s="39" t="str">
        <f>IFERROR(raw!$D8651,"")</f>
        <v/>
      </c>
      <c r="D8652" s="39" t="str">
        <f>IFERROR(__xludf.DUMMYFUNCTION("IFERROR(RANK(raw!$H8651,Filter(raw!$H$2:$H10000,raw!$B$2:$B10000=raw!$B8651),1),"""")"),"")</f>
        <v/>
      </c>
      <c r="E8652" s="40" t="str">
        <f t="array" ref="E8652">IFERROR(INDEX(raw!$B:$H,MATCH(1,(raw!$B:$B=$B8652)*(raw!$D:$D=$C8652),0),7), "n/a")</f>
        <v/>
      </c>
    </row>
    <row r="8653">
      <c r="B8653" s="39" t="str">
        <f>IFERROR(raw!$B8652,"")</f>
        <v/>
      </c>
      <c r="C8653" s="39" t="str">
        <f>IFERROR(raw!$D8652,"")</f>
        <v/>
      </c>
      <c r="D8653" s="39" t="str">
        <f>IFERROR(__xludf.DUMMYFUNCTION("IFERROR(RANK(raw!$H8652,Filter(raw!$H$2:$H10000,raw!$B$2:$B10000=raw!$B8652),1),"""")"),"")</f>
        <v/>
      </c>
      <c r="E8653" s="40" t="str">
        <f t="array" ref="E8653">IFERROR(INDEX(raw!$B:$H,MATCH(1,(raw!$B:$B=$B8653)*(raw!$D:$D=$C8653),0),7), "n/a")</f>
        <v/>
      </c>
    </row>
    <row r="8654">
      <c r="B8654" s="39" t="str">
        <f>IFERROR(raw!$B8653,"")</f>
        <v/>
      </c>
      <c r="C8654" s="39" t="str">
        <f>IFERROR(raw!$D8653,"")</f>
        <v/>
      </c>
      <c r="D8654" s="39" t="str">
        <f>IFERROR(__xludf.DUMMYFUNCTION("IFERROR(RANK(raw!$H8653,Filter(raw!$H$2:$H10000,raw!$B$2:$B10000=raw!$B8653),1),"""")"),"")</f>
        <v/>
      </c>
      <c r="E8654" s="40" t="str">
        <f t="array" ref="E8654">IFERROR(INDEX(raw!$B:$H,MATCH(1,(raw!$B:$B=$B8654)*(raw!$D:$D=$C8654),0),7), "n/a")</f>
        <v/>
      </c>
    </row>
    <row r="8655">
      <c r="B8655" s="39" t="str">
        <f>IFERROR(raw!$B8654,"")</f>
        <v/>
      </c>
      <c r="C8655" s="39" t="str">
        <f>IFERROR(raw!$D8654,"")</f>
        <v/>
      </c>
      <c r="D8655" s="39" t="str">
        <f>IFERROR(__xludf.DUMMYFUNCTION("IFERROR(RANK(raw!$H8654,Filter(raw!$H$2:$H10000,raw!$B$2:$B10000=raw!$B8654),1),"""")"),"")</f>
        <v/>
      </c>
      <c r="E8655" s="40" t="str">
        <f t="array" ref="E8655">IFERROR(INDEX(raw!$B:$H,MATCH(1,(raw!$B:$B=$B8655)*(raw!$D:$D=$C8655),0),7), "n/a")</f>
        <v/>
      </c>
    </row>
    <row r="8656">
      <c r="B8656" s="39" t="str">
        <f>IFERROR(raw!$B8655,"")</f>
        <v/>
      </c>
      <c r="C8656" s="39" t="str">
        <f>IFERROR(raw!$D8655,"")</f>
        <v/>
      </c>
      <c r="D8656" s="39" t="str">
        <f>IFERROR(__xludf.DUMMYFUNCTION("IFERROR(RANK(raw!$H8655,Filter(raw!$H$2:$H10000,raw!$B$2:$B10000=raw!$B8655),1),"""")"),"")</f>
        <v/>
      </c>
      <c r="E8656" s="40" t="str">
        <f t="array" ref="E8656">IFERROR(INDEX(raw!$B:$H,MATCH(1,(raw!$B:$B=$B8656)*(raw!$D:$D=$C8656),0),7), "n/a")</f>
        <v/>
      </c>
    </row>
    <row r="8657">
      <c r="B8657" s="39" t="str">
        <f>IFERROR(raw!$B8656,"")</f>
        <v/>
      </c>
      <c r="C8657" s="39" t="str">
        <f>IFERROR(raw!$D8656,"")</f>
        <v/>
      </c>
      <c r="D8657" s="39" t="str">
        <f>IFERROR(__xludf.DUMMYFUNCTION("IFERROR(RANK(raw!$H8656,Filter(raw!$H$2:$H10000,raw!$B$2:$B10000=raw!$B8656),1),"""")"),"")</f>
        <v/>
      </c>
      <c r="E8657" s="40" t="str">
        <f t="array" ref="E8657">IFERROR(INDEX(raw!$B:$H,MATCH(1,(raw!$B:$B=$B8657)*(raw!$D:$D=$C8657),0),7), "n/a")</f>
        <v/>
      </c>
    </row>
    <row r="8658">
      <c r="B8658" s="39" t="str">
        <f>IFERROR(raw!$B8657,"")</f>
        <v/>
      </c>
      <c r="C8658" s="39" t="str">
        <f>IFERROR(raw!$D8657,"")</f>
        <v/>
      </c>
      <c r="D8658" s="39" t="str">
        <f>IFERROR(__xludf.DUMMYFUNCTION("IFERROR(RANK(raw!$H8657,Filter(raw!$H$2:$H10000,raw!$B$2:$B10000=raw!$B8657),1),"""")"),"")</f>
        <v/>
      </c>
      <c r="E8658" s="40" t="str">
        <f t="array" ref="E8658">IFERROR(INDEX(raw!$B:$H,MATCH(1,(raw!$B:$B=$B8658)*(raw!$D:$D=$C8658),0),7), "n/a")</f>
        <v/>
      </c>
    </row>
    <row r="8659">
      <c r="B8659" s="39" t="str">
        <f>IFERROR(raw!$B8658,"")</f>
        <v/>
      </c>
      <c r="C8659" s="39" t="str">
        <f>IFERROR(raw!$D8658,"")</f>
        <v/>
      </c>
      <c r="D8659" s="39" t="str">
        <f>IFERROR(__xludf.DUMMYFUNCTION("IFERROR(RANK(raw!$H8658,Filter(raw!$H$2:$H10000,raw!$B$2:$B10000=raw!$B8658),1),"""")"),"")</f>
        <v/>
      </c>
      <c r="E8659" s="40" t="str">
        <f t="array" ref="E8659">IFERROR(INDEX(raw!$B:$H,MATCH(1,(raw!$B:$B=$B8659)*(raw!$D:$D=$C8659),0),7), "n/a")</f>
        <v/>
      </c>
    </row>
    <row r="8660">
      <c r="B8660" s="39" t="str">
        <f>IFERROR(raw!$B8659,"")</f>
        <v/>
      </c>
      <c r="C8660" s="39" t="str">
        <f>IFERROR(raw!$D8659,"")</f>
        <v/>
      </c>
      <c r="D8660" s="39" t="str">
        <f>IFERROR(__xludf.DUMMYFUNCTION("IFERROR(RANK(raw!$H8659,Filter(raw!$H$2:$H10000,raw!$B$2:$B10000=raw!$B8659),1),"""")"),"")</f>
        <v/>
      </c>
      <c r="E8660" s="40" t="str">
        <f t="array" ref="E8660">IFERROR(INDEX(raw!$B:$H,MATCH(1,(raw!$B:$B=$B8660)*(raw!$D:$D=$C8660),0),7), "n/a")</f>
        <v/>
      </c>
    </row>
    <row r="8661">
      <c r="B8661" s="39" t="str">
        <f>IFERROR(raw!$B8660,"")</f>
        <v/>
      </c>
      <c r="C8661" s="39" t="str">
        <f>IFERROR(raw!$D8660,"")</f>
        <v/>
      </c>
      <c r="D8661" s="39" t="str">
        <f>IFERROR(__xludf.DUMMYFUNCTION("IFERROR(RANK(raw!$H8660,Filter(raw!$H$2:$H10000,raw!$B$2:$B10000=raw!$B8660),1),"""")"),"")</f>
        <v/>
      </c>
      <c r="E8661" s="40" t="str">
        <f t="array" ref="E8661">IFERROR(INDEX(raw!$B:$H,MATCH(1,(raw!$B:$B=$B8661)*(raw!$D:$D=$C8661),0),7), "n/a")</f>
        <v/>
      </c>
    </row>
    <row r="8662">
      <c r="B8662" s="39" t="str">
        <f>IFERROR(raw!$B8661,"")</f>
        <v/>
      </c>
      <c r="C8662" s="39" t="str">
        <f>IFERROR(raw!$D8661,"")</f>
        <v/>
      </c>
      <c r="D8662" s="39" t="str">
        <f>IFERROR(__xludf.DUMMYFUNCTION("IFERROR(RANK(raw!$H8661,Filter(raw!$H$2:$H10000,raw!$B$2:$B10000=raw!$B8661),1),"""")"),"")</f>
        <v/>
      </c>
      <c r="E8662" s="40" t="str">
        <f t="array" ref="E8662">IFERROR(INDEX(raw!$B:$H,MATCH(1,(raw!$B:$B=$B8662)*(raw!$D:$D=$C8662),0),7), "n/a")</f>
        <v/>
      </c>
    </row>
    <row r="8663">
      <c r="B8663" s="39" t="str">
        <f>IFERROR(raw!$B8662,"")</f>
        <v/>
      </c>
      <c r="C8663" s="39" t="str">
        <f>IFERROR(raw!$D8662,"")</f>
        <v/>
      </c>
      <c r="D8663" s="39" t="str">
        <f>IFERROR(__xludf.DUMMYFUNCTION("IFERROR(RANK(raw!$H8662,Filter(raw!$H$2:$H10000,raw!$B$2:$B10000=raw!$B8662),1),"""")"),"")</f>
        <v/>
      </c>
      <c r="E8663" s="40" t="str">
        <f t="array" ref="E8663">IFERROR(INDEX(raw!$B:$H,MATCH(1,(raw!$B:$B=$B8663)*(raw!$D:$D=$C8663),0),7), "n/a")</f>
        <v/>
      </c>
    </row>
    <row r="8664">
      <c r="B8664" s="39" t="str">
        <f>IFERROR(raw!$B8663,"")</f>
        <v/>
      </c>
      <c r="C8664" s="39" t="str">
        <f>IFERROR(raw!$D8663,"")</f>
        <v/>
      </c>
      <c r="D8664" s="39" t="str">
        <f>IFERROR(__xludf.DUMMYFUNCTION("IFERROR(RANK(raw!$H8663,Filter(raw!$H$2:$H10000,raw!$B$2:$B10000=raw!$B8663),1),"""")"),"")</f>
        <v/>
      </c>
      <c r="E8664" s="40" t="str">
        <f t="array" ref="E8664">IFERROR(INDEX(raw!$B:$H,MATCH(1,(raw!$B:$B=$B8664)*(raw!$D:$D=$C8664),0),7), "n/a")</f>
        <v/>
      </c>
    </row>
    <row r="8665">
      <c r="B8665" s="39" t="str">
        <f>IFERROR(raw!$B8664,"")</f>
        <v/>
      </c>
      <c r="C8665" s="39" t="str">
        <f>IFERROR(raw!$D8664,"")</f>
        <v/>
      </c>
      <c r="D8665" s="39" t="str">
        <f>IFERROR(__xludf.DUMMYFUNCTION("IFERROR(RANK(raw!$H8664,Filter(raw!$H$2:$H10000,raw!$B$2:$B10000=raw!$B8664),1),"""")"),"")</f>
        <v/>
      </c>
      <c r="E8665" s="40" t="str">
        <f t="array" ref="E8665">IFERROR(INDEX(raw!$B:$H,MATCH(1,(raw!$B:$B=$B8665)*(raw!$D:$D=$C8665),0),7), "n/a")</f>
        <v/>
      </c>
    </row>
    <row r="8666">
      <c r="B8666" s="39" t="str">
        <f>IFERROR(raw!$B8665,"")</f>
        <v/>
      </c>
      <c r="C8666" s="39" t="str">
        <f>IFERROR(raw!$D8665,"")</f>
        <v/>
      </c>
      <c r="D8666" s="39" t="str">
        <f>IFERROR(__xludf.DUMMYFUNCTION("IFERROR(RANK(raw!$H8665,Filter(raw!$H$2:$H10000,raw!$B$2:$B10000=raw!$B8665),1),"""")"),"")</f>
        <v/>
      </c>
      <c r="E8666" s="40" t="str">
        <f t="array" ref="E8666">IFERROR(INDEX(raw!$B:$H,MATCH(1,(raw!$B:$B=$B8666)*(raw!$D:$D=$C8666),0),7), "n/a")</f>
        <v/>
      </c>
    </row>
    <row r="8667">
      <c r="B8667" s="39" t="str">
        <f>IFERROR(raw!$B8666,"")</f>
        <v/>
      </c>
      <c r="C8667" s="39" t="str">
        <f>IFERROR(raw!$D8666,"")</f>
        <v/>
      </c>
      <c r="D8667" s="39" t="str">
        <f>IFERROR(__xludf.DUMMYFUNCTION("IFERROR(RANK(raw!$H8666,Filter(raw!$H$2:$H10000,raw!$B$2:$B10000=raw!$B8666),1),"""")"),"")</f>
        <v/>
      </c>
      <c r="E8667" s="40" t="str">
        <f t="array" ref="E8667">IFERROR(INDEX(raw!$B:$H,MATCH(1,(raw!$B:$B=$B8667)*(raw!$D:$D=$C8667),0),7), "n/a")</f>
        <v/>
      </c>
    </row>
    <row r="8668">
      <c r="B8668" s="39" t="str">
        <f>IFERROR(raw!$B8667,"")</f>
        <v/>
      </c>
      <c r="C8668" s="39" t="str">
        <f>IFERROR(raw!$D8667,"")</f>
        <v/>
      </c>
      <c r="D8668" s="39" t="str">
        <f>IFERROR(__xludf.DUMMYFUNCTION("IFERROR(RANK(raw!$H8667,Filter(raw!$H$2:$H10000,raw!$B$2:$B10000=raw!$B8667),1),"""")"),"")</f>
        <v/>
      </c>
      <c r="E8668" s="40" t="str">
        <f t="array" ref="E8668">IFERROR(INDEX(raw!$B:$H,MATCH(1,(raw!$B:$B=$B8668)*(raw!$D:$D=$C8668),0),7), "n/a")</f>
        <v/>
      </c>
    </row>
    <row r="8669">
      <c r="B8669" s="39" t="str">
        <f>IFERROR(raw!$B8668,"")</f>
        <v/>
      </c>
      <c r="C8669" s="39" t="str">
        <f>IFERROR(raw!$D8668,"")</f>
        <v/>
      </c>
      <c r="D8669" s="39" t="str">
        <f>IFERROR(__xludf.DUMMYFUNCTION("IFERROR(RANK(raw!$H8668,Filter(raw!$H$2:$H10000,raw!$B$2:$B10000=raw!$B8668),1),"""")"),"")</f>
        <v/>
      </c>
      <c r="E8669" s="40" t="str">
        <f t="array" ref="E8669">IFERROR(INDEX(raw!$B:$H,MATCH(1,(raw!$B:$B=$B8669)*(raw!$D:$D=$C8669),0),7), "n/a")</f>
        <v/>
      </c>
    </row>
    <row r="8670">
      <c r="B8670" s="39" t="str">
        <f>IFERROR(raw!$B8669,"")</f>
        <v/>
      </c>
      <c r="C8670" s="39" t="str">
        <f>IFERROR(raw!$D8669,"")</f>
        <v/>
      </c>
      <c r="D8670" s="39" t="str">
        <f>IFERROR(__xludf.DUMMYFUNCTION("IFERROR(RANK(raw!$H8669,Filter(raw!$H$2:$H10000,raw!$B$2:$B10000=raw!$B8669),1),"""")"),"")</f>
        <v/>
      </c>
      <c r="E8670" s="40" t="str">
        <f t="array" ref="E8670">IFERROR(INDEX(raw!$B:$H,MATCH(1,(raw!$B:$B=$B8670)*(raw!$D:$D=$C8670),0),7), "n/a")</f>
        <v/>
      </c>
    </row>
    <row r="8671">
      <c r="B8671" s="39" t="str">
        <f>IFERROR(raw!$B8670,"")</f>
        <v/>
      </c>
      <c r="C8671" s="39" t="str">
        <f>IFERROR(raw!$D8670,"")</f>
        <v/>
      </c>
      <c r="D8671" s="39" t="str">
        <f>IFERROR(__xludf.DUMMYFUNCTION("IFERROR(RANK(raw!$H8670,Filter(raw!$H$2:$H10000,raw!$B$2:$B10000=raw!$B8670),1),"""")"),"")</f>
        <v/>
      </c>
      <c r="E8671" s="40" t="str">
        <f t="array" ref="E8671">IFERROR(INDEX(raw!$B:$H,MATCH(1,(raw!$B:$B=$B8671)*(raw!$D:$D=$C8671),0),7), "n/a")</f>
        <v/>
      </c>
    </row>
    <row r="8672">
      <c r="B8672" s="39" t="str">
        <f>IFERROR(raw!$B8671,"")</f>
        <v/>
      </c>
      <c r="C8672" s="39" t="str">
        <f>IFERROR(raw!$D8671,"")</f>
        <v/>
      </c>
      <c r="D8672" s="39" t="str">
        <f>IFERROR(__xludf.DUMMYFUNCTION("IFERROR(RANK(raw!$H8671,Filter(raw!$H$2:$H10000,raw!$B$2:$B10000=raw!$B8671),1),"""")"),"")</f>
        <v/>
      </c>
      <c r="E8672" s="40" t="str">
        <f t="array" ref="E8672">IFERROR(INDEX(raw!$B:$H,MATCH(1,(raw!$B:$B=$B8672)*(raw!$D:$D=$C8672),0),7), "n/a")</f>
        <v/>
      </c>
    </row>
    <row r="8673">
      <c r="B8673" s="39" t="str">
        <f>IFERROR(raw!$B8672,"")</f>
        <v/>
      </c>
      <c r="C8673" s="39" t="str">
        <f>IFERROR(raw!$D8672,"")</f>
        <v/>
      </c>
      <c r="D8673" s="39" t="str">
        <f>IFERROR(__xludf.DUMMYFUNCTION("IFERROR(RANK(raw!$H8672,Filter(raw!$H$2:$H10000,raw!$B$2:$B10000=raw!$B8672),1),"""")"),"")</f>
        <v/>
      </c>
      <c r="E8673" s="40" t="str">
        <f t="array" ref="E8673">IFERROR(INDEX(raw!$B:$H,MATCH(1,(raw!$B:$B=$B8673)*(raw!$D:$D=$C8673),0),7), "n/a")</f>
        <v/>
      </c>
    </row>
    <row r="8674">
      <c r="B8674" s="39" t="str">
        <f>IFERROR(raw!$B8673,"")</f>
        <v/>
      </c>
      <c r="C8674" s="39" t="str">
        <f>IFERROR(raw!$D8673,"")</f>
        <v/>
      </c>
      <c r="D8674" s="39" t="str">
        <f>IFERROR(__xludf.DUMMYFUNCTION("IFERROR(RANK(raw!$H8673,Filter(raw!$H$2:$H10000,raw!$B$2:$B10000=raw!$B8673),1),"""")"),"")</f>
        <v/>
      </c>
      <c r="E8674" s="40" t="str">
        <f t="array" ref="E8674">IFERROR(INDEX(raw!$B:$H,MATCH(1,(raw!$B:$B=$B8674)*(raw!$D:$D=$C8674),0),7), "n/a")</f>
        <v/>
      </c>
    </row>
    <row r="8675">
      <c r="B8675" s="39" t="str">
        <f>IFERROR(raw!$B8674,"")</f>
        <v/>
      </c>
      <c r="C8675" s="39" t="str">
        <f>IFERROR(raw!$D8674,"")</f>
        <v/>
      </c>
      <c r="D8675" s="39" t="str">
        <f>IFERROR(__xludf.DUMMYFUNCTION("IFERROR(RANK(raw!$H8674,Filter(raw!$H$2:$H10000,raw!$B$2:$B10000=raw!$B8674),1),"""")"),"")</f>
        <v/>
      </c>
      <c r="E8675" s="40" t="str">
        <f t="array" ref="E8675">IFERROR(INDEX(raw!$B:$H,MATCH(1,(raw!$B:$B=$B8675)*(raw!$D:$D=$C8675),0),7), "n/a")</f>
        <v/>
      </c>
    </row>
    <row r="8676">
      <c r="B8676" s="39" t="str">
        <f>IFERROR(raw!$B8675,"")</f>
        <v/>
      </c>
      <c r="C8676" s="39" t="str">
        <f>IFERROR(raw!$D8675,"")</f>
        <v/>
      </c>
      <c r="D8676" s="39" t="str">
        <f>IFERROR(__xludf.DUMMYFUNCTION("IFERROR(RANK(raw!$H8675,Filter(raw!$H$2:$H10000,raw!$B$2:$B10000=raw!$B8675),1),"""")"),"")</f>
        <v/>
      </c>
      <c r="E8676" s="40" t="str">
        <f t="array" ref="E8676">IFERROR(INDEX(raw!$B:$H,MATCH(1,(raw!$B:$B=$B8676)*(raw!$D:$D=$C8676),0),7), "n/a")</f>
        <v/>
      </c>
    </row>
    <row r="8677">
      <c r="B8677" s="39" t="str">
        <f>IFERROR(raw!$B8676,"")</f>
        <v/>
      </c>
      <c r="C8677" s="39" t="str">
        <f>IFERROR(raw!$D8676,"")</f>
        <v/>
      </c>
      <c r="D8677" s="39" t="str">
        <f>IFERROR(__xludf.DUMMYFUNCTION("IFERROR(RANK(raw!$H8676,Filter(raw!$H$2:$H10000,raw!$B$2:$B10000=raw!$B8676),1),"""")"),"")</f>
        <v/>
      </c>
      <c r="E8677" s="40" t="str">
        <f t="array" ref="E8677">IFERROR(INDEX(raw!$B:$H,MATCH(1,(raw!$B:$B=$B8677)*(raw!$D:$D=$C8677),0),7), "n/a")</f>
        <v/>
      </c>
    </row>
    <row r="8678">
      <c r="B8678" s="39" t="str">
        <f>IFERROR(raw!$B8677,"")</f>
        <v/>
      </c>
      <c r="C8678" s="39" t="str">
        <f>IFERROR(raw!$D8677,"")</f>
        <v/>
      </c>
      <c r="D8678" s="39" t="str">
        <f>IFERROR(__xludf.DUMMYFUNCTION("IFERROR(RANK(raw!$H8677,Filter(raw!$H$2:$H10000,raw!$B$2:$B10000=raw!$B8677),1),"""")"),"")</f>
        <v/>
      </c>
      <c r="E8678" s="40" t="str">
        <f t="array" ref="E8678">IFERROR(INDEX(raw!$B:$H,MATCH(1,(raw!$B:$B=$B8678)*(raw!$D:$D=$C8678),0),7), "n/a")</f>
        <v/>
      </c>
    </row>
    <row r="8679">
      <c r="B8679" s="39" t="str">
        <f>IFERROR(raw!$B8678,"")</f>
        <v/>
      </c>
      <c r="C8679" s="39" t="str">
        <f>IFERROR(raw!$D8678,"")</f>
        <v/>
      </c>
      <c r="D8679" s="39" t="str">
        <f>IFERROR(__xludf.DUMMYFUNCTION("IFERROR(RANK(raw!$H8678,Filter(raw!$H$2:$H10000,raw!$B$2:$B10000=raw!$B8678),1),"""")"),"")</f>
        <v/>
      </c>
      <c r="E8679" s="40" t="str">
        <f t="array" ref="E8679">IFERROR(INDEX(raw!$B:$H,MATCH(1,(raw!$B:$B=$B8679)*(raw!$D:$D=$C8679),0),7), "n/a")</f>
        <v/>
      </c>
    </row>
    <row r="8680">
      <c r="B8680" s="39" t="str">
        <f>IFERROR(raw!$B8679,"")</f>
        <v/>
      </c>
      <c r="C8680" s="39" t="str">
        <f>IFERROR(raw!$D8679,"")</f>
        <v/>
      </c>
      <c r="D8680" s="39" t="str">
        <f>IFERROR(__xludf.DUMMYFUNCTION("IFERROR(RANK(raw!$H8679,Filter(raw!$H$2:$H10000,raw!$B$2:$B10000=raw!$B8679),1),"""")"),"")</f>
        <v/>
      </c>
      <c r="E8680" s="40" t="str">
        <f t="array" ref="E8680">IFERROR(INDEX(raw!$B:$H,MATCH(1,(raw!$B:$B=$B8680)*(raw!$D:$D=$C8680),0),7), "n/a")</f>
        <v/>
      </c>
    </row>
    <row r="8681">
      <c r="B8681" s="39" t="str">
        <f>IFERROR(raw!$B8680,"")</f>
        <v/>
      </c>
      <c r="C8681" s="39" t="str">
        <f>IFERROR(raw!$D8680,"")</f>
        <v/>
      </c>
      <c r="D8681" s="39" t="str">
        <f>IFERROR(__xludf.DUMMYFUNCTION("IFERROR(RANK(raw!$H8680,Filter(raw!$H$2:$H10000,raw!$B$2:$B10000=raw!$B8680),1),"""")"),"")</f>
        <v/>
      </c>
      <c r="E8681" s="40" t="str">
        <f t="array" ref="E8681">IFERROR(INDEX(raw!$B:$H,MATCH(1,(raw!$B:$B=$B8681)*(raw!$D:$D=$C8681),0),7), "n/a")</f>
        <v/>
      </c>
    </row>
    <row r="8682">
      <c r="B8682" s="39" t="str">
        <f>IFERROR(raw!$B8681,"")</f>
        <v/>
      </c>
      <c r="C8682" s="39" t="str">
        <f>IFERROR(raw!$D8681,"")</f>
        <v/>
      </c>
      <c r="D8682" s="39" t="str">
        <f>IFERROR(__xludf.DUMMYFUNCTION("IFERROR(RANK(raw!$H8681,Filter(raw!$H$2:$H10000,raw!$B$2:$B10000=raw!$B8681),1),"""")"),"")</f>
        <v/>
      </c>
      <c r="E8682" s="40" t="str">
        <f t="array" ref="E8682">IFERROR(INDEX(raw!$B:$H,MATCH(1,(raw!$B:$B=$B8682)*(raw!$D:$D=$C8682),0),7), "n/a")</f>
        <v/>
      </c>
    </row>
    <row r="8683">
      <c r="B8683" s="39" t="str">
        <f>IFERROR(raw!$B8682,"")</f>
        <v/>
      </c>
      <c r="C8683" s="39" t="str">
        <f>IFERROR(raw!$D8682,"")</f>
        <v/>
      </c>
      <c r="D8683" s="39" t="str">
        <f>IFERROR(__xludf.DUMMYFUNCTION("IFERROR(RANK(raw!$H8682,Filter(raw!$H$2:$H10000,raw!$B$2:$B10000=raw!$B8682),1),"""")"),"")</f>
        <v/>
      </c>
      <c r="E8683" s="40" t="str">
        <f t="array" ref="E8683">IFERROR(INDEX(raw!$B:$H,MATCH(1,(raw!$B:$B=$B8683)*(raw!$D:$D=$C8683),0),7), "n/a")</f>
        <v/>
      </c>
    </row>
    <row r="8684">
      <c r="B8684" s="39" t="str">
        <f>IFERROR(raw!$B8683,"")</f>
        <v/>
      </c>
      <c r="C8684" s="39" t="str">
        <f>IFERROR(raw!$D8683,"")</f>
        <v/>
      </c>
      <c r="D8684" s="39" t="str">
        <f>IFERROR(__xludf.DUMMYFUNCTION("IFERROR(RANK(raw!$H8683,Filter(raw!$H$2:$H10000,raw!$B$2:$B10000=raw!$B8683),1),"""")"),"")</f>
        <v/>
      </c>
      <c r="E8684" s="40" t="str">
        <f t="array" ref="E8684">IFERROR(INDEX(raw!$B:$H,MATCH(1,(raw!$B:$B=$B8684)*(raw!$D:$D=$C8684),0),7), "n/a")</f>
        <v/>
      </c>
    </row>
    <row r="8685">
      <c r="B8685" s="39" t="str">
        <f>IFERROR(raw!$B8684,"")</f>
        <v/>
      </c>
      <c r="C8685" s="39" t="str">
        <f>IFERROR(raw!$D8684,"")</f>
        <v/>
      </c>
      <c r="D8685" s="39" t="str">
        <f>IFERROR(__xludf.DUMMYFUNCTION("IFERROR(RANK(raw!$H8684,Filter(raw!$H$2:$H10000,raw!$B$2:$B10000=raw!$B8684),1),"""")"),"")</f>
        <v/>
      </c>
      <c r="E8685" s="40" t="str">
        <f t="array" ref="E8685">IFERROR(INDEX(raw!$B:$H,MATCH(1,(raw!$B:$B=$B8685)*(raw!$D:$D=$C8685),0),7), "n/a")</f>
        <v/>
      </c>
    </row>
    <row r="8686">
      <c r="B8686" s="39" t="str">
        <f>IFERROR(raw!$B8685,"")</f>
        <v/>
      </c>
      <c r="C8686" s="39" t="str">
        <f>IFERROR(raw!$D8685,"")</f>
        <v/>
      </c>
      <c r="D8686" s="39" t="str">
        <f>IFERROR(__xludf.DUMMYFUNCTION("IFERROR(RANK(raw!$H8685,Filter(raw!$H$2:$H10000,raw!$B$2:$B10000=raw!$B8685),1),"""")"),"")</f>
        <v/>
      </c>
      <c r="E8686" s="40" t="str">
        <f t="array" ref="E8686">IFERROR(INDEX(raw!$B:$H,MATCH(1,(raw!$B:$B=$B8686)*(raw!$D:$D=$C8686),0),7), "n/a")</f>
        <v/>
      </c>
    </row>
    <row r="8687">
      <c r="B8687" s="39" t="str">
        <f>IFERROR(raw!$B8686,"")</f>
        <v/>
      </c>
      <c r="C8687" s="39" t="str">
        <f>IFERROR(raw!$D8686,"")</f>
        <v/>
      </c>
      <c r="D8687" s="39" t="str">
        <f>IFERROR(__xludf.DUMMYFUNCTION("IFERROR(RANK(raw!$H8686,Filter(raw!$H$2:$H10000,raw!$B$2:$B10000=raw!$B8686),1),"""")"),"")</f>
        <v/>
      </c>
      <c r="E8687" s="40" t="str">
        <f t="array" ref="E8687">IFERROR(INDEX(raw!$B:$H,MATCH(1,(raw!$B:$B=$B8687)*(raw!$D:$D=$C8687),0),7), "n/a")</f>
        <v/>
      </c>
    </row>
    <row r="8688">
      <c r="B8688" s="39" t="str">
        <f>IFERROR(raw!$B8687,"")</f>
        <v/>
      </c>
      <c r="C8688" s="39" t="str">
        <f>IFERROR(raw!$D8687,"")</f>
        <v/>
      </c>
      <c r="D8688" s="39" t="str">
        <f>IFERROR(__xludf.DUMMYFUNCTION("IFERROR(RANK(raw!$H8687,Filter(raw!$H$2:$H10000,raw!$B$2:$B10000=raw!$B8687),1),"""")"),"")</f>
        <v/>
      </c>
      <c r="E8688" s="40" t="str">
        <f t="array" ref="E8688">IFERROR(INDEX(raw!$B:$H,MATCH(1,(raw!$B:$B=$B8688)*(raw!$D:$D=$C8688),0),7), "n/a")</f>
        <v/>
      </c>
    </row>
    <row r="8689">
      <c r="B8689" s="39" t="str">
        <f>IFERROR(raw!$B8688,"")</f>
        <v/>
      </c>
      <c r="C8689" s="39" t="str">
        <f>IFERROR(raw!$D8688,"")</f>
        <v/>
      </c>
      <c r="D8689" s="39" t="str">
        <f>IFERROR(__xludf.DUMMYFUNCTION("IFERROR(RANK(raw!$H8688,Filter(raw!$H$2:$H10000,raw!$B$2:$B10000=raw!$B8688),1),"""")"),"")</f>
        <v/>
      </c>
      <c r="E8689" s="40" t="str">
        <f t="array" ref="E8689">IFERROR(INDEX(raw!$B:$H,MATCH(1,(raw!$B:$B=$B8689)*(raw!$D:$D=$C8689),0),7), "n/a")</f>
        <v/>
      </c>
    </row>
    <row r="8690">
      <c r="B8690" s="39" t="str">
        <f>IFERROR(raw!$B8689,"")</f>
        <v/>
      </c>
      <c r="C8690" s="39" t="str">
        <f>IFERROR(raw!$D8689,"")</f>
        <v/>
      </c>
      <c r="D8690" s="39" t="str">
        <f>IFERROR(__xludf.DUMMYFUNCTION("IFERROR(RANK(raw!$H8689,Filter(raw!$H$2:$H10000,raw!$B$2:$B10000=raw!$B8689),1),"""")"),"")</f>
        <v/>
      </c>
      <c r="E8690" s="40" t="str">
        <f t="array" ref="E8690">IFERROR(INDEX(raw!$B:$H,MATCH(1,(raw!$B:$B=$B8690)*(raw!$D:$D=$C8690),0),7), "n/a")</f>
        <v/>
      </c>
    </row>
    <row r="8691">
      <c r="B8691" s="39" t="str">
        <f>IFERROR(raw!$B8690,"")</f>
        <v/>
      </c>
      <c r="C8691" s="39" t="str">
        <f>IFERROR(raw!$D8690,"")</f>
        <v/>
      </c>
      <c r="D8691" s="39" t="str">
        <f>IFERROR(__xludf.DUMMYFUNCTION("IFERROR(RANK(raw!$H8690,Filter(raw!$H$2:$H10000,raw!$B$2:$B10000=raw!$B8690),1),"""")"),"")</f>
        <v/>
      </c>
      <c r="E8691" s="40" t="str">
        <f t="array" ref="E8691">IFERROR(INDEX(raw!$B:$H,MATCH(1,(raw!$B:$B=$B8691)*(raw!$D:$D=$C8691),0),7), "n/a")</f>
        <v/>
      </c>
    </row>
    <row r="8692">
      <c r="B8692" s="39" t="str">
        <f>IFERROR(raw!$B8691,"")</f>
        <v/>
      </c>
      <c r="C8692" s="39" t="str">
        <f>IFERROR(raw!$D8691,"")</f>
        <v/>
      </c>
      <c r="D8692" s="39" t="str">
        <f>IFERROR(__xludf.DUMMYFUNCTION("IFERROR(RANK(raw!$H8691,Filter(raw!$H$2:$H10000,raw!$B$2:$B10000=raw!$B8691),1),"""")"),"")</f>
        <v/>
      </c>
      <c r="E8692" s="40" t="str">
        <f t="array" ref="E8692">IFERROR(INDEX(raw!$B:$H,MATCH(1,(raw!$B:$B=$B8692)*(raw!$D:$D=$C8692),0),7), "n/a")</f>
        <v/>
      </c>
    </row>
    <row r="8693">
      <c r="B8693" s="39" t="str">
        <f>IFERROR(raw!$B8692,"")</f>
        <v/>
      </c>
      <c r="C8693" s="39" t="str">
        <f>IFERROR(raw!$D8692,"")</f>
        <v/>
      </c>
      <c r="D8693" s="39" t="str">
        <f>IFERROR(__xludf.DUMMYFUNCTION("IFERROR(RANK(raw!$H8692,Filter(raw!$H$2:$H10000,raw!$B$2:$B10000=raw!$B8692),1),"""")"),"")</f>
        <v/>
      </c>
      <c r="E8693" s="40" t="str">
        <f t="array" ref="E8693">IFERROR(INDEX(raw!$B:$H,MATCH(1,(raw!$B:$B=$B8693)*(raw!$D:$D=$C8693),0),7), "n/a")</f>
        <v/>
      </c>
    </row>
    <row r="8694">
      <c r="B8694" s="39" t="str">
        <f>IFERROR(raw!$B8693,"")</f>
        <v/>
      </c>
      <c r="C8694" s="39" t="str">
        <f>IFERROR(raw!$D8693,"")</f>
        <v/>
      </c>
      <c r="D8694" s="39" t="str">
        <f>IFERROR(__xludf.DUMMYFUNCTION("IFERROR(RANK(raw!$H8693,Filter(raw!$H$2:$H10000,raw!$B$2:$B10000=raw!$B8693),1),"""")"),"")</f>
        <v/>
      </c>
      <c r="E8694" s="40" t="str">
        <f t="array" ref="E8694">IFERROR(INDEX(raw!$B:$H,MATCH(1,(raw!$B:$B=$B8694)*(raw!$D:$D=$C8694),0),7), "n/a")</f>
        <v/>
      </c>
    </row>
    <row r="8695">
      <c r="B8695" s="39" t="str">
        <f>IFERROR(raw!$B8694,"")</f>
        <v/>
      </c>
      <c r="C8695" s="39" t="str">
        <f>IFERROR(raw!$D8694,"")</f>
        <v/>
      </c>
      <c r="D8695" s="39" t="str">
        <f>IFERROR(__xludf.DUMMYFUNCTION("IFERROR(RANK(raw!$H8694,Filter(raw!$H$2:$H10000,raw!$B$2:$B10000=raw!$B8694),1),"""")"),"")</f>
        <v/>
      </c>
      <c r="E8695" s="40" t="str">
        <f t="array" ref="E8695">IFERROR(INDEX(raw!$B:$H,MATCH(1,(raw!$B:$B=$B8695)*(raw!$D:$D=$C8695),0),7), "n/a")</f>
        <v/>
      </c>
    </row>
    <row r="8696">
      <c r="B8696" s="39" t="str">
        <f>IFERROR(raw!$B8695,"")</f>
        <v/>
      </c>
      <c r="C8696" s="39" t="str">
        <f>IFERROR(raw!$D8695,"")</f>
        <v/>
      </c>
      <c r="D8696" s="39" t="str">
        <f>IFERROR(__xludf.DUMMYFUNCTION("IFERROR(RANK(raw!$H8695,Filter(raw!$H$2:$H10000,raw!$B$2:$B10000=raw!$B8695),1),"""")"),"")</f>
        <v/>
      </c>
      <c r="E8696" s="40" t="str">
        <f t="array" ref="E8696">IFERROR(INDEX(raw!$B:$H,MATCH(1,(raw!$B:$B=$B8696)*(raw!$D:$D=$C8696),0),7), "n/a")</f>
        <v/>
      </c>
    </row>
    <row r="8697">
      <c r="B8697" s="39" t="str">
        <f>IFERROR(raw!$B8696,"")</f>
        <v/>
      </c>
      <c r="C8697" s="39" t="str">
        <f>IFERROR(raw!$D8696,"")</f>
        <v/>
      </c>
      <c r="D8697" s="39" t="str">
        <f>IFERROR(__xludf.DUMMYFUNCTION("IFERROR(RANK(raw!$H8696,Filter(raw!$H$2:$H10000,raw!$B$2:$B10000=raw!$B8696),1),"""")"),"")</f>
        <v/>
      </c>
      <c r="E8697" s="40" t="str">
        <f t="array" ref="E8697">IFERROR(INDEX(raw!$B:$H,MATCH(1,(raw!$B:$B=$B8697)*(raw!$D:$D=$C8697),0),7), "n/a")</f>
        <v/>
      </c>
    </row>
    <row r="8698">
      <c r="B8698" s="39" t="str">
        <f>IFERROR(raw!$B8697,"")</f>
        <v/>
      </c>
      <c r="C8698" s="39" t="str">
        <f>IFERROR(raw!$D8697,"")</f>
        <v/>
      </c>
      <c r="D8698" s="39" t="str">
        <f>IFERROR(__xludf.DUMMYFUNCTION("IFERROR(RANK(raw!$H8697,Filter(raw!$H$2:$H10000,raw!$B$2:$B10000=raw!$B8697),1),"""")"),"")</f>
        <v/>
      </c>
      <c r="E8698" s="40" t="str">
        <f t="array" ref="E8698">IFERROR(INDEX(raw!$B:$H,MATCH(1,(raw!$B:$B=$B8698)*(raw!$D:$D=$C8698),0),7), "n/a")</f>
        <v/>
      </c>
    </row>
    <row r="8699">
      <c r="B8699" s="39" t="str">
        <f>IFERROR(raw!$B8698,"")</f>
        <v/>
      </c>
      <c r="C8699" s="39" t="str">
        <f>IFERROR(raw!$D8698,"")</f>
        <v/>
      </c>
      <c r="D8699" s="39" t="str">
        <f>IFERROR(__xludf.DUMMYFUNCTION("IFERROR(RANK(raw!$H8698,Filter(raw!$H$2:$H10000,raw!$B$2:$B10000=raw!$B8698),1),"""")"),"")</f>
        <v/>
      </c>
      <c r="E8699" s="40" t="str">
        <f t="array" ref="E8699">IFERROR(INDEX(raw!$B:$H,MATCH(1,(raw!$B:$B=$B8699)*(raw!$D:$D=$C8699),0),7), "n/a")</f>
        <v/>
      </c>
    </row>
    <row r="8700">
      <c r="B8700" s="39" t="str">
        <f>IFERROR(raw!$B8699,"")</f>
        <v/>
      </c>
      <c r="C8700" s="39" t="str">
        <f>IFERROR(raw!$D8699,"")</f>
        <v/>
      </c>
      <c r="D8700" s="39" t="str">
        <f>IFERROR(__xludf.DUMMYFUNCTION("IFERROR(RANK(raw!$H8699,Filter(raw!$H$2:$H10000,raw!$B$2:$B10000=raw!$B8699),1),"""")"),"")</f>
        <v/>
      </c>
      <c r="E8700" s="40" t="str">
        <f t="array" ref="E8700">IFERROR(INDEX(raw!$B:$H,MATCH(1,(raw!$B:$B=$B8700)*(raw!$D:$D=$C8700),0),7), "n/a")</f>
        <v/>
      </c>
    </row>
    <row r="8701">
      <c r="B8701" s="39" t="str">
        <f>IFERROR(raw!$B8700,"")</f>
        <v/>
      </c>
      <c r="C8701" s="39" t="str">
        <f>IFERROR(raw!$D8700,"")</f>
        <v/>
      </c>
      <c r="D8701" s="39" t="str">
        <f>IFERROR(__xludf.DUMMYFUNCTION("IFERROR(RANK(raw!$H8700,Filter(raw!$H$2:$H10000,raw!$B$2:$B10000=raw!$B8700),1),"""")"),"")</f>
        <v/>
      </c>
      <c r="E8701" s="40" t="str">
        <f t="array" ref="E8701">IFERROR(INDEX(raw!$B:$H,MATCH(1,(raw!$B:$B=$B8701)*(raw!$D:$D=$C8701),0),7), "n/a")</f>
        <v/>
      </c>
    </row>
    <row r="8702">
      <c r="B8702" s="39" t="str">
        <f>IFERROR(raw!$B8701,"")</f>
        <v/>
      </c>
      <c r="C8702" s="39" t="str">
        <f>IFERROR(raw!$D8701,"")</f>
        <v/>
      </c>
      <c r="D8702" s="39" t="str">
        <f>IFERROR(__xludf.DUMMYFUNCTION("IFERROR(RANK(raw!$H8701,Filter(raw!$H$2:$H10000,raw!$B$2:$B10000=raw!$B8701),1),"""")"),"")</f>
        <v/>
      </c>
      <c r="E8702" s="40" t="str">
        <f t="array" ref="E8702">IFERROR(INDEX(raw!$B:$H,MATCH(1,(raw!$B:$B=$B8702)*(raw!$D:$D=$C8702),0),7), "n/a")</f>
        <v/>
      </c>
    </row>
    <row r="8703">
      <c r="B8703" s="39" t="str">
        <f>IFERROR(raw!$B8702,"")</f>
        <v/>
      </c>
      <c r="C8703" s="39" t="str">
        <f>IFERROR(raw!$D8702,"")</f>
        <v/>
      </c>
      <c r="D8703" s="39" t="str">
        <f>IFERROR(__xludf.DUMMYFUNCTION("IFERROR(RANK(raw!$H8702,Filter(raw!$H$2:$H10000,raw!$B$2:$B10000=raw!$B8702),1),"""")"),"")</f>
        <v/>
      </c>
      <c r="E8703" s="40" t="str">
        <f t="array" ref="E8703">IFERROR(INDEX(raw!$B:$H,MATCH(1,(raw!$B:$B=$B8703)*(raw!$D:$D=$C8703),0),7), "n/a")</f>
        <v/>
      </c>
    </row>
    <row r="8704">
      <c r="B8704" s="39" t="str">
        <f>IFERROR(raw!$B8703,"")</f>
        <v/>
      </c>
      <c r="C8704" s="39" t="str">
        <f>IFERROR(raw!$D8703,"")</f>
        <v/>
      </c>
      <c r="D8704" s="39" t="str">
        <f>IFERROR(__xludf.DUMMYFUNCTION("IFERROR(RANK(raw!$H8703,Filter(raw!$H$2:$H10000,raw!$B$2:$B10000=raw!$B8703),1),"""")"),"")</f>
        <v/>
      </c>
      <c r="E8704" s="40" t="str">
        <f t="array" ref="E8704">IFERROR(INDEX(raw!$B:$H,MATCH(1,(raw!$B:$B=$B8704)*(raw!$D:$D=$C8704),0),7), "n/a")</f>
        <v/>
      </c>
    </row>
    <row r="8705">
      <c r="B8705" s="39" t="str">
        <f>IFERROR(raw!$B8704,"")</f>
        <v/>
      </c>
      <c r="C8705" s="39" t="str">
        <f>IFERROR(raw!$D8704,"")</f>
        <v/>
      </c>
      <c r="D8705" s="39" t="str">
        <f>IFERROR(__xludf.DUMMYFUNCTION("IFERROR(RANK(raw!$H8704,Filter(raw!$H$2:$H10000,raw!$B$2:$B10000=raw!$B8704),1),"""")"),"")</f>
        <v/>
      </c>
      <c r="E8705" s="40" t="str">
        <f t="array" ref="E8705">IFERROR(INDEX(raw!$B:$H,MATCH(1,(raw!$B:$B=$B8705)*(raw!$D:$D=$C8705),0),7), "n/a")</f>
        <v/>
      </c>
    </row>
    <row r="8706">
      <c r="B8706" s="39" t="str">
        <f>IFERROR(raw!$B8705,"")</f>
        <v/>
      </c>
      <c r="C8706" s="39" t="str">
        <f>IFERROR(raw!$D8705,"")</f>
        <v/>
      </c>
      <c r="D8706" s="39" t="str">
        <f>IFERROR(__xludf.DUMMYFUNCTION("IFERROR(RANK(raw!$H8705,Filter(raw!$H$2:$H10000,raw!$B$2:$B10000=raw!$B8705),1),"""")"),"")</f>
        <v/>
      </c>
      <c r="E8706" s="40" t="str">
        <f t="array" ref="E8706">IFERROR(INDEX(raw!$B:$H,MATCH(1,(raw!$B:$B=$B8706)*(raw!$D:$D=$C8706),0),7), "n/a")</f>
        <v/>
      </c>
    </row>
    <row r="8707">
      <c r="B8707" s="39" t="str">
        <f>IFERROR(raw!$B8706,"")</f>
        <v/>
      </c>
      <c r="C8707" s="39" t="str">
        <f>IFERROR(raw!$D8706,"")</f>
        <v/>
      </c>
      <c r="D8707" s="39" t="str">
        <f>IFERROR(__xludf.DUMMYFUNCTION("IFERROR(RANK(raw!$H8706,Filter(raw!$H$2:$H10000,raw!$B$2:$B10000=raw!$B8706),1),"""")"),"")</f>
        <v/>
      </c>
      <c r="E8707" s="40" t="str">
        <f t="array" ref="E8707">IFERROR(INDEX(raw!$B:$H,MATCH(1,(raw!$B:$B=$B8707)*(raw!$D:$D=$C8707),0),7), "n/a")</f>
        <v/>
      </c>
    </row>
    <row r="8708">
      <c r="B8708" s="39" t="str">
        <f>IFERROR(raw!$B8707,"")</f>
        <v/>
      </c>
      <c r="C8708" s="39" t="str">
        <f>IFERROR(raw!$D8707,"")</f>
        <v/>
      </c>
      <c r="D8708" s="39" t="str">
        <f>IFERROR(__xludf.DUMMYFUNCTION("IFERROR(RANK(raw!$H8707,Filter(raw!$H$2:$H10000,raw!$B$2:$B10000=raw!$B8707),1),"""")"),"")</f>
        <v/>
      </c>
      <c r="E8708" s="40" t="str">
        <f t="array" ref="E8708">IFERROR(INDEX(raw!$B:$H,MATCH(1,(raw!$B:$B=$B8708)*(raw!$D:$D=$C8708),0),7), "n/a")</f>
        <v/>
      </c>
    </row>
    <row r="8709">
      <c r="B8709" s="39" t="str">
        <f>IFERROR(raw!$B8708,"")</f>
        <v/>
      </c>
      <c r="C8709" s="39" t="str">
        <f>IFERROR(raw!$D8708,"")</f>
        <v/>
      </c>
      <c r="D8709" s="39" t="str">
        <f>IFERROR(__xludf.DUMMYFUNCTION("IFERROR(RANK(raw!$H8708,Filter(raw!$H$2:$H10000,raw!$B$2:$B10000=raw!$B8708),1),"""")"),"")</f>
        <v/>
      </c>
      <c r="E8709" s="40" t="str">
        <f t="array" ref="E8709">IFERROR(INDEX(raw!$B:$H,MATCH(1,(raw!$B:$B=$B8709)*(raw!$D:$D=$C8709),0),7), "n/a")</f>
        <v/>
      </c>
    </row>
    <row r="8710">
      <c r="B8710" s="39" t="str">
        <f>IFERROR(raw!$B8709,"")</f>
        <v/>
      </c>
      <c r="C8710" s="39" t="str">
        <f>IFERROR(raw!$D8709,"")</f>
        <v/>
      </c>
      <c r="D8710" s="39" t="str">
        <f>IFERROR(__xludf.DUMMYFUNCTION("IFERROR(RANK(raw!$H8709,Filter(raw!$H$2:$H10000,raw!$B$2:$B10000=raw!$B8709),1),"""")"),"")</f>
        <v/>
      </c>
      <c r="E8710" s="40" t="str">
        <f t="array" ref="E8710">IFERROR(INDEX(raw!$B:$H,MATCH(1,(raw!$B:$B=$B8710)*(raw!$D:$D=$C8710),0),7), "n/a")</f>
        <v/>
      </c>
    </row>
    <row r="8711">
      <c r="B8711" s="39" t="str">
        <f>IFERROR(raw!$B8710,"")</f>
        <v/>
      </c>
      <c r="C8711" s="39" t="str">
        <f>IFERROR(raw!$D8710,"")</f>
        <v/>
      </c>
      <c r="D8711" s="39" t="str">
        <f>IFERROR(__xludf.DUMMYFUNCTION("IFERROR(RANK(raw!$H8710,Filter(raw!$H$2:$H10000,raw!$B$2:$B10000=raw!$B8710),1),"""")"),"")</f>
        <v/>
      </c>
      <c r="E8711" s="40" t="str">
        <f t="array" ref="E8711">IFERROR(INDEX(raw!$B:$H,MATCH(1,(raw!$B:$B=$B8711)*(raw!$D:$D=$C8711),0),7), "n/a")</f>
        <v/>
      </c>
    </row>
    <row r="8712">
      <c r="B8712" s="39" t="str">
        <f>IFERROR(raw!$B8711,"")</f>
        <v/>
      </c>
      <c r="C8712" s="39" t="str">
        <f>IFERROR(raw!$D8711,"")</f>
        <v/>
      </c>
      <c r="D8712" s="39" t="str">
        <f>IFERROR(__xludf.DUMMYFUNCTION("IFERROR(RANK(raw!$H8711,Filter(raw!$H$2:$H10000,raw!$B$2:$B10000=raw!$B8711),1),"""")"),"")</f>
        <v/>
      </c>
      <c r="E8712" s="40" t="str">
        <f t="array" ref="E8712">IFERROR(INDEX(raw!$B:$H,MATCH(1,(raw!$B:$B=$B8712)*(raw!$D:$D=$C8712),0),7), "n/a")</f>
        <v/>
      </c>
    </row>
    <row r="8713">
      <c r="B8713" s="39" t="str">
        <f>IFERROR(raw!$B8712,"")</f>
        <v/>
      </c>
      <c r="C8713" s="39" t="str">
        <f>IFERROR(raw!$D8712,"")</f>
        <v/>
      </c>
      <c r="D8713" s="39" t="str">
        <f>IFERROR(__xludf.DUMMYFUNCTION("IFERROR(RANK(raw!$H8712,Filter(raw!$H$2:$H10000,raw!$B$2:$B10000=raw!$B8712),1),"""")"),"")</f>
        <v/>
      </c>
      <c r="E8713" s="40" t="str">
        <f t="array" ref="E8713">IFERROR(INDEX(raw!$B:$H,MATCH(1,(raw!$B:$B=$B8713)*(raw!$D:$D=$C8713),0),7), "n/a")</f>
        <v/>
      </c>
    </row>
    <row r="8714">
      <c r="B8714" s="39" t="str">
        <f>IFERROR(raw!$B8713,"")</f>
        <v/>
      </c>
      <c r="C8714" s="39" t="str">
        <f>IFERROR(raw!$D8713,"")</f>
        <v/>
      </c>
      <c r="D8714" s="39" t="str">
        <f>IFERROR(__xludf.DUMMYFUNCTION("IFERROR(RANK(raw!$H8713,Filter(raw!$H$2:$H10000,raw!$B$2:$B10000=raw!$B8713),1),"""")"),"")</f>
        <v/>
      </c>
      <c r="E8714" s="40" t="str">
        <f t="array" ref="E8714">IFERROR(INDEX(raw!$B:$H,MATCH(1,(raw!$B:$B=$B8714)*(raw!$D:$D=$C8714),0),7), "n/a")</f>
        <v/>
      </c>
    </row>
    <row r="8715">
      <c r="B8715" s="39" t="str">
        <f>IFERROR(raw!$B8714,"")</f>
        <v/>
      </c>
      <c r="C8715" s="39" t="str">
        <f>IFERROR(raw!$D8714,"")</f>
        <v/>
      </c>
      <c r="D8715" s="39" t="str">
        <f>IFERROR(__xludf.DUMMYFUNCTION("IFERROR(RANK(raw!$H8714,Filter(raw!$H$2:$H10000,raw!$B$2:$B10000=raw!$B8714),1),"""")"),"")</f>
        <v/>
      </c>
      <c r="E8715" s="40" t="str">
        <f t="array" ref="E8715">IFERROR(INDEX(raw!$B:$H,MATCH(1,(raw!$B:$B=$B8715)*(raw!$D:$D=$C8715),0),7), "n/a")</f>
        <v/>
      </c>
    </row>
    <row r="8716">
      <c r="B8716" s="39" t="str">
        <f>IFERROR(raw!$B8715,"")</f>
        <v/>
      </c>
      <c r="C8716" s="39" t="str">
        <f>IFERROR(raw!$D8715,"")</f>
        <v/>
      </c>
      <c r="D8716" s="39" t="str">
        <f>IFERROR(__xludf.DUMMYFUNCTION("IFERROR(RANK(raw!$H8715,Filter(raw!$H$2:$H10000,raw!$B$2:$B10000=raw!$B8715),1),"""")"),"")</f>
        <v/>
      </c>
      <c r="E8716" s="40" t="str">
        <f t="array" ref="E8716">IFERROR(INDEX(raw!$B:$H,MATCH(1,(raw!$B:$B=$B8716)*(raw!$D:$D=$C8716),0),7), "n/a")</f>
        <v/>
      </c>
    </row>
    <row r="8717">
      <c r="B8717" s="39" t="str">
        <f>IFERROR(raw!$B8716,"")</f>
        <v/>
      </c>
      <c r="C8717" s="39" t="str">
        <f>IFERROR(raw!$D8716,"")</f>
        <v/>
      </c>
      <c r="D8717" s="39" t="str">
        <f>IFERROR(__xludf.DUMMYFUNCTION("IFERROR(RANK(raw!$H8716,Filter(raw!$H$2:$H10000,raw!$B$2:$B10000=raw!$B8716),1),"""")"),"")</f>
        <v/>
      </c>
      <c r="E8717" s="40" t="str">
        <f t="array" ref="E8717">IFERROR(INDEX(raw!$B:$H,MATCH(1,(raw!$B:$B=$B8717)*(raw!$D:$D=$C8717),0),7), "n/a")</f>
        <v/>
      </c>
    </row>
    <row r="8718">
      <c r="B8718" s="39" t="str">
        <f>IFERROR(raw!$B8717,"")</f>
        <v/>
      </c>
      <c r="C8718" s="39" t="str">
        <f>IFERROR(raw!$D8717,"")</f>
        <v/>
      </c>
      <c r="D8718" s="39" t="str">
        <f>IFERROR(__xludf.DUMMYFUNCTION("IFERROR(RANK(raw!$H8717,Filter(raw!$H$2:$H10000,raw!$B$2:$B10000=raw!$B8717),1),"""")"),"")</f>
        <v/>
      </c>
      <c r="E8718" s="40" t="str">
        <f t="array" ref="E8718">IFERROR(INDEX(raw!$B:$H,MATCH(1,(raw!$B:$B=$B8718)*(raw!$D:$D=$C8718),0),7), "n/a")</f>
        <v/>
      </c>
    </row>
    <row r="8719">
      <c r="B8719" s="39" t="str">
        <f>IFERROR(raw!$B8718,"")</f>
        <v/>
      </c>
      <c r="C8719" s="39" t="str">
        <f>IFERROR(raw!$D8718,"")</f>
        <v/>
      </c>
      <c r="D8719" s="39" t="str">
        <f>IFERROR(__xludf.DUMMYFUNCTION("IFERROR(RANK(raw!$H8718,Filter(raw!$H$2:$H10000,raw!$B$2:$B10000=raw!$B8718),1),"""")"),"")</f>
        <v/>
      </c>
      <c r="E8719" s="40" t="str">
        <f t="array" ref="E8719">IFERROR(INDEX(raw!$B:$H,MATCH(1,(raw!$B:$B=$B8719)*(raw!$D:$D=$C8719),0),7), "n/a")</f>
        <v/>
      </c>
    </row>
    <row r="8720">
      <c r="B8720" s="39" t="str">
        <f>IFERROR(raw!$B8719,"")</f>
        <v/>
      </c>
      <c r="C8720" s="39" t="str">
        <f>IFERROR(raw!$D8719,"")</f>
        <v/>
      </c>
      <c r="D8720" s="39" t="str">
        <f>IFERROR(__xludf.DUMMYFUNCTION("IFERROR(RANK(raw!$H8719,Filter(raw!$H$2:$H10000,raw!$B$2:$B10000=raw!$B8719),1),"""")"),"")</f>
        <v/>
      </c>
      <c r="E8720" s="40" t="str">
        <f t="array" ref="E8720">IFERROR(INDEX(raw!$B:$H,MATCH(1,(raw!$B:$B=$B8720)*(raw!$D:$D=$C8720),0),7), "n/a")</f>
        <v/>
      </c>
    </row>
    <row r="8721">
      <c r="B8721" s="39" t="str">
        <f>IFERROR(raw!$B8720,"")</f>
        <v/>
      </c>
      <c r="C8721" s="39" t="str">
        <f>IFERROR(raw!$D8720,"")</f>
        <v/>
      </c>
      <c r="D8721" s="39" t="str">
        <f>IFERROR(__xludf.DUMMYFUNCTION("IFERROR(RANK(raw!$H8720,Filter(raw!$H$2:$H10000,raw!$B$2:$B10000=raw!$B8720),1),"""")"),"")</f>
        <v/>
      </c>
      <c r="E8721" s="40" t="str">
        <f t="array" ref="E8721">IFERROR(INDEX(raw!$B:$H,MATCH(1,(raw!$B:$B=$B8721)*(raw!$D:$D=$C8721),0),7), "n/a")</f>
        <v/>
      </c>
    </row>
    <row r="8722">
      <c r="B8722" s="39" t="str">
        <f>IFERROR(raw!$B8721,"")</f>
        <v/>
      </c>
      <c r="C8722" s="39" t="str">
        <f>IFERROR(raw!$D8721,"")</f>
        <v/>
      </c>
      <c r="D8722" s="39" t="str">
        <f>IFERROR(__xludf.DUMMYFUNCTION("IFERROR(RANK(raw!$H8721,Filter(raw!$H$2:$H10000,raw!$B$2:$B10000=raw!$B8721),1),"""")"),"")</f>
        <v/>
      </c>
      <c r="E8722" s="40" t="str">
        <f t="array" ref="E8722">IFERROR(INDEX(raw!$B:$H,MATCH(1,(raw!$B:$B=$B8722)*(raw!$D:$D=$C8722),0),7), "n/a")</f>
        <v/>
      </c>
    </row>
    <row r="8723">
      <c r="B8723" s="39" t="str">
        <f>IFERROR(raw!$B8722,"")</f>
        <v/>
      </c>
      <c r="C8723" s="39" t="str">
        <f>IFERROR(raw!$D8722,"")</f>
        <v/>
      </c>
      <c r="D8723" s="39" t="str">
        <f>IFERROR(__xludf.DUMMYFUNCTION("IFERROR(RANK(raw!$H8722,Filter(raw!$H$2:$H10000,raw!$B$2:$B10000=raw!$B8722),1),"""")"),"")</f>
        <v/>
      </c>
      <c r="E8723" s="40" t="str">
        <f t="array" ref="E8723">IFERROR(INDEX(raw!$B:$H,MATCH(1,(raw!$B:$B=$B8723)*(raw!$D:$D=$C8723),0),7), "n/a")</f>
        <v/>
      </c>
    </row>
    <row r="8724">
      <c r="B8724" s="39" t="str">
        <f>IFERROR(raw!$B8723,"")</f>
        <v/>
      </c>
      <c r="C8724" s="39" t="str">
        <f>IFERROR(raw!$D8723,"")</f>
        <v/>
      </c>
      <c r="D8724" s="39" t="str">
        <f>IFERROR(__xludf.DUMMYFUNCTION("IFERROR(RANK(raw!$H8723,Filter(raw!$H$2:$H10000,raw!$B$2:$B10000=raw!$B8723),1),"""")"),"")</f>
        <v/>
      </c>
      <c r="E8724" s="40" t="str">
        <f t="array" ref="E8724">IFERROR(INDEX(raw!$B:$H,MATCH(1,(raw!$B:$B=$B8724)*(raw!$D:$D=$C8724),0),7), "n/a")</f>
        <v/>
      </c>
    </row>
    <row r="8725">
      <c r="B8725" s="39" t="str">
        <f>IFERROR(raw!$B8724,"")</f>
        <v/>
      </c>
      <c r="C8725" s="39" t="str">
        <f>IFERROR(raw!$D8724,"")</f>
        <v/>
      </c>
      <c r="D8725" s="39" t="str">
        <f>IFERROR(__xludf.DUMMYFUNCTION("IFERROR(RANK(raw!$H8724,Filter(raw!$H$2:$H10000,raw!$B$2:$B10000=raw!$B8724),1),"""")"),"")</f>
        <v/>
      </c>
      <c r="E8725" s="40" t="str">
        <f t="array" ref="E8725">IFERROR(INDEX(raw!$B:$H,MATCH(1,(raw!$B:$B=$B8725)*(raw!$D:$D=$C8725),0),7), "n/a")</f>
        <v/>
      </c>
    </row>
    <row r="8726">
      <c r="B8726" s="39" t="str">
        <f>IFERROR(raw!$B8725,"")</f>
        <v/>
      </c>
      <c r="C8726" s="39" t="str">
        <f>IFERROR(raw!$D8725,"")</f>
        <v/>
      </c>
      <c r="D8726" s="39" t="str">
        <f>IFERROR(__xludf.DUMMYFUNCTION("IFERROR(RANK(raw!$H8725,Filter(raw!$H$2:$H10000,raw!$B$2:$B10000=raw!$B8725),1),"""")"),"")</f>
        <v/>
      </c>
      <c r="E8726" s="40" t="str">
        <f t="array" ref="E8726">IFERROR(INDEX(raw!$B:$H,MATCH(1,(raw!$B:$B=$B8726)*(raw!$D:$D=$C8726),0),7), "n/a")</f>
        <v/>
      </c>
    </row>
    <row r="8727">
      <c r="B8727" s="39" t="str">
        <f>IFERROR(raw!$B8726,"")</f>
        <v/>
      </c>
      <c r="C8727" s="39" t="str">
        <f>IFERROR(raw!$D8726,"")</f>
        <v/>
      </c>
      <c r="D8727" s="39" t="str">
        <f>IFERROR(__xludf.DUMMYFUNCTION("IFERROR(RANK(raw!$H8726,Filter(raw!$H$2:$H10000,raw!$B$2:$B10000=raw!$B8726),1),"""")"),"")</f>
        <v/>
      </c>
      <c r="E8727" s="40" t="str">
        <f t="array" ref="E8727">IFERROR(INDEX(raw!$B:$H,MATCH(1,(raw!$B:$B=$B8727)*(raw!$D:$D=$C8727),0),7), "n/a")</f>
        <v/>
      </c>
    </row>
    <row r="8728">
      <c r="B8728" s="39" t="str">
        <f>IFERROR(raw!$B8727,"")</f>
        <v/>
      </c>
      <c r="C8728" s="39" t="str">
        <f>IFERROR(raw!$D8727,"")</f>
        <v/>
      </c>
      <c r="D8728" s="39" t="str">
        <f>IFERROR(__xludf.DUMMYFUNCTION("IFERROR(RANK(raw!$H8727,Filter(raw!$H$2:$H10000,raw!$B$2:$B10000=raw!$B8727),1),"""")"),"")</f>
        <v/>
      </c>
      <c r="E8728" s="40" t="str">
        <f t="array" ref="E8728">IFERROR(INDEX(raw!$B:$H,MATCH(1,(raw!$B:$B=$B8728)*(raw!$D:$D=$C8728),0),7), "n/a")</f>
        <v/>
      </c>
    </row>
    <row r="8729">
      <c r="B8729" s="39" t="str">
        <f>IFERROR(raw!$B8728,"")</f>
        <v/>
      </c>
      <c r="C8729" s="39" t="str">
        <f>IFERROR(raw!$D8728,"")</f>
        <v/>
      </c>
      <c r="D8729" s="39" t="str">
        <f>IFERROR(__xludf.DUMMYFUNCTION("IFERROR(RANK(raw!$H8728,Filter(raw!$H$2:$H10000,raw!$B$2:$B10000=raw!$B8728),1),"""")"),"")</f>
        <v/>
      </c>
      <c r="E8729" s="40" t="str">
        <f t="array" ref="E8729">IFERROR(INDEX(raw!$B:$H,MATCH(1,(raw!$B:$B=$B8729)*(raw!$D:$D=$C8729),0),7), "n/a")</f>
        <v/>
      </c>
    </row>
    <row r="8730">
      <c r="B8730" s="39" t="str">
        <f>IFERROR(raw!$B8729,"")</f>
        <v/>
      </c>
      <c r="C8730" s="39" t="str">
        <f>IFERROR(raw!$D8729,"")</f>
        <v/>
      </c>
      <c r="D8730" s="39" t="str">
        <f>IFERROR(__xludf.DUMMYFUNCTION("IFERROR(RANK(raw!$H8729,Filter(raw!$H$2:$H10000,raw!$B$2:$B10000=raw!$B8729),1),"""")"),"")</f>
        <v/>
      </c>
      <c r="E8730" s="40" t="str">
        <f t="array" ref="E8730">IFERROR(INDEX(raw!$B:$H,MATCH(1,(raw!$B:$B=$B8730)*(raw!$D:$D=$C8730),0),7), "n/a")</f>
        <v/>
      </c>
    </row>
    <row r="8731">
      <c r="B8731" s="39" t="str">
        <f>IFERROR(raw!$B8730,"")</f>
        <v/>
      </c>
      <c r="C8731" s="39" t="str">
        <f>IFERROR(raw!$D8730,"")</f>
        <v/>
      </c>
      <c r="D8731" s="39" t="str">
        <f>IFERROR(__xludf.DUMMYFUNCTION("IFERROR(RANK(raw!$H8730,Filter(raw!$H$2:$H10000,raw!$B$2:$B10000=raw!$B8730),1),"""")"),"")</f>
        <v/>
      </c>
      <c r="E8731" s="40" t="str">
        <f t="array" ref="E8731">IFERROR(INDEX(raw!$B:$H,MATCH(1,(raw!$B:$B=$B8731)*(raw!$D:$D=$C8731),0),7), "n/a")</f>
        <v/>
      </c>
    </row>
    <row r="8732">
      <c r="B8732" s="39" t="str">
        <f>IFERROR(raw!$B8731,"")</f>
        <v/>
      </c>
      <c r="C8732" s="39" t="str">
        <f>IFERROR(raw!$D8731,"")</f>
        <v/>
      </c>
      <c r="D8732" s="39" t="str">
        <f>IFERROR(__xludf.DUMMYFUNCTION("IFERROR(RANK(raw!$H8731,Filter(raw!$H$2:$H10000,raw!$B$2:$B10000=raw!$B8731),1),"""")"),"")</f>
        <v/>
      </c>
      <c r="E8732" s="40" t="str">
        <f t="array" ref="E8732">IFERROR(INDEX(raw!$B:$H,MATCH(1,(raw!$B:$B=$B8732)*(raw!$D:$D=$C8732),0),7), "n/a")</f>
        <v/>
      </c>
    </row>
    <row r="8733">
      <c r="B8733" s="39" t="str">
        <f>IFERROR(raw!$B8732,"")</f>
        <v/>
      </c>
      <c r="C8733" s="39" t="str">
        <f>IFERROR(raw!$D8732,"")</f>
        <v/>
      </c>
      <c r="D8733" s="39" t="str">
        <f>IFERROR(__xludf.DUMMYFUNCTION("IFERROR(RANK(raw!$H8732,Filter(raw!$H$2:$H10000,raw!$B$2:$B10000=raw!$B8732),1),"""")"),"")</f>
        <v/>
      </c>
      <c r="E8733" s="40" t="str">
        <f t="array" ref="E8733">IFERROR(INDEX(raw!$B:$H,MATCH(1,(raw!$B:$B=$B8733)*(raw!$D:$D=$C8733),0),7), "n/a")</f>
        <v/>
      </c>
    </row>
    <row r="8734">
      <c r="B8734" s="39" t="str">
        <f>IFERROR(raw!$B8733,"")</f>
        <v/>
      </c>
      <c r="C8734" s="39" t="str">
        <f>IFERROR(raw!$D8733,"")</f>
        <v/>
      </c>
      <c r="D8734" s="39" t="str">
        <f>IFERROR(__xludf.DUMMYFUNCTION("IFERROR(RANK(raw!$H8733,Filter(raw!$H$2:$H10000,raw!$B$2:$B10000=raw!$B8733),1),"""")"),"")</f>
        <v/>
      </c>
      <c r="E8734" s="40" t="str">
        <f t="array" ref="E8734">IFERROR(INDEX(raw!$B:$H,MATCH(1,(raw!$B:$B=$B8734)*(raw!$D:$D=$C8734),0),7), "n/a")</f>
        <v/>
      </c>
    </row>
    <row r="8735">
      <c r="B8735" s="39" t="str">
        <f>IFERROR(raw!$B8734,"")</f>
        <v/>
      </c>
      <c r="C8735" s="39" t="str">
        <f>IFERROR(raw!$D8734,"")</f>
        <v/>
      </c>
      <c r="D8735" s="39" t="str">
        <f>IFERROR(__xludf.DUMMYFUNCTION("IFERROR(RANK(raw!$H8734,Filter(raw!$H$2:$H10000,raw!$B$2:$B10000=raw!$B8734),1),"""")"),"")</f>
        <v/>
      </c>
      <c r="E8735" s="40" t="str">
        <f t="array" ref="E8735">IFERROR(INDEX(raw!$B:$H,MATCH(1,(raw!$B:$B=$B8735)*(raw!$D:$D=$C8735),0),7), "n/a")</f>
        <v/>
      </c>
    </row>
    <row r="8736">
      <c r="B8736" s="39" t="str">
        <f>IFERROR(raw!$B8735,"")</f>
        <v/>
      </c>
      <c r="C8736" s="39" t="str">
        <f>IFERROR(raw!$D8735,"")</f>
        <v/>
      </c>
      <c r="D8736" s="39" t="str">
        <f>IFERROR(__xludf.DUMMYFUNCTION("IFERROR(RANK(raw!$H8735,Filter(raw!$H$2:$H10000,raw!$B$2:$B10000=raw!$B8735),1),"""")"),"")</f>
        <v/>
      </c>
      <c r="E8736" s="40" t="str">
        <f t="array" ref="E8736">IFERROR(INDEX(raw!$B:$H,MATCH(1,(raw!$B:$B=$B8736)*(raw!$D:$D=$C8736),0),7), "n/a")</f>
        <v/>
      </c>
    </row>
    <row r="8737">
      <c r="B8737" s="39" t="str">
        <f>IFERROR(raw!$B8736,"")</f>
        <v/>
      </c>
      <c r="C8737" s="39" t="str">
        <f>IFERROR(raw!$D8736,"")</f>
        <v/>
      </c>
      <c r="D8737" s="39" t="str">
        <f>IFERROR(__xludf.DUMMYFUNCTION("IFERROR(RANK(raw!$H8736,Filter(raw!$H$2:$H10000,raw!$B$2:$B10000=raw!$B8736),1),"""")"),"")</f>
        <v/>
      </c>
      <c r="E8737" s="40" t="str">
        <f t="array" ref="E8737">IFERROR(INDEX(raw!$B:$H,MATCH(1,(raw!$B:$B=$B8737)*(raw!$D:$D=$C8737),0),7), "n/a")</f>
        <v/>
      </c>
    </row>
    <row r="8738">
      <c r="B8738" s="39" t="str">
        <f>IFERROR(raw!$B8737,"")</f>
        <v/>
      </c>
      <c r="C8738" s="39" t="str">
        <f>IFERROR(raw!$D8737,"")</f>
        <v/>
      </c>
      <c r="D8738" s="39" t="str">
        <f>IFERROR(__xludf.DUMMYFUNCTION("IFERROR(RANK(raw!$H8737,Filter(raw!$H$2:$H10000,raw!$B$2:$B10000=raw!$B8737),1),"""")"),"")</f>
        <v/>
      </c>
      <c r="E8738" s="40" t="str">
        <f t="array" ref="E8738">IFERROR(INDEX(raw!$B:$H,MATCH(1,(raw!$B:$B=$B8738)*(raw!$D:$D=$C8738),0),7), "n/a")</f>
        <v/>
      </c>
    </row>
    <row r="8739">
      <c r="B8739" s="39" t="str">
        <f>IFERROR(raw!$B8738,"")</f>
        <v/>
      </c>
      <c r="C8739" s="39" t="str">
        <f>IFERROR(raw!$D8738,"")</f>
        <v/>
      </c>
      <c r="D8739" s="39" t="str">
        <f>IFERROR(__xludf.DUMMYFUNCTION("IFERROR(RANK(raw!$H8738,Filter(raw!$H$2:$H10000,raw!$B$2:$B10000=raw!$B8738),1),"""")"),"")</f>
        <v/>
      </c>
      <c r="E8739" s="40" t="str">
        <f t="array" ref="E8739">IFERROR(INDEX(raw!$B:$H,MATCH(1,(raw!$B:$B=$B8739)*(raw!$D:$D=$C8739),0),7), "n/a")</f>
        <v/>
      </c>
    </row>
    <row r="8740">
      <c r="B8740" s="39" t="str">
        <f>IFERROR(raw!$B8739,"")</f>
        <v/>
      </c>
      <c r="C8740" s="39" t="str">
        <f>IFERROR(raw!$D8739,"")</f>
        <v/>
      </c>
      <c r="D8740" s="39" t="str">
        <f>IFERROR(__xludf.DUMMYFUNCTION("IFERROR(RANK(raw!$H8739,Filter(raw!$H$2:$H10000,raw!$B$2:$B10000=raw!$B8739),1),"""")"),"")</f>
        <v/>
      </c>
      <c r="E8740" s="40" t="str">
        <f t="array" ref="E8740">IFERROR(INDEX(raw!$B:$H,MATCH(1,(raw!$B:$B=$B8740)*(raw!$D:$D=$C8740),0),7), "n/a")</f>
        <v/>
      </c>
    </row>
    <row r="8741">
      <c r="B8741" s="39" t="str">
        <f>IFERROR(raw!$B8740,"")</f>
        <v/>
      </c>
      <c r="C8741" s="39" t="str">
        <f>IFERROR(raw!$D8740,"")</f>
        <v/>
      </c>
      <c r="D8741" s="39" t="str">
        <f>IFERROR(__xludf.DUMMYFUNCTION("IFERROR(RANK(raw!$H8740,Filter(raw!$H$2:$H10000,raw!$B$2:$B10000=raw!$B8740),1),"""")"),"")</f>
        <v/>
      </c>
      <c r="E8741" s="40" t="str">
        <f t="array" ref="E8741">IFERROR(INDEX(raw!$B:$H,MATCH(1,(raw!$B:$B=$B8741)*(raw!$D:$D=$C8741),0),7), "n/a")</f>
        <v/>
      </c>
    </row>
    <row r="8742">
      <c r="B8742" s="39" t="str">
        <f>IFERROR(raw!$B8741,"")</f>
        <v/>
      </c>
      <c r="C8742" s="39" t="str">
        <f>IFERROR(raw!$D8741,"")</f>
        <v/>
      </c>
      <c r="D8742" s="39" t="str">
        <f>IFERROR(__xludf.DUMMYFUNCTION("IFERROR(RANK(raw!$H8741,Filter(raw!$H$2:$H10000,raw!$B$2:$B10000=raw!$B8741),1),"""")"),"")</f>
        <v/>
      </c>
      <c r="E8742" s="40" t="str">
        <f t="array" ref="E8742">IFERROR(INDEX(raw!$B:$H,MATCH(1,(raw!$B:$B=$B8742)*(raw!$D:$D=$C8742),0),7), "n/a")</f>
        <v/>
      </c>
    </row>
    <row r="8743">
      <c r="B8743" s="39" t="str">
        <f>IFERROR(raw!$B8742,"")</f>
        <v/>
      </c>
      <c r="C8743" s="39" t="str">
        <f>IFERROR(raw!$D8742,"")</f>
        <v/>
      </c>
      <c r="D8743" s="39" t="str">
        <f>IFERROR(__xludf.DUMMYFUNCTION("IFERROR(RANK(raw!$H8742,Filter(raw!$H$2:$H10000,raw!$B$2:$B10000=raw!$B8742),1),"""")"),"")</f>
        <v/>
      </c>
      <c r="E8743" s="40" t="str">
        <f t="array" ref="E8743">IFERROR(INDEX(raw!$B:$H,MATCH(1,(raw!$B:$B=$B8743)*(raw!$D:$D=$C8743),0),7), "n/a")</f>
        <v/>
      </c>
    </row>
    <row r="8744">
      <c r="B8744" s="39" t="str">
        <f>IFERROR(raw!$B8743,"")</f>
        <v/>
      </c>
      <c r="C8744" s="39" t="str">
        <f>IFERROR(raw!$D8743,"")</f>
        <v/>
      </c>
      <c r="D8744" s="39" t="str">
        <f>IFERROR(__xludf.DUMMYFUNCTION("IFERROR(RANK(raw!$H8743,Filter(raw!$H$2:$H10000,raw!$B$2:$B10000=raw!$B8743),1),"""")"),"")</f>
        <v/>
      </c>
      <c r="E8744" s="40" t="str">
        <f t="array" ref="E8744">IFERROR(INDEX(raw!$B:$H,MATCH(1,(raw!$B:$B=$B8744)*(raw!$D:$D=$C8744),0),7), "n/a")</f>
        <v/>
      </c>
    </row>
    <row r="8745">
      <c r="B8745" s="39" t="str">
        <f>IFERROR(raw!$B8744,"")</f>
        <v/>
      </c>
      <c r="C8745" s="39" t="str">
        <f>IFERROR(raw!$D8744,"")</f>
        <v/>
      </c>
      <c r="D8745" s="39" t="str">
        <f>IFERROR(__xludf.DUMMYFUNCTION("IFERROR(RANK(raw!$H8744,Filter(raw!$H$2:$H10000,raw!$B$2:$B10000=raw!$B8744),1),"""")"),"")</f>
        <v/>
      </c>
      <c r="E8745" s="40" t="str">
        <f t="array" ref="E8745">IFERROR(INDEX(raw!$B:$H,MATCH(1,(raw!$B:$B=$B8745)*(raw!$D:$D=$C8745),0),7), "n/a")</f>
        <v/>
      </c>
    </row>
    <row r="8746">
      <c r="B8746" s="39" t="str">
        <f>IFERROR(raw!$B8745,"")</f>
        <v/>
      </c>
      <c r="C8746" s="39" t="str">
        <f>IFERROR(raw!$D8745,"")</f>
        <v/>
      </c>
      <c r="D8746" s="39" t="str">
        <f>IFERROR(__xludf.DUMMYFUNCTION("IFERROR(RANK(raw!$H8745,Filter(raw!$H$2:$H10000,raw!$B$2:$B10000=raw!$B8745),1),"""")"),"")</f>
        <v/>
      </c>
      <c r="E8746" s="40" t="str">
        <f t="array" ref="E8746">IFERROR(INDEX(raw!$B:$H,MATCH(1,(raw!$B:$B=$B8746)*(raw!$D:$D=$C8746),0),7), "n/a")</f>
        <v/>
      </c>
    </row>
    <row r="8747">
      <c r="B8747" s="39" t="str">
        <f>IFERROR(raw!$B8746,"")</f>
        <v/>
      </c>
      <c r="C8747" s="39" t="str">
        <f>IFERROR(raw!$D8746,"")</f>
        <v/>
      </c>
      <c r="D8747" s="39" t="str">
        <f>IFERROR(__xludf.DUMMYFUNCTION("IFERROR(RANK(raw!$H8746,Filter(raw!$H$2:$H10000,raw!$B$2:$B10000=raw!$B8746),1),"""")"),"")</f>
        <v/>
      </c>
      <c r="E8747" s="40" t="str">
        <f t="array" ref="E8747">IFERROR(INDEX(raw!$B:$H,MATCH(1,(raw!$B:$B=$B8747)*(raw!$D:$D=$C8747),0),7), "n/a")</f>
        <v/>
      </c>
    </row>
    <row r="8748">
      <c r="B8748" s="39" t="str">
        <f>IFERROR(raw!$B8747,"")</f>
        <v/>
      </c>
      <c r="C8748" s="39" t="str">
        <f>IFERROR(raw!$D8747,"")</f>
        <v/>
      </c>
      <c r="D8748" s="39" t="str">
        <f>IFERROR(__xludf.DUMMYFUNCTION("IFERROR(RANK(raw!$H8747,Filter(raw!$H$2:$H10000,raw!$B$2:$B10000=raw!$B8747),1),"""")"),"")</f>
        <v/>
      </c>
      <c r="E8748" s="40" t="str">
        <f t="array" ref="E8748">IFERROR(INDEX(raw!$B:$H,MATCH(1,(raw!$B:$B=$B8748)*(raw!$D:$D=$C8748),0),7), "n/a")</f>
        <v/>
      </c>
    </row>
    <row r="8749">
      <c r="B8749" s="39" t="str">
        <f>IFERROR(raw!$B8748,"")</f>
        <v/>
      </c>
      <c r="C8749" s="39" t="str">
        <f>IFERROR(raw!$D8748,"")</f>
        <v/>
      </c>
      <c r="D8749" s="39" t="str">
        <f>IFERROR(__xludf.DUMMYFUNCTION("IFERROR(RANK(raw!$H8748,Filter(raw!$H$2:$H10000,raw!$B$2:$B10000=raw!$B8748),1),"""")"),"")</f>
        <v/>
      </c>
      <c r="E8749" s="40" t="str">
        <f t="array" ref="E8749">IFERROR(INDEX(raw!$B:$H,MATCH(1,(raw!$B:$B=$B8749)*(raw!$D:$D=$C8749),0),7), "n/a")</f>
        <v/>
      </c>
    </row>
    <row r="8750">
      <c r="B8750" s="39" t="str">
        <f>IFERROR(raw!$B8749,"")</f>
        <v/>
      </c>
      <c r="C8750" s="39" t="str">
        <f>IFERROR(raw!$D8749,"")</f>
        <v/>
      </c>
      <c r="D8750" s="39" t="str">
        <f>IFERROR(__xludf.DUMMYFUNCTION("IFERROR(RANK(raw!$H8749,Filter(raw!$H$2:$H10000,raw!$B$2:$B10000=raw!$B8749),1),"""")"),"")</f>
        <v/>
      </c>
      <c r="E8750" s="40" t="str">
        <f t="array" ref="E8750">IFERROR(INDEX(raw!$B:$H,MATCH(1,(raw!$B:$B=$B8750)*(raw!$D:$D=$C8750),0),7), "n/a")</f>
        <v/>
      </c>
    </row>
    <row r="8751">
      <c r="B8751" s="39" t="str">
        <f>IFERROR(raw!$B8750,"")</f>
        <v/>
      </c>
      <c r="C8751" s="39" t="str">
        <f>IFERROR(raw!$D8750,"")</f>
        <v/>
      </c>
      <c r="D8751" s="39" t="str">
        <f>IFERROR(__xludf.DUMMYFUNCTION("IFERROR(RANK(raw!$H8750,Filter(raw!$H$2:$H10000,raw!$B$2:$B10000=raw!$B8750),1),"""")"),"")</f>
        <v/>
      </c>
      <c r="E8751" s="40" t="str">
        <f t="array" ref="E8751">IFERROR(INDEX(raw!$B:$H,MATCH(1,(raw!$B:$B=$B8751)*(raw!$D:$D=$C8751),0),7), "n/a")</f>
        <v/>
      </c>
    </row>
    <row r="8752">
      <c r="B8752" s="39" t="str">
        <f>IFERROR(raw!$B8751,"")</f>
        <v/>
      </c>
      <c r="C8752" s="39" t="str">
        <f>IFERROR(raw!$D8751,"")</f>
        <v/>
      </c>
      <c r="D8752" s="39" t="str">
        <f>IFERROR(__xludf.DUMMYFUNCTION("IFERROR(RANK(raw!$H8751,Filter(raw!$H$2:$H10000,raw!$B$2:$B10000=raw!$B8751),1),"""")"),"")</f>
        <v/>
      </c>
      <c r="E8752" s="40" t="str">
        <f t="array" ref="E8752">IFERROR(INDEX(raw!$B:$H,MATCH(1,(raw!$B:$B=$B8752)*(raw!$D:$D=$C8752),0),7), "n/a")</f>
        <v/>
      </c>
    </row>
    <row r="8753">
      <c r="B8753" s="39" t="str">
        <f>IFERROR(raw!$B8752,"")</f>
        <v/>
      </c>
      <c r="C8753" s="39" t="str">
        <f>IFERROR(raw!$D8752,"")</f>
        <v/>
      </c>
      <c r="D8753" s="39" t="str">
        <f>IFERROR(__xludf.DUMMYFUNCTION("IFERROR(RANK(raw!$H8752,Filter(raw!$H$2:$H10000,raw!$B$2:$B10000=raw!$B8752),1),"""")"),"")</f>
        <v/>
      </c>
      <c r="E8753" s="40" t="str">
        <f t="array" ref="E8753">IFERROR(INDEX(raw!$B:$H,MATCH(1,(raw!$B:$B=$B8753)*(raw!$D:$D=$C8753),0),7), "n/a")</f>
        <v/>
      </c>
    </row>
    <row r="8754">
      <c r="B8754" s="39" t="str">
        <f>IFERROR(raw!$B8753,"")</f>
        <v/>
      </c>
      <c r="C8754" s="39" t="str">
        <f>IFERROR(raw!$D8753,"")</f>
        <v/>
      </c>
      <c r="D8754" s="39" t="str">
        <f>IFERROR(__xludf.DUMMYFUNCTION("IFERROR(RANK(raw!$H8753,Filter(raw!$H$2:$H10000,raw!$B$2:$B10000=raw!$B8753),1),"""")"),"")</f>
        <v/>
      </c>
      <c r="E8754" s="40" t="str">
        <f t="array" ref="E8754">IFERROR(INDEX(raw!$B:$H,MATCH(1,(raw!$B:$B=$B8754)*(raw!$D:$D=$C8754),0),7), "n/a")</f>
        <v/>
      </c>
    </row>
    <row r="8755">
      <c r="B8755" s="39" t="str">
        <f>IFERROR(raw!$B8754,"")</f>
        <v/>
      </c>
      <c r="C8755" s="39" t="str">
        <f>IFERROR(raw!$D8754,"")</f>
        <v/>
      </c>
      <c r="D8755" s="39" t="str">
        <f>IFERROR(__xludf.DUMMYFUNCTION("IFERROR(RANK(raw!$H8754,Filter(raw!$H$2:$H10000,raw!$B$2:$B10000=raw!$B8754),1),"""")"),"")</f>
        <v/>
      </c>
      <c r="E8755" s="40" t="str">
        <f t="array" ref="E8755">IFERROR(INDEX(raw!$B:$H,MATCH(1,(raw!$B:$B=$B8755)*(raw!$D:$D=$C8755),0),7), "n/a")</f>
        <v/>
      </c>
    </row>
    <row r="8756">
      <c r="B8756" s="39" t="str">
        <f>IFERROR(raw!$B8755,"")</f>
        <v/>
      </c>
      <c r="C8756" s="39" t="str">
        <f>IFERROR(raw!$D8755,"")</f>
        <v/>
      </c>
      <c r="D8756" s="39" t="str">
        <f>IFERROR(__xludf.DUMMYFUNCTION("IFERROR(RANK(raw!$H8755,Filter(raw!$H$2:$H10000,raw!$B$2:$B10000=raw!$B8755),1),"""")"),"")</f>
        <v/>
      </c>
      <c r="E8756" s="40" t="str">
        <f t="array" ref="E8756">IFERROR(INDEX(raw!$B:$H,MATCH(1,(raw!$B:$B=$B8756)*(raw!$D:$D=$C8756),0),7), "n/a")</f>
        <v/>
      </c>
    </row>
    <row r="8757">
      <c r="B8757" s="39" t="str">
        <f>IFERROR(raw!$B8756,"")</f>
        <v/>
      </c>
      <c r="C8757" s="39" t="str">
        <f>IFERROR(raw!$D8756,"")</f>
        <v/>
      </c>
      <c r="D8757" s="39" t="str">
        <f>IFERROR(__xludf.DUMMYFUNCTION("IFERROR(RANK(raw!$H8756,Filter(raw!$H$2:$H10000,raw!$B$2:$B10000=raw!$B8756),1),"""")"),"")</f>
        <v/>
      </c>
      <c r="E8757" s="40" t="str">
        <f t="array" ref="E8757">IFERROR(INDEX(raw!$B:$H,MATCH(1,(raw!$B:$B=$B8757)*(raw!$D:$D=$C8757),0),7), "n/a")</f>
        <v/>
      </c>
    </row>
    <row r="8758">
      <c r="B8758" s="39" t="str">
        <f>IFERROR(raw!$B8757,"")</f>
        <v/>
      </c>
      <c r="C8758" s="39" t="str">
        <f>IFERROR(raw!$D8757,"")</f>
        <v/>
      </c>
      <c r="D8758" s="39" t="str">
        <f>IFERROR(__xludf.DUMMYFUNCTION("IFERROR(RANK(raw!$H8757,Filter(raw!$H$2:$H10000,raw!$B$2:$B10000=raw!$B8757),1),"""")"),"")</f>
        <v/>
      </c>
      <c r="E8758" s="40" t="str">
        <f t="array" ref="E8758">IFERROR(INDEX(raw!$B:$H,MATCH(1,(raw!$B:$B=$B8758)*(raw!$D:$D=$C8758),0),7), "n/a")</f>
        <v/>
      </c>
    </row>
    <row r="8759">
      <c r="B8759" s="39" t="str">
        <f>IFERROR(raw!$B8758,"")</f>
        <v/>
      </c>
      <c r="C8759" s="39" t="str">
        <f>IFERROR(raw!$D8758,"")</f>
        <v/>
      </c>
      <c r="D8759" s="39" t="str">
        <f>IFERROR(__xludf.DUMMYFUNCTION("IFERROR(RANK(raw!$H8758,Filter(raw!$H$2:$H10000,raw!$B$2:$B10000=raw!$B8758),1),"""")"),"")</f>
        <v/>
      </c>
      <c r="E8759" s="40" t="str">
        <f t="array" ref="E8759">IFERROR(INDEX(raw!$B:$H,MATCH(1,(raw!$B:$B=$B8759)*(raw!$D:$D=$C8759),0),7), "n/a")</f>
        <v/>
      </c>
    </row>
    <row r="8760">
      <c r="B8760" s="39" t="str">
        <f>IFERROR(raw!$B8759,"")</f>
        <v/>
      </c>
      <c r="C8760" s="39" t="str">
        <f>IFERROR(raw!$D8759,"")</f>
        <v/>
      </c>
      <c r="D8760" s="39" t="str">
        <f>IFERROR(__xludf.DUMMYFUNCTION("IFERROR(RANK(raw!$H8759,Filter(raw!$H$2:$H10000,raw!$B$2:$B10000=raw!$B8759),1),"""")"),"")</f>
        <v/>
      </c>
      <c r="E8760" s="40" t="str">
        <f t="array" ref="E8760">IFERROR(INDEX(raw!$B:$H,MATCH(1,(raw!$B:$B=$B8760)*(raw!$D:$D=$C8760),0),7), "n/a")</f>
        <v/>
      </c>
    </row>
    <row r="8761">
      <c r="B8761" s="39" t="str">
        <f>IFERROR(raw!$B8760,"")</f>
        <v/>
      </c>
      <c r="C8761" s="39" t="str">
        <f>IFERROR(raw!$D8760,"")</f>
        <v/>
      </c>
      <c r="D8761" s="39" t="str">
        <f>IFERROR(__xludf.DUMMYFUNCTION("IFERROR(RANK(raw!$H8760,Filter(raw!$H$2:$H10000,raw!$B$2:$B10000=raw!$B8760),1),"""")"),"")</f>
        <v/>
      </c>
      <c r="E8761" s="40" t="str">
        <f t="array" ref="E8761">IFERROR(INDEX(raw!$B:$H,MATCH(1,(raw!$B:$B=$B8761)*(raw!$D:$D=$C8761),0),7), "n/a")</f>
        <v/>
      </c>
    </row>
    <row r="8762">
      <c r="B8762" s="39" t="str">
        <f>IFERROR(raw!$B8761,"")</f>
        <v/>
      </c>
      <c r="C8762" s="39" t="str">
        <f>IFERROR(raw!$D8761,"")</f>
        <v/>
      </c>
      <c r="D8762" s="39" t="str">
        <f>IFERROR(__xludf.DUMMYFUNCTION("IFERROR(RANK(raw!$H8761,Filter(raw!$H$2:$H10000,raw!$B$2:$B10000=raw!$B8761),1),"""")"),"")</f>
        <v/>
      </c>
      <c r="E8762" s="40" t="str">
        <f t="array" ref="E8762">IFERROR(INDEX(raw!$B:$H,MATCH(1,(raw!$B:$B=$B8762)*(raw!$D:$D=$C8762),0),7), "n/a")</f>
        <v/>
      </c>
    </row>
    <row r="8763">
      <c r="B8763" s="39" t="str">
        <f>IFERROR(raw!$B8762,"")</f>
        <v/>
      </c>
      <c r="C8763" s="39" t="str">
        <f>IFERROR(raw!$D8762,"")</f>
        <v/>
      </c>
      <c r="D8763" s="39" t="str">
        <f>IFERROR(__xludf.DUMMYFUNCTION("IFERROR(RANK(raw!$H8762,Filter(raw!$H$2:$H10000,raw!$B$2:$B10000=raw!$B8762),1),"""")"),"")</f>
        <v/>
      </c>
      <c r="E8763" s="40" t="str">
        <f t="array" ref="E8763">IFERROR(INDEX(raw!$B:$H,MATCH(1,(raw!$B:$B=$B8763)*(raw!$D:$D=$C8763),0),7), "n/a")</f>
        <v/>
      </c>
    </row>
    <row r="8764">
      <c r="B8764" s="39" t="str">
        <f>IFERROR(raw!$B8763,"")</f>
        <v/>
      </c>
      <c r="C8764" s="39" t="str">
        <f>IFERROR(raw!$D8763,"")</f>
        <v/>
      </c>
      <c r="D8764" s="39" t="str">
        <f>IFERROR(__xludf.DUMMYFUNCTION("IFERROR(RANK(raw!$H8763,Filter(raw!$H$2:$H10000,raw!$B$2:$B10000=raw!$B8763),1),"""")"),"")</f>
        <v/>
      </c>
      <c r="E8764" s="40" t="str">
        <f t="array" ref="E8764">IFERROR(INDEX(raw!$B:$H,MATCH(1,(raw!$B:$B=$B8764)*(raw!$D:$D=$C8764),0),7), "n/a")</f>
        <v/>
      </c>
    </row>
    <row r="8765">
      <c r="B8765" s="39" t="str">
        <f>IFERROR(raw!$B8764,"")</f>
        <v/>
      </c>
      <c r="C8765" s="39" t="str">
        <f>IFERROR(raw!$D8764,"")</f>
        <v/>
      </c>
      <c r="D8765" s="39" t="str">
        <f>IFERROR(__xludf.DUMMYFUNCTION("IFERROR(RANK(raw!$H8764,Filter(raw!$H$2:$H10000,raw!$B$2:$B10000=raw!$B8764),1),"""")"),"")</f>
        <v/>
      </c>
      <c r="E8765" s="40" t="str">
        <f t="array" ref="E8765">IFERROR(INDEX(raw!$B:$H,MATCH(1,(raw!$B:$B=$B8765)*(raw!$D:$D=$C8765),0),7), "n/a")</f>
        <v/>
      </c>
    </row>
    <row r="8766">
      <c r="B8766" s="39" t="str">
        <f>IFERROR(raw!$B8765,"")</f>
        <v/>
      </c>
      <c r="C8766" s="39" t="str">
        <f>IFERROR(raw!$D8765,"")</f>
        <v/>
      </c>
      <c r="D8766" s="39" t="str">
        <f>IFERROR(__xludf.DUMMYFUNCTION("IFERROR(RANK(raw!$H8765,Filter(raw!$H$2:$H10000,raw!$B$2:$B10000=raw!$B8765),1),"""")"),"")</f>
        <v/>
      </c>
      <c r="E8766" s="40" t="str">
        <f t="array" ref="E8766">IFERROR(INDEX(raw!$B:$H,MATCH(1,(raw!$B:$B=$B8766)*(raw!$D:$D=$C8766),0),7), "n/a")</f>
        <v/>
      </c>
    </row>
    <row r="8767">
      <c r="B8767" s="39" t="str">
        <f>IFERROR(raw!$B8766,"")</f>
        <v/>
      </c>
      <c r="C8767" s="39" t="str">
        <f>IFERROR(raw!$D8766,"")</f>
        <v/>
      </c>
      <c r="D8767" s="39" t="str">
        <f>IFERROR(__xludf.DUMMYFUNCTION("IFERROR(RANK(raw!$H8766,Filter(raw!$H$2:$H10000,raw!$B$2:$B10000=raw!$B8766),1),"""")"),"")</f>
        <v/>
      </c>
      <c r="E8767" s="40" t="str">
        <f t="array" ref="E8767">IFERROR(INDEX(raw!$B:$H,MATCH(1,(raw!$B:$B=$B8767)*(raw!$D:$D=$C8767),0),7), "n/a")</f>
        <v/>
      </c>
    </row>
    <row r="8768">
      <c r="B8768" s="39" t="str">
        <f>IFERROR(raw!$B8767,"")</f>
        <v/>
      </c>
      <c r="C8768" s="39" t="str">
        <f>IFERROR(raw!$D8767,"")</f>
        <v/>
      </c>
      <c r="D8768" s="39" t="str">
        <f>IFERROR(__xludf.DUMMYFUNCTION("IFERROR(RANK(raw!$H8767,Filter(raw!$H$2:$H10000,raw!$B$2:$B10000=raw!$B8767),1),"""")"),"")</f>
        <v/>
      </c>
      <c r="E8768" s="40" t="str">
        <f t="array" ref="E8768">IFERROR(INDEX(raw!$B:$H,MATCH(1,(raw!$B:$B=$B8768)*(raw!$D:$D=$C8768),0),7), "n/a")</f>
        <v/>
      </c>
    </row>
    <row r="8769">
      <c r="B8769" s="39" t="str">
        <f>IFERROR(raw!$B8768,"")</f>
        <v/>
      </c>
      <c r="C8769" s="39" t="str">
        <f>IFERROR(raw!$D8768,"")</f>
        <v/>
      </c>
      <c r="D8769" s="39" t="str">
        <f>IFERROR(__xludf.DUMMYFUNCTION("IFERROR(RANK(raw!$H8768,Filter(raw!$H$2:$H10000,raw!$B$2:$B10000=raw!$B8768),1),"""")"),"")</f>
        <v/>
      </c>
      <c r="E8769" s="40" t="str">
        <f t="array" ref="E8769">IFERROR(INDEX(raw!$B:$H,MATCH(1,(raw!$B:$B=$B8769)*(raw!$D:$D=$C8769),0),7), "n/a")</f>
        <v/>
      </c>
    </row>
    <row r="8770">
      <c r="B8770" s="39" t="str">
        <f>IFERROR(raw!$B8769,"")</f>
        <v/>
      </c>
      <c r="C8770" s="39" t="str">
        <f>IFERROR(raw!$D8769,"")</f>
        <v/>
      </c>
      <c r="D8770" s="39" t="str">
        <f>IFERROR(__xludf.DUMMYFUNCTION("IFERROR(RANK(raw!$H8769,Filter(raw!$H$2:$H10000,raw!$B$2:$B10000=raw!$B8769),1),"""")"),"")</f>
        <v/>
      </c>
      <c r="E8770" s="40" t="str">
        <f t="array" ref="E8770">IFERROR(INDEX(raw!$B:$H,MATCH(1,(raw!$B:$B=$B8770)*(raw!$D:$D=$C8770),0),7), "n/a")</f>
        <v/>
      </c>
    </row>
    <row r="8771">
      <c r="B8771" s="39" t="str">
        <f>IFERROR(raw!$B8770,"")</f>
        <v/>
      </c>
      <c r="C8771" s="39" t="str">
        <f>IFERROR(raw!$D8770,"")</f>
        <v/>
      </c>
      <c r="D8771" s="39" t="str">
        <f>IFERROR(__xludf.DUMMYFUNCTION("IFERROR(RANK(raw!$H8770,Filter(raw!$H$2:$H10000,raw!$B$2:$B10000=raw!$B8770),1),"""")"),"")</f>
        <v/>
      </c>
      <c r="E8771" s="40" t="str">
        <f t="array" ref="E8771">IFERROR(INDEX(raw!$B:$H,MATCH(1,(raw!$B:$B=$B8771)*(raw!$D:$D=$C8771),0),7), "n/a")</f>
        <v/>
      </c>
    </row>
    <row r="8772">
      <c r="B8772" s="39" t="str">
        <f>IFERROR(raw!$B8771,"")</f>
        <v/>
      </c>
      <c r="C8772" s="39" t="str">
        <f>IFERROR(raw!$D8771,"")</f>
        <v/>
      </c>
      <c r="D8772" s="39" t="str">
        <f>IFERROR(__xludf.DUMMYFUNCTION("IFERROR(RANK(raw!$H8771,Filter(raw!$H$2:$H10000,raw!$B$2:$B10000=raw!$B8771),1),"""")"),"")</f>
        <v/>
      </c>
      <c r="E8772" s="40" t="str">
        <f t="array" ref="E8772">IFERROR(INDEX(raw!$B:$H,MATCH(1,(raw!$B:$B=$B8772)*(raw!$D:$D=$C8772),0),7), "n/a")</f>
        <v/>
      </c>
    </row>
    <row r="8773">
      <c r="B8773" s="39" t="str">
        <f>IFERROR(raw!$B8772,"")</f>
        <v/>
      </c>
      <c r="C8773" s="39" t="str">
        <f>IFERROR(raw!$D8772,"")</f>
        <v/>
      </c>
      <c r="D8773" s="39" t="str">
        <f>IFERROR(__xludf.DUMMYFUNCTION("IFERROR(RANK(raw!$H8772,Filter(raw!$H$2:$H10000,raw!$B$2:$B10000=raw!$B8772),1),"""")"),"")</f>
        <v/>
      </c>
      <c r="E8773" s="40" t="str">
        <f t="array" ref="E8773">IFERROR(INDEX(raw!$B:$H,MATCH(1,(raw!$B:$B=$B8773)*(raw!$D:$D=$C8773),0),7), "n/a")</f>
        <v/>
      </c>
    </row>
    <row r="8774">
      <c r="B8774" s="39" t="str">
        <f>IFERROR(raw!$B8773,"")</f>
        <v/>
      </c>
      <c r="C8774" s="39" t="str">
        <f>IFERROR(raw!$D8773,"")</f>
        <v/>
      </c>
      <c r="D8774" s="39" t="str">
        <f>IFERROR(__xludf.DUMMYFUNCTION("IFERROR(RANK(raw!$H8773,Filter(raw!$H$2:$H10000,raw!$B$2:$B10000=raw!$B8773),1),"""")"),"")</f>
        <v/>
      </c>
      <c r="E8774" s="40" t="str">
        <f t="array" ref="E8774">IFERROR(INDEX(raw!$B:$H,MATCH(1,(raw!$B:$B=$B8774)*(raw!$D:$D=$C8774),0),7), "n/a")</f>
        <v/>
      </c>
    </row>
    <row r="8775">
      <c r="B8775" s="39" t="str">
        <f>IFERROR(raw!$B8774,"")</f>
        <v/>
      </c>
      <c r="C8775" s="39" t="str">
        <f>IFERROR(raw!$D8774,"")</f>
        <v/>
      </c>
      <c r="D8775" s="39" t="str">
        <f>IFERROR(__xludf.DUMMYFUNCTION("IFERROR(RANK(raw!$H8774,Filter(raw!$H$2:$H10000,raw!$B$2:$B10000=raw!$B8774),1),"""")"),"")</f>
        <v/>
      </c>
      <c r="E8775" s="40" t="str">
        <f t="array" ref="E8775">IFERROR(INDEX(raw!$B:$H,MATCH(1,(raw!$B:$B=$B8775)*(raw!$D:$D=$C8775),0),7), "n/a")</f>
        <v/>
      </c>
    </row>
    <row r="8776">
      <c r="B8776" s="39" t="str">
        <f>IFERROR(raw!$B8775,"")</f>
        <v/>
      </c>
      <c r="C8776" s="39" t="str">
        <f>IFERROR(raw!$D8775,"")</f>
        <v/>
      </c>
      <c r="D8776" s="39" t="str">
        <f>IFERROR(__xludf.DUMMYFUNCTION("IFERROR(RANK(raw!$H8775,Filter(raw!$H$2:$H10000,raw!$B$2:$B10000=raw!$B8775),1),"""")"),"")</f>
        <v/>
      </c>
      <c r="E8776" s="40" t="str">
        <f t="array" ref="E8776">IFERROR(INDEX(raw!$B:$H,MATCH(1,(raw!$B:$B=$B8776)*(raw!$D:$D=$C8776),0),7), "n/a")</f>
        <v/>
      </c>
    </row>
    <row r="8777">
      <c r="B8777" s="39" t="str">
        <f>IFERROR(raw!$B8776,"")</f>
        <v/>
      </c>
      <c r="C8777" s="39" t="str">
        <f>IFERROR(raw!$D8776,"")</f>
        <v/>
      </c>
      <c r="D8777" s="39" t="str">
        <f>IFERROR(__xludf.DUMMYFUNCTION("IFERROR(RANK(raw!$H8776,Filter(raw!$H$2:$H10000,raw!$B$2:$B10000=raw!$B8776),1),"""")"),"")</f>
        <v/>
      </c>
      <c r="E8777" s="40" t="str">
        <f t="array" ref="E8777">IFERROR(INDEX(raw!$B:$H,MATCH(1,(raw!$B:$B=$B8777)*(raw!$D:$D=$C8777),0),7), "n/a")</f>
        <v/>
      </c>
    </row>
    <row r="8778">
      <c r="B8778" s="39" t="str">
        <f>IFERROR(raw!$B8777,"")</f>
        <v/>
      </c>
      <c r="C8778" s="39" t="str">
        <f>IFERROR(raw!$D8777,"")</f>
        <v/>
      </c>
      <c r="D8778" s="39" t="str">
        <f>IFERROR(__xludf.DUMMYFUNCTION("IFERROR(RANK(raw!$H8777,Filter(raw!$H$2:$H10000,raw!$B$2:$B10000=raw!$B8777),1),"""")"),"")</f>
        <v/>
      </c>
      <c r="E8778" s="40" t="str">
        <f t="array" ref="E8778">IFERROR(INDEX(raw!$B:$H,MATCH(1,(raw!$B:$B=$B8778)*(raw!$D:$D=$C8778),0),7), "n/a")</f>
        <v/>
      </c>
    </row>
    <row r="8779">
      <c r="B8779" s="39" t="str">
        <f>IFERROR(raw!$B8778,"")</f>
        <v/>
      </c>
      <c r="C8779" s="39" t="str">
        <f>IFERROR(raw!$D8778,"")</f>
        <v/>
      </c>
      <c r="D8779" s="39" t="str">
        <f>IFERROR(__xludf.DUMMYFUNCTION("IFERROR(RANK(raw!$H8778,Filter(raw!$H$2:$H10000,raw!$B$2:$B10000=raw!$B8778),1),"""")"),"")</f>
        <v/>
      </c>
      <c r="E8779" s="40" t="str">
        <f t="array" ref="E8779">IFERROR(INDEX(raw!$B:$H,MATCH(1,(raw!$B:$B=$B8779)*(raw!$D:$D=$C8779),0),7), "n/a")</f>
        <v/>
      </c>
    </row>
    <row r="8780">
      <c r="B8780" s="39" t="str">
        <f>IFERROR(raw!$B8779,"")</f>
        <v/>
      </c>
      <c r="C8780" s="39" t="str">
        <f>IFERROR(raw!$D8779,"")</f>
        <v/>
      </c>
      <c r="D8780" s="39" t="str">
        <f>IFERROR(__xludf.DUMMYFUNCTION("IFERROR(RANK(raw!$H8779,Filter(raw!$H$2:$H10000,raw!$B$2:$B10000=raw!$B8779),1),"""")"),"")</f>
        <v/>
      </c>
      <c r="E8780" s="40" t="str">
        <f t="array" ref="E8780">IFERROR(INDEX(raw!$B:$H,MATCH(1,(raw!$B:$B=$B8780)*(raw!$D:$D=$C8780),0),7), "n/a")</f>
        <v/>
      </c>
    </row>
    <row r="8781">
      <c r="B8781" s="39" t="str">
        <f>IFERROR(raw!$B8780,"")</f>
        <v/>
      </c>
      <c r="C8781" s="39" t="str">
        <f>IFERROR(raw!$D8780,"")</f>
        <v/>
      </c>
      <c r="D8781" s="39" t="str">
        <f>IFERROR(__xludf.DUMMYFUNCTION("IFERROR(RANK(raw!$H8780,Filter(raw!$H$2:$H10000,raw!$B$2:$B10000=raw!$B8780),1),"""")"),"")</f>
        <v/>
      </c>
      <c r="E8781" s="40" t="str">
        <f t="array" ref="E8781">IFERROR(INDEX(raw!$B:$H,MATCH(1,(raw!$B:$B=$B8781)*(raw!$D:$D=$C8781),0),7), "n/a")</f>
        <v/>
      </c>
    </row>
    <row r="8782">
      <c r="B8782" s="39" t="str">
        <f>IFERROR(raw!$B8781,"")</f>
        <v/>
      </c>
      <c r="C8782" s="39" t="str">
        <f>IFERROR(raw!$D8781,"")</f>
        <v/>
      </c>
      <c r="D8782" s="39" t="str">
        <f>IFERROR(__xludf.DUMMYFUNCTION("IFERROR(RANK(raw!$H8781,Filter(raw!$H$2:$H10000,raw!$B$2:$B10000=raw!$B8781),1),"""")"),"")</f>
        <v/>
      </c>
      <c r="E8782" s="40" t="str">
        <f t="array" ref="E8782">IFERROR(INDEX(raw!$B:$H,MATCH(1,(raw!$B:$B=$B8782)*(raw!$D:$D=$C8782),0),7), "n/a")</f>
        <v/>
      </c>
    </row>
    <row r="8783">
      <c r="B8783" s="39" t="str">
        <f>IFERROR(raw!$B8782,"")</f>
        <v/>
      </c>
      <c r="C8783" s="39" t="str">
        <f>IFERROR(raw!$D8782,"")</f>
        <v/>
      </c>
      <c r="D8783" s="39" t="str">
        <f>IFERROR(__xludf.DUMMYFUNCTION("IFERROR(RANK(raw!$H8782,Filter(raw!$H$2:$H10000,raw!$B$2:$B10000=raw!$B8782),1),"""")"),"")</f>
        <v/>
      </c>
      <c r="E8783" s="40" t="str">
        <f t="array" ref="E8783">IFERROR(INDEX(raw!$B:$H,MATCH(1,(raw!$B:$B=$B8783)*(raw!$D:$D=$C8783),0),7), "n/a")</f>
        <v/>
      </c>
    </row>
    <row r="8784">
      <c r="B8784" s="39" t="str">
        <f>IFERROR(raw!$B8783,"")</f>
        <v/>
      </c>
      <c r="C8784" s="39" t="str">
        <f>IFERROR(raw!$D8783,"")</f>
        <v/>
      </c>
      <c r="D8784" s="39" t="str">
        <f>IFERROR(__xludf.DUMMYFUNCTION("IFERROR(RANK(raw!$H8783,Filter(raw!$H$2:$H10000,raw!$B$2:$B10000=raw!$B8783),1),"""")"),"")</f>
        <v/>
      </c>
      <c r="E8784" s="40" t="str">
        <f t="array" ref="E8784">IFERROR(INDEX(raw!$B:$H,MATCH(1,(raw!$B:$B=$B8784)*(raw!$D:$D=$C8784),0),7), "n/a")</f>
        <v/>
      </c>
    </row>
    <row r="8785">
      <c r="B8785" s="39" t="str">
        <f>IFERROR(raw!$B8784,"")</f>
        <v/>
      </c>
      <c r="C8785" s="39" t="str">
        <f>IFERROR(raw!$D8784,"")</f>
        <v/>
      </c>
      <c r="D8785" s="39" t="str">
        <f>IFERROR(__xludf.DUMMYFUNCTION("IFERROR(RANK(raw!$H8784,Filter(raw!$H$2:$H10000,raw!$B$2:$B10000=raw!$B8784),1),"""")"),"")</f>
        <v/>
      </c>
      <c r="E8785" s="40" t="str">
        <f t="array" ref="E8785">IFERROR(INDEX(raw!$B:$H,MATCH(1,(raw!$B:$B=$B8785)*(raw!$D:$D=$C8785),0),7), "n/a")</f>
        <v/>
      </c>
    </row>
    <row r="8786">
      <c r="B8786" s="39" t="str">
        <f>IFERROR(raw!$B8785,"")</f>
        <v/>
      </c>
      <c r="C8786" s="39" t="str">
        <f>IFERROR(raw!$D8785,"")</f>
        <v/>
      </c>
      <c r="D8786" s="39" t="str">
        <f>IFERROR(__xludf.DUMMYFUNCTION("IFERROR(RANK(raw!$H8785,Filter(raw!$H$2:$H10000,raw!$B$2:$B10000=raw!$B8785),1),"""")"),"")</f>
        <v/>
      </c>
      <c r="E8786" s="40" t="str">
        <f t="array" ref="E8786">IFERROR(INDEX(raw!$B:$H,MATCH(1,(raw!$B:$B=$B8786)*(raw!$D:$D=$C8786),0),7), "n/a")</f>
        <v/>
      </c>
    </row>
    <row r="8787">
      <c r="B8787" s="39" t="str">
        <f>IFERROR(raw!$B8786,"")</f>
        <v/>
      </c>
      <c r="C8787" s="39" t="str">
        <f>IFERROR(raw!$D8786,"")</f>
        <v/>
      </c>
      <c r="D8787" s="39" t="str">
        <f>IFERROR(__xludf.DUMMYFUNCTION("IFERROR(RANK(raw!$H8786,Filter(raw!$H$2:$H10000,raw!$B$2:$B10000=raw!$B8786),1),"""")"),"")</f>
        <v/>
      </c>
      <c r="E8787" s="40" t="str">
        <f t="array" ref="E8787">IFERROR(INDEX(raw!$B:$H,MATCH(1,(raw!$B:$B=$B8787)*(raw!$D:$D=$C8787),0),7), "n/a")</f>
        <v/>
      </c>
    </row>
    <row r="8788">
      <c r="B8788" s="39" t="str">
        <f>IFERROR(raw!$B8787,"")</f>
        <v/>
      </c>
      <c r="C8788" s="39" t="str">
        <f>IFERROR(raw!$D8787,"")</f>
        <v/>
      </c>
      <c r="D8788" s="39" t="str">
        <f>IFERROR(__xludf.DUMMYFUNCTION("IFERROR(RANK(raw!$H8787,Filter(raw!$H$2:$H10000,raw!$B$2:$B10000=raw!$B8787),1),"""")"),"")</f>
        <v/>
      </c>
      <c r="E8788" s="40" t="str">
        <f t="array" ref="E8788">IFERROR(INDEX(raw!$B:$H,MATCH(1,(raw!$B:$B=$B8788)*(raw!$D:$D=$C8788),0),7), "n/a")</f>
        <v/>
      </c>
    </row>
    <row r="8789">
      <c r="B8789" s="39" t="str">
        <f>IFERROR(raw!$B8788,"")</f>
        <v/>
      </c>
      <c r="C8789" s="39" t="str">
        <f>IFERROR(raw!$D8788,"")</f>
        <v/>
      </c>
      <c r="D8789" s="39" t="str">
        <f>IFERROR(__xludf.DUMMYFUNCTION("IFERROR(RANK(raw!$H8788,Filter(raw!$H$2:$H10000,raw!$B$2:$B10000=raw!$B8788),1),"""")"),"")</f>
        <v/>
      </c>
      <c r="E8789" s="40" t="str">
        <f t="array" ref="E8789">IFERROR(INDEX(raw!$B:$H,MATCH(1,(raw!$B:$B=$B8789)*(raw!$D:$D=$C8789),0),7), "n/a")</f>
        <v/>
      </c>
    </row>
    <row r="8790">
      <c r="B8790" s="39" t="str">
        <f>IFERROR(raw!$B8789,"")</f>
        <v/>
      </c>
      <c r="C8790" s="39" t="str">
        <f>IFERROR(raw!$D8789,"")</f>
        <v/>
      </c>
      <c r="D8790" s="39" t="str">
        <f>IFERROR(__xludf.DUMMYFUNCTION("IFERROR(RANK(raw!$H8789,Filter(raw!$H$2:$H10000,raw!$B$2:$B10000=raw!$B8789),1),"""")"),"")</f>
        <v/>
      </c>
      <c r="E8790" s="40" t="str">
        <f t="array" ref="E8790">IFERROR(INDEX(raw!$B:$H,MATCH(1,(raw!$B:$B=$B8790)*(raw!$D:$D=$C8790),0),7), "n/a")</f>
        <v/>
      </c>
    </row>
    <row r="8791">
      <c r="B8791" s="39" t="str">
        <f>IFERROR(raw!$B8790,"")</f>
        <v/>
      </c>
      <c r="C8791" s="39" t="str">
        <f>IFERROR(raw!$D8790,"")</f>
        <v/>
      </c>
      <c r="D8791" s="39" t="str">
        <f>IFERROR(__xludf.DUMMYFUNCTION("IFERROR(RANK(raw!$H8790,Filter(raw!$H$2:$H10000,raw!$B$2:$B10000=raw!$B8790),1),"""")"),"")</f>
        <v/>
      </c>
      <c r="E8791" s="40" t="str">
        <f t="array" ref="E8791">IFERROR(INDEX(raw!$B:$H,MATCH(1,(raw!$B:$B=$B8791)*(raw!$D:$D=$C8791),0),7), "n/a")</f>
        <v/>
      </c>
    </row>
    <row r="8792">
      <c r="B8792" s="39" t="str">
        <f>IFERROR(raw!$B8791,"")</f>
        <v/>
      </c>
      <c r="C8792" s="39" t="str">
        <f>IFERROR(raw!$D8791,"")</f>
        <v/>
      </c>
      <c r="D8792" s="39" t="str">
        <f>IFERROR(__xludf.DUMMYFUNCTION("IFERROR(RANK(raw!$H8791,Filter(raw!$H$2:$H10000,raw!$B$2:$B10000=raw!$B8791),1),"""")"),"")</f>
        <v/>
      </c>
      <c r="E8792" s="40" t="str">
        <f t="array" ref="E8792">IFERROR(INDEX(raw!$B:$H,MATCH(1,(raw!$B:$B=$B8792)*(raw!$D:$D=$C8792),0),7), "n/a")</f>
        <v/>
      </c>
    </row>
    <row r="8793">
      <c r="B8793" s="39" t="str">
        <f>IFERROR(raw!$B8792,"")</f>
        <v/>
      </c>
      <c r="C8793" s="39" t="str">
        <f>IFERROR(raw!$D8792,"")</f>
        <v/>
      </c>
      <c r="D8793" s="39" t="str">
        <f>IFERROR(__xludf.DUMMYFUNCTION("IFERROR(RANK(raw!$H8792,Filter(raw!$H$2:$H10000,raw!$B$2:$B10000=raw!$B8792),1),"""")"),"")</f>
        <v/>
      </c>
      <c r="E8793" s="40" t="str">
        <f t="array" ref="E8793">IFERROR(INDEX(raw!$B:$H,MATCH(1,(raw!$B:$B=$B8793)*(raw!$D:$D=$C8793),0),7), "n/a")</f>
        <v/>
      </c>
    </row>
    <row r="8794">
      <c r="B8794" s="39" t="str">
        <f>IFERROR(raw!$B8793,"")</f>
        <v/>
      </c>
      <c r="C8794" s="39" t="str">
        <f>IFERROR(raw!$D8793,"")</f>
        <v/>
      </c>
      <c r="D8794" s="39" t="str">
        <f>IFERROR(__xludf.DUMMYFUNCTION("IFERROR(RANK(raw!$H8793,Filter(raw!$H$2:$H10000,raw!$B$2:$B10000=raw!$B8793),1),"""")"),"")</f>
        <v/>
      </c>
      <c r="E8794" s="40" t="str">
        <f t="array" ref="E8794">IFERROR(INDEX(raw!$B:$H,MATCH(1,(raw!$B:$B=$B8794)*(raw!$D:$D=$C8794),0),7), "n/a")</f>
        <v/>
      </c>
    </row>
    <row r="8795">
      <c r="B8795" s="39" t="str">
        <f>IFERROR(raw!$B8794,"")</f>
        <v/>
      </c>
      <c r="C8795" s="39" t="str">
        <f>IFERROR(raw!$D8794,"")</f>
        <v/>
      </c>
      <c r="D8795" s="39" t="str">
        <f>IFERROR(__xludf.DUMMYFUNCTION("IFERROR(RANK(raw!$H8794,Filter(raw!$H$2:$H10000,raw!$B$2:$B10000=raw!$B8794),1),"""")"),"")</f>
        <v/>
      </c>
      <c r="E8795" s="40" t="str">
        <f t="array" ref="E8795">IFERROR(INDEX(raw!$B:$H,MATCH(1,(raw!$B:$B=$B8795)*(raw!$D:$D=$C8795),0),7), "n/a")</f>
        <v/>
      </c>
    </row>
    <row r="8796">
      <c r="B8796" s="39" t="str">
        <f>IFERROR(raw!$B8795,"")</f>
        <v/>
      </c>
      <c r="C8796" s="39" t="str">
        <f>IFERROR(raw!$D8795,"")</f>
        <v/>
      </c>
      <c r="D8796" s="39" t="str">
        <f>IFERROR(__xludf.DUMMYFUNCTION("IFERROR(RANK(raw!$H8795,Filter(raw!$H$2:$H10000,raw!$B$2:$B10000=raw!$B8795),1),"""")"),"")</f>
        <v/>
      </c>
      <c r="E8796" s="40" t="str">
        <f t="array" ref="E8796">IFERROR(INDEX(raw!$B:$H,MATCH(1,(raw!$B:$B=$B8796)*(raw!$D:$D=$C8796),0),7), "n/a")</f>
        <v/>
      </c>
    </row>
    <row r="8797">
      <c r="B8797" s="39" t="str">
        <f>IFERROR(raw!$B8796,"")</f>
        <v/>
      </c>
      <c r="C8797" s="39" t="str">
        <f>IFERROR(raw!$D8796,"")</f>
        <v/>
      </c>
      <c r="D8797" s="39" t="str">
        <f>IFERROR(__xludf.DUMMYFUNCTION("IFERROR(RANK(raw!$H8796,Filter(raw!$H$2:$H10000,raw!$B$2:$B10000=raw!$B8796),1),"""")"),"")</f>
        <v/>
      </c>
      <c r="E8797" s="40" t="str">
        <f t="array" ref="E8797">IFERROR(INDEX(raw!$B:$H,MATCH(1,(raw!$B:$B=$B8797)*(raw!$D:$D=$C8797),0),7), "n/a")</f>
        <v/>
      </c>
    </row>
    <row r="8798">
      <c r="B8798" s="39" t="str">
        <f>IFERROR(raw!$B8797,"")</f>
        <v/>
      </c>
      <c r="C8798" s="39" t="str">
        <f>IFERROR(raw!$D8797,"")</f>
        <v/>
      </c>
      <c r="D8798" s="39" t="str">
        <f>IFERROR(__xludf.DUMMYFUNCTION("IFERROR(RANK(raw!$H8797,Filter(raw!$H$2:$H10000,raw!$B$2:$B10000=raw!$B8797),1),"""")"),"")</f>
        <v/>
      </c>
      <c r="E8798" s="40" t="str">
        <f t="array" ref="E8798">IFERROR(INDEX(raw!$B:$H,MATCH(1,(raw!$B:$B=$B8798)*(raw!$D:$D=$C8798),0),7), "n/a")</f>
        <v/>
      </c>
    </row>
    <row r="8799">
      <c r="B8799" s="39" t="str">
        <f>IFERROR(raw!$B8798,"")</f>
        <v/>
      </c>
      <c r="C8799" s="39" t="str">
        <f>IFERROR(raw!$D8798,"")</f>
        <v/>
      </c>
      <c r="D8799" s="39" t="str">
        <f>IFERROR(__xludf.DUMMYFUNCTION("IFERROR(RANK(raw!$H8798,Filter(raw!$H$2:$H10000,raw!$B$2:$B10000=raw!$B8798),1),"""")"),"")</f>
        <v/>
      </c>
      <c r="E8799" s="40" t="str">
        <f t="array" ref="E8799">IFERROR(INDEX(raw!$B:$H,MATCH(1,(raw!$B:$B=$B8799)*(raw!$D:$D=$C8799),0),7), "n/a")</f>
        <v/>
      </c>
    </row>
    <row r="8800">
      <c r="B8800" s="39" t="str">
        <f>IFERROR(raw!$B8799,"")</f>
        <v/>
      </c>
      <c r="C8800" s="39" t="str">
        <f>IFERROR(raw!$D8799,"")</f>
        <v/>
      </c>
      <c r="D8800" s="39" t="str">
        <f>IFERROR(__xludf.DUMMYFUNCTION("IFERROR(RANK(raw!$H8799,Filter(raw!$H$2:$H10000,raw!$B$2:$B10000=raw!$B8799),1),"""")"),"")</f>
        <v/>
      </c>
      <c r="E8800" s="40" t="str">
        <f t="array" ref="E8800">IFERROR(INDEX(raw!$B:$H,MATCH(1,(raw!$B:$B=$B8800)*(raw!$D:$D=$C8800),0),7), "n/a")</f>
        <v/>
      </c>
    </row>
    <row r="8801">
      <c r="B8801" s="39" t="str">
        <f>IFERROR(raw!$B8800,"")</f>
        <v/>
      </c>
      <c r="C8801" s="39" t="str">
        <f>IFERROR(raw!$D8800,"")</f>
        <v/>
      </c>
      <c r="D8801" s="39" t="str">
        <f>IFERROR(__xludf.DUMMYFUNCTION("IFERROR(RANK(raw!$H8800,Filter(raw!$H$2:$H10000,raw!$B$2:$B10000=raw!$B8800),1),"""")"),"")</f>
        <v/>
      </c>
      <c r="E8801" s="40" t="str">
        <f t="array" ref="E8801">IFERROR(INDEX(raw!$B:$H,MATCH(1,(raw!$B:$B=$B8801)*(raw!$D:$D=$C8801),0),7), "n/a")</f>
        <v/>
      </c>
    </row>
    <row r="8802">
      <c r="B8802" s="39" t="str">
        <f>IFERROR(raw!$B8801,"")</f>
        <v/>
      </c>
      <c r="C8802" s="39" t="str">
        <f>IFERROR(raw!$D8801,"")</f>
        <v/>
      </c>
      <c r="D8802" s="39" t="str">
        <f>IFERROR(__xludf.DUMMYFUNCTION("IFERROR(RANK(raw!$H8801,Filter(raw!$H$2:$H10000,raw!$B$2:$B10000=raw!$B8801),1),"""")"),"")</f>
        <v/>
      </c>
      <c r="E8802" s="40" t="str">
        <f t="array" ref="E8802">IFERROR(INDEX(raw!$B:$H,MATCH(1,(raw!$B:$B=$B8802)*(raw!$D:$D=$C8802),0),7), "n/a")</f>
        <v/>
      </c>
    </row>
    <row r="8803">
      <c r="B8803" s="39" t="str">
        <f>IFERROR(raw!$B8802,"")</f>
        <v/>
      </c>
      <c r="C8803" s="39" t="str">
        <f>IFERROR(raw!$D8802,"")</f>
        <v/>
      </c>
      <c r="D8803" s="39" t="str">
        <f>IFERROR(__xludf.DUMMYFUNCTION("IFERROR(RANK(raw!$H8802,Filter(raw!$H$2:$H10000,raw!$B$2:$B10000=raw!$B8802),1),"""")"),"")</f>
        <v/>
      </c>
      <c r="E8803" s="40" t="str">
        <f t="array" ref="E8803">IFERROR(INDEX(raw!$B:$H,MATCH(1,(raw!$B:$B=$B8803)*(raw!$D:$D=$C8803),0),7), "n/a")</f>
        <v/>
      </c>
    </row>
    <row r="8804">
      <c r="B8804" s="39" t="str">
        <f>IFERROR(raw!$B8803,"")</f>
        <v/>
      </c>
      <c r="C8804" s="39" t="str">
        <f>IFERROR(raw!$D8803,"")</f>
        <v/>
      </c>
      <c r="D8804" s="39" t="str">
        <f>IFERROR(__xludf.DUMMYFUNCTION("IFERROR(RANK(raw!$H8803,Filter(raw!$H$2:$H10000,raw!$B$2:$B10000=raw!$B8803),1),"""")"),"")</f>
        <v/>
      </c>
      <c r="E8804" s="40" t="str">
        <f t="array" ref="E8804">IFERROR(INDEX(raw!$B:$H,MATCH(1,(raw!$B:$B=$B8804)*(raw!$D:$D=$C8804),0),7), "n/a")</f>
        <v/>
      </c>
    </row>
    <row r="8805">
      <c r="B8805" s="39" t="str">
        <f>IFERROR(raw!$B8804,"")</f>
        <v/>
      </c>
      <c r="C8805" s="39" t="str">
        <f>IFERROR(raw!$D8804,"")</f>
        <v/>
      </c>
      <c r="D8805" s="39" t="str">
        <f>IFERROR(__xludf.DUMMYFUNCTION("IFERROR(RANK(raw!$H8804,Filter(raw!$H$2:$H10000,raw!$B$2:$B10000=raw!$B8804),1),"""")"),"")</f>
        <v/>
      </c>
      <c r="E8805" s="40" t="str">
        <f t="array" ref="E8805">IFERROR(INDEX(raw!$B:$H,MATCH(1,(raw!$B:$B=$B8805)*(raw!$D:$D=$C8805),0),7), "n/a")</f>
        <v/>
      </c>
    </row>
    <row r="8806">
      <c r="B8806" s="39" t="str">
        <f>IFERROR(raw!$B8805,"")</f>
        <v/>
      </c>
      <c r="C8806" s="39" t="str">
        <f>IFERROR(raw!$D8805,"")</f>
        <v/>
      </c>
      <c r="D8806" s="39" t="str">
        <f>IFERROR(__xludf.DUMMYFUNCTION("IFERROR(RANK(raw!$H8805,Filter(raw!$H$2:$H10000,raw!$B$2:$B10000=raw!$B8805),1),"""")"),"")</f>
        <v/>
      </c>
      <c r="E8806" s="40" t="str">
        <f t="array" ref="E8806">IFERROR(INDEX(raw!$B:$H,MATCH(1,(raw!$B:$B=$B8806)*(raw!$D:$D=$C8806),0),7), "n/a")</f>
        <v/>
      </c>
    </row>
    <row r="8807">
      <c r="B8807" s="39" t="str">
        <f>IFERROR(raw!$B8806,"")</f>
        <v/>
      </c>
      <c r="C8807" s="39" t="str">
        <f>IFERROR(raw!$D8806,"")</f>
        <v/>
      </c>
      <c r="D8807" s="39" t="str">
        <f>IFERROR(__xludf.DUMMYFUNCTION("IFERROR(RANK(raw!$H8806,Filter(raw!$H$2:$H10000,raw!$B$2:$B10000=raw!$B8806),1),"""")"),"")</f>
        <v/>
      </c>
      <c r="E8807" s="40" t="str">
        <f t="array" ref="E8807">IFERROR(INDEX(raw!$B:$H,MATCH(1,(raw!$B:$B=$B8807)*(raw!$D:$D=$C8807),0),7), "n/a")</f>
        <v/>
      </c>
    </row>
    <row r="8808">
      <c r="B8808" s="39" t="str">
        <f>IFERROR(raw!$B8807,"")</f>
        <v/>
      </c>
      <c r="C8808" s="39" t="str">
        <f>IFERROR(raw!$D8807,"")</f>
        <v/>
      </c>
      <c r="D8808" s="39" t="str">
        <f>IFERROR(__xludf.DUMMYFUNCTION("IFERROR(RANK(raw!$H8807,Filter(raw!$H$2:$H10000,raw!$B$2:$B10000=raw!$B8807),1),"""")"),"")</f>
        <v/>
      </c>
      <c r="E8808" s="40" t="str">
        <f t="array" ref="E8808">IFERROR(INDEX(raw!$B:$H,MATCH(1,(raw!$B:$B=$B8808)*(raw!$D:$D=$C8808),0),7), "n/a")</f>
        <v/>
      </c>
    </row>
    <row r="8809">
      <c r="B8809" s="39" t="str">
        <f>IFERROR(raw!$B8808,"")</f>
        <v/>
      </c>
      <c r="C8809" s="39" t="str">
        <f>IFERROR(raw!$D8808,"")</f>
        <v/>
      </c>
      <c r="D8809" s="39" t="str">
        <f>IFERROR(__xludf.DUMMYFUNCTION("IFERROR(RANK(raw!$H8808,Filter(raw!$H$2:$H10000,raw!$B$2:$B10000=raw!$B8808),1),"""")"),"")</f>
        <v/>
      </c>
      <c r="E8809" s="40" t="str">
        <f t="array" ref="E8809">IFERROR(INDEX(raw!$B:$H,MATCH(1,(raw!$B:$B=$B8809)*(raw!$D:$D=$C8809),0),7), "n/a")</f>
        <v/>
      </c>
    </row>
    <row r="8810">
      <c r="B8810" s="39" t="str">
        <f>IFERROR(raw!$B8809,"")</f>
        <v/>
      </c>
      <c r="C8810" s="39" t="str">
        <f>IFERROR(raw!$D8809,"")</f>
        <v/>
      </c>
      <c r="D8810" s="39" t="str">
        <f>IFERROR(__xludf.DUMMYFUNCTION("IFERROR(RANK(raw!$H8809,Filter(raw!$H$2:$H10000,raw!$B$2:$B10000=raw!$B8809),1),"""")"),"")</f>
        <v/>
      </c>
      <c r="E8810" s="40" t="str">
        <f t="array" ref="E8810">IFERROR(INDEX(raw!$B:$H,MATCH(1,(raw!$B:$B=$B8810)*(raw!$D:$D=$C8810),0),7), "n/a")</f>
        <v/>
      </c>
    </row>
    <row r="8811">
      <c r="B8811" s="39" t="str">
        <f>IFERROR(raw!$B8810,"")</f>
        <v/>
      </c>
      <c r="C8811" s="39" t="str">
        <f>IFERROR(raw!$D8810,"")</f>
        <v/>
      </c>
      <c r="D8811" s="39" t="str">
        <f>IFERROR(__xludf.DUMMYFUNCTION("IFERROR(RANK(raw!$H8810,Filter(raw!$H$2:$H10000,raw!$B$2:$B10000=raw!$B8810),1),"""")"),"")</f>
        <v/>
      </c>
      <c r="E8811" s="40" t="str">
        <f t="array" ref="E8811">IFERROR(INDEX(raw!$B:$H,MATCH(1,(raw!$B:$B=$B8811)*(raw!$D:$D=$C8811),0),7), "n/a")</f>
        <v/>
      </c>
    </row>
    <row r="8812">
      <c r="B8812" s="39" t="str">
        <f>IFERROR(raw!$B8811,"")</f>
        <v/>
      </c>
      <c r="C8812" s="39" t="str">
        <f>IFERROR(raw!$D8811,"")</f>
        <v/>
      </c>
      <c r="D8812" s="39" t="str">
        <f>IFERROR(__xludf.DUMMYFUNCTION("IFERROR(RANK(raw!$H8811,Filter(raw!$H$2:$H10000,raw!$B$2:$B10000=raw!$B8811),1),"""")"),"")</f>
        <v/>
      </c>
      <c r="E8812" s="40" t="str">
        <f t="array" ref="E8812">IFERROR(INDEX(raw!$B:$H,MATCH(1,(raw!$B:$B=$B8812)*(raw!$D:$D=$C8812),0),7), "n/a")</f>
        <v/>
      </c>
    </row>
    <row r="8813">
      <c r="B8813" s="39" t="str">
        <f>IFERROR(raw!$B8812,"")</f>
        <v/>
      </c>
      <c r="C8813" s="39" t="str">
        <f>IFERROR(raw!$D8812,"")</f>
        <v/>
      </c>
      <c r="D8813" s="39" t="str">
        <f>IFERROR(__xludf.DUMMYFUNCTION("IFERROR(RANK(raw!$H8812,Filter(raw!$H$2:$H10000,raw!$B$2:$B10000=raw!$B8812),1),"""")"),"")</f>
        <v/>
      </c>
      <c r="E8813" s="40" t="str">
        <f t="array" ref="E8813">IFERROR(INDEX(raw!$B:$H,MATCH(1,(raw!$B:$B=$B8813)*(raw!$D:$D=$C8813),0),7), "n/a")</f>
        <v/>
      </c>
    </row>
    <row r="8814">
      <c r="B8814" s="39" t="str">
        <f>IFERROR(raw!$B8813,"")</f>
        <v/>
      </c>
      <c r="C8814" s="39" t="str">
        <f>IFERROR(raw!$D8813,"")</f>
        <v/>
      </c>
      <c r="D8814" s="39" t="str">
        <f>IFERROR(__xludf.DUMMYFUNCTION("IFERROR(RANK(raw!$H8813,Filter(raw!$H$2:$H10000,raw!$B$2:$B10000=raw!$B8813),1),"""")"),"")</f>
        <v/>
      </c>
      <c r="E8814" s="40" t="str">
        <f t="array" ref="E8814">IFERROR(INDEX(raw!$B:$H,MATCH(1,(raw!$B:$B=$B8814)*(raw!$D:$D=$C8814),0),7), "n/a")</f>
        <v/>
      </c>
    </row>
    <row r="8815">
      <c r="B8815" s="39" t="str">
        <f>IFERROR(raw!$B8814,"")</f>
        <v/>
      </c>
      <c r="C8815" s="39" t="str">
        <f>IFERROR(raw!$D8814,"")</f>
        <v/>
      </c>
      <c r="D8815" s="39" t="str">
        <f>IFERROR(__xludf.DUMMYFUNCTION("IFERROR(RANK(raw!$H8814,Filter(raw!$H$2:$H10000,raw!$B$2:$B10000=raw!$B8814),1),"""")"),"")</f>
        <v/>
      </c>
      <c r="E8815" s="40" t="str">
        <f t="array" ref="E8815">IFERROR(INDEX(raw!$B:$H,MATCH(1,(raw!$B:$B=$B8815)*(raw!$D:$D=$C8815),0),7), "n/a")</f>
        <v/>
      </c>
    </row>
    <row r="8816">
      <c r="B8816" s="39" t="str">
        <f>IFERROR(raw!$B8815,"")</f>
        <v/>
      </c>
      <c r="C8816" s="39" t="str">
        <f>IFERROR(raw!$D8815,"")</f>
        <v/>
      </c>
      <c r="D8816" s="39" t="str">
        <f>IFERROR(__xludf.DUMMYFUNCTION("IFERROR(RANK(raw!$H8815,Filter(raw!$H$2:$H10000,raw!$B$2:$B10000=raw!$B8815),1),"""")"),"")</f>
        <v/>
      </c>
      <c r="E8816" s="40" t="str">
        <f t="array" ref="E8816">IFERROR(INDEX(raw!$B:$H,MATCH(1,(raw!$B:$B=$B8816)*(raw!$D:$D=$C8816),0),7), "n/a")</f>
        <v/>
      </c>
    </row>
    <row r="8817">
      <c r="B8817" s="39" t="str">
        <f>IFERROR(raw!$B8816,"")</f>
        <v/>
      </c>
      <c r="C8817" s="39" t="str">
        <f>IFERROR(raw!$D8816,"")</f>
        <v/>
      </c>
      <c r="D8817" s="39" t="str">
        <f>IFERROR(__xludf.DUMMYFUNCTION("IFERROR(RANK(raw!$H8816,Filter(raw!$H$2:$H10000,raw!$B$2:$B10000=raw!$B8816),1),"""")"),"")</f>
        <v/>
      </c>
      <c r="E8817" s="40" t="str">
        <f t="array" ref="E8817">IFERROR(INDEX(raw!$B:$H,MATCH(1,(raw!$B:$B=$B8817)*(raw!$D:$D=$C8817),0),7), "n/a")</f>
        <v/>
      </c>
    </row>
    <row r="8818">
      <c r="B8818" s="39" t="str">
        <f>IFERROR(raw!$B8817,"")</f>
        <v/>
      </c>
      <c r="C8818" s="39" t="str">
        <f>IFERROR(raw!$D8817,"")</f>
        <v/>
      </c>
      <c r="D8818" s="39" t="str">
        <f>IFERROR(__xludf.DUMMYFUNCTION("IFERROR(RANK(raw!$H8817,Filter(raw!$H$2:$H10000,raw!$B$2:$B10000=raw!$B8817),1),"""")"),"")</f>
        <v/>
      </c>
      <c r="E8818" s="40" t="str">
        <f t="array" ref="E8818">IFERROR(INDEX(raw!$B:$H,MATCH(1,(raw!$B:$B=$B8818)*(raw!$D:$D=$C8818),0),7), "n/a")</f>
        <v/>
      </c>
    </row>
    <row r="8819">
      <c r="B8819" s="39" t="str">
        <f>IFERROR(raw!$B8818,"")</f>
        <v/>
      </c>
      <c r="C8819" s="39" t="str">
        <f>IFERROR(raw!$D8818,"")</f>
        <v/>
      </c>
      <c r="D8819" s="39" t="str">
        <f>IFERROR(__xludf.DUMMYFUNCTION("IFERROR(RANK(raw!$H8818,Filter(raw!$H$2:$H10000,raw!$B$2:$B10000=raw!$B8818),1),"""")"),"")</f>
        <v/>
      </c>
      <c r="E8819" s="40" t="str">
        <f t="array" ref="E8819">IFERROR(INDEX(raw!$B:$H,MATCH(1,(raw!$B:$B=$B8819)*(raw!$D:$D=$C8819),0),7), "n/a")</f>
        <v/>
      </c>
    </row>
    <row r="8820">
      <c r="B8820" s="39" t="str">
        <f>IFERROR(raw!$B8819,"")</f>
        <v/>
      </c>
      <c r="C8820" s="39" t="str">
        <f>IFERROR(raw!$D8819,"")</f>
        <v/>
      </c>
      <c r="D8820" s="39" t="str">
        <f>IFERROR(__xludf.DUMMYFUNCTION("IFERROR(RANK(raw!$H8819,Filter(raw!$H$2:$H10000,raw!$B$2:$B10000=raw!$B8819),1),"""")"),"")</f>
        <v/>
      </c>
      <c r="E8820" s="40" t="str">
        <f t="array" ref="E8820">IFERROR(INDEX(raw!$B:$H,MATCH(1,(raw!$B:$B=$B8820)*(raw!$D:$D=$C8820),0),7), "n/a")</f>
        <v/>
      </c>
    </row>
    <row r="8821">
      <c r="B8821" s="39" t="str">
        <f>IFERROR(raw!$B8820,"")</f>
        <v/>
      </c>
      <c r="C8821" s="39" t="str">
        <f>IFERROR(raw!$D8820,"")</f>
        <v/>
      </c>
      <c r="D8821" s="39" t="str">
        <f>IFERROR(__xludf.DUMMYFUNCTION("IFERROR(RANK(raw!$H8820,Filter(raw!$H$2:$H10000,raw!$B$2:$B10000=raw!$B8820),1),"""")"),"")</f>
        <v/>
      </c>
      <c r="E8821" s="40" t="str">
        <f t="array" ref="E8821">IFERROR(INDEX(raw!$B:$H,MATCH(1,(raw!$B:$B=$B8821)*(raw!$D:$D=$C8821),0),7), "n/a")</f>
        <v/>
      </c>
    </row>
    <row r="8822">
      <c r="B8822" s="39" t="str">
        <f>IFERROR(raw!$B8821,"")</f>
        <v/>
      </c>
      <c r="C8822" s="39" t="str">
        <f>IFERROR(raw!$D8821,"")</f>
        <v/>
      </c>
      <c r="D8822" s="39" t="str">
        <f>IFERROR(__xludf.DUMMYFUNCTION("IFERROR(RANK(raw!$H8821,Filter(raw!$H$2:$H10000,raw!$B$2:$B10000=raw!$B8821),1),"""")"),"")</f>
        <v/>
      </c>
      <c r="E8822" s="40" t="str">
        <f t="array" ref="E8822">IFERROR(INDEX(raw!$B:$H,MATCH(1,(raw!$B:$B=$B8822)*(raw!$D:$D=$C8822),0),7), "n/a")</f>
        <v/>
      </c>
    </row>
    <row r="8823">
      <c r="B8823" s="39" t="str">
        <f>IFERROR(raw!$B8822,"")</f>
        <v/>
      </c>
      <c r="C8823" s="39" t="str">
        <f>IFERROR(raw!$D8822,"")</f>
        <v/>
      </c>
      <c r="D8823" s="39" t="str">
        <f>IFERROR(__xludf.DUMMYFUNCTION("IFERROR(RANK(raw!$H8822,Filter(raw!$H$2:$H10000,raw!$B$2:$B10000=raw!$B8822),1),"""")"),"")</f>
        <v/>
      </c>
      <c r="E8823" s="40" t="str">
        <f t="array" ref="E8823">IFERROR(INDEX(raw!$B:$H,MATCH(1,(raw!$B:$B=$B8823)*(raw!$D:$D=$C8823),0),7), "n/a")</f>
        <v/>
      </c>
    </row>
    <row r="8824">
      <c r="B8824" s="39" t="str">
        <f>IFERROR(raw!$B8823,"")</f>
        <v/>
      </c>
      <c r="C8824" s="39" t="str">
        <f>IFERROR(raw!$D8823,"")</f>
        <v/>
      </c>
      <c r="D8824" s="39" t="str">
        <f>IFERROR(__xludf.DUMMYFUNCTION("IFERROR(RANK(raw!$H8823,Filter(raw!$H$2:$H10000,raw!$B$2:$B10000=raw!$B8823),1),"""")"),"")</f>
        <v/>
      </c>
      <c r="E8824" s="40" t="str">
        <f t="array" ref="E8824">IFERROR(INDEX(raw!$B:$H,MATCH(1,(raw!$B:$B=$B8824)*(raw!$D:$D=$C8824),0),7), "n/a")</f>
        <v/>
      </c>
    </row>
    <row r="8825">
      <c r="B8825" s="39" t="str">
        <f>IFERROR(raw!$B8824,"")</f>
        <v/>
      </c>
      <c r="C8825" s="39" t="str">
        <f>IFERROR(raw!$D8824,"")</f>
        <v/>
      </c>
      <c r="D8825" s="39" t="str">
        <f>IFERROR(__xludf.DUMMYFUNCTION("IFERROR(RANK(raw!$H8824,Filter(raw!$H$2:$H10000,raw!$B$2:$B10000=raw!$B8824),1),"""")"),"")</f>
        <v/>
      </c>
      <c r="E8825" s="40" t="str">
        <f t="array" ref="E8825">IFERROR(INDEX(raw!$B:$H,MATCH(1,(raw!$B:$B=$B8825)*(raw!$D:$D=$C8825),0),7), "n/a")</f>
        <v/>
      </c>
    </row>
    <row r="8826">
      <c r="B8826" s="39" t="str">
        <f>IFERROR(raw!$B8825,"")</f>
        <v/>
      </c>
      <c r="C8826" s="39" t="str">
        <f>IFERROR(raw!$D8825,"")</f>
        <v/>
      </c>
      <c r="D8826" s="39" t="str">
        <f>IFERROR(__xludf.DUMMYFUNCTION("IFERROR(RANK(raw!$H8825,Filter(raw!$H$2:$H10000,raw!$B$2:$B10000=raw!$B8825),1),"""")"),"")</f>
        <v/>
      </c>
      <c r="E8826" s="40" t="str">
        <f t="array" ref="E8826">IFERROR(INDEX(raw!$B:$H,MATCH(1,(raw!$B:$B=$B8826)*(raw!$D:$D=$C8826),0),7), "n/a")</f>
        <v/>
      </c>
    </row>
    <row r="8827">
      <c r="B8827" s="39" t="str">
        <f>IFERROR(raw!$B8826,"")</f>
        <v/>
      </c>
      <c r="C8827" s="39" t="str">
        <f>IFERROR(raw!$D8826,"")</f>
        <v/>
      </c>
      <c r="D8827" s="39" t="str">
        <f>IFERROR(__xludf.DUMMYFUNCTION("IFERROR(RANK(raw!$H8826,Filter(raw!$H$2:$H10000,raw!$B$2:$B10000=raw!$B8826),1),"""")"),"")</f>
        <v/>
      </c>
      <c r="E8827" s="40" t="str">
        <f t="array" ref="E8827">IFERROR(INDEX(raw!$B:$H,MATCH(1,(raw!$B:$B=$B8827)*(raw!$D:$D=$C8827),0),7), "n/a")</f>
        <v/>
      </c>
    </row>
    <row r="8828">
      <c r="B8828" s="39" t="str">
        <f>IFERROR(raw!$B8827,"")</f>
        <v/>
      </c>
      <c r="C8828" s="39" t="str">
        <f>IFERROR(raw!$D8827,"")</f>
        <v/>
      </c>
      <c r="D8828" s="39" t="str">
        <f>IFERROR(__xludf.DUMMYFUNCTION("IFERROR(RANK(raw!$H8827,Filter(raw!$H$2:$H10000,raw!$B$2:$B10000=raw!$B8827),1),"""")"),"")</f>
        <v/>
      </c>
      <c r="E8828" s="40" t="str">
        <f t="array" ref="E8828">IFERROR(INDEX(raw!$B:$H,MATCH(1,(raw!$B:$B=$B8828)*(raw!$D:$D=$C8828),0),7), "n/a")</f>
        <v/>
      </c>
    </row>
    <row r="8829">
      <c r="B8829" s="39" t="str">
        <f>IFERROR(raw!$B8828,"")</f>
        <v/>
      </c>
      <c r="C8829" s="39" t="str">
        <f>IFERROR(raw!$D8828,"")</f>
        <v/>
      </c>
      <c r="D8829" s="39" t="str">
        <f>IFERROR(__xludf.DUMMYFUNCTION("IFERROR(RANK(raw!$H8828,Filter(raw!$H$2:$H10000,raw!$B$2:$B10000=raw!$B8828),1),"""")"),"")</f>
        <v/>
      </c>
      <c r="E8829" s="40" t="str">
        <f t="array" ref="E8829">IFERROR(INDEX(raw!$B:$H,MATCH(1,(raw!$B:$B=$B8829)*(raw!$D:$D=$C8829),0),7), "n/a")</f>
        <v/>
      </c>
    </row>
    <row r="8830">
      <c r="B8830" s="39" t="str">
        <f>IFERROR(raw!$B8829,"")</f>
        <v/>
      </c>
      <c r="C8830" s="39" t="str">
        <f>IFERROR(raw!$D8829,"")</f>
        <v/>
      </c>
      <c r="D8830" s="39" t="str">
        <f>IFERROR(__xludf.DUMMYFUNCTION("IFERROR(RANK(raw!$H8829,Filter(raw!$H$2:$H10000,raw!$B$2:$B10000=raw!$B8829),1),"""")"),"")</f>
        <v/>
      </c>
      <c r="E8830" s="40" t="str">
        <f t="array" ref="E8830">IFERROR(INDEX(raw!$B:$H,MATCH(1,(raw!$B:$B=$B8830)*(raw!$D:$D=$C8830),0),7), "n/a")</f>
        <v/>
      </c>
    </row>
    <row r="8831">
      <c r="B8831" s="39" t="str">
        <f>IFERROR(raw!$B8830,"")</f>
        <v/>
      </c>
      <c r="C8831" s="39" t="str">
        <f>IFERROR(raw!$D8830,"")</f>
        <v/>
      </c>
      <c r="D8831" s="39" t="str">
        <f>IFERROR(__xludf.DUMMYFUNCTION("IFERROR(RANK(raw!$H8830,Filter(raw!$H$2:$H10000,raw!$B$2:$B10000=raw!$B8830),1),"""")"),"")</f>
        <v/>
      </c>
      <c r="E8831" s="40" t="str">
        <f t="array" ref="E8831">IFERROR(INDEX(raw!$B:$H,MATCH(1,(raw!$B:$B=$B8831)*(raw!$D:$D=$C8831),0),7), "n/a")</f>
        <v/>
      </c>
    </row>
    <row r="8832">
      <c r="B8832" s="39" t="str">
        <f>IFERROR(raw!$B8831,"")</f>
        <v/>
      </c>
      <c r="C8832" s="39" t="str">
        <f>IFERROR(raw!$D8831,"")</f>
        <v/>
      </c>
      <c r="D8832" s="39" t="str">
        <f>IFERROR(__xludf.DUMMYFUNCTION("IFERROR(RANK(raw!$H8831,Filter(raw!$H$2:$H10000,raw!$B$2:$B10000=raw!$B8831),1),"""")"),"")</f>
        <v/>
      </c>
      <c r="E8832" s="40" t="str">
        <f t="array" ref="E8832">IFERROR(INDEX(raw!$B:$H,MATCH(1,(raw!$B:$B=$B8832)*(raw!$D:$D=$C8832),0),7), "n/a")</f>
        <v/>
      </c>
    </row>
    <row r="8833">
      <c r="B8833" s="39" t="str">
        <f>IFERROR(raw!$B8832,"")</f>
        <v/>
      </c>
      <c r="C8833" s="39" t="str">
        <f>IFERROR(raw!$D8832,"")</f>
        <v/>
      </c>
      <c r="D8833" s="39" t="str">
        <f>IFERROR(__xludf.DUMMYFUNCTION("IFERROR(RANK(raw!$H8832,Filter(raw!$H$2:$H10000,raw!$B$2:$B10000=raw!$B8832),1),"""")"),"")</f>
        <v/>
      </c>
      <c r="E8833" s="40" t="str">
        <f t="array" ref="E8833">IFERROR(INDEX(raw!$B:$H,MATCH(1,(raw!$B:$B=$B8833)*(raw!$D:$D=$C8833),0),7), "n/a")</f>
        <v/>
      </c>
    </row>
    <row r="8834">
      <c r="B8834" s="39" t="str">
        <f>IFERROR(raw!$B8833,"")</f>
        <v/>
      </c>
      <c r="C8834" s="39" t="str">
        <f>IFERROR(raw!$D8833,"")</f>
        <v/>
      </c>
      <c r="D8834" s="39" t="str">
        <f>IFERROR(__xludf.DUMMYFUNCTION("IFERROR(RANK(raw!$H8833,Filter(raw!$H$2:$H10000,raw!$B$2:$B10000=raw!$B8833),1),"""")"),"")</f>
        <v/>
      </c>
      <c r="E8834" s="40" t="str">
        <f t="array" ref="E8834">IFERROR(INDEX(raw!$B:$H,MATCH(1,(raw!$B:$B=$B8834)*(raw!$D:$D=$C8834),0),7), "n/a")</f>
        <v/>
      </c>
    </row>
    <row r="8835">
      <c r="B8835" s="39" t="str">
        <f>IFERROR(raw!$B8834,"")</f>
        <v/>
      </c>
      <c r="C8835" s="39" t="str">
        <f>IFERROR(raw!$D8834,"")</f>
        <v/>
      </c>
      <c r="D8835" s="39" t="str">
        <f>IFERROR(__xludf.DUMMYFUNCTION("IFERROR(RANK(raw!$H8834,Filter(raw!$H$2:$H10000,raw!$B$2:$B10000=raw!$B8834),1),"""")"),"")</f>
        <v/>
      </c>
      <c r="E8835" s="40" t="str">
        <f t="array" ref="E8835">IFERROR(INDEX(raw!$B:$H,MATCH(1,(raw!$B:$B=$B8835)*(raw!$D:$D=$C8835),0),7), "n/a")</f>
        <v/>
      </c>
    </row>
    <row r="8836">
      <c r="B8836" s="39" t="str">
        <f>IFERROR(raw!$B8835,"")</f>
        <v/>
      </c>
      <c r="C8836" s="39" t="str">
        <f>IFERROR(raw!$D8835,"")</f>
        <v/>
      </c>
      <c r="D8836" s="39" t="str">
        <f>IFERROR(__xludf.DUMMYFUNCTION("IFERROR(RANK(raw!$H8835,Filter(raw!$H$2:$H10000,raw!$B$2:$B10000=raw!$B8835),1),"""")"),"")</f>
        <v/>
      </c>
      <c r="E8836" s="40" t="str">
        <f t="array" ref="E8836">IFERROR(INDEX(raw!$B:$H,MATCH(1,(raw!$B:$B=$B8836)*(raw!$D:$D=$C8836),0),7), "n/a")</f>
        <v/>
      </c>
    </row>
    <row r="8837">
      <c r="B8837" s="39" t="str">
        <f>IFERROR(raw!$B8836,"")</f>
        <v/>
      </c>
      <c r="C8837" s="39" t="str">
        <f>IFERROR(raw!$D8836,"")</f>
        <v/>
      </c>
      <c r="D8837" s="39" t="str">
        <f>IFERROR(__xludf.DUMMYFUNCTION("IFERROR(RANK(raw!$H8836,Filter(raw!$H$2:$H10000,raw!$B$2:$B10000=raw!$B8836),1),"""")"),"")</f>
        <v/>
      </c>
      <c r="E8837" s="40" t="str">
        <f t="array" ref="E8837">IFERROR(INDEX(raw!$B:$H,MATCH(1,(raw!$B:$B=$B8837)*(raw!$D:$D=$C8837),0),7), "n/a")</f>
        <v/>
      </c>
    </row>
    <row r="8838">
      <c r="B8838" s="39" t="str">
        <f>IFERROR(raw!$B8837,"")</f>
        <v/>
      </c>
      <c r="C8838" s="39" t="str">
        <f>IFERROR(raw!$D8837,"")</f>
        <v/>
      </c>
      <c r="D8838" s="39" t="str">
        <f>IFERROR(__xludf.DUMMYFUNCTION("IFERROR(RANK(raw!$H8837,Filter(raw!$H$2:$H10000,raw!$B$2:$B10000=raw!$B8837),1),"""")"),"")</f>
        <v/>
      </c>
      <c r="E8838" s="40" t="str">
        <f t="array" ref="E8838">IFERROR(INDEX(raw!$B:$H,MATCH(1,(raw!$B:$B=$B8838)*(raw!$D:$D=$C8838),0),7), "n/a")</f>
        <v/>
      </c>
    </row>
    <row r="8839">
      <c r="B8839" s="39" t="str">
        <f>IFERROR(raw!$B8838,"")</f>
        <v/>
      </c>
      <c r="C8839" s="39" t="str">
        <f>IFERROR(raw!$D8838,"")</f>
        <v/>
      </c>
      <c r="D8839" s="39" t="str">
        <f>IFERROR(__xludf.DUMMYFUNCTION("IFERROR(RANK(raw!$H8838,Filter(raw!$H$2:$H10000,raw!$B$2:$B10000=raw!$B8838),1),"""")"),"")</f>
        <v/>
      </c>
      <c r="E8839" s="40" t="str">
        <f t="array" ref="E8839">IFERROR(INDEX(raw!$B:$H,MATCH(1,(raw!$B:$B=$B8839)*(raw!$D:$D=$C8839),0),7), "n/a")</f>
        <v/>
      </c>
    </row>
    <row r="8840">
      <c r="B8840" s="39" t="str">
        <f>IFERROR(raw!$B8839,"")</f>
        <v/>
      </c>
      <c r="C8840" s="39" t="str">
        <f>IFERROR(raw!$D8839,"")</f>
        <v/>
      </c>
      <c r="D8840" s="39" t="str">
        <f>IFERROR(__xludf.DUMMYFUNCTION("IFERROR(RANK(raw!$H8839,Filter(raw!$H$2:$H10000,raw!$B$2:$B10000=raw!$B8839),1),"""")"),"")</f>
        <v/>
      </c>
      <c r="E8840" s="40" t="str">
        <f t="array" ref="E8840">IFERROR(INDEX(raw!$B:$H,MATCH(1,(raw!$B:$B=$B8840)*(raw!$D:$D=$C8840),0),7), "n/a")</f>
        <v/>
      </c>
    </row>
    <row r="8841">
      <c r="B8841" s="39" t="str">
        <f>IFERROR(raw!$B8840,"")</f>
        <v/>
      </c>
      <c r="C8841" s="39" t="str">
        <f>IFERROR(raw!$D8840,"")</f>
        <v/>
      </c>
      <c r="D8841" s="39" t="str">
        <f>IFERROR(__xludf.DUMMYFUNCTION("IFERROR(RANK(raw!$H8840,Filter(raw!$H$2:$H10000,raw!$B$2:$B10000=raw!$B8840),1),"""")"),"")</f>
        <v/>
      </c>
      <c r="E8841" s="40" t="str">
        <f t="array" ref="E8841">IFERROR(INDEX(raw!$B:$H,MATCH(1,(raw!$B:$B=$B8841)*(raw!$D:$D=$C8841),0),7), "n/a")</f>
        <v/>
      </c>
    </row>
    <row r="8842">
      <c r="B8842" s="39" t="str">
        <f>IFERROR(raw!$B8841,"")</f>
        <v/>
      </c>
      <c r="C8842" s="39" t="str">
        <f>IFERROR(raw!$D8841,"")</f>
        <v/>
      </c>
      <c r="D8842" s="39" t="str">
        <f>IFERROR(__xludf.DUMMYFUNCTION("IFERROR(RANK(raw!$H8841,Filter(raw!$H$2:$H10000,raw!$B$2:$B10000=raw!$B8841),1),"""")"),"")</f>
        <v/>
      </c>
      <c r="E8842" s="40" t="str">
        <f t="array" ref="E8842">IFERROR(INDEX(raw!$B:$H,MATCH(1,(raw!$B:$B=$B8842)*(raw!$D:$D=$C8842),0),7), "n/a")</f>
        <v/>
      </c>
    </row>
    <row r="8843">
      <c r="B8843" s="39" t="str">
        <f>IFERROR(raw!$B8842,"")</f>
        <v/>
      </c>
      <c r="C8843" s="39" t="str">
        <f>IFERROR(raw!$D8842,"")</f>
        <v/>
      </c>
      <c r="D8843" s="39" t="str">
        <f>IFERROR(__xludf.DUMMYFUNCTION("IFERROR(RANK(raw!$H8842,Filter(raw!$H$2:$H10000,raw!$B$2:$B10000=raw!$B8842),1),"""")"),"")</f>
        <v/>
      </c>
      <c r="E8843" s="40" t="str">
        <f t="array" ref="E8843">IFERROR(INDEX(raw!$B:$H,MATCH(1,(raw!$B:$B=$B8843)*(raw!$D:$D=$C8843),0),7), "n/a")</f>
        <v/>
      </c>
    </row>
    <row r="8844">
      <c r="B8844" s="39" t="str">
        <f>IFERROR(raw!$B8843,"")</f>
        <v/>
      </c>
      <c r="C8844" s="39" t="str">
        <f>IFERROR(raw!$D8843,"")</f>
        <v/>
      </c>
      <c r="D8844" s="39" t="str">
        <f>IFERROR(__xludf.DUMMYFUNCTION("IFERROR(RANK(raw!$H8843,Filter(raw!$H$2:$H10000,raw!$B$2:$B10000=raw!$B8843),1),"""")"),"")</f>
        <v/>
      </c>
      <c r="E8844" s="40" t="str">
        <f t="array" ref="E8844">IFERROR(INDEX(raw!$B:$H,MATCH(1,(raw!$B:$B=$B8844)*(raw!$D:$D=$C8844),0),7), "n/a")</f>
        <v/>
      </c>
    </row>
    <row r="8845">
      <c r="B8845" s="39" t="str">
        <f>IFERROR(raw!$B8844,"")</f>
        <v/>
      </c>
      <c r="C8845" s="39" t="str">
        <f>IFERROR(raw!$D8844,"")</f>
        <v/>
      </c>
      <c r="D8845" s="39" t="str">
        <f>IFERROR(__xludf.DUMMYFUNCTION("IFERROR(RANK(raw!$H8844,Filter(raw!$H$2:$H10000,raw!$B$2:$B10000=raw!$B8844),1),"""")"),"")</f>
        <v/>
      </c>
      <c r="E8845" s="40" t="str">
        <f t="array" ref="E8845">IFERROR(INDEX(raw!$B:$H,MATCH(1,(raw!$B:$B=$B8845)*(raw!$D:$D=$C8845),0),7), "n/a")</f>
        <v/>
      </c>
    </row>
    <row r="8846">
      <c r="B8846" s="39" t="str">
        <f>IFERROR(raw!$B8845,"")</f>
        <v/>
      </c>
      <c r="C8846" s="39" t="str">
        <f>IFERROR(raw!$D8845,"")</f>
        <v/>
      </c>
      <c r="D8846" s="39" t="str">
        <f>IFERROR(__xludf.DUMMYFUNCTION("IFERROR(RANK(raw!$H8845,Filter(raw!$H$2:$H10000,raw!$B$2:$B10000=raw!$B8845),1),"""")"),"")</f>
        <v/>
      </c>
      <c r="E8846" s="40" t="str">
        <f t="array" ref="E8846">IFERROR(INDEX(raw!$B:$H,MATCH(1,(raw!$B:$B=$B8846)*(raw!$D:$D=$C8846),0),7), "n/a")</f>
        <v/>
      </c>
    </row>
    <row r="8847">
      <c r="B8847" s="39" t="str">
        <f>IFERROR(raw!$B8846,"")</f>
        <v/>
      </c>
      <c r="C8847" s="39" t="str">
        <f>IFERROR(raw!$D8846,"")</f>
        <v/>
      </c>
      <c r="D8847" s="39" t="str">
        <f>IFERROR(__xludf.DUMMYFUNCTION("IFERROR(RANK(raw!$H8846,Filter(raw!$H$2:$H10000,raw!$B$2:$B10000=raw!$B8846),1),"""")"),"")</f>
        <v/>
      </c>
      <c r="E8847" s="40" t="str">
        <f t="array" ref="E8847">IFERROR(INDEX(raw!$B:$H,MATCH(1,(raw!$B:$B=$B8847)*(raw!$D:$D=$C8847),0),7), "n/a")</f>
        <v/>
      </c>
    </row>
    <row r="8848">
      <c r="B8848" s="39" t="str">
        <f>IFERROR(raw!$B8847,"")</f>
        <v/>
      </c>
      <c r="C8848" s="39" t="str">
        <f>IFERROR(raw!$D8847,"")</f>
        <v/>
      </c>
      <c r="D8848" s="39" t="str">
        <f>IFERROR(__xludf.DUMMYFUNCTION("IFERROR(RANK(raw!$H8847,Filter(raw!$H$2:$H10000,raw!$B$2:$B10000=raw!$B8847),1),"""")"),"")</f>
        <v/>
      </c>
      <c r="E8848" s="40" t="str">
        <f t="array" ref="E8848">IFERROR(INDEX(raw!$B:$H,MATCH(1,(raw!$B:$B=$B8848)*(raw!$D:$D=$C8848),0),7), "n/a")</f>
        <v/>
      </c>
    </row>
    <row r="8849">
      <c r="B8849" s="39" t="str">
        <f>IFERROR(raw!$B8848,"")</f>
        <v/>
      </c>
      <c r="C8849" s="39" t="str">
        <f>IFERROR(raw!$D8848,"")</f>
        <v/>
      </c>
      <c r="D8849" s="39" t="str">
        <f>IFERROR(__xludf.DUMMYFUNCTION("IFERROR(RANK(raw!$H8848,Filter(raw!$H$2:$H10000,raw!$B$2:$B10000=raw!$B8848),1),"""")"),"")</f>
        <v/>
      </c>
      <c r="E8849" s="40" t="str">
        <f t="array" ref="E8849">IFERROR(INDEX(raw!$B:$H,MATCH(1,(raw!$B:$B=$B8849)*(raw!$D:$D=$C8849),0),7), "n/a")</f>
        <v/>
      </c>
    </row>
    <row r="8850">
      <c r="B8850" s="39" t="str">
        <f>IFERROR(raw!$B8849,"")</f>
        <v/>
      </c>
      <c r="C8850" s="39" t="str">
        <f>IFERROR(raw!$D8849,"")</f>
        <v/>
      </c>
      <c r="D8850" s="39" t="str">
        <f>IFERROR(__xludf.DUMMYFUNCTION("IFERROR(RANK(raw!$H8849,Filter(raw!$H$2:$H10000,raw!$B$2:$B10000=raw!$B8849),1),"""")"),"")</f>
        <v/>
      </c>
      <c r="E8850" s="40" t="str">
        <f t="array" ref="E8850">IFERROR(INDEX(raw!$B:$H,MATCH(1,(raw!$B:$B=$B8850)*(raw!$D:$D=$C8850),0),7), "n/a")</f>
        <v/>
      </c>
    </row>
    <row r="8851">
      <c r="B8851" s="39" t="str">
        <f>IFERROR(raw!$B8850,"")</f>
        <v/>
      </c>
      <c r="C8851" s="39" t="str">
        <f>IFERROR(raw!$D8850,"")</f>
        <v/>
      </c>
      <c r="D8851" s="39" t="str">
        <f>IFERROR(__xludf.DUMMYFUNCTION("IFERROR(RANK(raw!$H8850,Filter(raw!$H$2:$H10000,raw!$B$2:$B10000=raw!$B8850),1),"""")"),"")</f>
        <v/>
      </c>
      <c r="E8851" s="40" t="str">
        <f t="array" ref="E8851">IFERROR(INDEX(raw!$B:$H,MATCH(1,(raw!$B:$B=$B8851)*(raw!$D:$D=$C8851),0),7), "n/a")</f>
        <v/>
      </c>
    </row>
    <row r="8852">
      <c r="B8852" s="39" t="str">
        <f>IFERROR(raw!$B8851,"")</f>
        <v/>
      </c>
      <c r="C8852" s="39" t="str">
        <f>IFERROR(raw!$D8851,"")</f>
        <v/>
      </c>
      <c r="D8852" s="39" t="str">
        <f>IFERROR(__xludf.DUMMYFUNCTION("IFERROR(RANK(raw!$H8851,Filter(raw!$H$2:$H10000,raw!$B$2:$B10000=raw!$B8851),1),"""")"),"")</f>
        <v/>
      </c>
      <c r="E8852" s="40" t="str">
        <f t="array" ref="E8852">IFERROR(INDEX(raw!$B:$H,MATCH(1,(raw!$B:$B=$B8852)*(raw!$D:$D=$C8852),0),7), "n/a")</f>
        <v/>
      </c>
    </row>
    <row r="8853">
      <c r="B8853" s="39" t="str">
        <f>IFERROR(raw!$B8852,"")</f>
        <v/>
      </c>
      <c r="C8853" s="39" t="str">
        <f>IFERROR(raw!$D8852,"")</f>
        <v/>
      </c>
      <c r="D8853" s="39" t="str">
        <f>IFERROR(__xludf.DUMMYFUNCTION("IFERROR(RANK(raw!$H8852,Filter(raw!$H$2:$H10000,raw!$B$2:$B10000=raw!$B8852),1),"""")"),"")</f>
        <v/>
      </c>
      <c r="E8853" s="40" t="str">
        <f t="array" ref="E8853">IFERROR(INDEX(raw!$B:$H,MATCH(1,(raw!$B:$B=$B8853)*(raw!$D:$D=$C8853),0),7), "n/a")</f>
        <v/>
      </c>
    </row>
    <row r="8854">
      <c r="B8854" s="39" t="str">
        <f>IFERROR(raw!$B8853,"")</f>
        <v/>
      </c>
      <c r="C8854" s="39" t="str">
        <f>IFERROR(raw!$D8853,"")</f>
        <v/>
      </c>
      <c r="D8854" s="39" t="str">
        <f>IFERROR(__xludf.DUMMYFUNCTION("IFERROR(RANK(raw!$H8853,Filter(raw!$H$2:$H10000,raw!$B$2:$B10000=raw!$B8853),1),"""")"),"")</f>
        <v/>
      </c>
      <c r="E8854" s="40" t="str">
        <f t="array" ref="E8854">IFERROR(INDEX(raw!$B:$H,MATCH(1,(raw!$B:$B=$B8854)*(raw!$D:$D=$C8854),0),7), "n/a")</f>
        <v/>
      </c>
    </row>
    <row r="8855">
      <c r="B8855" s="39" t="str">
        <f>IFERROR(raw!$B8854,"")</f>
        <v/>
      </c>
      <c r="C8855" s="39" t="str">
        <f>IFERROR(raw!$D8854,"")</f>
        <v/>
      </c>
      <c r="D8855" s="39" t="str">
        <f>IFERROR(__xludf.DUMMYFUNCTION("IFERROR(RANK(raw!$H8854,Filter(raw!$H$2:$H10000,raw!$B$2:$B10000=raw!$B8854),1),"""")"),"")</f>
        <v/>
      </c>
      <c r="E8855" s="40" t="str">
        <f t="array" ref="E8855">IFERROR(INDEX(raw!$B:$H,MATCH(1,(raw!$B:$B=$B8855)*(raw!$D:$D=$C8855),0),7), "n/a")</f>
        <v/>
      </c>
    </row>
    <row r="8856">
      <c r="B8856" s="39" t="str">
        <f>IFERROR(raw!$B8855,"")</f>
        <v/>
      </c>
      <c r="C8856" s="39" t="str">
        <f>IFERROR(raw!$D8855,"")</f>
        <v/>
      </c>
      <c r="D8856" s="39" t="str">
        <f>IFERROR(__xludf.DUMMYFUNCTION("IFERROR(RANK(raw!$H8855,Filter(raw!$H$2:$H10000,raw!$B$2:$B10000=raw!$B8855),1),"""")"),"")</f>
        <v/>
      </c>
      <c r="E8856" s="40" t="str">
        <f t="array" ref="E8856">IFERROR(INDEX(raw!$B:$H,MATCH(1,(raw!$B:$B=$B8856)*(raw!$D:$D=$C8856),0),7), "n/a")</f>
        <v/>
      </c>
    </row>
    <row r="8857">
      <c r="B8857" s="39" t="str">
        <f>IFERROR(raw!$B8856,"")</f>
        <v/>
      </c>
      <c r="C8857" s="39" t="str">
        <f>IFERROR(raw!$D8856,"")</f>
        <v/>
      </c>
      <c r="D8857" s="39" t="str">
        <f>IFERROR(__xludf.DUMMYFUNCTION("IFERROR(RANK(raw!$H8856,Filter(raw!$H$2:$H10000,raw!$B$2:$B10000=raw!$B8856),1),"""")"),"")</f>
        <v/>
      </c>
      <c r="E8857" s="40" t="str">
        <f t="array" ref="E8857">IFERROR(INDEX(raw!$B:$H,MATCH(1,(raw!$B:$B=$B8857)*(raw!$D:$D=$C8857),0),7), "n/a")</f>
        <v/>
      </c>
    </row>
    <row r="8858">
      <c r="B8858" s="39" t="str">
        <f>IFERROR(raw!$B8857,"")</f>
        <v/>
      </c>
      <c r="C8858" s="39" t="str">
        <f>IFERROR(raw!$D8857,"")</f>
        <v/>
      </c>
      <c r="D8858" s="39" t="str">
        <f>IFERROR(__xludf.DUMMYFUNCTION("IFERROR(RANK(raw!$H8857,Filter(raw!$H$2:$H10000,raw!$B$2:$B10000=raw!$B8857),1),"""")"),"")</f>
        <v/>
      </c>
      <c r="E8858" s="40" t="str">
        <f t="array" ref="E8858">IFERROR(INDEX(raw!$B:$H,MATCH(1,(raw!$B:$B=$B8858)*(raw!$D:$D=$C8858),0),7), "n/a")</f>
        <v/>
      </c>
    </row>
    <row r="8859">
      <c r="B8859" s="39" t="str">
        <f>IFERROR(raw!$B8858,"")</f>
        <v/>
      </c>
      <c r="C8859" s="39" t="str">
        <f>IFERROR(raw!$D8858,"")</f>
        <v/>
      </c>
      <c r="D8859" s="39" t="str">
        <f>IFERROR(__xludf.DUMMYFUNCTION("IFERROR(RANK(raw!$H8858,Filter(raw!$H$2:$H10000,raw!$B$2:$B10000=raw!$B8858),1),"""")"),"")</f>
        <v/>
      </c>
      <c r="E8859" s="40" t="str">
        <f t="array" ref="E8859">IFERROR(INDEX(raw!$B:$H,MATCH(1,(raw!$B:$B=$B8859)*(raw!$D:$D=$C8859),0),7), "n/a")</f>
        <v/>
      </c>
    </row>
    <row r="8860">
      <c r="B8860" s="39" t="str">
        <f>IFERROR(raw!$B8859,"")</f>
        <v/>
      </c>
      <c r="C8860" s="39" t="str">
        <f>IFERROR(raw!$D8859,"")</f>
        <v/>
      </c>
      <c r="D8860" s="39" t="str">
        <f>IFERROR(__xludf.DUMMYFUNCTION("IFERROR(RANK(raw!$H8859,Filter(raw!$H$2:$H10000,raw!$B$2:$B10000=raw!$B8859),1),"""")"),"")</f>
        <v/>
      </c>
      <c r="E8860" s="40" t="str">
        <f t="array" ref="E8860">IFERROR(INDEX(raw!$B:$H,MATCH(1,(raw!$B:$B=$B8860)*(raw!$D:$D=$C8860),0),7), "n/a")</f>
        <v/>
      </c>
    </row>
    <row r="8861">
      <c r="B8861" s="39" t="str">
        <f>IFERROR(raw!$B8860,"")</f>
        <v/>
      </c>
      <c r="C8861" s="39" t="str">
        <f>IFERROR(raw!$D8860,"")</f>
        <v/>
      </c>
      <c r="D8861" s="39" t="str">
        <f>IFERROR(__xludf.DUMMYFUNCTION("IFERROR(RANK(raw!$H8860,Filter(raw!$H$2:$H10000,raw!$B$2:$B10000=raw!$B8860),1),"""")"),"")</f>
        <v/>
      </c>
      <c r="E8861" s="40" t="str">
        <f t="array" ref="E8861">IFERROR(INDEX(raw!$B:$H,MATCH(1,(raw!$B:$B=$B8861)*(raw!$D:$D=$C8861),0),7), "n/a")</f>
        <v/>
      </c>
    </row>
    <row r="8862">
      <c r="B8862" s="39" t="str">
        <f>IFERROR(raw!$B8861,"")</f>
        <v/>
      </c>
      <c r="C8862" s="39" t="str">
        <f>IFERROR(raw!$D8861,"")</f>
        <v/>
      </c>
      <c r="D8862" s="39" t="str">
        <f>IFERROR(__xludf.DUMMYFUNCTION("IFERROR(RANK(raw!$H8861,Filter(raw!$H$2:$H10000,raw!$B$2:$B10000=raw!$B8861),1),"""")"),"")</f>
        <v/>
      </c>
      <c r="E8862" s="40" t="str">
        <f t="array" ref="E8862">IFERROR(INDEX(raw!$B:$H,MATCH(1,(raw!$B:$B=$B8862)*(raw!$D:$D=$C8862),0),7), "n/a")</f>
        <v/>
      </c>
    </row>
    <row r="8863">
      <c r="B8863" s="39" t="str">
        <f>IFERROR(raw!$B8862,"")</f>
        <v/>
      </c>
      <c r="C8863" s="39" t="str">
        <f>IFERROR(raw!$D8862,"")</f>
        <v/>
      </c>
      <c r="D8863" s="39" t="str">
        <f>IFERROR(__xludf.DUMMYFUNCTION("IFERROR(RANK(raw!$H8862,Filter(raw!$H$2:$H10000,raw!$B$2:$B10000=raw!$B8862),1),"""")"),"")</f>
        <v/>
      </c>
      <c r="E8863" s="40" t="str">
        <f t="array" ref="E8863">IFERROR(INDEX(raw!$B:$H,MATCH(1,(raw!$B:$B=$B8863)*(raw!$D:$D=$C8863),0),7), "n/a")</f>
        <v/>
      </c>
    </row>
    <row r="8864">
      <c r="B8864" s="39" t="str">
        <f>IFERROR(raw!$B8863,"")</f>
        <v/>
      </c>
      <c r="C8864" s="39" t="str">
        <f>IFERROR(raw!$D8863,"")</f>
        <v/>
      </c>
      <c r="D8864" s="39" t="str">
        <f>IFERROR(__xludf.DUMMYFUNCTION("IFERROR(RANK(raw!$H8863,Filter(raw!$H$2:$H10000,raw!$B$2:$B10000=raw!$B8863),1),"""")"),"")</f>
        <v/>
      </c>
      <c r="E8864" s="40" t="str">
        <f t="array" ref="E8864">IFERROR(INDEX(raw!$B:$H,MATCH(1,(raw!$B:$B=$B8864)*(raw!$D:$D=$C8864),0),7), "n/a")</f>
        <v/>
      </c>
    </row>
    <row r="8865">
      <c r="B8865" s="39" t="str">
        <f>IFERROR(raw!$B8864,"")</f>
        <v/>
      </c>
      <c r="C8865" s="39" t="str">
        <f>IFERROR(raw!$D8864,"")</f>
        <v/>
      </c>
      <c r="D8865" s="39" t="str">
        <f>IFERROR(__xludf.DUMMYFUNCTION("IFERROR(RANK(raw!$H8864,Filter(raw!$H$2:$H10000,raw!$B$2:$B10000=raw!$B8864),1),"""")"),"")</f>
        <v/>
      </c>
      <c r="E8865" s="40" t="str">
        <f t="array" ref="E8865">IFERROR(INDEX(raw!$B:$H,MATCH(1,(raw!$B:$B=$B8865)*(raw!$D:$D=$C8865),0),7), "n/a")</f>
        <v/>
      </c>
    </row>
    <row r="8866">
      <c r="B8866" s="39" t="str">
        <f>IFERROR(raw!$B8865,"")</f>
        <v/>
      </c>
      <c r="C8866" s="39" t="str">
        <f>IFERROR(raw!$D8865,"")</f>
        <v/>
      </c>
      <c r="D8866" s="39" t="str">
        <f>IFERROR(__xludf.DUMMYFUNCTION("IFERROR(RANK(raw!$H8865,Filter(raw!$H$2:$H10000,raw!$B$2:$B10000=raw!$B8865),1),"""")"),"")</f>
        <v/>
      </c>
      <c r="E8866" s="40" t="str">
        <f t="array" ref="E8866">IFERROR(INDEX(raw!$B:$H,MATCH(1,(raw!$B:$B=$B8866)*(raw!$D:$D=$C8866),0),7), "n/a")</f>
        <v/>
      </c>
    </row>
    <row r="8867">
      <c r="B8867" s="39" t="str">
        <f>IFERROR(raw!$B8866,"")</f>
        <v/>
      </c>
      <c r="C8867" s="39" t="str">
        <f>IFERROR(raw!$D8866,"")</f>
        <v/>
      </c>
      <c r="D8867" s="39" t="str">
        <f>IFERROR(__xludf.DUMMYFUNCTION("IFERROR(RANK(raw!$H8866,Filter(raw!$H$2:$H10000,raw!$B$2:$B10000=raw!$B8866),1),"""")"),"")</f>
        <v/>
      </c>
      <c r="E8867" s="40" t="str">
        <f t="array" ref="E8867">IFERROR(INDEX(raw!$B:$H,MATCH(1,(raw!$B:$B=$B8867)*(raw!$D:$D=$C8867),0),7), "n/a")</f>
        <v/>
      </c>
    </row>
    <row r="8868">
      <c r="B8868" s="39" t="str">
        <f>IFERROR(raw!$B8867,"")</f>
        <v/>
      </c>
      <c r="C8868" s="39" t="str">
        <f>IFERROR(raw!$D8867,"")</f>
        <v/>
      </c>
      <c r="D8868" s="39" t="str">
        <f>IFERROR(__xludf.DUMMYFUNCTION("IFERROR(RANK(raw!$H8867,Filter(raw!$H$2:$H10000,raw!$B$2:$B10000=raw!$B8867),1),"""")"),"")</f>
        <v/>
      </c>
      <c r="E8868" s="40" t="str">
        <f t="array" ref="E8868">IFERROR(INDEX(raw!$B:$H,MATCH(1,(raw!$B:$B=$B8868)*(raw!$D:$D=$C8868),0),7), "n/a")</f>
        <v/>
      </c>
    </row>
    <row r="8869">
      <c r="B8869" s="39" t="str">
        <f>IFERROR(raw!$B8868,"")</f>
        <v/>
      </c>
      <c r="C8869" s="39" t="str">
        <f>IFERROR(raw!$D8868,"")</f>
        <v/>
      </c>
      <c r="D8869" s="39" t="str">
        <f>IFERROR(__xludf.DUMMYFUNCTION("IFERROR(RANK(raw!$H8868,Filter(raw!$H$2:$H10000,raw!$B$2:$B10000=raw!$B8868),1),"""")"),"")</f>
        <v/>
      </c>
      <c r="E8869" s="40" t="str">
        <f t="array" ref="E8869">IFERROR(INDEX(raw!$B:$H,MATCH(1,(raw!$B:$B=$B8869)*(raw!$D:$D=$C8869),0),7), "n/a")</f>
        <v/>
      </c>
    </row>
    <row r="8870">
      <c r="B8870" s="39" t="str">
        <f>IFERROR(raw!$B8869,"")</f>
        <v/>
      </c>
      <c r="C8870" s="39" t="str">
        <f>IFERROR(raw!$D8869,"")</f>
        <v/>
      </c>
      <c r="D8870" s="39" t="str">
        <f>IFERROR(__xludf.DUMMYFUNCTION("IFERROR(RANK(raw!$H8869,Filter(raw!$H$2:$H10000,raw!$B$2:$B10000=raw!$B8869),1),"""")"),"")</f>
        <v/>
      </c>
      <c r="E8870" s="40" t="str">
        <f t="array" ref="E8870">IFERROR(INDEX(raw!$B:$H,MATCH(1,(raw!$B:$B=$B8870)*(raw!$D:$D=$C8870),0),7), "n/a")</f>
        <v/>
      </c>
    </row>
    <row r="8871">
      <c r="B8871" s="39" t="str">
        <f>IFERROR(raw!$B8870,"")</f>
        <v/>
      </c>
      <c r="C8871" s="39" t="str">
        <f>IFERROR(raw!$D8870,"")</f>
        <v/>
      </c>
      <c r="D8871" s="39" t="str">
        <f>IFERROR(__xludf.DUMMYFUNCTION("IFERROR(RANK(raw!$H8870,Filter(raw!$H$2:$H10000,raw!$B$2:$B10000=raw!$B8870),1),"""")"),"")</f>
        <v/>
      </c>
      <c r="E8871" s="40" t="str">
        <f t="array" ref="E8871">IFERROR(INDEX(raw!$B:$H,MATCH(1,(raw!$B:$B=$B8871)*(raw!$D:$D=$C8871),0),7), "n/a")</f>
        <v/>
      </c>
    </row>
    <row r="8872">
      <c r="B8872" s="39" t="str">
        <f>IFERROR(raw!$B8871,"")</f>
        <v/>
      </c>
      <c r="C8872" s="39" t="str">
        <f>IFERROR(raw!$D8871,"")</f>
        <v/>
      </c>
      <c r="D8872" s="39" t="str">
        <f>IFERROR(__xludf.DUMMYFUNCTION("IFERROR(RANK(raw!$H8871,Filter(raw!$H$2:$H10000,raw!$B$2:$B10000=raw!$B8871),1),"""")"),"")</f>
        <v/>
      </c>
      <c r="E8872" s="40" t="str">
        <f t="array" ref="E8872">IFERROR(INDEX(raw!$B:$H,MATCH(1,(raw!$B:$B=$B8872)*(raw!$D:$D=$C8872),0),7), "n/a")</f>
        <v/>
      </c>
    </row>
    <row r="8873">
      <c r="B8873" s="39" t="str">
        <f>IFERROR(raw!$B8872,"")</f>
        <v/>
      </c>
      <c r="C8873" s="39" t="str">
        <f>IFERROR(raw!$D8872,"")</f>
        <v/>
      </c>
      <c r="D8873" s="39" t="str">
        <f>IFERROR(__xludf.DUMMYFUNCTION("IFERROR(RANK(raw!$H8872,Filter(raw!$H$2:$H10000,raw!$B$2:$B10000=raw!$B8872),1),"""")"),"")</f>
        <v/>
      </c>
      <c r="E8873" s="40" t="str">
        <f t="array" ref="E8873">IFERROR(INDEX(raw!$B:$H,MATCH(1,(raw!$B:$B=$B8873)*(raw!$D:$D=$C8873),0),7), "n/a")</f>
        <v/>
      </c>
    </row>
    <row r="8874">
      <c r="B8874" s="39" t="str">
        <f>IFERROR(raw!$B8873,"")</f>
        <v/>
      </c>
      <c r="C8874" s="39" t="str">
        <f>IFERROR(raw!$D8873,"")</f>
        <v/>
      </c>
      <c r="D8874" s="39" t="str">
        <f>IFERROR(__xludf.DUMMYFUNCTION("IFERROR(RANK(raw!$H8873,Filter(raw!$H$2:$H10000,raw!$B$2:$B10000=raw!$B8873),1),"""")"),"")</f>
        <v/>
      </c>
      <c r="E8874" s="40" t="str">
        <f t="array" ref="E8874">IFERROR(INDEX(raw!$B:$H,MATCH(1,(raw!$B:$B=$B8874)*(raw!$D:$D=$C8874),0),7), "n/a")</f>
        <v/>
      </c>
    </row>
    <row r="8875">
      <c r="B8875" s="39" t="str">
        <f>IFERROR(raw!$B8874,"")</f>
        <v/>
      </c>
      <c r="C8875" s="39" t="str">
        <f>IFERROR(raw!$D8874,"")</f>
        <v/>
      </c>
      <c r="D8875" s="39" t="str">
        <f>IFERROR(__xludf.DUMMYFUNCTION("IFERROR(RANK(raw!$H8874,Filter(raw!$H$2:$H10000,raw!$B$2:$B10000=raw!$B8874),1),"""")"),"")</f>
        <v/>
      </c>
      <c r="E8875" s="40" t="str">
        <f t="array" ref="E8875">IFERROR(INDEX(raw!$B:$H,MATCH(1,(raw!$B:$B=$B8875)*(raw!$D:$D=$C8875),0),7), "n/a")</f>
        <v/>
      </c>
    </row>
    <row r="8876">
      <c r="B8876" s="39" t="str">
        <f>IFERROR(raw!$B8875,"")</f>
        <v/>
      </c>
      <c r="C8876" s="39" t="str">
        <f>IFERROR(raw!$D8875,"")</f>
        <v/>
      </c>
      <c r="D8876" s="39" t="str">
        <f>IFERROR(__xludf.DUMMYFUNCTION("IFERROR(RANK(raw!$H8875,Filter(raw!$H$2:$H10000,raw!$B$2:$B10000=raw!$B8875),1),"""")"),"")</f>
        <v/>
      </c>
      <c r="E8876" s="40" t="str">
        <f t="array" ref="E8876">IFERROR(INDEX(raw!$B:$H,MATCH(1,(raw!$B:$B=$B8876)*(raw!$D:$D=$C8876),0),7), "n/a")</f>
        <v/>
      </c>
    </row>
    <row r="8877">
      <c r="B8877" s="39" t="str">
        <f>IFERROR(raw!$B8876,"")</f>
        <v/>
      </c>
      <c r="C8877" s="39" t="str">
        <f>IFERROR(raw!$D8876,"")</f>
        <v/>
      </c>
      <c r="D8877" s="39" t="str">
        <f>IFERROR(__xludf.DUMMYFUNCTION("IFERROR(RANK(raw!$H8876,Filter(raw!$H$2:$H10000,raw!$B$2:$B10000=raw!$B8876),1),"""")"),"")</f>
        <v/>
      </c>
      <c r="E8877" s="40" t="str">
        <f t="array" ref="E8877">IFERROR(INDEX(raw!$B:$H,MATCH(1,(raw!$B:$B=$B8877)*(raw!$D:$D=$C8877),0),7), "n/a")</f>
        <v/>
      </c>
    </row>
    <row r="8878">
      <c r="B8878" s="39" t="str">
        <f>IFERROR(raw!$B8877,"")</f>
        <v/>
      </c>
      <c r="C8878" s="39" t="str">
        <f>IFERROR(raw!$D8877,"")</f>
        <v/>
      </c>
      <c r="D8878" s="39" t="str">
        <f>IFERROR(__xludf.DUMMYFUNCTION("IFERROR(RANK(raw!$H8877,Filter(raw!$H$2:$H10000,raw!$B$2:$B10000=raw!$B8877),1),"""")"),"")</f>
        <v/>
      </c>
      <c r="E8878" s="40" t="str">
        <f t="array" ref="E8878">IFERROR(INDEX(raw!$B:$H,MATCH(1,(raw!$B:$B=$B8878)*(raw!$D:$D=$C8878),0),7), "n/a")</f>
        <v/>
      </c>
    </row>
    <row r="8879">
      <c r="B8879" s="39" t="str">
        <f>IFERROR(raw!$B8878,"")</f>
        <v/>
      </c>
      <c r="C8879" s="39" t="str">
        <f>IFERROR(raw!$D8878,"")</f>
        <v/>
      </c>
      <c r="D8879" s="39" t="str">
        <f>IFERROR(__xludf.DUMMYFUNCTION("IFERROR(RANK(raw!$H8878,Filter(raw!$H$2:$H10000,raw!$B$2:$B10000=raw!$B8878),1),"""")"),"")</f>
        <v/>
      </c>
      <c r="E8879" s="40" t="str">
        <f t="array" ref="E8879">IFERROR(INDEX(raw!$B:$H,MATCH(1,(raw!$B:$B=$B8879)*(raw!$D:$D=$C8879),0),7), "n/a")</f>
        <v/>
      </c>
    </row>
    <row r="8880">
      <c r="B8880" s="39" t="str">
        <f>IFERROR(raw!$B8879,"")</f>
        <v/>
      </c>
      <c r="C8880" s="39" t="str">
        <f>IFERROR(raw!$D8879,"")</f>
        <v/>
      </c>
      <c r="D8880" s="39" t="str">
        <f>IFERROR(__xludf.DUMMYFUNCTION("IFERROR(RANK(raw!$H8879,Filter(raw!$H$2:$H10000,raw!$B$2:$B10000=raw!$B8879),1),"""")"),"")</f>
        <v/>
      </c>
      <c r="E8880" s="40" t="str">
        <f t="array" ref="E8880">IFERROR(INDEX(raw!$B:$H,MATCH(1,(raw!$B:$B=$B8880)*(raw!$D:$D=$C8880),0),7), "n/a")</f>
        <v/>
      </c>
    </row>
    <row r="8881">
      <c r="B8881" s="39" t="str">
        <f>IFERROR(raw!$B8880,"")</f>
        <v/>
      </c>
      <c r="C8881" s="39" t="str">
        <f>IFERROR(raw!$D8880,"")</f>
        <v/>
      </c>
      <c r="D8881" s="39" t="str">
        <f>IFERROR(__xludf.DUMMYFUNCTION("IFERROR(RANK(raw!$H8880,Filter(raw!$H$2:$H10000,raw!$B$2:$B10000=raw!$B8880),1),"""")"),"")</f>
        <v/>
      </c>
      <c r="E8881" s="40" t="str">
        <f t="array" ref="E8881">IFERROR(INDEX(raw!$B:$H,MATCH(1,(raw!$B:$B=$B8881)*(raw!$D:$D=$C8881),0),7), "n/a")</f>
        <v/>
      </c>
    </row>
    <row r="8882">
      <c r="B8882" s="39" t="str">
        <f>IFERROR(raw!$B8881,"")</f>
        <v/>
      </c>
      <c r="C8882" s="39" t="str">
        <f>IFERROR(raw!$D8881,"")</f>
        <v/>
      </c>
      <c r="D8882" s="39" t="str">
        <f>IFERROR(__xludf.DUMMYFUNCTION("IFERROR(RANK(raw!$H8881,Filter(raw!$H$2:$H10000,raw!$B$2:$B10000=raw!$B8881),1),"""")"),"")</f>
        <v/>
      </c>
      <c r="E8882" s="40" t="str">
        <f t="array" ref="E8882">IFERROR(INDEX(raw!$B:$H,MATCH(1,(raw!$B:$B=$B8882)*(raw!$D:$D=$C8882),0),7), "n/a")</f>
        <v/>
      </c>
    </row>
    <row r="8883">
      <c r="B8883" s="39" t="str">
        <f>IFERROR(raw!$B8882,"")</f>
        <v/>
      </c>
      <c r="C8883" s="39" t="str">
        <f>IFERROR(raw!$D8882,"")</f>
        <v/>
      </c>
      <c r="D8883" s="39" t="str">
        <f>IFERROR(__xludf.DUMMYFUNCTION("IFERROR(RANK(raw!$H8882,Filter(raw!$H$2:$H10000,raw!$B$2:$B10000=raw!$B8882),1),"""")"),"")</f>
        <v/>
      </c>
      <c r="E8883" s="40" t="str">
        <f t="array" ref="E8883">IFERROR(INDEX(raw!$B:$H,MATCH(1,(raw!$B:$B=$B8883)*(raw!$D:$D=$C8883),0),7), "n/a")</f>
        <v/>
      </c>
    </row>
    <row r="8884">
      <c r="B8884" s="39" t="str">
        <f>IFERROR(raw!$B8883,"")</f>
        <v/>
      </c>
      <c r="C8884" s="39" t="str">
        <f>IFERROR(raw!$D8883,"")</f>
        <v/>
      </c>
      <c r="D8884" s="39" t="str">
        <f>IFERROR(__xludf.DUMMYFUNCTION("IFERROR(RANK(raw!$H8883,Filter(raw!$H$2:$H10000,raw!$B$2:$B10000=raw!$B8883),1),"""")"),"")</f>
        <v/>
      </c>
      <c r="E8884" s="40" t="str">
        <f t="array" ref="E8884">IFERROR(INDEX(raw!$B:$H,MATCH(1,(raw!$B:$B=$B8884)*(raw!$D:$D=$C8884),0),7), "n/a")</f>
        <v/>
      </c>
    </row>
    <row r="8885">
      <c r="B8885" s="39" t="str">
        <f>IFERROR(raw!$B8884,"")</f>
        <v/>
      </c>
      <c r="C8885" s="39" t="str">
        <f>IFERROR(raw!$D8884,"")</f>
        <v/>
      </c>
      <c r="D8885" s="39" t="str">
        <f>IFERROR(__xludf.DUMMYFUNCTION("IFERROR(RANK(raw!$H8884,Filter(raw!$H$2:$H10000,raw!$B$2:$B10000=raw!$B8884),1),"""")"),"")</f>
        <v/>
      </c>
      <c r="E8885" s="40" t="str">
        <f t="array" ref="E8885">IFERROR(INDEX(raw!$B:$H,MATCH(1,(raw!$B:$B=$B8885)*(raw!$D:$D=$C8885),0),7), "n/a")</f>
        <v/>
      </c>
    </row>
    <row r="8886">
      <c r="B8886" s="39" t="str">
        <f>IFERROR(raw!$B8885,"")</f>
        <v/>
      </c>
      <c r="C8886" s="39" t="str">
        <f>IFERROR(raw!$D8885,"")</f>
        <v/>
      </c>
      <c r="D8886" s="39" t="str">
        <f>IFERROR(__xludf.DUMMYFUNCTION("IFERROR(RANK(raw!$H8885,Filter(raw!$H$2:$H10000,raw!$B$2:$B10000=raw!$B8885),1),"""")"),"")</f>
        <v/>
      </c>
      <c r="E8886" s="40" t="str">
        <f t="array" ref="E8886">IFERROR(INDEX(raw!$B:$H,MATCH(1,(raw!$B:$B=$B8886)*(raw!$D:$D=$C8886),0),7), "n/a")</f>
        <v/>
      </c>
    </row>
    <row r="8887">
      <c r="B8887" s="39" t="str">
        <f>IFERROR(raw!$B8886,"")</f>
        <v/>
      </c>
      <c r="C8887" s="39" t="str">
        <f>IFERROR(raw!$D8886,"")</f>
        <v/>
      </c>
      <c r="D8887" s="39" t="str">
        <f>IFERROR(__xludf.DUMMYFUNCTION("IFERROR(RANK(raw!$H8886,Filter(raw!$H$2:$H10000,raw!$B$2:$B10000=raw!$B8886),1),"""")"),"")</f>
        <v/>
      </c>
      <c r="E8887" s="40" t="str">
        <f t="array" ref="E8887">IFERROR(INDEX(raw!$B:$H,MATCH(1,(raw!$B:$B=$B8887)*(raw!$D:$D=$C8887),0),7), "n/a")</f>
        <v/>
      </c>
    </row>
    <row r="8888">
      <c r="B8888" s="39" t="str">
        <f>IFERROR(raw!$B8887,"")</f>
        <v/>
      </c>
      <c r="C8888" s="39" t="str">
        <f>IFERROR(raw!$D8887,"")</f>
        <v/>
      </c>
      <c r="D8888" s="39" t="str">
        <f>IFERROR(__xludf.DUMMYFUNCTION("IFERROR(RANK(raw!$H8887,Filter(raw!$H$2:$H10000,raw!$B$2:$B10000=raw!$B8887),1),"""")"),"")</f>
        <v/>
      </c>
      <c r="E8888" s="40" t="str">
        <f t="array" ref="E8888">IFERROR(INDEX(raw!$B:$H,MATCH(1,(raw!$B:$B=$B8888)*(raw!$D:$D=$C8888),0),7), "n/a")</f>
        <v/>
      </c>
    </row>
    <row r="8889">
      <c r="B8889" s="39" t="str">
        <f>IFERROR(raw!$B8888,"")</f>
        <v/>
      </c>
      <c r="C8889" s="39" t="str">
        <f>IFERROR(raw!$D8888,"")</f>
        <v/>
      </c>
      <c r="D8889" s="39" t="str">
        <f>IFERROR(__xludf.DUMMYFUNCTION("IFERROR(RANK(raw!$H8888,Filter(raw!$H$2:$H10000,raw!$B$2:$B10000=raw!$B8888),1),"""")"),"")</f>
        <v/>
      </c>
      <c r="E8889" s="40" t="str">
        <f t="array" ref="E8889">IFERROR(INDEX(raw!$B:$H,MATCH(1,(raw!$B:$B=$B8889)*(raw!$D:$D=$C8889),0),7), "n/a")</f>
        <v/>
      </c>
    </row>
    <row r="8890">
      <c r="B8890" s="39" t="str">
        <f>IFERROR(raw!$B8889,"")</f>
        <v/>
      </c>
      <c r="C8890" s="39" t="str">
        <f>IFERROR(raw!$D8889,"")</f>
        <v/>
      </c>
      <c r="D8890" s="39" t="str">
        <f>IFERROR(__xludf.DUMMYFUNCTION("IFERROR(RANK(raw!$H8889,Filter(raw!$H$2:$H10000,raw!$B$2:$B10000=raw!$B8889),1),"""")"),"")</f>
        <v/>
      </c>
      <c r="E8890" s="40" t="str">
        <f t="array" ref="E8890">IFERROR(INDEX(raw!$B:$H,MATCH(1,(raw!$B:$B=$B8890)*(raw!$D:$D=$C8890),0),7), "n/a")</f>
        <v/>
      </c>
    </row>
    <row r="8891">
      <c r="B8891" s="39" t="str">
        <f>IFERROR(raw!$B8890,"")</f>
        <v/>
      </c>
      <c r="C8891" s="39" t="str">
        <f>IFERROR(raw!$D8890,"")</f>
        <v/>
      </c>
      <c r="D8891" s="39" t="str">
        <f>IFERROR(__xludf.DUMMYFUNCTION("IFERROR(RANK(raw!$H8890,Filter(raw!$H$2:$H10000,raw!$B$2:$B10000=raw!$B8890),1),"""")"),"")</f>
        <v/>
      </c>
      <c r="E8891" s="40" t="str">
        <f t="array" ref="E8891">IFERROR(INDEX(raw!$B:$H,MATCH(1,(raw!$B:$B=$B8891)*(raw!$D:$D=$C8891),0),7), "n/a")</f>
        <v/>
      </c>
    </row>
    <row r="8892">
      <c r="B8892" s="39" t="str">
        <f>IFERROR(raw!$B8891,"")</f>
        <v/>
      </c>
      <c r="C8892" s="39" t="str">
        <f>IFERROR(raw!$D8891,"")</f>
        <v/>
      </c>
      <c r="D8892" s="39" t="str">
        <f>IFERROR(__xludf.DUMMYFUNCTION("IFERROR(RANK(raw!$H8891,Filter(raw!$H$2:$H10000,raw!$B$2:$B10000=raw!$B8891),1),"""")"),"")</f>
        <v/>
      </c>
      <c r="E8892" s="40" t="str">
        <f t="array" ref="E8892">IFERROR(INDEX(raw!$B:$H,MATCH(1,(raw!$B:$B=$B8892)*(raw!$D:$D=$C8892),0),7), "n/a")</f>
        <v/>
      </c>
    </row>
    <row r="8893">
      <c r="B8893" s="39" t="str">
        <f>IFERROR(raw!$B8892,"")</f>
        <v/>
      </c>
      <c r="C8893" s="39" t="str">
        <f>IFERROR(raw!$D8892,"")</f>
        <v/>
      </c>
      <c r="D8893" s="39" t="str">
        <f>IFERROR(__xludf.DUMMYFUNCTION("IFERROR(RANK(raw!$H8892,Filter(raw!$H$2:$H10000,raw!$B$2:$B10000=raw!$B8892),1),"""")"),"")</f>
        <v/>
      </c>
      <c r="E8893" s="40" t="str">
        <f t="array" ref="E8893">IFERROR(INDEX(raw!$B:$H,MATCH(1,(raw!$B:$B=$B8893)*(raw!$D:$D=$C8893),0),7), "n/a")</f>
        <v/>
      </c>
    </row>
    <row r="8894">
      <c r="B8894" s="39" t="str">
        <f>IFERROR(raw!$B8893,"")</f>
        <v/>
      </c>
      <c r="C8894" s="39" t="str">
        <f>IFERROR(raw!$D8893,"")</f>
        <v/>
      </c>
      <c r="D8894" s="39" t="str">
        <f>IFERROR(__xludf.DUMMYFUNCTION("IFERROR(RANK(raw!$H8893,Filter(raw!$H$2:$H10000,raw!$B$2:$B10000=raw!$B8893),1),"""")"),"")</f>
        <v/>
      </c>
      <c r="E8894" s="40" t="str">
        <f t="array" ref="E8894">IFERROR(INDEX(raw!$B:$H,MATCH(1,(raw!$B:$B=$B8894)*(raw!$D:$D=$C8894),0),7), "n/a")</f>
        <v/>
      </c>
    </row>
    <row r="8895">
      <c r="B8895" s="39" t="str">
        <f>IFERROR(raw!$B8894,"")</f>
        <v/>
      </c>
      <c r="C8895" s="39" t="str">
        <f>IFERROR(raw!$D8894,"")</f>
        <v/>
      </c>
      <c r="D8895" s="39" t="str">
        <f>IFERROR(__xludf.DUMMYFUNCTION("IFERROR(RANK(raw!$H8894,Filter(raw!$H$2:$H10000,raw!$B$2:$B10000=raw!$B8894),1),"""")"),"")</f>
        <v/>
      </c>
      <c r="E8895" s="40" t="str">
        <f t="array" ref="E8895">IFERROR(INDEX(raw!$B:$H,MATCH(1,(raw!$B:$B=$B8895)*(raw!$D:$D=$C8895),0),7), "n/a")</f>
        <v/>
      </c>
    </row>
    <row r="8896">
      <c r="B8896" s="39" t="str">
        <f>IFERROR(raw!$B8895,"")</f>
        <v/>
      </c>
      <c r="C8896" s="39" t="str">
        <f>IFERROR(raw!$D8895,"")</f>
        <v/>
      </c>
      <c r="D8896" s="39" t="str">
        <f>IFERROR(__xludf.DUMMYFUNCTION("IFERROR(RANK(raw!$H8895,Filter(raw!$H$2:$H10000,raw!$B$2:$B10000=raw!$B8895),1),"""")"),"")</f>
        <v/>
      </c>
      <c r="E8896" s="40" t="str">
        <f t="array" ref="E8896">IFERROR(INDEX(raw!$B:$H,MATCH(1,(raw!$B:$B=$B8896)*(raw!$D:$D=$C8896),0),7), "n/a")</f>
        <v/>
      </c>
    </row>
    <row r="8897">
      <c r="B8897" s="39" t="str">
        <f>IFERROR(raw!$B8896,"")</f>
        <v/>
      </c>
      <c r="C8897" s="39" t="str">
        <f>IFERROR(raw!$D8896,"")</f>
        <v/>
      </c>
      <c r="D8897" s="39" t="str">
        <f>IFERROR(__xludf.DUMMYFUNCTION("IFERROR(RANK(raw!$H8896,Filter(raw!$H$2:$H10000,raw!$B$2:$B10000=raw!$B8896),1),"""")"),"")</f>
        <v/>
      </c>
      <c r="E8897" s="40" t="str">
        <f t="array" ref="E8897">IFERROR(INDEX(raw!$B:$H,MATCH(1,(raw!$B:$B=$B8897)*(raw!$D:$D=$C8897),0),7), "n/a")</f>
        <v/>
      </c>
    </row>
    <row r="8898">
      <c r="B8898" s="39" t="str">
        <f>IFERROR(raw!$B8897,"")</f>
        <v/>
      </c>
      <c r="C8898" s="39" t="str">
        <f>IFERROR(raw!$D8897,"")</f>
        <v/>
      </c>
      <c r="D8898" s="39" t="str">
        <f>IFERROR(__xludf.DUMMYFUNCTION("IFERROR(RANK(raw!$H8897,Filter(raw!$H$2:$H10000,raw!$B$2:$B10000=raw!$B8897),1),"""")"),"")</f>
        <v/>
      </c>
      <c r="E8898" s="40" t="str">
        <f t="array" ref="E8898">IFERROR(INDEX(raw!$B:$H,MATCH(1,(raw!$B:$B=$B8898)*(raw!$D:$D=$C8898),0),7), "n/a")</f>
        <v/>
      </c>
    </row>
    <row r="8899">
      <c r="B8899" s="39" t="str">
        <f>IFERROR(raw!$B8898,"")</f>
        <v/>
      </c>
      <c r="C8899" s="39" t="str">
        <f>IFERROR(raw!$D8898,"")</f>
        <v/>
      </c>
      <c r="D8899" s="39" t="str">
        <f>IFERROR(__xludf.DUMMYFUNCTION("IFERROR(RANK(raw!$H8898,Filter(raw!$H$2:$H10000,raw!$B$2:$B10000=raw!$B8898),1),"""")"),"")</f>
        <v/>
      </c>
      <c r="E8899" s="40" t="str">
        <f t="array" ref="E8899">IFERROR(INDEX(raw!$B:$H,MATCH(1,(raw!$B:$B=$B8899)*(raw!$D:$D=$C8899),0),7), "n/a")</f>
        <v/>
      </c>
    </row>
    <row r="8900">
      <c r="B8900" s="39" t="str">
        <f>IFERROR(raw!$B8899,"")</f>
        <v/>
      </c>
      <c r="C8900" s="39" t="str">
        <f>IFERROR(raw!$D8899,"")</f>
        <v/>
      </c>
      <c r="D8900" s="39" t="str">
        <f>IFERROR(__xludf.DUMMYFUNCTION("IFERROR(RANK(raw!$H8899,Filter(raw!$H$2:$H10000,raw!$B$2:$B10000=raw!$B8899),1),"""")"),"")</f>
        <v/>
      </c>
      <c r="E8900" s="40" t="str">
        <f t="array" ref="E8900">IFERROR(INDEX(raw!$B:$H,MATCH(1,(raw!$B:$B=$B8900)*(raw!$D:$D=$C8900),0),7), "n/a")</f>
        <v/>
      </c>
    </row>
    <row r="8901">
      <c r="B8901" s="39" t="str">
        <f>IFERROR(raw!$B8900,"")</f>
        <v/>
      </c>
      <c r="C8901" s="39" t="str">
        <f>IFERROR(raw!$D8900,"")</f>
        <v/>
      </c>
      <c r="D8901" s="39" t="str">
        <f>IFERROR(__xludf.DUMMYFUNCTION("IFERROR(RANK(raw!$H8900,Filter(raw!$H$2:$H10000,raw!$B$2:$B10000=raw!$B8900),1),"""")"),"")</f>
        <v/>
      </c>
      <c r="E8901" s="40" t="str">
        <f t="array" ref="E8901">IFERROR(INDEX(raw!$B:$H,MATCH(1,(raw!$B:$B=$B8901)*(raw!$D:$D=$C8901),0),7), "n/a")</f>
        <v/>
      </c>
    </row>
    <row r="8902">
      <c r="B8902" s="39" t="str">
        <f>IFERROR(raw!$B8901,"")</f>
        <v/>
      </c>
      <c r="C8902" s="39" t="str">
        <f>IFERROR(raw!$D8901,"")</f>
        <v/>
      </c>
      <c r="D8902" s="39" t="str">
        <f>IFERROR(__xludf.DUMMYFUNCTION("IFERROR(RANK(raw!$H8901,Filter(raw!$H$2:$H10000,raw!$B$2:$B10000=raw!$B8901),1),"""")"),"")</f>
        <v/>
      </c>
      <c r="E8902" s="40" t="str">
        <f t="array" ref="E8902">IFERROR(INDEX(raw!$B:$H,MATCH(1,(raw!$B:$B=$B8902)*(raw!$D:$D=$C8902),0),7), "n/a")</f>
        <v/>
      </c>
    </row>
    <row r="8903">
      <c r="B8903" s="39" t="str">
        <f>IFERROR(raw!$B8902,"")</f>
        <v/>
      </c>
      <c r="C8903" s="39" t="str">
        <f>IFERROR(raw!$D8902,"")</f>
        <v/>
      </c>
      <c r="D8903" s="39" t="str">
        <f>IFERROR(__xludf.DUMMYFUNCTION("IFERROR(RANK(raw!$H8902,Filter(raw!$H$2:$H10000,raw!$B$2:$B10000=raw!$B8902),1),"""")"),"")</f>
        <v/>
      </c>
      <c r="E8903" s="40" t="str">
        <f t="array" ref="E8903">IFERROR(INDEX(raw!$B:$H,MATCH(1,(raw!$B:$B=$B8903)*(raw!$D:$D=$C8903),0),7), "n/a")</f>
        <v/>
      </c>
    </row>
    <row r="8904">
      <c r="B8904" s="39" t="str">
        <f>IFERROR(raw!$B8903,"")</f>
        <v/>
      </c>
      <c r="C8904" s="39" t="str">
        <f>IFERROR(raw!$D8903,"")</f>
        <v/>
      </c>
      <c r="D8904" s="39" t="str">
        <f>IFERROR(__xludf.DUMMYFUNCTION("IFERROR(RANK(raw!$H8903,Filter(raw!$H$2:$H10000,raw!$B$2:$B10000=raw!$B8903),1),"""")"),"")</f>
        <v/>
      </c>
      <c r="E8904" s="40" t="str">
        <f t="array" ref="E8904">IFERROR(INDEX(raw!$B:$H,MATCH(1,(raw!$B:$B=$B8904)*(raw!$D:$D=$C8904),0),7), "n/a")</f>
        <v/>
      </c>
    </row>
    <row r="8905">
      <c r="B8905" s="39" t="str">
        <f>IFERROR(raw!$B8904,"")</f>
        <v/>
      </c>
      <c r="C8905" s="39" t="str">
        <f>IFERROR(raw!$D8904,"")</f>
        <v/>
      </c>
      <c r="D8905" s="39" t="str">
        <f>IFERROR(__xludf.DUMMYFUNCTION("IFERROR(RANK(raw!$H8904,Filter(raw!$H$2:$H10000,raw!$B$2:$B10000=raw!$B8904),1),"""")"),"")</f>
        <v/>
      </c>
      <c r="E8905" s="40" t="str">
        <f t="array" ref="E8905">IFERROR(INDEX(raw!$B:$H,MATCH(1,(raw!$B:$B=$B8905)*(raw!$D:$D=$C8905),0),7), "n/a")</f>
        <v/>
      </c>
    </row>
    <row r="8906">
      <c r="B8906" s="39" t="str">
        <f>IFERROR(raw!$B8905,"")</f>
        <v/>
      </c>
      <c r="C8906" s="39" t="str">
        <f>IFERROR(raw!$D8905,"")</f>
        <v/>
      </c>
      <c r="D8906" s="39" t="str">
        <f>IFERROR(__xludf.DUMMYFUNCTION("IFERROR(RANK(raw!$H8905,Filter(raw!$H$2:$H10000,raw!$B$2:$B10000=raw!$B8905),1),"""")"),"")</f>
        <v/>
      </c>
      <c r="E8906" s="40" t="str">
        <f t="array" ref="E8906">IFERROR(INDEX(raw!$B:$H,MATCH(1,(raw!$B:$B=$B8906)*(raw!$D:$D=$C8906),0),7), "n/a")</f>
        <v/>
      </c>
    </row>
    <row r="8907">
      <c r="B8907" s="39" t="str">
        <f>IFERROR(raw!$B8906,"")</f>
        <v/>
      </c>
      <c r="C8907" s="39" t="str">
        <f>IFERROR(raw!$D8906,"")</f>
        <v/>
      </c>
      <c r="D8907" s="39" t="str">
        <f>IFERROR(__xludf.DUMMYFUNCTION("IFERROR(RANK(raw!$H8906,Filter(raw!$H$2:$H10000,raw!$B$2:$B10000=raw!$B8906),1),"""")"),"")</f>
        <v/>
      </c>
      <c r="E8907" s="40" t="str">
        <f t="array" ref="E8907">IFERROR(INDEX(raw!$B:$H,MATCH(1,(raw!$B:$B=$B8907)*(raw!$D:$D=$C8907),0),7), "n/a")</f>
        <v/>
      </c>
    </row>
    <row r="8908">
      <c r="B8908" s="39" t="str">
        <f>IFERROR(raw!$B8907,"")</f>
        <v/>
      </c>
      <c r="C8908" s="39" t="str">
        <f>IFERROR(raw!$D8907,"")</f>
        <v/>
      </c>
      <c r="D8908" s="39" t="str">
        <f>IFERROR(__xludf.DUMMYFUNCTION("IFERROR(RANK(raw!$H8907,Filter(raw!$H$2:$H10000,raw!$B$2:$B10000=raw!$B8907),1),"""")"),"")</f>
        <v/>
      </c>
      <c r="E8908" s="40" t="str">
        <f t="array" ref="E8908">IFERROR(INDEX(raw!$B:$H,MATCH(1,(raw!$B:$B=$B8908)*(raw!$D:$D=$C8908),0),7), "n/a")</f>
        <v/>
      </c>
    </row>
    <row r="8909">
      <c r="B8909" s="39" t="str">
        <f>IFERROR(raw!$B8908,"")</f>
        <v/>
      </c>
      <c r="C8909" s="39" t="str">
        <f>IFERROR(raw!$D8908,"")</f>
        <v/>
      </c>
      <c r="D8909" s="39" t="str">
        <f>IFERROR(__xludf.DUMMYFUNCTION("IFERROR(RANK(raw!$H8908,Filter(raw!$H$2:$H10000,raw!$B$2:$B10000=raw!$B8908),1),"""")"),"")</f>
        <v/>
      </c>
      <c r="E8909" s="40" t="str">
        <f t="array" ref="E8909">IFERROR(INDEX(raw!$B:$H,MATCH(1,(raw!$B:$B=$B8909)*(raw!$D:$D=$C8909),0),7), "n/a")</f>
        <v/>
      </c>
    </row>
    <row r="8910">
      <c r="B8910" s="39" t="str">
        <f>IFERROR(raw!$B8909,"")</f>
        <v/>
      </c>
      <c r="C8910" s="39" t="str">
        <f>IFERROR(raw!$D8909,"")</f>
        <v/>
      </c>
      <c r="D8910" s="39" t="str">
        <f>IFERROR(__xludf.DUMMYFUNCTION("IFERROR(RANK(raw!$H8909,Filter(raw!$H$2:$H10000,raw!$B$2:$B10000=raw!$B8909),1),"""")"),"")</f>
        <v/>
      </c>
      <c r="E8910" s="40" t="str">
        <f t="array" ref="E8910">IFERROR(INDEX(raw!$B:$H,MATCH(1,(raw!$B:$B=$B8910)*(raw!$D:$D=$C8910),0),7), "n/a")</f>
        <v/>
      </c>
    </row>
    <row r="8911">
      <c r="B8911" s="39" t="str">
        <f>IFERROR(raw!$B8910,"")</f>
        <v/>
      </c>
      <c r="C8911" s="39" t="str">
        <f>IFERROR(raw!$D8910,"")</f>
        <v/>
      </c>
      <c r="D8911" s="39" t="str">
        <f>IFERROR(__xludf.DUMMYFUNCTION("IFERROR(RANK(raw!$H8910,Filter(raw!$H$2:$H10000,raw!$B$2:$B10000=raw!$B8910),1),"""")"),"")</f>
        <v/>
      </c>
      <c r="E8911" s="40" t="str">
        <f t="array" ref="E8911">IFERROR(INDEX(raw!$B:$H,MATCH(1,(raw!$B:$B=$B8911)*(raw!$D:$D=$C8911),0),7), "n/a")</f>
        <v/>
      </c>
    </row>
    <row r="8912">
      <c r="B8912" s="39" t="str">
        <f>IFERROR(raw!$B8911,"")</f>
        <v/>
      </c>
      <c r="C8912" s="39" t="str">
        <f>IFERROR(raw!$D8911,"")</f>
        <v/>
      </c>
      <c r="D8912" s="39" t="str">
        <f>IFERROR(__xludf.DUMMYFUNCTION("IFERROR(RANK(raw!$H8911,Filter(raw!$H$2:$H10000,raw!$B$2:$B10000=raw!$B8911),1),"""")"),"")</f>
        <v/>
      </c>
      <c r="E8912" s="40" t="str">
        <f t="array" ref="E8912">IFERROR(INDEX(raw!$B:$H,MATCH(1,(raw!$B:$B=$B8912)*(raw!$D:$D=$C8912),0),7), "n/a")</f>
        <v/>
      </c>
    </row>
    <row r="8913">
      <c r="B8913" s="39" t="str">
        <f>IFERROR(raw!$B8912,"")</f>
        <v/>
      </c>
      <c r="C8913" s="39" t="str">
        <f>IFERROR(raw!$D8912,"")</f>
        <v/>
      </c>
      <c r="D8913" s="39" t="str">
        <f>IFERROR(__xludf.DUMMYFUNCTION("IFERROR(RANK(raw!$H8912,Filter(raw!$H$2:$H10000,raw!$B$2:$B10000=raw!$B8912),1),"""")"),"")</f>
        <v/>
      </c>
      <c r="E8913" s="40" t="str">
        <f t="array" ref="E8913">IFERROR(INDEX(raw!$B:$H,MATCH(1,(raw!$B:$B=$B8913)*(raw!$D:$D=$C8913),0),7), "n/a")</f>
        <v/>
      </c>
    </row>
    <row r="8914">
      <c r="B8914" s="39" t="str">
        <f>IFERROR(raw!$B8913,"")</f>
        <v/>
      </c>
      <c r="C8914" s="39" t="str">
        <f>IFERROR(raw!$D8913,"")</f>
        <v/>
      </c>
      <c r="D8914" s="39" t="str">
        <f>IFERROR(__xludf.DUMMYFUNCTION("IFERROR(RANK(raw!$H8913,Filter(raw!$H$2:$H10000,raw!$B$2:$B10000=raw!$B8913),1),"""")"),"")</f>
        <v/>
      </c>
      <c r="E8914" s="40" t="str">
        <f t="array" ref="E8914">IFERROR(INDEX(raw!$B:$H,MATCH(1,(raw!$B:$B=$B8914)*(raw!$D:$D=$C8914),0),7), "n/a")</f>
        <v/>
      </c>
    </row>
    <row r="8915">
      <c r="B8915" s="39" t="str">
        <f>IFERROR(raw!$B8914,"")</f>
        <v/>
      </c>
      <c r="C8915" s="39" t="str">
        <f>IFERROR(raw!$D8914,"")</f>
        <v/>
      </c>
      <c r="D8915" s="39" t="str">
        <f>IFERROR(__xludf.DUMMYFUNCTION("IFERROR(RANK(raw!$H8914,Filter(raw!$H$2:$H10000,raw!$B$2:$B10000=raw!$B8914),1),"""")"),"")</f>
        <v/>
      </c>
      <c r="E8915" s="40" t="str">
        <f t="array" ref="E8915">IFERROR(INDEX(raw!$B:$H,MATCH(1,(raw!$B:$B=$B8915)*(raw!$D:$D=$C8915),0),7), "n/a")</f>
        <v/>
      </c>
    </row>
    <row r="8916">
      <c r="B8916" s="39" t="str">
        <f>IFERROR(raw!$B8915,"")</f>
        <v/>
      </c>
      <c r="C8916" s="39" t="str">
        <f>IFERROR(raw!$D8915,"")</f>
        <v/>
      </c>
      <c r="D8916" s="39" t="str">
        <f>IFERROR(__xludf.DUMMYFUNCTION("IFERROR(RANK(raw!$H8915,Filter(raw!$H$2:$H10000,raw!$B$2:$B10000=raw!$B8915),1),"""")"),"")</f>
        <v/>
      </c>
      <c r="E8916" s="40" t="str">
        <f t="array" ref="E8916">IFERROR(INDEX(raw!$B:$H,MATCH(1,(raw!$B:$B=$B8916)*(raw!$D:$D=$C8916),0),7), "n/a")</f>
        <v/>
      </c>
    </row>
    <row r="8917">
      <c r="B8917" s="39" t="str">
        <f>IFERROR(raw!$B8916,"")</f>
        <v/>
      </c>
      <c r="C8917" s="39" t="str">
        <f>IFERROR(raw!$D8916,"")</f>
        <v/>
      </c>
      <c r="D8917" s="39" t="str">
        <f>IFERROR(__xludf.DUMMYFUNCTION("IFERROR(RANK(raw!$H8916,Filter(raw!$H$2:$H10000,raw!$B$2:$B10000=raw!$B8916),1),"""")"),"")</f>
        <v/>
      </c>
      <c r="E8917" s="40" t="str">
        <f t="array" ref="E8917">IFERROR(INDEX(raw!$B:$H,MATCH(1,(raw!$B:$B=$B8917)*(raw!$D:$D=$C8917),0),7), "n/a")</f>
        <v/>
      </c>
    </row>
    <row r="8918">
      <c r="B8918" s="39" t="str">
        <f>IFERROR(raw!$B8917,"")</f>
        <v/>
      </c>
      <c r="C8918" s="39" t="str">
        <f>IFERROR(raw!$D8917,"")</f>
        <v/>
      </c>
      <c r="D8918" s="39" t="str">
        <f>IFERROR(__xludf.DUMMYFUNCTION("IFERROR(RANK(raw!$H8917,Filter(raw!$H$2:$H10000,raw!$B$2:$B10000=raw!$B8917),1),"""")"),"")</f>
        <v/>
      </c>
      <c r="E8918" s="40" t="str">
        <f t="array" ref="E8918">IFERROR(INDEX(raw!$B:$H,MATCH(1,(raw!$B:$B=$B8918)*(raw!$D:$D=$C8918),0),7), "n/a")</f>
        <v/>
      </c>
    </row>
    <row r="8919">
      <c r="B8919" s="39" t="str">
        <f>IFERROR(raw!$B8918,"")</f>
        <v/>
      </c>
      <c r="C8919" s="39" t="str">
        <f>IFERROR(raw!$D8918,"")</f>
        <v/>
      </c>
      <c r="D8919" s="39" t="str">
        <f>IFERROR(__xludf.DUMMYFUNCTION("IFERROR(RANK(raw!$H8918,Filter(raw!$H$2:$H10000,raw!$B$2:$B10000=raw!$B8918),1),"""")"),"")</f>
        <v/>
      </c>
      <c r="E8919" s="40" t="str">
        <f t="array" ref="E8919">IFERROR(INDEX(raw!$B:$H,MATCH(1,(raw!$B:$B=$B8919)*(raw!$D:$D=$C8919),0),7), "n/a")</f>
        <v/>
      </c>
    </row>
    <row r="8920">
      <c r="B8920" s="39" t="str">
        <f>IFERROR(raw!$B8919,"")</f>
        <v/>
      </c>
      <c r="C8920" s="39" t="str">
        <f>IFERROR(raw!$D8919,"")</f>
        <v/>
      </c>
      <c r="D8920" s="39" t="str">
        <f>IFERROR(__xludf.DUMMYFUNCTION("IFERROR(RANK(raw!$H8919,Filter(raw!$H$2:$H10000,raw!$B$2:$B10000=raw!$B8919),1),"""")"),"")</f>
        <v/>
      </c>
      <c r="E8920" s="40" t="str">
        <f t="array" ref="E8920">IFERROR(INDEX(raw!$B:$H,MATCH(1,(raw!$B:$B=$B8920)*(raw!$D:$D=$C8920),0),7), "n/a")</f>
        <v/>
      </c>
    </row>
    <row r="8921">
      <c r="B8921" s="39" t="str">
        <f>IFERROR(raw!$B8920,"")</f>
        <v/>
      </c>
      <c r="C8921" s="39" t="str">
        <f>IFERROR(raw!$D8920,"")</f>
        <v/>
      </c>
      <c r="D8921" s="39" t="str">
        <f>IFERROR(__xludf.DUMMYFUNCTION("IFERROR(RANK(raw!$H8920,Filter(raw!$H$2:$H10000,raw!$B$2:$B10000=raw!$B8920),1),"""")"),"")</f>
        <v/>
      </c>
      <c r="E8921" s="40" t="str">
        <f t="array" ref="E8921">IFERROR(INDEX(raw!$B:$H,MATCH(1,(raw!$B:$B=$B8921)*(raw!$D:$D=$C8921),0),7), "n/a")</f>
        <v/>
      </c>
    </row>
    <row r="8922">
      <c r="B8922" s="39" t="str">
        <f>IFERROR(raw!$B8921,"")</f>
        <v/>
      </c>
      <c r="C8922" s="39" t="str">
        <f>IFERROR(raw!$D8921,"")</f>
        <v/>
      </c>
      <c r="D8922" s="39" t="str">
        <f>IFERROR(__xludf.DUMMYFUNCTION("IFERROR(RANK(raw!$H8921,Filter(raw!$H$2:$H10000,raw!$B$2:$B10000=raw!$B8921),1),"""")"),"")</f>
        <v/>
      </c>
      <c r="E8922" s="40" t="str">
        <f t="array" ref="E8922">IFERROR(INDEX(raw!$B:$H,MATCH(1,(raw!$B:$B=$B8922)*(raw!$D:$D=$C8922),0),7), "n/a")</f>
        <v/>
      </c>
    </row>
    <row r="8923">
      <c r="B8923" s="39" t="str">
        <f>IFERROR(raw!$B8922,"")</f>
        <v/>
      </c>
      <c r="C8923" s="39" t="str">
        <f>IFERROR(raw!$D8922,"")</f>
        <v/>
      </c>
      <c r="D8923" s="39" t="str">
        <f>IFERROR(__xludf.DUMMYFUNCTION("IFERROR(RANK(raw!$H8922,Filter(raw!$H$2:$H10000,raw!$B$2:$B10000=raw!$B8922),1),"""")"),"")</f>
        <v/>
      </c>
      <c r="E8923" s="40" t="str">
        <f t="array" ref="E8923">IFERROR(INDEX(raw!$B:$H,MATCH(1,(raw!$B:$B=$B8923)*(raw!$D:$D=$C8923),0),7), "n/a")</f>
        <v/>
      </c>
    </row>
    <row r="8924">
      <c r="B8924" s="39" t="str">
        <f>IFERROR(raw!$B8923,"")</f>
        <v/>
      </c>
      <c r="C8924" s="39" t="str">
        <f>IFERROR(raw!$D8923,"")</f>
        <v/>
      </c>
      <c r="D8924" s="39" t="str">
        <f>IFERROR(__xludf.DUMMYFUNCTION("IFERROR(RANK(raw!$H8923,Filter(raw!$H$2:$H10000,raw!$B$2:$B10000=raw!$B8923),1),"""")"),"")</f>
        <v/>
      </c>
      <c r="E8924" s="40" t="str">
        <f t="array" ref="E8924">IFERROR(INDEX(raw!$B:$H,MATCH(1,(raw!$B:$B=$B8924)*(raw!$D:$D=$C8924),0),7), "n/a")</f>
        <v/>
      </c>
    </row>
    <row r="8925">
      <c r="B8925" s="39" t="str">
        <f>IFERROR(raw!$B8924,"")</f>
        <v/>
      </c>
      <c r="C8925" s="39" t="str">
        <f>IFERROR(raw!$D8924,"")</f>
        <v/>
      </c>
      <c r="D8925" s="39" t="str">
        <f>IFERROR(__xludf.DUMMYFUNCTION("IFERROR(RANK(raw!$H8924,Filter(raw!$H$2:$H10000,raw!$B$2:$B10000=raw!$B8924),1),"""")"),"")</f>
        <v/>
      </c>
      <c r="E8925" s="40" t="str">
        <f t="array" ref="E8925">IFERROR(INDEX(raw!$B:$H,MATCH(1,(raw!$B:$B=$B8925)*(raw!$D:$D=$C8925),0),7), "n/a")</f>
        <v/>
      </c>
    </row>
    <row r="8926">
      <c r="B8926" s="39" t="str">
        <f>IFERROR(raw!$B8925,"")</f>
        <v/>
      </c>
      <c r="C8926" s="39" t="str">
        <f>IFERROR(raw!$D8925,"")</f>
        <v/>
      </c>
      <c r="D8926" s="39" t="str">
        <f>IFERROR(__xludf.DUMMYFUNCTION("IFERROR(RANK(raw!$H8925,Filter(raw!$H$2:$H10000,raw!$B$2:$B10000=raw!$B8925),1),"""")"),"")</f>
        <v/>
      </c>
      <c r="E8926" s="40" t="str">
        <f t="array" ref="E8926">IFERROR(INDEX(raw!$B:$H,MATCH(1,(raw!$B:$B=$B8926)*(raw!$D:$D=$C8926),0),7), "n/a")</f>
        <v/>
      </c>
    </row>
    <row r="8927">
      <c r="B8927" s="39" t="str">
        <f>IFERROR(raw!$B8926,"")</f>
        <v/>
      </c>
      <c r="C8927" s="39" t="str">
        <f>IFERROR(raw!$D8926,"")</f>
        <v/>
      </c>
      <c r="D8927" s="39" t="str">
        <f>IFERROR(__xludf.DUMMYFUNCTION("IFERROR(RANK(raw!$H8926,Filter(raw!$H$2:$H10000,raw!$B$2:$B10000=raw!$B8926),1),"""")"),"")</f>
        <v/>
      </c>
      <c r="E8927" s="40" t="str">
        <f t="array" ref="E8927">IFERROR(INDEX(raw!$B:$H,MATCH(1,(raw!$B:$B=$B8927)*(raw!$D:$D=$C8927),0),7), "n/a")</f>
        <v/>
      </c>
    </row>
    <row r="8928">
      <c r="B8928" s="39" t="str">
        <f>IFERROR(raw!$B8927,"")</f>
        <v/>
      </c>
      <c r="C8928" s="39" t="str">
        <f>IFERROR(raw!$D8927,"")</f>
        <v/>
      </c>
      <c r="D8928" s="39" t="str">
        <f>IFERROR(__xludf.DUMMYFUNCTION("IFERROR(RANK(raw!$H8927,Filter(raw!$H$2:$H10000,raw!$B$2:$B10000=raw!$B8927),1),"""")"),"")</f>
        <v/>
      </c>
      <c r="E8928" s="40" t="str">
        <f t="array" ref="E8928">IFERROR(INDEX(raw!$B:$H,MATCH(1,(raw!$B:$B=$B8928)*(raw!$D:$D=$C8928),0),7), "n/a")</f>
        <v/>
      </c>
    </row>
    <row r="8929">
      <c r="B8929" s="39" t="str">
        <f>IFERROR(raw!$B8928,"")</f>
        <v/>
      </c>
      <c r="C8929" s="39" t="str">
        <f>IFERROR(raw!$D8928,"")</f>
        <v/>
      </c>
      <c r="D8929" s="39" t="str">
        <f>IFERROR(__xludf.DUMMYFUNCTION("IFERROR(RANK(raw!$H8928,Filter(raw!$H$2:$H10000,raw!$B$2:$B10000=raw!$B8928),1),"""")"),"")</f>
        <v/>
      </c>
      <c r="E8929" s="40" t="str">
        <f t="array" ref="E8929">IFERROR(INDEX(raw!$B:$H,MATCH(1,(raw!$B:$B=$B8929)*(raw!$D:$D=$C8929),0),7), "n/a")</f>
        <v/>
      </c>
    </row>
    <row r="8930">
      <c r="B8930" s="39" t="str">
        <f>IFERROR(raw!$B8929,"")</f>
        <v/>
      </c>
      <c r="C8930" s="39" t="str">
        <f>IFERROR(raw!$D8929,"")</f>
        <v/>
      </c>
      <c r="D8930" s="39" t="str">
        <f>IFERROR(__xludf.DUMMYFUNCTION("IFERROR(RANK(raw!$H8929,Filter(raw!$H$2:$H10000,raw!$B$2:$B10000=raw!$B8929),1),"""")"),"")</f>
        <v/>
      </c>
      <c r="E8930" s="40" t="str">
        <f t="array" ref="E8930">IFERROR(INDEX(raw!$B:$H,MATCH(1,(raw!$B:$B=$B8930)*(raw!$D:$D=$C8930),0),7), "n/a")</f>
        <v/>
      </c>
    </row>
    <row r="8931">
      <c r="B8931" s="39" t="str">
        <f>IFERROR(raw!$B8930,"")</f>
        <v/>
      </c>
      <c r="C8931" s="39" t="str">
        <f>IFERROR(raw!$D8930,"")</f>
        <v/>
      </c>
      <c r="D8931" s="39" t="str">
        <f>IFERROR(__xludf.DUMMYFUNCTION("IFERROR(RANK(raw!$H8930,Filter(raw!$H$2:$H10000,raw!$B$2:$B10000=raw!$B8930),1),"""")"),"")</f>
        <v/>
      </c>
      <c r="E8931" s="40" t="str">
        <f t="array" ref="E8931">IFERROR(INDEX(raw!$B:$H,MATCH(1,(raw!$B:$B=$B8931)*(raw!$D:$D=$C8931),0),7), "n/a")</f>
        <v/>
      </c>
    </row>
    <row r="8932">
      <c r="B8932" s="39" t="str">
        <f>IFERROR(raw!$B8931,"")</f>
        <v/>
      </c>
      <c r="C8932" s="39" t="str">
        <f>IFERROR(raw!$D8931,"")</f>
        <v/>
      </c>
      <c r="D8932" s="39" t="str">
        <f>IFERROR(__xludf.DUMMYFUNCTION("IFERROR(RANK(raw!$H8931,Filter(raw!$H$2:$H10000,raw!$B$2:$B10000=raw!$B8931),1),"""")"),"")</f>
        <v/>
      </c>
      <c r="E8932" s="40" t="str">
        <f t="array" ref="E8932">IFERROR(INDEX(raw!$B:$H,MATCH(1,(raw!$B:$B=$B8932)*(raw!$D:$D=$C8932),0),7), "n/a")</f>
        <v/>
      </c>
    </row>
    <row r="8933">
      <c r="B8933" s="39" t="str">
        <f>IFERROR(raw!$B8932,"")</f>
        <v/>
      </c>
      <c r="C8933" s="39" t="str">
        <f>IFERROR(raw!$D8932,"")</f>
        <v/>
      </c>
      <c r="D8933" s="39" t="str">
        <f>IFERROR(__xludf.DUMMYFUNCTION("IFERROR(RANK(raw!$H8932,Filter(raw!$H$2:$H10000,raw!$B$2:$B10000=raw!$B8932),1),"""")"),"")</f>
        <v/>
      </c>
      <c r="E8933" s="40" t="str">
        <f t="array" ref="E8933">IFERROR(INDEX(raw!$B:$H,MATCH(1,(raw!$B:$B=$B8933)*(raw!$D:$D=$C8933),0),7), "n/a")</f>
        <v/>
      </c>
    </row>
    <row r="8934">
      <c r="B8934" s="39" t="str">
        <f>IFERROR(raw!$B8933,"")</f>
        <v/>
      </c>
      <c r="C8934" s="39" t="str">
        <f>IFERROR(raw!$D8933,"")</f>
        <v/>
      </c>
      <c r="D8934" s="39" t="str">
        <f>IFERROR(__xludf.DUMMYFUNCTION("IFERROR(RANK(raw!$H8933,Filter(raw!$H$2:$H10000,raw!$B$2:$B10000=raw!$B8933),1),"""")"),"")</f>
        <v/>
      </c>
      <c r="E8934" s="40" t="str">
        <f t="array" ref="E8934">IFERROR(INDEX(raw!$B:$H,MATCH(1,(raw!$B:$B=$B8934)*(raw!$D:$D=$C8934),0),7), "n/a")</f>
        <v/>
      </c>
    </row>
    <row r="8935">
      <c r="B8935" s="39" t="str">
        <f>IFERROR(raw!$B8934,"")</f>
        <v/>
      </c>
      <c r="C8935" s="39" t="str">
        <f>IFERROR(raw!$D8934,"")</f>
        <v/>
      </c>
      <c r="D8935" s="39" t="str">
        <f>IFERROR(__xludf.DUMMYFUNCTION("IFERROR(RANK(raw!$H8934,Filter(raw!$H$2:$H10000,raw!$B$2:$B10000=raw!$B8934),1),"""")"),"")</f>
        <v/>
      </c>
      <c r="E8935" s="40" t="str">
        <f t="array" ref="E8935">IFERROR(INDEX(raw!$B:$H,MATCH(1,(raw!$B:$B=$B8935)*(raw!$D:$D=$C8935),0),7), "n/a")</f>
        <v/>
      </c>
    </row>
    <row r="8936">
      <c r="B8936" s="39" t="str">
        <f>IFERROR(raw!$B8935,"")</f>
        <v/>
      </c>
      <c r="C8936" s="39" t="str">
        <f>IFERROR(raw!$D8935,"")</f>
        <v/>
      </c>
      <c r="D8936" s="39" t="str">
        <f>IFERROR(__xludf.DUMMYFUNCTION("IFERROR(RANK(raw!$H8935,Filter(raw!$H$2:$H10000,raw!$B$2:$B10000=raw!$B8935),1),"""")"),"")</f>
        <v/>
      </c>
      <c r="E8936" s="40" t="str">
        <f t="array" ref="E8936">IFERROR(INDEX(raw!$B:$H,MATCH(1,(raw!$B:$B=$B8936)*(raw!$D:$D=$C8936),0),7), "n/a")</f>
        <v/>
      </c>
    </row>
    <row r="8937">
      <c r="B8937" s="39" t="str">
        <f>IFERROR(raw!$B8936,"")</f>
        <v/>
      </c>
      <c r="C8937" s="39" t="str">
        <f>IFERROR(raw!$D8936,"")</f>
        <v/>
      </c>
      <c r="D8937" s="39" t="str">
        <f>IFERROR(__xludf.DUMMYFUNCTION("IFERROR(RANK(raw!$H8936,Filter(raw!$H$2:$H10000,raw!$B$2:$B10000=raw!$B8936),1),"""")"),"")</f>
        <v/>
      </c>
      <c r="E8937" s="40" t="str">
        <f t="array" ref="E8937">IFERROR(INDEX(raw!$B:$H,MATCH(1,(raw!$B:$B=$B8937)*(raw!$D:$D=$C8937),0),7), "n/a")</f>
        <v/>
      </c>
    </row>
    <row r="8938">
      <c r="B8938" s="39" t="str">
        <f>IFERROR(raw!$B8937,"")</f>
        <v/>
      </c>
      <c r="C8938" s="39" t="str">
        <f>IFERROR(raw!$D8937,"")</f>
        <v/>
      </c>
      <c r="D8938" s="39" t="str">
        <f>IFERROR(__xludf.DUMMYFUNCTION("IFERROR(RANK(raw!$H8937,Filter(raw!$H$2:$H10000,raw!$B$2:$B10000=raw!$B8937),1),"""")"),"")</f>
        <v/>
      </c>
      <c r="E8938" s="40" t="str">
        <f t="array" ref="E8938">IFERROR(INDEX(raw!$B:$H,MATCH(1,(raw!$B:$B=$B8938)*(raw!$D:$D=$C8938),0),7), "n/a")</f>
        <v/>
      </c>
    </row>
    <row r="8939">
      <c r="B8939" s="39" t="str">
        <f>IFERROR(raw!$B8938,"")</f>
        <v/>
      </c>
      <c r="C8939" s="39" t="str">
        <f>IFERROR(raw!$D8938,"")</f>
        <v/>
      </c>
      <c r="D8939" s="39" t="str">
        <f>IFERROR(__xludf.DUMMYFUNCTION("IFERROR(RANK(raw!$H8938,Filter(raw!$H$2:$H10000,raw!$B$2:$B10000=raw!$B8938),1),"""")"),"")</f>
        <v/>
      </c>
      <c r="E8939" s="40" t="str">
        <f t="array" ref="E8939">IFERROR(INDEX(raw!$B:$H,MATCH(1,(raw!$B:$B=$B8939)*(raw!$D:$D=$C8939),0),7), "n/a")</f>
        <v/>
      </c>
    </row>
    <row r="8940">
      <c r="B8940" s="39" t="str">
        <f>IFERROR(raw!$B8939,"")</f>
        <v/>
      </c>
      <c r="C8940" s="39" t="str">
        <f>IFERROR(raw!$D8939,"")</f>
        <v/>
      </c>
      <c r="D8940" s="39" t="str">
        <f>IFERROR(__xludf.DUMMYFUNCTION("IFERROR(RANK(raw!$H8939,Filter(raw!$H$2:$H10000,raw!$B$2:$B10000=raw!$B8939),1),"""")"),"")</f>
        <v/>
      </c>
      <c r="E8940" s="40" t="str">
        <f t="array" ref="E8940">IFERROR(INDEX(raw!$B:$H,MATCH(1,(raw!$B:$B=$B8940)*(raw!$D:$D=$C8940),0),7), "n/a")</f>
        <v/>
      </c>
    </row>
    <row r="8941">
      <c r="B8941" s="39" t="str">
        <f>IFERROR(raw!$B8940,"")</f>
        <v/>
      </c>
      <c r="C8941" s="39" t="str">
        <f>IFERROR(raw!$D8940,"")</f>
        <v/>
      </c>
      <c r="D8941" s="39" t="str">
        <f>IFERROR(__xludf.DUMMYFUNCTION("IFERROR(RANK(raw!$H8940,Filter(raw!$H$2:$H10000,raw!$B$2:$B10000=raw!$B8940),1),"""")"),"")</f>
        <v/>
      </c>
      <c r="E8941" s="40" t="str">
        <f t="array" ref="E8941">IFERROR(INDEX(raw!$B:$H,MATCH(1,(raw!$B:$B=$B8941)*(raw!$D:$D=$C8941),0),7), "n/a")</f>
        <v/>
      </c>
    </row>
    <row r="8942">
      <c r="B8942" s="39" t="str">
        <f>IFERROR(raw!$B8941,"")</f>
        <v/>
      </c>
      <c r="C8942" s="39" t="str">
        <f>IFERROR(raw!$D8941,"")</f>
        <v/>
      </c>
      <c r="D8942" s="39" t="str">
        <f>IFERROR(__xludf.DUMMYFUNCTION("IFERROR(RANK(raw!$H8941,Filter(raw!$H$2:$H10000,raw!$B$2:$B10000=raw!$B8941),1),"""")"),"")</f>
        <v/>
      </c>
      <c r="E8942" s="40" t="str">
        <f t="array" ref="E8942">IFERROR(INDEX(raw!$B:$H,MATCH(1,(raw!$B:$B=$B8942)*(raw!$D:$D=$C8942),0),7), "n/a")</f>
        <v/>
      </c>
    </row>
    <row r="8943">
      <c r="B8943" s="39" t="str">
        <f>IFERROR(raw!$B8942,"")</f>
        <v/>
      </c>
      <c r="C8943" s="39" t="str">
        <f>IFERROR(raw!$D8942,"")</f>
        <v/>
      </c>
      <c r="D8943" s="39" t="str">
        <f>IFERROR(__xludf.DUMMYFUNCTION("IFERROR(RANK(raw!$H8942,Filter(raw!$H$2:$H10000,raw!$B$2:$B10000=raw!$B8942),1),"""")"),"")</f>
        <v/>
      </c>
      <c r="E8943" s="40" t="str">
        <f t="array" ref="E8943">IFERROR(INDEX(raw!$B:$H,MATCH(1,(raw!$B:$B=$B8943)*(raw!$D:$D=$C8943),0),7), "n/a")</f>
        <v/>
      </c>
    </row>
    <row r="8944">
      <c r="B8944" s="39" t="str">
        <f>IFERROR(raw!$B8943,"")</f>
        <v/>
      </c>
      <c r="C8944" s="39" t="str">
        <f>IFERROR(raw!$D8943,"")</f>
        <v/>
      </c>
      <c r="D8944" s="39" t="str">
        <f>IFERROR(__xludf.DUMMYFUNCTION("IFERROR(RANK(raw!$H8943,Filter(raw!$H$2:$H10000,raw!$B$2:$B10000=raw!$B8943),1),"""")"),"")</f>
        <v/>
      </c>
      <c r="E8944" s="40" t="str">
        <f t="array" ref="E8944">IFERROR(INDEX(raw!$B:$H,MATCH(1,(raw!$B:$B=$B8944)*(raw!$D:$D=$C8944),0),7), "n/a")</f>
        <v/>
      </c>
    </row>
    <row r="8945">
      <c r="B8945" s="39" t="str">
        <f>IFERROR(raw!$B8944,"")</f>
        <v/>
      </c>
      <c r="C8945" s="39" t="str">
        <f>IFERROR(raw!$D8944,"")</f>
        <v/>
      </c>
      <c r="D8945" s="39" t="str">
        <f>IFERROR(__xludf.DUMMYFUNCTION("IFERROR(RANK(raw!$H8944,Filter(raw!$H$2:$H10000,raw!$B$2:$B10000=raw!$B8944),1),"""")"),"")</f>
        <v/>
      </c>
      <c r="E8945" s="40" t="str">
        <f t="array" ref="E8945">IFERROR(INDEX(raw!$B:$H,MATCH(1,(raw!$B:$B=$B8945)*(raw!$D:$D=$C8945),0),7), "n/a")</f>
        <v/>
      </c>
    </row>
    <row r="8946">
      <c r="B8946" s="39" t="str">
        <f>IFERROR(raw!$B8945,"")</f>
        <v/>
      </c>
      <c r="C8946" s="39" t="str">
        <f>IFERROR(raw!$D8945,"")</f>
        <v/>
      </c>
      <c r="D8946" s="39" t="str">
        <f>IFERROR(__xludf.DUMMYFUNCTION("IFERROR(RANK(raw!$H8945,Filter(raw!$H$2:$H10000,raw!$B$2:$B10000=raw!$B8945),1),"""")"),"")</f>
        <v/>
      </c>
      <c r="E8946" s="40" t="str">
        <f t="array" ref="E8946">IFERROR(INDEX(raw!$B:$H,MATCH(1,(raw!$B:$B=$B8946)*(raw!$D:$D=$C8946),0),7), "n/a")</f>
        <v/>
      </c>
    </row>
    <row r="8947">
      <c r="B8947" s="39" t="str">
        <f>IFERROR(raw!$B8946,"")</f>
        <v/>
      </c>
      <c r="C8947" s="39" t="str">
        <f>IFERROR(raw!$D8946,"")</f>
        <v/>
      </c>
      <c r="D8947" s="39" t="str">
        <f>IFERROR(__xludf.DUMMYFUNCTION("IFERROR(RANK(raw!$H8946,Filter(raw!$H$2:$H10000,raw!$B$2:$B10000=raw!$B8946),1),"""")"),"")</f>
        <v/>
      </c>
      <c r="E8947" s="40" t="str">
        <f t="array" ref="E8947">IFERROR(INDEX(raw!$B:$H,MATCH(1,(raw!$B:$B=$B8947)*(raw!$D:$D=$C8947),0),7), "n/a")</f>
        <v/>
      </c>
    </row>
    <row r="8948">
      <c r="B8948" s="39" t="str">
        <f>IFERROR(raw!$B8947,"")</f>
        <v/>
      </c>
      <c r="C8948" s="39" t="str">
        <f>IFERROR(raw!$D8947,"")</f>
        <v/>
      </c>
      <c r="D8948" s="39" t="str">
        <f>IFERROR(__xludf.DUMMYFUNCTION("IFERROR(RANK(raw!$H8947,Filter(raw!$H$2:$H10000,raw!$B$2:$B10000=raw!$B8947),1),"""")"),"")</f>
        <v/>
      </c>
      <c r="E8948" s="40" t="str">
        <f t="array" ref="E8948">IFERROR(INDEX(raw!$B:$H,MATCH(1,(raw!$B:$B=$B8948)*(raw!$D:$D=$C8948),0),7), "n/a")</f>
        <v/>
      </c>
    </row>
    <row r="8949">
      <c r="B8949" s="39" t="str">
        <f>IFERROR(raw!$B8948,"")</f>
        <v/>
      </c>
      <c r="C8949" s="39" t="str">
        <f>IFERROR(raw!$D8948,"")</f>
        <v/>
      </c>
      <c r="D8949" s="39" t="str">
        <f>IFERROR(__xludf.DUMMYFUNCTION("IFERROR(RANK(raw!$H8948,Filter(raw!$H$2:$H10000,raw!$B$2:$B10000=raw!$B8948),1),"""")"),"")</f>
        <v/>
      </c>
      <c r="E8949" s="40" t="str">
        <f t="array" ref="E8949">IFERROR(INDEX(raw!$B:$H,MATCH(1,(raw!$B:$B=$B8949)*(raw!$D:$D=$C8949),0),7), "n/a")</f>
        <v/>
      </c>
    </row>
    <row r="8950">
      <c r="B8950" s="39" t="str">
        <f>IFERROR(raw!$B8949,"")</f>
        <v/>
      </c>
      <c r="C8950" s="39" t="str">
        <f>IFERROR(raw!$D8949,"")</f>
        <v/>
      </c>
      <c r="D8950" s="39" t="str">
        <f>IFERROR(__xludf.DUMMYFUNCTION("IFERROR(RANK(raw!$H8949,Filter(raw!$H$2:$H10000,raw!$B$2:$B10000=raw!$B8949),1),"""")"),"")</f>
        <v/>
      </c>
      <c r="E8950" s="40" t="str">
        <f t="array" ref="E8950">IFERROR(INDEX(raw!$B:$H,MATCH(1,(raw!$B:$B=$B8950)*(raw!$D:$D=$C8950),0),7), "n/a")</f>
        <v/>
      </c>
    </row>
    <row r="8951">
      <c r="B8951" s="39" t="str">
        <f>IFERROR(raw!$B8950,"")</f>
        <v/>
      </c>
      <c r="C8951" s="39" t="str">
        <f>IFERROR(raw!$D8950,"")</f>
        <v/>
      </c>
      <c r="D8951" s="39" t="str">
        <f>IFERROR(__xludf.DUMMYFUNCTION("IFERROR(RANK(raw!$H8950,Filter(raw!$H$2:$H10000,raw!$B$2:$B10000=raw!$B8950),1),"""")"),"")</f>
        <v/>
      </c>
      <c r="E8951" s="40" t="str">
        <f t="array" ref="E8951">IFERROR(INDEX(raw!$B:$H,MATCH(1,(raw!$B:$B=$B8951)*(raw!$D:$D=$C8951),0),7), "n/a")</f>
        <v/>
      </c>
    </row>
    <row r="8952">
      <c r="B8952" s="39" t="str">
        <f>IFERROR(raw!$B8951,"")</f>
        <v/>
      </c>
      <c r="C8952" s="39" t="str">
        <f>IFERROR(raw!$D8951,"")</f>
        <v/>
      </c>
      <c r="D8952" s="39" t="str">
        <f>IFERROR(__xludf.DUMMYFUNCTION("IFERROR(RANK(raw!$H8951,Filter(raw!$H$2:$H10000,raw!$B$2:$B10000=raw!$B8951),1),"""")"),"")</f>
        <v/>
      </c>
      <c r="E8952" s="40" t="str">
        <f t="array" ref="E8952">IFERROR(INDEX(raw!$B:$H,MATCH(1,(raw!$B:$B=$B8952)*(raw!$D:$D=$C8952),0),7), "n/a")</f>
        <v/>
      </c>
    </row>
    <row r="8953">
      <c r="B8953" s="39" t="str">
        <f>IFERROR(raw!$B8952,"")</f>
        <v/>
      </c>
      <c r="C8953" s="39" t="str">
        <f>IFERROR(raw!$D8952,"")</f>
        <v/>
      </c>
      <c r="D8953" s="39" t="str">
        <f>IFERROR(__xludf.DUMMYFUNCTION("IFERROR(RANK(raw!$H8952,Filter(raw!$H$2:$H10000,raw!$B$2:$B10000=raw!$B8952),1),"""")"),"")</f>
        <v/>
      </c>
      <c r="E8953" s="40" t="str">
        <f t="array" ref="E8953">IFERROR(INDEX(raw!$B:$H,MATCH(1,(raw!$B:$B=$B8953)*(raw!$D:$D=$C8953),0),7), "n/a")</f>
        <v/>
      </c>
    </row>
    <row r="8954">
      <c r="B8954" s="39" t="str">
        <f>IFERROR(raw!$B8953,"")</f>
        <v/>
      </c>
      <c r="C8954" s="39" t="str">
        <f>IFERROR(raw!$D8953,"")</f>
        <v/>
      </c>
      <c r="D8954" s="39" t="str">
        <f>IFERROR(__xludf.DUMMYFUNCTION("IFERROR(RANK(raw!$H8953,Filter(raw!$H$2:$H10000,raw!$B$2:$B10000=raw!$B8953),1),"""")"),"")</f>
        <v/>
      </c>
      <c r="E8954" s="40" t="str">
        <f t="array" ref="E8954">IFERROR(INDEX(raw!$B:$H,MATCH(1,(raw!$B:$B=$B8954)*(raw!$D:$D=$C8954),0),7), "n/a")</f>
        <v/>
      </c>
    </row>
    <row r="8955">
      <c r="B8955" s="39" t="str">
        <f>IFERROR(raw!$B8954,"")</f>
        <v/>
      </c>
      <c r="C8955" s="39" t="str">
        <f>IFERROR(raw!$D8954,"")</f>
        <v/>
      </c>
      <c r="D8955" s="39" t="str">
        <f>IFERROR(__xludf.DUMMYFUNCTION("IFERROR(RANK(raw!$H8954,Filter(raw!$H$2:$H10000,raw!$B$2:$B10000=raw!$B8954),1),"""")"),"")</f>
        <v/>
      </c>
      <c r="E8955" s="40" t="str">
        <f t="array" ref="E8955">IFERROR(INDEX(raw!$B:$H,MATCH(1,(raw!$B:$B=$B8955)*(raw!$D:$D=$C8955),0),7), "n/a")</f>
        <v/>
      </c>
    </row>
    <row r="8956">
      <c r="B8956" s="39" t="str">
        <f>IFERROR(raw!$B8955,"")</f>
        <v/>
      </c>
      <c r="C8956" s="39" t="str">
        <f>IFERROR(raw!$D8955,"")</f>
        <v/>
      </c>
      <c r="D8956" s="39" t="str">
        <f>IFERROR(__xludf.DUMMYFUNCTION("IFERROR(RANK(raw!$H8955,Filter(raw!$H$2:$H10000,raw!$B$2:$B10000=raw!$B8955),1),"""")"),"")</f>
        <v/>
      </c>
      <c r="E8956" s="40" t="str">
        <f t="array" ref="E8956">IFERROR(INDEX(raw!$B:$H,MATCH(1,(raw!$B:$B=$B8956)*(raw!$D:$D=$C8956),0),7), "n/a")</f>
        <v/>
      </c>
    </row>
    <row r="8957">
      <c r="B8957" s="39" t="str">
        <f>IFERROR(raw!$B8956,"")</f>
        <v/>
      </c>
      <c r="C8957" s="39" t="str">
        <f>IFERROR(raw!$D8956,"")</f>
        <v/>
      </c>
      <c r="D8957" s="39" t="str">
        <f>IFERROR(__xludf.DUMMYFUNCTION("IFERROR(RANK(raw!$H8956,Filter(raw!$H$2:$H10000,raw!$B$2:$B10000=raw!$B8956),1),"""")"),"")</f>
        <v/>
      </c>
      <c r="E8957" s="40" t="str">
        <f t="array" ref="E8957">IFERROR(INDEX(raw!$B:$H,MATCH(1,(raw!$B:$B=$B8957)*(raw!$D:$D=$C8957),0),7), "n/a")</f>
        <v/>
      </c>
    </row>
    <row r="8958">
      <c r="B8958" s="39" t="str">
        <f>IFERROR(raw!$B8957,"")</f>
        <v/>
      </c>
      <c r="C8958" s="39" t="str">
        <f>IFERROR(raw!$D8957,"")</f>
        <v/>
      </c>
      <c r="D8958" s="39" t="str">
        <f>IFERROR(__xludf.DUMMYFUNCTION("IFERROR(RANK(raw!$H8957,Filter(raw!$H$2:$H10000,raw!$B$2:$B10000=raw!$B8957),1),"""")"),"")</f>
        <v/>
      </c>
      <c r="E8958" s="40" t="str">
        <f t="array" ref="E8958">IFERROR(INDEX(raw!$B:$H,MATCH(1,(raw!$B:$B=$B8958)*(raw!$D:$D=$C8958),0),7), "n/a")</f>
        <v/>
      </c>
    </row>
    <row r="8959">
      <c r="B8959" s="39" t="str">
        <f>IFERROR(raw!$B8958,"")</f>
        <v/>
      </c>
      <c r="C8959" s="39" t="str">
        <f>IFERROR(raw!$D8958,"")</f>
        <v/>
      </c>
      <c r="D8959" s="39" t="str">
        <f>IFERROR(__xludf.DUMMYFUNCTION("IFERROR(RANK(raw!$H8958,Filter(raw!$H$2:$H10000,raw!$B$2:$B10000=raw!$B8958),1),"""")"),"")</f>
        <v/>
      </c>
      <c r="E8959" s="40" t="str">
        <f t="array" ref="E8959">IFERROR(INDEX(raw!$B:$H,MATCH(1,(raw!$B:$B=$B8959)*(raw!$D:$D=$C8959),0),7), "n/a")</f>
        <v/>
      </c>
    </row>
    <row r="8960">
      <c r="B8960" s="39" t="str">
        <f>IFERROR(raw!$B8959,"")</f>
        <v/>
      </c>
      <c r="C8960" s="39" t="str">
        <f>IFERROR(raw!$D8959,"")</f>
        <v/>
      </c>
      <c r="D8960" s="39" t="str">
        <f>IFERROR(__xludf.DUMMYFUNCTION("IFERROR(RANK(raw!$H8959,Filter(raw!$H$2:$H10000,raw!$B$2:$B10000=raw!$B8959),1),"""")"),"")</f>
        <v/>
      </c>
      <c r="E8960" s="40" t="str">
        <f t="array" ref="E8960">IFERROR(INDEX(raw!$B:$H,MATCH(1,(raw!$B:$B=$B8960)*(raw!$D:$D=$C8960),0),7), "n/a")</f>
        <v/>
      </c>
    </row>
    <row r="8961">
      <c r="B8961" s="39" t="str">
        <f>IFERROR(raw!$B8960,"")</f>
        <v/>
      </c>
      <c r="C8961" s="39" t="str">
        <f>IFERROR(raw!$D8960,"")</f>
        <v/>
      </c>
      <c r="D8961" s="39" t="str">
        <f>IFERROR(__xludf.DUMMYFUNCTION("IFERROR(RANK(raw!$H8960,Filter(raw!$H$2:$H10000,raw!$B$2:$B10000=raw!$B8960),1),"""")"),"")</f>
        <v/>
      </c>
      <c r="E8961" s="40" t="str">
        <f t="array" ref="E8961">IFERROR(INDEX(raw!$B:$H,MATCH(1,(raw!$B:$B=$B8961)*(raw!$D:$D=$C8961),0),7), "n/a")</f>
        <v/>
      </c>
    </row>
    <row r="8962">
      <c r="B8962" s="39" t="str">
        <f>IFERROR(raw!$B8961,"")</f>
        <v/>
      </c>
      <c r="C8962" s="39" t="str">
        <f>IFERROR(raw!$D8961,"")</f>
        <v/>
      </c>
      <c r="D8962" s="39" t="str">
        <f>IFERROR(__xludf.DUMMYFUNCTION("IFERROR(RANK(raw!$H8961,Filter(raw!$H$2:$H10000,raw!$B$2:$B10000=raw!$B8961),1),"""")"),"")</f>
        <v/>
      </c>
      <c r="E8962" s="40" t="str">
        <f t="array" ref="E8962">IFERROR(INDEX(raw!$B:$H,MATCH(1,(raw!$B:$B=$B8962)*(raw!$D:$D=$C8962),0),7), "n/a")</f>
        <v/>
      </c>
    </row>
    <row r="8963">
      <c r="B8963" s="39" t="str">
        <f>IFERROR(raw!$B8962,"")</f>
        <v/>
      </c>
      <c r="C8963" s="39" t="str">
        <f>IFERROR(raw!$D8962,"")</f>
        <v/>
      </c>
      <c r="D8963" s="39" t="str">
        <f>IFERROR(__xludf.DUMMYFUNCTION("IFERROR(RANK(raw!$H8962,Filter(raw!$H$2:$H10000,raw!$B$2:$B10000=raw!$B8962),1),"""")"),"")</f>
        <v/>
      </c>
      <c r="E8963" s="40" t="str">
        <f t="array" ref="E8963">IFERROR(INDEX(raw!$B:$H,MATCH(1,(raw!$B:$B=$B8963)*(raw!$D:$D=$C8963),0),7), "n/a")</f>
        <v/>
      </c>
    </row>
    <row r="8964">
      <c r="B8964" s="39" t="str">
        <f>IFERROR(raw!$B8963,"")</f>
        <v/>
      </c>
      <c r="C8964" s="39" t="str">
        <f>IFERROR(raw!$D8963,"")</f>
        <v/>
      </c>
      <c r="D8964" s="39" t="str">
        <f>IFERROR(__xludf.DUMMYFUNCTION("IFERROR(RANK(raw!$H8963,Filter(raw!$H$2:$H10000,raw!$B$2:$B10000=raw!$B8963),1),"""")"),"")</f>
        <v/>
      </c>
      <c r="E8964" s="40" t="str">
        <f t="array" ref="E8964">IFERROR(INDEX(raw!$B:$H,MATCH(1,(raw!$B:$B=$B8964)*(raw!$D:$D=$C8964),0),7), "n/a")</f>
        <v/>
      </c>
    </row>
    <row r="8965">
      <c r="B8965" s="39" t="str">
        <f>IFERROR(raw!$B8964,"")</f>
        <v/>
      </c>
      <c r="C8965" s="39" t="str">
        <f>IFERROR(raw!$D8964,"")</f>
        <v/>
      </c>
      <c r="D8965" s="39" t="str">
        <f>IFERROR(__xludf.DUMMYFUNCTION("IFERROR(RANK(raw!$H8964,Filter(raw!$H$2:$H10000,raw!$B$2:$B10000=raw!$B8964),1),"""")"),"")</f>
        <v/>
      </c>
      <c r="E8965" s="40" t="str">
        <f t="array" ref="E8965">IFERROR(INDEX(raw!$B:$H,MATCH(1,(raw!$B:$B=$B8965)*(raw!$D:$D=$C8965),0),7), "n/a")</f>
        <v/>
      </c>
    </row>
    <row r="8966">
      <c r="B8966" s="39" t="str">
        <f>IFERROR(raw!$B8965,"")</f>
        <v/>
      </c>
      <c r="C8966" s="39" t="str">
        <f>IFERROR(raw!$D8965,"")</f>
        <v/>
      </c>
      <c r="D8966" s="39" t="str">
        <f>IFERROR(__xludf.DUMMYFUNCTION("IFERROR(RANK(raw!$H8965,Filter(raw!$H$2:$H10000,raw!$B$2:$B10000=raw!$B8965),1),"""")"),"")</f>
        <v/>
      </c>
      <c r="E8966" s="40" t="str">
        <f t="array" ref="E8966">IFERROR(INDEX(raw!$B:$H,MATCH(1,(raw!$B:$B=$B8966)*(raw!$D:$D=$C8966),0),7), "n/a")</f>
        <v/>
      </c>
    </row>
    <row r="8967">
      <c r="B8967" s="39" t="str">
        <f>IFERROR(raw!$B8966,"")</f>
        <v/>
      </c>
      <c r="C8967" s="39" t="str">
        <f>IFERROR(raw!$D8966,"")</f>
        <v/>
      </c>
      <c r="D8967" s="39" t="str">
        <f>IFERROR(__xludf.DUMMYFUNCTION("IFERROR(RANK(raw!$H8966,Filter(raw!$H$2:$H10000,raw!$B$2:$B10000=raw!$B8966),1),"""")"),"")</f>
        <v/>
      </c>
      <c r="E8967" s="40" t="str">
        <f t="array" ref="E8967">IFERROR(INDEX(raw!$B:$H,MATCH(1,(raw!$B:$B=$B8967)*(raw!$D:$D=$C8967),0),7), "n/a")</f>
        <v/>
      </c>
    </row>
    <row r="8968">
      <c r="B8968" s="39" t="str">
        <f>IFERROR(raw!$B8967,"")</f>
        <v/>
      </c>
      <c r="C8968" s="39" t="str">
        <f>IFERROR(raw!$D8967,"")</f>
        <v/>
      </c>
      <c r="D8968" s="39" t="str">
        <f>IFERROR(__xludf.DUMMYFUNCTION("IFERROR(RANK(raw!$H8967,Filter(raw!$H$2:$H10000,raw!$B$2:$B10000=raw!$B8967),1),"""")"),"")</f>
        <v/>
      </c>
      <c r="E8968" s="40" t="str">
        <f t="array" ref="E8968">IFERROR(INDEX(raw!$B:$H,MATCH(1,(raw!$B:$B=$B8968)*(raw!$D:$D=$C8968),0),7), "n/a")</f>
        <v/>
      </c>
    </row>
    <row r="8969">
      <c r="B8969" s="39" t="str">
        <f>IFERROR(raw!$B8968,"")</f>
        <v/>
      </c>
      <c r="C8969" s="39" t="str">
        <f>IFERROR(raw!$D8968,"")</f>
        <v/>
      </c>
      <c r="D8969" s="39" t="str">
        <f>IFERROR(__xludf.DUMMYFUNCTION("IFERROR(RANK(raw!$H8968,Filter(raw!$H$2:$H10000,raw!$B$2:$B10000=raw!$B8968),1),"""")"),"")</f>
        <v/>
      </c>
      <c r="E8969" s="40" t="str">
        <f t="array" ref="E8969">IFERROR(INDEX(raw!$B:$H,MATCH(1,(raw!$B:$B=$B8969)*(raw!$D:$D=$C8969),0),7), "n/a")</f>
        <v/>
      </c>
    </row>
    <row r="8970">
      <c r="B8970" s="39" t="str">
        <f>IFERROR(raw!$B8969,"")</f>
        <v/>
      </c>
      <c r="C8970" s="39" t="str">
        <f>IFERROR(raw!$D8969,"")</f>
        <v/>
      </c>
      <c r="D8970" s="39" t="str">
        <f>IFERROR(__xludf.DUMMYFUNCTION("IFERROR(RANK(raw!$H8969,Filter(raw!$H$2:$H10000,raw!$B$2:$B10000=raw!$B8969),1),"""")"),"")</f>
        <v/>
      </c>
      <c r="E8970" s="40" t="str">
        <f t="array" ref="E8970">IFERROR(INDEX(raw!$B:$H,MATCH(1,(raw!$B:$B=$B8970)*(raw!$D:$D=$C8970),0),7), "n/a")</f>
        <v/>
      </c>
    </row>
    <row r="8971">
      <c r="B8971" s="39" t="str">
        <f>IFERROR(raw!$B8970,"")</f>
        <v/>
      </c>
      <c r="C8971" s="39" t="str">
        <f>IFERROR(raw!$D8970,"")</f>
        <v/>
      </c>
      <c r="D8971" s="39" t="str">
        <f>IFERROR(__xludf.DUMMYFUNCTION("IFERROR(RANK(raw!$H8970,Filter(raw!$H$2:$H10000,raw!$B$2:$B10000=raw!$B8970),1),"""")"),"")</f>
        <v/>
      </c>
      <c r="E8971" s="40" t="str">
        <f t="array" ref="E8971">IFERROR(INDEX(raw!$B:$H,MATCH(1,(raw!$B:$B=$B8971)*(raw!$D:$D=$C8971),0),7), "n/a")</f>
        <v/>
      </c>
    </row>
    <row r="8972">
      <c r="B8972" s="39" t="str">
        <f>IFERROR(raw!$B8971,"")</f>
        <v/>
      </c>
      <c r="C8972" s="39" t="str">
        <f>IFERROR(raw!$D8971,"")</f>
        <v/>
      </c>
      <c r="D8972" s="39" t="str">
        <f>IFERROR(__xludf.DUMMYFUNCTION("IFERROR(RANK(raw!$H8971,Filter(raw!$H$2:$H10000,raw!$B$2:$B10000=raw!$B8971),1),"""")"),"")</f>
        <v/>
      </c>
      <c r="E8972" s="40" t="str">
        <f t="array" ref="E8972">IFERROR(INDEX(raw!$B:$H,MATCH(1,(raw!$B:$B=$B8972)*(raw!$D:$D=$C8972),0),7), "n/a")</f>
        <v/>
      </c>
    </row>
    <row r="8973">
      <c r="B8973" s="39" t="str">
        <f>IFERROR(raw!$B8972,"")</f>
        <v/>
      </c>
      <c r="C8973" s="39" t="str">
        <f>IFERROR(raw!$D8972,"")</f>
        <v/>
      </c>
      <c r="D8973" s="39" t="str">
        <f>IFERROR(__xludf.DUMMYFUNCTION("IFERROR(RANK(raw!$H8972,Filter(raw!$H$2:$H10000,raw!$B$2:$B10000=raw!$B8972),1),"""")"),"")</f>
        <v/>
      </c>
      <c r="E8973" s="40" t="str">
        <f t="array" ref="E8973">IFERROR(INDEX(raw!$B:$H,MATCH(1,(raw!$B:$B=$B8973)*(raw!$D:$D=$C8973),0),7), "n/a")</f>
        <v/>
      </c>
    </row>
    <row r="8974">
      <c r="B8974" s="39" t="str">
        <f>IFERROR(raw!$B8973,"")</f>
        <v/>
      </c>
      <c r="C8974" s="39" t="str">
        <f>IFERROR(raw!$D8973,"")</f>
        <v/>
      </c>
      <c r="D8974" s="39" t="str">
        <f>IFERROR(__xludf.DUMMYFUNCTION("IFERROR(RANK(raw!$H8973,Filter(raw!$H$2:$H10000,raw!$B$2:$B10000=raw!$B8973),1),"""")"),"")</f>
        <v/>
      </c>
      <c r="E8974" s="40" t="str">
        <f t="array" ref="E8974">IFERROR(INDEX(raw!$B:$H,MATCH(1,(raw!$B:$B=$B8974)*(raw!$D:$D=$C8974),0),7), "n/a")</f>
        <v/>
      </c>
    </row>
    <row r="8975">
      <c r="B8975" s="39" t="str">
        <f>IFERROR(raw!$B8974,"")</f>
        <v/>
      </c>
      <c r="C8975" s="39" t="str">
        <f>IFERROR(raw!$D8974,"")</f>
        <v/>
      </c>
      <c r="D8975" s="39" t="str">
        <f>IFERROR(__xludf.DUMMYFUNCTION("IFERROR(RANK(raw!$H8974,Filter(raw!$H$2:$H10000,raw!$B$2:$B10000=raw!$B8974),1),"""")"),"")</f>
        <v/>
      </c>
      <c r="E8975" s="40" t="str">
        <f t="array" ref="E8975">IFERROR(INDEX(raw!$B:$H,MATCH(1,(raw!$B:$B=$B8975)*(raw!$D:$D=$C8975),0),7), "n/a")</f>
        <v/>
      </c>
    </row>
    <row r="8976">
      <c r="B8976" s="39" t="str">
        <f>IFERROR(raw!$B8975,"")</f>
        <v/>
      </c>
      <c r="C8976" s="39" t="str">
        <f>IFERROR(raw!$D8975,"")</f>
        <v/>
      </c>
      <c r="D8976" s="39" t="str">
        <f>IFERROR(__xludf.DUMMYFUNCTION("IFERROR(RANK(raw!$H8975,Filter(raw!$H$2:$H10000,raw!$B$2:$B10000=raw!$B8975),1),"""")"),"")</f>
        <v/>
      </c>
      <c r="E8976" s="40" t="str">
        <f t="array" ref="E8976">IFERROR(INDEX(raw!$B:$H,MATCH(1,(raw!$B:$B=$B8976)*(raw!$D:$D=$C8976),0),7), "n/a")</f>
        <v/>
      </c>
    </row>
    <row r="8977">
      <c r="B8977" s="39" t="str">
        <f>IFERROR(raw!$B8976,"")</f>
        <v/>
      </c>
      <c r="C8977" s="39" t="str">
        <f>IFERROR(raw!$D8976,"")</f>
        <v/>
      </c>
      <c r="D8977" s="39" t="str">
        <f>IFERROR(__xludf.DUMMYFUNCTION("IFERROR(RANK(raw!$H8976,Filter(raw!$H$2:$H10000,raw!$B$2:$B10000=raw!$B8976),1),"""")"),"")</f>
        <v/>
      </c>
      <c r="E8977" s="40" t="str">
        <f t="array" ref="E8977">IFERROR(INDEX(raw!$B:$H,MATCH(1,(raw!$B:$B=$B8977)*(raw!$D:$D=$C8977),0),7), "n/a")</f>
        <v/>
      </c>
    </row>
    <row r="8978">
      <c r="B8978" s="39" t="str">
        <f>IFERROR(raw!$B8977,"")</f>
        <v/>
      </c>
      <c r="C8978" s="39" t="str">
        <f>IFERROR(raw!$D8977,"")</f>
        <v/>
      </c>
      <c r="D8978" s="39" t="str">
        <f>IFERROR(__xludf.DUMMYFUNCTION("IFERROR(RANK(raw!$H8977,Filter(raw!$H$2:$H10000,raw!$B$2:$B10000=raw!$B8977),1),"""")"),"")</f>
        <v/>
      </c>
      <c r="E8978" s="40" t="str">
        <f t="array" ref="E8978">IFERROR(INDEX(raw!$B:$H,MATCH(1,(raw!$B:$B=$B8978)*(raw!$D:$D=$C8978),0),7), "n/a")</f>
        <v/>
      </c>
    </row>
    <row r="8979">
      <c r="B8979" s="39" t="str">
        <f>IFERROR(raw!$B8978,"")</f>
        <v/>
      </c>
      <c r="C8979" s="39" t="str">
        <f>IFERROR(raw!$D8978,"")</f>
        <v/>
      </c>
      <c r="D8979" s="39" t="str">
        <f>IFERROR(__xludf.DUMMYFUNCTION("IFERROR(RANK(raw!$H8978,Filter(raw!$H$2:$H10000,raw!$B$2:$B10000=raw!$B8978),1),"""")"),"")</f>
        <v/>
      </c>
      <c r="E8979" s="40" t="str">
        <f t="array" ref="E8979">IFERROR(INDEX(raw!$B:$H,MATCH(1,(raw!$B:$B=$B8979)*(raw!$D:$D=$C8979),0),7), "n/a")</f>
        <v/>
      </c>
    </row>
    <row r="8980">
      <c r="B8980" s="39" t="str">
        <f>IFERROR(raw!$B8979,"")</f>
        <v/>
      </c>
      <c r="C8980" s="39" t="str">
        <f>IFERROR(raw!$D8979,"")</f>
        <v/>
      </c>
      <c r="D8980" s="39" t="str">
        <f>IFERROR(__xludf.DUMMYFUNCTION("IFERROR(RANK(raw!$H8979,Filter(raw!$H$2:$H10000,raw!$B$2:$B10000=raw!$B8979),1),"""")"),"")</f>
        <v/>
      </c>
      <c r="E8980" s="40" t="str">
        <f t="array" ref="E8980">IFERROR(INDEX(raw!$B:$H,MATCH(1,(raw!$B:$B=$B8980)*(raw!$D:$D=$C8980),0),7), "n/a")</f>
        <v/>
      </c>
    </row>
    <row r="8981">
      <c r="B8981" s="39" t="str">
        <f>IFERROR(raw!$B8980,"")</f>
        <v/>
      </c>
      <c r="C8981" s="39" t="str">
        <f>IFERROR(raw!$D8980,"")</f>
        <v/>
      </c>
      <c r="D8981" s="39" t="str">
        <f>IFERROR(__xludf.DUMMYFUNCTION("IFERROR(RANK(raw!$H8980,Filter(raw!$H$2:$H10000,raw!$B$2:$B10000=raw!$B8980),1),"""")"),"")</f>
        <v/>
      </c>
      <c r="E8981" s="40" t="str">
        <f t="array" ref="E8981">IFERROR(INDEX(raw!$B:$H,MATCH(1,(raw!$B:$B=$B8981)*(raw!$D:$D=$C8981),0),7), "n/a")</f>
        <v/>
      </c>
    </row>
    <row r="8982">
      <c r="B8982" s="39" t="str">
        <f>IFERROR(raw!$B8981,"")</f>
        <v/>
      </c>
      <c r="C8982" s="39" t="str">
        <f>IFERROR(raw!$D8981,"")</f>
        <v/>
      </c>
      <c r="D8982" s="39" t="str">
        <f>IFERROR(__xludf.DUMMYFUNCTION("IFERROR(RANK(raw!$H8981,Filter(raw!$H$2:$H10000,raw!$B$2:$B10000=raw!$B8981),1),"""")"),"")</f>
        <v/>
      </c>
      <c r="E8982" s="40" t="str">
        <f t="array" ref="E8982">IFERROR(INDEX(raw!$B:$H,MATCH(1,(raw!$B:$B=$B8982)*(raw!$D:$D=$C8982),0),7), "n/a")</f>
        <v/>
      </c>
    </row>
    <row r="8983">
      <c r="B8983" s="39" t="str">
        <f>IFERROR(raw!$B8982,"")</f>
        <v/>
      </c>
      <c r="C8983" s="39" t="str">
        <f>IFERROR(raw!$D8982,"")</f>
        <v/>
      </c>
      <c r="D8983" s="39" t="str">
        <f>IFERROR(__xludf.DUMMYFUNCTION("IFERROR(RANK(raw!$H8982,Filter(raw!$H$2:$H10000,raw!$B$2:$B10000=raw!$B8982),1),"""")"),"")</f>
        <v/>
      </c>
      <c r="E8983" s="40" t="str">
        <f t="array" ref="E8983">IFERROR(INDEX(raw!$B:$H,MATCH(1,(raw!$B:$B=$B8983)*(raw!$D:$D=$C8983),0),7), "n/a")</f>
        <v/>
      </c>
    </row>
    <row r="8984">
      <c r="B8984" s="39" t="str">
        <f>IFERROR(raw!$B8983,"")</f>
        <v/>
      </c>
      <c r="C8984" s="39" t="str">
        <f>IFERROR(raw!$D8983,"")</f>
        <v/>
      </c>
      <c r="D8984" s="39" t="str">
        <f>IFERROR(__xludf.DUMMYFUNCTION("IFERROR(RANK(raw!$H8983,Filter(raw!$H$2:$H10000,raw!$B$2:$B10000=raw!$B8983),1),"""")"),"")</f>
        <v/>
      </c>
      <c r="E8984" s="40" t="str">
        <f t="array" ref="E8984">IFERROR(INDEX(raw!$B:$H,MATCH(1,(raw!$B:$B=$B8984)*(raw!$D:$D=$C8984),0),7), "n/a")</f>
        <v/>
      </c>
    </row>
    <row r="8985">
      <c r="B8985" s="39" t="str">
        <f>IFERROR(raw!$B8984,"")</f>
        <v/>
      </c>
      <c r="C8985" s="39" t="str">
        <f>IFERROR(raw!$D8984,"")</f>
        <v/>
      </c>
      <c r="D8985" s="39" t="str">
        <f>IFERROR(__xludf.DUMMYFUNCTION("IFERROR(RANK(raw!$H8984,Filter(raw!$H$2:$H10000,raw!$B$2:$B10000=raw!$B8984),1),"""")"),"")</f>
        <v/>
      </c>
      <c r="E8985" s="40" t="str">
        <f t="array" ref="E8985">IFERROR(INDEX(raw!$B:$H,MATCH(1,(raw!$B:$B=$B8985)*(raw!$D:$D=$C8985),0),7), "n/a")</f>
        <v/>
      </c>
    </row>
    <row r="8986">
      <c r="B8986" s="39" t="str">
        <f>IFERROR(raw!$B8985,"")</f>
        <v/>
      </c>
      <c r="C8986" s="39" t="str">
        <f>IFERROR(raw!$D8985,"")</f>
        <v/>
      </c>
      <c r="D8986" s="39" t="str">
        <f>IFERROR(__xludf.DUMMYFUNCTION("IFERROR(RANK(raw!$H8985,Filter(raw!$H$2:$H10000,raw!$B$2:$B10000=raw!$B8985),1),"""")"),"")</f>
        <v/>
      </c>
      <c r="E8986" s="40" t="str">
        <f t="array" ref="E8986">IFERROR(INDEX(raw!$B:$H,MATCH(1,(raw!$B:$B=$B8986)*(raw!$D:$D=$C8986),0),7), "n/a")</f>
        <v/>
      </c>
    </row>
    <row r="8987">
      <c r="B8987" s="39" t="str">
        <f>IFERROR(raw!$B8986,"")</f>
        <v/>
      </c>
      <c r="C8987" s="39" t="str">
        <f>IFERROR(raw!$D8986,"")</f>
        <v/>
      </c>
      <c r="D8987" s="39" t="str">
        <f>IFERROR(__xludf.DUMMYFUNCTION("IFERROR(RANK(raw!$H8986,Filter(raw!$H$2:$H10000,raw!$B$2:$B10000=raw!$B8986),1),"""")"),"")</f>
        <v/>
      </c>
      <c r="E8987" s="40" t="str">
        <f t="array" ref="E8987">IFERROR(INDEX(raw!$B:$H,MATCH(1,(raw!$B:$B=$B8987)*(raw!$D:$D=$C8987),0),7), "n/a")</f>
        <v/>
      </c>
    </row>
    <row r="8988">
      <c r="B8988" s="39" t="str">
        <f>IFERROR(raw!$B8987,"")</f>
        <v/>
      </c>
      <c r="C8988" s="39" t="str">
        <f>IFERROR(raw!$D8987,"")</f>
        <v/>
      </c>
      <c r="D8988" s="39" t="str">
        <f>IFERROR(__xludf.DUMMYFUNCTION("IFERROR(RANK(raw!$H8987,Filter(raw!$H$2:$H10000,raw!$B$2:$B10000=raw!$B8987),1),"""")"),"")</f>
        <v/>
      </c>
      <c r="E8988" s="40" t="str">
        <f t="array" ref="E8988">IFERROR(INDEX(raw!$B:$H,MATCH(1,(raw!$B:$B=$B8988)*(raw!$D:$D=$C8988),0),7), "n/a")</f>
        <v/>
      </c>
    </row>
    <row r="8989">
      <c r="B8989" s="39" t="str">
        <f>IFERROR(raw!$B8988,"")</f>
        <v/>
      </c>
      <c r="C8989" s="39" t="str">
        <f>IFERROR(raw!$D8988,"")</f>
        <v/>
      </c>
      <c r="D8989" s="39" t="str">
        <f>IFERROR(__xludf.DUMMYFUNCTION("IFERROR(RANK(raw!$H8988,Filter(raw!$H$2:$H10000,raw!$B$2:$B10000=raw!$B8988),1),"""")"),"")</f>
        <v/>
      </c>
      <c r="E8989" s="40" t="str">
        <f t="array" ref="E8989">IFERROR(INDEX(raw!$B:$H,MATCH(1,(raw!$B:$B=$B8989)*(raw!$D:$D=$C8989),0),7), "n/a")</f>
        <v/>
      </c>
    </row>
    <row r="8990">
      <c r="B8990" s="39" t="str">
        <f>IFERROR(raw!$B8989,"")</f>
        <v/>
      </c>
      <c r="C8990" s="39" t="str">
        <f>IFERROR(raw!$D8989,"")</f>
        <v/>
      </c>
      <c r="D8990" s="39" t="str">
        <f>IFERROR(__xludf.DUMMYFUNCTION("IFERROR(RANK(raw!$H8989,Filter(raw!$H$2:$H10000,raw!$B$2:$B10000=raw!$B8989),1),"""")"),"")</f>
        <v/>
      </c>
      <c r="E8990" s="40" t="str">
        <f t="array" ref="E8990">IFERROR(INDEX(raw!$B:$H,MATCH(1,(raw!$B:$B=$B8990)*(raw!$D:$D=$C8990),0),7), "n/a")</f>
        <v/>
      </c>
    </row>
    <row r="8991">
      <c r="B8991" s="39" t="str">
        <f>IFERROR(raw!$B8990,"")</f>
        <v/>
      </c>
      <c r="C8991" s="39" t="str">
        <f>IFERROR(raw!$D8990,"")</f>
        <v/>
      </c>
      <c r="D8991" s="39" t="str">
        <f>IFERROR(__xludf.DUMMYFUNCTION("IFERROR(RANK(raw!$H8990,Filter(raw!$H$2:$H10000,raw!$B$2:$B10000=raw!$B8990),1),"""")"),"")</f>
        <v/>
      </c>
      <c r="E8991" s="40" t="str">
        <f t="array" ref="E8991">IFERROR(INDEX(raw!$B:$H,MATCH(1,(raw!$B:$B=$B8991)*(raw!$D:$D=$C8991),0),7), "n/a")</f>
        <v/>
      </c>
    </row>
    <row r="8992">
      <c r="B8992" s="39" t="str">
        <f>IFERROR(raw!$B8991,"")</f>
        <v/>
      </c>
      <c r="C8992" s="39" t="str">
        <f>IFERROR(raw!$D8991,"")</f>
        <v/>
      </c>
      <c r="D8992" s="39" t="str">
        <f>IFERROR(__xludf.DUMMYFUNCTION("IFERROR(RANK(raw!$H8991,Filter(raw!$H$2:$H10000,raw!$B$2:$B10000=raw!$B8991),1),"""")"),"")</f>
        <v/>
      </c>
      <c r="E8992" s="40" t="str">
        <f t="array" ref="E8992">IFERROR(INDEX(raw!$B:$H,MATCH(1,(raw!$B:$B=$B8992)*(raw!$D:$D=$C8992),0),7), "n/a")</f>
        <v/>
      </c>
    </row>
    <row r="8993">
      <c r="B8993" s="39" t="str">
        <f>IFERROR(raw!$B8992,"")</f>
        <v/>
      </c>
      <c r="C8993" s="39" t="str">
        <f>IFERROR(raw!$D8992,"")</f>
        <v/>
      </c>
      <c r="D8993" s="39" t="str">
        <f>IFERROR(__xludf.DUMMYFUNCTION("IFERROR(RANK(raw!$H8992,Filter(raw!$H$2:$H10000,raw!$B$2:$B10000=raw!$B8992),1),"""")"),"")</f>
        <v/>
      </c>
      <c r="E8993" s="40" t="str">
        <f t="array" ref="E8993">IFERROR(INDEX(raw!$B:$H,MATCH(1,(raw!$B:$B=$B8993)*(raw!$D:$D=$C8993),0),7), "n/a")</f>
        <v/>
      </c>
    </row>
    <row r="8994">
      <c r="B8994" s="39" t="str">
        <f>IFERROR(raw!$B8993,"")</f>
        <v/>
      </c>
      <c r="C8994" s="39" t="str">
        <f>IFERROR(raw!$D8993,"")</f>
        <v/>
      </c>
      <c r="D8994" s="39" t="str">
        <f>IFERROR(__xludf.DUMMYFUNCTION("IFERROR(RANK(raw!$H8993,Filter(raw!$H$2:$H10000,raw!$B$2:$B10000=raw!$B8993),1),"""")"),"")</f>
        <v/>
      </c>
      <c r="E8994" s="40" t="str">
        <f t="array" ref="E8994">IFERROR(INDEX(raw!$B:$H,MATCH(1,(raw!$B:$B=$B8994)*(raw!$D:$D=$C8994),0),7), "n/a")</f>
        <v/>
      </c>
    </row>
    <row r="8995">
      <c r="B8995" s="39" t="str">
        <f>IFERROR(raw!$B8994,"")</f>
        <v/>
      </c>
      <c r="C8995" s="39" t="str">
        <f>IFERROR(raw!$D8994,"")</f>
        <v/>
      </c>
      <c r="D8995" s="39" t="str">
        <f>IFERROR(__xludf.DUMMYFUNCTION("IFERROR(RANK(raw!$H8994,Filter(raw!$H$2:$H10000,raw!$B$2:$B10000=raw!$B8994),1),"""")"),"")</f>
        <v/>
      </c>
      <c r="E8995" s="40" t="str">
        <f t="array" ref="E8995">IFERROR(INDEX(raw!$B:$H,MATCH(1,(raw!$B:$B=$B8995)*(raw!$D:$D=$C8995),0),7), "n/a")</f>
        <v/>
      </c>
    </row>
    <row r="8996">
      <c r="B8996" s="39" t="str">
        <f>IFERROR(raw!$B8995,"")</f>
        <v/>
      </c>
      <c r="C8996" s="39" t="str">
        <f>IFERROR(raw!$D8995,"")</f>
        <v/>
      </c>
      <c r="D8996" s="39" t="str">
        <f>IFERROR(__xludf.DUMMYFUNCTION("IFERROR(RANK(raw!$H8995,Filter(raw!$H$2:$H10000,raw!$B$2:$B10000=raw!$B8995),1),"""")"),"")</f>
        <v/>
      </c>
      <c r="E8996" s="40" t="str">
        <f t="array" ref="E8996">IFERROR(INDEX(raw!$B:$H,MATCH(1,(raw!$B:$B=$B8996)*(raw!$D:$D=$C8996),0),7), "n/a")</f>
        <v/>
      </c>
    </row>
    <row r="8997">
      <c r="B8997" s="39" t="str">
        <f>IFERROR(raw!$B8996,"")</f>
        <v/>
      </c>
      <c r="C8997" s="39" t="str">
        <f>IFERROR(raw!$D8996,"")</f>
        <v/>
      </c>
      <c r="D8997" s="39" t="str">
        <f>IFERROR(__xludf.DUMMYFUNCTION("IFERROR(RANK(raw!$H8996,Filter(raw!$H$2:$H10000,raw!$B$2:$B10000=raw!$B8996),1),"""")"),"")</f>
        <v/>
      </c>
      <c r="E8997" s="40" t="str">
        <f t="array" ref="E8997">IFERROR(INDEX(raw!$B:$H,MATCH(1,(raw!$B:$B=$B8997)*(raw!$D:$D=$C8997),0),7), "n/a")</f>
        <v/>
      </c>
    </row>
    <row r="8998">
      <c r="B8998" s="39" t="str">
        <f>IFERROR(raw!$B8997,"")</f>
        <v/>
      </c>
      <c r="C8998" s="39" t="str">
        <f>IFERROR(raw!$D8997,"")</f>
        <v/>
      </c>
      <c r="D8998" s="39" t="str">
        <f>IFERROR(__xludf.DUMMYFUNCTION("IFERROR(RANK(raw!$H8997,Filter(raw!$H$2:$H10000,raw!$B$2:$B10000=raw!$B8997),1),"""")"),"")</f>
        <v/>
      </c>
      <c r="E8998" s="40" t="str">
        <f t="array" ref="E8998">IFERROR(INDEX(raw!$B:$H,MATCH(1,(raw!$B:$B=$B8998)*(raw!$D:$D=$C8998),0),7), "n/a")</f>
        <v/>
      </c>
    </row>
    <row r="8999">
      <c r="B8999" s="39" t="str">
        <f>IFERROR(raw!$B8998,"")</f>
        <v/>
      </c>
      <c r="C8999" s="39" t="str">
        <f>IFERROR(raw!$D8998,"")</f>
        <v/>
      </c>
      <c r="D8999" s="39" t="str">
        <f>IFERROR(__xludf.DUMMYFUNCTION("IFERROR(RANK(raw!$H8998,Filter(raw!$H$2:$H10000,raw!$B$2:$B10000=raw!$B8998),1),"""")"),"")</f>
        <v/>
      </c>
      <c r="E8999" s="40" t="str">
        <f t="array" ref="E8999">IFERROR(INDEX(raw!$B:$H,MATCH(1,(raw!$B:$B=$B8999)*(raw!$D:$D=$C8999),0),7), "n/a")</f>
        <v/>
      </c>
    </row>
    <row r="9000">
      <c r="B9000" s="39" t="str">
        <f>IFERROR(raw!$B8999,"")</f>
        <v/>
      </c>
      <c r="C9000" s="39" t="str">
        <f>IFERROR(raw!$D8999,"")</f>
        <v/>
      </c>
      <c r="D9000" s="39" t="str">
        <f>IFERROR(__xludf.DUMMYFUNCTION("IFERROR(RANK(raw!$H8999,Filter(raw!$H$2:$H10000,raw!$B$2:$B10000=raw!$B8999),1),"""")"),"")</f>
        <v/>
      </c>
      <c r="E9000" s="40" t="str">
        <f t="array" ref="E9000">IFERROR(INDEX(raw!$B:$H,MATCH(1,(raw!$B:$B=$B9000)*(raw!$D:$D=$C9000),0),7), "n/a")</f>
        <v/>
      </c>
    </row>
    <row r="9001">
      <c r="B9001" s="39" t="str">
        <f>IFERROR(raw!$B9000,"")</f>
        <v/>
      </c>
      <c r="C9001" s="39" t="str">
        <f>IFERROR(raw!$D9000,"")</f>
        <v/>
      </c>
      <c r="D9001" s="39" t="str">
        <f>IFERROR(__xludf.DUMMYFUNCTION("IFERROR(RANK(raw!$H9000,Filter(raw!$H$2:$H10000,raw!$B$2:$B10000=raw!$B9000),1),"""")"),"")</f>
        <v/>
      </c>
      <c r="E9001" s="40" t="str">
        <f t="array" ref="E9001">IFERROR(INDEX(raw!$B:$H,MATCH(1,(raw!$B:$B=$B9001)*(raw!$D:$D=$C9001),0),7), "n/a")</f>
        <v/>
      </c>
    </row>
    <row r="9002">
      <c r="B9002" s="39" t="str">
        <f>IFERROR(raw!$B9001,"")</f>
        <v/>
      </c>
      <c r="C9002" s="39" t="str">
        <f>IFERROR(raw!$D9001,"")</f>
        <v/>
      </c>
      <c r="D9002" s="39" t="str">
        <f>IFERROR(__xludf.DUMMYFUNCTION("IFERROR(RANK(raw!$H9001,Filter(raw!$H$2:$H10000,raw!$B$2:$B10000=raw!$B9001),1),"""")"),"")</f>
        <v/>
      </c>
      <c r="E9002" s="40" t="str">
        <f t="array" ref="E9002">IFERROR(INDEX(raw!$B:$H,MATCH(1,(raw!$B:$B=$B9002)*(raw!$D:$D=$C9002),0),7), "n/a")</f>
        <v/>
      </c>
    </row>
    <row r="9003">
      <c r="B9003" s="39" t="str">
        <f>IFERROR(raw!$B9002,"")</f>
        <v/>
      </c>
      <c r="C9003" s="39" t="str">
        <f>IFERROR(raw!$D9002,"")</f>
        <v/>
      </c>
      <c r="D9003" s="39" t="str">
        <f>IFERROR(__xludf.DUMMYFUNCTION("IFERROR(RANK(raw!$H9002,Filter(raw!$H$2:$H10000,raw!$B$2:$B10000=raw!$B9002),1),"""")"),"")</f>
        <v/>
      </c>
      <c r="E9003" s="40" t="str">
        <f t="array" ref="E9003">IFERROR(INDEX(raw!$B:$H,MATCH(1,(raw!$B:$B=$B9003)*(raw!$D:$D=$C9003),0),7), "n/a")</f>
        <v/>
      </c>
    </row>
    <row r="9004">
      <c r="B9004" s="39" t="str">
        <f>IFERROR(raw!$B9003,"")</f>
        <v/>
      </c>
      <c r="C9004" s="39" t="str">
        <f>IFERROR(raw!$D9003,"")</f>
        <v/>
      </c>
      <c r="D9004" s="39" t="str">
        <f>IFERROR(__xludf.DUMMYFUNCTION("IFERROR(RANK(raw!$H9003,Filter(raw!$H$2:$H10000,raw!$B$2:$B10000=raw!$B9003),1),"""")"),"")</f>
        <v/>
      </c>
      <c r="E9004" s="40" t="str">
        <f t="array" ref="E9004">IFERROR(INDEX(raw!$B:$H,MATCH(1,(raw!$B:$B=$B9004)*(raw!$D:$D=$C9004),0),7), "n/a")</f>
        <v/>
      </c>
    </row>
    <row r="9005">
      <c r="B9005" s="39" t="str">
        <f>IFERROR(raw!$B9004,"")</f>
        <v/>
      </c>
      <c r="C9005" s="39" t="str">
        <f>IFERROR(raw!$D9004,"")</f>
        <v/>
      </c>
      <c r="D9005" s="39" t="str">
        <f>IFERROR(__xludf.DUMMYFUNCTION("IFERROR(RANK(raw!$H9004,Filter(raw!$H$2:$H10000,raw!$B$2:$B10000=raw!$B9004),1),"""")"),"")</f>
        <v/>
      </c>
      <c r="E9005" s="40" t="str">
        <f t="array" ref="E9005">IFERROR(INDEX(raw!$B:$H,MATCH(1,(raw!$B:$B=$B9005)*(raw!$D:$D=$C9005),0),7), "n/a")</f>
        <v/>
      </c>
    </row>
    <row r="9006">
      <c r="B9006" s="39" t="str">
        <f>IFERROR(raw!$B9005,"")</f>
        <v/>
      </c>
      <c r="C9006" s="39" t="str">
        <f>IFERROR(raw!$D9005,"")</f>
        <v/>
      </c>
      <c r="D9006" s="39" t="str">
        <f>IFERROR(__xludf.DUMMYFUNCTION("IFERROR(RANK(raw!$H9005,Filter(raw!$H$2:$H10000,raw!$B$2:$B10000=raw!$B9005),1),"""")"),"")</f>
        <v/>
      </c>
      <c r="E9006" s="40" t="str">
        <f t="array" ref="E9006">IFERROR(INDEX(raw!$B:$H,MATCH(1,(raw!$B:$B=$B9006)*(raw!$D:$D=$C9006),0),7), "n/a")</f>
        <v/>
      </c>
    </row>
    <row r="9007">
      <c r="B9007" s="39" t="str">
        <f>IFERROR(raw!$B9006,"")</f>
        <v/>
      </c>
      <c r="C9007" s="39" t="str">
        <f>IFERROR(raw!$D9006,"")</f>
        <v/>
      </c>
      <c r="D9007" s="39" t="str">
        <f>IFERROR(__xludf.DUMMYFUNCTION("IFERROR(RANK(raw!$H9006,Filter(raw!$H$2:$H10000,raw!$B$2:$B10000=raw!$B9006),1),"""")"),"")</f>
        <v/>
      </c>
      <c r="E9007" s="40" t="str">
        <f t="array" ref="E9007">IFERROR(INDEX(raw!$B:$H,MATCH(1,(raw!$B:$B=$B9007)*(raw!$D:$D=$C9007),0),7), "n/a")</f>
        <v/>
      </c>
    </row>
    <row r="9008">
      <c r="B9008" s="39" t="str">
        <f>IFERROR(raw!$B9007,"")</f>
        <v/>
      </c>
      <c r="C9008" s="39" t="str">
        <f>IFERROR(raw!$D9007,"")</f>
        <v/>
      </c>
      <c r="D9008" s="39" t="str">
        <f>IFERROR(__xludf.DUMMYFUNCTION("IFERROR(RANK(raw!$H9007,Filter(raw!$H$2:$H10000,raw!$B$2:$B10000=raw!$B9007),1),"""")"),"")</f>
        <v/>
      </c>
      <c r="E9008" s="40" t="str">
        <f t="array" ref="E9008">IFERROR(INDEX(raw!$B:$H,MATCH(1,(raw!$B:$B=$B9008)*(raw!$D:$D=$C9008),0),7), "n/a")</f>
        <v/>
      </c>
    </row>
    <row r="9009">
      <c r="B9009" s="39" t="str">
        <f>IFERROR(raw!$B9008,"")</f>
        <v/>
      </c>
      <c r="C9009" s="39" t="str">
        <f>IFERROR(raw!$D9008,"")</f>
        <v/>
      </c>
      <c r="D9009" s="39" t="str">
        <f>IFERROR(__xludf.DUMMYFUNCTION("IFERROR(RANK(raw!$H9008,Filter(raw!$H$2:$H10000,raw!$B$2:$B10000=raw!$B9008),1),"""")"),"")</f>
        <v/>
      </c>
      <c r="E9009" s="40" t="str">
        <f t="array" ref="E9009">IFERROR(INDEX(raw!$B:$H,MATCH(1,(raw!$B:$B=$B9009)*(raw!$D:$D=$C9009),0),7), "n/a")</f>
        <v/>
      </c>
    </row>
    <row r="9010">
      <c r="B9010" s="39" t="str">
        <f>IFERROR(raw!$B9009,"")</f>
        <v/>
      </c>
      <c r="C9010" s="39" t="str">
        <f>IFERROR(raw!$D9009,"")</f>
        <v/>
      </c>
      <c r="D9010" s="39" t="str">
        <f>IFERROR(__xludf.DUMMYFUNCTION("IFERROR(RANK(raw!$H9009,Filter(raw!$H$2:$H10000,raw!$B$2:$B10000=raw!$B9009),1),"""")"),"")</f>
        <v/>
      </c>
      <c r="E9010" s="40" t="str">
        <f t="array" ref="E9010">IFERROR(INDEX(raw!$B:$H,MATCH(1,(raw!$B:$B=$B9010)*(raw!$D:$D=$C9010),0),7), "n/a")</f>
        <v/>
      </c>
    </row>
    <row r="9011">
      <c r="B9011" s="39" t="str">
        <f>IFERROR(raw!$B9010,"")</f>
        <v/>
      </c>
      <c r="C9011" s="39" t="str">
        <f>IFERROR(raw!$D9010,"")</f>
        <v/>
      </c>
      <c r="D9011" s="39" t="str">
        <f>IFERROR(__xludf.DUMMYFUNCTION("IFERROR(RANK(raw!$H9010,Filter(raw!$H$2:$H10000,raw!$B$2:$B10000=raw!$B9010),1),"""")"),"")</f>
        <v/>
      </c>
      <c r="E9011" s="40" t="str">
        <f t="array" ref="E9011">IFERROR(INDEX(raw!$B:$H,MATCH(1,(raw!$B:$B=$B9011)*(raw!$D:$D=$C9011),0),7), "n/a")</f>
        <v/>
      </c>
    </row>
    <row r="9012">
      <c r="B9012" s="39" t="str">
        <f>IFERROR(raw!$B9011,"")</f>
        <v/>
      </c>
      <c r="C9012" s="39" t="str">
        <f>IFERROR(raw!$D9011,"")</f>
        <v/>
      </c>
      <c r="D9012" s="39" t="str">
        <f>IFERROR(__xludf.DUMMYFUNCTION("IFERROR(RANK(raw!$H9011,Filter(raw!$H$2:$H10000,raw!$B$2:$B10000=raw!$B9011),1),"""")"),"")</f>
        <v/>
      </c>
      <c r="E9012" s="40" t="str">
        <f t="array" ref="E9012">IFERROR(INDEX(raw!$B:$H,MATCH(1,(raw!$B:$B=$B9012)*(raw!$D:$D=$C9012),0),7), "n/a")</f>
        <v/>
      </c>
    </row>
    <row r="9013">
      <c r="B9013" s="39" t="str">
        <f>IFERROR(raw!$B9012,"")</f>
        <v/>
      </c>
      <c r="C9013" s="39" t="str">
        <f>IFERROR(raw!$D9012,"")</f>
        <v/>
      </c>
      <c r="D9013" s="39" t="str">
        <f>IFERROR(__xludf.DUMMYFUNCTION("IFERROR(RANK(raw!$H9012,Filter(raw!$H$2:$H10000,raw!$B$2:$B10000=raw!$B9012),1),"""")"),"")</f>
        <v/>
      </c>
      <c r="E9013" s="40" t="str">
        <f t="array" ref="E9013">IFERROR(INDEX(raw!$B:$H,MATCH(1,(raw!$B:$B=$B9013)*(raw!$D:$D=$C9013),0),7), "n/a")</f>
        <v/>
      </c>
    </row>
    <row r="9014">
      <c r="B9014" s="39" t="str">
        <f>IFERROR(raw!$B9013,"")</f>
        <v/>
      </c>
      <c r="C9014" s="39" t="str">
        <f>IFERROR(raw!$D9013,"")</f>
        <v/>
      </c>
      <c r="D9014" s="39" t="str">
        <f>IFERROR(__xludf.DUMMYFUNCTION("IFERROR(RANK(raw!$H9013,Filter(raw!$H$2:$H10000,raw!$B$2:$B10000=raw!$B9013),1),"""")"),"")</f>
        <v/>
      </c>
      <c r="E9014" s="40" t="str">
        <f t="array" ref="E9014">IFERROR(INDEX(raw!$B:$H,MATCH(1,(raw!$B:$B=$B9014)*(raw!$D:$D=$C9014),0),7), "n/a")</f>
        <v/>
      </c>
    </row>
    <row r="9015">
      <c r="B9015" s="39" t="str">
        <f>IFERROR(raw!$B9014,"")</f>
        <v/>
      </c>
      <c r="C9015" s="39" t="str">
        <f>IFERROR(raw!$D9014,"")</f>
        <v/>
      </c>
      <c r="D9015" s="39" t="str">
        <f>IFERROR(__xludf.DUMMYFUNCTION("IFERROR(RANK(raw!$H9014,Filter(raw!$H$2:$H10000,raw!$B$2:$B10000=raw!$B9014),1),"""")"),"")</f>
        <v/>
      </c>
      <c r="E9015" s="40" t="str">
        <f t="array" ref="E9015">IFERROR(INDEX(raw!$B:$H,MATCH(1,(raw!$B:$B=$B9015)*(raw!$D:$D=$C9015),0),7), "n/a")</f>
        <v/>
      </c>
    </row>
    <row r="9016">
      <c r="B9016" s="39" t="str">
        <f>IFERROR(raw!$B9015,"")</f>
        <v/>
      </c>
      <c r="C9016" s="39" t="str">
        <f>IFERROR(raw!$D9015,"")</f>
        <v/>
      </c>
      <c r="D9016" s="39" t="str">
        <f>IFERROR(__xludf.DUMMYFUNCTION("IFERROR(RANK(raw!$H9015,Filter(raw!$H$2:$H10000,raw!$B$2:$B10000=raw!$B9015),1),"""")"),"")</f>
        <v/>
      </c>
      <c r="E9016" s="40" t="str">
        <f t="array" ref="E9016">IFERROR(INDEX(raw!$B:$H,MATCH(1,(raw!$B:$B=$B9016)*(raw!$D:$D=$C9016),0),7), "n/a")</f>
        <v/>
      </c>
    </row>
    <row r="9017">
      <c r="B9017" s="39" t="str">
        <f>IFERROR(raw!$B9016,"")</f>
        <v/>
      </c>
      <c r="C9017" s="39" t="str">
        <f>IFERROR(raw!$D9016,"")</f>
        <v/>
      </c>
      <c r="D9017" s="39" t="str">
        <f>IFERROR(__xludf.DUMMYFUNCTION("IFERROR(RANK(raw!$H9016,Filter(raw!$H$2:$H10000,raw!$B$2:$B10000=raw!$B9016),1),"""")"),"")</f>
        <v/>
      </c>
      <c r="E9017" s="40" t="str">
        <f t="array" ref="E9017">IFERROR(INDEX(raw!$B:$H,MATCH(1,(raw!$B:$B=$B9017)*(raw!$D:$D=$C9017),0),7), "n/a")</f>
        <v/>
      </c>
    </row>
    <row r="9018">
      <c r="B9018" s="39" t="str">
        <f>IFERROR(raw!$B9017,"")</f>
        <v/>
      </c>
      <c r="C9018" s="39" t="str">
        <f>IFERROR(raw!$D9017,"")</f>
        <v/>
      </c>
      <c r="D9018" s="39" t="str">
        <f>IFERROR(__xludf.DUMMYFUNCTION("IFERROR(RANK(raw!$H9017,Filter(raw!$H$2:$H10000,raw!$B$2:$B10000=raw!$B9017),1),"""")"),"")</f>
        <v/>
      </c>
      <c r="E9018" s="40" t="str">
        <f t="array" ref="E9018">IFERROR(INDEX(raw!$B:$H,MATCH(1,(raw!$B:$B=$B9018)*(raw!$D:$D=$C9018),0),7), "n/a")</f>
        <v/>
      </c>
    </row>
    <row r="9019">
      <c r="B9019" s="39" t="str">
        <f>IFERROR(raw!$B9018,"")</f>
        <v/>
      </c>
      <c r="C9019" s="39" t="str">
        <f>IFERROR(raw!$D9018,"")</f>
        <v/>
      </c>
      <c r="D9019" s="39" t="str">
        <f>IFERROR(__xludf.DUMMYFUNCTION("IFERROR(RANK(raw!$H9018,Filter(raw!$H$2:$H10000,raw!$B$2:$B10000=raw!$B9018),1),"""")"),"")</f>
        <v/>
      </c>
      <c r="E9019" s="40" t="str">
        <f t="array" ref="E9019">IFERROR(INDEX(raw!$B:$H,MATCH(1,(raw!$B:$B=$B9019)*(raw!$D:$D=$C9019),0),7), "n/a")</f>
        <v/>
      </c>
    </row>
    <row r="9020">
      <c r="B9020" s="39" t="str">
        <f>IFERROR(raw!$B9019,"")</f>
        <v/>
      </c>
      <c r="C9020" s="39" t="str">
        <f>IFERROR(raw!$D9019,"")</f>
        <v/>
      </c>
      <c r="D9020" s="39" t="str">
        <f>IFERROR(__xludf.DUMMYFUNCTION("IFERROR(RANK(raw!$H9019,Filter(raw!$H$2:$H10000,raw!$B$2:$B10000=raw!$B9019),1),"""")"),"")</f>
        <v/>
      </c>
      <c r="E9020" s="40" t="str">
        <f t="array" ref="E9020">IFERROR(INDEX(raw!$B:$H,MATCH(1,(raw!$B:$B=$B9020)*(raw!$D:$D=$C9020),0),7), "n/a")</f>
        <v/>
      </c>
    </row>
    <row r="9021">
      <c r="B9021" s="39" t="str">
        <f>IFERROR(raw!$B9020,"")</f>
        <v/>
      </c>
      <c r="C9021" s="39" t="str">
        <f>IFERROR(raw!$D9020,"")</f>
        <v/>
      </c>
      <c r="D9021" s="39" t="str">
        <f>IFERROR(__xludf.DUMMYFUNCTION("IFERROR(RANK(raw!$H9020,Filter(raw!$H$2:$H10000,raw!$B$2:$B10000=raw!$B9020),1),"""")"),"")</f>
        <v/>
      </c>
      <c r="E9021" s="40" t="str">
        <f t="array" ref="E9021">IFERROR(INDEX(raw!$B:$H,MATCH(1,(raw!$B:$B=$B9021)*(raw!$D:$D=$C9021),0),7), "n/a")</f>
        <v/>
      </c>
    </row>
    <row r="9022">
      <c r="B9022" s="39" t="str">
        <f>IFERROR(raw!$B9021,"")</f>
        <v/>
      </c>
      <c r="C9022" s="39" t="str">
        <f>IFERROR(raw!$D9021,"")</f>
        <v/>
      </c>
      <c r="D9022" s="39" t="str">
        <f>IFERROR(__xludf.DUMMYFUNCTION("IFERROR(RANK(raw!$H9021,Filter(raw!$H$2:$H10000,raw!$B$2:$B10000=raw!$B9021),1),"""")"),"")</f>
        <v/>
      </c>
      <c r="E9022" s="40" t="str">
        <f t="array" ref="E9022">IFERROR(INDEX(raw!$B:$H,MATCH(1,(raw!$B:$B=$B9022)*(raw!$D:$D=$C9022),0),7), "n/a")</f>
        <v/>
      </c>
    </row>
    <row r="9023">
      <c r="B9023" s="39" t="str">
        <f>IFERROR(raw!$B9022,"")</f>
        <v/>
      </c>
      <c r="C9023" s="39" t="str">
        <f>IFERROR(raw!$D9022,"")</f>
        <v/>
      </c>
      <c r="D9023" s="39" t="str">
        <f>IFERROR(__xludf.DUMMYFUNCTION("IFERROR(RANK(raw!$H9022,Filter(raw!$H$2:$H10000,raw!$B$2:$B10000=raw!$B9022),1),"""")"),"")</f>
        <v/>
      </c>
      <c r="E9023" s="40" t="str">
        <f t="array" ref="E9023">IFERROR(INDEX(raw!$B:$H,MATCH(1,(raw!$B:$B=$B9023)*(raw!$D:$D=$C9023),0),7), "n/a")</f>
        <v/>
      </c>
    </row>
    <row r="9024">
      <c r="B9024" s="39" t="str">
        <f>IFERROR(raw!$B9023,"")</f>
        <v/>
      </c>
      <c r="C9024" s="39" t="str">
        <f>IFERROR(raw!$D9023,"")</f>
        <v/>
      </c>
      <c r="D9024" s="39" t="str">
        <f>IFERROR(__xludf.DUMMYFUNCTION("IFERROR(RANK(raw!$H9023,Filter(raw!$H$2:$H10000,raw!$B$2:$B10000=raw!$B9023),1),"""")"),"")</f>
        <v/>
      </c>
      <c r="E9024" s="40" t="str">
        <f t="array" ref="E9024">IFERROR(INDEX(raw!$B:$H,MATCH(1,(raw!$B:$B=$B9024)*(raw!$D:$D=$C9024),0),7), "n/a")</f>
        <v/>
      </c>
    </row>
    <row r="9025">
      <c r="B9025" s="39" t="str">
        <f>IFERROR(raw!$B9024,"")</f>
        <v/>
      </c>
      <c r="C9025" s="39" t="str">
        <f>IFERROR(raw!$D9024,"")</f>
        <v/>
      </c>
      <c r="D9025" s="39" t="str">
        <f>IFERROR(__xludf.DUMMYFUNCTION("IFERROR(RANK(raw!$H9024,Filter(raw!$H$2:$H10000,raw!$B$2:$B10000=raw!$B9024),1),"""")"),"")</f>
        <v/>
      </c>
      <c r="E9025" s="40" t="str">
        <f t="array" ref="E9025">IFERROR(INDEX(raw!$B:$H,MATCH(1,(raw!$B:$B=$B9025)*(raw!$D:$D=$C9025),0),7), "n/a")</f>
        <v/>
      </c>
    </row>
    <row r="9026">
      <c r="B9026" s="39" t="str">
        <f>IFERROR(raw!$B9025,"")</f>
        <v/>
      </c>
      <c r="C9026" s="39" t="str">
        <f>IFERROR(raw!$D9025,"")</f>
        <v/>
      </c>
      <c r="D9026" s="39" t="str">
        <f>IFERROR(__xludf.DUMMYFUNCTION("IFERROR(RANK(raw!$H9025,Filter(raw!$H$2:$H10000,raw!$B$2:$B10000=raw!$B9025),1),"""")"),"")</f>
        <v/>
      </c>
      <c r="E9026" s="40" t="str">
        <f t="array" ref="E9026">IFERROR(INDEX(raw!$B:$H,MATCH(1,(raw!$B:$B=$B9026)*(raw!$D:$D=$C9026),0),7), "n/a")</f>
        <v/>
      </c>
    </row>
    <row r="9027">
      <c r="B9027" s="39" t="str">
        <f>IFERROR(raw!$B9026,"")</f>
        <v/>
      </c>
      <c r="C9027" s="39" t="str">
        <f>IFERROR(raw!$D9026,"")</f>
        <v/>
      </c>
      <c r="D9027" s="39" t="str">
        <f>IFERROR(__xludf.DUMMYFUNCTION("IFERROR(RANK(raw!$H9026,Filter(raw!$H$2:$H10000,raw!$B$2:$B10000=raw!$B9026),1),"""")"),"")</f>
        <v/>
      </c>
      <c r="E9027" s="40" t="str">
        <f t="array" ref="E9027">IFERROR(INDEX(raw!$B:$H,MATCH(1,(raw!$B:$B=$B9027)*(raw!$D:$D=$C9027),0),7), "n/a")</f>
        <v/>
      </c>
    </row>
    <row r="9028">
      <c r="B9028" s="39" t="str">
        <f>IFERROR(raw!$B9027,"")</f>
        <v/>
      </c>
      <c r="C9028" s="39" t="str">
        <f>IFERROR(raw!$D9027,"")</f>
        <v/>
      </c>
      <c r="D9028" s="39" t="str">
        <f>IFERROR(__xludf.DUMMYFUNCTION("IFERROR(RANK(raw!$H9027,Filter(raw!$H$2:$H10000,raw!$B$2:$B10000=raw!$B9027),1),"""")"),"")</f>
        <v/>
      </c>
      <c r="E9028" s="40" t="str">
        <f t="array" ref="E9028">IFERROR(INDEX(raw!$B:$H,MATCH(1,(raw!$B:$B=$B9028)*(raw!$D:$D=$C9028),0),7), "n/a")</f>
        <v/>
      </c>
    </row>
    <row r="9029">
      <c r="B9029" s="39" t="str">
        <f>IFERROR(raw!$B9028,"")</f>
        <v/>
      </c>
      <c r="C9029" s="39" t="str">
        <f>IFERROR(raw!$D9028,"")</f>
        <v/>
      </c>
      <c r="D9029" s="39" t="str">
        <f>IFERROR(__xludf.DUMMYFUNCTION("IFERROR(RANK(raw!$H9028,Filter(raw!$H$2:$H10000,raw!$B$2:$B10000=raw!$B9028),1),"""")"),"")</f>
        <v/>
      </c>
      <c r="E9029" s="40" t="str">
        <f t="array" ref="E9029">IFERROR(INDEX(raw!$B:$H,MATCH(1,(raw!$B:$B=$B9029)*(raw!$D:$D=$C9029),0),7), "n/a")</f>
        <v/>
      </c>
    </row>
    <row r="9030">
      <c r="B9030" s="39" t="str">
        <f>IFERROR(raw!$B9029,"")</f>
        <v/>
      </c>
      <c r="C9030" s="39" t="str">
        <f>IFERROR(raw!$D9029,"")</f>
        <v/>
      </c>
      <c r="D9030" s="39" t="str">
        <f>IFERROR(__xludf.DUMMYFUNCTION("IFERROR(RANK(raw!$H9029,Filter(raw!$H$2:$H10000,raw!$B$2:$B10000=raw!$B9029),1),"""")"),"")</f>
        <v/>
      </c>
      <c r="E9030" s="40" t="str">
        <f t="array" ref="E9030">IFERROR(INDEX(raw!$B:$H,MATCH(1,(raw!$B:$B=$B9030)*(raw!$D:$D=$C9030),0),7), "n/a")</f>
        <v/>
      </c>
    </row>
    <row r="9031">
      <c r="B9031" s="39" t="str">
        <f>IFERROR(raw!$B9030,"")</f>
        <v/>
      </c>
      <c r="C9031" s="39" t="str">
        <f>IFERROR(raw!$D9030,"")</f>
        <v/>
      </c>
      <c r="D9031" s="39" t="str">
        <f>IFERROR(__xludf.DUMMYFUNCTION("IFERROR(RANK(raw!$H9030,Filter(raw!$H$2:$H10000,raw!$B$2:$B10000=raw!$B9030),1),"""")"),"")</f>
        <v/>
      </c>
      <c r="E9031" s="40" t="str">
        <f t="array" ref="E9031">IFERROR(INDEX(raw!$B:$H,MATCH(1,(raw!$B:$B=$B9031)*(raw!$D:$D=$C9031),0),7), "n/a")</f>
        <v/>
      </c>
    </row>
    <row r="9032">
      <c r="B9032" s="39" t="str">
        <f>IFERROR(raw!$B9031,"")</f>
        <v/>
      </c>
      <c r="C9032" s="39" t="str">
        <f>IFERROR(raw!$D9031,"")</f>
        <v/>
      </c>
      <c r="D9032" s="39" t="str">
        <f>IFERROR(__xludf.DUMMYFUNCTION("IFERROR(RANK(raw!$H9031,Filter(raw!$H$2:$H10000,raw!$B$2:$B10000=raw!$B9031),1),"""")"),"")</f>
        <v/>
      </c>
      <c r="E9032" s="40" t="str">
        <f t="array" ref="E9032">IFERROR(INDEX(raw!$B:$H,MATCH(1,(raw!$B:$B=$B9032)*(raw!$D:$D=$C9032),0),7), "n/a")</f>
        <v/>
      </c>
    </row>
    <row r="9033">
      <c r="B9033" s="39" t="str">
        <f>IFERROR(raw!$B9032,"")</f>
        <v/>
      </c>
      <c r="C9033" s="39" t="str">
        <f>IFERROR(raw!$D9032,"")</f>
        <v/>
      </c>
      <c r="D9033" s="39" t="str">
        <f>IFERROR(__xludf.DUMMYFUNCTION("IFERROR(RANK(raw!$H9032,Filter(raw!$H$2:$H10000,raw!$B$2:$B10000=raw!$B9032),1),"""")"),"")</f>
        <v/>
      </c>
      <c r="E9033" s="40" t="str">
        <f t="array" ref="E9033">IFERROR(INDEX(raw!$B:$H,MATCH(1,(raw!$B:$B=$B9033)*(raw!$D:$D=$C9033),0),7), "n/a")</f>
        <v/>
      </c>
    </row>
    <row r="9034">
      <c r="B9034" s="39" t="str">
        <f>IFERROR(raw!$B9033,"")</f>
        <v/>
      </c>
      <c r="C9034" s="39" t="str">
        <f>IFERROR(raw!$D9033,"")</f>
        <v/>
      </c>
      <c r="D9034" s="39" t="str">
        <f>IFERROR(__xludf.DUMMYFUNCTION("IFERROR(RANK(raw!$H9033,Filter(raw!$H$2:$H10000,raw!$B$2:$B10000=raw!$B9033),1),"""")"),"")</f>
        <v/>
      </c>
      <c r="E9034" s="40" t="str">
        <f t="array" ref="E9034">IFERROR(INDEX(raw!$B:$H,MATCH(1,(raw!$B:$B=$B9034)*(raw!$D:$D=$C9034),0),7), "n/a")</f>
        <v/>
      </c>
    </row>
    <row r="9035">
      <c r="B9035" s="39" t="str">
        <f>IFERROR(raw!$B9034,"")</f>
        <v/>
      </c>
      <c r="C9035" s="39" t="str">
        <f>IFERROR(raw!$D9034,"")</f>
        <v/>
      </c>
      <c r="D9035" s="39" t="str">
        <f>IFERROR(__xludf.DUMMYFUNCTION("IFERROR(RANK(raw!$H9034,Filter(raw!$H$2:$H10000,raw!$B$2:$B10000=raw!$B9034),1),"""")"),"")</f>
        <v/>
      </c>
      <c r="E9035" s="40" t="str">
        <f t="array" ref="E9035">IFERROR(INDEX(raw!$B:$H,MATCH(1,(raw!$B:$B=$B9035)*(raw!$D:$D=$C9035),0),7), "n/a")</f>
        <v/>
      </c>
    </row>
    <row r="9036">
      <c r="B9036" s="39" t="str">
        <f>IFERROR(raw!$B9035,"")</f>
        <v/>
      </c>
      <c r="C9036" s="39" t="str">
        <f>IFERROR(raw!$D9035,"")</f>
        <v/>
      </c>
      <c r="D9036" s="39" t="str">
        <f>IFERROR(__xludf.DUMMYFUNCTION("IFERROR(RANK(raw!$H9035,Filter(raw!$H$2:$H10000,raw!$B$2:$B10000=raw!$B9035),1),"""")"),"")</f>
        <v/>
      </c>
      <c r="E9036" s="40" t="str">
        <f t="array" ref="E9036">IFERROR(INDEX(raw!$B:$H,MATCH(1,(raw!$B:$B=$B9036)*(raw!$D:$D=$C9036),0),7), "n/a")</f>
        <v/>
      </c>
    </row>
    <row r="9037">
      <c r="B9037" s="39" t="str">
        <f>IFERROR(raw!$B9036,"")</f>
        <v/>
      </c>
      <c r="C9037" s="39" t="str">
        <f>IFERROR(raw!$D9036,"")</f>
        <v/>
      </c>
      <c r="D9037" s="39" t="str">
        <f>IFERROR(__xludf.DUMMYFUNCTION("IFERROR(RANK(raw!$H9036,Filter(raw!$H$2:$H10000,raw!$B$2:$B10000=raw!$B9036),1),"""")"),"")</f>
        <v/>
      </c>
      <c r="E9037" s="40" t="str">
        <f t="array" ref="E9037">IFERROR(INDEX(raw!$B:$H,MATCH(1,(raw!$B:$B=$B9037)*(raw!$D:$D=$C9037),0),7), "n/a")</f>
        <v/>
      </c>
    </row>
    <row r="9038">
      <c r="B9038" s="39" t="str">
        <f>IFERROR(raw!$B9037,"")</f>
        <v/>
      </c>
      <c r="C9038" s="39" t="str">
        <f>IFERROR(raw!$D9037,"")</f>
        <v/>
      </c>
      <c r="D9038" s="39" t="str">
        <f>IFERROR(__xludf.DUMMYFUNCTION("IFERROR(RANK(raw!$H9037,Filter(raw!$H$2:$H10000,raw!$B$2:$B10000=raw!$B9037),1),"""")"),"")</f>
        <v/>
      </c>
      <c r="E9038" s="40" t="str">
        <f t="array" ref="E9038">IFERROR(INDEX(raw!$B:$H,MATCH(1,(raw!$B:$B=$B9038)*(raw!$D:$D=$C9038),0),7), "n/a")</f>
        <v/>
      </c>
    </row>
    <row r="9039">
      <c r="B9039" s="39" t="str">
        <f>IFERROR(raw!$B9038,"")</f>
        <v/>
      </c>
      <c r="C9039" s="39" t="str">
        <f>IFERROR(raw!$D9038,"")</f>
        <v/>
      </c>
      <c r="D9039" s="39" t="str">
        <f>IFERROR(__xludf.DUMMYFUNCTION("IFERROR(RANK(raw!$H9038,Filter(raw!$H$2:$H10000,raw!$B$2:$B10000=raw!$B9038),1),"""")"),"")</f>
        <v/>
      </c>
      <c r="E9039" s="40" t="str">
        <f t="array" ref="E9039">IFERROR(INDEX(raw!$B:$H,MATCH(1,(raw!$B:$B=$B9039)*(raw!$D:$D=$C9039),0),7), "n/a")</f>
        <v/>
      </c>
    </row>
    <row r="9040">
      <c r="B9040" s="39" t="str">
        <f>IFERROR(raw!$B9039,"")</f>
        <v/>
      </c>
      <c r="C9040" s="39" t="str">
        <f>IFERROR(raw!$D9039,"")</f>
        <v/>
      </c>
      <c r="D9040" s="39" t="str">
        <f>IFERROR(__xludf.DUMMYFUNCTION("IFERROR(RANK(raw!$H9039,Filter(raw!$H$2:$H10000,raw!$B$2:$B10000=raw!$B9039),1),"""")"),"")</f>
        <v/>
      </c>
      <c r="E9040" s="40" t="str">
        <f t="array" ref="E9040">IFERROR(INDEX(raw!$B:$H,MATCH(1,(raw!$B:$B=$B9040)*(raw!$D:$D=$C9040),0),7), "n/a")</f>
        <v/>
      </c>
    </row>
    <row r="9041">
      <c r="B9041" s="39" t="str">
        <f>IFERROR(raw!$B9040,"")</f>
        <v/>
      </c>
      <c r="C9041" s="39" t="str">
        <f>IFERROR(raw!$D9040,"")</f>
        <v/>
      </c>
      <c r="D9041" s="39" t="str">
        <f>IFERROR(__xludf.DUMMYFUNCTION("IFERROR(RANK(raw!$H9040,Filter(raw!$H$2:$H10000,raw!$B$2:$B10000=raw!$B9040),1),"""")"),"")</f>
        <v/>
      </c>
      <c r="E9041" s="40" t="str">
        <f t="array" ref="E9041">IFERROR(INDEX(raw!$B:$H,MATCH(1,(raw!$B:$B=$B9041)*(raw!$D:$D=$C9041),0),7), "n/a")</f>
        <v/>
      </c>
    </row>
    <row r="9042">
      <c r="B9042" s="39" t="str">
        <f>IFERROR(raw!$B9041,"")</f>
        <v/>
      </c>
      <c r="C9042" s="39" t="str">
        <f>IFERROR(raw!$D9041,"")</f>
        <v/>
      </c>
      <c r="D9042" s="39" t="str">
        <f>IFERROR(__xludf.DUMMYFUNCTION("IFERROR(RANK(raw!$H9041,Filter(raw!$H$2:$H10000,raw!$B$2:$B10000=raw!$B9041),1),"""")"),"")</f>
        <v/>
      </c>
      <c r="E9042" s="40" t="str">
        <f t="array" ref="E9042">IFERROR(INDEX(raw!$B:$H,MATCH(1,(raw!$B:$B=$B9042)*(raw!$D:$D=$C9042),0),7), "n/a")</f>
        <v/>
      </c>
    </row>
    <row r="9043">
      <c r="B9043" s="39" t="str">
        <f>IFERROR(raw!$B9042,"")</f>
        <v/>
      </c>
      <c r="C9043" s="39" t="str">
        <f>IFERROR(raw!$D9042,"")</f>
        <v/>
      </c>
      <c r="D9043" s="39" t="str">
        <f>IFERROR(__xludf.DUMMYFUNCTION("IFERROR(RANK(raw!$H9042,Filter(raw!$H$2:$H10000,raw!$B$2:$B10000=raw!$B9042),1),"""")"),"")</f>
        <v/>
      </c>
      <c r="E9043" s="40" t="str">
        <f t="array" ref="E9043">IFERROR(INDEX(raw!$B:$H,MATCH(1,(raw!$B:$B=$B9043)*(raw!$D:$D=$C9043),0),7), "n/a")</f>
        <v/>
      </c>
    </row>
    <row r="9044">
      <c r="B9044" s="39" t="str">
        <f>IFERROR(raw!$B9043,"")</f>
        <v/>
      </c>
      <c r="C9044" s="39" t="str">
        <f>IFERROR(raw!$D9043,"")</f>
        <v/>
      </c>
      <c r="D9044" s="39" t="str">
        <f>IFERROR(__xludf.DUMMYFUNCTION("IFERROR(RANK(raw!$H9043,Filter(raw!$H$2:$H10000,raw!$B$2:$B10000=raw!$B9043),1),"""")"),"")</f>
        <v/>
      </c>
      <c r="E9044" s="40" t="str">
        <f t="array" ref="E9044">IFERROR(INDEX(raw!$B:$H,MATCH(1,(raw!$B:$B=$B9044)*(raw!$D:$D=$C9044),0),7), "n/a")</f>
        <v/>
      </c>
    </row>
    <row r="9045">
      <c r="B9045" s="39" t="str">
        <f>IFERROR(raw!$B9044,"")</f>
        <v/>
      </c>
      <c r="C9045" s="39" t="str">
        <f>IFERROR(raw!$D9044,"")</f>
        <v/>
      </c>
      <c r="D9045" s="39" t="str">
        <f>IFERROR(__xludf.DUMMYFUNCTION("IFERROR(RANK(raw!$H9044,Filter(raw!$H$2:$H10000,raw!$B$2:$B10000=raw!$B9044),1),"""")"),"")</f>
        <v/>
      </c>
      <c r="E9045" s="40" t="str">
        <f t="array" ref="E9045">IFERROR(INDEX(raw!$B:$H,MATCH(1,(raw!$B:$B=$B9045)*(raw!$D:$D=$C9045),0),7), "n/a")</f>
        <v/>
      </c>
    </row>
    <row r="9046">
      <c r="B9046" s="39" t="str">
        <f>IFERROR(raw!$B9045,"")</f>
        <v/>
      </c>
      <c r="C9046" s="39" t="str">
        <f>IFERROR(raw!$D9045,"")</f>
        <v/>
      </c>
      <c r="D9046" s="39" t="str">
        <f>IFERROR(__xludf.DUMMYFUNCTION("IFERROR(RANK(raw!$H9045,Filter(raw!$H$2:$H10000,raw!$B$2:$B10000=raw!$B9045),1),"""")"),"")</f>
        <v/>
      </c>
      <c r="E9046" s="40" t="str">
        <f t="array" ref="E9046">IFERROR(INDEX(raw!$B:$H,MATCH(1,(raw!$B:$B=$B9046)*(raw!$D:$D=$C9046),0),7), "n/a")</f>
        <v/>
      </c>
    </row>
    <row r="9047">
      <c r="B9047" s="39" t="str">
        <f>IFERROR(raw!$B9046,"")</f>
        <v/>
      </c>
      <c r="C9047" s="39" t="str">
        <f>IFERROR(raw!$D9046,"")</f>
        <v/>
      </c>
      <c r="D9047" s="39" t="str">
        <f>IFERROR(__xludf.DUMMYFUNCTION("IFERROR(RANK(raw!$H9046,Filter(raw!$H$2:$H10000,raw!$B$2:$B10000=raw!$B9046),1),"""")"),"")</f>
        <v/>
      </c>
      <c r="E9047" s="40" t="str">
        <f t="array" ref="E9047">IFERROR(INDEX(raw!$B:$H,MATCH(1,(raw!$B:$B=$B9047)*(raw!$D:$D=$C9047),0),7), "n/a")</f>
        <v/>
      </c>
    </row>
    <row r="9048">
      <c r="B9048" s="39" t="str">
        <f>IFERROR(raw!$B9047,"")</f>
        <v/>
      </c>
      <c r="C9048" s="39" t="str">
        <f>IFERROR(raw!$D9047,"")</f>
        <v/>
      </c>
      <c r="D9048" s="39" t="str">
        <f>IFERROR(__xludf.DUMMYFUNCTION("IFERROR(RANK(raw!$H9047,Filter(raw!$H$2:$H10000,raw!$B$2:$B10000=raw!$B9047),1),"""")"),"")</f>
        <v/>
      </c>
      <c r="E9048" s="40" t="str">
        <f t="array" ref="E9048">IFERROR(INDEX(raw!$B:$H,MATCH(1,(raw!$B:$B=$B9048)*(raw!$D:$D=$C9048),0),7), "n/a")</f>
        <v/>
      </c>
    </row>
    <row r="9049">
      <c r="B9049" s="39" t="str">
        <f>IFERROR(raw!$B9048,"")</f>
        <v/>
      </c>
      <c r="C9049" s="39" t="str">
        <f>IFERROR(raw!$D9048,"")</f>
        <v/>
      </c>
      <c r="D9049" s="39" t="str">
        <f>IFERROR(__xludf.DUMMYFUNCTION("IFERROR(RANK(raw!$H9048,Filter(raw!$H$2:$H10000,raw!$B$2:$B10000=raw!$B9048),1),"""")"),"")</f>
        <v/>
      </c>
      <c r="E9049" s="40" t="str">
        <f t="array" ref="E9049">IFERROR(INDEX(raw!$B:$H,MATCH(1,(raw!$B:$B=$B9049)*(raw!$D:$D=$C9049),0),7), "n/a")</f>
        <v/>
      </c>
    </row>
    <row r="9050">
      <c r="B9050" s="39" t="str">
        <f>IFERROR(raw!$B9049,"")</f>
        <v/>
      </c>
      <c r="C9050" s="39" t="str">
        <f>IFERROR(raw!$D9049,"")</f>
        <v/>
      </c>
      <c r="D9050" s="39" t="str">
        <f>IFERROR(__xludf.DUMMYFUNCTION("IFERROR(RANK(raw!$H9049,Filter(raw!$H$2:$H10000,raw!$B$2:$B10000=raw!$B9049),1),"""")"),"")</f>
        <v/>
      </c>
      <c r="E9050" s="40" t="str">
        <f t="array" ref="E9050">IFERROR(INDEX(raw!$B:$H,MATCH(1,(raw!$B:$B=$B9050)*(raw!$D:$D=$C9050),0),7), "n/a")</f>
        <v/>
      </c>
    </row>
    <row r="9051">
      <c r="B9051" s="39" t="str">
        <f>IFERROR(raw!$B9050,"")</f>
        <v/>
      </c>
      <c r="C9051" s="39" t="str">
        <f>IFERROR(raw!$D9050,"")</f>
        <v/>
      </c>
      <c r="D9051" s="39" t="str">
        <f>IFERROR(__xludf.DUMMYFUNCTION("IFERROR(RANK(raw!$H9050,Filter(raw!$H$2:$H10000,raw!$B$2:$B10000=raw!$B9050),1),"""")"),"")</f>
        <v/>
      </c>
      <c r="E9051" s="40" t="str">
        <f t="array" ref="E9051">IFERROR(INDEX(raw!$B:$H,MATCH(1,(raw!$B:$B=$B9051)*(raw!$D:$D=$C9051),0),7), "n/a")</f>
        <v/>
      </c>
    </row>
    <row r="9052">
      <c r="B9052" s="39" t="str">
        <f>IFERROR(raw!$B9051,"")</f>
        <v/>
      </c>
      <c r="C9052" s="39" t="str">
        <f>IFERROR(raw!$D9051,"")</f>
        <v/>
      </c>
      <c r="D9052" s="39" t="str">
        <f>IFERROR(__xludf.DUMMYFUNCTION("IFERROR(RANK(raw!$H9051,Filter(raw!$H$2:$H10000,raw!$B$2:$B10000=raw!$B9051),1),"""")"),"")</f>
        <v/>
      </c>
      <c r="E9052" s="40" t="str">
        <f t="array" ref="E9052">IFERROR(INDEX(raw!$B:$H,MATCH(1,(raw!$B:$B=$B9052)*(raw!$D:$D=$C9052),0),7), "n/a")</f>
        <v/>
      </c>
    </row>
    <row r="9053">
      <c r="B9053" s="39" t="str">
        <f>IFERROR(raw!$B9052,"")</f>
        <v/>
      </c>
      <c r="C9053" s="39" t="str">
        <f>IFERROR(raw!$D9052,"")</f>
        <v/>
      </c>
      <c r="D9053" s="39" t="str">
        <f>IFERROR(__xludf.DUMMYFUNCTION("IFERROR(RANK(raw!$H9052,Filter(raw!$H$2:$H10000,raw!$B$2:$B10000=raw!$B9052),1),"""")"),"")</f>
        <v/>
      </c>
      <c r="E9053" s="40" t="str">
        <f t="array" ref="E9053">IFERROR(INDEX(raw!$B:$H,MATCH(1,(raw!$B:$B=$B9053)*(raw!$D:$D=$C9053),0),7), "n/a")</f>
        <v/>
      </c>
    </row>
    <row r="9054">
      <c r="B9054" s="39" t="str">
        <f>IFERROR(raw!$B9053,"")</f>
        <v/>
      </c>
      <c r="C9054" s="39" t="str">
        <f>IFERROR(raw!$D9053,"")</f>
        <v/>
      </c>
      <c r="D9054" s="39" t="str">
        <f>IFERROR(__xludf.DUMMYFUNCTION("IFERROR(RANK(raw!$H9053,Filter(raw!$H$2:$H10000,raw!$B$2:$B10000=raw!$B9053),1),"""")"),"")</f>
        <v/>
      </c>
      <c r="E9054" s="40" t="str">
        <f t="array" ref="E9054">IFERROR(INDEX(raw!$B:$H,MATCH(1,(raw!$B:$B=$B9054)*(raw!$D:$D=$C9054),0),7), "n/a")</f>
        <v/>
      </c>
    </row>
    <row r="9055">
      <c r="B9055" s="39" t="str">
        <f>IFERROR(raw!$B9054,"")</f>
        <v/>
      </c>
      <c r="C9055" s="39" t="str">
        <f>IFERROR(raw!$D9054,"")</f>
        <v/>
      </c>
      <c r="D9055" s="39" t="str">
        <f>IFERROR(__xludf.DUMMYFUNCTION("IFERROR(RANK(raw!$H9054,Filter(raw!$H$2:$H10000,raw!$B$2:$B10000=raw!$B9054),1),"""")"),"")</f>
        <v/>
      </c>
      <c r="E9055" s="40" t="str">
        <f t="array" ref="E9055">IFERROR(INDEX(raw!$B:$H,MATCH(1,(raw!$B:$B=$B9055)*(raw!$D:$D=$C9055),0),7), "n/a")</f>
        <v/>
      </c>
    </row>
    <row r="9056">
      <c r="B9056" s="39" t="str">
        <f>IFERROR(raw!$B9055,"")</f>
        <v/>
      </c>
      <c r="C9056" s="39" t="str">
        <f>IFERROR(raw!$D9055,"")</f>
        <v/>
      </c>
      <c r="D9056" s="39" t="str">
        <f>IFERROR(__xludf.DUMMYFUNCTION("IFERROR(RANK(raw!$H9055,Filter(raw!$H$2:$H10000,raw!$B$2:$B10000=raw!$B9055),1),"""")"),"")</f>
        <v/>
      </c>
      <c r="E9056" s="40" t="str">
        <f t="array" ref="E9056">IFERROR(INDEX(raw!$B:$H,MATCH(1,(raw!$B:$B=$B9056)*(raw!$D:$D=$C9056),0),7), "n/a")</f>
        <v/>
      </c>
    </row>
    <row r="9057">
      <c r="B9057" s="39" t="str">
        <f>IFERROR(raw!$B9056,"")</f>
        <v/>
      </c>
      <c r="C9057" s="39" t="str">
        <f>IFERROR(raw!$D9056,"")</f>
        <v/>
      </c>
      <c r="D9057" s="39" t="str">
        <f>IFERROR(__xludf.DUMMYFUNCTION("IFERROR(RANK(raw!$H9056,Filter(raw!$H$2:$H10000,raw!$B$2:$B10000=raw!$B9056),1),"""")"),"")</f>
        <v/>
      </c>
      <c r="E9057" s="40" t="str">
        <f t="array" ref="E9057">IFERROR(INDEX(raw!$B:$H,MATCH(1,(raw!$B:$B=$B9057)*(raw!$D:$D=$C9057),0),7), "n/a")</f>
        <v/>
      </c>
    </row>
    <row r="9058">
      <c r="B9058" s="39" t="str">
        <f>IFERROR(raw!$B9057,"")</f>
        <v/>
      </c>
      <c r="C9058" s="39" t="str">
        <f>IFERROR(raw!$D9057,"")</f>
        <v/>
      </c>
      <c r="D9058" s="39" t="str">
        <f>IFERROR(__xludf.DUMMYFUNCTION("IFERROR(RANK(raw!$H9057,Filter(raw!$H$2:$H10000,raw!$B$2:$B10000=raw!$B9057),1),"""")"),"")</f>
        <v/>
      </c>
      <c r="E9058" s="40" t="str">
        <f t="array" ref="E9058">IFERROR(INDEX(raw!$B:$H,MATCH(1,(raw!$B:$B=$B9058)*(raw!$D:$D=$C9058),0),7), "n/a")</f>
        <v/>
      </c>
    </row>
    <row r="9059">
      <c r="B9059" s="39" t="str">
        <f>IFERROR(raw!$B9058,"")</f>
        <v/>
      </c>
      <c r="C9059" s="39" t="str">
        <f>IFERROR(raw!$D9058,"")</f>
        <v/>
      </c>
      <c r="D9059" s="39" t="str">
        <f>IFERROR(__xludf.DUMMYFUNCTION("IFERROR(RANK(raw!$H9058,Filter(raw!$H$2:$H10000,raw!$B$2:$B10000=raw!$B9058),1),"""")"),"")</f>
        <v/>
      </c>
      <c r="E9059" s="40" t="str">
        <f t="array" ref="E9059">IFERROR(INDEX(raw!$B:$H,MATCH(1,(raw!$B:$B=$B9059)*(raw!$D:$D=$C9059),0),7), "n/a")</f>
        <v/>
      </c>
    </row>
    <row r="9060">
      <c r="B9060" s="39" t="str">
        <f>IFERROR(raw!$B9059,"")</f>
        <v/>
      </c>
      <c r="C9060" s="39" t="str">
        <f>IFERROR(raw!$D9059,"")</f>
        <v/>
      </c>
      <c r="D9060" s="39" t="str">
        <f>IFERROR(__xludf.DUMMYFUNCTION("IFERROR(RANK(raw!$H9059,Filter(raw!$H$2:$H10000,raw!$B$2:$B10000=raw!$B9059),1),"""")"),"")</f>
        <v/>
      </c>
      <c r="E9060" s="40" t="str">
        <f t="array" ref="E9060">IFERROR(INDEX(raw!$B:$H,MATCH(1,(raw!$B:$B=$B9060)*(raw!$D:$D=$C9060),0),7), "n/a")</f>
        <v/>
      </c>
    </row>
    <row r="9061">
      <c r="B9061" s="39" t="str">
        <f>IFERROR(raw!$B9060,"")</f>
        <v/>
      </c>
      <c r="C9061" s="39" t="str">
        <f>IFERROR(raw!$D9060,"")</f>
        <v/>
      </c>
      <c r="D9061" s="39" t="str">
        <f>IFERROR(__xludf.DUMMYFUNCTION("IFERROR(RANK(raw!$H9060,Filter(raw!$H$2:$H10000,raw!$B$2:$B10000=raw!$B9060),1),"""")"),"")</f>
        <v/>
      </c>
      <c r="E9061" s="40" t="str">
        <f t="array" ref="E9061">IFERROR(INDEX(raw!$B:$H,MATCH(1,(raw!$B:$B=$B9061)*(raw!$D:$D=$C9061),0),7), "n/a")</f>
        <v/>
      </c>
    </row>
    <row r="9062">
      <c r="B9062" s="39" t="str">
        <f>IFERROR(raw!$B9061,"")</f>
        <v/>
      </c>
      <c r="C9062" s="39" t="str">
        <f>IFERROR(raw!$D9061,"")</f>
        <v/>
      </c>
      <c r="D9062" s="39" t="str">
        <f>IFERROR(__xludf.DUMMYFUNCTION("IFERROR(RANK(raw!$H9061,Filter(raw!$H$2:$H10000,raw!$B$2:$B10000=raw!$B9061),1),"""")"),"")</f>
        <v/>
      </c>
      <c r="E9062" s="40" t="str">
        <f t="array" ref="E9062">IFERROR(INDEX(raw!$B:$H,MATCH(1,(raw!$B:$B=$B9062)*(raw!$D:$D=$C9062),0),7), "n/a")</f>
        <v/>
      </c>
    </row>
    <row r="9063">
      <c r="B9063" s="39" t="str">
        <f>IFERROR(raw!$B9062,"")</f>
        <v/>
      </c>
      <c r="C9063" s="39" t="str">
        <f>IFERROR(raw!$D9062,"")</f>
        <v/>
      </c>
      <c r="D9063" s="39" t="str">
        <f>IFERROR(__xludf.DUMMYFUNCTION("IFERROR(RANK(raw!$H9062,Filter(raw!$H$2:$H10000,raw!$B$2:$B10000=raw!$B9062),1),"""")"),"")</f>
        <v/>
      </c>
      <c r="E9063" s="40" t="str">
        <f t="array" ref="E9063">IFERROR(INDEX(raw!$B:$H,MATCH(1,(raw!$B:$B=$B9063)*(raw!$D:$D=$C9063),0),7), "n/a")</f>
        <v/>
      </c>
    </row>
    <row r="9064">
      <c r="B9064" s="39" t="str">
        <f>IFERROR(raw!$B9063,"")</f>
        <v/>
      </c>
      <c r="C9064" s="39" t="str">
        <f>IFERROR(raw!$D9063,"")</f>
        <v/>
      </c>
      <c r="D9064" s="39" t="str">
        <f>IFERROR(__xludf.DUMMYFUNCTION("IFERROR(RANK(raw!$H9063,Filter(raw!$H$2:$H10000,raw!$B$2:$B10000=raw!$B9063),1),"""")"),"")</f>
        <v/>
      </c>
      <c r="E9064" s="40" t="str">
        <f t="array" ref="E9064">IFERROR(INDEX(raw!$B:$H,MATCH(1,(raw!$B:$B=$B9064)*(raw!$D:$D=$C9064),0),7), "n/a")</f>
        <v/>
      </c>
    </row>
    <row r="9065">
      <c r="B9065" s="39" t="str">
        <f>IFERROR(raw!$B9064,"")</f>
        <v/>
      </c>
      <c r="C9065" s="39" t="str">
        <f>IFERROR(raw!$D9064,"")</f>
        <v/>
      </c>
      <c r="D9065" s="39" t="str">
        <f>IFERROR(__xludf.DUMMYFUNCTION("IFERROR(RANK(raw!$H9064,Filter(raw!$H$2:$H10000,raw!$B$2:$B10000=raw!$B9064),1),"""")"),"")</f>
        <v/>
      </c>
      <c r="E9065" s="40" t="str">
        <f t="array" ref="E9065">IFERROR(INDEX(raw!$B:$H,MATCH(1,(raw!$B:$B=$B9065)*(raw!$D:$D=$C9065),0),7), "n/a")</f>
        <v/>
      </c>
    </row>
    <row r="9066">
      <c r="B9066" s="39" t="str">
        <f>IFERROR(raw!$B9065,"")</f>
        <v/>
      </c>
      <c r="C9066" s="39" t="str">
        <f>IFERROR(raw!$D9065,"")</f>
        <v/>
      </c>
      <c r="D9066" s="39" t="str">
        <f>IFERROR(__xludf.DUMMYFUNCTION("IFERROR(RANK(raw!$H9065,Filter(raw!$H$2:$H10000,raw!$B$2:$B10000=raw!$B9065),1),"""")"),"")</f>
        <v/>
      </c>
      <c r="E9066" s="40" t="str">
        <f t="array" ref="E9066">IFERROR(INDEX(raw!$B:$H,MATCH(1,(raw!$B:$B=$B9066)*(raw!$D:$D=$C9066),0),7), "n/a")</f>
        <v/>
      </c>
    </row>
    <row r="9067">
      <c r="B9067" s="39" t="str">
        <f>IFERROR(raw!$B9066,"")</f>
        <v/>
      </c>
      <c r="C9067" s="39" t="str">
        <f>IFERROR(raw!$D9066,"")</f>
        <v/>
      </c>
      <c r="D9067" s="39" t="str">
        <f>IFERROR(__xludf.DUMMYFUNCTION("IFERROR(RANK(raw!$H9066,Filter(raw!$H$2:$H10000,raw!$B$2:$B10000=raw!$B9066),1),"""")"),"")</f>
        <v/>
      </c>
      <c r="E9067" s="40" t="str">
        <f t="array" ref="E9067">IFERROR(INDEX(raw!$B:$H,MATCH(1,(raw!$B:$B=$B9067)*(raw!$D:$D=$C9067),0),7), "n/a")</f>
        <v/>
      </c>
    </row>
    <row r="9068">
      <c r="B9068" s="39" t="str">
        <f>IFERROR(raw!$B9067,"")</f>
        <v/>
      </c>
      <c r="C9068" s="39" t="str">
        <f>IFERROR(raw!$D9067,"")</f>
        <v/>
      </c>
      <c r="D9068" s="39" t="str">
        <f>IFERROR(__xludf.DUMMYFUNCTION("IFERROR(RANK(raw!$H9067,Filter(raw!$H$2:$H10000,raw!$B$2:$B10000=raw!$B9067),1),"""")"),"")</f>
        <v/>
      </c>
      <c r="E9068" s="40" t="str">
        <f t="array" ref="E9068">IFERROR(INDEX(raw!$B:$H,MATCH(1,(raw!$B:$B=$B9068)*(raw!$D:$D=$C9068),0),7), "n/a")</f>
        <v/>
      </c>
    </row>
    <row r="9069">
      <c r="B9069" s="39" t="str">
        <f>IFERROR(raw!$B9068,"")</f>
        <v/>
      </c>
      <c r="C9069" s="39" t="str">
        <f>IFERROR(raw!$D9068,"")</f>
        <v/>
      </c>
      <c r="D9069" s="39" t="str">
        <f>IFERROR(__xludf.DUMMYFUNCTION("IFERROR(RANK(raw!$H9068,Filter(raw!$H$2:$H10000,raw!$B$2:$B10000=raw!$B9068),1),"""")"),"")</f>
        <v/>
      </c>
      <c r="E9069" s="40" t="str">
        <f t="array" ref="E9069">IFERROR(INDEX(raw!$B:$H,MATCH(1,(raw!$B:$B=$B9069)*(raw!$D:$D=$C9069),0),7), "n/a")</f>
        <v/>
      </c>
    </row>
    <row r="9070">
      <c r="B9070" s="39" t="str">
        <f>IFERROR(raw!$B9069,"")</f>
        <v/>
      </c>
      <c r="C9070" s="39" t="str">
        <f>IFERROR(raw!$D9069,"")</f>
        <v/>
      </c>
      <c r="D9070" s="39" t="str">
        <f>IFERROR(__xludf.DUMMYFUNCTION("IFERROR(RANK(raw!$H9069,Filter(raw!$H$2:$H10000,raw!$B$2:$B10000=raw!$B9069),1),"""")"),"")</f>
        <v/>
      </c>
      <c r="E9070" s="40" t="str">
        <f t="array" ref="E9070">IFERROR(INDEX(raw!$B:$H,MATCH(1,(raw!$B:$B=$B9070)*(raw!$D:$D=$C9070),0),7), "n/a")</f>
        <v/>
      </c>
    </row>
    <row r="9071">
      <c r="B9071" s="39" t="str">
        <f>IFERROR(raw!$B9070,"")</f>
        <v/>
      </c>
      <c r="C9071" s="39" t="str">
        <f>IFERROR(raw!$D9070,"")</f>
        <v/>
      </c>
      <c r="D9071" s="39" t="str">
        <f>IFERROR(__xludf.DUMMYFUNCTION("IFERROR(RANK(raw!$H9070,Filter(raw!$H$2:$H10000,raw!$B$2:$B10000=raw!$B9070),1),"""")"),"")</f>
        <v/>
      </c>
      <c r="E9071" s="40" t="str">
        <f t="array" ref="E9071">IFERROR(INDEX(raw!$B:$H,MATCH(1,(raw!$B:$B=$B9071)*(raw!$D:$D=$C9071),0),7), "n/a")</f>
        <v/>
      </c>
    </row>
    <row r="9072">
      <c r="B9072" s="39" t="str">
        <f>IFERROR(raw!$B9071,"")</f>
        <v/>
      </c>
      <c r="C9072" s="39" t="str">
        <f>IFERROR(raw!$D9071,"")</f>
        <v/>
      </c>
      <c r="D9072" s="39" t="str">
        <f>IFERROR(__xludf.DUMMYFUNCTION("IFERROR(RANK(raw!$H9071,Filter(raw!$H$2:$H10000,raw!$B$2:$B10000=raw!$B9071),1),"""")"),"")</f>
        <v/>
      </c>
      <c r="E9072" s="40" t="str">
        <f t="array" ref="E9072">IFERROR(INDEX(raw!$B:$H,MATCH(1,(raw!$B:$B=$B9072)*(raw!$D:$D=$C9072),0),7), "n/a")</f>
        <v/>
      </c>
    </row>
    <row r="9073">
      <c r="B9073" s="39" t="str">
        <f>IFERROR(raw!$B9072,"")</f>
        <v/>
      </c>
      <c r="C9073" s="39" t="str">
        <f>IFERROR(raw!$D9072,"")</f>
        <v/>
      </c>
      <c r="D9073" s="39" t="str">
        <f>IFERROR(__xludf.DUMMYFUNCTION("IFERROR(RANK(raw!$H9072,Filter(raw!$H$2:$H10000,raw!$B$2:$B10000=raw!$B9072),1),"""")"),"")</f>
        <v/>
      </c>
      <c r="E9073" s="40" t="str">
        <f t="array" ref="E9073">IFERROR(INDEX(raw!$B:$H,MATCH(1,(raw!$B:$B=$B9073)*(raw!$D:$D=$C9073),0),7), "n/a")</f>
        <v/>
      </c>
    </row>
    <row r="9074">
      <c r="B9074" s="39" t="str">
        <f>IFERROR(raw!$B9073,"")</f>
        <v/>
      </c>
      <c r="C9074" s="39" t="str">
        <f>IFERROR(raw!$D9073,"")</f>
        <v/>
      </c>
      <c r="D9074" s="39" t="str">
        <f>IFERROR(__xludf.DUMMYFUNCTION("IFERROR(RANK(raw!$H9073,Filter(raw!$H$2:$H10000,raw!$B$2:$B10000=raw!$B9073),1),"""")"),"")</f>
        <v/>
      </c>
      <c r="E9074" s="40" t="str">
        <f t="array" ref="E9074">IFERROR(INDEX(raw!$B:$H,MATCH(1,(raw!$B:$B=$B9074)*(raw!$D:$D=$C9074),0),7), "n/a")</f>
        <v/>
      </c>
    </row>
    <row r="9075">
      <c r="B9075" s="39" t="str">
        <f>IFERROR(raw!$B9074,"")</f>
        <v/>
      </c>
      <c r="C9075" s="39" t="str">
        <f>IFERROR(raw!$D9074,"")</f>
        <v/>
      </c>
      <c r="D9075" s="39" t="str">
        <f>IFERROR(__xludf.DUMMYFUNCTION("IFERROR(RANK(raw!$H9074,Filter(raw!$H$2:$H10000,raw!$B$2:$B10000=raw!$B9074),1),"""")"),"")</f>
        <v/>
      </c>
      <c r="E9075" s="40" t="str">
        <f t="array" ref="E9075">IFERROR(INDEX(raw!$B:$H,MATCH(1,(raw!$B:$B=$B9075)*(raw!$D:$D=$C9075),0),7), "n/a")</f>
        <v/>
      </c>
    </row>
    <row r="9076">
      <c r="B9076" s="39" t="str">
        <f>IFERROR(raw!$B9075,"")</f>
        <v/>
      </c>
      <c r="C9076" s="39" t="str">
        <f>IFERROR(raw!$D9075,"")</f>
        <v/>
      </c>
      <c r="D9076" s="39" t="str">
        <f>IFERROR(__xludf.DUMMYFUNCTION("IFERROR(RANK(raw!$H9075,Filter(raw!$H$2:$H10000,raw!$B$2:$B10000=raw!$B9075),1),"""")"),"")</f>
        <v/>
      </c>
      <c r="E9076" s="40" t="str">
        <f t="array" ref="E9076">IFERROR(INDEX(raw!$B:$H,MATCH(1,(raw!$B:$B=$B9076)*(raw!$D:$D=$C9076),0),7), "n/a")</f>
        <v/>
      </c>
    </row>
    <row r="9077">
      <c r="B9077" s="39" t="str">
        <f>IFERROR(raw!$B9076,"")</f>
        <v/>
      </c>
      <c r="C9077" s="39" t="str">
        <f>IFERROR(raw!$D9076,"")</f>
        <v/>
      </c>
      <c r="D9077" s="39" t="str">
        <f>IFERROR(__xludf.DUMMYFUNCTION("IFERROR(RANK(raw!$H9076,Filter(raw!$H$2:$H10000,raw!$B$2:$B10000=raw!$B9076),1),"""")"),"")</f>
        <v/>
      </c>
      <c r="E9077" s="40" t="str">
        <f t="array" ref="E9077">IFERROR(INDEX(raw!$B:$H,MATCH(1,(raw!$B:$B=$B9077)*(raw!$D:$D=$C9077),0),7), "n/a")</f>
        <v/>
      </c>
    </row>
    <row r="9078">
      <c r="B9078" s="39" t="str">
        <f>IFERROR(raw!$B9077,"")</f>
        <v/>
      </c>
      <c r="C9078" s="39" t="str">
        <f>IFERROR(raw!$D9077,"")</f>
        <v/>
      </c>
      <c r="D9078" s="39" t="str">
        <f>IFERROR(__xludf.DUMMYFUNCTION("IFERROR(RANK(raw!$H9077,Filter(raw!$H$2:$H10000,raw!$B$2:$B10000=raw!$B9077),1),"""")"),"")</f>
        <v/>
      </c>
      <c r="E9078" s="40" t="str">
        <f t="array" ref="E9078">IFERROR(INDEX(raw!$B:$H,MATCH(1,(raw!$B:$B=$B9078)*(raw!$D:$D=$C9078),0),7), "n/a")</f>
        <v/>
      </c>
    </row>
    <row r="9079">
      <c r="B9079" s="39" t="str">
        <f>IFERROR(raw!$B9078,"")</f>
        <v/>
      </c>
      <c r="C9079" s="39" t="str">
        <f>IFERROR(raw!$D9078,"")</f>
        <v/>
      </c>
      <c r="D9079" s="39" t="str">
        <f>IFERROR(__xludf.DUMMYFUNCTION("IFERROR(RANK(raw!$H9078,Filter(raw!$H$2:$H10000,raw!$B$2:$B10000=raw!$B9078),1),"""")"),"")</f>
        <v/>
      </c>
      <c r="E9079" s="40" t="str">
        <f t="array" ref="E9079">IFERROR(INDEX(raw!$B:$H,MATCH(1,(raw!$B:$B=$B9079)*(raw!$D:$D=$C9079),0),7), "n/a")</f>
        <v/>
      </c>
    </row>
    <row r="9080">
      <c r="B9080" s="39" t="str">
        <f>IFERROR(raw!$B9079,"")</f>
        <v/>
      </c>
      <c r="C9080" s="39" t="str">
        <f>IFERROR(raw!$D9079,"")</f>
        <v/>
      </c>
      <c r="D9080" s="39" t="str">
        <f>IFERROR(__xludf.DUMMYFUNCTION("IFERROR(RANK(raw!$H9079,Filter(raw!$H$2:$H10000,raw!$B$2:$B10000=raw!$B9079),1),"""")"),"")</f>
        <v/>
      </c>
      <c r="E9080" s="40" t="str">
        <f t="array" ref="E9080">IFERROR(INDEX(raw!$B:$H,MATCH(1,(raw!$B:$B=$B9080)*(raw!$D:$D=$C9080),0),7), "n/a")</f>
        <v/>
      </c>
    </row>
    <row r="9081">
      <c r="B9081" s="39" t="str">
        <f>IFERROR(raw!$B9080,"")</f>
        <v/>
      </c>
      <c r="C9081" s="39" t="str">
        <f>IFERROR(raw!$D9080,"")</f>
        <v/>
      </c>
      <c r="D9081" s="39" t="str">
        <f>IFERROR(__xludf.DUMMYFUNCTION("IFERROR(RANK(raw!$H9080,Filter(raw!$H$2:$H10000,raw!$B$2:$B10000=raw!$B9080),1),"""")"),"")</f>
        <v/>
      </c>
      <c r="E9081" s="40" t="str">
        <f t="array" ref="E9081">IFERROR(INDEX(raw!$B:$H,MATCH(1,(raw!$B:$B=$B9081)*(raw!$D:$D=$C9081),0),7), "n/a")</f>
        <v/>
      </c>
    </row>
    <row r="9082">
      <c r="B9082" s="39" t="str">
        <f>IFERROR(raw!$B9081,"")</f>
        <v/>
      </c>
      <c r="C9082" s="39" t="str">
        <f>IFERROR(raw!$D9081,"")</f>
        <v/>
      </c>
      <c r="D9082" s="39" t="str">
        <f>IFERROR(__xludf.DUMMYFUNCTION("IFERROR(RANK(raw!$H9081,Filter(raw!$H$2:$H10000,raw!$B$2:$B10000=raw!$B9081),1),"""")"),"")</f>
        <v/>
      </c>
      <c r="E9082" s="40" t="str">
        <f t="array" ref="E9082">IFERROR(INDEX(raw!$B:$H,MATCH(1,(raw!$B:$B=$B9082)*(raw!$D:$D=$C9082),0),7), "n/a")</f>
        <v/>
      </c>
    </row>
    <row r="9083">
      <c r="B9083" s="39" t="str">
        <f>IFERROR(raw!$B9082,"")</f>
        <v/>
      </c>
      <c r="C9083" s="39" t="str">
        <f>IFERROR(raw!$D9082,"")</f>
        <v/>
      </c>
      <c r="D9083" s="39" t="str">
        <f>IFERROR(__xludf.DUMMYFUNCTION("IFERROR(RANK(raw!$H9082,Filter(raw!$H$2:$H10000,raw!$B$2:$B10000=raw!$B9082),1),"""")"),"")</f>
        <v/>
      </c>
      <c r="E9083" s="40" t="str">
        <f t="array" ref="E9083">IFERROR(INDEX(raw!$B:$H,MATCH(1,(raw!$B:$B=$B9083)*(raw!$D:$D=$C9083),0),7), "n/a")</f>
        <v/>
      </c>
    </row>
    <row r="9084">
      <c r="B9084" s="39" t="str">
        <f>IFERROR(raw!$B9083,"")</f>
        <v/>
      </c>
      <c r="C9084" s="39" t="str">
        <f>IFERROR(raw!$D9083,"")</f>
        <v/>
      </c>
      <c r="D9084" s="39" t="str">
        <f>IFERROR(__xludf.DUMMYFUNCTION("IFERROR(RANK(raw!$H9083,Filter(raw!$H$2:$H10000,raw!$B$2:$B10000=raw!$B9083),1),"""")"),"")</f>
        <v/>
      </c>
      <c r="E9084" s="40" t="str">
        <f t="array" ref="E9084">IFERROR(INDEX(raw!$B:$H,MATCH(1,(raw!$B:$B=$B9084)*(raw!$D:$D=$C9084),0),7), "n/a")</f>
        <v/>
      </c>
    </row>
    <row r="9085">
      <c r="B9085" s="39" t="str">
        <f>IFERROR(raw!$B9084,"")</f>
        <v/>
      </c>
      <c r="C9085" s="39" t="str">
        <f>IFERROR(raw!$D9084,"")</f>
        <v/>
      </c>
      <c r="D9085" s="39" t="str">
        <f>IFERROR(__xludf.DUMMYFUNCTION("IFERROR(RANK(raw!$H9084,Filter(raw!$H$2:$H10000,raw!$B$2:$B10000=raw!$B9084),1),"""")"),"")</f>
        <v/>
      </c>
      <c r="E9085" s="40" t="str">
        <f t="array" ref="E9085">IFERROR(INDEX(raw!$B:$H,MATCH(1,(raw!$B:$B=$B9085)*(raw!$D:$D=$C9085),0),7), "n/a")</f>
        <v/>
      </c>
    </row>
    <row r="9086">
      <c r="B9086" s="39" t="str">
        <f>IFERROR(raw!$B9085,"")</f>
        <v/>
      </c>
      <c r="C9086" s="39" t="str">
        <f>IFERROR(raw!$D9085,"")</f>
        <v/>
      </c>
      <c r="D9086" s="39" t="str">
        <f>IFERROR(__xludf.DUMMYFUNCTION("IFERROR(RANK(raw!$H9085,Filter(raw!$H$2:$H10000,raw!$B$2:$B10000=raw!$B9085),1),"""")"),"")</f>
        <v/>
      </c>
      <c r="E9086" s="40" t="str">
        <f t="array" ref="E9086">IFERROR(INDEX(raw!$B:$H,MATCH(1,(raw!$B:$B=$B9086)*(raw!$D:$D=$C9086),0),7), "n/a")</f>
        <v/>
      </c>
    </row>
    <row r="9087">
      <c r="B9087" s="39" t="str">
        <f>IFERROR(raw!$B9086,"")</f>
        <v/>
      </c>
      <c r="C9087" s="39" t="str">
        <f>IFERROR(raw!$D9086,"")</f>
        <v/>
      </c>
      <c r="D9087" s="39" t="str">
        <f>IFERROR(__xludf.DUMMYFUNCTION("IFERROR(RANK(raw!$H9086,Filter(raw!$H$2:$H10000,raw!$B$2:$B10000=raw!$B9086),1),"""")"),"")</f>
        <v/>
      </c>
      <c r="E9087" s="40" t="str">
        <f t="array" ref="E9087">IFERROR(INDEX(raw!$B:$H,MATCH(1,(raw!$B:$B=$B9087)*(raw!$D:$D=$C9087),0),7), "n/a")</f>
        <v/>
      </c>
    </row>
    <row r="9088">
      <c r="B9088" s="39" t="str">
        <f>IFERROR(raw!$B9087,"")</f>
        <v/>
      </c>
      <c r="C9088" s="39" t="str">
        <f>IFERROR(raw!$D9087,"")</f>
        <v/>
      </c>
      <c r="D9088" s="39" t="str">
        <f>IFERROR(__xludf.DUMMYFUNCTION("IFERROR(RANK(raw!$H9087,Filter(raw!$H$2:$H10000,raw!$B$2:$B10000=raw!$B9087),1),"""")"),"")</f>
        <v/>
      </c>
      <c r="E9088" s="40" t="str">
        <f t="array" ref="E9088">IFERROR(INDEX(raw!$B:$H,MATCH(1,(raw!$B:$B=$B9088)*(raw!$D:$D=$C9088),0),7), "n/a")</f>
        <v/>
      </c>
    </row>
    <row r="9089">
      <c r="B9089" s="39" t="str">
        <f>IFERROR(raw!$B9088,"")</f>
        <v/>
      </c>
      <c r="C9089" s="39" t="str">
        <f>IFERROR(raw!$D9088,"")</f>
        <v/>
      </c>
      <c r="D9089" s="39" t="str">
        <f>IFERROR(__xludf.DUMMYFUNCTION("IFERROR(RANK(raw!$H9088,Filter(raw!$H$2:$H10000,raw!$B$2:$B10000=raw!$B9088),1),"""")"),"")</f>
        <v/>
      </c>
      <c r="E9089" s="40" t="str">
        <f t="array" ref="E9089">IFERROR(INDEX(raw!$B:$H,MATCH(1,(raw!$B:$B=$B9089)*(raw!$D:$D=$C9089),0),7), "n/a")</f>
        <v/>
      </c>
    </row>
    <row r="9090">
      <c r="B9090" s="39" t="str">
        <f>IFERROR(raw!$B9089,"")</f>
        <v/>
      </c>
      <c r="C9090" s="39" t="str">
        <f>IFERROR(raw!$D9089,"")</f>
        <v/>
      </c>
      <c r="D9090" s="39" t="str">
        <f>IFERROR(__xludf.DUMMYFUNCTION("IFERROR(RANK(raw!$H9089,Filter(raw!$H$2:$H10000,raw!$B$2:$B10000=raw!$B9089),1),"""")"),"")</f>
        <v/>
      </c>
      <c r="E9090" s="40" t="str">
        <f t="array" ref="E9090">IFERROR(INDEX(raw!$B:$H,MATCH(1,(raw!$B:$B=$B9090)*(raw!$D:$D=$C9090),0),7), "n/a")</f>
        <v/>
      </c>
    </row>
    <row r="9091">
      <c r="B9091" s="39" t="str">
        <f>IFERROR(raw!$B9090,"")</f>
        <v/>
      </c>
      <c r="C9091" s="39" t="str">
        <f>IFERROR(raw!$D9090,"")</f>
        <v/>
      </c>
      <c r="D9091" s="39" t="str">
        <f>IFERROR(__xludf.DUMMYFUNCTION("IFERROR(RANK(raw!$H9090,Filter(raw!$H$2:$H10000,raw!$B$2:$B10000=raw!$B9090),1),"""")"),"")</f>
        <v/>
      </c>
      <c r="E9091" s="40" t="str">
        <f t="array" ref="E9091">IFERROR(INDEX(raw!$B:$H,MATCH(1,(raw!$B:$B=$B9091)*(raw!$D:$D=$C9091),0),7), "n/a")</f>
        <v/>
      </c>
    </row>
    <row r="9092">
      <c r="B9092" s="39" t="str">
        <f>IFERROR(raw!$B9091,"")</f>
        <v/>
      </c>
      <c r="C9092" s="39" t="str">
        <f>IFERROR(raw!$D9091,"")</f>
        <v/>
      </c>
      <c r="D9092" s="39" t="str">
        <f>IFERROR(__xludf.DUMMYFUNCTION("IFERROR(RANK(raw!$H9091,Filter(raw!$H$2:$H10000,raw!$B$2:$B10000=raw!$B9091),1),"""")"),"")</f>
        <v/>
      </c>
      <c r="E9092" s="40" t="str">
        <f t="array" ref="E9092">IFERROR(INDEX(raw!$B:$H,MATCH(1,(raw!$B:$B=$B9092)*(raw!$D:$D=$C9092),0),7), "n/a")</f>
        <v/>
      </c>
    </row>
    <row r="9093">
      <c r="B9093" s="39" t="str">
        <f>IFERROR(raw!$B9092,"")</f>
        <v/>
      </c>
      <c r="C9093" s="39" t="str">
        <f>IFERROR(raw!$D9092,"")</f>
        <v/>
      </c>
      <c r="D9093" s="39" t="str">
        <f>IFERROR(__xludf.DUMMYFUNCTION("IFERROR(RANK(raw!$H9092,Filter(raw!$H$2:$H10000,raw!$B$2:$B10000=raw!$B9092),1),"""")"),"")</f>
        <v/>
      </c>
      <c r="E9093" s="40" t="str">
        <f t="array" ref="E9093">IFERROR(INDEX(raw!$B:$H,MATCH(1,(raw!$B:$B=$B9093)*(raw!$D:$D=$C9093),0),7), "n/a")</f>
        <v/>
      </c>
    </row>
    <row r="9094">
      <c r="B9094" s="39" t="str">
        <f>IFERROR(raw!$B9093,"")</f>
        <v/>
      </c>
      <c r="C9094" s="39" t="str">
        <f>IFERROR(raw!$D9093,"")</f>
        <v/>
      </c>
      <c r="D9094" s="39" t="str">
        <f>IFERROR(__xludf.DUMMYFUNCTION("IFERROR(RANK(raw!$H9093,Filter(raw!$H$2:$H10000,raw!$B$2:$B10000=raw!$B9093),1),"""")"),"")</f>
        <v/>
      </c>
      <c r="E9094" s="40" t="str">
        <f t="array" ref="E9094">IFERROR(INDEX(raw!$B:$H,MATCH(1,(raw!$B:$B=$B9094)*(raw!$D:$D=$C9094),0),7), "n/a")</f>
        <v/>
      </c>
    </row>
    <row r="9095">
      <c r="B9095" s="39" t="str">
        <f>IFERROR(raw!$B9094,"")</f>
        <v/>
      </c>
      <c r="C9095" s="39" t="str">
        <f>IFERROR(raw!$D9094,"")</f>
        <v/>
      </c>
      <c r="D9095" s="39" t="str">
        <f>IFERROR(__xludf.DUMMYFUNCTION("IFERROR(RANK(raw!$H9094,Filter(raw!$H$2:$H10000,raw!$B$2:$B10000=raw!$B9094),1),"""")"),"")</f>
        <v/>
      </c>
      <c r="E9095" s="40" t="str">
        <f t="array" ref="E9095">IFERROR(INDEX(raw!$B:$H,MATCH(1,(raw!$B:$B=$B9095)*(raw!$D:$D=$C9095),0),7), "n/a")</f>
        <v/>
      </c>
    </row>
    <row r="9096">
      <c r="B9096" s="39" t="str">
        <f>IFERROR(raw!$B9095,"")</f>
        <v/>
      </c>
      <c r="C9096" s="39" t="str">
        <f>IFERROR(raw!$D9095,"")</f>
        <v/>
      </c>
      <c r="D9096" s="39" t="str">
        <f>IFERROR(__xludf.DUMMYFUNCTION("IFERROR(RANK(raw!$H9095,Filter(raw!$H$2:$H10000,raw!$B$2:$B10000=raw!$B9095),1),"""")"),"")</f>
        <v/>
      </c>
      <c r="E9096" s="40" t="str">
        <f t="array" ref="E9096">IFERROR(INDEX(raw!$B:$H,MATCH(1,(raw!$B:$B=$B9096)*(raw!$D:$D=$C9096),0),7), "n/a")</f>
        <v/>
      </c>
    </row>
    <row r="9097">
      <c r="B9097" s="39" t="str">
        <f>IFERROR(raw!$B9096,"")</f>
        <v/>
      </c>
      <c r="C9097" s="39" t="str">
        <f>IFERROR(raw!$D9096,"")</f>
        <v/>
      </c>
      <c r="D9097" s="39" t="str">
        <f>IFERROR(__xludf.DUMMYFUNCTION("IFERROR(RANK(raw!$H9096,Filter(raw!$H$2:$H10000,raw!$B$2:$B10000=raw!$B9096),1),"""")"),"")</f>
        <v/>
      </c>
      <c r="E9097" s="40" t="str">
        <f t="array" ref="E9097">IFERROR(INDEX(raw!$B:$H,MATCH(1,(raw!$B:$B=$B9097)*(raw!$D:$D=$C9097),0),7), "n/a")</f>
        <v/>
      </c>
    </row>
    <row r="9098">
      <c r="B9098" s="39" t="str">
        <f>IFERROR(raw!$B9097,"")</f>
        <v/>
      </c>
      <c r="C9098" s="39" t="str">
        <f>IFERROR(raw!$D9097,"")</f>
        <v/>
      </c>
      <c r="D9098" s="39" t="str">
        <f>IFERROR(__xludf.DUMMYFUNCTION("IFERROR(RANK(raw!$H9097,Filter(raw!$H$2:$H10000,raw!$B$2:$B10000=raw!$B9097),1),"""")"),"")</f>
        <v/>
      </c>
      <c r="E9098" s="40" t="str">
        <f t="array" ref="E9098">IFERROR(INDEX(raw!$B:$H,MATCH(1,(raw!$B:$B=$B9098)*(raw!$D:$D=$C9098),0),7), "n/a")</f>
        <v/>
      </c>
    </row>
    <row r="9099">
      <c r="B9099" s="39" t="str">
        <f>IFERROR(raw!$B9098,"")</f>
        <v/>
      </c>
      <c r="C9099" s="39" t="str">
        <f>IFERROR(raw!$D9098,"")</f>
        <v/>
      </c>
      <c r="D9099" s="39" t="str">
        <f>IFERROR(__xludf.DUMMYFUNCTION("IFERROR(RANK(raw!$H9098,Filter(raw!$H$2:$H10000,raw!$B$2:$B10000=raw!$B9098),1),"""")"),"")</f>
        <v/>
      </c>
      <c r="E9099" s="40" t="str">
        <f t="array" ref="E9099">IFERROR(INDEX(raw!$B:$H,MATCH(1,(raw!$B:$B=$B9099)*(raw!$D:$D=$C9099),0),7), "n/a")</f>
        <v/>
      </c>
    </row>
    <row r="9100">
      <c r="B9100" s="39" t="str">
        <f>IFERROR(raw!$B9099,"")</f>
        <v/>
      </c>
      <c r="C9100" s="39" t="str">
        <f>IFERROR(raw!$D9099,"")</f>
        <v/>
      </c>
      <c r="D9100" s="39" t="str">
        <f>IFERROR(__xludf.DUMMYFUNCTION("IFERROR(RANK(raw!$H9099,Filter(raw!$H$2:$H10000,raw!$B$2:$B10000=raw!$B9099),1),"""")"),"")</f>
        <v/>
      </c>
      <c r="E9100" s="40" t="str">
        <f t="array" ref="E9100">IFERROR(INDEX(raw!$B:$H,MATCH(1,(raw!$B:$B=$B9100)*(raw!$D:$D=$C9100),0),7), "n/a")</f>
        <v/>
      </c>
    </row>
    <row r="9101">
      <c r="B9101" s="39" t="str">
        <f>IFERROR(raw!$B9100,"")</f>
        <v/>
      </c>
      <c r="C9101" s="39" t="str">
        <f>IFERROR(raw!$D9100,"")</f>
        <v/>
      </c>
      <c r="D9101" s="39" t="str">
        <f>IFERROR(__xludf.DUMMYFUNCTION("IFERROR(RANK(raw!$H9100,Filter(raw!$H$2:$H10000,raw!$B$2:$B10000=raw!$B9100),1),"""")"),"")</f>
        <v/>
      </c>
      <c r="E9101" s="40" t="str">
        <f t="array" ref="E9101">IFERROR(INDEX(raw!$B:$H,MATCH(1,(raw!$B:$B=$B9101)*(raw!$D:$D=$C9101),0),7), "n/a")</f>
        <v/>
      </c>
    </row>
    <row r="9102">
      <c r="B9102" s="39" t="str">
        <f>IFERROR(raw!$B9101,"")</f>
        <v/>
      </c>
      <c r="C9102" s="39" t="str">
        <f>IFERROR(raw!$D9101,"")</f>
        <v/>
      </c>
      <c r="D9102" s="39" t="str">
        <f>IFERROR(__xludf.DUMMYFUNCTION("IFERROR(RANK(raw!$H9101,Filter(raw!$H$2:$H10000,raw!$B$2:$B10000=raw!$B9101),1),"""")"),"")</f>
        <v/>
      </c>
      <c r="E9102" s="40" t="str">
        <f t="array" ref="E9102">IFERROR(INDEX(raw!$B:$H,MATCH(1,(raw!$B:$B=$B9102)*(raw!$D:$D=$C9102),0),7), "n/a")</f>
        <v/>
      </c>
    </row>
    <row r="9103">
      <c r="B9103" s="39" t="str">
        <f>IFERROR(raw!$B9102,"")</f>
        <v/>
      </c>
      <c r="C9103" s="39" t="str">
        <f>IFERROR(raw!$D9102,"")</f>
        <v/>
      </c>
      <c r="D9103" s="39" t="str">
        <f>IFERROR(__xludf.DUMMYFUNCTION("IFERROR(RANK(raw!$H9102,Filter(raw!$H$2:$H10000,raw!$B$2:$B10000=raw!$B9102),1),"""")"),"")</f>
        <v/>
      </c>
      <c r="E9103" s="40" t="str">
        <f t="array" ref="E9103">IFERROR(INDEX(raw!$B:$H,MATCH(1,(raw!$B:$B=$B9103)*(raw!$D:$D=$C9103),0),7), "n/a")</f>
        <v/>
      </c>
    </row>
    <row r="9104">
      <c r="B9104" s="39" t="str">
        <f>IFERROR(raw!$B9103,"")</f>
        <v/>
      </c>
      <c r="C9104" s="39" t="str">
        <f>IFERROR(raw!$D9103,"")</f>
        <v/>
      </c>
      <c r="D9104" s="39" t="str">
        <f>IFERROR(__xludf.DUMMYFUNCTION("IFERROR(RANK(raw!$H9103,Filter(raw!$H$2:$H10000,raw!$B$2:$B10000=raw!$B9103),1),"""")"),"")</f>
        <v/>
      </c>
      <c r="E9104" s="40" t="str">
        <f t="array" ref="E9104">IFERROR(INDEX(raw!$B:$H,MATCH(1,(raw!$B:$B=$B9104)*(raw!$D:$D=$C9104),0),7), "n/a")</f>
        <v/>
      </c>
    </row>
    <row r="9105">
      <c r="B9105" s="39" t="str">
        <f>IFERROR(raw!$B9104,"")</f>
        <v/>
      </c>
      <c r="C9105" s="39" t="str">
        <f>IFERROR(raw!$D9104,"")</f>
        <v/>
      </c>
      <c r="D9105" s="39" t="str">
        <f>IFERROR(__xludf.DUMMYFUNCTION("IFERROR(RANK(raw!$H9104,Filter(raw!$H$2:$H10000,raw!$B$2:$B10000=raw!$B9104),1),"""")"),"")</f>
        <v/>
      </c>
      <c r="E9105" s="40" t="str">
        <f t="array" ref="E9105">IFERROR(INDEX(raw!$B:$H,MATCH(1,(raw!$B:$B=$B9105)*(raw!$D:$D=$C9105),0),7), "n/a")</f>
        <v/>
      </c>
    </row>
    <row r="9106">
      <c r="B9106" s="39" t="str">
        <f>IFERROR(raw!$B9105,"")</f>
        <v/>
      </c>
      <c r="C9106" s="39" t="str">
        <f>IFERROR(raw!$D9105,"")</f>
        <v/>
      </c>
      <c r="D9106" s="39" t="str">
        <f>IFERROR(__xludf.DUMMYFUNCTION("IFERROR(RANK(raw!$H9105,Filter(raw!$H$2:$H10000,raw!$B$2:$B10000=raw!$B9105),1),"""")"),"")</f>
        <v/>
      </c>
      <c r="E9106" s="40" t="str">
        <f t="array" ref="E9106">IFERROR(INDEX(raw!$B:$H,MATCH(1,(raw!$B:$B=$B9106)*(raw!$D:$D=$C9106),0),7), "n/a")</f>
        <v/>
      </c>
    </row>
    <row r="9107">
      <c r="B9107" s="39" t="str">
        <f>IFERROR(raw!$B9106,"")</f>
        <v/>
      </c>
      <c r="C9107" s="39" t="str">
        <f>IFERROR(raw!$D9106,"")</f>
        <v/>
      </c>
      <c r="D9107" s="39" t="str">
        <f>IFERROR(__xludf.DUMMYFUNCTION("IFERROR(RANK(raw!$H9106,Filter(raw!$H$2:$H10000,raw!$B$2:$B10000=raw!$B9106),1),"""")"),"")</f>
        <v/>
      </c>
      <c r="E9107" s="40" t="str">
        <f t="array" ref="E9107">IFERROR(INDEX(raw!$B:$H,MATCH(1,(raw!$B:$B=$B9107)*(raw!$D:$D=$C9107),0),7), "n/a")</f>
        <v/>
      </c>
    </row>
    <row r="9108">
      <c r="B9108" s="39" t="str">
        <f>IFERROR(raw!$B9107,"")</f>
        <v/>
      </c>
      <c r="C9108" s="39" t="str">
        <f>IFERROR(raw!$D9107,"")</f>
        <v/>
      </c>
      <c r="D9108" s="39" t="str">
        <f>IFERROR(__xludf.DUMMYFUNCTION("IFERROR(RANK(raw!$H9107,Filter(raw!$H$2:$H10000,raw!$B$2:$B10000=raw!$B9107),1),"""")"),"")</f>
        <v/>
      </c>
      <c r="E9108" s="40" t="str">
        <f t="array" ref="E9108">IFERROR(INDEX(raw!$B:$H,MATCH(1,(raw!$B:$B=$B9108)*(raw!$D:$D=$C9108),0),7), "n/a")</f>
        <v/>
      </c>
    </row>
    <row r="9109">
      <c r="B9109" s="39" t="str">
        <f>IFERROR(raw!$B9108,"")</f>
        <v/>
      </c>
      <c r="C9109" s="39" t="str">
        <f>IFERROR(raw!$D9108,"")</f>
        <v/>
      </c>
      <c r="D9109" s="39" t="str">
        <f>IFERROR(__xludf.DUMMYFUNCTION("IFERROR(RANK(raw!$H9108,Filter(raw!$H$2:$H10000,raw!$B$2:$B10000=raw!$B9108),1),"""")"),"")</f>
        <v/>
      </c>
      <c r="E9109" s="40" t="str">
        <f t="array" ref="E9109">IFERROR(INDEX(raw!$B:$H,MATCH(1,(raw!$B:$B=$B9109)*(raw!$D:$D=$C9109),0),7), "n/a")</f>
        <v/>
      </c>
    </row>
    <row r="9110">
      <c r="B9110" s="39" t="str">
        <f>IFERROR(raw!$B9109,"")</f>
        <v/>
      </c>
      <c r="C9110" s="39" t="str">
        <f>IFERROR(raw!$D9109,"")</f>
        <v/>
      </c>
      <c r="D9110" s="39" t="str">
        <f>IFERROR(__xludf.DUMMYFUNCTION("IFERROR(RANK(raw!$H9109,Filter(raw!$H$2:$H10000,raw!$B$2:$B10000=raw!$B9109),1),"""")"),"")</f>
        <v/>
      </c>
      <c r="E9110" s="40" t="str">
        <f t="array" ref="E9110">IFERROR(INDEX(raw!$B:$H,MATCH(1,(raw!$B:$B=$B9110)*(raw!$D:$D=$C9110),0),7), "n/a")</f>
        <v/>
      </c>
    </row>
    <row r="9111">
      <c r="B9111" s="39" t="str">
        <f>IFERROR(raw!$B9110,"")</f>
        <v/>
      </c>
      <c r="C9111" s="39" t="str">
        <f>IFERROR(raw!$D9110,"")</f>
        <v/>
      </c>
      <c r="D9111" s="39" t="str">
        <f>IFERROR(__xludf.DUMMYFUNCTION("IFERROR(RANK(raw!$H9110,Filter(raw!$H$2:$H10000,raw!$B$2:$B10000=raw!$B9110),1),"""")"),"")</f>
        <v/>
      </c>
      <c r="E9111" s="40" t="str">
        <f t="array" ref="E9111">IFERROR(INDEX(raw!$B:$H,MATCH(1,(raw!$B:$B=$B9111)*(raw!$D:$D=$C9111),0),7), "n/a")</f>
        <v/>
      </c>
    </row>
    <row r="9112">
      <c r="B9112" s="39" t="str">
        <f>IFERROR(raw!$B9111,"")</f>
        <v/>
      </c>
      <c r="C9112" s="39" t="str">
        <f>IFERROR(raw!$D9111,"")</f>
        <v/>
      </c>
      <c r="D9112" s="39" t="str">
        <f>IFERROR(__xludf.DUMMYFUNCTION("IFERROR(RANK(raw!$H9111,Filter(raw!$H$2:$H10000,raw!$B$2:$B10000=raw!$B9111),1),"""")"),"")</f>
        <v/>
      </c>
      <c r="E9112" s="40" t="str">
        <f t="array" ref="E9112">IFERROR(INDEX(raw!$B:$H,MATCH(1,(raw!$B:$B=$B9112)*(raw!$D:$D=$C9112),0),7), "n/a")</f>
        <v/>
      </c>
    </row>
    <row r="9113">
      <c r="B9113" s="39" t="str">
        <f>IFERROR(raw!$B9112,"")</f>
        <v/>
      </c>
      <c r="C9113" s="39" t="str">
        <f>IFERROR(raw!$D9112,"")</f>
        <v/>
      </c>
      <c r="D9113" s="39" t="str">
        <f>IFERROR(__xludf.DUMMYFUNCTION("IFERROR(RANK(raw!$H9112,Filter(raw!$H$2:$H10000,raw!$B$2:$B10000=raw!$B9112),1),"""")"),"")</f>
        <v/>
      </c>
      <c r="E9113" s="40" t="str">
        <f t="array" ref="E9113">IFERROR(INDEX(raw!$B:$H,MATCH(1,(raw!$B:$B=$B9113)*(raw!$D:$D=$C9113),0),7), "n/a")</f>
        <v/>
      </c>
    </row>
    <row r="9114">
      <c r="B9114" s="39" t="str">
        <f>IFERROR(raw!$B9113,"")</f>
        <v/>
      </c>
      <c r="C9114" s="39" t="str">
        <f>IFERROR(raw!$D9113,"")</f>
        <v/>
      </c>
      <c r="D9114" s="39" t="str">
        <f>IFERROR(__xludf.DUMMYFUNCTION("IFERROR(RANK(raw!$H9113,Filter(raw!$H$2:$H10000,raw!$B$2:$B10000=raw!$B9113),1),"""")"),"")</f>
        <v/>
      </c>
      <c r="E9114" s="40" t="str">
        <f t="array" ref="E9114">IFERROR(INDEX(raw!$B:$H,MATCH(1,(raw!$B:$B=$B9114)*(raw!$D:$D=$C9114),0),7), "n/a")</f>
        <v/>
      </c>
    </row>
    <row r="9115">
      <c r="B9115" s="39" t="str">
        <f>IFERROR(raw!$B9114,"")</f>
        <v/>
      </c>
      <c r="C9115" s="39" t="str">
        <f>IFERROR(raw!$D9114,"")</f>
        <v/>
      </c>
      <c r="D9115" s="39" t="str">
        <f>IFERROR(__xludf.DUMMYFUNCTION("IFERROR(RANK(raw!$H9114,Filter(raw!$H$2:$H10000,raw!$B$2:$B10000=raw!$B9114),1),"""")"),"")</f>
        <v/>
      </c>
      <c r="E9115" s="40" t="str">
        <f t="array" ref="E9115">IFERROR(INDEX(raw!$B:$H,MATCH(1,(raw!$B:$B=$B9115)*(raw!$D:$D=$C9115),0),7), "n/a")</f>
        <v/>
      </c>
    </row>
    <row r="9116">
      <c r="B9116" s="39" t="str">
        <f>IFERROR(raw!$B9115,"")</f>
        <v/>
      </c>
      <c r="C9116" s="39" t="str">
        <f>IFERROR(raw!$D9115,"")</f>
        <v/>
      </c>
      <c r="D9116" s="39" t="str">
        <f>IFERROR(__xludf.DUMMYFUNCTION("IFERROR(RANK(raw!$H9115,Filter(raw!$H$2:$H10000,raw!$B$2:$B10000=raw!$B9115),1),"""")"),"")</f>
        <v/>
      </c>
      <c r="E9116" s="40" t="str">
        <f t="array" ref="E9116">IFERROR(INDEX(raw!$B:$H,MATCH(1,(raw!$B:$B=$B9116)*(raw!$D:$D=$C9116),0),7), "n/a")</f>
        <v/>
      </c>
    </row>
    <row r="9117">
      <c r="B9117" s="39" t="str">
        <f>IFERROR(raw!$B9116,"")</f>
        <v/>
      </c>
      <c r="C9117" s="39" t="str">
        <f>IFERROR(raw!$D9116,"")</f>
        <v/>
      </c>
      <c r="D9117" s="39" t="str">
        <f>IFERROR(__xludf.DUMMYFUNCTION("IFERROR(RANK(raw!$H9116,Filter(raw!$H$2:$H10000,raw!$B$2:$B10000=raw!$B9116),1),"""")"),"")</f>
        <v/>
      </c>
      <c r="E9117" s="40" t="str">
        <f t="array" ref="E9117">IFERROR(INDEX(raw!$B:$H,MATCH(1,(raw!$B:$B=$B9117)*(raw!$D:$D=$C9117),0),7), "n/a")</f>
        <v/>
      </c>
    </row>
    <row r="9118">
      <c r="B9118" s="39" t="str">
        <f>IFERROR(raw!$B9117,"")</f>
        <v/>
      </c>
      <c r="C9118" s="39" t="str">
        <f>IFERROR(raw!$D9117,"")</f>
        <v/>
      </c>
      <c r="D9118" s="39" t="str">
        <f>IFERROR(__xludf.DUMMYFUNCTION("IFERROR(RANK(raw!$H9117,Filter(raw!$H$2:$H10000,raw!$B$2:$B10000=raw!$B9117),1),"""")"),"")</f>
        <v/>
      </c>
      <c r="E9118" s="40" t="str">
        <f t="array" ref="E9118">IFERROR(INDEX(raw!$B:$H,MATCH(1,(raw!$B:$B=$B9118)*(raw!$D:$D=$C9118),0),7), "n/a")</f>
        <v/>
      </c>
    </row>
    <row r="9119">
      <c r="B9119" s="39" t="str">
        <f>IFERROR(raw!$B9118,"")</f>
        <v/>
      </c>
      <c r="C9119" s="39" t="str">
        <f>IFERROR(raw!$D9118,"")</f>
        <v/>
      </c>
      <c r="D9119" s="39" t="str">
        <f>IFERROR(__xludf.DUMMYFUNCTION("IFERROR(RANK(raw!$H9118,Filter(raw!$H$2:$H10000,raw!$B$2:$B10000=raw!$B9118),1),"""")"),"")</f>
        <v/>
      </c>
      <c r="E9119" s="40" t="str">
        <f t="array" ref="E9119">IFERROR(INDEX(raw!$B:$H,MATCH(1,(raw!$B:$B=$B9119)*(raw!$D:$D=$C9119),0),7), "n/a")</f>
        <v/>
      </c>
    </row>
    <row r="9120">
      <c r="B9120" s="39" t="str">
        <f>IFERROR(raw!$B9119,"")</f>
        <v/>
      </c>
      <c r="C9120" s="39" t="str">
        <f>IFERROR(raw!$D9119,"")</f>
        <v/>
      </c>
      <c r="D9120" s="39" t="str">
        <f>IFERROR(__xludf.DUMMYFUNCTION("IFERROR(RANK(raw!$H9119,Filter(raw!$H$2:$H10000,raw!$B$2:$B10000=raw!$B9119),1),"""")"),"")</f>
        <v/>
      </c>
      <c r="E9120" s="40" t="str">
        <f t="array" ref="E9120">IFERROR(INDEX(raw!$B:$H,MATCH(1,(raw!$B:$B=$B9120)*(raw!$D:$D=$C9120),0),7), "n/a")</f>
        <v/>
      </c>
    </row>
    <row r="9121">
      <c r="B9121" s="39" t="str">
        <f>IFERROR(raw!$B9120,"")</f>
        <v/>
      </c>
      <c r="C9121" s="39" t="str">
        <f>IFERROR(raw!$D9120,"")</f>
        <v/>
      </c>
      <c r="D9121" s="39" t="str">
        <f>IFERROR(__xludf.DUMMYFUNCTION("IFERROR(RANK(raw!$H9120,Filter(raw!$H$2:$H10000,raw!$B$2:$B10000=raw!$B9120),1),"""")"),"")</f>
        <v/>
      </c>
      <c r="E9121" s="40" t="str">
        <f t="array" ref="E9121">IFERROR(INDEX(raw!$B:$H,MATCH(1,(raw!$B:$B=$B9121)*(raw!$D:$D=$C9121),0),7), "n/a")</f>
        <v/>
      </c>
    </row>
    <row r="9122">
      <c r="B9122" s="39" t="str">
        <f>IFERROR(raw!$B9121,"")</f>
        <v/>
      </c>
      <c r="C9122" s="39" t="str">
        <f>IFERROR(raw!$D9121,"")</f>
        <v/>
      </c>
      <c r="D9122" s="39" t="str">
        <f>IFERROR(__xludf.DUMMYFUNCTION("IFERROR(RANK(raw!$H9121,Filter(raw!$H$2:$H10000,raw!$B$2:$B10000=raw!$B9121),1),"""")"),"")</f>
        <v/>
      </c>
      <c r="E9122" s="40" t="str">
        <f t="array" ref="E9122">IFERROR(INDEX(raw!$B:$H,MATCH(1,(raw!$B:$B=$B9122)*(raw!$D:$D=$C9122),0),7), "n/a")</f>
        <v/>
      </c>
    </row>
    <row r="9123">
      <c r="B9123" s="39" t="str">
        <f>IFERROR(raw!$B9122,"")</f>
        <v/>
      </c>
      <c r="C9123" s="39" t="str">
        <f>IFERROR(raw!$D9122,"")</f>
        <v/>
      </c>
      <c r="D9123" s="39" t="str">
        <f>IFERROR(__xludf.DUMMYFUNCTION("IFERROR(RANK(raw!$H9122,Filter(raw!$H$2:$H10000,raw!$B$2:$B10000=raw!$B9122),1),"""")"),"")</f>
        <v/>
      </c>
      <c r="E9123" s="40" t="str">
        <f t="array" ref="E9123">IFERROR(INDEX(raw!$B:$H,MATCH(1,(raw!$B:$B=$B9123)*(raw!$D:$D=$C9123),0),7), "n/a")</f>
        <v/>
      </c>
    </row>
    <row r="9124">
      <c r="B9124" s="39" t="str">
        <f>IFERROR(raw!$B9123,"")</f>
        <v/>
      </c>
      <c r="C9124" s="39" t="str">
        <f>IFERROR(raw!$D9123,"")</f>
        <v/>
      </c>
      <c r="D9124" s="39" t="str">
        <f>IFERROR(__xludf.DUMMYFUNCTION("IFERROR(RANK(raw!$H9123,Filter(raw!$H$2:$H10000,raw!$B$2:$B10000=raw!$B9123),1),"""")"),"")</f>
        <v/>
      </c>
      <c r="E9124" s="40" t="str">
        <f t="array" ref="E9124">IFERROR(INDEX(raw!$B:$H,MATCH(1,(raw!$B:$B=$B9124)*(raw!$D:$D=$C9124),0),7), "n/a")</f>
        <v/>
      </c>
    </row>
    <row r="9125">
      <c r="B9125" s="39" t="str">
        <f>IFERROR(raw!$B9124,"")</f>
        <v/>
      </c>
      <c r="C9125" s="39" t="str">
        <f>IFERROR(raw!$D9124,"")</f>
        <v/>
      </c>
      <c r="D9125" s="39" t="str">
        <f>IFERROR(__xludf.DUMMYFUNCTION("IFERROR(RANK(raw!$H9124,Filter(raw!$H$2:$H10000,raw!$B$2:$B10000=raw!$B9124),1),"""")"),"")</f>
        <v/>
      </c>
      <c r="E9125" s="40" t="str">
        <f t="array" ref="E9125">IFERROR(INDEX(raw!$B:$H,MATCH(1,(raw!$B:$B=$B9125)*(raw!$D:$D=$C9125),0),7), "n/a")</f>
        <v/>
      </c>
    </row>
    <row r="9126">
      <c r="B9126" s="39" t="str">
        <f>IFERROR(raw!$B9125,"")</f>
        <v/>
      </c>
      <c r="C9126" s="39" t="str">
        <f>IFERROR(raw!$D9125,"")</f>
        <v/>
      </c>
      <c r="D9126" s="39" t="str">
        <f>IFERROR(__xludf.DUMMYFUNCTION("IFERROR(RANK(raw!$H9125,Filter(raw!$H$2:$H10000,raw!$B$2:$B10000=raw!$B9125),1),"""")"),"")</f>
        <v/>
      </c>
      <c r="E9126" s="40" t="str">
        <f t="array" ref="E9126">IFERROR(INDEX(raw!$B:$H,MATCH(1,(raw!$B:$B=$B9126)*(raw!$D:$D=$C9126),0),7), "n/a")</f>
        <v/>
      </c>
    </row>
    <row r="9127">
      <c r="B9127" s="39" t="str">
        <f>IFERROR(raw!$B9126,"")</f>
        <v/>
      </c>
      <c r="C9127" s="39" t="str">
        <f>IFERROR(raw!$D9126,"")</f>
        <v/>
      </c>
      <c r="D9127" s="39" t="str">
        <f>IFERROR(__xludf.DUMMYFUNCTION("IFERROR(RANK(raw!$H9126,Filter(raw!$H$2:$H10000,raw!$B$2:$B10000=raw!$B9126),1),"""")"),"")</f>
        <v/>
      </c>
      <c r="E9127" s="40" t="str">
        <f t="array" ref="E9127">IFERROR(INDEX(raw!$B:$H,MATCH(1,(raw!$B:$B=$B9127)*(raw!$D:$D=$C9127),0),7), "n/a")</f>
        <v/>
      </c>
    </row>
    <row r="9128">
      <c r="B9128" s="39" t="str">
        <f>IFERROR(raw!$B9127,"")</f>
        <v/>
      </c>
      <c r="C9128" s="39" t="str">
        <f>IFERROR(raw!$D9127,"")</f>
        <v/>
      </c>
      <c r="D9128" s="39" t="str">
        <f>IFERROR(__xludf.DUMMYFUNCTION("IFERROR(RANK(raw!$H9127,Filter(raw!$H$2:$H10000,raw!$B$2:$B10000=raw!$B9127),1),"""")"),"")</f>
        <v/>
      </c>
      <c r="E9128" s="40" t="str">
        <f t="array" ref="E9128">IFERROR(INDEX(raw!$B:$H,MATCH(1,(raw!$B:$B=$B9128)*(raw!$D:$D=$C9128),0),7), "n/a")</f>
        <v/>
      </c>
    </row>
    <row r="9129">
      <c r="B9129" s="39" t="str">
        <f>IFERROR(raw!$B9128,"")</f>
        <v/>
      </c>
      <c r="C9129" s="39" t="str">
        <f>IFERROR(raw!$D9128,"")</f>
        <v/>
      </c>
      <c r="D9129" s="39" t="str">
        <f>IFERROR(__xludf.DUMMYFUNCTION("IFERROR(RANK(raw!$H9128,Filter(raw!$H$2:$H10000,raw!$B$2:$B10000=raw!$B9128),1),"""")"),"")</f>
        <v/>
      </c>
      <c r="E9129" s="40" t="str">
        <f t="array" ref="E9129">IFERROR(INDEX(raw!$B:$H,MATCH(1,(raw!$B:$B=$B9129)*(raw!$D:$D=$C9129),0),7), "n/a")</f>
        <v/>
      </c>
    </row>
    <row r="9130">
      <c r="B9130" s="39" t="str">
        <f>IFERROR(raw!$B9129,"")</f>
        <v/>
      </c>
      <c r="C9130" s="39" t="str">
        <f>IFERROR(raw!$D9129,"")</f>
        <v/>
      </c>
      <c r="D9130" s="39" t="str">
        <f>IFERROR(__xludf.DUMMYFUNCTION("IFERROR(RANK(raw!$H9129,Filter(raw!$H$2:$H10000,raw!$B$2:$B10000=raw!$B9129),1),"""")"),"")</f>
        <v/>
      </c>
      <c r="E9130" s="40" t="str">
        <f t="array" ref="E9130">IFERROR(INDEX(raw!$B:$H,MATCH(1,(raw!$B:$B=$B9130)*(raw!$D:$D=$C9130),0),7), "n/a")</f>
        <v/>
      </c>
    </row>
    <row r="9131">
      <c r="B9131" s="39" t="str">
        <f>IFERROR(raw!$B9130,"")</f>
        <v/>
      </c>
      <c r="C9131" s="39" t="str">
        <f>IFERROR(raw!$D9130,"")</f>
        <v/>
      </c>
      <c r="D9131" s="39" t="str">
        <f>IFERROR(__xludf.DUMMYFUNCTION("IFERROR(RANK(raw!$H9130,Filter(raw!$H$2:$H10000,raw!$B$2:$B10000=raw!$B9130),1),"""")"),"")</f>
        <v/>
      </c>
      <c r="E9131" s="40" t="str">
        <f t="array" ref="E9131">IFERROR(INDEX(raw!$B:$H,MATCH(1,(raw!$B:$B=$B9131)*(raw!$D:$D=$C9131),0),7), "n/a")</f>
        <v/>
      </c>
    </row>
    <row r="9132">
      <c r="B9132" s="39" t="str">
        <f>IFERROR(raw!$B9131,"")</f>
        <v/>
      </c>
      <c r="C9132" s="39" t="str">
        <f>IFERROR(raw!$D9131,"")</f>
        <v/>
      </c>
      <c r="D9132" s="39" t="str">
        <f>IFERROR(__xludf.DUMMYFUNCTION("IFERROR(RANK(raw!$H9131,Filter(raw!$H$2:$H10000,raw!$B$2:$B10000=raw!$B9131),1),"""")"),"")</f>
        <v/>
      </c>
      <c r="E9132" s="40" t="str">
        <f t="array" ref="E9132">IFERROR(INDEX(raw!$B:$H,MATCH(1,(raw!$B:$B=$B9132)*(raw!$D:$D=$C9132),0),7), "n/a")</f>
        <v/>
      </c>
    </row>
    <row r="9133">
      <c r="B9133" s="39" t="str">
        <f>IFERROR(raw!$B9132,"")</f>
        <v/>
      </c>
      <c r="C9133" s="39" t="str">
        <f>IFERROR(raw!$D9132,"")</f>
        <v/>
      </c>
      <c r="D9133" s="39" t="str">
        <f>IFERROR(__xludf.DUMMYFUNCTION("IFERROR(RANK(raw!$H9132,Filter(raw!$H$2:$H10000,raw!$B$2:$B10000=raw!$B9132),1),"""")"),"")</f>
        <v/>
      </c>
      <c r="E9133" s="40" t="str">
        <f t="array" ref="E9133">IFERROR(INDEX(raw!$B:$H,MATCH(1,(raw!$B:$B=$B9133)*(raw!$D:$D=$C9133),0),7), "n/a")</f>
        <v/>
      </c>
    </row>
    <row r="9134">
      <c r="B9134" s="39" t="str">
        <f>IFERROR(raw!$B9133,"")</f>
        <v/>
      </c>
      <c r="C9134" s="39" t="str">
        <f>IFERROR(raw!$D9133,"")</f>
        <v/>
      </c>
      <c r="D9134" s="39" t="str">
        <f>IFERROR(__xludf.DUMMYFUNCTION("IFERROR(RANK(raw!$H9133,Filter(raw!$H$2:$H10000,raw!$B$2:$B10000=raw!$B9133),1),"""")"),"")</f>
        <v/>
      </c>
      <c r="E9134" s="40" t="str">
        <f t="array" ref="E9134">IFERROR(INDEX(raw!$B:$H,MATCH(1,(raw!$B:$B=$B9134)*(raw!$D:$D=$C9134),0),7), "n/a")</f>
        <v/>
      </c>
    </row>
    <row r="9135">
      <c r="B9135" s="39" t="str">
        <f>IFERROR(raw!$B9134,"")</f>
        <v/>
      </c>
      <c r="C9135" s="39" t="str">
        <f>IFERROR(raw!$D9134,"")</f>
        <v/>
      </c>
      <c r="D9135" s="39" t="str">
        <f>IFERROR(__xludf.DUMMYFUNCTION("IFERROR(RANK(raw!$H9134,Filter(raw!$H$2:$H10000,raw!$B$2:$B10000=raw!$B9134),1),"""")"),"")</f>
        <v/>
      </c>
      <c r="E9135" s="40" t="str">
        <f t="array" ref="E9135">IFERROR(INDEX(raw!$B:$H,MATCH(1,(raw!$B:$B=$B9135)*(raw!$D:$D=$C9135),0),7), "n/a")</f>
        <v/>
      </c>
    </row>
    <row r="9136">
      <c r="B9136" s="39" t="str">
        <f>IFERROR(raw!$B9135,"")</f>
        <v/>
      </c>
      <c r="C9136" s="39" t="str">
        <f>IFERROR(raw!$D9135,"")</f>
        <v/>
      </c>
      <c r="D9136" s="39" t="str">
        <f>IFERROR(__xludf.DUMMYFUNCTION("IFERROR(RANK(raw!$H9135,Filter(raw!$H$2:$H10000,raw!$B$2:$B10000=raw!$B9135),1),"""")"),"")</f>
        <v/>
      </c>
      <c r="E9136" s="40" t="str">
        <f t="array" ref="E9136">IFERROR(INDEX(raw!$B:$H,MATCH(1,(raw!$B:$B=$B9136)*(raw!$D:$D=$C9136),0),7), "n/a")</f>
        <v/>
      </c>
    </row>
    <row r="9137">
      <c r="B9137" s="39" t="str">
        <f>IFERROR(raw!$B9136,"")</f>
        <v/>
      </c>
      <c r="C9137" s="39" t="str">
        <f>IFERROR(raw!$D9136,"")</f>
        <v/>
      </c>
      <c r="D9137" s="39" t="str">
        <f>IFERROR(__xludf.DUMMYFUNCTION("IFERROR(RANK(raw!$H9136,Filter(raw!$H$2:$H10000,raw!$B$2:$B10000=raw!$B9136),1),"""")"),"")</f>
        <v/>
      </c>
      <c r="E9137" s="40" t="str">
        <f t="array" ref="E9137">IFERROR(INDEX(raw!$B:$H,MATCH(1,(raw!$B:$B=$B9137)*(raw!$D:$D=$C9137),0),7), "n/a")</f>
        <v/>
      </c>
    </row>
    <row r="9138">
      <c r="B9138" s="39" t="str">
        <f>IFERROR(raw!$B9137,"")</f>
        <v/>
      </c>
      <c r="C9138" s="39" t="str">
        <f>IFERROR(raw!$D9137,"")</f>
        <v/>
      </c>
      <c r="D9138" s="39" t="str">
        <f>IFERROR(__xludf.DUMMYFUNCTION("IFERROR(RANK(raw!$H9137,Filter(raw!$H$2:$H10000,raw!$B$2:$B10000=raw!$B9137),1),"""")"),"")</f>
        <v/>
      </c>
      <c r="E9138" s="40" t="str">
        <f t="array" ref="E9138">IFERROR(INDEX(raw!$B:$H,MATCH(1,(raw!$B:$B=$B9138)*(raw!$D:$D=$C9138),0),7), "n/a")</f>
        <v/>
      </c>
    </row>
    <row r="9139">
      <c r="B9139" s="39" t="str">
        <f>IFERROR(raw!$B9138,"")</f>
        <v/>
      </c>
      <c r="C9139" s="39" t="str">
        <f>IFERROR(raw!$D9138,"")</f>
        <v/>
      </c>
      <c r="D9139" s="39" t="str">
        <f>IFERROR(__xludf.DUMMYFUNCTION("IFERROR(RANK(raw!$H9138,Filter(raw!$H$2:$H10000,raw!$B$2:$B10000=raw!$B9138),1),"""")"),"")</f>
        <v/>
      </c>
      <c r="E9139" s="40" t="str">
        <f t="array" ref="E9139">IFERROR(INDEX(raw!$B:$H,MATCH(1,(raw!$B:$B=$B9139)*(raw!$D:$D=$C9139),0),7), "n/a")</f>
        <v/>
      </c>
    </row>
    <row r="9140">
      <c r="B9140" s="39" t="str">
        <f>IFERROR(raw!$B9139,"")</f>
        <v/>
      </c>
      <c r="C9140" s="39" t="str">
        <f>IFERROR(raw!$D9139,"")</f>
        <v/>
      </c>
      <c r="D9140" s="39" t="str">
        <f>IFERROR(__xludf.DUMMYFUNCTION("IFERROR(RANK(raw!$H9139,Filter(raw!$H$2:$H10000,raw!$B$2:$B10000=raw!$B9139),1),"""")"),"")</f>
        <v/>
      </c>
      <c r="E9140" s="40" t="str">
        <f t="array" ref="E9140">IFERROR(INDEX(raw!$B:$H,MATCH(1,(raw!$B:$B=$B9140)*(raw!$D:$D=$C9140),0),7), "n/a")</f>
        <v/>
      </c>
    </row>
    <row r="9141">
      <c r="B9141" s="39" t="str">
        <f>IFERROR(raw!$B9140,"")</f>
        <v/>
      </c>
      <c r="C9141" s="39" t="str">
        <f>IFERROR(raw!$D9140,"")</f>
        <v/>
      </c>
      <c r="D9141" s="39" t="str">
        <f>IFERROR(__xludf.DUMMYFUNCTION("IFERROR(RANK(raw!$H9140,Filter(raw!$H$2:$H10000,raw!$B$2:$B10000=raw!$B9140),1),"""")"),"")</f>
        <v/>
      </c>
      <c r="E9141" s="40" t="str">
        <f t="array" ref="E9141">IFERROR(INDEX(raw!$B:$H,MATCH(1,(raw!$B:$B=$B9141)*(raw!$D:$D=$C9141),0),7), "n/a")</f>
        <v/>
      </c>
    </row>
    <row r="9142">
      <c r="B9142" s="39" t="str">
        <f>IFERROR(raw!$B9141,"")</f>
        <v/>
      </c>
      <c r="C9142" s="39" t="str">
        <f>IFERROR(raw!$D9141,"")</f>
        <v/>
      </c>
      <c r="D9142" s="39" t="str">
        <f>IFERROR(__xludf.DUMMYFUNCTION("IFERROR(RANK(raw!$H9141,Filter(raw!$H$2:$H10000,raw!$B$2:$B10000=raw!$B9141),1),"""")"),"")</f>
        <v/>
      </c>
      <c r="E9142" s="40" t="str">
        <f t="array" ref="E9142">IFERROR(INDEX(raw!$B:$H,MATCH(1,(raw!$B:$B=$B9142)*(raw!$D:$D=$C9142),0),7), "n/a")</f>
        <v/>
      </c>
    </row>
    <row r="9143">
      <c r="B9143" s="39" t="str">
        <f>IFERROR(raw!$B9142,"")</f>
        <v/>
      </c>
      <c r="C9143" s="39" t="str">
        <f>IFERROR(raw!$D9142,"")</f>
        <v/>
      </c>
      <c r="D9143" s="39" t="str">
        <f>IFERROR(__xludf.DUMMYFUNCTION("IFERROR(RANK(raw!$H9142,Filter(raw!$H$2:$H10000,raw!$B$2:$B10000=raw!$B9142),1),"""")"),"")</f>
        <v/>
      </c>
      <c r="E9143" s="40" t="str">
        <f t="array" ref="E9143">IFERROR(INDEX(raw!$B:$H,MATCH(1,(raw!$B:$B=$B9143)*(raw!$D:$D=$C9143),0),7), "n/a")</f>
        <v/>
      </c>
    </row>
    <row r="9144">
      <c r="B9144" s="39" t="str">
        <f>IFERROR(raw!$B9143,"")</f>
        <v/>
      </c>
      <c r="C9144" s="39" t="str">
        <f>IFERROR(raw!$D9143,"")</f>
        <v/>
      </c>
      <c r="D9144" s="39" t="str">
        <f>IFERROR(__xludf.DUMMYFUNCTION("IFERROR(RANK(raw!$H9143,Filter(raw!$H$2:$H10000,raw!$B$2:$B10000=raw!$B9143),1),"""")"),"")</f>
        <v/>
      </c>
      <c r="E9144" s="40" t="str">
        <f t="array" ref="E9144">IFERROR(INDEX(raw!$B:$H,MATCH(1,(raw!$B:$B=$B9144)*(raw!$D:$D=$C9144),0),7), "n/a")</f>
        <v/>
      </c>
    </row>
    <row r="9145">
      <c r="B9145" s="39" t="str">
        <f>IFERROR(raw!$B9144,"")</f>
        <v/>
      </c>
      <c r="C9145" s="39" t="str">
        <f>IFERROR(raw!$D9144,"")</f>
        <v/>
      </c>
      <c r="D9145" s="39" t="str">
        <f>IFERROR(__xludf.DUMMYFUNCTION("IFERROR(RANK(raw!$H9144,Filter(raw!$H$2:$H10000,raw!$B$2:$B10000=raw!$B9144),1),"""")"),"")</f>
        <v/>
      </c>
      <c r="E9145" s="40" t="str">
        <f t="array" ref="E9145">IFERROR(INDEX(raw!$B:$H,MATCH(1,(raw!$B:$B=$B9145)*(raw!$D:$D=$C9145),0),7), "n/a")</f>
        <v/>
      </c>
    </row>
    <row r="9146">
      <c r="B9146" s="39" t="str">
        <f>IFERROR(raw!$B9145,"")</f>
        <v/>
      </c>
      <c r="C9146" s="39" t="str">
        <f>IFERROR(raw!$D9145,"")</f>
        <v/>
      </c>
      <c r="D9146" s="39" t="str">
        <f>IFERROR(__xludf.DUMMYFUNCTION("IFERROR(RANK(raw!$H9145,Filter(raw!$H$2:$H10000,raw!$B$2:$B10000=raw!$B9145),1),"""")"),"")</f>
        <v/>
      </c>
      <c r="E9146" s="40" t="str">
        <f t="array" ref="E9146">IFERROR(INDEX(raw!$B:$H,MATCH(1,(raw!$B:$B=$B9146)*(raw!$D:$D=$C9146),0),7), "n/a")</f>
        <v/>
      </c>
    </row>
    <row r="9147">
      <c r="B9147" s="39" t="str">
        <f>IFERROR(raw!$B9146,"")</f>
        <v/>
      </c>
      <c r="C9147" s="39" t="str">
        <f>IFERROR(raw!$D9146,"")</f>
        <v/>
      </c>
      <c r="D9147" s="39" t="str">
        <f>IFERROR(__xludf.DUMMYFUNCTION("IFERROR(RANK(raw!$H9146,Filter(raw!$H$2:$H10000,raw!$B$2:$B10000=raw!$B9146),1),"""")"),"")</f>
        <v/>
      </c>
      <c r="E9147" s="40" t="str">
        <f t="array" ref="E9147">IFERROR(INDEX(raw!$B:$H,MATCH(1,(raw!$B:$B=$B9147)*(raw!$D:$D=$C9147),0),7), "n/a")</f>
        <v/>
      </c>
    </row>
    <row r="9148">
      <c r="B9148" s="39" t="str">
        <f>IFERROR(raw!$B9147,"")</f>
        <v/>
      </c>
      <c r="C9148" s="39" t="str">
        <f>IFERROR(raw!$D9147,"")</f>
        <v/>
      </c>
      <c r="D9148" s="39" t="str">
        <f>IFERROR(__xludf.DUMMYFUNCTION("IFERROR(RANK(raw!$H9147,Filter(raw!$H$2:$H10000,raw!$B$2:$B10000=raw!$B9147),1),"""")"),"")</f>
        <v/>
      </c>
      <c r="E9148" s="40" t="str">
        <f t="array" ref="E9148">IFERROR(INDEX(raw!$B:$H,MATCH(1,(raw!$B:$B=$B9148)*(raw!$D:$D=$C9148),0),7), "n/a")</f>
        <v/>
      </c>
    </row>
    <row r="9149">
      <c r="B9149" s="39" t="str">
        <f>IFERROR(raw!$B9148,"")</f>
        <v/>
      </c>
      <c r="C9149" s="39" t="str">
        <f>IFERROR(raw!$D9148,"")</f>
        <v/>
      </c>
      <c r="D9149" s="39" t="str">
        <f>IFERROR(__xludf.DUMMYFUNCTION("IFERROR(RANK(raw!$H9148,Filter(raw!$H$2:$H10000,raw!$B$2:$B10000=raw!$B9148),1),"""")"),"")</f>
        <v/>
      </c>
      <c r="E9149" s="40" t="str">
        <f t="array" ref="E9149">IFERROR(INDEX(raw!$B:$H,MATCH(1,(raw!$B:$B=$B9149)*(raw!$D:$D=$C9149),0),7), "n/a")</f>
        <v/>
      </c>
    </row>
    <row r="9150">
      <c r="B9150" s="39" t="str">
        <f>IFERROR(raw!$B9149,"")</f>
        <v/>
      </c>
      <c r="C9150" s="39" t="str">
        <f>IFERROR(raw!$D9149,"")</f>
        <v/>
      </c>
      <c r="D9150" s="39" t="str">
        <f>IFERROR(__xludf.DUMMYFUNCTION("IFERROR(RANK(raw!$H9149,Filter(raw!$H$2:$H10000,raw!$B$2:$B10000=raw!$B9149),1),"""")"),"")</f>
        <v/>
      </c>
      <c r="E9150" s="40" t="str">
        <f t="array" ref="E9150">IFERROR(INDEX(raw!$B:$H,MATCH(1,(raw!$B:$B=$B9150)*(raw!$D:$D=$C9150),0),7), "n/a")</f>
        <v/>
      </c>
    </row>
    <row r="9151">
      <c r="B9151" s="39" t="str">
        <f>IFERROR(raw!$B9150,"")</f>
        <v/>
      </c>
      <c r="C9151" s="39" t="str">
        <f>IFERROR(raw!$D9150,"")</f>
        <v/>
      </c>
      <c r="D9151" s="39" t="str">
        <f>IFERROR(__xludf.DUMMYFUNCTION("IFERROR(RANK(raw!$H9150,Filter(raw!$H$2:$H10000,raw!$B$2:$B10000=raw!$B9150),1),"""")"),"")</f>
        <v/>
      </c>
      <c r="E9151" s="40" t="str">
        <f t="array" ref="E9151">IFERROR(INDEX(raw!$B:$H,MATCH(1,(raw!$B:$B=$B9151)*(raw!$D:$D=$C9151),0),7), "n/a")</f>
        <v/>
      </c>
    </row>
    <row r="9152">
      <c r="B9152" s="39" t="str">
        <f>IFERROR(raw!$B9151,"")</f>
        <v/>
      </c>
      <c r="C9152" s="39" t="str">
        <f>IFERROR(raw!$D9151,"")</f>
        <v/>
      </c>
      <c r="D9152" s="39" t="str">
        <f>IFERROR(__xludf.DUMMYFUNCTION("IFERROR(RANK(raw!$H9151,Filter(raw!$H$2:$H10000,raw!$B$2:$B10000=raw!$B9151),1),"""")"),"")</f>
        <v/>
      </c>
      <c r="E9152" s="40" t="str">
        <f t="array" ref="E9152">IFERROR(INDEX(raw!$B:$H,MATCH(1,(raw!$B:$B=$B9152)*(raw!$D:$D=$C9152),0),7), "n/a")</f>
        <v/>
      </c>
    </row>
    <row r="9153">
      <c r="B9153" s="39" t="str">
        <f>IFERROR(raw!$B9152,"")</f>
        <v/>
      </c>
      <c r="C9153" s="39" t="str">
        <f>IFERROR(raw!$D9152,"")</f>
        <v/>
      </c>
      <c r="D9153" s="39" t="str">
        <f>IFERROR(__xludf.DUMMYFUNCTION("IFERROR(RANK(raw!$H9152,Filter(raw!$H$2:$H10000,raw!$B$2:$B10000=raw!$B9152),1),"""")"),"")</f>
        <v/>
      </c>
      <c r="E9153" s="40" t="str">
        <f t="array" ref="E9153">IFERROR(INDEX(raw!$B:$H,MATCH(1,(raw!$B:$B=$B9153)*(raw!$D:$D=$C9153),0),7), "n/a")</f>
        <v/>
      </c>
    </row>
    <row r="9154">
      <c r="B9154" s="39" t="str">
        <f>IFERROR(raw!$B9153,"")</f>
        <v/>
      </c>
      <c r="C9154" s="39" t="str">
        <f>IFERROR(raw!$D9153,"")</f>
        <v/>
      </c>
      <c r="D9154" s="39" t="str">
        <f>IFERROR(__xludf.DUMMYFUNCTION("IFERROR(RANK(raw!$H9153,Filter(raw!$H$2:$H10000,raw!$B$2:$B10000=raw!$B9153),1),"""")"),"")</f>
        <v/>
      </c>
      <c r="E9154" s="40" t="str">
        <f t="array" ref="E9154">IFERROR(INDEX(raw!$B:$H,MATCH(1,(raw!$B:$B=$B9154)*(raw!$D:$D=$C9154),0),7), "n/a")</f>
        <v/>
      </c>
    </row>
    <row r="9155">
      <c r="B9155" s="39" t="str">
        <f>IFERROR(raw!$B9154,"")</f>
        <v/>
      </c>
      <c r="C9155" s="39" t="str">
        <f>IFERROR(raw!$D9154,"")</f>
        <v/>
      </c>
      <c r="D9155" s="39" t="str">
        <f>IFERROR(__xludf.DUMMYFUNCTION("IFERROR(RANK(raw!$H9154,Filter(raw!$H$2:$H10000,raw!$B$2:$B10000=raw!$B9154),1),"""")"),"")</f>
        <v/>
      </c>
      <c r="E9155" s="40" t="str">
        <f t="array" ref="E9155">IFERROR(INDEX(raw!$B:$H,MATCH(1,(raw!$B:$B=$B9155)*(raw!$D:$D=$C9155),0),7), "n/a")</f>
        <v/>
      </c>
    </row>
    <row r="9156">
      <c r="B9156" s="39" t="str">
        <f>IFERROR(raw!$B9155,"")</f>
        <v/>
      </c>
      <c r="C9156" s="39" t="str">
        <f>IFERROR(raw!$D9155,"")</f>
        <v/>
      </c>
      <c r="D9156" s="39" t="str">
        <f>IFERROR(__xludf.DUMMYFUNCTION("IFERROR(RANK(raw!$H9155,Filter(raw!$H$2:$H10000,raw!$B$2:$B10000=raw!$B9155),1),"""")"),"")</f>
        <v/>
      </c>
      <c r="E9156" s="40" t="str">
        <f t="array" ref="E9156">IFERROR(INDEX(raw!$B:$H,MATCH(1,(raw!$B:$B=$B9156)*(raw!$D:$D=$C9156),0),7), "n/a")</f>
        <v/>
      </c>
    </row>
    <row r="9157">
      <c r="B9157" s="39" t="str">
        <f>IFERROR(raw!$B9156,"")</f>
        <v/>
      </c>
      <c r="C9157" s="39" t="str">
        <f>IFERROR(raw!$D9156,"")</f>
        <v/>
      </c>
      <c r="D9157" s="39" t="str">
        <f>IFERROR(__xludf.DUMMYFUNCTION("IFERROR(RANK(raw!$H9156,Filter(raw!$H$2:$H10000,raw!$B$2:$B10000=raw!$B9156),1),"""")"),"")</f>
        <v/>
      </c>
      <c r="E9157" s="40" t="str">
        <f t="array" ref="E9157">IFERROR(INDEX(raw!$B:$H,MATCH(1,(raw!$B:$B=$B9157)*(raw!$D:$D=$C9157),0),7), "n/a")</f>
        <v/>
      </c>
    </row>
    <row r="9158">
      <c r="B9158" s="39" t="str">
        <f>IFERROR(raw!$B9157,"")</f>
        <v/>
      </c>
      <c r="C9158" s="39" t="str">
        <f>IFERROR(raw!$D9157,"")</f>
        <v/>
      </c>
      <c r="D9158" s="39" t="str">
        <f>IFERROR(__xludf.DUMMYFUNCTION("IFERROR(RANK(raw!$H9157,Filter(raw!$H$2:$H10000,raw!$B$2:$B10000=raw!$B9157),1),"""")"),"")</f>
        <v/>
      </c>
      <c r="E9158" s="40" t="str">
        <f t="array" ref="E9158">IFERROR(INDEX(raw!$B:$H,MATCH(1,(raw!$B:$B=$B9158)*(raw!$D:$D=$C9158),0),7), "n/a")</f>
        <v/>
      </c>
    </row>
    <row r="9159">
      <c r="B9159" s="39" t="str">
        <f>IFERROR(raw!$B9158,"")</f>
        <v/>
      </c>
      <c r="C9159" s="39" t="str">
        <f>IFERROR(raw!$D9158,"")</f>
        <v/>
      </c>
      <c r="D9159" s="39" t="str">
        <f>IFERROR(__xludf.DUMMYFUNCTION("IFERROR(RANK(raw!$H9158,Filter(raw!$H$2:$H10000,raw!$B$2:$B10000=raw!$B9158),1),"""")"),"")</f>
        <v/>
      </c>
      <c r="E9159" s="40" t="str">
        <f t="array" ref="E9159">IFERROR(INDEX(raw!$B:$H,MATCH(1,(raw!$B:$B=$B9159)*(raw!$D:$D=$C9159),0),7), "n/a")</f>
        <v/>
      </c>
    </row>
    <row r="9160">
      <c r="B9160" s="39" t="str">
        <f>IFERROR(raw!$B9159,"")</f>
        <v/>
      </c>
      <c r="C9160" s="39" t="str">
        <f>IFERROR(raw!$D9159,"")</f>
        <v/>
      </c>
      <c r="D9160" s="39" t="str">
        <f>IFERROR(__xludf.DUMMYFUNCTION("IFERROR(RANK(raw!$H9159,Filter(raw!$H$2:$H10000,raw!$B$2:$B10000=raw!$B9159),1),"""")"),"")</f>
        <v/>
      </c>
      <c r="E9160" s="40" t="str">
        <f t="array" ref="E9160">IFERROR(INDEX(raw!$B:$H,MATCH(1,(raw!$B:$B=$B9160)*(raw!$D:$D=$C9160),0),7), "n/a")</f>
        <v/>
      </c>
    </row>
    <row r="9161">
      <c r="B9161" s="39" t="str">
        <f>IFERROR(raw!$B9160,"")</f>
        <v/>
      </c>
      <c r="C9161" s="39" t="str">
        <f>IFERROR(raw!$D9160,"")</f>
        <v/>
      </c>
      <c r="D9161" s="39" t="str">
        <f>IFERROR(__xludf.DUMMYFUNCTION("IFERROR(RANK(raw!$H9160,Filter(raw!$H$2:$H10000,raw!$B$2:$B10000=raw!$B9160),1),"""")"),"")</f>
        <v/>
      </c>
      <c r="E9161" s="40" t="str">
        <f t="array" ref="E9161">IFERROR(INDEX(raw!$B:$H,MATCH(1,(raw!$B:$B=$B9161)*(raw!$D:$D=$C9161),0),7), "n/a")</f>
        <v/>
      </c>
    </row>
    <row r="9162">
      <c r="B9162" s="39" t="str">
        <f>IFERROR(raw!$B9161,"")</f>
        <v/>
      </c>
      <c r="C9162" s="39" t="str">
        <f>IFERROR(raw!$D9161,"")</f>
        <v/>
      </c>
      <c r="D9162" s="39" t="str">
        <f>IFERROR(__xludf.DUMMYFUNCTION("IFERROR(RANK(raw!$H9161,Filter(raw!$H$2:$H10000,raw!$B$2:$B10000=raw!$B9161),1),"""")"),"")</f>
        <v/>
      </c>
      <c r="E9162" s="40" t="str">
        <f t="array" ref="E9162">IFERROR(INDEX(raw!$B:$H,MATCH(1,(raw!$B:$B=$B9162)*(raw!$D:$D=$C9162),0),7), "n/a")</f>
        <v/>
      </c>
    </row>
    <row r="9163">
      <c r="B9163" s="39" t="str">
        <f>IFERROR(raw!$B9162,"")</f>
        <v/>
      </c>
      <c r="C9163" s="39" t="str">
        <f>IFERROR(raw!$D9162,"")</f>
        <v/>
      </c>
      <c r="D9163" s="39" t="str">
        <f>IFERROR(__xludf.DUMMYFUNCTION("IFERROR(RANK(raw!$H9162,Filter(raw!$H$2:$H10000,raw!$B$2:$B10000=raw!$B9162),1),"""")"),"")</f>
        <v/>
      </c>
      <c r="E9163" s="40" t="str">
        <f t="array" ref="E9163">IFERROR(INDEX(raw!$B:$H,MATCH(1,(raw!$B:$B=$B9163)*(raw!$D:$D=$C9163),0),7), "n/a")</f>
        <v/>
      </c>
    </row>
    <row r="9164">
      <c r="B9164" s="39" t="str">
        <f>IFERROR(raw!$B9163,"")</f>
        <v/>
      </c>
      <c r="C9164" s="39" t="str">
        <f>IFERROR(raw!$D9163,"")</f>
        <v/>
      </c>
      <c r="D9164" s="39" t="str">
        <f>IFERROR(__xludf.DUMMYFUNCTION("IFERROR(RANK(raw!$H9163,Filter(raw!$H$2:$H10000,raw!$B$2:$B10000=raw!$B9163),1),"""")"),"")</f>
        <v/>
      </c>
      <c r="E9164" s="40" t="str">
        <f t="array" ref="E9164">IFERROR(INDEX(raw!$B:$H,MATCH(1,(raw!$B:$B=$B9164)*(raw!$D:$D=$C9164),0),7), "n/a")</f>
        <v/>
      </c>
    </row>
    <row r="9165">
      <c r="B9165" s="39" t="str">
        <f>IFERROR(raw!$B9164,"")</f>
        <v/>
      </c>
      <c r="C9165" s="39" t="str">
        <f>IFERROR(raw!$D9164,"")</f>
        <v/>
      </c>
      <c r="D9165" s="39" t="str">
        <f>IFERROR(__xludf.DUMMYFUNCTION("IFERROR(RANK(raw!$H9164,Filter(raw!$H$2:$H10000,raw!$B$2:$B10000=raw!$B9164),1),"""")"),"")</f>
        <v/>
      </c>
      <c r="E9165" s="40" t="str">
        <f t="array" ref="E9165">IFERROR(INDEX(raw!$B:$H,MATCH(1,(raw!$B:$B=$B9165)*(raw!$D:$D=$C9165),0),7), "n/a")</f>
        <v/>
      </c>
    </row>
    <row r="9166">
      <c r="B9166" s="39" t="str">
        <f>IFERROR(raw!$B9165,"")</f>
        <v/>
      </c>
      <c r="C9166" s="39" t="str">
        <f>IFERROR(raw!$D9165,"")</f>
        <v/>
      </c>
      <c r="D9166" s="39" t="str">
        <f>IFERROR(__xludf.DUMMYFUNCTION("IFERROR(RANK(raw!$H9165,Filter(raw!$H$2:$H10000,raw!$B$2:$B10000=raw!$B9165),1),"""")"),"")</f>
        <v/>
      </c>
      <c r="E9166" s="40" t="str">
        <f t="array" ref="E9166">IFERROR(INDEX(raw!$B:$H,MATCH(1,(raw!$B:$B=$B9166)*(raw!$D:$D=$C9166),0),7), "n/a")</f>
        <v/>
      </c>
    </row>
    <row r="9167">
      <c r="B9167" s="39" t="str">
        <f>IFERROR(raw!$B9166,"")</f>
        <v/>
      </c>
      <c r="C9167" s="39" t="str">
        <f>IFERROR(raw!$D9166,"")</f>
        <v/>
      </c>
      <c r="D9167" s="39" t="str">
        <f>IFERROR(__xludf.DUMMYFUNCTION("IFERROR(RANK(raw!$H9166,Filter(raw!$H$2:$H10000,raw!$B$2:$B10000=raw!$B9166),1),"""")"),"")</f>
        <v/>
      </c>
      <c r="E9167" s="40" t="str">
        <f t="array" ref="E9167">IFERROR(INDEX(raw!$B:$H,MATCH(1,(raw!$B:$B=$B9167)*(raw!$D:$D=$C9167),0),7), "n/a")</f>
        <v/>
      </c>
    </row>
    <row r="9168">
      <c r="B9168" s="39" t="str">
        <f>IFERROR(raw!$B9167,"")</f>
        <v/>
      </c>
      <c r="C9168" s="39" t="str">
        <f>IFERROR(raw!$D9167,"")</f>
        <v/>
      </c>
      <c r="D9168" s="39" t="str">
        <f>IFERROR(__xludf.DUMMYFUNCTION("IFERROR(RANK(raw!$H9167,Filter(raw!$H$2:$H10000,raw!$B$2:$B10000=raw!$B9167),1),"""")"),"")</f>
        <v/>
      </c>
      <c r="E9168" s="40" t="str">
        <f t="array" ref="E9168">IFERROR(INDEX(raw!$B:$H,MATCH(1,(raw!$B:$B=$B9168)*(raw!$D:$D=$C9168),0),7), "n/a")</f>
        <v/>
      </c>
    </row>
    <row r="9169">
      <c r="B9169" s="39" t="str">
        <f>IFERROR(raw!$B9168,"")</f>
        <v/>
      </c>
      <c r="C9169" s="39" t="str">
        <f>IFERROR(raw!$D9168,"")</f>
        <v/>
      </c>
      <c r="D9169" s="39" t="str">
        <f>IFERROR(__xludf.DUMMYFUNCTION("IFERROR(RANK(raw!$H9168,Filter(raw!$H$2:$H10000,raw!$B$2:$B10000=raw!$B9168),1),"""")"),"")</f>
        <v/>
      </c>
      <c r="E9169" s="40" t="str">
        <f t="array" ref="E9169">IFERROR(INDEX(raw!$B:$H,MATCH(1,(raw!$B:$B=$B9169)*(raw!$D:$D=$C9169),0),7), "n/a")</f>
        <v/>
      </c>
    </row>
    <row r="9170">
      <c r="B9170" s="39" t="str">
        <f>IFERROR(raw!$B9169,"")</f>
        <v/>
      </c>
      <c r="C9170" s="39" t="str">
        <f>IFERROR(raw!$D9169,"")</f>
        <v/>
      </c>
      <c r="D9170" s="39" t="str">
        <f>IFERROR(__xludf.DUMMYFUNCTION("IFERROR(RANK(raw!$H9169,Filter(raw!$H$2:$H10000,raw!$B$2:$B10000=raw!$B9169),1),"""")"),"")</f>
        <v/>
      </c>
      <c r="E9170" s="40" t="str">
        <f t="array" ref="E9170">IFERROR(INDEX(raw!$B:$H,MATCH(1,(raw!$B:$B=$B9170)*(raw!$D:$D=$C9170),0),7), "n/a")</f>
        <v/>
      </c>
    </row>
    <row r="9171">
      <c r="B9171" s="39" t="str">
        <f>IFERROR(raw!$B9170,"")</f>
        <v/>
      </c>
      <c r="C9171" s="39" t="str">
        <f>IFERROR(raw!$D9170,"")</f>
        <v/>
      </c>
      <c r="D9171" s="39" t="str">
        <f>IFERROR(__xludf.DUMMYFUNCTION("IFERROR(RANK(raw!$H9170,Filter(raw!$H$2:$H10000,raw!$B$2:$B10000=raw!$B9170),1),"""")"),"")</f>
        <v/>
      </c>
      <c r="E9171" s="40" t="str">
        <f t="array" ref="E9171">IFERROR(INDEX(raw!$B:$H,MATCH(1,(raw!$B:$B=$B9171)*(raw!$D:$D=$C9171),0),7), "n/a")</f>
        <v/>
      </c>
    </row>
    <row r="9172">
      <c r="B9172" s="39" t="str">
        <f>IFERROR(raw!$B9171,"")</f>
        <v/>
      </c>
      <c r="C9172" s="39" t="str">
        <f>IFERROR(raw!$D9171,"")</f>
        <v/>
      </c>
      <c r="D9172" s="39" t="str">
        <f>IFERROR(__xludf.DUMMYFUNCTION("IFERROR(RANK(raw!$H9171,Filter(raw!$H$2:$H10000,raw!$B$2:$B10000=raw!$B9171),1),"""")"),"")</f>
        <v/>
      </c>
      <c r="E9172" s="40" t="str">
        <f t="array" ref="E9172">IFERROR(INDEX(raw!$B:$H,MATCH(1,(raw!$B:$B=$B9172)*(raw!$D:$D=$C9172),0),7), "n/a")</f>
        <v/>
      </c>
    </row>
    <row r="9173">
      <c r="B9173" s="39" t="str">
        <f>IFERROR(raw!$B9172,"")</f>
        <v/>
      </c>
      <c r="C9173" s="39" t="str">
        <f>IFERROR(raw!$D9172,"")</f>
        <v/>
      </c>
      <c r="D9173" s="39" t="str">
        <f>IFERROR(__xludf.DUMMYFUNCTION("IFERROR(RANK(raw!$H9172,Filter(raw!$H$2:$H10000,raw!$B$2:$B10000=raw!$B9172),1),"""")"),"")</f>
        <v/>
      </c>
      <c r="E9173" s="40" t="str">
        <f t="array" ref="E9173">IFERROR(INDEX(raw!$B:$H,MATCH(1,(raw!$B:$B=$B9173)*(raw!$D:$D=$C9173),0),7), "n/a")</f>
        <v/>
      </c>
    </row>
    <row r="9174">
      <c r="B9174" s="39" t="str">
        <f>IFERROR(raw!$B9173,"")</f>
        <v/>
      </c>
      <c r="C9174" s="39" t="str">
        <f>IFERROR(raw!$D9173,"")</f>
        <v/>
      </c>
      <c r="D9174" s="39" t="str">
        <f>IFERROR(__xludf.DUMMYFUNCTION("IFERROR(RANK(raw!$H9173,Filter(raw!$H$2:$H10000,raw!$B$2:$B10000=raw!$B9173),1),"""")"),"")</f>
        <v/>
      </c>
      <c r="E9174" s="40" t="str">
        <f t="array" ref="E9174">IFERROR(INDEX(raw!$B:$H,MATCH(1,(raw!$B:$B=$B9174)*(raw!$D:$D=$C9174),0),7), "n/a")</f>
        <v/>
      </c>
    </row>
    <row r="9175">
      <c r="B9175" s="39" t="str">
        <f>IFERROR(raw!$B9174,"")</f>
        <v/>
      </c>
      <c r="C9175" s="39" t="str">
        <f>IFERROR(raw!$D9174,"")</f>
        <v/>
      </c>
      <c r="D9175" s="39" t="str">
        <f>IFERROR(__xludf.DUMMYFUNCTION("IFERROR(RANK(raw!$H9174,Filter(raw!$H$2:$H10000,raw!$B$2:$B10000=raw!$B9174),1),"""")"),"")</f>
        <v/>
      </c>
      <c r="E9175" s="40" t="str">
        <f t="array" ref="E9175">IFERROR(INDEX(raw!$B:$H,MATCH(1,(raw!$B:$B=$B9175)*(raw!$D:$D=$C9175),0),7), "n/a")</f>
        <v/>
      </c>
    </row>
    <row r="9176">
      <c r="B9176" s="39" t="str">
        <f>IFERROR(raw!$B9175,"")</f>
        <v/>
      </c>
      <c r="C9176" s="39" t="str">
        <f>IFERROR(raw!$D9175,"")</f>
        <v/>
      </c>
      <c r="D9176" s="39" t="str">
        <f>IFERROR(__xludf.DUMMYFUNCTION("IFERROR(RANK(raw!$H9175,Filter(raw!$H$2:$H10000,raw!$B$2:$B10000=raw!$B9175),1),"""")"),"")</f>
        <v/>
      </c>
      <c r="E9176" s="40" t="str">
        <f t="array" ref="E9176">IFERROR(INDEX(raw!$B:$H,MATCH(1,(raw!$B:$B=$B9176)*(raw!$D:$D=$C9176),0),7), "n/a")</f>
        <v/>
      </c>
    </row>
    <row r="9177">
      <c r="B9177" s="39" t="str">
        <f>IFERROR(raw!$B9176,"")</f>
        <v/>
      </c>
      <c r="C9177" s="39" t="str">
        <f>IFERROR(raw!$D9176,"")</f>
        <v/>
      </c>
      <c r="D9177" s="39" t="str">
        <f>IFERROR(__xludf.DUMMYFUNCTION("IFERROR(RANK(raw!$H9176,Filter(raw!$H$2:$H10000,raw!$B$2:$B10000=raw!$B9176),1),"""")"),"")</f>
        <v/>
      </c>
      <c r="E9177" s="40" t="str">
        <f t="array" ref="E9177">IFERROR(INDEX(raw!$B:$H,MATCH(1,(raw!$B:$B=$B9177)*(raw!$D:$D=$C9177),0),7), "n/a")</f>
        <v/>
      </c>
    </row>
    <row r="9178">
      <c r="B9178" s="39" t="str">
        <f>IFERROR(raw!$B9177,"")</f>
        <v/>
      </c>
      <c r="C9178" s="39" t="str">
        <f>IFERROR(raw!$D9177,"")</f>
        <v/>
      </c>
      <c r="D9178" s="39" t="str">
        <f>IFERROR(__xludf.DUMMYFUNCTION("IFERROR(RANK(raw!$H9177,Filter(raw!$H$2:$H10000,raw!$B$2:$B10000=raw!$B9177),1),"""")"),"")</f>
        <v/>
      </c>
      <c r="E9178" s="40" t="str">
        <f t="array" ref="E9178">IFERROR(INDEX(raw!$B:$H,MATCH(1,(raw!$B:$B=$B9178)*(raw!$D:$D=$C9178),0),7), "n/a")</f>
        <v/>
      </c>
    </row>
    <row r="9179">
      <c r="B9179" s="39" t="str">
        <f>IFERROR(raw!$B9178,"")</f>
        <v/>
      </c>
      <c r="C9179" s="39" t="str">
        <f>IFERROR(raw!$D9178,"")</f>
        <v/>
      </c>
      <c r="D9179" s="39" t="str">
        <f>IFERROR(__xludf.DUMMYFUNCTION("IFERROR(RANK(raw!$H9178,Filter(raw!$H$2:$H10000,raw!$B$2:$B10000=raw!$B9178),1),"""")"),"")</f>
        <v/>
      </c>
      <c r="E9179" s="40" t="str">
        <f t="array" ref="E9179">IFERROR(INDEX(raw!$B:$H,MATCH(1,(raw!$B:$B=$B9179)*(raw!$D:$D=$C9179),0),7), "n/a")</f>
        <v/>
      </c>
    </row>
    <row r="9180">
      <c r="B9180" s="39" t="str">
        <f>IFERROR(raw!$B9179,"")</f>
        <v/>
      </c>
      <c r="C9180" s="39" t="str">
        <f>IFERROR(raw!$D9179,"")</f>
        <v/>
      </c>
      <c r="D9180" s="39" t="str">
        <f>IFERROR(__xludf.DUMMYFUNCTION("IFERROR(RANK(raw!$H9179,Filter(raw!$H$2:$H10000,raw!$B$2:$B10000=raw!$B9179),1),"""")"),"")</f>
        <v/>
      </c>
      <c r="E9180" s="40" t="str">
        <f t="array" ref="E9180">IFERROR(INDEX(raw!$B:$H,MATCH(1,(raw!$B:$B=$B9180)*(raw!$D:$D=$C9180),0),7), "n/a")</f>
        <v/>
      </c>
    </row>
    <row r="9181">
      <c r="B9181" s="39" t="str">
        <f>IFERROR(raw!$B9180,"")</f>
        <v/>
      </c>
      <c r="C9181" s="39" t="str">
        <f>IFERROR(raw!$D9180,"")</f>
        <v/>
      </c>
      <c r="D9181" s="39" t="str">
        <f>IFERROR(__xludf.DUMMYFUNCTION("IFERROR(RANK(raw!$H9180,Filter(raw!$H$2:$H10000,raw!$B$2:$B10000=raw!$B9180),1),"""")"),"")</f>
        <v/>
      </c>
      <c r="E9181" s="40" t="str">
        <f t="array" ref="E9181">IFERROR(INDEX(raw!$B:$H,MATCH(1,(raw!$B:$B=$B9181)*(raw!$D:$D=$C9181),0),7), "n/a")</f>
        <v/>
      </c>
    </row>
    <row r="9182">
      <c r="B9182" s="39" t="str">
        <f>IFERROR(raw!$B9181,"")</f>
        <v/>
      </c>
      <c r="C9182" s="39" t="str">
        <f>IFERROR(raw!$D9181,"")</f>
        <v/>
      </c>
      <c r="D9182" s="39" t="str">
        <f>IFERROR(__xludf.DUMMYFUNCTION("IFERROR(RANK(raw!$H9181,Filter(raw!$H$2:$H10000,raw!$B$2:$B10000=raw!$B9181),1),"""")"),"")</f>
        <v/>
      </c>
      <c r="E9182" s="40" t="str">
        <f t="array" ref="E9182">IFERROR(INDEX(raw!$B:$H,MATCH(1,(raw!$B:$B=$B9182)*(raw!$D:$D=$C9182),0),7), "n/a")</f>
        <v/>
      </c>
    </row>
    <row r="9183">
      <c r="B9183" s="39" t="str">
        <f>IFERROR(raw!$B9182,"")</f>
        <v/>
      </c>
      <c r="C9183" s="39" t="str">
        <f>IFERROR(raw!$D9182,"")</f>
        <v/>
      </c>
      <c r="D9183" s="39" t="str">
        <f>IFERROR(__xludf.DUMMYFUNCTION("IFERROR(RANK(raw!$H9182,Filter(raw!$H$2:$H10000,raw!$B$2:$B10000=raw!$B9182),1),"""")"),"")</f>
        <v/>
      </c>
      <c r="E9183" s="40" t="str">
        <f t="array" ref="E9183">IFERROR(INDEX(raw!$B:$H,MATCH(1,(raw!$B:$B=$B9183)*(raw!$D:$D=$C9183),0),7), "n/a")</f>
        <v/>
      </c>
    </row>
    <row r="9184">
      <c r="B9184" s="39" t="str">
        <f>IFERROR(raw!$B9183,"")</f>
        <v/>
      </c>
      <c r="C9184" s="39" t="str">
        <f>IFERROR(raw!$D9183,"")</f>
        <v/>
      </c>
      <c r="D9184" s="39" t="str">
        <f>IFERROR(__xludf.DUMMYFUNCTION("IFERROR(RANK(raw!$H9183,Filter(raw!$H$2:$H10000,raw!$B$2:$B10000=raw!$B9183),1),"""")"),"")</f>
        <v/>
      </c>
      <c r="E9184" s="40" t="str">
        <f t="array" ref="E9184">IFERROR(INDEX(raw!$B:$H,MATCH(1,(raw!$B:$B=$B9184)*(raw!$D:$D=$C9184),0),7), "n/a")</f>
        <v/>
      </c>
    </row>
    <row r="9185">
      <c r="B9185" s="39" t="str">
        <f>IFERROR(raw!$B9184,"")</f>
        <v/>
      </c>
      <c r="C9185" s="39" t="str">
        <f>IFERROR(raw!$D9184,"")</f>
        <v/>
      </c>
      <c r="D9185" s="39" t="str">
        <f>IFERROR(__xludf.DUMMYFUNCTION("IFERROR(RANK(raw!$H9184,Filter(raw!$H$2:$H10000,raw!$B$2:$B10000=raw!$B9184),1),"""")"),"")</f>
        <v/>
      </c>
      <c r="E9185" s="40" t="str">
        <f t="array" ref="E9185">IFERROR(INDEX(raw!$B:$H,MATCH(1,(raw!$B:$B=$B9185)*(raw!$D:$D=$C9185),0),7), "n/a")</f>
        <v/>
      </c>
    </row>
    <row r="9186">
      <c r="B9186" s="39" t="str">
        <f>IFERROR(raw!$B9185,"")</f>
        <v/>
      </c>
      <c r="C9186" s="39" t="str">
        <f>IFERROR(raw!$D9185,"")</f>
        <v/>
      </c>
      <c r="D9186" s="39" t="str">
        <f>IFERROR(__xludf.DUMMYFUNCTION("IFERROR(RANK(raw!$H9185,Filter(raw!$H$2:$H10000,raw!$B$2:$B10000=raw!$B9185),1),"""")"),"")</f>
        <v/>
      </c>
      <c r="E9186" s="40" t="str">
        <f t="array" ref="E9186">IFERROR(INDEX(raw!$B:$H,MATCH(1,(raw!$B:$B=$B9186)*(raw!$D:$D=$C9186),0),7), "n/a")</f>
        <v/>
      </c>
    </row>
    <row r="9187">
      <c r="B9187" s="39" t="str">
        <f>IFERROR(raw!$B9186,"")</f>
        <v/>
      </c>
      <c r="C9187" s="39" t="str">
        <f>IFERROR(raw!$D9186,"")</f>
        <v/>
      </c>
      <c r="D9187" s="39" t="str">
        <f>IFERROR(__xludf.DUMMYFUNCTION("IFERROR(RANK(raw!$H9186,Filter(raw!$H$2:$H10000,raw!$B$2:$B10000=raw!$B9186),1),"""")"),"")</f>
        <v/>
      </c>
      <c r="E9187" s="40" t="str">
        <f t="array" ref="E9187">IFERROR(INDEX(raw!$B:$H,MATCH(1,(raw!$B:$B=$B9187)*(raw!$D:$D=$C9187),0),7), "n/a")</f>
        <v/>
      </c>
    </row>
    <row r="9188">
      <c r="B9188" s="39" t="str">
        <f>IFERROR(raw!$B9187,"")</f>
        <v/>
      </c>
      <c r="C9188" s="39" t="str">
        <f>IFERROR(raw!$D9187,"")</f>
        <v/>
      </c>
      <c r="D9188" s="39" t="str">
        <f>IFERROR(__xludf.DUMMYFUNCTION("IFERROR(RANK(raw!$H9187,Filter(raw!$H$2:$H10000,raw!$B$2:$B10000=raw!$B9187),1),"""")"),"")</f>
        <v/>
      </c>
      <c r="E9188" s="40" t="str">
        <f t="array" ref="E9188">IFERROR(INDEX(raw!$B:$H,MATCH(1,(raw!$B:$B=$B9188)*(raw!$D:$D=$C9188),0),7), "n/a")</f>
        <v/>
      </c>
    </row>
    <row r="9189">
      <c r="B9189" s="39" t="str">
        <f>IFERROR(raw!$B9188,"")</f>
        <v/>
      </c>
      <c r="C9189" s="39" t="str">
        <f>IFERROR(raw!$D9188,"")</f>
        <v/>
      </c>
      <c r="D9189" s="39" t="str">
        <f>IFERROR(__xludf.DUMMYFUNCTION("IFERROR(RANK(raw!$H9188,Filter(raw!$H$2:$H10000,raw!$B$2:$B10000=raw!$B9188),1),"""")"),"")</f>
        <v/>
      </c>
      <c r="E9189" s="40" t="str">
        <f t="array" ref="E9189">IFERROR(INDEX(raw!$B:$H,MATCH(1,(raw!$B:$B=$B9189)*(raw!$D:$D=$C9189),0),7), "n/a")</f>
        <v/>
      </c>
    </row>
    <row r="9190">
      <c r="B9190" s="39" t="str">
        <f>IFERROR(raw!$B9189,"")</f>
        <v/>
      </c>
      <c r="C9190" s="39" t="str">
        <f>IFERROR(raw!$D9189,"")</f>
        <v/>
      </c>
      <c r="D9190" s="39" t="str">
        <f>IFERROR(__xludf.DUMMYFUNCTION("IFERROR(RANK(raw!$H9189,Filter(raw!$H$2:$H10000,raw!$B$2:$B10000=raw!$B9189),1),"""")"),"")</f>
        <v/>
      </c>
      <c r="E9190" s="40" t="str">
        <f t="array" ref="E9190">IFERROR(INDEX(raw!$B:$H,MATCH(1,(raw!$B:$B=$B9190)*(raw!$D:$D=$C9190),0),7), "n/a")</f>
        <v/>
      </c>
    </row>
    <row r="9191">
      <c r="B9191" s="39" t="str">
        <f>IFERROR(raw!$B9190,"")</f>
        <v/>
      </c>
      <c r="C9191" s="39" t="str">
        <f>IFERROR(raw!$D9190,"")</f>
        <v/>
      </c>
      <c r="D9191" s="39" t="str">
        <f>IFERROR(__xludf.DUMMYFUNCTION("IFERROR(RANK(raw!$H9190,Filter(raw!$H$2:$H10000,raw!$B$2:$B10000=raw!$B9190),1),"""")"),"")</f>
        <v/>
      </c>
      <c r="E9191" s="40" t="str">
        <f t="array" ref="E9191">IFERROR(INDEX(raw!$B:$H,MATCH(1,(raw!$B:$B=$B9191)*(raw!$D:$D=$C9191),0),7), "n/a")</f>
        <v/>
      </c>
    </row>
    <row r="9192">
      <c r="B9192" s="39" t="str">
        <f>IFERROR(raw!$B9191,"")</f>
        <v/>
      </c>
      <c r="C9192" s="39" t="str">
        <f>IFERROR(raw!$D9191,"")</f>
        <v/>
      </c>
      <c r="D9192" s="39" t="str">
        <f>IFERROR(__xludf.DUMMYFUNCTION("IFERROR(RANK(raw!$H9191,Filter(raw!$H$2:$H10000,raw!$B$2:$B10000=raw!$B9191),1),"""")"),"")</f>
        <v/>
      </c>
      <c r="E9192" s="40" t="str">
        <f t="array" ref="E9192">IFERROR(INDEX(raw!$B:$H,MATCH(1,(raw!$B:$B=$B9192)*(raw!$D:$D=$C9192),0),7), "n/a")</f>
        <v/>
      </c>
    </row>
    <row r="9193">
      <c r="B9193" s="39" t="str">
        <f>IFERROR(raw!$B9192,"")</f>
        <v/>
      </c>
      <c r="C9193" s="39" t="str">
        <f>IFERROR(raw!$D9192,"")</f>
        <v/>
      </c>
      <c r="D9193" s="39" t="str">
        <f>IFERROR(__xludf.DUMMYFUNCTION("IFERROR(RANK(raw!$H9192,Filter(raw!$H$2:$H10000,raw!$B$2:$B10000=raw!$B9192),1),"""")"),"")</f>
        <v/>
      </c>
      <c r="E9193" s="40" t="str">
        <f t="array" ref="E9193">IFERROR(INDEX(raw!$B:$H,MATCH(1,(raw!$B:$B=$B9193)*(raw!$D:$D=$C9193),0),7), "n/a")</f>
        <v/>
      </c>
    </row>
    <row r="9194">
      <c r="B9194" s="39" t="str">
        <f>IFERROR(raw!$B9193,"")</f>
        <v/>
      </c>
      <c r="C9194" s="39" t="str">
        <f>IFERROR(raw!$D9193,"")</f>
        <v/>
      </c>
      <c r="D9194" s="39" t="str">
        <f>IFERROR(__xludf.DUMMYFUNCTION("IFERROR(RANK(raw!$H9193,Filter(raw!$H$2:$H10000,raw!$B$2:$B10000=raw!$B9193),1),"""")"),"")</f>
        <v/>
      </c>
      <c r="E9194" s="40" t="str">
        <f t="array" ref="E9194">IFERROR(INDEX(raw!$B:$H,MATCH(1,(raw!$B:$B=$B9194)*(raw!$D:$D=$C9194),0),7), "n/a")</f>
        <v/>
      </c>
    </row>
    <row r="9195">
      <c r="B9195" s="39" t="str">
        <f>IFERROR(raw!$B9194,"")</f>
        <v/>
      </c>
      <c r="C9195" s="39" t="str">
        <f>IFERROR(raw!$D9194,"")</f>
        <v/>
      </c>
      <c r="D9195" s="39" t="str">
        <f>IFERROR(__xludf.DUMMYFUNCTION("IFERROR(RANK(raw!$H9194,Filter(raw!$H$2:$H10000,raw!$B$2:$B10000=raw!$B9194),1),"""")"),"")</f>
        <v/>
      </c>
      <c r="E9195" s="40" t="str">
        <f t="array" ref="E9195">IFERROR(INDEX(raw!$B:$H,MATCH(1,(raw!$B:$B=$B9195)*(raw!$D:$D=$C9195),0),7), "n/a")</f>
        <v/>
      </c>
    </row>
    <row r="9196">
      <c r="B9196" s="39" t="str">
        <f>IFERROR(raw!$B9195,"")</f>
        <v/>
      </c>
      <c r="C9196" s="39" t="str">
        <f>IFERROR(raw!$D9195,"")</f>
        <v/>
      </c>
      <c r="D9196" s="39" t="str">
        <f>IFERROR(__xludf.DUMMYFUNCTION("IFERROR(RANK(raw!$H9195,Filter(raw!$H$2:$H10000,raw!$B$2:$B10000=raw!$B9195),1),"""")"),"")</f>
        <v/>
      </c>
      <c r="E9196" s="40" t="str">
        <f t="array" ref="E9196">IFERROR(INDEX(raw!$B:$H,MATCH(1,(raw!$B:$B=$B9196)*(raw!$D:$D=$C9196),0),7), "n/a")</f>
        <v/>
      </c>
    </row>
    <row r="9197">
      <c r="B9197" s="39" t="str">
        <f>IFERROR(raw!$B9196,"")</f>
        <v/>
      </c>
      <c r="C9197" s="39" t="str">
        <f>IFERROR(raw!$D9196,"")</f>
        <v/>
      </c>
      <c r="D9197" s="39" t="str">
        <f>IFERROR(__xludf.DUMMYFUNCTION("IFERROR(RANK(raw!$H9196,Filter(raw!$H$2:$H10000,raw!$B$2:$B10000=raw!$B9196),1),"""")"),"")</f>
        <v/>
      </c>
      <c r="E9197" s="40" t="str">
        <f t="array" ref="E9197">IFERROR(INDEX(raw!$B:$H,MATCH(1,(raw!$B:$B=$B9197)*(raw!$D:$D=$C9197),0),7), "n/a")</f>
        <v/>
      </c>
    </row>
    <row r="9198">
      <c r="B9198" s="39" t="str">
        <f>IFERROR(raw!$B9197,"")</f>
        <v/>
      </c>
      <c r="C9198" s="39" t="str">
        <f>IFERROR(raw!$D9197,"")</f>
        <v/>
      </c>
      <c r="D9198" s="39" t="str">
        <f>IFERROR(__xludf.DUMMYFUNCTION("IFERROR(RANK(raw!$H9197,Filter(raw!$H$2:$H10000,raw!$B$2:$B10000=raw!$B9197),1),"""")"),"")</f>
        <v/>
      </c>
      <c r="E9198" s="40" t="str">
        <f t="array" ref="E9198">IFERROR(INDEX(raw!$B:$H,MATCH(1,(raw!$B:$B=$B9198)*(raw!$D:$D=$C9198),0),7), "n/a")</f>
        <v/>
      </c>
    </row>
    <row r="9199">
      <c r="B9199" s="39" t="str">
        <f>IFERROR(raw!$B9198,"")</f>
        <v/>
      </c>
      <c r="C9199" s="39" t="str">
        <f>IFERROR(raw!$D9198,"")</f>
        <v/>
      </c>
      <c r="D9199" s="39" t="str">
        <f>IFERROR(__xludf.DUMMYFUNCTION("IFERROR(RANK(raw!$H9198,Filter(raw!$H$2:$H10000,raw!$B$2:$B10000=raw!$B9198),1),"""")"),"")</f>
        <v/>
      </c>
      <c r="E9199" s="40" t="str">
        <f t="array" ref="E9199">IFERROR(INDEX(raw!$B:$H,MATCH(1,(raw!$B:$B=$B9199)*(raw!$D:$D=$C9199),0),7), "n/a")</f>
        <v/>
      </c>
    </row>
    <row r="9200">
      <c r="B9200" s="39" t="str">
        <f>IFERROR(raw!$B9199,"")</f>
        <v/>
      </c>
      <c r="C9200" s="39" t="str">
        <f>IFERROR(raw!$D9199,"")</f>
        <v/>
      </c>
      <c r="D9200" s="39" t="str">
        <f>IFERROR(__xludf.DUMMYFUNCTION("IFERROR(RANK(raw!$H9199,Filter(raw!$H$2:$H10000,raw!$B$2:$B10000=raw!$B9199),1),"""")"),"")</f>
        <v/>
      </c>
      <c r="E9200" s="40" t="str">
        <f t="array" ref="E9200">IFERROR(INDEX(raw!$B:$H,MATCH(1,(raw!$B:$B=$B9200)*(raw!$D:$D=$C9200),0),7), "n/a")</f>
        <v/>
      </c>
    </row>
    <row r="9201">
      <c r="B9201" s="39" t="str">
        <f>IFERROR(raw!$B9200,"")</f>
        <v/>
      </c>
      <c r="C9201" s="39" t="str">
        <f>IFERROR(raw!$D9200,"")</f>
        <v/>
      </c>
      <c r="D9201" s="39" t="str">
        <f>IFERROR(__xludf.DUMMYFUNCTION("IFERROR(RANK(raw!$H9200,Filter(raw!$H$2:$H10000,raw!$B$2:$B10000=raw!$B9200),1),"""")"),"")</f>
        <v/>
      </c>
      <c r="E9201" s="40" t="str">
        <f t="array" ref="E9201">IFERROR(INDEX(raw!$B:$H,MATCH(1,(raw!$B:$B=$B9201)*(raw!$D:$D=$C9201),0),7), "n/a")</f>
        <v/>
      </c>
    </row>
    <row r="9202">
      <c r="B9202" s="39" t="str">
        <f>IFERROR(raw!$B9201,"")</f>
        <v/>
      </c>
      <c r="C9202" s="39" t="str">
        <f>IFERROR(raw!$D9201,"")</f>
        <v/>
      </c>
      <c r="D9202" s="39" t="str">
        <f>IFERROR(__xludf.DUMMYFUNCTION("IFERROR(RANK(raw!$H9201,Filter(raw!$H$2:$H10000,raw!$B$2:$B10000=raw!$B9201),1),"""")"),"")</f>
        <v/>
      </c>
      <c r="E9202" s="40" t="str">
        <f t="array" ref="E9202">IFERROR(INDEX(raw!$B:$H,MATCH(1,(raw!$B:$B=$B9202)*(raw!$D:$D=$C9202),0),7), "n/a")</f>
        <v/>
      </c>
    </row>
    <row r="9203">
      <c r="B9203" s="39" t="str">
        <f>IFERROR(raw!$B9202,"")</f>
        <v/>
      </c>
      <c r="C9203" s="39" t="str">
        <f>IFERROR(raw!$D9202,"")</f>
        <v/>
      </c>
      <c r="D9203" s="39" t="str">
        <f>IFERROR(__xludf.DUMMYFUNCTION("IFERROR(RANK(raw!$H9202,Filter(raw!$H$2:$H10000,raw!$B$2:$B10000=raw!$B9202),1),"""")"),"")</f>
        <v/>
      </c>
      <c r="E9203" s="40" t="str">
        <f t="array" ref="E9203">IFERROR(INDEX(raw!$B:$H,MATCH(1,(raw!$B:$B=$B9203)*(raw!$D:$D=$C9203),0),7), "n/a")</f>
        <v/>
      </c>
    </row>
    <row r="9204">
      <c r="B9204" s="39" t="str">
        <f>IFERROR(raw!$B9203,"")</f>
        <v/>
      </c>
      <c r="C9204" s="39" t="str">
        <f>IFERROR(raw!$D9203,"")</f>
        <v/>
      </c>
      <c r="D9204" s="39" t="str">
        <f>IFERROR(__xludf.DUMMYFUNCTION("IFERROR(RANK(raw!$H9203,Filter(raw!$H$2:$H10000,raw!$B$2:$B10000=raw!$B9203),1),"""")"),"")</f>
        <v/>
      </c>
      <c r="E9204" s="40" t="str">
        <f t="array" ref="E9204">IFERROR(INDEX(raw!$B:$H,MATCH(1,(raw!$B:$B=$B9204)*(raw!$D:$D=$C9204),0),7), "n/a")</f>
        <v/>
      </c>
    </row>
    <row r="9205">
      <c r="B9205" s="39" t="str">
        <f>IFERROR(raw!$B9204,"")</f>
        <v/>
      </c>
      <c r="C9205" s="39" t="str">
        <f>IFERROR(raw!$D9204,"")</f>
        <v/>
      </c>
      <c r="D9205" s="39" t="str">
        <f>IFERROR(__xludf.DUMMYFUNCTION("IFERROR(RANK(raw!$H9204,Filter(raw!$H$2:$H10000,raw!$B$2:$B10000=raw!$B9204),1),"""")"),"")</f>
        <v/>
      </c>
      <c r="E9205" s="40" t="str">
        <f t="array" ref="E9205">IFERROR(INDEX(raw!$B:$H,MATCH(1,(raw!$B:$B=$B9205)*(raw!$D:$D=$C9205),0),7), "n/a")</f>
        <v/>
      </c>
    </row>
    <row r="9206">
      <c r="B9206" s="39" t="str">
        <f>IFERROR(raw!$B9205,"")</f>
        <v/>
      </c>
      <c r="C9206" s="39" t="str">
        <f>IFERROR(raw!$D9205,"")</f>
        <v/>
      </c>
      <c r="D9206" s="39" t="str">
        <f>IFERROR(__xludf.DUMMYFUNCTION("IFERROR(RANK(raw!$H9205,Filter(raw!$H$2:$H10000,raw!$B$2:$B10000=raw!$B9205),1),"""")"),"")</f>
        <v/>
      </c>
      <c r="E9206" s="40" t="str">
        <f t="array" ref="E9206">IFERROR(INDEX(raw!$B:$H,MATCH(1,(raw!$B:$B=$B9206)*(raw!$D:$D=$C9206),0),7), "n/a")</f>
        <v/>
      </c>
    </row>
    <row r="9207">
      <c r="B9207" s="39" t="str">
        <f>IFERROR(raw!$B9206,"")</f>
        <v/>
      </c>
      <c r="C9207" s="39" t="str">
        <f>IFERROR(raw!$D9206,"")</f>
        <v/>
      </c>
      <c r="D9207" s="39" t="str">
        <f>IFERROR(__xludf.DUMMYFUNCTION("IFERROR(RANK(raw!$H9206,Filter(raw!$H$2:$H10000,raw!$B$2:$B10000=raw!$B9206),1),"""")"),"")</f>
        <v/>
      </c>
      <c r="E9207" s="40" t="str">
        <f t="array" ref="E9207">IFERROR(INDEX(raw!$B:$H,MATCH(1,(raw!$B:$B=$B9207)*(raw!$D:$D=$C9207),0),7), "n/a")</f>
        <v/>
      </c>
    </row>
    <row r="9208">
      <c r="B9208" s="39" t="str">
        <f>IFERROR(raw!$B9207,"")</f>
        <v/>
      </c>
      <c r="C9208" s="39" t="str">
        <f>IFERROR(raw!$D9207,"")</f>
        <v/>
      </c>
      <c r="D9208" s="39" t="str">
        <f>IFERROR(__xludf.DUMMYFUNCTION("IFERROR(RANK(raw!$H9207,Filter(raw!$H$2:$H10000,raw!$B$2:$B10000=raw!$B9207),1),"""")"),"")</f>
        <v/>
      </c>
      <c r="E9208" s="40" t="str">
        <f t="array" ref="E9208">IFERROR(INDEX(raw!$B:$H,MATCH(1,(raw!$B:$B=$B9208)*(raw!$D:$D=$C9208),0),7), "n/a")</f>
        <v/>
      </c>
    </row>
    <row r="9209">
      <c r="B9209" s="39" t="str">
        <f>IFERROR(raw!$B9208,"")</f>
        <v/>
      </c>
      <c r="C9209" s="39" t="str">
        <f>IFERROR(raw!$D9208,"")</f>
        <v/>
      </c>
      <c r="D9209" s="39" t="str">
        <f>IFERROR(__xludf.DUMMYFUNCTION("IFERROR(RANK(raw!$H9208,Filter(raw!$H$2:$H10000,raw!$B$2:$B10000=raw!$B9208),1),"""")"),"")</f>
        <v/>
      </c>
      <c r="E9209" s="40" t="str">
        <f t="array" ref="E9209">IFERROR(INDEX(raw!$B:$H,MATCH(1,(raw!$B:$B=$B9209)*(raw!$D:$D=$C9209),0),7), "n/a")</f>
        <v/>
      </c>
    </row>
    <row r="9210">
      <c r="B9210" s="39" t="str">
        <f>IFERROR(raw!$B9209,"")</f>
        <v/>
      </c>
      <c r="C9210" s="39" t="str">
        <f>IFERROR(raw!$D9209,"")</f>
        <v/>
      </c>
      <c r="D9210" s="39" t="str">
        <f>IFERROR(__xludf.DUMMYFUNCTION("IFERROR(RANK(raw!$H9209,Filter(raw!$H$2:$H10000,raw!$B$2:$B10000=raw!$B9209),1),"""")"),"")</f>
        <v/>
      </c>
      <c r="E9210" s="40" t="str">
        <f t="array" ref="E9210">IFERROR(INDEX(raw!$B:$H,MATCH(1,(raw!$B:$B=$B9210)*(raw!$D:$D=$C9210),0),7), "n/a")</f>
        <v/>
      </c>
    </row>
    <row r="9211">
      <c r="B9211" s="39" t="str">
        <f>IFERROR(raw!$B9210,"")</f>
        <v/>
      </c>
      <c r="C9211" s="39" t="str">
        <f>IFERROR(raw!$D9210,"")</f>
        <v/>
      </c>
      <c r="D9211" s="39" t="str">
        <f>IFERROR(__xludf.DUMMYFUNCTION("IFERROR(RANK(raw!$H9210,Filter(raw!$H$2:$H10000,raw!$B$2:$B10000=raw!$B9210),1),"""")"),"")</f>
        <v/>
      </c>
      <c r="E9211" s="40" t="str">
        <f t="array" ref="E9211">IFERROR(INDEX(raw!$B:$H,MATCH(1,(raw!$B:$B=$B9211)*(raw!$D:$D=$C9211),0),7), "n/a")</f>
        <v/>
      </c>
    </row>
    <row r="9212">
      <c r="B9212" s="39" t="str">
        <f>IFERROR(raw!$B9211,"")</f>
        <v/>
      </c>
      <c r="C9212" s="39" t="str">
        <f>IFERROR(raw!$D9211,"")</f>
        <v/>
      </c>
      <c r="D9212" s="39" t="str">
        <f>IFERROR(__xludf.DUMMYFUNCTION("IFERROR(RANK(raw!$H9211,Filter(raw!$H$2:$H10000,raw!$B$2:$B10000=raw!$B9211),1),"""")"),"")</f>
        <v/>
      </c>
      <c r="E9212" s="40" t="str">
        <f t="array" ref="E9212">IFERROR(INDEX(raw!$B:$H,MATCH(1,(raw!$B:$B=$B9212)*(raw!$D:$D=$C9212),0),7), "n/a")</f>
        <v/>
      </c>
    </row>
    <row r="9213">
      <c r="B9213" s="39" t="str">
        <f>IFERROR(raw!$B9212,"")</f>
        <v/>
      </c>
      <c r="C9213" s="39" t="str">
        <f>IFERROR(raw!$D9212,"")</f>
        <v/>
      </c>
      <c r="D9213" s="39" t="str">
        <f>IFERROR(__xludf.DUMMYFUNCTION("IFERROR(RANK(raw!$H9212,Filter(raw!$H$2:$H10000,raw!$B$2:$B10000=raw!$B9212),1),"""")"),"")</f>
        <v/>
      </c>
      <c r="E9213" s="40" t="str">
        <f t="array" ref="E9213">IFERROR(INDEX(raw!$B:$H,MATCH(1,(raw!$B:$B=$B9213)*(raw!$D:$D=$C9213),0),7), "n/a")</f>
        <v/>
      </c>
    </row>
    <row r="9214">
      <c r="B9214" s="39" t="str">
        <f>IFERROR(raw!$B9213,"")</f>
        <v/>
      </c>
      <c r="C9214" s="39" t="str">
        <f>IFERROR(raw!$D9213,"")</f>
        <v/>
      </c>
      <c r="D9214" s="39" t="str">
        <f>IFERROR(__xludf.DUMMYFUNCTION("IFERROR(RANK(raw!$H9213,Filter(raw!$H$2:$H10000,raw!$B$2:$B10000=raw!$B9213),1),"""")"),"")</f>
        <v/>
      </c>
      <c r="E9214" s="40" t="str">
        <f t="array" ref="E9214">IFERROR(INDEX(raw!$B:$H,MATCH(1,(raw!$B:$B=$B9214)*(raw!$D:$D=$C9214),0),7), "n/a")</f>
        <v/>
      </c>
    </row>
    <row r="9215">
      <c r="B9215" s="39" t="str">
        <f>IFERROR(raw!$B9214,"")</f>
        <v/>
      </c>
      <c r="C9215" s="39" t="str">
        <f>IFERROR(raw!$D9214,"")</f>
        <v/>
      </c>
      <c r="D9215" s="39" t="str">
        <f>IFERROR(__xludf.DUMMYFUNCTION("IFERROR(RANK(raw!$H9214,Filter(raw!$H$2:$H10000,raw!$B$2:$B10000=raw!$B9214),1),"""")"),"")</f>
        <v/>
      </c>
      <c r="E9215" s="40" t="str">
        <f t="array" ref="E9215">IFERROR(INDEX(raw!$B:$H,MATCH(1,(raw!$B:$B=$B9215)*(raw!$D:$D=$C9215),0),7), "n/a")</f>
        <v/>
      </c>
    </row>
    <row r="9216">
      <c r="B9216" s="39" t="str">
        <f>IFERROR(raw!$B9215,"")</f>
        <v/>
      </c>
      <c r="C9216" s="39" t="str">
        <f>IFERROR(raw!$D9215,"")</f>
        <v/>
      </c>
      <c r="D9216" s="39" t="str">
        <f>IFERROR(__xludf.DUMMYFUNCTION("IFERROR(RANK(raw!$H9215,Filter(raw!$H$2:$H10000,raw!$B$2:$B10000=raw!$B9215),1),"""")"),"")</f>
        <v/>
      </c>
      <c r="E9216" s="40" t="str">
        <f t="array" ref="E9216">IFERROR(INDEX(raw!$B:$H,MATCH(1,(raw!$B:$B=$B9216)*(raw!$D:$D=$C9216),0),7), "n/a")</f>
        <v/>
      </c>
    </row>
    <row r="9217">
      <c r="B9217" s="39" t="str">
        <f>IFERROR(raw!$B9216,"")</f>
        <v/>
      </c>
      <c r="C9217" s="39" t="str">
        <f>IFERROR(raw!$D9216,"")</f>
        <v/>
      </c>
      <c r="D9217" s="39" t="str">
        <f>IFERROR(__xludf.DUMMYFUNCTION("IFERROR(RANK(raw!$H9216,Filter(raw!$H$2:$H10000,raw!$B$2:$B10000=raw!$B9216),1),"""")"),"")</f>
        <v/>
      </c>
      <c r="E9217" s="40" t="str">
        <f t="array" ref="E9217">IFERROR(INDEX(raw!$B:$H,MATCH(1,(raw!$B:$B=$B9217)*(raw!$D:$D=$C9217),0),7), "n/a")</f>
        <v/>
      </c>
    </row>
    <row r="9218">
      <c r="B9218" s="39" t="str">
        <f>IFERROR(raw!$B9217,"")</f>
        <v/>
      </c>
      <c r="C9218" s="39" t="str">
        <f>IFERROR(raw!$D9217,"")</f>
        <v/>
      </c>
      <c r="D9218" s="39" t="str">
        <f>IFERROR(__xludf.DUMMYFUNCTION("IFERROR(RANK(raw!$H9217,Filter(raw!$H$2:$H10000,raw!$B$2:$B10000=raw!$B9217),1),"""")"),"")</f>
        <v/>
      </c>
      <c r="E9218" s="40" t="str">
        <f t="array" ref="E9218">IFERROR(INDEX(raw!$B:$H,MATCH(1,(raw!$B:$B=$B9218)*(raw!$D:$D=$C9218),0),7), "n/a")</f>
        <v/>
      </c>
    </row>
    <row r="9219">
      <c r="B9219" s="39" t="str">
        <f>IFERROR(raw!$B9218,"")</f>
        <v/>
      </c>
      <c r="C9219" s="39" t="str">
        <f>IFERROR(raw!$D9218,"")</f>
        <v/>
      </c>
      <c r="D9219" s="39" t="str">
        <f>IFERROR(__xludf.DUMMYFUNCTION("IFERROR(RANK(raw!$H9218,Filter(raw!$H$2:$H10000,raw!$B$2:$B10000=raw!$B9218),1),"""")"),"")</f>
        <v/>
      </c>
      <c r="E9219" s="40" t="str">
        <f t="array" ref="E9219">IFERROR(INDEX(raw!$B:$H,MATCH(1,(raw!$B:$B=$B9219)*(raw!$D:$D=$C9219),0),7), "n/a")</f>
        <v/>
      </c>
    </row>
    <row r="9220">
      <c r="B9220" s="39" t="str">
        <f>IFERROR(raw!$B9219,"")</f>
        <v/>
      </c>
      <c r="C9220" s="39" t="str">
        <f>IFERROR(raw!$D9219,"")</f>
        <v/>
      </c>
      <c r="D9220" s="39" t="str">
        <f>IFERROR(__xludf.DUMMYFUNCTION("IFERROR(RANK(raw!$H9219,Filter(raw!$H$2:$H10000,raw!$B$2:$B10000=raw!$B9219),1),"""")"),"")</f>
        <v/>
      </c>
      <c r="E9220" s="40" t="str">
        <f t="array" ref="E9220">IFERROR(INDEX(raw!$B:$H,MATCH(1,(raw!$B:$B=$B9220)*(raw!$D:$D=$C9220),0),7), "n/a")</f>
        <v/>
      </c>
    </row>
    <row r="9221">
      <c r="B9221" s="39" t="str">
        <f>IFERROR(raw!$B9220,"")</f>
        <v/>
      </c>
      <c r="C9221" s="39" t="str">
        <f>IFERROR(raw!$D9220,"")</f>
        <v/>
      </c>
      <c r="D9221" s="39" t="str">
        <f>IFERROR(__xludf.DUMMYFUNCTION("IFERROR(RANK(raw!$H9220,Filter(raw!$H$2:$H10000,raw!$B$2:$B10000=raw!$B9220),1),"""")"),"")</f>
        <v/>
      </c>
      <c r="E9221" s="40" t="str">
        <f t="array" ref="E9221">IFERROR(INDEX(raw!$B:$H,MATCH(1,(raw!$B:$B=$B9221)*(raw!$D:$D=$C9221),0),7), "n/a")</f>
        <v/>
      </c>
    </row>
    <row r="9222">
      <c r="B9222" s="39" t="str">
        <f>IFERROR(raw!$B9221,"")</f>
        <v/>
      </c>
      <c r="C9222" s="39" t="str">
        <f>IFERROR(raw!$D9221,"")</f>
        <v/>
      </c>
      <c r="D9222" s="39" t="str">
        <f>IFERROR(__xludf.DUMMYFUNCTION("IFERROR(RANK(raw!$H9221,Filter(raw!$H$2:$H10000,raw!$B$2:$B10000=raw!$B9221),1),"""")"),"")</f>
        <v/>
      </c>
      <c r="E9222" s="40" t="str">
        <f t="array" ref="E9222">IFERROR(INDEX(raw!$B:$H,MATCH(1,(raw!$B:$B=$B9222)*(raw!$D:$D=$C9222),0),7), "n/a")</f>
        <v/>
      </c>
    </row>
    <row r="9223">
      <c r="B9223" s="39" t="str">
        <f>IFERROR(raw!$B9222,"")</f>
        <v/>
      </c>
      <c r="C9223" s="39" t="str">
        <f>IFERROR(raw!$D9222,"")</f>
        <v/>
      </c>
      <c r="D9223" s="39" t="str">
        <f>IFERROR(__xludf.DUMMYFUNCTION("IFERROR(RANK(raw!$H9222,Filter(raw!$H$2:$H10000,raw!$B$2:$B10000=raw!$B9222),1),"""")"),"")</f>
        <v/>
      </c>
      <c r="E9223" s="40" t="str">
        <f t="array" ref="E9223">IFERROR(INDEX(raw!$B:$H,MATCH(1,(raw!$B:$B=$B9223)*(raw!$D:$D=$C9223),0),7), "n/a")</f>
        <v/>
      </c>
    </row>
    <row r="9224">
      <c r="B9224" s="39" t="str">
        <f>IFERROR(raw!$B9223,"")</f>
        <v/>
      </c>
      <c r="C9224" s="39" t="str">
        <f>IFERROR(raw!$D9223,"")</f>
        <v/>
      </c>
      <c r="D9224" s="39" t="str">
        <f>IFERROR(__xludf.DUMMYFUNCTION("IFERROR(RANK(raw!$H9223,Filter(raw!$H$2:$H10000,raw!$B$2:$B10000=raw!$B9223),1),"""")"),"")</f>
        <v/>
      </c>
      <c r="E9224" s="40" t="str">
        <f t="array" ref="E9224">IFERROR(INDEX(raw!$B:$H,MATCH(1,(raw!$B:$B=$B9224)*(raw!$D:$D=$C9224),0),7), "n/a")</f>
        <v/>
      </c>
    </row>
    <row r="9225">
      <c r="B9225" s="39" t="str">
        <f>IFERROR(raw!$B9224,"")</f>
        <v/>
      </c>
      <c r="C9225" s="39" t="str">
        <f>IFERROR(raw!$D9224,"")</f>
        <v/>
      </c>
      <c r="D9225" s="39" t="str">
        <f>IFERROR(__xludf.DUMMYFUNCTION("IFERROR(RANK(raw!$H9224,Filter(raw!$H$2:$H10000,raw!$B$2:$B10000=raw!$B9224),1),"""")"),"")</f>
        <v/>
      </c>
      <c r="E9225" s="40" t="str">
        <f t="array" ref="E9225">IFERROR(INDEX(raw!$B:$H,MATCH(1,(raw!$B:$B=$B9225)*(raw!$D:$D=$C9225),0),7), "n/a")</f>
        <v/>
      </c>
    </row>
    <row r="9226">
      <c r="B9226" s="39" t="str">
        <f>IFERROR(raw!$B9225,"")</f>
        <v/>
      </c>
      <c r="C9226" s="39" t="str">
        <f>IFERROR(raw!$D9225,"")</f>
        <v/>
      </c>
      <c r="D9226" s="39" t="str">
        <f>IFERROR(__xludf.DUMMYFUNCTION("IFERROR(RANK(raw!$H9225,Filter(raw!$H$2:$H10000,raw!$B$2:$B10000=raw!$B9225),1),"""")"),"")</f>
        <v/>
      </c>
      <c r="E9226" s="40" t="str">
        <f t="array" ref="E9226">IFERROR(INDEX(raw!$B:$H,MATCH(1,(raw!$B:$B=$B9226)*(raw!$D:$D=$C9226),0),7), "n/a")</f>
        <v/>
      </c>
    </row>
    <row r="9227">
      <c r="B9227" s="39" t="str">
        <f>IFERROR(raw!$B9226,"")</f>
        <v/>
      </c>
      <c r="C9227" s="39" t="str">
        <f>IFERROR(raw!$D9226,"")</f>
        <v/>
      </c>
      <c r="D9227" s="39" t="str">
        <f>IFERROR(__xludf.DUMMYFUNCTION("IFERROR(RANK(raw!$H9226,Filter(raw!$H$2:$H10000,raw!$B$2:$B10000=raw!$B9226),1),"""")"),"")</f>
        <v/>
      </c>
      <c r="E9227" s="40" t="str">
        <f t="array" ref="E9227">IFERROR(INDEX(raw!$B:$H,MATCH(1,(raw!$B:$B=$B9227)*(raw!$D:$D=$C9227),0),7), "n/a")</f>
        <v/>
      </c>
    </row>
    <row r="9228">
      <c r="B9228" s="39" t="str">
        <f>IFERROR(raw!$B9227,"")</f>
        <v/>
      </c>
      <c r="C9228" s="39" t="str">
        <f>IFERROR(raw!$D9227,"")</f>
        <v/>
      </c>
      <c r="D9228" s="39" t="str">
        <f>IFERROR(__xludf.DUMMYFUNCTION("IFERROR(RANK(raw!$H9227,Filter(raw!$H$2:$H10000,raw!$B$2:$B10000=raw!$B9227),1),"""")"),"")</f>
        <v/>
      </c>
      <c r="E9228" s="40" t="str">
        <f t="array" ref="E9228">IFERROR(INDEX(raw!$B:$H,MATCH(1,(raw!$B:$B=$B9228)*(raw!$D:$D=$C9228),0),7), "n/a")</f>
        <v/>
      </c>
    </row>
    <row r="9229">
      <c r="B9229" s="39" t="str">
        <f>IFERROR(raw!$B9228,"")</f>
        <v/>
      </c>
      <c r="C9229" s="39" t="str">
        <f>IFERROR(raw!$D9228,"")</f>
        <v/>
      </c>
      <c r="D9229" s="39" t="str">
        <f>IFERROR(__xludf.DUMMYFUNCTION("IFERROR(RANK(raw!$H9228,Filter(raw!$H$2:$H10000,raw!$B$2:$B10000=raw!$B9228),1),"""")"),"")</f>
        <v/>
      </c>
      <c r="E9229" s="40" t="str">
        <f t="array" ref="E9229">IFERROR(INDEX(raw!$B:$H,MATCH(1,(raw!$B:$B=$B9229)*(raw!$D:$D=$C9229),0),7), "n/a")</f>
        <v/>
      </c>
    </row>
    <row r="9230">
      <c r="B9230" s="39" t="str">
        <f>IFERROR(raw!$B9229,"")</f>
        <v/>
      </c>
      <c r="C9230" s="39" t="str">
        <f>IFERROR(raw!$D9229,"")</f>
        <v/>
      </c>
      <c r="D9230" s="39" t="str">
        <f>IFERROR(__xludf.DUMMYFUNCTION("IFERROR(RANK(raw!$H9229,Filter(raw!$H$2:$H10000,raw!$B$2:$B10000=raw!$B9229),1),"""")"),"")</f>
        <v/>
      </c>
      <c r="E9230" s="40" t="str">
        <f t="array" ref="E9230">IFERROR(INDEX(raw!$B:$H,MATCH(1,(raw!$B:$B=$B9230)*(raw!$D:$D=$C9230),0),7), "n/a")</f>
        <v/>
      </c>
    </row>
    <row r="9231">
      <c r="B9231" s="39" t="str">
        <f>IFERROR(raw!$B9230,"")</f>
        <v/>
      </c>
      <c r="C9231" s="39" t="str">
        <f>IFERROR(raw!$D9230,"")</f>
        <v/>
      </c>
      <c r="D9231" s="39" t="str">
        <f>IFERROR(__xludf.DUMMYFUNCTION("IFERROR(RANK(raw!$H9230,Filter(raw!$H$2:$H10000,raw!$B$2:$B10000=raw!$B9230),1),"""")"),"")</f>
        <v/>
      </c>
      <c r="E9231" s="40" t="str">
        <f t="array" ref="E9231">IFERROR(INDEX(raw!$B:$H,MATCH(1,(raw!$B:$B=$B9231)*(raw!$D:$D=$C9231),0),7), "n/a")</f>
        <v/>
      </c>
    </row>
    <row r="9232">
      <c r="B9232" s="39" t="str">
        <f>IFERROR(raw!$B9231,"")</f>
        <v/>
      </c>
      <c r="C9232" s="39" t="str">
        <f>IFERROR(raw!$D9231,"")</f>
        <v/>
      </c>
      <c r="D9232" s="39" t="str">
        <f>IFERROR(__xludf.DUMMYFUNCTION("IFERROR(RANK(raw!$H9231,Filter(raw!$H$2:$H10000,raw!$B$2:$B10000=raw!$B9231),1),"""")"),"")</f>
        <v/>
      </c>
      <c r="E9232" s="40" t="str">
        <f t="array" ref="E9232">IFERROR(INDEX(raw!$B:$H,MATCH(1,(raw!$B:$B=$B9232)*(raw!$D:$D=$C9232),0),7), "n/a")</f>
        <v/>
      </c>
    </row>
    <row r="9233">
      <c r="B9233" s="39" t="str">
        <f>IFERROR(raw!$B9232,"")</f>
        <v/>
      </c>
      <c r="C9233" s="39" t="str">
        <f>IFERROR(raw!$D9232,"")</f>
        <v/>
      </c>
      <c r="D9233" s="39" t="str">
        <f>IFERROR(__xludf.DUMMYFUNCTION("IFERROR(RANK(raw!$H9232,Filter(raw!$H$2:$H10000,raw!$B$2:$B10000=raw!$B9232),1),"""")"),"")</f>
        <v/>
      </c>
      <c r="E9233" s="40" t="str">
        <f t="array" ref="E9233">IFERROR(INDEX(raw!$B:$H,MATCH(1,(raw!$B:$B=$B9233)*(raw!$D:$D=$C9233),0),7), "n/a")</f>
        <v/>
      </c>
    </row>
    <row r="9234">
      <c r="B9234" s="39" t="str">
        <f>IFERROR(raw!$B9233,"")</f>
        <v/>
      </c>
      <c r="C9234" s="39" t="str">
        <f>IFERROR(raw!$D9233,"")</f>
        <v/>
      </c>
      <c r="D9234" s="39" t="str">
        <f>IFERROR(__xludf.DUMMYFUNCTION("IFERROR(RANK(raw!$H9233,Filter(raw!$H$2:$H10000,raw!$B$2:$B10000=raw!$B9233),1),"""")"),"")</f>
        <v/>
      </c>
      <c r="E9234" s="40" t="str">
        <f t="array" ref="E9234">IFERROR(INDEX(raw!$B:$H,MATCH(1,(raw!$B:$B=$B9234)*(raw!$D:$D=$C9234),0),7), "n/a")</f>
        <v/>
      </c>
    </row>
    <row r="9235">
      <c r="B9235" s="39" t="str">
        <f>IFERROR(raw!$B9234,"")</f>
        <v/>
      </c>
      <c r="C9235" s="39" t="str">
        <f>IFERROR(raw!$D9234,"")</f>
        <v/>
      </c>
      <c r="D9235" s="39" t="str">
        <f>IFERROR(__xludf.DUMMYFUNCTION("IFERROR(RANK(raw!$H9234,Filter(raw!$H$2:$H10000,raw!$B$2:$B10000=raw!$B9234),1),"""")"),"")</f>
        <v/>
      </c>
      <c r="E9235" s="40" t="str">
        <f t="array" ref="E9235">IFERROR(INDEX(raw!$B:$H,MATCH(1,(raw!$B:$B=$B9235)*(raw!$D:$D=$C9235),0),7), "n/a")</f>
        <v/>
      </c>
    </row>
    <row r="9236">
      <c r="B9236" s="39" t="str">
        <f>IFERROR(raw!$B9235,"")</f>
        <v/>
      </c>
      <c r="C9236" s="39" t="str">
        <f>IFERROR(raw!$D9235,"")</f>
        <v/>
      </c>
      <c r="D9236" s="39" t="str">
        <f>IFERROR(__xludf.DUMMYFUNCTION("IFERROR(RANK(raw!$H9235,Filter(raw!$H$2:$H10000,raw!$B$2:$B10000=raw!$B9235),1),"""")"),"")</f>
        <v/>
      </c>
      <c r="E9236" s="40" t="str">
        <f t="array" ref="E9236">IFERROR(INDEX(raw!$B:$H,MATCH(1,(raw!$B:$B=$B9236)*(raw!$D:$D=$C9236),0),7), "n/a")</f>
        <v/>
      </c>
    </row>
    <row r="9237">
      <c r="B9237" s="39" t="str">
        <f>IFERROR(raw!$B9236,"")</f>
        <v/>
      </c>
      <c r="C9237" s="39" t="str">
        <f>IFERROR(raw!$D9236,"")</f>
        <v/>
      </c>
      <c r="D9237" s="39" t="str">
        <f>IFERROR(__xludf.DUMMYFUNCTION("IFERROR(RANK(raw!$H9236,Filter(raw!$H$2:$H10000,raw!$B$2:$B10000=raw!$B9236),1),"""")"),"")</f>
        <v/>
      </c>
      <c r="E9237" s="40" t="str">
        <f t="array" ref="E9237">IFERROR(INDEX(raw!$B:$H,MATCH(1,(raw!$B:$B=$B9237)*(raw!$D:$D=$C9237),0),7), "n/a")</f>
        <v/>
      </c>
    </row>
    <row r="9238">
      <c r="B9238" s="39" t="str">
        <f>IFERROR(raw!$B9237,"")</f>
        <v/>
      </c>
      <c r="C9238" s="39" t="str">
        <f>IFERROR(raw!$D9237,"")</f>
        <v/>
      </c>
      <c r="D9238" s="39" t="str">
        <f>IFERROR(__xludf.DUMMYFUNCTION("IFERROR(RANK(raw!$H9237,Filter(raw!$H$2:$H10000,raw!$B$2:$B10000=raw!$B9237),1),"""")"),"")</f>
        <v/>
      </c>
      <c r="E9238" s="40" t="str">
        <f t="array" ref="E9238">IFERROR(INDEX(raw!$B:$H,MATCH(1,(raw!$B:$B=$B9238)*(raw!$D:$D=$C9238),0),7), "n/a")</f>
        <v/>
      </c>
    </row>
    <row r="9239">
      <c r="B9239" s="39" t="str">
        <f>IFERROR(raw!$B9238,"")</f>
        <v/>
      </c>
      <c r="C9239" s="39" t="str">
        <f>IFERROR(raw!$D9238,"")</f>
        <v/>
      </c>
      <c r="D9239" s="39" t="str">
        <f>IFERROR(__xludf.DUMMYFUNCTION("IFERROR(RANK(raw!$H9238,Filter(raw!$H$2:$H10000,raw!$B$2:$B10000=raw!$B9238),1),"""")"),"")</f>
        <v/>
      </c>
      <c r="E9239" s="40" t="str">
        <f t="array" ref="E9239">IFERROR(INDEX(raw!$B:$H,MATCH(1,(raw!$B:$B=$B9239)*(raw!$D:$D=$C9239),0),7), "n/a")</f>
        <v/>
      </c>
    </row>
    <row r="9240">
      <c r="B9240" s="39" t="str">
        <f>IFERROR(raw!$B9239,"")</f>
        <v/>
      </c>
      <c r="C9240" s="39" t="str">
        <f>IFERROR(raw!$D9239,"")</f>
        <v/>
      </c>
      <c r="D9240" s="39" t="str">
        <f>IFERROR(__xludf.DUMMYFUNCTION("IFERROR(RANK(raw!$H9239,Filter(raw!$H$2:$H10000,raw!$B$2:$B10000=raw!$B9239),1),"""")"),"")</f>
        <v/>
      </c>
      <c r="E9240" s="40" t="str">
        <f t="array" ref="E9240">IFERROR(INDEX(raw!$B:$H,MATCH(1,(raw!$B:$B=$B9240)*(raw!$D:$D=$C9240),0),7), "n/a")</f>
        <v/>
      </c>
    </row>
    <row r="9241">
      <c r="B9241" s="39" t="str">
        <f>IFERROR(raw!$B9240,"")</f>
        <v/>
      </c>
      <c r="C9241" s="39" t="str">
        <f>IFERROR(raw!$D9240,"")</f>
        <v/>
      </c>
      <c r="D9241" s="39" t="str">
        <f>IFERROR(__xludf.DUMMYFUNCTION("IFERROR(RANK(raw!$H9240,Filter(raw!$H$2:$H10000,raw!$B$2:$B10000=raw!$B9240),1),"""")"),"")</f>
        <v/>
      </c>
      <c r="E9241" s="40" t="str">
        <f t="array" ref="E9241">IFERROR(INDEX(raw!$B:$H,MATCH(1,(raw!$B:$B=$B9241)*(raw!$D:$D=$C9241),0),7), "n/a")</f>
        <v/>
      </c>
    </row>
    <row r="9242">
      <c r="B9242" s="39" t="str">
        <f>IFERROR(raw!$B9241,"")</f>
        <v/>
      </c>
      <c r="C9242" s="39" t="str">
        <f>IFERROR(raw!$D9241,"")</f>
        <v/>
      </c>
      <c r="D9242" s="39" t="str">
        <f>IFERROR(__xludf.DUMMYFUNCTION("IFERROR(RANK(raw!$H9241,Filter(raw!$H$2:$H10000,raw!$B$2:$B10000=raw!$B9241),1),"""")"),"")</f>
        <v/>
      </c>
      <c r="E9242" s="40" t="str">
        <f t="array" ref="E9242">IFERROR(INDEX(raw!$B:$H,MATCH(1,(raw!$B:$B=$B9242)*(raw!$D:$D=$C9242),0),7), "n/a")</f>
        <v/>
      </c>
    </row>
    <row r="9243">
      <c r="B9243" s="39" t="str">
        <f>IFERROR(raw!$B9242,"")</f>
        <v/>
      </c>
      <c r="C9243" s="39" t="str">
        <f>IFERROR(raw!$D9242,"")</f>
        <v/>
      </c>
      <c r="D9243" s="39" t="str">
        <f>IFERROR(__xludf.DUMMYFUNCTION("IFERROR(RANK(raw!$H9242,Filter(raw!$H$2:$H10000,raw!$B$2:$B10000=raw!$B9242),1),"""")"),"")</f>
        <v/>
      </c>
      <c r="E9243" s="40" t="str">
        <f t="array" ref="E9243">IFERROR(INDEX(raw!$B:$H,MATCH(1,(raw!$B:$B=$B9243)*(raw!$D:$D=$C9243),0),7), "n/a")</f>
        <v/>
      </c>
    </row>
    <row r="9244">
      <c r="B9244" s="39" t="str">
        <f>IFERROR(raw!$B9243,"")</f>
        <v/>
      </c>
      <c r="C9244" s="39" t="str">
        <f>IFERROR(raw!$D9243,"")</f>
        <v/>
      </c>
      <c r="D9244" s="39" t="str">
        <f>IFERROR(__xludf.DUMMYFUNCTION("IFERROR(RANK(raw!$H9243,Filter(raw!$H$2:$H10000,raw!$B$2:$B10000=raw!$B9243),1),"""")"),"")</f>
        <v/>
      </c>
      <c r="E9244" s="40" t="str">
        <f t="array" ref="E9244">IFERROR(INDEX(raw!$B:$H,MATCH(1,(raw!$B:$B=$B9244)*(raw!$D:$D=$C9244),0),7), "n/a")</f>
        <v/>
      </c>
    </row>
    <row r="9245">
      <c r="B9245" s="39" t="str">
        <f>IFERROR(raw!$B9244,"")</f>
        <v/>
      </c>
      <c r="C9245" s="39" t="str">
        <f>IFERROR(raw!$D9244,"")</f>
        <v/>
      </c>
      <c r="D9245" s="39" t="str">
        <f>IFERROR(__xludf.DUMMYFUNCTION("IFERROR(RANK(raw!$H9244,Filter(raw!$H$2:$H10000,raw!$B$2:$B10000=raw!$B9244),1),"""")"),"")</f>
        <v/>
      </c>
      <c r="E9245" s="40" t="str">
        <f t="array" ref="E9245">IFERROR(INDEX(raw!$B:$H,MATCH(1,(raw!$B:$B=$B9245)*(raw!$D:$D=$C9245),0),7), "n/a")</f>
        <v/>
      </c>
    </row>
    <row r="9246">
      <c r="B9246" s="39" t="str">
        <f>IFERROR(raw!$B9245,"")</f>
        <v/>
      </c>
      <c r="C9246" s="39" t="str">
        <f>IFERROR(raw!$D9245,"")</f>
        <v/>
      </c>
      <c r="D9246" s="39" t="str">
        <f>IFERROR(__xludf.DUMMYFUNCTION("IFERROR(RANK(raw!$H9245,Filter(raw!$H$2:$H10000,raw!$B$2:$B10000=raw!$B9245),1),"""")"),"")</f>
        <v/>
      </c>
      <c r="E9246" s="40" t="str">
        <f t="array" ref="E9246">IFERROR(INDEX(raw!$B:$H,MATCH(1,(raw!$B:$B=$B9246)*(raw!$D:$D=$C9246),0),7), "n/a")</f>
        <v/>
      </c>
    </row>
    <row r="9247">
      <c r="B9247" s="39" t="str">
        <f>IFERROR(raw!$B9246,"")</f>
        <v/>
      </c>
      <c r="C9247" s="39" t="str">
        <f>IFERROR(raw!$D9246,"")</f>
        <v/>
      </c>
      <c r="D9247" s="39" t="str">
        <f>IFERROR(__xludf.DUMMYFUNCTION("IFERROR(RANK(raw!$H9246,Filter(raw!$H$2:$H10000,raw!$B$2:$B10000=raw!$B9246),1),"""")"),"")</f>
        <v/>
      </c>
      <c r="E9247" s="40" t="str">
        <f t="array" ref="E9247">IFERROR(INDEX(raw!$B:$H,MATCH(1,(raw!$B:$B=$B9247)*(raw!$D:$D=$C9247),0),7), "n/a")</f>
        <v/>
      </c>
    </row>
    <row r="9248">
      <c r="B9248" s="39" t="str">
        <f>IFERROR(raw!$B9247,"")</f>
        <v/>
      </c>
      <c r="C9248" s="39" t="str">
        <f>IFERROR(raw!$D9247,"")</f>
        <v/>
      </c>
      <c r="D9248" s="39" t="str">
        <f>IFERROR(__xludf.DUMMYFUNCTION("IFERROR(RANK(raw!$H9247,Filter(raw!$H$2:$H10000,raw!$B$2:$B10000=raw!$B9247),1),"""")"),"")</f>
        <v/>
      </c>
      <c r="E9248" s="40" t="str">
        <f t="array" ref="E9248">IFERROR(INDEX(raw!$B:$H,MATCH(1,(raw!$B:$B=$B9248)*(raw!$D:$D=$C9248),0),7), "n/a")</f>
        <v/>
      </c>
    </row>
    <row r="9249">
      <c r="B9249" s="39" t="str">
        <f>IFERROR(raw!$B9248,"")</f>
        <v/>
      </c>
      <c r="C9249" s="39" t="str">
        <f>IFERROR(raw!$D9248,"")</f>
        <v/>
      </c>
      <c r="D9249" s="39" t="str">
        <f>IFERROR(__xludf.DUMMYFUNCTION("IFERROR(RANK(raw!$H9248,Filter(raw!$H$2:$H10000,raw!$B$2:$B10000=raw!$B9248),1),"""")"),"")</f>
        <v/>
      </c>
      <c r="E9249" s="40" t="str">
        <f t="array" ref="E9249">IFERROR(INDEX(raw!$B:$H,MATCH(1,(raw!$B:$B=$B9249)*(raw!$D:$D=$C9249),0),7), "n/a")</f>
        <v/>
      </c>
    </row>
    <row r="9250">
      <c r="B9250" s="39" t="str">
        <f>IFERROR(raw!$B9249,"")</f>
        <v/>
      </c>
      <c r="C9250" s="39" t="str">
        <f>IFERROR(raw!$D9249,"")</f>
        <v/>
      </c>
      <c r="D9250" s="39" t="str">
        <f>IFERROR(__xludf.DUMMYFUNCTION("IFERROR(RANK(raw!$H9249,Filter(raw!$H$2:$H10000,raw!$B$2:$B10000=raw!$B9249),1),"""")"),"")</f>
        <v/>
      </c>
      <c r="E9250" s="40" t="str">
        <f t="array" ref="E9250">IFERROR(INDEX(raw!$B:$H,MATCH(1,(raw!$B:$B=$B9250)*(raw!$D:$D=$C9250),0),7), "n/a")</f>
        <v/>
      </c>
    </row>
    <row r="9251">
      <c r="B9251" s="39" t="str">
        <f>IFERROR(raw!$B9250,"")</f>
        <v/>
      </c>
      <c r="C9251" s="39" t="str">
        <f>IFERROR(raw!$D9250,"")</f>
        <v/>
      </c>
      <c r="D9251" s="39" t="str">
        <f>IFERROR(__xludf.DUMMYFUNCTION("IFERROR(RANK(raw!$H9250,Filter(raw!$H$2:$H10000,raw!$B$2:$B10000=raw!$B9250),1),"""")"),"")</f>
        <v/>
      </c>
      <c r="E9251" s="40" t="str">
        <f t="array" ref="E9251">IFERROR(INDEX(raw!$B:$H,MATCH(1,(raw!$B:$B=$B9251)*(raw!$D:$D=$C9251),0),7), "n/a")</f>
        <v/>
      </c>
    </row>
    <row r="9252">
      <c r="B9252" s="39" t="str">
        <f>IFERROR(raw!$B9251,"")</f>
        <v/>
      </c>
      <c r="C9252" s="39" t="str">
        <f>IFERROR(raw!$D9251,"")</f>
        <v/>
      </c>
      <c r="D9252" s="39" t="str">
        <f>IFERROR(__xludf.DUMMYFUNCTION("IFERROR(RANK(raw!$H9251,Filter(raw!$H$2:$H10000,raw!$B$2:$B10000=raw!$B9251),1),"""")"),"")</f>
        <v/>
      </c>
      <c r="E9252" s="40" t="str">
        <f t="array" ref="E9252">IFERROR(INDEX(raw!$B:$H,MATCH(1,(raw!$B:$B=$B9252)*(raw!$D:$D=$C9252),0),7), "n/a")</f>
        <v/>
      </c>
    </row>
    <row r="9253">
      <c r="B9253" s="39" t="str">
        <f>IFERROR(raw!$B9252,"")</f>
        <v/>
      </c>
      <c r="C9253" s="39" t="str">
        <f>IFERROR(raw!$D9252,"")</f>
        <v/>
      </c>
      <c r="D9253" s="39" t="str">
        <f>IFERROR(__xludf.DUMMYFUNCTION("IFERROR(RANK(raw!$H9252,Filter(raw!$H$2:$H10000,raw!$B$2:$B10000=raw!$B9252),1),"""")"),"")</f>
        <v/>
      </c>
      <c r="E9253" s="40" t="str">
        <f t="array" ref="E9253">IFERROR(INDEX(raw!$B:$H,MATCH(1,(raw!$B:$B=$B9253)*(raw!$D:$D=$C9253),0),7), "n/a")</f>
        <v/>
      </c>
    </row>
    <row r="9254">
      <c r="B9254" s="39" t="str">
        <f>IFERROR(raw!$B9253,"")</f>
        <v/>
      </c>
      <c r="C9254" s="39" t="str">
        <f>IFERROR(raw!$D9253,"")</f>
        <v/>
      </c>
      <c r="D9254" s="39" t="str">
        <f>IFERROR(__xludf.DUMMYFUNCTION("IFERROR(RANK(raw!$H9253,Filter(raw!$H$2:$H10000,raw!$B$2:$B10000=raw!$B9253),1),"""")"),"")</f>
        <v/>
      </c>
      <c r="E9254" s="40" t="str">
        <f t="array" ref="E9254">IFERROR(INDEX(raw!$B:$H,MATCH(1,(raw!$B:$B=$B9254)*(raw!$D:$D=$C9254),0),7), "n/a")</f>
        <v/>
      </c>
    </row>
    <row r="9255">
      <c r="B9255" s="39" t="str">
        <f>IFERROR(raw!$B9254,"")</f>
        <v/>
      </c>
      <c r="C9255" s="39" t="str">
        <f>IFERROR(raw!$D9254,"")</f>
        <v/>
      </c>
      <c r="D9255" s="39" t="str">
        <f>IFERROR(__xludf.DUMMYFUNCTION("IFERROR(RANK(raw!$H9254,Filter(raw!$H$2:$H10000,raw!$B$2:$B10000=raw!$B9254),1),"""")"),"")</f>
        <v/>
      </c>
      <c r="E9255" s="40" t="str">
        <f t="array" ref="E9255">IFERROR(INDEX(raw!$B:$H,MATCH(1,(raw!$B:$B=$B9255)*(raw!$D:$D=$C9255),0),7), "n/a")</f>
        <v/>
      </c>
    </row>
    <row r="9256">
      <c r="B9256" s="39" t="str">
        <f>IFERROR(raw!$B9255,"")</f>
        <v/>
      </c>
      <c r="C9256" s="39" t="str">
        <f>IFERROR(raw!$D9255,"")</f>
        <v/>
      </c>
      <c r="D9256" s="39" t="str">
        <f>IFERROR(__xludf.DUMMYFUNCTION("IFERROR(RANK(raw!$H9255,Filter(raw!$H$2:$H10000,raw!$B$2:$B10000=raw!$B9255),1),"""")"),"")</f>
        <v/>
      </c>
      <c r="E9256" s="40" t="str">
        <f t="array" ref="E9256">IFERROR(INDEX(raw!$B:$H,MATCH(1,(raw!$B:$B=$B9256)*(raw!$D:$D=$C9256),0),7), "n/a")</f>
        <v/>
      </c>
    </row>
    <row r="9257">
      <c r="B9257" s="39" t="str">
        <f>IFERROR(raw!$B9256,"")</f>
        <v/>
      </c>
      <c r="C9257" s="39" t="str">
        <f>IFERROR(raw!$D9256,"")</f>
        <v/>
      </c>
      <c r="D9257" s="39" t="str">
        <f>IFERROR(__xludf.DUMMYFUNCTION("IFERROR(RANK(raw!$H9256,Filter(raw!$H$2:$H10000,raw!$B$2:$B10000=raw!$B9256),1),"""")"),"")</f>
        <v/>
      </c>
      <c r="E9257" s="40" t="str">
        <f t="array" ref="E9257">IFERROR(INDEX(raw!$B:$H,MATCH(1,(raw!$B:$B=$B9257)*(raw!$D:$D=$C9257),0),7), "n/a")</f>
        <v/>
      </c>
    </row>
    <row r="9258">
      <c r="B9258" s="39" t="str">
        <f>IFERROR(raw!$B9257,"")</f>
        <v/>
      </c>
      <c r="C9258" s="39" t="str">
        <f>IFERROR(raw!$D9257,"")</f>
        <v/>
      </c>
      <c r="D9258" s="39" t="str">
        <f>IFERROR(__xludf.DUMMYFUNCTION("IFERROR(RANK(raw!$H9257,Filter(raw!$H$2:$H10000,raw!$B$2:$B10000=raw!$B9257),1),"""")"),"")</f>
        <v/>
      </c>
      <c r="E9258" s="40" t="str">
        <f t="array" ref="E9258">IFERROR(INDEX(raw!$B:$H,MATCH(1,(raw!$B:$B=$B9258)*(raw!$D:$D=$C9258),0),7), "n/a")</f>
        <v/>
      </c>
    </row>
    <row r="9259">
      <c r="B9259" s="39" t="str">
        <f>IFERROR(raw!$B9258,"")</f>
        <v/>
      </c>
      <c r="C9259" s="39" t="str">
        <f>IFERROR(raw!$D9258,"")</f>
        <v/>
      </c>
      <c r="D9259" s="39" t="str">
        <f>IFERROR(__xludf.DUMMYFUNCTION("IFERROR(RANK(raw!$H9258,Filter(raw!$H$2:$H10000,raw!$B$2:$B10000=raw!$B9258),1),"""")"),"")</f>
        <v/>
      </c>
      <c r="E9259" s="40" t="str">
        <f t="array" ref="E9259">IFERROR(INDEX(raw!$B:$H,MATCH(1,(raw!$B:$B=$B9259)*(raw!$D:$D=$C9259),0),7), "n/a")</f>
        <v/>
      </c>
    </row>
    <row r="9260">
      <c r="B9260" s="39" t="str">
        <f>IFERROR(raw!$B9259,"")</f>
        <v/>
      </c>
      <c r="C9260" s="39" t="str">
        <f>IFERROR(raw!$D9259,"")</f>
        <v/>
      </c>
      <c r="D9260" s="39" t="str">
        <f>IFERROR(__xludf.DUMMYFUNCTION("IFERROR(RANK(raw!$H9259,Filter(raw!$H$2:$H10000,raw!$B$2:$B10000=raw!$B9259),1),"""")"),"")</f>
        <v/>
      </c>
      <c r="E9260" s="40" t="str">
        <f t="array" ref="E9260">IFERROR(INDEX(raw!$B:$H,MATCH(1,(raw!$B:$B=$B9260)*(raw!$D:$D=$C9260),0),7), "n/a")</f>
        <v/>
      </c>
    </row>
    <row r="9261">
      <c r="B9261" s="39" t="str">
        <f>IFERROR(raw!$B9260,"")</f>
        <v/>
      </c>
      <c r="C9261" s="39" t="str">
        <f>IFERROR(raw!$D9260,"")</f>
        <v/>
      </c>
      <c r="D9261" s="39" t="str">
        <f>IFERROR(__xludf.DUMMYFUNCTION("IFERROR(RANK(raw!$H9260,Filter(raw!$H$2:$H10000,raw!$B$2:$B10000=raw!$B9260),1),"""")"),"")</f>
        <v/>
      </c>
      <c r="E9261" s="40" t="str">
        <f t="array" ref="E9261">IFERROR(INDEX(raw!$B:$H,MATCH(1,(raw!$B:$B=$B9261)*(raw!$D:$D=$C9261),0),7), "n/a")</f>
        <v/>
      </c>
    </row>
    <row r="9262">
      <c r="B9262" s="39" t="str">
        <f>IFERROR(raw!$B9261,"")</f>
        <v/>
      </c>
      <c r="C9262" s="39" t="str">
        <f>IFERROR(raw!$D9261,"")</f>
        <v/>
      </c>
      <c r="D9262" s="39" t="str">
        <f>IFERROR(__xludf.DUMMYFUNCTION("IFERROR(RANK(raw!$H9261,Filter(raw!$H$2:$H10000,raw!$B$2:$B10000=raw!$B9261),1),"""")"),"")</f>
        <v/>
      </c>
      <c r="E9262" s="40" t="str">
        <f t="array" ref="E9262">IFERROR(INDEX(raw!$B:$H,MATCH(1,(raw!$B:$B=$B9262)*(raw!$D:$D=$C9262),0),7), "n/a")</f>
        <v/>
      </c>
    </row>
    <row r="9263">
      <c r="B9263" s="39" t="str">
        <f>IFERROR(raw!$B9262,"")</f>
        <v/>
      </c>
      <c r="C9263" s="39" t="str">
        <f>IFERROR(raw!$D9262,"")</f>
        <v/>
      </c>
      <c r="D9263" s="39" t="str">
        <f>IFERROR(__xludf.DUMMYFUNCTION("IFERROR(RANK(raw!$H9262,Filter(raw!$H$2:$H10000,raw!$B$2:$B10000=raw!$B9262),1),"""")"),"")</f>
        <v/>
      </c>
      <c r="E9263" s="40" t="str">
        <f t="array" ref="E9263">IFERROR(INDEX(raw!$B:$H,MATCH(1,(raw!$B:$B=$B9263)*(raw!$D:$D=$C9263),0),7), "n/a")</f>
        <v/>
      </c>
    </row>
    <row r="9264">
      <c r="B9264" s="39" t="str">
        <f>IFERROR(raw!$B9263,"")</f>
        <v/>
      </c>
      <c r="C9264" s="39" t="str">
        <f>IFERROR(raw!$D9263,"")</f>
        <v/>
      </c>
      <c r="D9264" s="39" t="str">
        <f>IFERROR(__xludf.DUMMYFUNCTION("IFERROR(RANK(raw!$H9263,Filter(raw!$H$2:$H10000,raw!$B$2:$B10000=raw!$B9263),1),"""")"),"")</f>
        <v/>
      </c>
      <c r="E9264" s="40" t="str">
        <f t="array" ref="E9264">IFERROR(INDEX(raw!$B:$H,MATCH(1,(raw!$B:$B=$B9264)*(raw!$D:$D=$C9264),0),7), "n/a")</f>
        <v/>
      </c>
    </row>
    <row r="9265">
      <c r="B9265" s="39" t="str">
        <f>IFERROR(raw!$B9264,"")</f>
        <v/>
      </c>
      <c r="C9265" s="39" t="str">
        <f>IFERROR(raw!$D9264,"")</f>
        <v/>
      </c>
      <c r="D9265" s="39" t="str">
        <f>IFERROR(__xludf.DUMMYFUNCTION("IFERROR(RANK(raw!$H9264,Filter(raw!$H$2:$H10000,raw!$B$2:$B10000=raw!$B9264),1),"""")"),"")</f>
        <v/>
      </c>
      <c r="E9265" s="40" t="str">
        <f t="array" ref="E9265">IFERROR(INDEX(raw!$B:$H,MATCH(1,(raw!$B:$B=$B9265)*(raw!$D:$D=$C9265),0),7), "n/a")</f>
        <v/>
      </c>
    </row>
    <row r="9266">
      <c r="B9266" s="39" t="str">
        <f>IFERROR(raw!$B9265,"")</f>
        <v/>
      </c>
      <c r="C9266" s="39" t="str">
        <f>IFERROR(raw!$D9265,"")</f>
        <v/>
      </c>
      <c r="D9266" s="39" t="str">
        <f>IFERROR(__xludf.DUMMYFUNCTION("IFERROR(RANK(raw!$H9265,Filter(raw!$H$2:$H10000,raw!$B$2:$B10000=raw!$B9265),1),"""")"),"")</f>
        <v/>
      </c>
      <c r="E9266" s="40" t="str">
        <f t="array" ref="E9266">IFERROR(INDEX(raw!$B:$H,MATCH(1,(raw!$B:$B=$B9266)*(raw!$D:$D=$C9266),0),7), "n/a")</f>
        <v/>
      </c>
    </row>
    <row r="9267">
      <c r="B9267" s="39" t="str">
        <f>IFERROR(raw!$B9266,"")</f>
        <v/>
      </c>
      <c r="C9267" s="39" t="str">
        <f>IFERROR(raw!$D9266,"")</f>
        <v/>
      </c>
      <c r="D9267" s="39" t="str">
        <f>IFERROR(__xludf.DUMMYFUNCTION("IFERROR(RANK(raw!$H9266,Filter(raw!$H$2:$H10000,raw!$B$2:$B10000=raw!$B9266),1),"""")"),"")</f>
        <v/>
      </c>
      <c r="E9267" s="40" t="str">
        <f t="array" ref="E9267">IFERROR(INDEX(raw!$B:$H,MATCH(1,(raw!$B:$B=$B9267)*(raw!$D:$D=$C9267),0),7), "n/a")</f>
        <v/>
      </c>
    </row>
    <row r="9268">
      <c r="B9268" s="39" t="str">
        <f>IFERROR(raw!$B9267,"")</f>
        <v/>
      </c>
      <c r="C9268" s="39" t="str">
        <f>IFERROR(raw!$D9267,"")</f>
        <v/>
      </c>
      <c r="D9268" s="39" t="str">
        <f>IFERROR(__xludf.DUMMYFUNCTION("IFERROR(RANK(raw!$H9267,Filter(raw!$H$2:$H10000,raw!$B$2:$B10000=raw!$B9267),1),"""")"),"")</f>
        <v/>
      </c>
      <c r="E9268" s="40" t="str">
        <f t="array" ref="E9268">IFERROR(INDEX(raw!$B:$H,MATCH(1,(raw!$B:$B=$B9268)*(raw!$D:$D=$C9268),0),7), "n/a")</f>
        <v/>
      </c>
    </row>
    <row r="9269">
      <c r="B9269" s="39" t="str">
        <f>IFERROR(raw!$B9268,"")</f>
        <v/>
      </c>
      <c r="C9269" s="39" t="str">
        <f>IFERROR(raw!$D9268,"")</f>
        <v/>
      </c>
      <c r="D9269" s="39" t="str">
        <f>IFERROR(__xludf.DUMMYFUNCTION("IFERROR(RANK(raw!$H9268,Filter(raw!$H$2:$H10000,raw!$B$2:$B10000=raw!$B9268),1),"""")"),"")</f>
        <v/>
      </c>
      <c r="E9269" s="40" t="str">
        <f t="array" ref="E9269">IFERROR(INDEX(raw!$B:$H,MATCH(1,(raw!$B:$B=$B9269)*(raw!$D:$D=$C9269),0),7), "n/a")</f>
        <v/>
      </c>
    </row>
    <row r="9270">
      <c r="B9270" s="39" t="str">
        <f>IFERROR(raw!$B9269,"")</f>
        <v/>
      </c>
      <c r="C9270" s="39" t="str">
        <f>IFERROR(raw!$D9269,"")</f>
        <v/>
      </c>
      <c r="D9270" s="39" t="str">
        <f>IFERROR(__xludf.DUMMYFUNCTION("IFERROR(RANK(raw!$H9269,Filter(raw!$H$2:$H10000,raw!$B$2:$B10000=raw!$B9269),1),"""")"),"")</f>
        <v/>
      </c>
      <c r="E9270" s="40" t="str">
        <f t="array" ref="E9270">IFERROR(INDEX(raw!$B:$H,MATCH(1,(raw!$B:$B=$B9270)*(raw!$D:$D=$C9270),0),7), "n/a")</f>
        <v/>
      </c>
    </row>
    <row r="9271">
      <c r="B9271" s="39" t="str">
        <f>IFERROR(raw!$B9270,"")</f>
        <v/>
      </c>
      <c r="C9271" s="39" t="str">
        <f>IFERROR(raw!$D9270,"")</f>
        <v/>
      </c>
      <c r="D9271" s="39" t="str">
        <f>IFERROR(__xludf.DUMMYFUNCTION("IFERROR(RANK(raw!$H9270,Filter(raw!$H$2:$H10000,raw!$B$2:$B10000=raw!$B9270),1),"""")"),"")</f>
        <v/>
      </c>
      <c r="E9271" s="40" t="str">
        <f t="array" ref="E9271">IFERROR(INDEX(raw!$B:$H,MATCH(1,(raw!$B:$B=$B9271)*(raw!$D:$D=$C9271),0),7), "n/a")</f>
        <v/>
      </c>
    </row>
    <row r="9272">
      <c r="B9272" s="39" t="str">
        <f>IFERROR(raw!$B9271,"")</f>
        <v/>
      </c>
      <c r="C9272" s="39" t="str">
        <f>IFERROR(raw!$D9271,"")</f>
        <v/>
      </c>
      <c r="D9272" s="39" t="str">
        <f>IFERROR(__xludf.DUMMYFUNCTION("IFERROR(RANK(raw!$H9271,Filter(raw!$H$2:$H10000,raw!$B$2:$B10000=raw!$B9271),1),"""")"),"")</f>
        <v/>
      </c>
      <c r="E9272" s="40" t="str">
        <f t="array" ref="E9272">IFERROR(INDEX(raw!$B:$H,MATCH(1,(raw!$B:$B=$B9272)*(raw!$D:$D=$C9272),0),7), "n/a")</f>
        <v/>
      </c>
    </row>
    <row r="9273">
      <c r="B9273" s="39" t="str">
        <f>IFERROR(raw!$B9272,"")</f>
        <v/>
      </c>
      <c r="C9273" s="39" t="str">
        <f>IFERROR(raw!$D9272,"")</f>
        <v/>
      </c>
      <c r="D9273" s="39" t="str">
        <f>IFERROR(__xludf.DUMMYFUNCTION("IFERROR(RANK(raw!$H9272,Filter(raw!$H$2:$H10000,raw!$B$2:$B10000=raw!$B9272),1),"""")"),"")</f>
        <v/>
      </c>
      <c r="E9273" s="40" t="str">
        <f t="array" ref="E9273">IFERROR(INDEX(raw!$B:$H,MATCH(1,(raw!$B:$B=$B9273)*(raw!$D:$D=$C9273),0),7), "n/a")</f>
        <v/>
      </c>
    </row>
    <row r="9274">
      <c r="B9274" s="39" t="str">
        <f>IFERROR(raw!$B9273,"")</f>
        <v/>
      </c>
      <c r="C9274" s="39" t="str">
        <f>IFERROR(raw!$D9273,"")</f>
        <v/>
      </c>
      <c r="D9274" s="39" t="str">
        <f>IFERROR(__xludf.DUMMYFUNCTION("IFERROR(RANK(raw!$H9273,Filter(raw!$H$2:$H10000,raw!$B$2:$B10000=raw!$B9273),1),"""")"),"")</f>
        <v/>
      </c>
      <c r="E9274" s="40" t="str">
        <f t="array" ref="E9274">IFERROR(INDEX(raw!$B:$H,MATCH(1,(raw!$B:$B=$B9274)*(raw!$D:$D=$C9274),0),7), "n/a")</f>
        <v/>
      </c>
    </row>
    <row r="9275">
      <c r="B9275" s="39" t="str">
        <f>IFERROR(raw!$B9274,"")</f>
        <v/>
      </c>
      <c r="C9275" s="39" t="str">
        <f>IFERROR(raw!$D9274,"")</f>
        <v/>
      </c>
      <c r="D9275" s="39" t="str">
        <f>IFERROR(__xludf.DUMMYFUNCTION("IFERROR(RANK(raw!$H9274,Filter(raw!$H$2:$H10000,raw!$B$2:$B10000=raw!$B9274),1),"""")"),"")</f>
        <v/>
      </c>
      <c r="E9275" s="40" t="str">
        <f t="array" ref="E9275">IFERROR(INDEX(raw!$B:$H,MATCH(1,(raw!$B:$B=$B9275)*(raw!$D:$D=$C9275),0),7), "n/a")</f>
        <v/>
      </c>
    </row>
    <row r="9276">
      <c r="B9276" s="39" t="str">
        <f>IFERROR(raw!$B9275,"")</f>
        <v/>
      </c>
      <c r="C9276" s="39" t="str">
        <f>IFERROR(raw!$D9275,"")</f>
        <v/>
      </c>
      <c r="D9276" s="39" t="str">
        <f>IFERROR(__xludf.DUMMYFUNCTION("IFERROR(RANK(raw!$H9275,Filter(raw!$H$2:$H10000,raw!$B$2:$B10000=raw!$B9275),1),"""")"),"")</f>
        <v/>
      </c>
      <c r="E9276" s="40" t="str">
        <f t="array" ref="E9276">IFERROR(INDEX(raw!$B:$H,MATCH(1,(raw!$B:$B=$B9276)*(raw!$D:$D=$C9276),0),7), "n/a")</f>
        <v/>
      </c>
    </row>
    <row r="9277">
      <c r="B9277" s="39" t="str">
        <f>IFERROR(raw!$B9276,"")</f>
        <v/>
      </c>
      <c r="C9277" s="39" t="str">
        <f>IFERROR(raw!$D9276,"")</f>
        <v/>
      </c>
      <c r="D9277" s="39" t="str">
        <f>IFERROR(__xludf.DUMMYFUNCTION("IFERROR(RANK(raw!$H9276,Filter(raw!$H$2:$H10000,raw!$B$2:$B10000=raw!$B9276),1),"""")"),"")</f>
        <v/>
      </c>
      <c r="E9277" s="40" t="str">
        <f t="array" ref="E9277">IFERROR(INDEX(raw!$B:$H,MATCH(1,(raw!$B:$B=$B9277)*(raw!$D:$D=$C9277),0),7), "n/a")</f>
        <v/>
      </c>
    </row>
    <row r="9278">
      <c r="B9278" s="39" t="str">
        <f>IFERROR(raw!$B9277,"")</f>
        <v/>
      </c>
      <c r="C9278" s="39" t="str">
        <f>IFERROR(raw!$D9277,"")</f>
        <v/>
      </c>
      <c r="D9278" s="39" t="str">
        <f>IFERROR(__xludf.DUMMYFUNCTION("IFERROR(RANK(raw!$H9277,Filter(raw!$H$2:$H10000,raw!$B$2:$B10000=raw!$B9277),1),"""")"),"")</f>
        <v/>
      </c>
      <c r="E9278" s="40" t="str">
        <f t="array" ref="E9278">IFERROR(INDEX(raw!$B:$H,MATCH(1,(raw!$B:$B=$B9278)*(raw!$D:$D=$C9278),0),7), "n/a")</f>
        <v/>
      </c>
    </row>
    <row r="9279">
      <c r="B9279" s="39" t="str">
        <f>IFERROR(raw!$B9278,"")</f>
        <v/>
      </c>
      <c r="C9279" s="39" t="str">
        <f>IFERROR(raw!$D9278,"")</f>
        <v/>
      </c>
      <c r="D9279" s="39" t="str">
        <f>IFERROR(__xludf.DUMMYFUNCTION("IFERROR(RANK(raw!$H9278,Filter(raw!$H$2:$H10000,raw!$B$2:$B10000=raw!$B9278),1),"""")"),"")</f>
        <v/>
      </c>
      <c r="E9279" s="40" t="str">
        <f t="array" ref="E9279">IFERROR(INDEX(raw!$B:$H,MATCH(1,(raw!$B:$B=$B9279)*(raw!$D:$D=$C9279),0),7), "n/a")</f>
        <v/>
      </c>
    </row>
    <row r="9280">
      <c r="B9280" s="39" t="str">
        <f>IFERROR(raw!$B9279,"")</f>
        <v/>
      </c>
      <c r="C9280" s="39" t="str">
        <f>IFERROR(raw!$D9279,"")</f>
        <v/>
      </c>
      <c r="D9280" s="39" t="str">
        <f>IFERROR(__xludf.DUMMYFUNCTION("IFERROR(RANK(raw!$H9279,Filter(raw!$H$2:$H10000,raw!$B$2:$B10000=raw!$B9279),1),"""")"),"")</f>
        <v/>
      </c>
      <c r="E9280" s="40" t="str">
        <f t="array" ref="E9280">IFERROR(INDEX(raw!$B:$H,MATCH(1,(raw!$B:$B=$B9280)*(raw!$D:$D=$C9280),0),7), "n/a")</f>
        <v/>
      </c>
    </row>
    <row r="9281">
      <c r="B9281" s="39" t="str">
        <f>IFERROR(raw!$B9280,"")</f>
        <v/>
      </c>
      <c r="C9281" s="39" t="str">
        <f>IFERROR(raw!$D9280,"")</f>
        <v/>
      </c>
      <c r="D9281" s="39" t="str">
        <f>IFERROR(__xludf.DUMMYFUNCTION("IFERROR(RANK(raw!$H9280,Filter(raw!$H$2:$H10000,raw!$B$2:$B10000=raw!$B9280),1),"""")"),"")</f>
        <v/>
      </c>
      <c r="E9281" s="40" t="str">
        <f t="array" ref="E9281">IFERROR(INDEX(raw!$B:$H,MATCH(1,(raw!$B:$B=$B9281)*(raw!$D:$D=$C9281),0),7), "n/a")</f>
        <v/>
      </c>
    </row>
    <row r="9282">
      <c r="B9282" s="39" t="str">
        <f>IFERROR(raw!$B9281,"")</f>
        <v/>
      </c>
      <c r="C9282" s="39" t="str">
        <f>IFERROR(raw!$D9281,"")</f>
        <v/>
      </c>
      <c r="D9282" s="39" t="str">
        <f>IFERROR(__xludf.DUMMYFUNCTION("IFERROR(RANK(raw!$H9281,Filter(raw!$H$2:$H10000,raw!$B$2:$B10000=raw!$B9281),1),"""")"),"")</f>
        <v/>
      </c>
      <c r="E9282" s="40" t="str">
        <f t="array" ref="E9282">IFERROR(INDEX(raw!$B:$H,MATCH(1,(raw!$B:$B=$B9282)*(raw!$D:$D=$C9282),0),7), "n/a")</f>
        <v/>
      </c>
    </row>
    <row r="9283">
      <c r="B9283" s="39" t="str">
        <f>IFERROR(raw!$B9282,"")</f>
        <v/>
      </c>
      <c r="C9283" s="39" t="str">
        <f>IFERROR(raw!$D9282,"")</f>
        <v/>
      </c>
      <c r="D9283" s="39" t="str">
        <f>IFERROR(__xludf.DUMMYFUNCTION("IFERROR(RANK(raw!$H9282,Filter(raw!$H$2:$H10000,raw!$B$2:$B10000=raw!$B9282),1),"""")"),"")</f>
        <v/>
      </c>
      <c r="E9283" s="40" t="str">
        <f t="array" ref="E9283">IFERROR(INDEX(raw!$B:$H,MATCH(1,(raw!$B:$B=$B9283)*(raw!$D:$D=$C9283),0),7), "n/a")</f>
        <v/>
      </c>
    </row>
    <row r="9284">
      <c r="B9284" s="39" t="str">
        <f>IFERROR(raw!$B9283,"")</f>
        <v/>
      </c>
      <c r="C9284" s="39" t="str">
        <f>IFERROR(raw!$D9283,"")</f>
        <v/>
      </c>
      <c r="D9284" s="39" t="str">
        <f>IFERROR(__xludf.DUMMYFUNCTION("IFERROR(RANK(raw!$H9283,Filter(raw!$H$2:$H10000,raw!$B$2:$B10000=raw!$B9283),1),"""")"),"")</f>
        <v/>
      </c>
      <c r="E9284" s="40" t="str">
        <f t="array" ref="E9284">IFERROR(INDEX(raw!$B:$H,MATCH(1,(raw!$B:$B=$B9284)*(raw!$D:$D=$C9284),0),7), "n/a")</f>
        <v/>
      </c>
    </row>
    <row r="9285">
      <c r="B9285" s="39" t="str">
        <f>IFERROR(raw!$B9284,"")</f>
        <v/>
      </c>
      <c r="C9285" s="39" t="str">
        <f>IFERROR(raw!$D9284,"")</f>
        <v/>
      </c>
      <c r="D9285" s="39" t="str">
        <f>IFERROR(__xludf.DUMMYFUNCTION("IFERROR(RANK(raw!$H9284,Filter(raw!$H$2:$H10000,raw!$B$2:$B10000=raw!$B9284),1),"""")"),"")</f>
        <v/>
      </c>
      <c r="E9285" s="40" t="str">
        <f t="array" ref="E9285">IFERROR(INDEX(raw!$B:$H,MATCH(1,(raw!$B:$B=$B9285)*(raw!$D:$D=$C9285),0),7), "n/a")</f>
        <v/>
      </c>
    </row>
    <row r="9286">
      <c r="B9286" s="39" t="str">
        <f>IFERROR(raw!$B9285,"")</f>
        <v/>
      </c>
      <c r="C9286" s="39" t="str">
        <f>IFERROR(raw!$D9285,"")</f>
        <v/>
      </c>
      <c r="D9286" s="39" t="str">
        <f>IFERROR(__xludf.DUMMYFUNCTION("IFERROR(RANK(raw!$H9285,Filter(raw!$H$2:$H10000,raw!$B$2:$B10000=raw!$B9285),1),"""")"),"")</f>
        <v/>
      </c>
      <c r="E9286" s="40" t="str">
        <f t="array" ref="E9286">IFERROR(INDEX(raw!$B:$H,MATCH(1,(raw!$B:$B=$B9286)*(raw!$D:$D=$C9286),0),7), "n/a")</f>
        <v/>
      </c>
    </row>
    <row r="9287">
      <c r="B9287" s="39" t="str">
        <f>IFERROR(raw!$B9286,"")</f>
        <v/>
      </c>
      <c r="C9287" s="39" t="str">
        <f>IFERROR(raw!$D9286,"")</f>
        <v/>
      </c>
      <c r="D9287" s="39" t="str">
        <f>IFERROR(__xludf.DUMMYFUNCTION("IFERROR(RANK(raw!$H9286,Filter(raw!$H$2:$H10000,raw!$B$2:$B10000=raw!$B9286),1),"""")"),"")</f>
        <v/>
      </c>
      <c r="E9287" s="40" t="str">
        <f t="array" ref="E9287">IFERROR(INDEX(raw!$B:$H,MATCH(1,(raw!$B:$B=$B9287)*(raw!$D:$D=$C9287),0),7), "n/a")</f>
        <v/>
      </c>
    </row>
    <row r="9288">
      <c r="B9288" s="39" t="str">
        <f>IFERROR(raw!$B9287,"")</f>
        <v/>
      </c>
      <c r="C9288" s="39" t="str">
        <f>IFERROR(raw!$D9287,"")</f>
        <v/>
      </c>
      <c r="D9288" s="39" t="str">
        <f>IFERROR(__xludf.DUMMYFUNCTION("IFERROR(RANK(raw!$H9287,Filter(raw!$H$2:$H10000,raw!$B$2:$B10000=raw!$B9287),1),"""")"),"")</f>
        <v/>
      </c>
      <c r="E9288" s="40" t="str">
        <f t="array" ref="E9288">IFERROR(INDEX(raw!$B:$H,MATCH(1,(raw!$B:$B=$B9288)*(raw!$D:$D=$C9288),0),7), "n/a")</f>
        <v/>
      </c>
    </row>
    <row r="9289">
      <c r="B9289" s="39" t="str">
        <f>IFERROR(raw!$B9288,"")</f>
        <v/>
      </c>
      <c r="C9289" s="39" t="str">
        <f>IFERROR(raw!$D9288,"")</f>
        <v/>
      </c>
      <c r="D9289" s="39" t="str">
        <f>IFERROR(__xludf.DUMMYFUNCTION("IFERROR(RANK(raw!$H9288,Filter(raw!$H$2:$H10000,raw!$B$2:$B10000=raw!$B9288),1),"""")"),"")</f>
        <v/>
      </c>
      <c r="E9289" s="40" t="str">
        <f t="array" ref="E9289">IFERROR(INDEX(raw!$B:$H,MATCH(1,(raw!$B:$B=$B9289)*(raw!$D:$D=$C9289),0),7), "n/a")</f>
        <v/>
      </c>
    </row>
    <row r="9290">
      <c r="B9290" s="39" t="str">
        <f>IFERROR(raw!$B9289,"")</f>
        <v/>
      </c>
      <c r="C9290" s="39" t="str">
        <f>IFERROR(raw!$D9289,"")</f>
        <v/>
      </c>
      <c r="D9290" s="39" t="str">
        <f>IFERROR(__xludf.DUMMYFUNCTION("IFERROR(RANK(raw!$H9289,Filter(raw!$H$2:$H10000,raw!$B$2:$B10000=raw!$B9289),1),"""")"),"")</f>
        <v/>
      </c>
      <c r="E9290" s="40" t="str">
        <f t="array" ref="E9290">IFERROR(INDEX(raw!$B:$H,MATCH(1,(raw!$B:$B=$B9290)*(raw!$D:$D=$C9290),0),7), "n/a")</f>
        <v/>
      </c>
    </row>
    <row r="9291">
      <c r="B9291" s="39" t="str">
        <f>IFERROR(raw!$B9290,"")</f>
        <v/>
      </c>
      <c r="C9291" s="39" t="str">
        <f>IFERROR(raw!$D9290,"")</f>
        <v/>
      </c>
      <c r="D9291" s="39" t="str">
        <f>IFERROR(__xludf.DUMMYFUNCTION("IFERROR(RANK(raw!$H9290,Filter(raw!$H$2:$H10000,raw!$B$2:$B10000=raw!$B9290),1),"""")"),"")</f>
        <v/>
      </c>
      <c r="E9291" s="40" t="str">
        <f t="array" ref="E9291">IFERROR(INDEX(raw!$B:$H,MATCH(1,(raw!$B:$B=$B9291)*(raw!$D:$D=$C9291),0),7), "n/a")</f>
        <v/>
      </c>
    </row>
    <row r="9292">
      <c r="B9292" s="39" t="str">
        <f>IFERROR(raw!$B9291,"")</f>
        <v/>
      </c>
      <c r="C9292" s="39" t="str">
        <f>IFERROR(raw!$D9291,"")</f>
        <v/>
      </c>
      <c r="D9292" s="39" t="str">
        <f>IFERROR(__xludf.DUMMYFUNCTION("IFERROR(RANK(raw!$H9291,Filter(raw!$H$2:$H10000,raw!$B$2:$B10000=raw!$B9291),1),"""")"),"")</f>
        <v/>
      </c>
      <c r="E9292" s="40" t="str">
        <f t="array" ref="E9292">IFERROR(INDEX(raw!$B:$H,MATCH(1,(raw!$B:$B=$B9292)*(raw!$D:$D=$C9292),0),7), "n/a")</f>
        <v/>
      </c>
    </row>
    <row r="9293">
      <c r="B9293" s="39" t="str">
        <f>IFERROR(raw!$B9292,"")</f>
        <v/>
      </c>
      <c r="C9293" s="39" t="str">
        <f>IFERROR(raw!$D9292,"")</f>
        <v/>
      </c>
      <c r="D9293" s="39" t="str">
        <f>IFERROR(__xludf.DUMMYFUNCTION("IFERROR(RANK(raw!$H9292,Filter(raw!$H$2:$H10000,raw!$B$2:$B10000=raw!$B9292),1),"""")"),"")</f>
        <v/>
      </c>
      <c r="E9293" s="40" t="str">
        <f t="array" ref="E9293">IFERROR(INDEX(raw!$B:$H,MATCH(1,(raw!$B:$B=$B9293)*(raw!$D:$D=$C9293),0),7), "n/a")</f>
        <v/>
      </c>
    </row>
    <row r="9294">
      <c r="B9294" s="39" t="str">
        <f>IFERROR(raw!$B9293,"")</f>
        <v/>
      </c>
      <c r="C9294" s="39" t="str">
        <f>IFERROR(raw!$D9293,"")</f>
        <v/>
      </c>
      <c r="D9294" s="39" t="str">
        <f>IFERROR(__xludf.DUMMYFUNCTION("IFERROR(RANK(raw!$H9293,Filter(raw!$H$2:$H10000,raw!$B$2:$B10000=raw!$B9293),1),"""")"),"")</f>
        <v/>
      </c>
      <c r="E9294" s="40" t="str">
        <f t="array" ref="E9294">IFERROR(INDEX(raw!$B:$H,MATCH(1,(raw!$B:$B=$B9294)*(raw!$D:$D=$C9294),0),7), "n/a")</f>
        <v/>
      </c>
    </row>
    <row r="9295">
      <c r="B9295" s="39" t="str">
        <f>IFERROR(raw!$B9294,"")</f>
        <v/>
      </c>
      <c r="C9295" s="39" t="str">
        <f>IFERROR(raw!$D9294,"")</f>
        <v/>
      </c>
      <c r="D9295" s="39" t="str">
        <f>IFERROR(__xludf.DUMMYFUNCTION("IFERROR(RANK(raw!$H9294,Filter(raw!$H$2:$H10000,raw!$B$2:$B10000=raw!$B9294),1),"""")"),"")</f>
        <v/>
      </c>
      <c r="E9295" s="40" t="str">
        <f t="array" ref="E9295">IFERROR(INDEX(raw!$B:$H,MATCH(1,(raw!$B:$B=$B9295)*(raw!$D:$D=$C9295),0),7), "n/a")</f>
        <v/>
      </c>
    </row>
    <row r="9296">
      <c r="B9296" s="39" t="str">
        <f>IFERROR(raw!$B9295,"")</f>
        <v/>
      </c>
      <c r="C9296" s="39" t="str">
        <f>IFERROR(raw!$D9295,"")</f>
        <v/>
      </c>
      <c r="D9296" s="39" t="str">
        <f>IFERROR(__xludf.DUMMYFUNCTION("IFERROR(RANK(raw!$H9295,Filter(raw!$H$2:$H10000,raw!$B$2:$B10000=raw!$B9295),1),"""")"),"")</f>
        <v/>
      </c>
      <c r="E9296" s="40" t="str">
        <f t="array" ref="E9296">IFERROR(INDEX(raw!$B:$H,MATCH(1,(raw!$B:$B=$B9296)*(raw!$D:$D=$C9296),0),7), "n/a")</f>
        <v/>
      </c>
    </row>
    <row r="9297">
      <c r="B9297" s="39" t="str">
        <f>IFERROR(raw!$B9296,"")</f>
        <v/>
      </c>
      <c r="C9297" s="39" t="str">
        <f>IFERROR(raw!$D9296,"")</f>
        <v/>
      </c>
      <c r="D9297" s="39" t="str">
        <f>IFERROR(__xludf.DUMMYFUNCTION("IFERROR(RANK(raw!$H9296,Filter(raw!$H$2:$H10000,raw!$B$2:$B10000=raw!$B9296),1),"""")"),"")</f>
        <v/>
      </c>
      <c r="E9297" s="40" t="str">
        <f t="array" ref="E9297">IFERROR(INDEX(raw!$B:$H,MATCH(1,(raw!$B:$B=$B9297)*(raw!$D:$D=$C9297),0),7), "n/a")</f>
        <v/>
      </c>
    </row>
    <row r="9298">
      <c r="B9298" s="39" t="str">
        <f>IFERROR(raw!$B9297,"")</f>
        <v/>
      </c>
      <c r="C9298" s="39" t="str">
        <f>IFERROR(raw!$D9297,"")</f>
        <v/>
      </c>
      <c r="D9298" s="39" t="str">
        <f>IFERROR(__xludf.DUMMYFUNCTION("IFERROR(RANK(raw!$H9297,Filter(raw!$H$2:$H10000,raw!$B$2:$B10000=raw!$B9297),1),"""")"),"")</f>
        <v/>
      </c>
      <c r="E9298" s="40" t="str">
        <f t="array" ref="E9298">IFERROR(INDEX(raw!$B:$H,MATCH(1,(raw!$B:$B=$B9298)*(raw!$D:$D=$C9298),0),7), "n/a")</f>
        <v/>
      </c>
    </row>
    <row r="9299">
      <c r="B9299" s="39" t="str">
        <f>IFERROR(raw!$B9298,"")</f>
        <v/>
      </c>
      <c r="C9299" s="39" t="str">
        <f>IFERROR(raw!$D9298,"")</f>
        <v/>
      </c>
      <c r="D9299" s="39" t="str">
        <f>IFERROR(__xludf.DUMMYFUNCTION("IFERROR(RANK(raw!$H9298,Filter(raw!$H$2:$H10000,raw!$B$2:$B10000=raw!$B9298),1),"""")"),"")</f>
        <v/>
      </c>
      <c r="E9299" s="40" t="str">
        <f t="array" ref="E9299">IFERROR(INDEX(raw!$B:$H,MATCH(1,(raw!$B:$B=$B9299)*(raw!$D:$D=$C9299),0),7), "n/a")</f>
        <v/>
      </c>
    </row>
    <row r="9300">
      <c r="B9300" s="39" t="str">
        <f>IFERROR(raw!$B9299,"")</f>
        <v/>
      </c>
      <c r="C9300" s="39" t="str">
        <f>IFERROR(raw!$D9299,"")</f>
        <v/>
      </c>
      <c r="D9300" s="39" t="str">
        <f>IFERROR(__xludf.DUMMYFUNCTION("IFERROR(RANK(raw!$H9299,Filter(raw!$H$2:$H10000,raw!$B$2:$B10000=raw!$B9299),1),"""")"),"")</f>
        <v/>
      </c>
      <c r="E9300" s="40" t="str">
        <f t="array" ref="E9300">IFERROR(INDEX(raw!$B:$H,MATCH(1,(raw!$B:$B=$B9300)*(raw!$D:$D=$C9300),0),7), "n/a")</f>
        <v/>
      </c>
    </row>
    <row r="9301">
      <c r="B9301" s="39" t="str">
        <f>IFERROR(raw!$B9300,"")</f>
        <v/>
      </c>
      <c r="C9301" s="39" t="str">
        <f>IFERROR(raw!$D9300,"")</f>
        <v/>
      </c>
      <c r="D9301" s="39" t="str">
        <f>IFERROR(__xludf.DUMMYFUNCTION("IFERROR(RANK(raw!$H9300,Filter(raw!$H$2:$H10000,raw!$B$2:$B10000=raw!$B9300),1),"""")"),"")</f>
        <v/>
      </c>
      <c r="E9301" s="40" t="str">
        <f t="array" ref="E9301">IFERROR(INDEX(raw!$B:$H,MATCH(1,(raw!$B:$B=$B9301)*(raw!$D:$D=$C9301),0),7), "n/a")</f>
        <v/>
      </c>
    </row>
    <row r="9302">
      <c r="B9302" s="39" t="str">
        <f>IFERROR(raw!$B9301,"")</f>
        <v/>
      </c>
      <c r="C9302" s="39" t="str">
        <f>IFERROR(raw!$D9301,"")</f>
        <v/>
      </c>
      <c r="D9302" s="39" t="str">
        <f>IFERROR(__xludf.DUMMYFUNCTION("IFERROR(RANK(raw!$H9301,Filter(raw!$H$2:$H10000,raw!$B$2:$B10000=raw!$B9301),1),"""")"),"")</f>
        <v/>
      </c>
      <c r="E9302" s="40" t="str">
        <f t="array" ref="E9302">IFERROR(INDEX(raw!$B:$H,MATCH(1,(raw!$B:$B=$B9302)*(raw!$D:$D=$C9302),0),7), "n/a")</f>
        <v/>
      </c>
    </row>
    <row r="9303">
      <c r="B9303" s="39" t="str">
        <f>IFERROR(raw!$B9302,"")</f>
        <v/>
      </c>
      <c r="C9303" s="39" t="str">
        <f>IFERROR(raw!$D9302,"")</f>
        <v/>
      </c>
      <c r="D9303" s="39" t="str">
        <f>IFERROR(__xludf.DUMMYFUNCTION("IFERROR(RANK(raw!$H9302,Filter(raw!$H$2:$H10000,raw!$B$2:$B10000=raw!$B9302),1),"""")"),"")</f>
        <v/>
      </c>
      <c r="E9303" s="40" t="str">
        <f t="array" ref="E9303">IFERROR(INDEX(raw!$B:$H,MATCH(1,(raw!$B:$B=$B9303)*(raw!$D:$D=$C9303),0),7), "n/a")</f>
        <v/>
      </c>
    </row>
    <row r="9304">
      <c r="B9304" s="39" t="str">
        <f>IFERROR(raw!$B9303,"")</f>
        <v/>
      </c>
      <c r="C9304" s="39" t="str">
        <f>IFERROR(raw!$D9303,"")</f>
        <v/>
      </c>
      <c r="D9304" s="39" t="str">
        <f>IFERROR(__xludf.DUMMYFUNCTION("IFERROR(RANK(raw!$H9303,Filter(raw!$H$2:$H10000,raw!$B$2:$B10000=raw!$B9303),1),"""")"),"")</f>
        <v/>
      </c>
      <c r="E9304" s="40" t="str">
        <f t="array" ref="E9304">IFERROR(INDEX(raw!$B:$H,MATCH(1,(raw!$B:$B=$B9304)*(raw!$D:$D=$C9304),0),7), "n/a")</f>
        <v/>
      </c>
    </row>
    <row r="9305">
      <c r="B9305" s="39" t="str">
        <f>IFERROR(raw!$B9304,"")</f>
        <v/>
      </c>
      <c r="C9305" s="39" t="str">
        <f>IFERROR(raw!$D9304,"")</f>
        <v/>
      </c>
      <c r="D9305" s="39" t="str">
        <f>IFERROR(__xludf.DUMMYFUNCTION("IFERROR(RANK(raw!$H9304,Filter(raw!$H$2:$H10000,raw!$B$2:$B10000=raw!$B9304),1),"""")"),"")</f>
        <v/>
      </c>
      <c r="E9305" s="40" t="str">
        <f t="array" ref="E9305">IFERROR(INDEX(raw!$B:$H,MATCH(1,(raw!$B:$B=$B9305)*(raw!$D:$D=$C9305),0),7), "n/a")</f>
        <v/>
      </c>
    </row>
    <row r="9306">
      <c r="B9306" s="39" t="str">
        <f>IFERROR(raw!$B9305,"")</f>
        <v/>
      </c>
      <c r="C9306" s="39" t="str">
        <f>IFERROR(raw!$D9305,"")</f>
        <v/>
      </c>
      <c r="D9306" s="39" t="str">
        <f>IFERROR(__xludf.DUMMYFUNCTION("IFERROR(RANK(raw!$H9305,Filter(raw!$H$2:$H10000,raw!$B$2:$B10000=raw!$B9305),1),"""")"),"")</f>
        <v/>
      </c>
      <c r="E9306" s="40" t="str">
        <f t="array" ref="E9306">IFERROR(INDEX(raw!$B:$H,MATCH(1,(raw!$B:$B=$B9306)*(raw!$D:$D=$C9306),0),7), "n/a")</f>
        <v/>
      </c>
    </row>
    <row r="9307">
      <c r="B9307" s="39" t="str">
        <f>IFERROR(raw!$B9306,"")</f>
        <v/>
      </c>
      <c r="C9307" s="39" t="str">
        <f>IFERROR(raw!$D9306,"")</f>
        <v/>
      </c>
      <c r="D9307" s="39" t="str">
        <f>IFERROR(__xludf.DUMMYFUNCTION("IFERROR(RANK(raw!$H9306,Filter(raw!$H$2:$H10000,raw!$B$2:$B10000=raw!$B9306),1),"""")"),"")</f>
        <v/>
      </c>
      <c r="E9307" s="40" t="str">
        <f t="array" ref="E9307">IFERROR(INDEX(raw!$B:$H,MATCH(1,(raw!$B:$B=$B9307)*(raw!$D:$D=$C9307),0),7), "n/a")</f>
        <v/>
      </c>
    </row>
    <row r="9308">
      <c r="B9308" s="39" t="str">
        <f>IFERROR(raw!$B9307,"")</f>
        <v/>
      </c>
      <c r="C9308" s="39" t="str">
        <f>IFERROR(raw!$D9307,"")</f>
        <v/>
      </c>
      <c r="D9308" s="39" t="str">
        <f>IFERROR(__xludf.DUMMYFUNCTION("IFERROR(RANK(raw!$H9307,Filter(raw!$H$2:$H10000,raw!$B$2:$B10000=raw!$B9307),1),"""")"),"")</f>
        <v/>
      </c>
      <c r="E9308" s="40" t="str">
        <f t="array" ref="E9308">IFERROR(INDEX(raw!$B:$H,MATCH(1,(raw!$B:$B=$B9308)*(raw!$D:$D=$C9308),0),7), "n/a")</f>
        <v/>
      </c>
    </row>
    <row r="9309">
      <c r="B9309" s="39" t="str">
        <f>IFERROR(raw!$B9308,"")</f>
        <v/>
      </c>
      <c r="C9309" s="39" t="str">
        <f>IFERROR(raw!$D9308,"")</f>
        <v/>
      </c>
      <c r="D9309" s="39" t="str">
        <f>IFERROR(__xludf.DUMMYFUNCTION("IFERROR(RANK(raw!$H9308,Filter(raw!$H$2:$H10000,raw!$B$2:$B10000=raw!$B9308),1),"""")"),"")</f>
        <v/>
      </c>
      <c r="E9309" s="40" t="str">
        <f t="array" ref="E9309">IFERROR(INDEX(raw!$B:$H,MATCH(1,(raw!$B:$B=$B9309)*(raw!$D:$D=$C9309),0),7), "n/a")</f>
        <v/>
      </c>
    </row>
    <row r="9310">
      <c r="B9310" s="39" t="str">
        <f>IFERROR(raw!$B9309,"")</f>
        <v/>
      </c>
      <c r="C9310" s="39" t="str">
        <f>IFERROR(raw!$D9309,"")</f>
        <v/>
      </c>
      <c r="D9310" s="39" t="str">
        <f>IFERROR(__xludf.DUMMYFUNCTION("IFERROR(RANK(raw!$H9309,Filter(raw!$H$2:$H10000,raw!$B$2:$B10000=raw!$B9309),1),"""")"),"")</f>
        <v/>
      </c>
      <c r="E9310" s="40" t="str">
        <f t="array" ref="E9310">IFERROR(INDEX(raw!$B:$H,MATCH(1,(raw!$B:$B=$B9310)*(raw!$D:$D=$C9310),0),7), "n/a")</f>
        <v/>
      </c>
    </row>
    <row r="9311">
      <c r="B9311" s="39" t="str">
        <f>IFERROR(raw!$B9310,"")</f>
        <v/>
      </c>
      <c r="C9311" s="39" t="str">
        <f>IFERROR(raw!$D9310,"")</f>
        <v/>
      </c>
      <c r="D9311" s="39" t="str">
        <f>IFERROR(__xludf.DUMMYFUNCTION("IFERROR(RANK(raw!$H9310,Filter(raw!$H$2:$H10000,raw!$B$2:$B10000=raw!$B9310),1),"""")"),"")</f>
        <v/>
      </c>
      <c r="E9311" s="40" t="str">
        <f t="array" ref="E9311">IFERROR(INDEX(raw!$B:$H,MATCH(1,(raw!$B:$B=$B9311)*(raw!$D:$D=$C9311),0),7), "n/a")</f>
        <v/>
      </c>
    </row>
    <row r="9312">
      <c r="B9312" s="39" t="str">
        <f>IFERROR(raw!$B9311,"")</f>
        <v/>
      </c>
      <c r="C9312" s="39" t="str">
        <f>IFERROR(raw!$D9311,"")</f>
        <v/>
      </c>
      <c r="D9312" s="39" t="str">
        <f>IFERROR(__xludf.DUMMYFUNCTION("IFERROR(RANK(raw!$H9311,Filter(raw!$H$2:$H10000,raw!$B$2:$B10000=raw!$B9311),1),"""")"),"")</f>
        <v/>
      </c>
      <c r="E9312" s="40" t="str">
        <f t="array" ref="E9312">IFERROR(INDEX(raw!$B:$H,MATCH(1,(raw!$B:$B=$B9312)*(raw!$D:$D=$C9312),0),7), "n/a")</f>
        <v/>
      </c>
    </row>
    <row r="9313">
      <c r="B9313" s="39" t="str">
        <f>IFERROR(raw!$B9312,"")</f>
        <v/>
      </c>
      <c r="C9313" s="39" t="str">
        <f>IFERROR(raw!$D9312,"")</f>
        <v/>
      </c>
      <c r="D9313" s="39" t="str">
        <f>IFERROR(__xludf.DUMMYFUNCTION("IFERROR(RANK(raw!$H9312,Filter(raw!$H$2:$H10000,raw!$B$2:$B10000=raw!$B9312),1),"""")"),"")</f>
        <v/>
      </c>
      <c r="E9313" s="40" t="str">
        <f t="array" ref="E9313">IFERROR(INDEX(raw!$B:$H,MATCH(1,(raw!$B:$B=$B9313)*(raw!$D:$D=$C9313),0),7), "n/a")</f>
        <v/>
      </c>
    </row>
    <row r="9314">
      <c r="B9314" s="39" t="str">
        <f>IFERROR(raw!$B9313,"")</f>
        <v/>
      </c>
      <c r="C9314" s="39" t="str">
        <f>IFERROR(raw!$D9313,"")</f>
        <v/>
      </c>
      <c r="D9314" s="39" t="str">
        <f>IFERROR(__xludf.DUMMYFUNCTION("IFERROR(RANK(raw!$H9313,Filter(raw!$H$2:$H10000,raw!$B$2:$B10000=raw!$B9313),1),"""")"),"")</f>
        <v/>
      </c>
      <c r="E9314" s="40" t="str">
        <f t="array" ref="E9314">IFERROR(INDEX(raw!$B:$H,MATCH(1,(raw!$B:$B=$B9314)*(raw!$D:$D=$C9314),0),7), "n/a")</f>
        <v/>
      </c>
    </row>
    <row r="9315">
      <c r="B9315" s="39" t="str">
        <f>IFERROR(raw!$B9314,"")</f>
        <v/>
      </c>
      <c r="C9315" s="39" t="str">
        <f>IFERROR(raw!$D9314,"")</f>
        <v/>
      </c>
      <c r="D9315" s="39" t="str">
        <f>IFERROR(__xludf.DUMMYFUNCTION("IFERROR(RANK(raw!$H9314,Filter(raw!$H$2:$H10000,raw!$B$2:$B10000=raw!$B9314),1),"""")"),"")</f>
        <v/>
      </c>
      <c r="E9315" s="40" t="str">
        <f t="array" ref="E9315">IFERROR(INDEX(raw!$B:$H,MATCH(1,(raw!$B:$B=$B9315)*(raw!$D:$D=$C9315),0),7), "n/a")</f>
        <v/>
      </c>
    </row>
    <row r="9316">
      <c r="B9316" s="39" t="str">
        <f>IFERROR(raw!$B9315,"")</f>
        <v/>
      </c>
      <c r="C9316" s="39" t="str">
        <f>IFERROR(raw!$D9315,"")</f>
        <v/>
      </c>
      <c r="D9316" s="39" t="str">
        <f>IFERROR(__xludf.DUMMYFUNCTION("IFERROR(RANK(raw!$H9315,Filter(raw!$H$2:$H10000,raw!$B$2:$B10000=raw!$B9315),1),"""")"),"")</f>
        <v/>
      </c>
      <c r="E9316" s="40" t="str">
        <f t="array" ref="E9316">IFERROR(INDEX(raw!$B:$H,MATCH(1,(raw!$B:$B=$B9316)*(raw!$D:$D=$C9316),0),7), "n/a")</f>
        <v/>
      </c>
    </row>
    <row r="9317">
      <c r="B9317" s="39" t="str">
        <f>IFERROR(raw!$B9316,"")</f>
        <v/>
      </c>
      <c r="C9317" s="39" t="str">
        <f>IFERROR(raw!$D9316,"")</f>
        <v/>
      </c>
      <c r="D9317" s="39" t="str">
        <f>IFERROR(__xludf.DUMMYFUNCTION("IFERROR(RANK(raw!$H9316,Filter(raw!$H$2:$H10000,raw!$B$2:$B10000=raw!$B9316),1),"""")"),"")</f>
        <v/>
      </c>
      <c r="E9317" s="40" t="str">
        <f t="array" ref="E9317">IFERROR(INDEX(raw!$B:$H,MATCH(1,(raw!$B:$B=$B9317)*(raw!$D:$D=$C9317),0),7), "n/a")</f>
        <v/>
      </c>
    </row>
    <row r="9318">
      <c r="B9318" s="39" t="str">
        <f>IFERROR(raw!$B9317,"")</f>
        <v/>
      </c>
      <c r="C9318" s="39" t="str">
        <f>IFERROR(raw!$D9317,"")</f>
        <v/>
      </c>
      <c r="D9318" s="39" t="str">
        <f>IFERROR(__xludf.DUMMYFUNCTION("IFERROR(RANK(raw!$H9317,Filter(raw!$H$2:$H10000,raw!$B$2:$B10000=raw!$B9317),1),"""")"),"")</f>
        <v/>
      </c>
      <c r="E9318" s="40" t="str">
        <f t="array" ref="E9318">IFERROR(INDEX(raw!$B:$H,MATCH(1,(raw!$B:$B=$B9318)*(raw!$D:$D=$C9318),0),7), "n/a")</f>
        <v/>
      </c>
    </row>
    <row r="9319">
      <c r="B9319" s="39" t="str">
        <f>IFERROR(raw!$B9318,"")</f>
        <v/>
      </c>
      <c r="C9319" s="39" t="str">
        <f>IFERROR(raw!$D9318,"")</f>
        <v/>
      </c>
      <c r="D9319" s="39" t="str">
        <f>IFERROR(__xludf.DUMMYFUNCTION("IFERROR(RANK(raw!$H9318,Filter(raw!$H$2:$H10000,raw!$B$2:$B10000=raw!$B9318),1),"""")"),"")</f>
        <v/>
      </c>
      <c r="E9319" s="40" t="str">
        <f t="array" ref="E9319">IFERROR(INDEX(raw!$B:$H,MATCH(1,(raw!$B:$B=$B9319)*(raw!$D:$D=$C9319),0),7), "n/a")</f>
        <v/>
      </c>
    </row>
    <row r="9320">
      <c r="B9320" s="39" t="str">
        <f>IFERROR(raw!$B9319,"")</f>
        <v/>
      </c>
      <c r="C9320" s="39" t="str">
        <f>IFERROR(raw!$D9319,"")</f>
        <v/>
      </c>
      <c r="D9320" s="39" t="str">
        <f>IFERROR(__xludf.DUMMYFUNCTION("IFERROR(RANK(raw!$H9319,Filter(raw!$H$2:$H10000,raw!$B$2:$B10000=raw!$B9319),1),"""")"),"")</f>
        <v/>
      </c>
      <c r="E9320" s="40" t="str">
        <f t="array" ref="E9320">IFERROR(INDEX(raw!$B:$H,MATCH(1,(raw!$B:$B=$B9320)*(raw!$D:$D=$C9320),0),7), "n/a")</f>
        <v/>
      </c>
    </row>
    <row r="9321">
      <c r="B9321" s="39" t="str">
        <f>IFERROR(raw!$B9320,"")</f>
        <v/>
      </c>
      <c r="C9321" s="39" t="str">
        <f>IFERROR(raw!$D9320,"")</f>
        <v/>
      </c>
      <c r="D9321" s="39" t="str">
        <f>IFERROR(__xludf.DUMMYFUNCTION("IFERROR(RANK(raw!$H9320,Filter(raw!$H$2:$H10000,raw!$B$2:$B10000=raw!$B9320),1),"""")"),"")</f>
        <v/>
      </c>
      <c r="E9321" s="40" t="str">
        <f t="array" ref="E9321">IFERROR(INDEX(raw!$B:$H,MATCH(1,(raw!$B:$B=$B9321)*(raw!$D:$D=$C9321),0),7), "n/a")</f>
        <v/>
      </c>
    </row>
    <row r="9322">
      <c r="B9322" s="39" t="str">
        <f>IFERROR(raw!$B9321,"")</f>
        <v/>
      </c>
      <c r="C9322" s="39" t="str">
        <f>IFERROR(raw!$D9321,"")</f>
        <v/>
      </c>
      <c r="D9322" s="39" t="str">
        <f>IFERROR(__xludf.DUMMYFUNCTION("IFERROR(RANK(raw!$H9321,Filter(raw!$H$2:$H10000,raw!$B$2:$B10000=raw!$B9321),1),"""")"),"")</f>
        <v/>
      </c>
      <c r="E9322" s="40" t="str">
        <f t="array" ref="E9322">IFERROR(INDEX(raw!$B:$H,MATCH(1,(raw!$B:$B=$B9322)*(raw!$D:$D=$C9322),0),7), "n/a")</f>
        <v/>
      </c>
    </row>
    <row r="9323">
      <c r="B9323" s="39" t="str">
        <f>IFERROR(raw!$B9322,"")</f>
        <v/>
      </c>
      <c r="C9323" s="39" t="str">
        <f>IFERROR(raw!$D9322,"")</f>
        <v/>
      </c>
      <c r="D9323" s="39" t="str">
        <f>IFERROR(__xludf.DUMMYFUNCTION("IFERROR(RANK(raw!$H9322,Filter(raw!$H$2:$H10000,raw!$B$2:$B10000=raw!$B9322),1),"""")"),"")</f>
        <v/>
      </c>
      <c r="E9323" s="40" t="str">
        <f t="array" ref="E9323">IFERROR(INDEX(raw!$B:$H,MATCH(1,(raw!$B:$B=$B9323)*(raw!$D:$D=$C9323),0),7), "n/a")</f>
        <v/>
      </c>
    </row>
    <row r="9324">
      <c r="B9324" s="39" t="str">
        <f>IFERROR(raw!$B9323,"")</f>
        <v/>
      </c>
      <c r="C9324" s="39" t="str">
        <f>IFERROR(raw!$D9323,"")</f>
        <v/>
      </c>
      <c r="D9324" s="39" t="str">
        <f>IFERROR(__xludf.DUMMYFUNCTION("IFERROR(RANK(raw!$H9323,Filter(raw!$H$2:$H10000,raw!$B$2:$B10000=raw!$B9323),1),"""")"),"")</f>
        <v/>
      </c>
      <c r="E9324" s="40" t="str">
        <f t="array" ref="E9324">IFERROR(INDEX(raw!$B:$H,MATCH(1,(raw!$B:$B=$B9324)*(raw!$D:$D=$C9324),0),7), "n/a")</f>
        <v/>
      </c>
    </row>
    <row r="9325">
      <c r="B9325" s="39" t="str">
        <f>IFERROR(raw!$B9324,"")</f>
        <v/>
      </c>
      <c r="C9325" s="39" t="str">
        <f>IFERROR(raw!$D9324,"")</f>
        <v/>
      </c>
      <c r="D9325" s="39" t="str">
        <f>IFERROR(__xludf.DUMMYFUNCTION("IFERROR(RANK(raw!$H9324,Filter(raw!$H$2:$H10000,raw!$B$2:$B10000=raw!$B9324),1),"""")"),"")</f>
        <v/>
      </c>
      <c r="E9325" s="40" t="str">
        <f t="array" ref="E9325">IFERROR(INDEX(raw!$B:$H,MATCH(1,(raw!$B:$B=$B9325)*(raw!$D:$D=$C9325),0),7), "n/a")</f>
        <v/>
      </c>
    </row>
    <row r="9326">
      <c r="B9326" s="39" t="str">
        <f>IFERROR(raw!$B9325,"")</f>
        <v/>
      </c>
      <c r="C9326" s="39" t="str">
        <f>IFERROR(raw!$D9325,"")</f>
        <v/>
      </c>
      <c r="D9326" s="39" t="str">
        <f>IFERROR(__xludf.DUMMYFUNCTION("IFERROR(RANK(raw!$H9325,Filter(raw!$H$2:$H10000,raw!$B$2:$B10000=raw!$B9325),1),"""")"),"")</f>
        <v/>
      </c>
      <c r="E9326" s="40" t="str">
        <f t="array" ref="E9326">IFERROR(INDEX(raw!$B:$H,MATCH(1,(raw!$B:$B=$B9326)*(raw!$D:$D=$C9326),0),7), "n/a")</f>
        <v/>
      </c>
    </row>
    <row r="9327">
      <c r="B9327" s="39" t="str">
        <f>IFERROR(raw!$B9326,"")</f>
        <v/>
      </c>
      <c r="C9327" s="39" t="str">
        <f>IFERROR(raw!$D9326,"")</f>
        <v/>
      </c>
      <c r="D9327" s="39" t="str">
        <f>IFERROR(__xludf.DUMMYFUNCTION("IFERROR(RANK(raw!$H9326,Filter(raw!$H$2:$H10000,raw!$B$2:$B10000=raw!$B9326),1),"""")"),"")</f>
        <v/>
      </c>
      <c r="E9327" s="40" t="str">
        <f t="array" ref="E9327">IFERROR(INDEX(raw!$B:$H,MATCH(1,(raw!$B:$B=$B9327)*(raw!$D:$D=$C9327),0),7), "n/a")</f>
        <v/>
      </c>
    </row>
    <row r="9328">
      <c r="B9328" s="39" t="str">
        <f>IFERROR(raw!$B9327,"")</f>
        <v/>
      </c>
      <c r="C9328" s="39" t="str">
        <f>IFERROR(raw!$D9327,"")</f>
        <v/>
      </c>
      <c r="D9328" s="39" t="str">
        <f>IFERROR(__xludf.DUMMYFUNCTION("IFERROR(RANK(raw!$H9327,Filter(raw!$H$2:$H10000,raw!$B$2:$B10000=raw!$B9327),1),"""")"),"")</f>
        <v/>
      </c>
      <c r="E9328" s="40" t="str">
        <f t="array" ref="E9328">IFERROR(INDEX(raw!$B:$H,MATCH(1,(raw!$B:$B=$B9328)*(raw!$D:$D=$C9328),0),7), "n/a")</f>
        <v/>
      </c>
    </row>
    <row r="9329">
      <c r="B9329" s="39" t="str">
        <f>IFERROR(raw!$B9328,"")</f>
        <v/>
      </c>
      <c r="C9329" s="39" t="str">
        <f>IFERROR(raw!$D9328,"")</f>
        <v/>
      </c>
      <c r="D9329" s="39" t="str">
        <f>IFERROR(__xludf.DUMMYFUNCTION("IFERROR(RANK(raw!$H9328,Filter(raw!$H$2:$H10000,raw!$B$2:$B10000=raw!$B9328),1),"""")"),"")</f>
        <v/>
      </c>
      <c r="E9329" s="40" t="str">
        <f t="array" ref="E9329">IFERROR(INDEX(raw!$B:$H,MATCH(1,(raw!$B:$B=$B9329)*(raw!$D:$D=$C9329),0),7), "n/a")</f>
        <v/>
      </c>
    </row>
    <row r="9330">
      <c r="B9330" s="39" t="str">
        <f>IFERROR(raw!$B9329,"")</f>
        <v/>
      </c>
      <c r="C9330" s="39" t="str">
        <f>IFERROR(raw!$D9329,"")</f>
        <v/>
      </c>
      <c r="D9330" s="39" t="str">
        <f>IFERROR(__xludf.DUMMYFUNCTION("IFERROR(RANK(raw!$H9329,Filter(raw!$H$2:$H10000,raw!$B$2:$B10000=raw!$B9329),1),"""")"),"")</f>
        <v/>
      </c>
      <c r="E9330" s="40" t="str">
        <f t="array" ref="E9330">IFERROR(INDEX(raw!$B:$H,MATCH(1,(raw!$B:$B=$B9330)*(raw!$D:$D=$C9330),0),7), "n/a")</f>
        <v/>
      </c>
    </row>
    <row r="9331">
      <c r="B9331" s="39" t="str">
        <f>IFERROR(raw!$B9330,"")</f>
        <v/>
      </c>
      <c r="C9331" s="39" t="str">
        <f>IFERROR(raw!$D9330,"")</f>
        <v/>
      </c>
      <c r="D9331" s="39" t="str">
        <f>IFERROR(__xludf.DUMMYFUNCTION("IFERROR(RANK(raw!$H9330,Filter(raw!$H$2:$H10000,raw!$B$2:$B10000=raw!$B9330),1),"""")"),"")</f>
        <v/>
      </c>
      <c r="E9331" s="40" t="str">
        <f t="array" ref="E9331">IFERROR(INDEX(raw!$B:$H,MATCH(1,(raw!$B:$B=$B9331)*(raw!$D:$D=$C9331),0),7), "n/a")</f>
        <v/>
      </c>
    </row>
    <row r="9332">
      <c r="B9332" s="39" t="str">
        <f>IFERROR(raw!$B9331,"")</f>
        <v/>
      </c>
      <c r="C9332" s="39" t="str">
        <f>IFERROR(raw!$D9331,"")</f>
        <v/>
      </c>
      <c r="D9332" s="39" t="str">
        <f>IFERROR(__xludf.DUMMYFUNCTION("IFERROR(RANK(raw!$H9331,Filter(raw!$H$2:$H10000,raw!$B$2:$B10000=raw!$B9331),1),"""")"),"")</f>
        <v/>
      </c>
      <c r="E9332" s="40" t="str">
        <f t="array" ref="E9332">IFERROR(INDEX(raw!$B:$H,MATCH(1,(raw!$B:$B=$B9332)*(raw!$D:$D=$C9332),0),7), "n/a")</f>
        <v/>
      </c>
    </row>
    <row r="9333">
      <c r="B9333" s="39" t="str">
        <f>IFERROR(raw!$B9332,"")</f>
        <v/>
      </c>
      <c r="C9333" s="39" t="str">
        <f>IFERROR(raw!$D9332,"")</f>
        <v/>
      </c>
      <c r="D9333" s="39" t="str">
        <f>IFERROR(__xludf.DUMMYFUNCTION("IFERROR(RANK(raw!$H9332,Filter(raw!$H$2:$H10000,raw!$B$2:$B10000=raw!$B9332),1),"""")"),"")</f>
        <v/>
      </c>
      <c r="E9333" s="40" t="str">
        <f t="array" ref="E9333">IFERROR(INDEX(raw!$B:$H,MATCH(1,(raw!$B:$B=$B9333)*(raw!$D:$D=$C9333),0),7), "n/a")</f>
        <v/>
      </c>
    </row>
    <row r="9334">
      <c r="B9334" s="39" t="str">
        <f>IFERROR(raw!$B9333,"")</f>
        <v/>
      </c>
      <c r="C9334" s="39" t="str">
        <f>IFERROR(raw!$D9333,"")</f>
        <v/>
      </c>
      <c r="D9334" s="39" t="str">
        <f>IFERROR(__xludf.DUMMYFUNCTION("IFERROR(RANK(raw!$H9333,Filter(raw!$H$2:$H10000,raw!$B$2:$B10000=raw!$B9333),1),"""")"),"")</f>
        <v/>
      </c>
      <c r="E9334" s="40" t="str">
        <f t="array" ref="E9334">IFERROR(INDEX(raw!$B:$H,MATCH(1,(raw!$B:$B=$B9334)*(raw!$D:$D=$C9334),0),7), "n/a")</f>
        <v/>
      </c>
    </row>
    <row r="9335">
      <c r="B9335" s="39" t="str">
        <f>IFERROR(raw!$B9334,"")</f>
        <v/>
      </c>
      <c r="C9335" s="39" t="str">
        <f>IFERROR(raw!$D9334,"")</f>
        <v/>
      </c>
      <c r="D9335" s="39" t="str">
        <f>IFERROR(__xludf.DUMMYFUNCTION("IFERROR(RANK(raw!$H9334,Filter(raw!$H$2:$H10000,raw!$B$2:$B10000=raw!$B9334),1),"""")"),"")</f>
        <v/>
      </c>
      <c r="E9335" s="40" t="str">
        <f t="array" ref="E9335">IFERROR(INDEX(raw!$B:$H,MATCH(1,(raw!$B:$B=$B9335)*(raw!$D:$D=$C9335),0),7), "n/a")</f>
        <v/>
      </c>
    </row>
    <row r="9336">
      <c r="B9336" s="39" t="str">
        <f>IFERROR(raw!$B9335,"")</f>
        <v/>
      </c>
      <c r="C9336" s="39" t="str">
        <f>IFERROR(raw!$D9335,"")</f>
        <v/>
      </c>
      <c r="D9336" s="39" t="str">
        <f>IFERROR(__xludf.DUMMYFUNCTION("IFERROR(RANK(raw!$H9335,Filter(raw!$H$2:$H10000,raw!$B$2:$B10000=raw!$B9335),1),"""")"),"")</f>
        <v/>
      </c>
      <c r="E9336" s="40" t="str">
        <f t="array" ref="E9336">IFERROR(INDEX(raw!$B:$H,MATCH(1,(raw!$B:$B=$B9336)*(raw!$D:$D=$C9336),0),7), "n/a")</f>
        <v/>
      </c>
    </row>
    <row r="9337">
      <c r="B9337" s="39" t="str">
        <f>IFERROR(raw!$B9336,"")</f>
        <v/>
      </c>
      <c r="C9337" s="39" t="str">
        <f>IFERROR(raw!$D9336,"")</f>
        <v/>
      </c>
      <c r="D9337" s="39" t="str">
        <f>IFERROR(__xludf.DUMMYFUNCTION("IFERROR(RANK(raw!$H9336,Filter(raw!$H$2:$H10000,raw!$B$2:$B10000=raw!$B9336),1),"""")"),"")</f>
        <v/>
      </c>
      <c r="E9337" s="40" t="str">
        <f t="array" ref="E9337">IFERROR(INDEX(raw!$B:$H,MATCH(1,(raw!$B:$B=$B9337)*(raw!$D:$D=$C9337),0),7), "n/a")</f>
        <v/>
      </c>
    </row>
    <row r="9338">
      <c r="B9338" s="39" t="str">
        <f>IFERROR(raw!$B9337,"")</f>
        <v/>
      </c>
      <c r="C9338" s="39" t="str">
        <f>IFERROR(raw!$D9337,"")</f>
        <v/>
      </c>
      <c r="D9338" s="39" t="str">
        <f>IFERROR(__xludf.DUMMYFUNCTION("IFERROR(RANK(raw!$H9337,Filter(raw!$H$2:$H10000,raw!$B$2:$B10000=raw!$B9337),1),"""")"),"")</f>
        <v/>
      </c>
      <c r="E9338" s="40" t="str">
        <f t="array" ref="E9338">IFERROR(INDEX(raw!$B:$H,MATCH(1,(raw!$B:$B=$B9338)*(raw!$D:$D=$C9338),0),7), "n/a")</f>
        <v/>
      </c>
    </row>
    <row r="9339">
      <c r="B9339" s="39" t="str">
        <f>IFERROR(raw!$B9338,"")</f>
        <v/>
      </c>
      <c r="C9339" s="39" t="str">
        <f>IFERROR(raw!$D9338,"")</f>
        <v/>
      </c>
      <c r="D9339" s="39" t="str">
        <f>IFERROR(__xludf.DUMMYFUNCTION("IFERROR(RANK(raw!$H9338,Filter(raw!$H$2:$H10000,raw!$B$2:$B10000=raw!$B9338),1),"""")"),"")</f>
        <v/>
      </c>
      <c r="E9339" s="40" t="str">
        <f t="array" ref="E9339">IFERROR(INDEX(raw!$B:$H,MATCH(1,(raw!$B:$B=$B9339)*(raw!$D:$D=$C9339),0),7), "n/a")</f>
        <v/>
      </c>
    </row>
    <row r="9340">
      <c r="B9340" s="39" t="str">
        <f>IFERROR(raw!$B9339,"")</f>
        <v/>
      </c>
      <c r="C9340" s="39" t="str">
        <f>IFERROR(raw!$D9339,"")</f>
        <v/>
      </c>
      <c r="D9340" s="39" t="str">
        <f>IFERROR(__xludf.DUMMYFUNCTION("IFERROR(RANK(raw!$H9339,Filter(raw!$H$2:$H10000,raw!$B$2:$B10000=raw!$B9339),1),"""")"),"")</f>
        <v/>
      </c>
      <c r="E9340" s="40" t="str">
        <f t="array" ref="E9340">IFERROR(INDEX(raw!$B:$H,MATCH(1,(raw!$B:$B=$B9340)*(raw!$D:$D=$C9340),0),7), "n/a")</f>
        <v/>
      </c>
    </row>
    <row r="9341">
      <c r="B9341" s="39" t="str">
        <f>IFERROR(raw!$B9340,"")</f>
        <v/>
      </c>
      <c r="C9341" s="39" t="str">
        <f>IFERROR(raw!$D9340,"")</f>
        <v/>
      </c>
      <c r="D9341" s="39" t="str">
        <f>IFERROR(__xludf.DUMMYFUNCTION("IFERROR(RANK(raw!$H9340,Filter(raw!$H$2:$H10000,raw!$B$2:$B10000=raw!$B9340),1),"""")"),"")</f>
        <v/>
      </c>
      <c r="E9341" s="40" t="str">
        <f t="array" ref="E9341">IFERROR(INDEX(raw!$B:$H,MATCH(1,(raw!$B:$B=$B9341)*(raw!$D:$D=$C9341),0),7), "n/a")</f>
        <v/>
      </c>
    </row>
    <row r="9342">
      <c r="B9342" s="39" t="str">
        <f>IFERROR(raw!$B9341,"")</f>
        <v/>
      </c>
      <c r="C9342" s="39" t="str">
        <f>IFERROR(raw!$D9341,"")</f>
        <v/>
      </c>
      <c r="D9342" s="39" t="str">
        <f>IFERROR(__xludf.DUMMYFUNCTION("IFERROR(RANK(raw!$H9341,Filter(raw!$H$2:$H10000,raw!$B$2:$B10000=raw!$B9341),1),"""")"),"")</f>
        <v/>
      </c>
      <c r="E9342" s="40" t="str">
        <f t="array" ref="E9342">IFERROR(INDEX(raw!$B:$H,MATCH(1,(raw!$B:$B=$B9342)*(raw!$D:$D=$C9342),0),7), "n/a")</f>
        <v/>
      </c>
    </row>
    <row r="9343">
      <c r="B9343" s="39" t="str">
        <f>IFERROR(raw!$B9342,"")</f>
        <v/>
      </c>
      <c r="C9343" s="39" t="str">
        <f>IFERROR(raw!$D9342,"")</f>
        <v/>
      </c>
      <c r="D9343" s="39" t="str">
        <f>IFERROR(__xludf.DUMMYFUNCTION("IFERROR(RANK(raw!$H9342,Filter(raw!$H$2:$H10000,raw!$B$2:$B10000=raw!$B9342),1),"""")"),"")</f>
        <v/>
      </c>
      <c r="E9343" s="40" t="str">
        <f t="array" ref="E9343">IFERROR(INDEX(raw!$B:$H,MATCH(1,(raw!$B:$B=$B9343)*(raw!$D:$D=$C9343),0),7), "n/a")</f>
        <v/>
      </c>
    </row>
    <row r="9344">
      <c r="B9344" s="39" t="str">
        <f>IFERROR(raw!$B9343,"")</f>
        <v/>
      </c>
      <c r="C9344" s="39" t="str">
        <f>IFERROR(raw!$D9343,"")</f>
        <v/>
      </c>
      <c r="D9344" s="39" t="str">
        <f>IFERROR(__xludf.DUMMYFUNCTION("IFERROR(RANK(raw!$H9343,Filter(raw!$H$2:$H10000,raw!$B$2:$B10000=raw!$B9343),1),"""")"),"")</f>
        <v/>
      </c>
      <c r="E9344" s="40" t="str">
        <f t="array" ref="E9344">IFERROR(INDEX(raw!$B:$H,MATCH(1,(raw!$B:$B=$B9344)*(raw!$D:$D=$C9344),0),7), "n/a")</f>
        <v/>
      </c>
    </row>
    <row r="9345">
      <c r="B9345" s="39" t="str">
        <f>IFERROR(raw!$B9344,"")</f>
        <v/>
      </c>
      <c r="C9345" s="39" t="str">
        <f>IFERROR(raw!$D9344,"")</f>
        <v/>
      </c>
      <c r="D9345" s="39" t="str">
        <f>IFERROR(__xludf.DUMMYFUNCTION("IFERROR(RANK(raw!$H9344,Filter(raw!$H$2:$H10000,raw!$B$2:$B10000=raw!$B9344),1),"""")"),"")</f>
        <v/>
      </c>
      <c r="E9345" s="40" t="str">
        <f t="array" ref="E9345">IFERROR(INDEX(raw!$B:$H,MATCH(1,(raw!$B:$B=$B9345)*(raw!$D:$D=$C9345),0),7), "n/a")</f>
        <v/>
      </c>
    </row>
    <row r="9346">
      <c r="B9346" s="39" t="str">
        <f>IFERROR(raw!$B9345,"")</f>
        <v/>
      </c>
      <c r="C9346" s="39" t="str">
        <f>IFERROR(raw!$D9345,"")</f>
        <v/>
      </c>
      <c r="D9346" s="39" t="str">
        <f>IFERROR(__xludf.DUMMYFUNCTION("IFERROR(RANK(raw!$H9345,Filter(raw!$H$2:$H10000,raw!$B$2:$B10000=raw!$B9345),1),"""")"),"")</f>
        <v/>
      </c>
      <c r="E9346" s="40" t="str">
        <f t="array" ref="E9346">IFERROR(INDEX(raw!$B:$H,MATCH(1,(raw!$B:$B=$B9346)*(raw!$D:$D=$C9346),0),7), "n/a")</f>
        <v/>
      </c>
    </row>
    <row r="9347">
      <c r="B9347" s="39" t="str">
        <f>IFERROR(raw!$B9346,"")</f>
        <v/>
      </c>
      <c r="C9347" s="39" t="str">
        <f>IFERROR(raw!$D9346,"")</f>
        <v/>
      </c>
      <c r="D9347" s="39" t="str">
        <f>IFERROR(__xludf.DUMMYFUNCTION("IFERROR(RANK(raw!$H9346,Filter(raw!$H$2:$H10000,raw!$B$2:$B10000=raw!$B9346),1),"""")"),"")</f>
        <v/>
      </c>
      <c r="E9347" s="40" t="str">
        <f t="array" ref="E9347">IFERROR(INDEX(raw!$B:$H,MATCH(1,(raw!$B:$B=$B9347)*(raw!$D:$D=$C9347),0),7), "n/a")</f>
        <v/>
      </c>
    </row>
    <row r="9348">
      <c r="B9348" s="39" t="str">
        <f>IFERROR(raw!$B9347,"")</f>
        <v/>
      </c>
      <c r="C9348" s="39" t="str">
        <f>IFERROR(raw!$D9347,"")</f>
        <v/>
      </c>
      <c r="D9348" s="39" t="str">
        <f>IFERROR(__xludf.DUMMYFUNCTION("IFERROR(RANK(raw!$H9347,Filter(raw!$H$2:$H10000,raw!$B$2:$B10000=raw!$B9347),1),"""")"),"")</f>
        <v/>
      </c>
      <c r="E9348" s="40" t="str">
        <f t="array" ref="E9348">IFERROR(INDEX(raw!$B:$H,MATCH(1,(raw!$B:$B=$B9348)*(raw!$D:$D=$C9348),0),7), "n/a")</f>
        <v/>
      </c>
    </row>
    <row r="9349">
      <c r="B9349" s="39" t="str">
        <f>IFERROR(raw!$B9348,"")</f>
        <v/>
      </c>
      <c r="C9349" s="39" t="str">
        <f>IFERROR(raw!$D9348,"")</f>
        <v/>
      </c>
      <c r="D9349" s="39" t="str">
        <f>IFERROR(__xludf.DUMMYFUNCTION("IFERROR(RANK(raw!$H9348,Filter(raw!$H$2:$H10000,raw!$B$2:$B10000=raw!$B9348),1),"""")"),"")</f>
        <v/>
      </c>
      <c r="E9349" s="40" t="str">
        <f t="array" ref="E9349">IFERROR(INDEX(raw!$B:$H,MATCH(1,(raw!$B:$B=$B9349)*(raw!$D:$D=$C9349),0),7), "n/a")</f>
        <v/>
      </c>
    </row>
    <row r="9350">
      <c r="B9350" s="39" t="str">
        <f>IFERROR(raw!$B9349,"")</f>
        <v/>
      </c>
      <c r="C9350" s="39" t="str">
        <f>IFERROR(raw!$D9349,"")</f>
        <v/>
      </c>
      <c r="D9350" s="39" t="str">
        <f>IFERROR(__xludf.DUMMYFUNCTION("IFERROR(RANK(raw!$H9349,Filter(raw!$H$2:$H10000,raw!$B$2:$B10000=raw!$B9349),1),"""")"),"")</f>
        <v/>
      </c>
      <c r="E9350" s="40" t="str">
        <f t="array" ref="E9350">IFERROR(INDEX(raw!$B:$H,MATCH(1,(raw!$B:$B=$B9350)*(raw!$D:$D=$C9350),0),7), "n/a")</f>
        <v/>
      </c>
    </row>
    <row r="9351">
      <c r="B9351" s="39" t="str">
        <f>IFERROR(raw!$B9350,"")</f>
        <v/>
      </c>
      <c r="C9351" s="39" t="str">
        <f>IFERROR(raw!$D9350,"")</f>
        <v/>
      </c>
      <c r="D9351" s="39" t="str">
        <f>IFERROR(__xludf.DUMMYFUNCTION("IFERROR(RANK(raw!$H9350,Filter(raw!$H$2:$H10000,raw!$B$2:$B10000=raw!$B9350),1),"""")"),"")</f>
        <v/>
      </c>
      <c r="E9351" s="40" t="str">
        <f t="array" ref="E9351">IFERROR(INDEX(raw!$B:$H,MATCH(1,(raw!$B:$B=$B9351)*(raw!$D:$D=$C9351),0),7), "n/a")</f>
        <v/>
      </c>
    </row>
    <row r="9352">
      <c r="B9352" s="39" t="str">
        <f>IFERROR(raw!$B9351,"")</f>
        <v/>
      </c>
      <c r="C9352" s="39" t="str">
        <f>IFERROR(raw!$D9351,"")</f>
        <v/>
      </c>
      <c r="D9352" s="39" t="str">
        <f>IFERROR(__xludf.DUMMYFUNCTION("IFERROR(RANK(raw!$H9351,Filter(raw!$H$2:$H10000,raw!$B$2:$B10000=raw!$B9351),1),"""")"),"")</f>
        <v/>
      </c>
      <c r="E9352" s="40" t="str">
        <f t="array" ref="E9352">IFERROR(INDEX(raw!$B:$H,MATCH(1,(raw!$B:$B=$B9352)*(raw!$D:$D=$C9352),0),7), "n/a")</f>
        <v/>
      </c>
    </row>
    <row r="9353">
      <c r="B9353" s="39" t="str">
        <f>IFERROR(raw!$B9352,"")</f>
        <v/>
      </c>
      <c r="C9353" s="39" t="str">
        <f>IFERROR(raw!$D9352,"")</f>
        <v/>
      </c>
      <c r="D9353" s="39" t="str">
        <f>IFERROR(__xludf.DUMMYFUNCTION("IFERROR(RANK(raw!$H9352,Filter(raw!$H$2:$H10000,raw!$B$2:$B10000=raw!$B9352),1),"""")"),"")</f>
        <v/>
      </c>
      <c r="E9353" s="40" t="str">
        <f t="array" ref="E9353">IFERROR(INDEX(raw!$B:$H,MATCH(1,(raw!$B:$B=$B9353)*(raw!$D:$D=$C9353),0),7), "n/a")</f>
        <v/>
      </c>
    </row>
    <row r="9354">
      <c r="B9354" s="39" t="str">
        <f>IFERROR(raw!$B9353,"")</f>
        <v/>
      </c>
      <c r="C9354" s="39" t="str">
        <f>IFERROR(raw!$D9353,"")</f>
        <v/>
      </c>
      <c r="D9354" s="39" t="str">
        <f>IFERROR(__xludf.DUMMYFUNCTION("IFERROR(RANK(raw!$H9353,Filter(raw!$H$2:$H10000,raw!$B$2:$B10000=raw!$B9353),1),"""")"),"")</f>
        <v/>
      </c>
      <c r="E9354" s="40" t="str">
        <f t="array" ref="E9354">IFERROR(INDEX(raw!$B:$H,MATCH(1,(raw!$B:$B=$B9354)*(raw!$D:$D=$C9354),0),7), "n/a")</f>
        <v/>
      </c>
    </row>
    <row r="9355">
      <c r="B9355" s="39" t="str">
        <f>IFERROR(raw!$B9354,"")</f>
        <v/>
      </c>
      <c r="C9355" s="39" t="str">
        <f>IFERROR(raw!$D9354,"")</f>
        <v/>
      </c>
      <c r="D9355" s="39" t="str">
        <f>IFERROR(__xludf.DUMMYFUNCTION("IFERROR(RANK(raw!$H9354,Filter(raw!$H$2:$H10000,raw!$B$2:$B10000=raw!$B9354),1),"""")"),"")</f>
        <v/>
      </c>
      <c r="E9355" s="40" t="str">
        <f t="array" ref="E9355">IFERROR(INDEX(raw!$B:$H,MATCH(1,(raw!$B:$B=$B9355)*(raw!$D:$D=$C9355),0),7), "n/a")</f>
        <v/>
      </c>
    </row>
    <row r="9356">
      <c r="B9356" s="39" t="str">
        <f>IFERROR(raw!$B9355,"")</f>
        <v/>
      </c>
      <c r="C9356" s="39" t="str">
        <f>IFERROR(raw!$D9355,"")</f>
        <v/>
      </c>
      <c r="D9356" s="39" t="str">
        <f>IFERROR(__xludf.DUMMYFUNCTION("IFERROR(RANK(raw!$H9355,Filter(raw!$H$2:$H10000,raw!$B$2:$B10000=raw!$B9355),1),"""")"),"")</f>
        <v/>
      </c>
      <c r="E9356" s="40" t="str">
        <f t="array" ref="E9356">IFERROR(INDEX(raw!$B:$H,MATCH(1,(raw!$B:$B=$B9356)*(raw!$D:$D=$C9356),0),7), "n/a")</f>
        <v/>
      </c>
    </row>
    <row r="9357">
      <c r="B9357" s="39" t="str">
        <f>IFERROR(raw!$B9356,"")</f>
        <v/>
      </c>
      <c r="C9357" s="39" t="str">
        <f>IFERROR(raw!$D9356,"")</f>
        <v/>
      </c>
      <c r="D9357" s="39" t="str">
        <f>IFERROR(__xludf.DUMMYFUNCTION("IFERROR(RANK(raw!$H9356,Filter(raw!$H$2:$H10000,raw!$B$2:$B10000=raw!$B9356),1),"""")"),"")</f>
        <v/>
      </c>
      <c r="E9357" s="40" t="str">
        <f t="array" ref="E9357">IFERROR(INDEX(raw!$B:$H,MATCH(1,(raw!$B:$B=$B9357)*(raw!$D:$D=$C9357),0),7), "n/a")</f>
        <v/>
      </c>
    </row>
    <row r="9358">
      <c r="B9358" s="39" t="str">
        <f>IFERROR(raw!$B9357,"")</f>
        <v/>
      </c>
      <c r="C9358" s="39" t="str">
        <f>IFERROR(raw!$D9357,"")</f>
        <v/>
      </c>
      <c r="D9358" s="39" t="str">
        <f>IFERROR(__xludf.DUMMYFUNCTION("IFERROR(RANK(raw!$H9357,Filter(raw!$H$2:$H10000,raw!$B$2:$B10000=raw!$B9357),1),"""")"),"")</f>
        <v/>
      </c>
      <c r="E9358" s="40" t="str">
        <f t="array" ref="E9358">IFERROR(INDEX(raw!$B:$H,MATCH(1,(raw!$B:$B=$B9358)*(raw!$D:$D=$C9358),0),7), "n/a")</f>
        <v/>
      </c>
    </row>
    <row r="9359">
      <c r="B9359" s="39" t="str">
        <f>IFERROR(raw!$B9358,"")</f>
        <v/>
      </c>
      <c r="C9359" s="39" t="str">
        <f>IFERROR(raw!$D9358,"")</f>
        <v/>
      </c>
      <c r="D9359" s="39" t="str">
        <f>IFERROR(__xludf.DUMMYFUNCTION("IFERROR(RANK(raw!$H9358,Filter(raw!$H$2:$H10000,raw!$B$2:$B10000=raw!$B9358),1),"""")"),"")</f>
        <v/>
      </c>
      <c r="E9359" s="40" t="str">
        <f t="array" ref="E9359">IFERROR(INDEX(raw!$B:$H,MATCH(1,(raw!$B:$B=$B9359)*(raw!$D:$D=$C9359),0),7), "n/a")</f>
        <v/>
      </c>
    </row>
    <row r="9360">
      <c r="B9360" s="39" t="str">
        <f>IFERROR(raw!$B9359,"")</f>
        <v/>
      </c>
      <c r="C9360" s="39" t="str">
        <f>IFERROR(raw!$D9359,"")</f>
        <v/>
      </c>
      <c r="D9360" s="39" t="str">
        <f>IFERROR(__xludf.DUMMYFUNCTION("IFERROR(RANK(raw!$H9359,Filter(raw!$H$2:$H10000,raw!$B$2:$B10000=raw!$B9359),1),"""")"),"")</f>
        <v/>
      </c>
      <c r="E9360" s="40" t="str">
        <f t="array" ref="E9360">IFERROR(INDEX(raw!$B:$H,MATCH(1,(raw!$B:$B=$B9360)*(raw!$D:$D=$C9360),0),7), "n/a")</f>
        <v/>
      </c>
    </row>
    <row r="9361">
      <c r="B9361" s="39" t="str">
        <f>IFERROR(raw!$B9360,"")</f>
        <v/>
      </c>
      <c r="C9361" s="39" t="str">
        <f>IFERROR(raw!$D9360,"")</f>
        <v/>
      </c>
      <c r="D9361" s="39" t="str">
        <f>IFERROR(__xludf.DUMMYFUNCTION("IFERROR(RANK(raw!$H9360,Filter(raw!$H$2:$H10000,raw!$B$2:$B10000=raw!$B9360),1),"""")"),"")</f>
        <v/>
      </c>
      <c r="E9361" s="40" t="str">
        <f t="array" ref="E9361">IFERROR(INDEX(raw!$B:$H,MATCH(1,(raw!$B:$B=$B9361)*(raw!$D:$D=$C9361),0),7), "n/a")</f>
        <v/>
      </c>
    </row>
    <row r="9362">
      <c r="B9362" s="39" t="str">
        <f>IFERROR(raw!$B9361,"")</f>
        <v/>
      </c>
      <c r="C9362" s="39" t="str">
        <f>IFERROR(raw!$D9361,"")</f>
        <v/>
      </c>
      <c r="D9362" s="39" t="str">
        <f>IFERROR(__xludf.DUMMYFUNCTION("IFERROR(RANK(raw!$H9361,Filter(raw!$H$2:$H10000,raw!$B$2:$B10000=raw!$B9361),1),"""")"),"")</f>
        <v/>
      </c>
      <c r="E9362" s="40" t="str">
        <f t="array" ref="E9362">IFERROR(INDEX(raw!$B:$H,MATCH(1,(raw!$B:$B=$B9362)*(raw!$D:$D=$C9362),0),7), "n/a")</f>
        <v/>
      </c>
    </row>
    <row r="9363">
      <c r="B9363" s="39" t="str">
        <f>IFERROR(raw!$B9362,"")</f>
        <v/>
      </c>
      <c r="C9363" s="39" t="str">
        <f>IFERROR(raw!$D9362,"")</f>
        <v/>
      </c>
      <c r="D9363" s="39" t="str">
        <f>IFERROR(__xludf.DUMMYFUNCTION("IFERROR(RANK(raw!$H9362,Filter(raw!$H$2:$H10000,raw!$B$2:$B10000=raw!$B9362),1),"""")"),"")</f>
        <v/>
      </c>
      <c r="E9363" s="40" t="str">
        <f t="array" ref="E9363">IFERROR(INDEX(raw!$B:$H,MATCH(1,(raw!$B:$B=$B9363)*(raw!$D:$D=$C9363),0),7), "n/a")</f>
        <v/>
      </c>
    </row>
    <row r="9364">
      <c r="B9364" s="39" t="str">
        <f>IFERROR(raw!$B9363,"")</f>
        <v/>
      </c>
      <c r="C9364" s="39" t="str">
        <f>IFERROR(raw!$D9363,"")</f>
        <v/>
      </c>
      <c r="D9364" s="39" t="str">
        <f>IFERROR(__xludf.DUMMYFUNCTION("IFERROR(RANK(raw!$H9363,Filter(raw!$H$2:$H10000,raw!$B$2:$B10000=raw!$B9363),1),"""")"),"")</f>
        <v/>
      </c>
      <c r="E9364" s="40" t="str">
        <f t="array" ref="E9364">IFERROR(INDEX(raw!$B:$H,MATCH(1,(raw!$B:$B=$B9364)*(raw!$D:$D=$C9364),0),7), "n/a")</f>
        <v/>
      </c>
    </row>
    <row r="9365">
      <c r="B9365" s="39" t="str">
        <f>IFERROR(raw!$B9364,"")</f>
        <v/>
      </c>
      <c r="C9365" s="39" t="str">
        <f>IFERROR(raw!$D9364,"")</f>
        <v/>
      </c>
      <c r="D9365" s="39" t="str">
        <f>IFERROR(__xludf.DUMMYFUNCTION("IFERROR(RANK(raw!$H9364,Filter(raw!$H$2:$H10000,raw!$B$2:$B10000=raw!$B9364),1),"""")"),"")</f>
        <v/>
      </c>
      <c r="E9365" s="40" t="str">
        <f t="array" ref="E9365">IFERROR(INDEX(raw!$B:$H,MATCH(1,(raw!$B:$B=$B9365)*(raw!$D:$D=$C9365),0),7), "n/a")</f>
        <v/>
      </c>
    </row>
    <row r="9366">
      <c r="B9366" s="39" t="str">
        <f>IFERROR(raw!$B9365,"")</f>
        <v/>
      </c>
      <c r="C9366" s="39" t="str">
        <f>IFERROR(raw!$D9365,"")</f>
        <v/>
      </c>
      <c r="D9366" s="39" t="str">
        <f>IFERROR(__xludf.DUMMYFUNCTION("IFERROR(RANK(raw!$H9365,Filter(raw!$H$2:$H10000,raw!$B$2:$B10000=raw!$B9365),1),"""")"),"")</f>
        <v/>
      </c>
      <c r="E9366" s="40" t="str">
        <f t="array" ref="E9366">IFERROR(INDEX(raw!$B:$H,MATCH(1,(raw!$B:$B=$B9366)*(raw!$D:$D=$C9366),0),7), "n/a")</f>
        <v/>
      </c>
    </row>
    <row r="9367">
      <c r="B9367" s="39" t="str">
        <f>IFERROR(raw!$B9366,"")</f>
        <v/>
      </c>
      <c r="C9367" s="39" t="str">
        <f>IFERROR(raw!$D9366,"")</f>
        <v/>
      </c>
      <c r="D9367" s="39" t="str">
        <f>IFERROR(__xludf.DUMMYFUNCTION("IFERROR(RANK(raw!$H9366,Filter(raw!$H$2:$H10000,raw!$B$2:$B10000=raw!$B9366),1),"""")"),"")</f>
        <v/>
      </c>
      <c r="E9367" s="40" t="str">
        <f t="array" ref="E9367">IFERROR(INDEX(raw!$B:$H,MATCH(1,(raw!$B:$B=$B9367)*(raw!$D:$D=$C9367),0),7), "n/a")</f>
        <v/>
      </c>
    </row>
    <row r="9368">
      <c r="B9368" s="39" t="str">
        <f>IFERROR(raw!$B9367,"")</f>
        <v/>
      </c>
      <c r="C9368" s="39" t="str">
        <f>IFERROR(raw!$D9367,"")</f>
        <v/>
      </c>
      <c r="D9368" s="39" t="str">
        <f>IFERROR(__xludf.DUMMYFUNCTION("IFERROR(RANK(raw!$H9367,Filter(raw!$H$2:$H10000,raw!$B$2:$B10000=raw!$B9367),1),"""")"),"")</f>
        <v/>
      </c>
      <c r="E9368" s="40" t="str">
        <f t="array" ref="E9368">IFERROR(INDEX(raw!$B:$H,MATCH(1,(raw!$B:$B=$B9368)*(raw!$D:$D=$C9368),0),7), "n/a")</f>
        <v/>
      </c>
    </row>
    <row r="9369">
      <c r="B9369" s="39" t="str">
        <f>IFERROR(raw!$B9368,"")</f>
        <v/>
      </c>
      <c r="C9369" s="39" t="str">
        <f>IFERROR(raw!$D9368,"")</f>
        <v/>
      </c>
      <c r="D9369" s="39" t="str">
        <f>IFERROR(__xludf.DUMMYFUNCTION("IFERROR(RANK(raw!$H9368,Filter(raw!$H$2:$H10000,raw!$B$2:$B10000=raw!$B9368),1),"""")"),"")</f>
        <v/>
      </c>
      <c r="E9369" s="40" t="str">
        <f t="array" ref="E9369">IFERROR(INDEX(raw!$B:$H,MATCH(1,(raw!$B:$B=$B9369)*(raw!$D:$D=$C9369),0),7), "n/a")</f>
        <v/>
      </c>
    </row>
    <row r="9370">
      <c r="B9370" s="39" t="str">
        <f>IFERROR(raw!$B9369,"")</f>
        <v/>
      </c>
      <c r="C9370" s="39" t="str">
        <f>IFERROR(raw!$D9369,"")</f>
        <v/>
      </c>
      <c r="D9370" s="39" t="str">
        <f>IFERROR(__xludf.DUMMYFUNCTION("IFERROR(RANK(raw!$H9369,Filter(raw!$H$2:$H10000,raw!$B$2:$B10000=raw!$B9369),1),"""")"),"")</f>
        <v/>
      </c>
      <c r="E9370" s="40" t="str">
        <f t="array" ref="E9370">IFERROR(INDEX(raw!$B:$H,MATCH(1,(raw!$B:$B=$B9370)*(raw!$D:$D=$C9370),0),7), "n/a")</f>
        <v/>
      </c>
    </row>
    <row r="9371">
      <c r="B9371" s="39" t="str">
        <f>IFERROR(raw!$B9370,"")</f>
        <v/>
      </c>
      <c r="C9371" s="39" t="str">
        <f>IFERROR(raw!$D9370,"")</f>
        <v/>
      </c>
      <c r="D9371" s="39" t="str">
        <f>IFERROR(__xludf.DUMMYFUNCTION("IFERROR(RANK(raw!$H9370,Filter(raw!$H$2:$H10000,raw!$B$2:$B10000=raw!$B9370),1),"""")"),"")</f>
        <v/>
      </c>
      <c r="E9371" s="40" t="str">
        <f t="array" ref="E9371">IFERROR(INDEX(raw!$B:$H,MATCH(1,(raw!$B:$B=$B9371)*(raw!$D:$D=$C9371),0),7), "n/a")</f>
        <v/>
      </c>
    </row>
    <row r="9372">
      <c r="B9372" s="39" t="str">
        <f>IFERROR(raw!$B9371,"")</f>
        <v/>
      </c>
      <c r="C9372" s="39" t="str">
        <f>IFERROR(raw!$D9371,"")</f>
        <v/>
      </c>
      <c r="D9372" s="39" t="str">
        <f>IFERROR(__xludf.DUMMYFUNCTION("IFERROR(RANK(raw!$H9371,Filter(raw!$H$2:$H10000,raw!$B$2:$B10000=raw!$B9371),1),"""")"),"")</f>
        <v/>
      </c>
      <c r="E9372" s="40" t="str">
        <f t="array" ref="E9372">IFERROR(INDEX(raw!$B:$H,MATCH(1,(raw!$B:$B=$B9372)*(raw!$D:$D=$C9372),0),7), "n/a")</f>
        <v/>
      </c>
    </row>
    <row r="9373">
      <c r="B9373" s="39" t="str">
        <f>IFERROR(raw!$B9372,"")</f>
        <v/>
      </c>
      <c r="C9373" s="39" t="str">
        <f>IFERROR(raw!$D9372,"")</f>
        <v/>
      </c>
      <c r="D9373" s="39" t="str">
        <f>IFERROR(__xludf.DUMMYFUNCTION("IFERROR(RANK(raw!$H9372,Filter(raw!$H$2:$H10000,raw!$B$2:$B10000=raw!$B9372),1),"""")"),"")</f>
        <v/>
      </c>
      <c r="E9373" s="40" t="str">
        <f t="array" ref="E9373">IFERROR(INDEX(raw!$B:$H,MATCH(1,(raw!$B:$B=$B9373)*(raw!$D:$D=$C9373),0),7), "n/a")</f>
        <v/>
      </c>
    </row>
    <row r="9374">
      <c r="B9374" s="39" t="str">
        <f>IFERROR(raw!$B9373,"")</f>
        <v/>
      </c>
      <c r="C9374" s="39" t="str">
        <f>IFERROR(raw!$D9373,"")</f>
        <v/>
      </c>
      <c r="D9374" s="39" t="str">
        <f>IFERROR(__xludf.DUMMYFUNCTION("IFERROR(RANK(raw!$H9373,Filter(raw!$H$2:$H10000,raw!$B$2:$B10000=raw!$B9373),1),"""")"),"")</f>
        <v/>
      </c>
      <c r="E9374" s="40" t="str">
        <f t="array" ref="E9374">IFERROR(INDEX(raw!$B:$H,MATCH(1,(raw!$B:$B=$B9374)*(raw!$D:$D=$C9374),0),7), "n/a")</f>
        <v/>
      </c>
    </row>
    <row r="9375">
      <c r="B9375" s="39" t="str">
        <f>IFERROR(raw!$B9374,"")</f>
        <v/>
      </c>
      <c r="C9375" s="39" t="str">
        <f>IFERROR(raw!$D9374,"")</f>
        <v/>
      </c>
      <c r="D9375" s="39" t="str">
        <f>IFERROR(__xludf.DUMMYFUNCTION("IFERROR(RANK(raw!$H9374,Filter(raw!$H$2:$H10000,raw!$B$2:$B10000=raw!$B9374),1),"""")"),"")</f>
        <v/>
      </c>
      <c r="E9375" s="40" t="str">
        <f t="array" ref="E9375">IFERROR(INDEX(raw!$B:$H,MATCH(1,(raw!$B:$B=$B9375)*(raw!$D:$D=$C9375),0),7), "n/a")</f>
        <v/>
      </c>
    </row>
    <row r="9376">
      <c r="B9376" s="39" t="str">
        <f>IFERROR(raw!$B9375,"")</f>
        <v/>
      </c>
      <c r="C9376" s="39" t="str">
        <f>IFERROR(raw!$D9375,"")</f>
        <v/>
      </c>
      <c r="D9376" s="39" t="str">
        <f>IFERROR(__xludf.DUMMYFUNCTION("IFERROR(RANK(raw!$H9375,Filter(raw!$H$2:$H10000,raw!$B$2:$B10000=raw!$B9375),1),"""")"),"")</f>
        <v/>
      </c>
      <c r="E9376" s="40" t="str">
        <f t="array" ref="E9376">IFERROR(INDEX(raw!$B:$H,MATCH(1,(raw!$B:$B=$B9376)*(raw!$D:$D=$C9376),0),7), "n/a")</f>
        <v/>
      </c>
    </row>
    <row r="9377">
      <c r="B9377" s="39" t="str">
        <f>IFERROR(raw!$B9376,"")</f>
        <v/>
      </c>
      <c r="C9377" s="39" t="str">
        <f>IFERROR(raw!$D9376,"")</f>
        <v/>
      </c>
      <c r="D9377" s="39" t="str">
        <f>IFERROR(__xludf.DUMMYFUNCTION("IFERROR(RANK(raw!$H9376,Filter(raw!$H$2:$H10000,raw!$B$2:$B10000=raw!$B9376),1),"""")"),"")</f>
        <v/>
      </c>
      <c r="E9377" s="40" t="str">
        <f t="array" ref="E9377">IFERROR(INDEX(raw!$B:$H,MATCH(1,(raw!$B:$B=$B9377)*(raw!$D:$D=$C9377),0),7), "n/a")</f>
        <v/>
      </c>
    </row>
    <row r="9378">
      <c r="B9378" s="39" t="str">
        <f>IFERROR(raw!$B9377,"")</f>
        <v/>
      </c>
      <c r="C9378" s="39" t="str">
        <f>IFERROR(raw!$D9377,"")</f>
        <v/>
      </c>
      <c r="D9378" s="39" t="str">
        <f>IFERROR(__xludf.DUMMYFUNCTION("IFERROR(RANK(raw!$H9377,Filter(raw!$H$2:$H10000,raw!$B$2:$B10000=raw!$B9377),1),"""")"),"")</f>
        <v/>
      </c>
      <c r="E9378" s="40" t="str">
        <f t="array" ref="E9378">IFERROR(INDEX(raw!$B:$H,MATCH(1,(raw!$B:$B=$B9378)*(raw!$D:$D=$C9378),0),7), "n/a")</f>
        <v/>
      </c>
    </row>
    <row r="9379">
      <c r="B9379" s="39" t="str">
        <f>IFERROR(raw!$B9378,"")</f>
        <v/>
      </c>
      <c r="C9379" s="39" t="str">
        <f>IFERROR(raw!$D9378,"")</f>
        <v/>
      </c>
      <c r="D9379" s="39" t="str">
        <f>IFERROR(__xludf.DUMMYFUNCTION("IFERROR(RANK(raw!$H9378,Filter(raw!$H$2:$H10000,raw!$B$2:$B10000=raw!$B9378),1),"""")"),"")</f>
        <v/>
      </c>
      <c r="E9379" s="40" t="str">
        <f t="array" ref="E9379">IFERROR(INDEX(raw!$B:$H,MATCH(1,(raw!$B:$B=$B9379)*(raw!$D:$D=$C9379),0),7), "n/a")</f>
        <v/>
      </c>
    </row>
    <row r="9380">
      <c r="B9380" s="39" t="str">
        <f>IFERROR(raw!$B9379,"")</f>
        <v/>
      </c>
      <c r="C9380" s="39" t="str">
        <f>IFERROR(raw!$D9379,"")</f>
        <v/>
      </c>
      <c r="D9380" s="39" t="str">
        <f>IFERROR(__xludf.DUMMYFUNCTION("IFERROR(RANK(raw!$H9379,Filter(raw!$H$2:$H10000,raw!$B$2:$B10000=raw!$B9379),1),"""")"),"")</f>
        <v/>
      </c>
      <c r="E9380" s="40" t="str">
        <f t="array" ref="E9380">IFERROR(INDEX(raw!$B:$H,MATCH(1,(raw!$B:$B=$B9380)*(raw!$D:$D=$C9380),0),7), "n/a")</f>
        <v/>
      </c>
    </row>
    <row r="9381">
      <c r="B9381" s="39" t="str">
        <f>IFERROR(raw!$B9380,"")</f>
        <v/>
      </c>
      <c r="C9381" s="39" t="str">
        <f>IFERROR(raw!$D9380,"")</f>
        <v/>
      </c>
      <c r="D9381" s="39" t="str">
        <f>IFERROR(__xludf.DUMMYFUNCTION("IFERROR(RANK(raw!$H9380,Filter(raw!$H$2:$H10000,raw!$B$2:$B10000=raw!$B9380),1),"""")"),"")</f>
        <v/>
      </c>
      <c r="E9381" s="40" t="str">
        <f t="array" ref="E9381">IFERROR(INDEX(raw!$B:$H,MATCH(1,(raw!$B:$B=$B9381)*(raw!$D:$D=$C9381),0),7), "n/a")</f>
        <v/>
      </c>
    </row>
    <row r="9382">
      <c r="B9382" s="39" t="str">
        <f>IFERROR(raw!$B9381,"")</f>
        <v/>
      </c>
      <c r="C9382" s="39" t="str">
        <f>IFERROR(raw!$D9381,"")</f>
        <v/>
      </c>
      <c r="D9382" s="39" t="str">
        <f>IFERROR(__xludf.DUMMYFUNCTION("IFERROR(RANK(raw!$H9381,Filter(raw!$H$2:$H10000,raw!$B$2:$B10000=raw!$B9381),1),"""")"),"")</f>
        <v/>
      </c>
      <c r="E9382" s="40" t="str">
        <f t="array" ref="E9382">IFERROR(INDEX(raw!$B:$H,MATCH(1,(raw!$B:$B=$B9382)*(raw!$D:$D=$C9382),0),7), "n/a")</f>
        <v/>
      </c>
    </row>
    <row r="9383">
      <c r="B9383" s="39" t="str">
        <f>IFERROR(raw!$B9382,"")</f>
        <v/>
      </c>
      <c r="C9383" s="39" t="str">
        <f>IFERROR(raw!$D9382,"")</f>
        <v/>
      </c>
      <c r="D9383" s="39" t="str">
        <f>IFERROR(__xludf.DUMMYFUNCTION("IFERROR(RANK(raw!$H9382,Filter(raw!$H$2:$H10000,raw!$B$2:$B10000=raw!$B9382),1),"""")"),"")</f>
        <v/>
      </c>
      <c r="E9383" s="40" t="str">
        <f t="array" ref="E9383">IFERROR(INDEX(raw!$B:$H,MATCH(1,(raw!$B:$B=$B9383)*(raw!$D:$D=$C9383),0),7), "n/a")</f>
        <v/>
      </c>
    </row>
    <row r="9384">
      <c r="B9384" s="39" t="str">
        <f>IFERROR(raw!$B9383,"")</f>
        <v/>
      </c>
      <c r="C9384" s="39" t="str">
        <f>IFERROR(raw!$D9383,"")</f>
        <v/>
      </c>
      <c r="D9384" s="39" t="str">
        <f>IFERROR(__xludf.DUMMYFUNCTION("IFERROR(RANK(raw!$H9383,Filter(raw!$H$2:$H10000,raw!$B$2:$B10000=raw!$B9383),1),"""")"),"")</f>
        <v/>
      </c>
      <c r="E9384" s="40" t="str">
        <f t="array" ref="E9384">IFERROR(INDEX(raw!$B:$H,MATCH(1,(raw!$B:$B=$B9384)*(raw!$D:$D=$C9384),0),7), "n/a")</f>
        <v/>
      </c>
    </row>
    <row r="9385">
      <c r="B9385" s="39" t="str">
        <f>IFERROR(raw!$B9384,"")</f>
        <v/>
      </c>
      <c r="C9385" s="39" t="str">
        <f>IFERROR(raw!$D9384,"")</f>
        <v/>
      </c>
      <c r="D9385" s="39" t="str">
        <f>IFERROR(__xludf.DUMMYFUNCTION("IFERROR(RANK(raw!$H9384,Filter(raw!$H$2:$H10000,raw!$B$2:$B10000=raw!$B9384),1),"""")"),"")</f>
        <v/>
      </c>
      <c r="E9385" s="40" t="str">
        <f t="array" ref="E9385">IFERROR(INDEX(raw!$B:$H,MATCH(1,(raw!$B:$B=$B9385)*(raw!$D:$D=$C9385),0),7), "n/a")</f>
        <v/>
      </c>
    </row>
    <row r="9386">
      <c r="B9386" s="39" t="str">
        <f>IFERROR(raw!$B9385,"")</f>
        <v/>
      </c>
      <c r="C9386" s="39" t="str">
        <f>IFERROR(raw!$D9385,"")</f>
        <v/>
      </c>
      <c r="D9386" s="39" t="str">
        <f>IFERROR(__xludf.DUMMYFUNCTION("IFERROR(RANK(raw!$H9385,Filter(raw!$H$2:$H10000,raw!$B$2:$B10000=raw!$B9385),1),"""")"),"")</f>
        <v/>
      </c>
      <c r="E9386" s="40" t="str">
        <f t="array" ref="E9386">IFERROR(INDEX(raw!$B:$H,MATCH(1,(raw!$B:$B=$B9386)*(raw!$D:$D=$C9386),0),7), "n/a")</f>
        <v/>
      </c>
    </row>
    <row r="9387">
      <c r="B9387" s="39" t="str">
        <f>IFERROR(raw!$B9386,"")</f>
        <v/>
      </c>
      <c r="C9387" s="39" t="str">
        <f>IFERROR(raw!$D9386,"")</f>
        <v/>
      </c>
      <c r="D9387" s="39" t="str">
        <f>IFERROR(__xludf.DUMMYFUNCTION("IFERROR(RANK(raw!$H9386,Filter(raw!$H$2:$H10000,raw!$B$2:$B10000=raw!$B9386),1),"""")"),"")</f>
        <v/>
      </c>
      <c r="E9387" s="40" t="str">
        <f t="array" ref="E9387">IFERROR(INDEX(raw!$B:$H,MATCH(1,(raw!$B:$B=$B9387)*(raw!$D:$D=$C9387),0),7), "n/a")</f>
        <v/>
      </c>
    </row>
    <row r="9388">
      <c r="B9388" s="39" t="str">
        <f>IFERROR(raw!$B9387,"")</f>
        <v/>
      </c>
      <c r="C9388" s="39" t="str">
        <f>IFERROR(raw!$D9387,"")</f>
        <v/>
      </c>
      <c r="D9388" s="39" t="str">
        <f>IFERROR(__xludf.DUMMYFUNCTION("IFERROR(RANK(raw!$H9387,Filter(raw!$H$2:$H10000,raw!$B$2:$B10000=raw!$B9387),1),"""")"),"")</f>
        <v/>
      </c>
      <c r="E9388" s="40" t="str">
        <f t="array" ref="E9388">IFERROR(INDEX(raw!$B:$H,MATCH(1,(raw!$B:$B=$B9388)*(raw!$D:$D=$C9388),0),7), "n/a")</f>
        <v/>
      </c>
    </row>
    <row r="9389">
      <c r="B9389" s="39" t="str">
        <f>IFERROR(raw!$B9388,"")</f>
        <v/>
      </c>
      <c r="C9389" s="39" t="str">
        <f>IFERROR(raw!$D9388,"")</f>
        <v/>
      </c>
      <c r="D9389" s="39" t="str">
        <f>IFERROR(__xludf.DUMMYFUNCTION("IFERROR(RANK(raw!$H9388,Filter(raw!$H$2:$H10000,raw!$B$2:$B10000=raw!$B9388),1),"""")"),"")</f>
        <v/>
      </c>
      <c r="E9389" s="40" t="str">
        <f t="array" ref="E9389">IFERROR(INDEX(raw!$B:$H,MATCH(1,(raw!$B:$B=$B9389)*(raw!$D:$D=$C9389),0),7), "n/a")</f>
        <v/>
      </c>
    </row>
    <row r="9390">
      <c r="B9390" s="39" t="str">
        <f>IFERROR(raw!$B9389,"")</f>
        <v/>
      </c>
      <c r="C9390" s="39" t="str">
        <f>IFERROR(raw!$D9389,"")</f>
        <v/>
      </c>
      <c r="D9390" s="39" t="str">
        <f>IFERROR(__xludf.DUMMYFUNCTION("IFERROR(RANK(raw!$H9389,Filter(raw!$H$2:$H10000,raw!$B$2:$B10000=raw!$B9389),1),"""")"),"")</f>
        <v/>
      </c>
      <c r="E9390" s="40" t="str">
        <f t="array" ref="E9390">IFERROR(INDEX(raw!$B:$H,MATCH(1,(raw!$B:$B=$B9390)*(raw!$D:$D=$C9390),0),7), "n/a")</f>
        <v/>
      </c>
    </row>
    <row r="9391">
      <c r="B9391" s="39" t="str">
        <f>IFERROR(raw!$B9390,"")</f>
        <v/>
      </c>
      <c r="C9391" s="39" t="str">
        <f>IFERROR(raw!$D9390,"")</f>
        <v/>
      </c>
      <c r="D9391" s="39" t="str">
        <f>IFERROR(__xludf.DUMMYFUNCTION("IFERROR(RANK(raw!$H9390,Filter(raw!$H$2:$H10000,raw!$B$2:$B10000=raw!$B9390),1),"""")"),"")</f>
        <v/>
      </c>
      <c r="E9391" s="40" t="str">
        <f t="array" ref="E9391">IFERROR(INDEX(raw!$B:$H,MATCH(1,(raw!$B:$B=$B9391)*(raw!$D:$D=$C9391),0),7), "n/a")</f>
        <v/>
      </c>
    </row>
    <row r="9392">
      <c r="B9392" s="39" t="str">
        <f>IFERROR(raw!$B9391,"")</f>
        <v/>
      </c>
      <c r="C9392" s="39" t="str">
        <f>IFERROR(raw!$D9391,"")</f>
        <v/>
      </c>
      <c r="D9392" s="39" t="str">
        <f>IFERROR(__xludf.DUMMYFUNCTION("IFERROR(RANK(raw!$H9391,Filter(raw!$H$2:$H10000,raw!$B$2:$B10000=raw!$B9391),1),"""")"),"")</f>
        <v/>
      </c>
      <c r="E9392" s="40" t="str">
        <f t="array" ref="E9392">IFERROR(INDEX(raw!$B:$H,MATCH(1,(raw!$B:$B=$B9392)*(raw!$D:$D=$C9392),0),7), "n/a")</f>
        <v/>
      </c>
    </row>
    <row r="9393">
      <c r="B9393" s="39" t="str">
        <f>IFERROR(raw!$B9392,"")</f>
        <v/>
      </c>
      <c r="C9393" s="39" t="str">
        <f>IFERROR(raw!$D9392,"")</f>
        <v/>
      </c>
      <c r="D9393" s="39" t="str">
        <f>IFERROR(__xludf.DUMMYFUNCTION("IFERROR(RANK(raw!$H9392,Filter(raw!$H$2:$H10000,raw!$B$2:$B10000=raw!$B9392),1),"""")"),"")</f>
        <v/>
      </c>
      <c r="E9393" s="40" t="str">
        <f t="array" ref="E9393">IFERROR(INDEX(raw!$B:$H,MATCH(1,(raw!$B:$B=$B9393)*(raw!$D:$D=$C9393),0),7), "n/a")</f>
        <v/>
      </c>
    </row>
    <row r="9394">
      <c r="B9394" s="39" t="str">
        <f>IFERROR(raw!$B9393,"")</f>
        <v/>
      </c>
      <c r="C9394" s="39" t="str">
        <f>IFERROR(raw!$D9393,"")</f>
        <v/>
      </c>
      <c r="D9394" s="39" t="str">
        <f>IFERROR(__xludf.DUMMYFUNCTION("IFERROR(RANK(raw!$H9393,Filter(raw!$H$2:$H10000,raw!$B$2:$B10000=raw!$B9393),1),"""")"),"")</f>
        <v/>
      </c>
      <c r="E9394" s="40" t="str">
        <f t="array" ref="E9394">IFERROR(INDEX(raw!$B:$H,MATCH(1,(raw!$B:$B=$B9394)*(raw!$D:$D=$C9394),0),7), "n/a")</f>
        <v/>
      </c>
    </row>
    <row r="9395">
      <c r="B9395" s="39" t="str">
        <f>IFERROR(raw!$B9394,"")</f>
        <v/>
      </c>
      <c r="C9395" s="39" t="str">
        <f>IFERROR(raw!$D9394,"")</f>
        <v/>
      </c>
      <c r="D9395" s="39" t="str">
        <f>IFERROR(__xludf.DUMMYFUNCTION("IFERROR(RANK(raw!$H9394,Filter(raw!$H$2:$H10000,raw!$B$2:$B10000=raw!$B9394),1),"""")"),"")</f>
        <v/>
      </c>
      <c r="E9395" s="40" t="str">
        <f t="array" ref="E9395">IFERROR(INDEX(raw!$B:$H,MATCH(1,(raw!$B:$B=$B9395)*(raw!$D:$D=$C9395),0),7), "n/a")</f>
        <v/>
      </c>
    </row>
    <row r="9396">
      <c r="B9396" s="39" t="str">
        <f>IFERROR(raw!$B9395,"")</f>
        <v/>
      </c>
      <c r="C9396" s="39" t="str">
        <f>IFERROR(raw!$D9395,"")</f>
        <v/>
      </c>
      <c r="D9396" s="39" t="str">
        <f>IFERROR(__xludf.DUMMYFUNCTION("IFERROR(RANK(raw!$H9395,Filter(raw!$H$2:$H10000,raw!$B$2:$B10000=raw!$B9395),1),"""")"),"")</f>
        <v/>
      </c>
      <c r="E9396" s="40" t="str">
        <f t="array" ref="E9396">IFERROR(INDEX(raw!$B:$H,MATCH(1,(raw!$B:$B=$B9396)*(raw!$D:$D=$C9396),0),7), "n/a")</f>
        <v/>
      </c>
    </row>
    <row r="9397">
      <c r="B9397" s="39" t="str">
        <f>IFERROR(raw!$B9396,"")</f>
        <v/>
      </c>
      <c r="C9397" s="39" t="str">
        <f>IFERROR(raw!$D9396,"")</f>
        <v/>
      </c>
      <c r="D9397" s="39" t="str">
        <f>IFERROR(__xludf.DUMMYFUNCTION("IFERROR(RANK(raw!$H9396,Filter(raw!$H$2:$H10000,raw!$B$2:$B10000=raw!$B9396),1),"""")"),"")</f>
        <v/>
      </c>
      <c r="E9397" s="40" t="str">
        <f t="array" ref="E9397">IFERROR(INDEX(raw!$B:$H,MATCH(1,(raw!$B:$B=$B9397)*(raw!$D:$D=$C9397),0),7), "n/a")</f>
        <v/>
      </c>
    </row>
    <row r="9398">
      <c r="B9398" s="39" t="str">
        <f>IFERROR(raw!$B9397,"")</f>
        <v/>
      </c>
      <c r="C9398" s="39" t="str">
        <f>IFERROR(raw!$D9397,"")</f>
        <v/>
      </c>
      <c r="D9398" s="39" t="str">
        <f>IFERROR(__xludf.DUMMYFUNCTION("IFERROR(RANK(raw!$H9397,Filter(raw!$H$2:$H10000,raw!$B$2:$B10000=raw!$B9397),1),"""")"),"")</f>
        <v/>
      </c>
      <c r="E9398" s="40" t="str">
        <f t="array" ref="E9398">IFERROR(INDEX(raw!$B:$H,MATCH(1,(raw!$B:$B=$B9398)*(raw!$D:$D=$C9398),0),7), "n/a")</f>
        <v/>
      </c>
    </row>
    <row r="9399">
      <c r="B9399" s="39" t="str">
        <f>IFERROR(raw!$B9398,"")</f>
        <v/>
      </c>
      <c r="C9399" s="39" t="str">
        <f>IFERROR(raw!$D9398,"")</f>
        <v/>
      </c>
      <c r="D9399" s="39" t="str">
        <f>IFERROR(__xludf.DUMMYFUNCTION("IFERROR(RANK(raw!$H9398,Filter(raw!$H$2:$H10000,raw!$B$2:$B10000=raw!$B9398),1),"""")"),"")</f>
        <v/>
      </c>
      <c r="E9399" s="40" t="str">
        <f t="array" ref="E9399">IFERROR(INDEX(raw!$B:$H,MATCH(1,(raw!$B:$B=$B9399)*(raw!$D:$D=$C9399),0),7), "n/a")</f>
        <v/>
      </c>
    </row>
    <row r="9400">
      <c r="B9400" s="39" t="str">
        <f>IFERROR(raw!$B9399,"")</f>
        <v/>
      </c>
      <c r="C9400" s="39" t="str">
        <f>IFERROR(raw!$D9399,"")</f>
        <v/>
      </c>
      <c r="D9400" s="39" t="str">
        <f>IFERROR(__xludf.DUMMYFUNCTION("IFERROR(RANK(raw!$H9399,Filter(raw!$H$2:$H10000,raw!$B$2:$B10000=raw!$B9399),1),"""")"),"")</f>
        <v/>
      </c>
      <c r="E9400" s="40" t="str">
        <f t="array" ref="E9400">IFERROR(INDEX(raw!$B:$H,MATCH(1,(raw!$B:$B=$B9400)*(raw!$D:$D=$C9400),0),7), "n/a")</f>
        <v/>
      </c>
    </row>
    <row r="9401">
      <c r="B9401" s="39" t="str">
        <f>IFERROR(raw!$B9400,"")</f>
        <v/>
      </c>
      <c r="C9401" s="39" t="str">
        <f>IFERROR(raw!$D9400,"")</f>
        <v/>
      </c>
      <c r="D9401" s="39" t="str">
        <f>IFERROR(__xludf.DUMMYFUNCTION("IFERROR(RANK(raw!$H9400,Filter(raw!$H$2:$H10000,raw!$B$2:$B10000=raw!$B9400),1),"""")"),"")</f>
        <v/>
      </c>
      <c r="E9401" s="40" t="str">
        <f t="array" ref="E9401">IFERROR(INDEX(raw!$B:$H,MATCH(1,(raw!$B:$B=$B9401)*(raw!$D:$D=$C9401),0),7), "n/a")</f>
        <v/>
      </c>
    </row>
    <row r="9402">
      <c r="B9402" s="39" t="str">
        <f>IFERROR(raw!$B9401,"")</f>
        <v/>
      </c>
      <c r="C9402" s="39" t="str">
        <f>IFERROR(raw!$D9401,"")</f>
        <v/>
      </c>
      <c r="D9402" s="39" t="str">
        <f>IFERROR(__xludf.DUMMYFUNCTION("IFERROR(RANK(raw!$H9401,Filter(raw!$H$2:$H10000,raw!$B$2:$B10000=raw!$B9401),1),"""")"),"")</f>
        <v/>
      </c>
      <c r="E9402" s="40" t="str">
        <f t="array" ref="E9402">IFERROR(INDEX(raw!$B:$H,MATCH(1,(raw!$B:$B=$B9402)*(raw!$D:$D=$C9402),0),7), "n/a")</f>
        <v/>
      </c>
    </row>
    <row r="9403">
      <c r="B9403" s="39" t="str">
        <f>IFERROR(raw!$B9402,"")</f>
        <v/>
      </c>
      <c r="C9403" s="39" t="str">
        <f>IFERROR(raw!$D9402,"")</f>
        <v/>
      </c>
      <c r="D9403" s="39" t="str">
        <f>IFERROR(__xludf.DUMMYFUNCTION("IFERROR(RANK(raw!$H9402,Filter(raw!$H$2:$H10000,raw!$B$2:$B10000=raw!$B9402),1),"""")"),"")</f>
        <v/>
      </c>
      <c r="E9403" s="40" t="str">
        <f t="array" ref="E9403">IFERROR(INDEX(raw!$B:$H,MATCH(1,(raw!$B:$B=$B9403)*(raw!$D:$D=$C9403),0),7), "n/a")</f>
        <v/>
      </c>
    </row>
    <row r="9404">
      <c r="B9404" s="39" t="str">
        <f>IFERROR(raw!$B9403,"")</f>
        <v/>
      </c>
      <c r="C9404" s="39" t="str">
        <f>IFERROR(raw!$D9403,"")</f>
        <v/>
      </c>
      <c r="D9404" s="39" t="str">
        <f>IFERROR(__xludf.DUMMYFUNCTION("IFERROR(RANK(raw!$H9403,Filter(raw!$H$2:$H10000,raw!$B$2:$B10000=raw!$B9403),1),"""")"),"")</f>
        <v/>
      </c>
      <c r="E9404" s="40" t="str">
        <f t="array" ref="E9404">IFERROR(INDEX(raw!$B:$H,MATCH(1,(raw!$B:$B=$B9404)*(raw!$D:$D=$C9404),0),7), "n/a")</f>
        <v/>
      </c>
    </row>
    <row r="9405">
      <c r="B9405" s="39" t="str">
        <f>IFERROR(raw!$B9404,"")</f>
        <v/>
      </c>
      <c r="C9405" s="39" t="str">
        <f>IFERROR(raw!$D9404,"")</f>
        <v/>
      </c>
      <c r="D9405" s="39" t="str">
        <f>IFERROR(__xludf.DUMMYFUNCTION("IFERROR(RANK(raw!$H9404,Filter(raw!$H$2:$H10000,raw!$B$2:$B10000=raw!$B9404),1),"""")"),"")</f>
        <v/>
      </c>
      <c r="E9405" s="40" t="str">
        <f t="array" ref="E9405">IFERROR(INDEX(raw!$B:$H,MATCH(1,(raw!$B:$B=$B9405)*(raw!$D:$D=$C9405),0),7), "n/a")</f>
        <v/>
      </c>
    </row>
    <row r="9406">
      <c r="B9406" s="39" t="str">
        <f>IFERROR(raw!$B9405,"")</f>
        <v/>
      </c>
      <c r="C9406" s="39" t="str">
        <f>IFERROR(raw!$D9405,"")</f>
        <v/>
      </c>
      <c r="D9406" s="39" t="str">
        <f>IFERROR(__xludf.DUMMYFUNCTION("IFERROR(RANK(raw!$H9405,Filter(raw!$H$2:$H10000,raw!$B$2:$B10000=raw!$B9405),1),"""")"),"")</f>
        <v/>
      </c>
      <c r="E9406" s="40" t="str">
        <f t="array" ref="E9406">IFERROR(INDEX(raw!$B:$H,MATCH(1,(raw!$B:$B=$B9406)*(raw!$D:$D=$C9406),0),7), "n/a")</f>
        <v/>
      </c>
    </row>
    <row r="9407">
      <c r="B9407" s="39" t="str">
        <f>IFERROR(raw!$B9406,"")</f>
        <v/>
      </c>
      <c r="C9407" s="39" t="str">
        <f>IFERROR(raw!$D9406,"")</f>
        <v/>
      </c>
      <c r="D9407" s="39" t="str">
        <f>IFERROR(__xludf.DUMMYFUNCTION("IFERROR(RANK(raw!$H9406,Filter(raw!$H$2:$H10000,raw!$B$2:$B10000=raw!$B9406),1),"""")"),"")</f>
        <v/>
      </c>
      <c r="E9407" s="40" t="str">
        <f t="array" ref="E9407">IFERROR(INDEX(raw!$B:$H,MATCH(1,(raw!$B:$B=$B9407)*(raw!$D:$D=$C9407),0),7), "n/a")</f>
        <v/>
      </c>
    </row>
    <row r="9408">
      <c r="B9408" s="39" t="str">
        <f>IFERROR(raw!$B9407,"")</f>
        <v/>
      </c>
      <c r="C9408" s="39" t="str">
        <f>IFERROR(raw!$D9407,"")</f>
        <v/>
      </c>
      <c r="D9408" s="39" t="str">
        <f>IFERROR(__xludf.DUMMYFUNCTION("IFERROR(RANK(raw!$H9407,Filter(raw!$H$2:$H10000,raw!$B$2:$B10000=raw!$B9407),1),"""")"),"")</f>
        <v/>
      </c>
      <c r="E9408" s="40" t="str">
        <f t="array" ref="E9408">IFERROR(INDEX(raw!$B:$H,MATCH(1,(raw!$B:$B=$B9408)*(raw!$D:$D=$C9408),0),7), "n/a")</f>
        <v/>
      </c>
    </row>
    <row r="9409">
      <c r="B9409" s="39" t="str">
        <f>IFERROR(raw!$B9408,"")</f>
        <v/>
      </c>
      <c r="C9409" s="39" t="str">
        <f>IFERROR(raw!$D9408,"")</f>
        <v/>
      </c>
      <c r="D9409" s="39" t="str">
        <f>IFERROR(__xludf.DUMMYFUNCTION("IFERROR(RANK(raw!$H9408,Filter(raw!$H$2:$H10000,raw!$B$2:$B10000=raw!$B9408),1),"""")"),"")</f>
        <v/>
      </c>
      <c r="E9409" s="40" t="str">
        <f t="array" ref="E9409">IFERROR(INDEX(raw!$B:$H,MATCH(1,(raw!$B:$B=$B9409)*(raw!$D:$D=$C9409),0),7), "n/a")</f>
        <v/>
      </c>
    </row>
    <row r="9410">
      <c r="B9410" s="39" t="str">
        <f>IFERROR(raw!$B9409,"")</f>
        <v/>
      </c>
      <c r="C9410" s="39" t="str">
        <f>IFERROR(raw!$D9409,"")</f>
        <v/>
      </c>
      <c r="D9410" s="39" t="str">
        <f>IFERROR(__xludf.DUMMYFUNCTION("IFERROR(RANK(raw!$H9409,Filter(raw!$H$2:$H10000,raw!$B$2:$B10000=raw!$B9409),1),"""")"),"")</f>
        <v/>
      </c>
      <c r="E9410" s="40" t="str">
        <f t="array" ref="E9410">IFERROR(INDEX(raw!$B:$H,MATCH(1,(raw!$B:$B=$B9410)*(raw!$D:$D=$C9410),0),7), "n/a")</f>
        <v/>
      </c>
    </row>
    <row r="9411">
      <c r="B9411" s="39" t="str">
        <f>IFERROR(raw!$B9410,"")</f>
        <v/>
      </c>
      <c r="C9411" s="39" t="str">
        <f>IFERROR(raw!$D9410,"")</f>
        <v/>
      </c>
      <c r="D9411" s="39" t="str">
        <f>IFERROR(__xludf.DUMMYFUNCTION("IFERROR(RANK(raw!$H9410,Filter(raw!$H$2:$H10000,raw!$B$2:$B10000=raw!$B9410),1),"""")"),"")</f>
        <v/>
      </c>
      <c r="E9411" s="40" t="str">
        <f t="array" ref="E9411">IFERROR(INDEX(raw!$B:$H,MATCH(1,(raw!$B:$B=$B9411)*(raw!$D:$D=$C9411),0),7), "n/a")</f>
        <v/>
      </c>
    </row>
    <row r="9412">
      <c r="B9412" s="39" t="str">
        <f>IFERROR(raw!$B9411,"")</f>
        <v/>
      </c>
      <c r="C9412" s="39" t="str">
        <f>IFERROR(raw!$D9411,"")</f>
        <v/>
      </c>
      <c r="D9412" s="39" t="str">
        <f>IFERROR(__xludf.DUMMYFUNCTION("IFERROR(RANK(raw!$H9411,Filter(raw!$H$2:$H10000,raw!$B$2:$B10000=raw!$B9411),1),"""")"),"")</f>
        <v/>
      </c>
      <c r="E9412" s="40" t="str">
        <f t="array" ref="E9412">IFERROR(INDEX(raw!$B:$H,MATCH(1,(raw!$B:$B=$B9412)*(raw!$D:$D=$C9412),0),7), "n/a")</f>
        <v/>
      </c>
    </row>
    <row r="9413">
      <c r="B9413" s="39" t="str">
        <f>IFERROR(raw!$B9412,"")</f>
        <v/>
      </c>
      <c r="C9413" s="39" t="str">
        <f>IFERROR(raw!$D9412,"")</f>
        <v/>
      </c>
      <c r="D9413" s="39" t="str">
        <f>IFERROR(__xludf.DUMMYFUNCTION("IFERROR(RANK(raw!$H9412,Filter(raw!$H$2:$H10000,raw!$B$2:$B10000=raw!$B9412),1),"""")"),"")</f>
        <v/>
      </c>
      <c r="E9413" s="40" t="str">
        <f t="array" ref="E9413">IFERROR(INDEX(raw!$B:$H,MATCH(1,(raw!$B:$B=$B9413)*(raw!$D:$D=$C9413),0),7), "n/a")</f>
        <v/>
      </c>
    </row>
    <row r="9414">
      <c r="B9414" s="39" t="str">
        <f>IFERROR(raw!$B9413,"")</f>
        <v/>
      </c>
      <c r="C9414" s="39" t="str">
        <f>IFERROR(raw!$D9413,"")</f>
        <v/>
      </c>
      <c r="D9414" s="39" t="str">
        <f>IFERROR(__xludf.DUMMYFUNCTION("IFERROR(RANK(raw!$H9413,Filter(raw!$H$2:$H10000,raw!$B$2:$B10000=raw!$B9413),1),"""")"),"")</f>
        <v/>
      </c>
      <c r="E9414" s="40" t="str">
        <f t="array" ref="E9414">IFERROR(INDEX(raw!$B:$H,MATCH(1,(raw!$B:$B=$B9414)*(raw!$D:$D=$C9414),0),7), "n/a")</f>
        <v/>
      </c>
    </row>
    <row r="9415">
      <c r="B9415" s="39" t="str">
        <f>IFERROR(raw!$B9414,"")</f>
        <v/>
      </c>
      <c r="C9415" s="39" t="str">
        <f>IFERROR(raw!$D9414,"")</f>
        <v/>
      </c>
      <c r="D9415" s="39" t="str">
        <f>IFERROR(__xludf.DUMMYFUNCTION("IFERROR(RANK(raw!$H9414,Filter(raw!$H$2:$H10000,raw!$B$2:$B10000=raw!$B9414),1),"""")"),"")</f>
        <v/>
      </c>
      <c r="E9415" s="40" t="str">
        <f t="array" ref="E9415">IFERROR(INDEX(raw!$B:$H,MATCH(1,(raw!$B:$B=$B9415)*(raw!$D:$D=$C9415),0),7), "n/a")</f>
        <v/>
      </c>
    </row>
    <row r="9416">
      <c r="B9416" s="39" t="str">
        <f>IFERROR(raw!$B9415,"")</f>
        <v/>
      </c>
      <c r="C9416" s="39" t="str">
        <f>IFERROR(raw!$D9415,"")</f>
        <v/>
      </c>
      <c r="D9416" s="39" t="str">
        <f>IFERROR(__xludf.DUMMYFUNCTION("IFERROR(RANK(raw!$H9415,Filter(raw!$H$2:$H10000,raw!$B$2:$B10000=raw!$B9415),1),"""")"),"")</f>
        <v/>
      </c>
      <c r="E9416" s="40" t="str">
        <f t="array" ref="E9416">IFERROR(INDEX(raw!$B:$H,MATCH(1,(raw!$B:$B=$B9416)*(raw!$D:$D=$C9416),0),7), "n/a")</f>
        <v/>
      </c>
    </row>
    <row r="9417">
      <c r="B9417" s="39" t="str">
        <f>IFERROR(raw!$B9416,"")</f>
        <v/>
      </c>
      <c r="C9417" s="39" t="str">
        <f>IFERROR(raw!$D9416,"")</f>
        <v/>
      </c>
      <c r="D9417" s="39" t="str">
        <f>IFERROR(__xludf.DUMMYFUNCTION("IFERROR(RANK(raw!$H9416,Filter(raw!$H$2:$H10000,raw!$B$2:$B10000=raw!$B9416),1),"""")"),"")</f>
        <v/>
      </c>
      <c r="E9417" s="40" t="str">
        <f t="array" ref="E9417">IFERROR(INDEX(raw!$B:$H,MATCH(1,(raw!$B:$B=$B9417)*(raw!$D:$D=$C9417),0),7), "n/a")</f>
        <v/>
      </c>
    </row>
    <row r="9418">
      <c r="B9418" s="39" t="str">
        <f>IFERROR(raw!$B9417,"")</f>
        <v/>
      </c>
      <c r="C9418" s="39" t="str">
        <f>IFERROR(raw!$D9417,"")</f>
        <v/>
      </c>
      <c r="D9418" s="39" t="str">
        <f>IFERROR(__xludf.DUMMYFUNCTION("IFERROR(RANK(raw!$H9417,Filter(raw!$H$2:$H10000,raw!$B$2:$B10000=raw!$B9417),1),"""")"),"")</f>
        <v/>
      </c>
      <c r="E9418" s="40" t="str">
        <f t="array" ref="E9418">IFERROR(INDEX(raw!$B:$H,MATCH(1,(raw!$B:$B=$B9418)*(raw!$D:$D=$C9418),0),7), "n/a")</f>
        <v/>
      </c>
    </row>
    <row r="9419">
      <c r="B9419" s="39" t="str">
        <f>IFERROR(raw!$B9418,"")</f>
        <v/>
      </c>
      <c r="C9419" s="39" t="str">
        <f>IFERROR(raw!$D9418,"")</f>
        <v/>
      </c>
      <c r="D9419" s="39" t="str">
        <f>IFERROR(__xludf.DUMMYFUNCTION("IFERROR(RANK(raw!$H9418,Filter(raw!$H$2:$H10000,raw!$B$2:$B10000=raw!$B9418),1),"""")"),"")</f>
        <v/>
      </c>
      <c r="E9419" s="40" t="str">
        <f t="array" ref="E9419">IFERROR(INDEX(raw!$B:$H,MATCH(1,(raw!$B:$B=$B9419)*(raw!$D:$D=$C9419),0),7), "n/a")</f>
        <v/>
      </c>
    </row>
    <row r="9420">
      <c r="B9420" s="39" t="str">
        <f>IFERROR(raw!$B9419,"")</f>
        <v/>
      </c>
      <c r="C9420" s="39" t="str">
        <f>IFERROR(raw!$D9419,"")</f>
        <v/>
      </c>
      <c r="D9420" s="39" t="str">
        <f>IFERROR(__xludf.DUMMYFUNCTION("IFERROR(RANK(raw!$H9419,Filter(raw!$H$2:$H10000,raw!$B$2:$B10000=raw!$B9419),1),"""")"),"")</f>
        <v/>
      </c>
      <c r="E9420" s="40" t="str">
        <f t="array" ref="E9420">IFERROR(INDEX(raw!$B:$H,MATCH(1,(raw!$B:$B=$B9420)*(raw!$D:$D=$C9420),0),7), "n/a")</f>
        <v/>
      </c>
    </row>
    <row r="9421">
      <c r="B9421" s="39" t="str">
        <f>IFERROR(raw!$B9420,"")</f>
        <v/>
      </c>
      <c r="C9421" s="39" t="str">
        <f>IFERROR(raw!$D9420,"")</f>
        <v/>
      </c>
      <c r="D9421" s="39" t="str">
        <f>IFERROR(__xludf.DUMMYFUNCTION("IFERROR(RANK(raw!$H9420,Filter(raw!$H$2:$H10000,raw!$B$2:$B10000=raw!$B9420),1),"""")"),"")</f>
        <v/>
      </c>
      <c r="E9421" s="40" t="str">
        <f t="array" ref="E9421">IFERROR(INDEX(raw!$B:$H,MATCH(1,(raw!$B:$B=$B9421)*(raw!$D:$D=$C9421),0),7), "n/a")</f>
        <v/>
      </c>
    </row>
    <row r="9422">
      <c r="B9422" s="39" t="str">
        <f>IFERROR(raw!$B9421,"")</f>
        <v/>
      </c>
      <c r="C9422" s="39" t="str">
        <f>IFERROR(raw!$D9421,"")</f>
        <v/>
      </c>
      <c r="D9422" s="39" t="str">
        <f>IFERROR(__xludf.DUMMYFUNCTION("IFERROR(RANK(raw!$H9421,Filter(raw!$H$2:$H10000,raw!$B$2:$B10000=raw!$B9421),1),"""")"),"")</f>
        <v/>
      </c>
      <c r="E9422" s="40" t="str">
        <f t="array" ref="E9422">IFERROR(INDEX(raw!$B:$H,MATCH(1,(raw!$B:$B=$B9422)*(raw!$D:$D=$C9422),0),7), "n/a")</f>
        <v/>
      </c>
    </row>
    <row r="9423">
      <c r="B9423" s="39" t="str">
        <f>IFERROR(raw!$B9422,"")</f>
        <v/>
      </c>
      <c r="C9423" s="39" t="str">
        <f>IFERROR(raw!$D9422,"")</f>
        <v/>
      </c>
      <c r="D9423" s="39" t="str">
        <f>IFERROR(__xludf.DUMMYFUNCTION("IFERROR(RANK(raw!$H9422,Filter(raw!$H$2:$H10000,raw!$B$2:$B10000=raw!$B9422),1),"""")"),"")</f>
        <v/>
      </c>
      <c r="E9423" s="40" t="str">
        <f t="array" ref="E9423">IFERROR(INDEX(raw!$B:$H,MATCH(1,(raw!$B:$B=$B9423)*(raw!$D:$D=$C9423),0),7), "n/a")</f>
        <v/>
      </c>
    </row>
    <row r="9424">
      <c r="B9424" s="39" t="str">
        <f>IFERROR(raw!$B9423,"")</f>
        <v/>
      </c>
      <c r="C9424" s="39" t="str">
        <f>IFERROR(raw!$D9423,"")</f>
        <v/>
      </c>
      <c r="D9424" s="39" t="str">
        <f>IFERROR(__xludf.DUMMYFUNCTION("IFERROR(RANK(raw!$H9423,Filter(raw!$H$2:$H10000,raw!$B$2:$B10000=raw!$B9423),1),"""")"),"")</f>
        <v/>
      </c>
      <c r="E9424" s="40" t="str">
        <f t="array" ref="E9424">IFERROR(INDEX(raw!$B:$H,MATCH(1,(raw!$B:$B=$B9424)*(raw!$D:$D=$C9424),0),7), "n/a")</f>
        <v/>
      </c>
    </row>
    <row r="9425">
      <c r="B9425" s="39" t="str">
        <f>IFERROR(raw!$B9424,"")</f>
        <v/>
      </c>
      <c r="C9425" s="39" t="str">
        <f>IFERROR(raw!$D9424,"")</f>
        <v/>
      </c>
      <c r="D9425" s="39" t="str">
        <f>IFERROR(__xludf.DUMMYFUNCTION("IFERROR(RANK(raw!$H9424,Filter(raw!$H$2:$H10000,raw!$B$2:$B10000=raw!$B9424),1),"""")"),"")</f>
        <v/>
      </c>
      <c r="E9425" s="40" t="str">
        <f t="array" ref="E9425">IFERROR(INDEX(raw!$B:$H,MATCH(1,(raw!$B:$B=$B9425)*(raw!$D:$D=$C9425),0),7), "n/a")</f>
        <v/>
      </c>
    </row>
    <row r="9426">
      <c r="B9426" s="39" t="str">
        <f>IFERROR(raw!$B9425,"")</f>
        <v/>
      </c>
      <c r="C9426" s="39" t="str">
        <f>IFERROR(raw!$D9425,"")</f>
        <v/>
      </c>
      <c r="D9426" s="39" t="str">
        <f>IFERROR(__xludf.DUMMYFUNCTION("IFERROR(RANK(raw!$H9425,Filter(raw!$H$2:$H10000,raw!$B$2:$B10000=raw!$B9425),1),"""")"),"")</f>
        <v/>
      </c>
      <c r="E9426" s="40" t="str">
        <f t="array" ref="E9426">IFERROR(INDEX(raw!$B:$H,MATCH(1,(raw!$B:$B=$B9426)*(raw!$D:$D=$C9426),0),7), "n/a")</f>
        <v/>
      </c>
    </row>
    <row r="9427">
      <c r="B9427" s="39" t="str">
        <f>IFERROR(raw!$B9426,"")</f>
        <v/>
      </c>
      <c r="C9427" s="39" t="str">
        <f>IFERROR(raw!$D9426,"")</f>
        <v/>
      </c>
      <c r="D9427" s="39" t="str">
        <f>IFERROR(__xludf.DUMMYFUNCTION("IFERROR(RANK(raw!$H9426,Filter(raw!$H$2:$H10000,raw!$B$2:$B10000=raw!$B9426),1),"""")"),"")</f>
        <v/>
      </c>
      <c r="E9427" s="40" t="str">
        <f t="array" ref="E9427">IFERROR(INDEX(raw!$B:$H,MATCH(1,(raw!$B:$B=$B9427)*(raw!$D:$D=$C9427),0),7), "n/a")</f>
        <v/>
      </c>
    </row>
    <row r="9428">
      <c r="B9428" s="39" t="str">
        <f>IFERROR(raw!$B9427,"")</f>
        <v/>
      </c>
      <c r="C9428" s="39" t="str">
        <f>IFERROR(raw!$D9427,"")</f>
        <v/>
      </c>
      <c r="D9428" s="39" t="str">
        <f>IFERROR(__xludf.DUMMYFUNCTION("IFERROR(RANK(raw!$H9427,Filter(raw!$H$2:$H10000,raw!$B$2:$B10000=raw!$B9427),1),"""")"),"")</f>
        <v/>
      </c>
      <c r="E9428" s="40" t="str">
        <f t="array" ref="E9428">IFERROR(INDEX(raw!$B:$H,MATCH(1,(raw!$B:$B=$B9428)*(raw!$D:$D=$C9428),0),7), "n/a")</f>
        <v/>
      </c>
    </row>
    <row r="9429">
      <c r="B9429" s="39" t="str">
        <f>IFERROR(raw!$B9428,"")</f>
        <v/>
      </c>
      <c r="C9429" s="39" t="str">
        <f>IFERROR(raw!$D9428,"")</f>
        <v/>
      </c>
      <c r="D9429" s="39" t="str">
        <f>IFERROR(__xludf.DUMMYFUNCTION("IFERROR(RANK(raw!$H9428,Filter(raw!$H$2:$H10000,raw!$B$2:$B10000=raw!$B9428),1),"""")"),"")</f>
        <v/>
      </c>
      <c r="E9429" s="40" t="str">
        <f t="array" ref="E9429">IFERROR(INDEX(raw!$B:$H,MATCH(1,(raw!$B:$B=$B9429)*(raw!$D:$D=$C9429),0),7), "n/a")</f>
        <v/>
      </c>
    </row>
    <row r="9430">
      <c r="B9430" s="39" t="str">
        <f>IFERROR(raw!$B9429,"")</f>
        <v/>
      </c>
      <c r="C9430" s="39" t="str">
        <f>IFERROR(raw!$D9429,"")</f>
        <v/>
      </c>
      <c r="D9430" s="39" t="str">
        <f>IFERROR(__xludf.DUMMYFUNCTION("IFERROR(RANK(raw!$H9429,Filter(raw!$H$2:$H10000,raw!$B$2:$B10000=raw!$B9429),1),"""")"),"")</f>
        <v/>
      </c>
      <c r="E9430" s="40" t="str">
        <f t="array" ref="E9430">IFERROR(INDEX(raw!$B:$H,MATCH(1,(raw!$B:$B=$B9430)*(raw!$D:$D=$C9430),0),7), "n/a")</f>
        <v/>
      </c>
    </row>
    <row r="9431">
      <c r="B9431" s="39" t="str">
        <f>IFERROR(raw!$B9430,"")</f>
        <v/>
      </c>
      <c r="C9431" s="39" t="str">
        <f>IFERROR(raw!$D9430,"")</f>
        <v/>
      </c>
      <c r="D9431" s="39" t="str">
        <f>IFERROR(__xludf.DUMMYFUNCTION("IFERROR(RANK(raw!$H9430,Filter(raw!$H$2:$H10000,raw!$B$2:$B10000=raw!$B9430),1),"""")"),"")</f>
        <v/>
      </c>
      <c r="E9431" s="40" t="str">
        <f t="array" ref="E9431">IFERROR(INDEX(raw!$B:$H,MATCH(1,(raw!$B:$B=$B9431)*(raw!$D:$D=$C9431),0),7), "n/a")</f>
        <v/>
      </c>
    </row>
    <row r="9432">
      <c r="B9432" s="39" t="str">
        <f>IFERROR(raw!$B9431,"")</f>
        <v/>
      </c>
      <c r="C9432" s="39" t="str">
        <f>IFERROR(raw!$D9431,"")</f>
        <v/>
      </c>
      <c r="D9432" s="39" t="str">
        <f>IFERROR(__xludf.DUMMYFUNCTION("IFERROR(RANK(raw!$H9431,Filter(raw!$H$2:$H10000,raw!$B$2:$B10000=raw!$B9431),1),"""")"),"")</f>
        <v/>
      </c>
      <c r="E9432" s="40" t="str">
        <f t="array" ref="E9432">IFERROR(INDEX(raw!$B:$H,MATCH(1,(raw!$B:$B=$B9432)*(raw!$D:$D=$C9432),0),7), "n/a")</f>
        <v/>
      </c>
    </row>
    <row r="9433">
      <c r="B9433" s="39" t="str">
        <f>IFERROR(raw!$B9432,"")</f>
        <v/>
      </c>
      <c r="C9433" s="39" t="str">
        <f>IFERROR(raw!$D9432,"")</f>
        <v/>
      </c>
      <c r="D9433" s="39" t="str">
        <f>IFERROR(__xludf.DUMMYFUNCTION("IFERROR(RANK(raw!$H9432,Filter(raw!$H$2:$H10000,raw!$B$2:$B10000=raw!$B9432),1),"""")"),"")</f>
        <v/>
      </c>
      <c r="E9433" s="40" t="str">
        <f t="array" ref="E9433">IFERROR(INDEX(raw!$B:$H,MATCH(1,(raw!$B:$B=$B9433)*(raw!$D:$D=$C9433),0),7), "n/a")</f>
        <v/>
      </c>
    </row>
    <row r="9434">
      <c r="B9434" s="39" t="str">
        <f>IFERROR(raw!$B9433,"")</f>
        <v/>
      </c>
      <c r="C9434" s="39" t="str">
        <f>IFERROR(raw!$D9433,"")</f>
        <v/>
      </c>
      <c r="D9434" s="39" t="str">
        <f>IFERROR(__xludf.DUMMYFUNCTION("IFERROR(RANK(raw!$H9433,Filter(raw!$H$2:$H10000,raw!$B$2:$B10000=raw!$B9433),1),"""")"),"")</f>
        <v/>
      </c>
      <c r="E9434" s="40" t="str">
        <f t="array" ref="E9434">IFERROR(INDEX(raw!$B:$H,MATCH(1,(raw!$B:$B=$B9434)*(raw!$D:$D=$C9434),0),7), "n/a")</f>
        <v/>
      </c>
    </row>
    <row r="9435">
      <c r="B9435" s="39" t="str">
        <f>IFERROR(raw!$B9434,"")</f>
        <v/>
      </c>
      <c r="C9435" s="39" t="str">
        <f>IFERROR(raw!$D9434,"")</f>
        <v/>
      </c>
      <c r="D9435" s="39" t="str">
        <f>IFERROR(__xludf.DUMMYFUNCTION("IFERROR(RANK(raw!$H9434,Filter(raw!$H$2:$H10000,raw!$B$2:$B10000=raw!$B9434),1),"""")"),"")</f>
        <v/>
      </c>
      <c r="E9435" s="40" t="str">
        <f t="array" ref="E9435">IFERROR(INDEX(raw!$B:$H,MATCH(1,(raw!$B:$B=$B9435)*(raw!$D:$D=$C9435),0),7), "n/a")</f>
        <v/>
      </c>
    </row>
    <row r="9436">
      <c r="B9436" s="39" t="str">
        <f>IFERROR(raw!$B9435,"")</f>
        <v/>
      </c>
      <c r="C9436" s="39" t="str">
        <f>IFERROR(raw!$D9435,"")</f>
        <v/>
      </c>
      <c r="D9436" s="39" t="str">
        <f>IFERROR(__xludf.DUMMYFUNCTION("IFERROR(RANK(raw!$H9435,Filter(raw!$H$2:$H10000,raw!$B$2:$B10000=raw!$B9435),1),"""")"),"")</f>
        <v/>
      </c>
      <c r="E9436" s="40" t="str">
        <f t="array" ref="E9436">IFERROR(INDEX(raw!$B:$H,MATCH(1,(raw!$B:$B=$B9436)*(raw!$D:$D=$C9436),0),7), "n/a")</f>
        <v/>
      </c>
    </row>
    <row r="9437">
      <c r="B9437" s="39" t="str">
        <f>IFERROR(raw!$B9436,"")</f>
        <v/>
      </c>
      <c r="C9437" s="39" t="str">
        <f>IFERROR(raw!$D9436,"")</f>
        <v/>
      </c>
      <c r="D9437" s="39" t="str">
        <f>IFERROR(__xludf.DUMMYFUNCTION("IFERROR(RANK(raw!$H9436,Filter(raw!$H$2:$H10000,raw!$B$2:$B10000=raw!$B9436),1),"""")"),"")</f>
        <v/>
      </c>
      <c r="E9437" s="40" t="str">
        <f t="array" ref="E9437">IFERROR(INDEX(raw!$B:$H,MATCH(1,(raw!$B:$B=$B9437)*(raw!$D:$D=$C9437),0),7), "n/a")</f>
        <v/>
      </c>
    </row>
    <row r="9438">
      <c r="B9438" s="39" t="str">
        <f>IFERROR(raw!$B9437,"")</f>
        <v/>
      </c>
      <c r="C9438" s="39" t="str">
        <f>IFERROR(raw!$D9437,"")</f>
        <v/>
      </c>
      <c r="D9438" s="39" t="str">
        <f>IFERROR(__xludf.DUMMYFUNCTION("IFERROR(RANK(raw!$H9437,Filter(raw!$H$2:$H10000,raw!$B$2:$B10000=raw!$B9437),1),"""")"),"")</f>
        <v/>
      </c>
      <c r="E9438" s="40" t="str">
        <f t="array" ref="E9438">IFERROR(INDEX(raw!$B:$H,MATCH(1,(raw!$B:$B=$B9438)*(raw!$D:$D=$C9438),0),7), "n/a")</f>
        <v/>
      </c>
    </row>
    <row r="9439">
      <c r="B9439" s="39" t="str">
        <f>IFERROR(raw!$B9438,"")</f>
        <v/>
      </c>
      <c r="C9439" s="39" t="str">
        <f>IFERROR(raw!$D9438,"")</f>
        <v/>
      </c>
      <c r="D9439" s="39" t="str">
        <f>IFERROR(__xludf.DUMMYFUNCTION("IFERROR(RANK(raw!$H9438,Filter(raw!$H$2:$H10000,raw!$B$2:$B10000=raw!$B9438),1),"""")"),"")</f>
        <v/>
      </c>
      <c r="E9439" s="40" t="str">
        <f t="array" ref="E9439">IFERROR(INDEX(raw!$B:$H,MATCH(1,(raw!$B:$B=$B9439)*(raw!$D:$D=$C9439),0),7), "n/a")</f>
        <v/>
      </c>
    </row>
    <row r="9440">
      <c r="B9440" s="39" t="str">
        <f>IFERROR(raw!$B9439,"")</f>
        <v/>
      </c>
      <c r="C9440" s="39" t="str">
        <f>IFERROR(raw!$D9439,"")</f>
        <v/>
      </c>
      <c r="D9440" s="39" t="str">
        <f>IFERROR(__xludf.DUMMYFUNCTION("IFERROR(RANK(raw!$H9439,Filter(raw!$H$2:$H10000,raw!$B$2:$B10000=raw!$B9439),1),"""")"),"")</f>
        <v/>
      </c>
      <c r="E9440" s="40" t="str">
        <f t="array" ref="E9440">IFERROR(INDEX(raw!$B:$H,MATCH(1,(raw!$B:$B=$B9440)*(raw!$D:$D=$C9440),0),7), "n/a")</f>
        <v/>
      </c>
    </row>
    <row r="9441">
      <c r="B9441" s="39" t="str">
        <f>IFERROR(raw!$B9440,"")</f>
        <v/>
      </c>
      <c r="C9441" s="39" t="str">
        <f>IFERROR(raw!$D9440,"")</f>
        <v/>
      </c>
      <c r="D9441" s="39" t="str">
        <f>IFERROR(__xludf.DUMMYFUNCTION("IFERROR(RANK(raw!$H9440,Filter(raw!$H$2:$H10000,raw!$B$2:$B10000=raw!$B9440),1),"""")"),"")</f>
        <v/>
      </c>
      <c r="E9441" s="40" t="str">
        <f t="array" ref="E9441">IFERROR(INDEX(raw!$B:$H,MATCH(1,(raw!$B:$B=$B9441)*(raw!$D:$D=$C9441),0),7), "n/a")</f>
        <v/>
      </c>
    </row>
    <row r="9442">
      <c r="B9442" s="39" t="str">
        <f>IFERROR(raw!$B9441,"")</f>
        <v/>
      </c>
      <c r="C9442" s="39" t="str">
        <f>IFERROR(raw!$D9441,"")</f>
        <v/>
      </c>
      <c r="D9442" s="39" t="str">
        <f>IFERROR(__xludf.DUMMYFUNCTION("IFERROR(RANK(raw!$H9441,Filter(raw!$H$2:$H10000,raw!$B$2:$B10000=raw!$B9441),1),"""")"),"")</f>
        <v/>
      </c>
      <c r="E9442" s="40" t="str">
        <f t="array" ref="E9442">IFERROR(INDEX(raw!$B:$H,MATCH(1,(raw!$B:$B=$B9442)*(raw!$D:$D=$C9442),0),7), "n/a")</f>
        <v/>
      </c>
    </row>
    <row r="9443">
      <c r="B9443" s="39" t="str">
        <f>IFERROR(raw!$B9442,"")</f>
        <v/>
      </c>
      <c r="C9443" s="39" t="str">
        <f>IFERROR(raw!$D9442,"")</f>
        <v/>
      </c>
      <c r="D9443" s="39" t="str">
        <f>IFERROR(__xludf.DUMMYFUNCTION("IFERROR(RANK(raw!$H9442,Filter(raw!$H$2:$H10000,raw!$B$2:$B10000=raw!$B9442),1),"""")"),"")</f>
        <v/>
      </c>
      <c r="E9443" s="40" t="str">
        <f t="array" ref="E9443">IFERROR(INDEX(raw!$B:$H,MATCH(1,(raw!$B:$B=$B9443)*(raw!$D:$D=$C9443),0),7), "n/a")</f>
        <v/>
      </c>
    </row>
    <row r="9444">
      <c r="B9444" s="39" t="str">
        <f>IFERROR(raw!$B9443,"")</f>
        <v/>
      </c>
      <c r="C9444" s="39" t="str">
        <f>IFERROR(raw!$D9443,"")</f>
        <v/>
      </c>
      <c r="D9444" s="39" t="str">
        <f>IFERROR(__xludf.DUMMYFUNCTION("IFERROR(RANK(raw!$H9443,Filter(raw!$H$2:$H10000,raw!$B$2:$B10000=raw!$B9443),1),"""")"),"")</f>
        <v/>
      </c>
      <c r="E9444" s="40" t="str">
        <f t="array" ref="E9444">IFERROR(INDEX(raw!$B:$H,MATCH(1,(raw!$B:$B=$B9444)*(raw!$D:$D=$C9444),0),7), "n/a")</f>
        <v/>
      </c>
    </row>
    <row r="9445">
      <c r="B9445" s="39" t="str">
        <f>IFERROR(raw!$B9444,"")</f>
        <v/>
      </c>
      <c r="C9445" s="39" t="str">
        <f>IFERROR(raw!$D9444,"")</f>
        <v/>
      </c>
      <c r="D9445" s="39" t="str">
        <f>IFERROR(__xludf.DUMMYFUNCTION("IFERROR(RANK(raw!$H9444,Filter(raw!$H$2:$H10000,raw!$B$2:$B10000=raw!$B9444),1),"""")"),"")</f>
        <v/>
      </c>
      <c r="E9445" s="40" t="str">
        <f t="array" ref="E9445">IFERROR(INDEX(raw!$B:$H,MATCH(1,(raw!$B:$B=$B9445)*(raw!$D:$D=$C9445),0),7), "n/a")</f>
        <v/>
      </c>
    </row>
    <row r="9446">
      <c r="B9446" s="39" t="str">
        <f>IFERROR(raw!$B9445,"")</f>
        <v/>
      </c>
      <c r="C9446" s="39" t="str">
        <f>IFERROR(raw!$D9445,"")</f>
        <v/>
      </c>
      <c r="D9446" s="39" t="str">
        <f>IFERROR(__xludf.DUMMYFUNCTION("IFERROR(RANK(raw!$H9445,Filter(raw!$H$2:$H10000,raw!$B$2:$B10000=raw!$B9445),1),"""")"),"")</f>
        <v/>
      </c>
      <c r="E9446" s="40" t="str">
        <f t="array" ref="E9446">IFERROR(INDEX(raw!$B:$H,MATCH(1,(raw!$B:$B=$B9446)*(raw!$D:$D=$C9446),0),7), "n/a")</f>
        <v/>
      </c>
    </row>
    <row r="9447">
      <c r="B9447" s="39" t="str">
        <f>IFERROR(raw!$B9446,"")</f>
        <v/>
      </c>
      <c r="C9447" s="39" t="str">
        <f>IFERROR(raw!$D9446,"")</f>
        <v/>
      </c>
      <c r="D9447" s="39" t="str">
        <f>IFERROR(__xludf.DUMMYFUNCTION("IFERROR(RANK(raw!$H9446,Filter(raw!$H$2:$H10000,raw!$B$2:$B10000=raw!$B9446),1),"""")"),"")</f>
        <v/>
      </c>
      <c r="E9447" s="40" t="str">
        <f t="array" ref="E9447">IFERROR(INDEX(raw!$B:$H,MATCH(1,(raw!$B:$B=$B9447)*(raw!$D:$D=$C9447),0),7), "n/a")</f>
        <v/>
      </c>
    </row>
    <row r="9448">
      <c r="B9448" s="39" t="str">
        <f>IFERROR(raw!$B9447,"")</f>
        <v/>
      </c>
      <c r="C9448" s="39" t="str">
        <f>IFERROR(raw!$D9447,"")</f>
        <v/>
      </c>
      <c r="D9448" s="39" t="str">
        <f>IFERROR(__xludf.DUMMYFUNCTION("IFERROR(RANK(raw!$H9447,Filter(raw!$H$2:$H10000,raw!$B$2:$B10000=raw!$B9447),1),"""")"),"")</f>
        <v/>
      </c>
      <c r="E9448" s="40" t="str">
        <f t="array" ref="E9448">IFERROR(INDEX(raw!$B:$H,MATCH(1,(raw!$B:$B=$B9448)*(raw!$D:$D=$C9448),0),7), "n/a")</f>
        <v/>
      </c>
    </row>
    <row r="9449">
      <c r="B9449" s="39" t="str">
        <f>IFERROR(raw!$B9448,"")</f>
        <v/>
      </c>
      <c r="C9449" s="39" t="str">
        <f>IFERROR(raw!$D9448,"")</f>
        <v/>
      </c>
      <c r="D9449" s="39" t="str">
        <f>IFERROR(__xludf.DUMMYFUNCTION("IFERROR(RANK(raw!$H9448,Filter(raw!$H$2:$H10000,raw!$B$2:$B10000=raw!$B9448),1),"""")"),"")</f>
        <v/>
      </c>
      <c r="E9449" s="40" t="str">
        <f t="array" ref="E9449">IFERROR(INDEX(raw!$B:$H,MATCH(1,(raw!$B:$B=$B9449)*(raw!$D:$D=$C9449),0),7), "n/a")</f>
        <v/>
      </c>
    </row>
    <row r="9450">
      <c r="B9450" s="39" t="str">
        <f>IFERROR(raw!$B9449,"")</f>
        <v/>
      </c>
      <c r="C9450" s="39" t="str">
        <f>IFERROR(raw!$D9449,"")</f>
        <v/>
      </c>
      <c r="D9450" s="39" t="str">
        <f>IFERROR(__xludf.DUMMYFUNCTION("IFERROR(RANK(raw!$H9449,Filter(raw!$H$2:$H10000,raw!$B$2:$B10000=raw!$B9449),1),"""")"),"")</f>
        <v/>
      </c>
      <c r="E9450" s="40" t="str">
        <f t="array" ref="E9450">IFERROR(INDEX(raw!$B:$H,MATCH(1,(raw!$B:$B=$B9450)*(raw!$D:$D=$C9450),0),7), "n/a")</f>
        <v/>
      </c>
    </row>
    <row r="9451">
      <c r="B9451" s="39" t="str">
        <f>IFERROR(raw!$B9450,"")</f>
        <v/>
      </c>
      <c r="C9451" s="39" t="str">
        <f>IFERROR(raw!$D9450,"")</f>
        <v/>
      </c>
      <c r="D9451" s="39" t="str">
        <f>IFERROR(__xludf.DUMMYFUNCTION("IFERROR(RANK(raw!$H9450,Filter(raw!$H$2:$H10000,raw!$B$2:$B10000=raw!$B9450),1),"""")"),"")</f>
        <v/>
      </c>
      <c r="E9451" s="40" t="str">
        <f t="array" ref="E9451">IFERROR(INDEX(raw!$B:$H,MATCH(1,(raw!$B:$B=$B9451)*(raw!$D:$D=$C9451),0),7), "n/a")</f>
        <v/>
      </c>
    </row>
    <row r="9452">
      <c r="B9452" s="39" t="str">
        <f>IFERROR(raw!$B9451,"")</f>
        <v/>
      </c>
      <c r="C9452" s="39" t="str">
        <f>IFERROR(raw!$D9451,"")</f>
        <v/>
      </c>
      <c r="D9452" s="39" t="str">
        <f>IFERROR(__xludf.DUMMYFUNCTION("IFERROR(RANK(raw!$H9451,Filter(raw!$H$2:$H10000,raw!$B$2:$B10000=raw!$B9451),1),"""")"),"")</f>
        <v/>
      </c>
      <c r="E9452" s="40" t="str">
        <f t="array" ref="E9452">IFERROR(INDEX(raw!$B:$H,MATCH(1,(raw!$B:$B=$B9452)*(raw!$D:$D=$C9452),0),7), "n/a")</f>
        <v/>
      </c>
    </row>
    <row r="9453">
      <c r="B9453" s="39" t="str">
        <f>IFERROR(raw!$B9452,"")</f>
        <v/>
      </c>
      <c r="C9453" s="39" t="str">
        <f>IFERROR(raw!$D9452,"")</f>
        <v/>
      </c>
      <c r="D9453" s="39" t="str">
        <f>IFERROR(__xludf.DUMMYFUNCTION("IFERROR(RANK(raw!$H9452,Filter(raw!$H$2:$H10000,raw!$B$2:$B10000=raw!$B9452),1),"""")"),"")</f>
        <v/>
      </c>
      <c r="E9453" s="40" t="str">
        <f t="array" ref="E9453">IFERROR(INDEX(raw!$B:$H,MATCH(1,(raw!$B:$B=$B9453)*(raw!$D:$D=$C9453),0),7), "n/a")</f>
        <v/>
      </c>
    </row>
    <row r="9454">
      <c r="B9454" s="39" t="str">
        <f>IFERROR(raw!$B9453,"")</f>
        <v/>
      </c>
      <c r="C9454" s="39" t="str">
        <f>IFERROR(raw!$D9453,"")</f>
        <v/>
      </c>
      <c r="D9454" s="39" t="str">
        <f>IFERROR(__xludf.DUMMYFUNCTION("IFERROR(RANK(raw!$H9453,Filter(raw!$H$2:$H10000,raw!$B$2:$B10000=raw!$B9453),1),"""")"),"")</f>
        <v/>
      </c>
      <c r="E9454" s="40" t="str">
        <f t="array" ref="E9454">IFERROR(INDEX(raw!$B:$H,MATCH(1,(raw!$B:$B=$B9454)*(raw!$D:$D=$C9454),0),7), "n/a")</f>
        <v/>
      </c>
    </row>
    <row r="9455">
      <c r="B9455" s="39" t="str">
        <f>IFERROR(raw!$B9454,"")</f>
        <v/>
      </c>
      <c r="C9455" s="39" t="str">
        <f>IFERROR(raw!$D9454,"")</f>
        <v/>
      </c>
      <c r="D9455" s="39" t="str">
        <f>IFERROR(__xludf.DUMMYFUNCTION("IFERROR(RANK(raw!$H9454,Filter(raw!$H$2:$H10000,raw!$B$2:$B10000=raw!$B9454),1),"""")"),"")</f>
        <v/>
      </c>
      <c r="E9455" s="40" t="str">
        <f t="array" ref="E9455">IFERROR(INDEX(raw!$B:$H,MATCH(1,(raw!$B:$B=$B9455)*(raw!$D:$D=$C9455),0),7), "n/a")</f>
        <v/>
      </c>
    </row>
    <row r="9456">
      <c r="B9456" s="39" t="str">
        <f>IFERROR(raw!$B9455,"")</f>
        <v/>
      </c>
      <c r="C9456" s="39" t="str">
        <f>IFERROR(raw!$D9455,"")</f>
        <v/>
      </c>
      <c r="D9456" s="39" t="str">
        <f>IFERROR(__xludf.DUMMYFUNCTION("IFERROR(RANK(raw!$H9455,Filter(raw!$H$2:$H10000,raw!$B$2:$B10000=raw!$B9455),1),"""")"),"")</f>
        <v/>
      </c>
      <c r="E9456" s="40" t="str">
        <f t="array" ref="E9456">IFERROR(INDEX(raw!$B:$H,MATCH(1,(raw!$B:$B=$B9456)*(raw!$D:$D=$C9456),0),7), "n/a")</f>
        <v/>
      </c>
    </row>
    <row r="9457">
      <c r="B9457" s="39" t="str">
        <f>IFERROR(raw!$B9456,"")</f>
        <v/>
      </c>
      <c r="C9457" s="39" t="str">
        <f>IFERROR(raw!$D9456,"")</f>
        <v/>
      </c>
      <c r="D9457" s="39" t="str">
        <f>IFERROR(__xludf.DUMMYFUNCTION("IFERROR(RANK(raw!$H9456,Filter(raw!$H$2:$H10000,raw!$B$2:$B10000=raw!$B9456),1),"""")"),"")</f>
        <v/>
      </c>
      <c r="E9457" s="40" t="str">
        <f t="array" ref="E9457">IFERROR(INDEX(raw!$B:$H,MATCH(1,(raw!$B:$B=$B9457)*(raw!$D:$D=$C9457),0),7), "n/a")</f>
        <v/>
      </c>
    </row>
    <row r="9458">
      <c r="B9458" s="39" t="str">
        <f>IFERROR(raw!$B9457,"")</f>
        <v/>
      </c>
      <c r="C9458" s="39" t="str">
        <f>IFERROR(raw!$D9457,"")</f>
        <v/>
      </c>
      <c r="D9458" s="39" t="str">
        <f>IFERROR(__xludf.DUMMYFUNCTION("IFERROR(RANK(raw!$H9457,Filter(raw!$H$2:$H10000,raw!$B$2:$B10000=raw!$B9457),1),"""")"),"")</f>
        <v/>
      </c>
      <c r="E9458" s="40" t="str">
        <f t="array" ref="E9458">IFERROR(INDEX(raw!$B:$H,MATCH(1,(raw!$B:$B=$B9458)*(raw!$D:$D=$C9458),0),7), "n/a")</f>
        <v/>
      </c>
    </row>
    <row r="9459">
      <c r="B9459" s="39" t="str">
        <f>IFERROR(raw!$B9458,"")</f>
        <v/>
      </c>
      <c r="C9459" s="39" t="str">
        <f>IFERROR(raw!$D9458,"")</f>
        <v/>
      </c>
      <c r="D9459" s="39" t="str">
        <f>IFERROR(__xludf.DUMMYFUNCTION("IFERROR(RANK(raw!$H9458,Filter(raw!$H$2:$H10000,raw!$B$2:$B10000=raw!$B9458),1),"""")"),"")</f>
        <v/>
      </c>
      <c r="E9459" s="40" t="str">
        <f t="array" ref="E9459">IFERROR(INDEX(raw!$B:$H,MATCH(1,(raw!$B:$B=$B9459)*(raw!$D:$D=$C9459),0),7), "n/a")</f>
        <v/>
      </c>
    </row>
    <row r="9460">
      <c r="B9460" s="39" t="str">
        <f>IFERROR(raw!$B9459,"")</f>
        <v/>
      </c>
      <c r="C9460" s="39" t="str">
        <f>IFERROR(raw!$D9459,"")</f>
        <v/>
      </c>
      <c r="D9460" s="39" t="str">
        <f>IFERROR(__xludf.DUMMYFUNCTION("IFERROR(RANK(raw!$H9459,Filter(raw!$H$2:$H10000,raw!$B$2:$B10000=raw!$B9459),1),"""")"),"")</f>
        <v/>
      </c>
      <c r="E9460" s="40" t="str">
        <f t="array" ref="E9460">IFERROR(INDEX(raw!$B:$H,MATCH(1,(raw!$B:$B=$B9460)*(raw!$D:$D=$C9460),0),7), "n/a")</f>
        <v/>
      </c>
    </row>
    <row r="9461">
      <c r="B9461" s="39" t="str">
        <f>IFERROR(raw!$B9460,"")</f>
        <v/>
      </c>
      <c r="C9461" s="39" t="str">
        <f>IFERROR(raw!$D9460,"")</f>
        <v/>
      </c>
      <c r="D9461" s="39" t="str">
        <f>IFERROR(__xludf.DUMMYFUNCTION("IFERROR(RANK(raw!$H9460,Filter(raw!$H$2:$H10000,raw!$B$2:$B10000=raw!$B9460),1),"""")"),"")</f>
        <v/>
      </c>
      <c r="E9461" s="40" t="str">
        <f t="array" ref="E9461">IFERROR(INDEX(raw!$B:$H,MATCH(1,(raw!$B:$B=$B9461)*(raw!$D:$D=$C9461),0),7), "n/a")</f>
        <v/>
      </c>
    </row>
    <row r="9462">
      <c r="B9462" s="39" t="str">
        <f>IFERROR(raw!$B9461,"")</f>
        <v/>
      </c>
      <c r="C9462" s="39" t="str">
        <f>IFERROR(raw!$D9461,"")</f>
        <v/>
      </c>
      <c r="D9462" s="39" t="str">
        <f>IFERROR(__xludf.DUMMYFUNCTION("IFERROR(RANK(raw!$H9461,Filter(raw!$H$2:$H10000,raw!$B$2:$B10000=raw!$B9461),1),"""")"),"")</f>
        <v/>
      </c>
      <c r="E9462" s="40" t="str">
        <f t="array" ref="E9462">IFERROR(INDEX(raw!$B:$H,MATCH(1,(raw!$B:$B=$B9462)*(raw!$D:$D=$C9462),0),7), "n/a")</f>
        <v/>
      </c>
    </row>
    <row r="9463">
      <c r="B9463" s="39" t="str">
        <f>IFERROR(raw!$B9462,"")</f>
        <v/>
      </c>
      <c r="C9463" s="39" t="str">
        <f>IFERROR(raw!$D9462,"")</f>
        <v/>
      </c>
      <c r="D9463" s="39" t="str">
        <f>IFERROR(__xludf.DUMMYFUNCTION("IFERROR(RANK(raw!$H9462,Filter(raw!$H$2:$H10000,raw!$B$2:$B10000=raw!$B9462),1),"""")"),"")</f>
        <v/>
      </c>
      <c r="E9463" s="40" t="str">
        <f t="array" ref="E9463">IFERROR(INDEX(raw!$B:$H,MATCH(1,(raw!$B:$B=$B9463)*(raw!$D:$D=$C9463),0),7), "n/a")</f>
        <v/>
      </c>
    </row>
    <row r="9464">
      <c r="B9464" s="39" t="str">
        <f>IFERROR(raw!$B9463,"")</f>
        <v/>
      </c>
      <c r="C9464" s="39" t="str">
        <f>IFERROR(raw!$D9463,"")</f>
        <v/>
      </c>
      <c r="D9464" s="39" t="str">
        <f>IFERROR(__xludf.DUMMYFUNCTION("IFERROR(RANK(raw!$H9463,Filter(raw!$H$2:$H10000,raw!$B$2:$B10000=raw!$B9463),1),"""")"),"")</f>
        <v/>
      </c>
      <c r="E9464" s="40" t="str">
        <f t="array" ref="E9464">IFERROR(INDEX(raw!$B:$H,MATCH(1,(raw!$B:$B=$B9464)*(raw!$D:$D=$C9464),0),7), "n/a")</f>
        <v/>
      </c>
    </row>
    <row r="9465">
      <c r="B9465" s="39" t="str">
        <f>IFERROR(raw!$B9464,"")</f>
        <v/>
      </c>
      <c r="C9465" s="39" t="str">
        <f>IFERROR(raw!$D9464,"")</f>
        <v/>
      </c>
      <c r="D9465" s="39" t="str">
        <f>IFERROR(__xludf.DUMMYFUNCTION("IFERROR(RANK(raw!$H9464,Filter(raw!$H$2:$H10000,raw!$B$2:$B10000=raw!$B9464),1),"""")"),"")</f>
        <v/>
      </c>
      <c r="E9465" s="40" t="str">
        <f t="array" ref="E9465">IFERROR(INDEX(raw!$B:$H,MATCH(1,(raw!$B:$B=$B9465)*(raw!$D:$D=$C9465),0),7), "n/a")</f>
        <v/>
      </c>
    </row>
    <row r="9466">
      <c r="B9466" s="39" t="str">
        <f>IFERROR(raw!$B9465,"")</f>
        <v/>
      </c>
      <c r="C9466" s="39" t="str">
        <f>IFERROR(raw!$D9465,"")</f>
        <v/>
      </c>
      <c r="D9466" s="39" t="str">
        <f>IFERROR(__xludf.DUMMYFUNCTION("IFERROR(RANK(raw!$H9465,Filter(raw!$H$2:$H10000,raw!$B$2:$B10000=raw!$B9465),1),"""")"),"")</f>
        <v/>
      </c>
      <c r="E9466" s="40" t="str">
        <f t="array" ref="E9466">IFERROR(INDEX(raw!$B:$H,MATCH(1,(raw!$B:$B=$B9466)*(raw!$D:$D=$C9466),0),7), "n/a")</f>
        <v/>
      </c>
    </row>
    <row r="9467">
      <c r="B9467" s="39" t="str">
        <f>IFERROR(raw!$B9466,"")</f>
        <v/>
      </c>
      <c r="C9467" s="39" t="str">
        <f>IFERROR(raw!$D9466,"")</f>
        <v/>
      </c>
      <c r="D9467" s="39" t="str">
        <f>IFERROR(__xludf.DUMMYFUNCTION("IFERROR(RANK(raw!$H9466,Filter(raw!$H$2:$H10000,raw!$B$2:$B10000=raw!$B9466),1),"""")"),"")</f>
        <v/>
      </c>
      <c r="E9467" s="40" t="str">
        <f t="array" ref="E9467">IFERROR(INDEX(raw!$B:$H,MATCH(1,(raw!$B:$B=$B9467)*(raw!$D:$D=$C9467),0),7), "n/a")</f>
        <v/>
      </c>
    </row>
    <row r="9468">
      <c r="B9468" s="39" t="str">
        <f>IFERROR(raw!$B9467,"")</f>
        <v/>
      </c>
      <c r="C9468" s="39" t="str">
        <f>IFERROR(raw!$D9467,"")</f>
        <v/>
      </c>
      <c r="D9468" s="39" t="str">
        <f>IFERROR(__xludf.DUMMYFUNCTION("IFERROR(RANK(raw!$H9467,Filter(raw!$H$2:$H10000,raw!$B$2:$B10000=raw!$B9467),1),"""")"),"")</f>
        <v/>
      </c>
      <c r="E9468" s="40" t="str">
        <f t="array" ref="E9468">IFERROR(INDEX(raw!$B:$H,MATCH(1,(raw!$B:$B=$B9468)*(raw!$D:$D=$C9468),0),7), "n/a")</f>
        <v/>
      </c>
    </row>
    <row r="9469">
      <c r="B9469" s="39" t="str">
        <f>IFERROR(raw!$B9468,"")</f>
        <v/>
      </c>
      <c r="C9469" s="39" t="str">
        <f>IFERROR(raw!$D9468,"")</f>
        <v/>
      </c>
      <c r="D9469" s="39" t="str">
        <f>IFERROR(__xludf.DUMMYFUNCTION("IFERROR(RANK(raw!$H9468,Filter(raw!$H$2:$H10000,raw!$B$2:$B10000=raw!$B9468),1),"""")"),"")</f>
        <v/>
      </c>
      <c r="E9469" s="40" t="str">
        <f t="array" ref="E9469">IFERROR(INDEX(raw!$B:$H,MATCH(1,(raw!$B:$B=$B9469)*(raw!$D:$D=$C9469),0),7), "n/a")</f>
        <v/>
      </c>
    </row>
    <row r="9470">
      <c r="B9470" s="39" t="str">
        <f>IFERROR(raw!$B9469,"")</f>
        <v/>
      </c>
      <c r="C9470" s="39" t="str">
        <f>IFERROR(raw!$D9469,"")</f>
        <v/>
      </c>
      <c r="D9470" s="39" t="str">
        <f>IFERROR(__xludf.DUMMYFUNCTION("IFERROR(RANK(raw!$H9469,Filter(raw!$H$2:$H10000,raw!$B$2:$B10000=raw!$B9469),1),"""")"),"")</f>
        <v/>
      </c>
      <c r="E9470" s="40" t="str">
        <f t="array" ref="E9470">IFERROR(INDEX(raw!$B:$H,MATCH(1,(raw!$B:$B=$B9470)*(raw!$D:$D=$C9470),0),7), "n/a")</f>
        <v/>
      </c>
    </row>
    <row r="9471">
      <c r="B9471" s="39" t="str">
        <f>IFERROR(raw!$B9470,"")</f>
        <v/>
      </c>
      <c r="C9471" s="39" t="str">
        <f>IFERROR(raw!$D9470,"")</f>
        <v/>
      </c>
      <c r="D9471" s="39" t="str">
        <f>IFERROR(__xludf.DUMMYFUNCTION("IFERROR(RANK(raw!$H9470,Filter(raw!$H$2:$H10000,raw!$B$2:$B10000=raw!$B9470),1),"""")"),"")</f>
        <v/>
      </c>
      <c r="E9471" s="40" t="str">
        <f t="array" ref="E9471">IFERROR(INDEX(raw!$B:$H,MATCH(1,(raw!$B:$B=$B9471)*(raw!$D:$D=$C9471),0),7), "n/a")</f>
        <v/>
      </c>
    </row>
    <row r="9472">
      <c r="B9472" s="39" t="str">
        <f>IFERROR(raw!$B9471,"")</f>
        <v/>
      </c>
      <c r="C9472" s="39" t="str">
        <f>IFERROR(raw!$D9471,"")</f>
        <v/>
      </c>
      <c r="D9472" s="39" t="str">
        <f>IFERROR(__xludf.DUMMYFUNCTION("IFERROR(RANK(raw!$H9471,Filter(raw!$H$2:$H10000,raw!$B$2:$B10000=raw!$B9471),1),"""")"),"")</f>
        <v/>
      </c>
      <c r="E9472" s="40" t="str">
        <f t="array" ref="E9472">IFERROR(INDEX(raw!$B:$H,MATCH(1,(raw!$B:$B=$B9472)*(raw!$D:$D=$C9472),0),7), "n/a")</f>
        <v/>
      </c>
    </row>
    <row r="9473">
      <c r="B9473" s="39" t="str">
        <f>IFERROR(raw!$B9472,"")</f>
        <v/>
      </c>
      <c r="C9473" s="39" t="str">
        <f>IFERROR(raw!$D9472,"")</f>
        <v/>
      </c>
      <c r="D9473" s="39" t="str">
        <f>IFERROR(__xludf.DUMMYFUNCTION("IFERROR(RANK(raw!$H9472,Filter(raw!$H$2:$H10000,raw!$B$2:$B10000=raw!$B9472),1),"""")"),"")</f>
        <v/>
      </c>
      <c r="E9473" s="40" t="str">
        <f t="array" ref="E9473">IFERROR(INDEX(raw!$B:$H,MATCH(1,(raw!$B:$B=$B9473)*(raw!$D:$D=$C9473),0),7), "n/a")</f>
        <v/>
      </c>
    </row>
    <row r="9474">
      <c r="B9474" s="39" t="str">
        <f>IFERROR(raw!$B9473,"")</f>
        <v/>
      </c>
      <c r="C9474" s="39" t="str">
        <f>IFERROR(raw!$D9473,"")</f>
        <v/>
      </c>
      <c r="D9474" s="39" t="str">
        <f>IFERROR(__xludf.DUMMYFUNCTION("IFERROR(RANK(raw!$H9473,Filter(raw!$H$2:$H10000,raw!$B$2:$B10000=raw!$B9473),1),"""")"),"")</f>
        <v/>
      </c>
      <c r="E9474" s="40" t="str">
        <f t="array" ref="E9474">IFERROR(INDEX(raw!$B:$H,MATCH(1,(raw!$B:$B=$B9474)*(raw!$D:$D=$C9474),0),7), "n/a")</f>
        <v/>
      </c>
    </row>
    <row r="9475">
      <c r="B9475" s="39" t="str">
        <f>IFERROR(raw!$B9474,"")</f>
        <v/>
      </c>
      <c r="C9475" s="39" t="str">
        <f>IFERROR(raw!$D9474,"")</f>
        <v/>
      </c>
      <c r="D9475" s="39" t="str">
        <f>IFERROR(__xludf.DUMMYFUNCTION("IFERROR(RANK(raw!$H9474,Filter(raw!$H$2:$H10000,raw!$B$2:$B10000=raw!$B9474),1),"""")"),"")</f>
        <v/>
      </c>
      <c r="E9475" s="40" t="str">
        <f t="array" ref="E9475">IFERROR(INDEX(raw!$B:$H,MATCH(1,(raw!$B:$B=$B9475)*(raw!$D:$D=$C9475),0),7), "n/a")</f>
        <v/>
      </c>
    </row>
    <row r="9476">
      <c r="B9476" s="39" t="str">
        <f>IFERROR(raw!$B9475,"")</f>
        <v/>
      </c>
      <c r="C9476" s="39" t="str">
        <f>IFERROR(raw!$D9475,"")</f>
        <v/>
      </c>
      <c r="D9476" s="39" t="str">
        <f>IFERROR(__xludf.DUMMYFUNCTION("IFERROR(RANK(raw!$H9475,Filter(raw!$H$2:$H10000,raw!$B$2:$B10000=raw!$B9475),1),"""")"),"")</f>
        <v/>
      </c>
      <c r="E9476" s="40" t="str">
        <f t="array" ref="E9476">IFERROR(INDEX(raw!$B:$H,MATCH(1,(raw!$B:$B=$B9476)*(raw!$D:$D=$C9476),0),7), "n/a")</f>
        <v/>
      </c>
    </row>
    <row r="9477">
      <c r="B9477" s="39" t="str">
        <f>IFERROR(raw!$B9476,"")</f>
        <v/>
      </c>
      <c r="C9477" s="39" t="str">
        <f>IFERROR(raw!$D9476,"")</f>
        <v/>
      </c>
      <c r="D9477" s="39" t="str">
        <f>IFERROR(__xludf.DUMMYFUNCTION("IFERROR(RANK(raw!$H9476,Filter(raw!$H$2:$H10000,raw!$B$2:$B10000=raw!$B9476),1),"""")"),"")</f>
        <v/>
      </c>
      <c r="E9477" s="40" t="str">
        <f t="array" ref="E9477">IFERROR(INDEX(raw!$B:$H,MATCH(1,(raw!$B:$B=$B9477)*(raw!$D:$D=$C9477),0),7), "n/a")</f>
        <v/>
      </c>
    </row>
    <row r="9478">
      <c r="B9478" s="39" t="str">
        <f>IFERROR(raw!$B9477,"")</f>
        <v/>
      </c>
      <c r="C9478" s="39" t="str">
        <f>IFERROR(raw!$D9477,"")</f>
        <v/>
      </c>
      <c r="D9478" s="39" t="str">
        <f>IFERROR(__xludf.DUMMYFUNCTION("IFERROR(RANK(raw!$H9477,Filter(raw!$H$2:$H10000,raw!$B$2:$B10000=raw!$B9477),1),"""")"),"")</f>
        <v/>
      </c>
      <c r="E9478" s="40" t="str">
        <f t="array" ref="E9478">IFERROR(INDEX(raw!$B:$H,MATCH(1,(raw!$B:$B=$B9478)*(raw!$D:$D=$C9478),0),7), "n/a")</f>
        <v/>
      </c>
    </row>
    <row r="9479">
      <c r="B9479" s="39" t="str">
        <f>IFERROR(raw!$B9478,"")</f>
        <v/>
      </c>
      <c r="C9479" s="39" t="str">
        <f>IFERROR(raw!$D9478,"")</f>
        <v/>
      </c>
      <c r="D9479" s="39" t="str">
        <f>IFERROR(__xludf.DUMMYFUNCTION("IFERROR(RANK(raw!$H9478,Filter(raw!$H$2:$H10000,raw!$B$2:$B10000=raw!$B9478),1),"""")"),"")</f>
        <v/>
      </c>
      <c r="E9479" s="40" t="str">
        <f t="array" ref="E9479">IFERROR(INDEX(raw!$B:$H,MATCH(1,(raw!$B:$B=$B9479)*(raw!$D:$D=$C9479),0),7), "n/a")</f>
        <v/>
      </c>
    </row>
    <row r="9480">
      <c r="B9480" s="39" t="str">
        <f>IFERROR(raw!$B9479,"")</f>
        <v/>
      </c>
      <c r="C9480" s="39" t="str">
        <f>IFERROR(raw!$D9479,"")</f>
        <v/>
      </c>
      <c r="D9480" s="39" t="str">
        <f>IFERROR(__xludf.DUMMYFUNCTION("IFERROR(RANK(raw!$H9479,Filter(raw!$H$2:$H10000,raw!$B$2:$B10000=raw!$B9479),1),"""")"),"")</f>
        <v/>
      </c>
      <c r="E9480" s="40" t="str">
        <f t="array" ref="E9480">IFERROR(INDEX(raw!$B:$H,MATCH(1,(raw!$B:$B=$B9480)*(raw!$D:$D=$C9480),0),7), "n/a")</f>
        <v/>
      </c>
    </row>
    <row r="9481">
      <c r="B9481" s="39" t="str">
        <f>IFERROR(raw!$B9480,"")</f>
        <v/>
      </c>
      <c r="C9481" s="39" t="str">
        <f>IFERROR(raw!$D9480,"")</f>
        <v/>
      </c>
      <c r="D9481" s="39" t="str">
        <f>IFERROR(__xludf.DUMMYFUNCTION("IFERROR(RANK(raw!$H9480,Filter(raw!$H$2:$H10000,raw!$B$2:$B10000=raw!$B9480),1),"""")"),"")</f>
        <v/>
      </c>
      <c r="E9481" s="40" t="str">
        <f t="array" ref="E9481">IFERROR(INDEX(raw!$B:$H,MATCH(1,(raw!$B:$B=$B9481)*(raw!$D:$D=$C9481),0),7), "n/a")</f>
        <v/>
      </c>
    </row>
    <row r="9482">
      <c r="B9482" s="39" t="str">
        <f>IFERROR(raw!$B9481,"")</f>
        <v/>
      </c>
      <c r="C9482" s="39" t="str">
        <f>IFERROR(raw!$D9481,"")</f>
        <v/>
      </c>
      <c r="D9482" s="39" t="str">
        <f>IFERROR(__xludf.DUMMYFUNCTION("IFERROR(RANK(raw!$H9481,Filter(raw!$H$2:$H10000,raw!$B$2:$B10000=raw!$B9481),1),"""")"),"")</f>
        <v/>
      </c>
      <c r="E9482" s="40" t="str">
        <f t="array" ref="E9482">IFERROR(INDEX(raw!$B:$H,MATCH(1,(raw!$B:$B=$B9482)*(raw!$D:$D=$C9482),0),7), "n/a")</f>
        <v/>
      </c>
    </row>
    <row r="9483">
      <c r="B9483" s="39" t="str">
        <f>IFERROR(raw!$B9482,"")</f>
        <v/>
      </c>
      <c r="C9483" s="39" t="str">
        <f>IFERROR(raw!$D9482,"")</f>
        <v/>
      </c>
      <c r="D9483" s="39" t="str">
        <f>IFERROR(__xludf.DUMMYFUNCTION("IFERROR(RANK(raw!$H9482,Filter(raw!$H$2:$H10000,raw!$B$2:$B10000=raw!$B9482),1),"""")"),"")</f>
        <v/>
      </c>
      <c r="E9483" s="40" t="str">
        <f t="array" ref="E9483">IFERROR(INDEX(raw!$B:$H,MATCH(1,(raw!$B:$B=$B9483)*(raw!$D:$D=$C9483),0),7), "n/a")</f>
        <v/>
      </c>
    </row>
    <row r="9484">
      <c r="B9484" s="39" t="str">
        <f>IFERROR(raw!$B9483,"")</f>
        <v/>
      </c>
      <c r="C9484" s="39" t="str">
        <f>IFERROR(raw!$D9483,"")</f>
        <v/>
      </c>
      <c r="D9484" s="39" t="str">
        <f>IFERROR(__xludf.DUMMYFUNCTION("IFERROR(RANK(raw!$H9483,Filter(raw!$H$2:$H10000,raw!$B$2:$B10000=raw!$B9483),1),"""")"),"")</f>
        <v/>
      </c>
      <c r="E9484" s="40" t="str">
        <f t="array" ref="E9484">IFERROR(INDEX(raw!$B:$H,MATCH(1,(raw!$B:$B=$B9484)*(raw!$D:$D=$C9484),0),7), "n/a")</f>
        <v/>
      </c>
    </row>
    <row r="9485">
      <c r="B9485" s="39" t="str">
        <f>IFERROR(raw!$B9484,"")</f>
        <v/>
      </c>
      <c r="C9485" s="39" t="str">
        <f>IFERROR(raw!$D9484,"")</f>
        <v/>
      </c>
      <c r="D9485" s="39" t="str">
        <f>IFERROR(__xludf.DUMMYFUNCTION("IFERROR(RANK(raw!$H9484,Filter(raw!$H$2:$H10000,raw!$B$2:$B10000=raw!$B9484),1),"""")"),"")</f>
        <v/>
      </c>
      <c r="E9485" s="40" t="str">
        <f t="array" ref="E9485">IFERROR(INDEX(raw!$B:$H,MATCH(1,(raw!$B:$B=$B9485)*(raw!$D:$D=$C9485),0),7), "n/a")</f>
        <v/>
      </c>
    </row>
    <row r="9486">
      <c r="B9486" s="39" t="str">
        <f>IFERROR(raw!$B9485,"")</f>
        <v/>
      </c>
      <c r="C9486" s="39" t="str">
        <f>IFERROR(raw!$D9485,"")</f>
        <v/>
      </c>
      <c r="D9486" s="39" t="str">
        <f>IFERROR(__xludf.DUMMYFUNCTION("IFERROR(RANK(raw!$H9485,Filter(raw!$H$2:$H10000,raw!$B$2:$B10000=raw!$B9485),1),"""")"),"")</f>
        <v/>
      </c>
      <c r="E9486" s="40" t="str">
        <f t="array" ref="E9486">IFERROR(INDEX(raw!$B:$H,MATCH(1,(raw!$B:$B=$B9486)*(raw!$D:$D=$C9486),0),7), "n/a")</f>
        <v/>
      </c>
    </row>
    <row r="9487">
      <c r="B9487" s="39" t="str">
        <f>IFERROR(raw!$B9486,"")</f>
        <v/>
      </c>
      <c r="C9487" s="39" t="str">
        <f>IFERROR(raw!$D9486,"")</f>
        <v/>
      </c>
      <c r="D9487" s="39" t="str">
        <f>IFERROR(__xludf.DUMMYFUNCTION("IFERROR(RANK(raw!$H9486,Filter(raw!$H$2:$H10000,raw!$B$2:$B10000=raw!$B9486),1),"""")"),"")</f>
        <v/>
      </c>
      <c r="E9487" s="40" t="str">
        <f t="array" ref="E9487">IFERROR(INDEX(raw!$B:$H,MATCH(1,(raw!$B:$B=$B9487)*(raw!$D:$D=$C9487),0),7), "n/a")</f>
        <v/>
      </c>
    </row>
    <row r="9488">
      <c r="B9488" s="39" t="str">
        <f>IFERROR(raw!$B9487,"")</f>
        <v/>
      </c>
      <c r="C9488" s="39" t="str">
        <f>IFERROR(raw!$D9487,"")</f>
        <v/>
      </c>
      <c r="D9488" s="39" t="str">
        <f>IFERROR(__xludf.DUMMYFUNCTION("IFERROR(RANK(raw!$H9487,Filter(raw!$H$2:$H10000,raw!$B$2:$B10000=raw!$B9487),1),"""")"),"")</f>
        <v/>
      </c>
      <c r="E9488" s="40" t="str">
        <f t="array" ref="E9488">IFERROR(INDEX(raw!$B:$H,MATCH(1,(raw!$B:$B=$B9488)*(raw!$D:$D=$C9488),0),7), "n/a")</f>
        <v/>
      </c>
    </row>
    <row r="9489">
      <c r="B9489" s="39" t="str">
        <f>IFERROR(raw!$B9488,"")</f>
        <v/>
      </c>
      <c r="C9489" s="39" t="str">
        <f>IFERROR(raw!$D9488,"")</f>
        <v/>
      </c>
      <c r="D9489" s="39" t="str">
        <f>IFERROR(__xludf.DUMMYFUNCTION("IFERROR(RANK(raw!$H9488,Filter(raw!$H$2:$H10000,raw!$B$2:$B10000=raw!$B9488),1),"""")"),"")</f>
        <v/>
      </c>
      <c r="E9489" s="40" t="str">
        <f t="array" ref="E9489">IFERROR(INDEX(raw!$B:$H,MATCH(1,(raw!$B:$B=$B9489)*(raw!$D:$D=$C9489),0),7), "n/a")</f>
        <v/>
      </c>
    </row>
    <row r="9490">
      <c r="B9490" s="39" t="str">
        <f>IFERROR(raw!$B9489,"")</f>
        <v/>
      </c>
      <c r="C9490" s="39" t="str">
        <f>IFERROR(raw!$D9489,"")</f>
        <v/>
      </c>
      <c r="D9490" s="39" t="str">
        <f>IFERROR(__xludf.DUMMYFUNCTION("IFERROR(RANK(raw!$H9489,Filter(raw!$H$2:$H10000,raw!$B$2:$B10000=raw!$B9489),1),"""")"),"")</f>
        <v/>
      </c>
      <c r="E9490" s="40" t="str">
        <f t="array" ref="E9490">IFERROR(INDEX(raw!$B:$H,MATCH(1,(raw!$B:$B=$B9490)*(raw!$D:$D=$C9490),0),7), "n/a")</f>
        <v/>
      </c>
    </row>
    <row r="9491">
      <c r="B9491" s="39" t="str">
        <f>IFERROR(raw!$B9490,"")</f>
        <v/>
      </c>
      <c r="C9491" s="39" t="str">
        <f>IFERROR(raw!$D9490,"")</f>
        <v/>
      </c>
      <c r="D9491" s="39" t="str">
        <f>IFERROR(__xludf.DUMMYFUNCTION("IFERROR(RANK(raw!$H9490,Filter(raw!$H$2:$H10000,raw!$B$2:$B10000=raw!$B9490),1),"""")"),"")</f>
        <v/>
      </c>
      <c r="E9491" s="40" t="str">
        <f t="array" ref="E9491">IFERROR(INDEX(raw!$B:$H,MATCH(1,(raw!$B:$B=$B9491)*(raw!$D:$D=$C9491),0),7), "n/a")</f>
        <v/>
      </c>
    </row>
    <row r="9492">
      <c r="B9492" s="39" t="str">
        <f>IFERROR(raw!$B9491,"")</f>
        <v/>
      </c>
      <c r="C9492" s="39" t="str">
        <f>IFERROR(raw!$D9491,"")</f>
        <v/>
      </c>
      <c r="D9492" s="39" t="str">
        <f>IFERROR(__xludf.DUMMYFUNCTION("IFERROR(RANK(raw!$H9491,Filter(raw!$H$2:$H10000,raw!$B$2:$B10000=raw!$B9491),1),"""")"),"")</f>
        <v/>
      </c>
      <c r="E9492" s="40" t="str">
        <f t="array" ref="E9492">IFERROR(INDEX(raw!$B:$H,MATCH(1,(raw!$B:$B=$B9492)*(raw!$D:$D=$C9492),0),7), "n/a")</f>
        <v/>
      </c>
    </row>
    <row r="9493">
      <c r="B9493" s="39" t="str">
        <f>IFERROR(raw!$B9492,"")</f>
        <v/>
      </c>
      <c r="C9493" s="39" t="str">
        <f>IFERROR(raw!$D9492,"")</f>
        <v/>
      </c>
      <c r="D9493" s="39" t="str">
        <f>IFERROR(__xludf.DUMMYFUNCTION("IFERROR(RANK(raw!$H9492,Filter(raw!$H$2:$H10000,raw!$B$2:$B10000=raw!$B9492),1),"""")"),"")</f>
        <v/>
      </c>
      <c r="E9493" s="40" t="str">
        <f t="array" ref="E9493">IFERROR(INDEX(raw!$B:$H,MATCH(1,(raw!$B:$B=$B9493)*(raw!$D:$D=$C9493),0),7), "n/a")</f>
        <v/>
      </c>
    </row>
    <row r="9494">
      <c r="B9494" s="39" t="str">
        <f>IFERROR(raw!$B9493,"")</f>
        <v/>
      </c>
      <c r="C9494" s="39" t="str">
        <f>IFERROR(raw!$D9493,"")</f>
        <v/>
      </c>
      <c r="D9494" s="39" t="str">
        <f>IFERROR(__xludf.DUMMYFUNCTION("IFERROR(RANK(raw!$H9493,Filter(raw!$H$2:$H10000,raw!$B$2:$B10000=raw!$B9493),1),"""")"),"")</f>
        <v/>
      </c>
      <c r="E9494" s="40" t="str">
        <f t="array" ref="E9494">IFERROR(INDEX(raw!$B:$H,MATCH(1,(raw!$B:$B=$B9494)*(raw!$D:$D=$C9494),0),7), "n/a")</f>
        <v/>
      </c>
    </row>
    <row r="9495">
      <c r="B9495" s="39" t="str">
        <f>IFERROR(raw!$B9494,"")</f>
        <v/>
      </c>
      <c r="C9495" s="39" t="str">
        <f>IFERROR(raw!$D9494,"")</f>
        <v/>
      </c>
      <c r="D9495" s="39" t="str">
        <f>IFERROR(__xludf.DUMMYFUNCTION("IFERROR(RANK(raw!$H9494,Filter(raw!$H$2:$H10000,raw!$B$2:$B10000=raw!$B9494),1),"""")"),"")</f>
        <v/>
      </c>
      <c r="E9495" s="40" t="str">
        <f t="array" ref="E9495">IFERROR(INDEX(raw!$B:$H,MATCH(1,(raw!$B:$B=$B9495)*(raw!$D:$D=$C9495),0),7), "n/a")</f>
        <v/>
      </c>
    </row>
    <row r="9496">
      <c r="B9496" s="39" t="str">
        <f>IFERROR(raw!$B9495,"")</f>
        <v/>
      </c>
      <c r="C9496" s="39" t="str">
        <f>IFERROR(raw!$D9495,"")</f>
        <v/>
      </c>
      <c r="D9496" s="39" t="str">
        <f>IFERROR(__xludf.DUMMYFUNCTION("IFERROR(RANK(raw!$H9495,Filter(raw!$H$2:$H10000,raw!$B$2:$B10000=raw!$B9495),1),"""")"),"")</f>
        <v/>
      </c>
      <c r="E9496" s="40" t="str">
        <f t="array" ref="E9496">IFERROR(INDEX(raw!$B:$H,MATCH(1,(raw!$B:$B=$B9496)*(raw!$D:$D=$C9496),0),7), "n/a")</f>
        <v/>
      </c>
    </row>
    <row r="9497">
      <c r="B9497" s="39" t="str">
        <f>IFERROR(raw!$B9496,"")</f>
        <v/>
      </c>
      <c r="C9497" s="39" t="str">
        <f>IFERROR(raw!$D9496,"")</f>
        <v/>
      </c>
      <c r="D9497" s="39" t="str">
        <f>IFERROR(__xludf.DUMMYFUNCTION("IFERROR(RANK(raw!$H9496,Filter(raw!$H$2:$H10000,raw!$B$2:$B10000=raw!$B9496),1),"""")"),"")</f>
        <v/>
      </c>
      <c r="E9497" s="40" t="str">
        <f t="array" ref="E9497">IFERROR(INDEX(raw!$B:$H,MATCH(1,(raw!$B:$B=$B9497)*(raw!$D:$D=$C9497),0),7), "n/a")</f>
        <v/>
      </c>
    </row>
    <row r="9498">
      <c r="B9498" s="39" t="str">
        <f>IFERROR(raw!$B9497,"")</f>
        <v/>
      </c>
      <c r="C9498" s="39" t="str">
        <f>IFERROR(raw!$D9497,"")</f>
        <v/>
      </c>
      <c r="D9498" s="39" t="str">
        <f>IFERROR(__xludf.DUMMYFUNCTION("IFERROR(RANK(raw!$H9497,Filter(raw!$H$2:$H10000,raw!$B$2:$B10000=raw!$B9497),1),"""")"),"")</f>
        <v/>
      </c>
      <c r="E9498" s="40" t="str">
        <f t="array" ref="E9498">IFERROR(INDEX(raw!$B:$H,MATCH(1,(raw!$B:$B=$B9498)*(raw!$D:$D=$C9498),0),7), "n/a")</f>
        <v/>
      </c>
    </row>
    <row r="9499">
      <c r="B9499" s="39" t="str">
        <f>IFERROR(raw!$B9498,"")</f>
        <v/>
      </c>
      <c r="C9499" s="39" t="str">
        <f>IFERROR(raw!$D9498,"")</f>
        <v/>
      </c>
      <c r="D9499" s="39" t="str">
        <f>IFERROR(__xludf.DUMMYFUNCTION("IFERROR(RANK(raw!$H9498,Filter(raw!$H$2:$H10000,raw!$B$2:$B10000=raw!$B9498),1),"""")"),"")</f>
        <v/>
      </c>
      <c r="E9499" s="40" t="str">
        <f t="array" ref="E9499">IFERROR(INDEX(raw!$B:$H,MATCH(1,(raw!$B:$B=$B9499)*(raw!$D:$D=$C9499),0),7), "n/a")</f>
        <v/>
      </c>
    </row>
    <row r="9500">
      <c r="B9500" s="39" t="str">
        <f>IFERROR(raw!$B9499,"")</f>
        <v/>
      </c>
      <c r="C9500" s="39" t="str">
        <f>IFERROR(raw!$D9499,"")</f>
        <v/>
      </c>
      <c r="D9500" s="39" t="str">
        <f>IFERROR(__xludf.DUMMYFUNCTION("IFERROR(RANK(raw!$H9499,Filter(raw!$H$2:$H10000,raw!$B$2:$B10000=raw!$B9499),1),"""")"),"")</f>
        <v/>
      </c>
      <c r="E9500" s="40" t="str">
        <f t="array" ref="E9500">IFERROR(INDEX(raw!$B:$H,MATCH(1,(raw!$B:$B=$B9500)*(raw!$D:$D=$C9500),0),7), "n/a")</f>
        <v/>
      </c>
    </row>
    <row r="9501">
      <c r="B9501" s="39" t="str">
        <f>IFERROR(raw!$B9500,"")</f>
        <v/>
      </c>
      <c r="C9501" s="39" t="str">
        <f>IFERROR(raw!$D9500,"")</f>
        <v/>
      </c>
      <c r="D9501" s="39" t="str">
        <f>IFERROR(__xludf.DUMMYFUNCTION("IFERROR(RANK(raw!$H9500,Filter(raw!$H$2:$H10000,raw!$B$2:$B10000=raw!$B9500),1),"""")"),"")</f>
        <v/>
      </c>
      <c r="E9501" s="40" t="str">
        <f t="array" ref="E9501">IFERROR(INDEX(raw!$B:$H,MATCH(1,(raw!$B:$B=$B9501)*(raw!$D:$D=$C9501),0),7), "n/a")</f>
        <v/>
      </c>
    </row>
    <row r="9502">
      <c r="B9502" s="39" t="str">
        <f>IFERROR(raw!$B9501,"")</f>
        <v/>
      </c>
      <c r="C9502" s="39" t="str">
        <f>IFERROR(raw!$D9501,"")</f>
        <v/>
      </c>
      <c r="D9502" s="39" t="str">
        <f>IFERROR(__xludf.DUMMYFUNCTION("IFERROR(RANK(raw!$H9501,Filter(raw!$H$2:$H10000,raw!$B$2:$B10000=raw!$B9501),1),"""")"),"")</f>
        <v/>
      </c>
      <c r="E9502" s="40" t="str">
        <f t="array" ref="E9502">IFERROR(INDEX(raw!$B:$H,MATCH(1,(raw!$B:$B=$B9502)*(raw!$D:$D=$C9502),0),7), "n/a")</f>
        <v/>
      </c>
    </row>
    <row r="9503">
      <c r="B9503" s="39" t="str">
        <f>IFERROR(raw!$B9502,"")</f>
        <v/>
      </c>
      <c r="C9503" s="39" t="str">
        <f>IFERROR(raw!$D9502,"")</f>
        <v/>
      </c>
      <c r="D9503" s="39" t="str">
        <f>IFERROR(__xludf.DUMMYFUNCTION("IFERROR(RANK(raw!$H9502,Filter(raw!$H$2:$H10000,raw!$B$2:$B10000=raw!$B9502),1),"""")"),"")</f>
        <v/>
      </c>
      <c r="E9503" s="40" t="str">
        <f t="array" ref="E9503">IFERROR(INDEX(raw!$B:$H,MATCH(1,(raw!$B:$B=$B9503)*(raw!$D:$D=$C9503),0),7), "n/a")</f>
        <v/>
      </c>
    </row>
    <row r="9504">
      <c r="B9504" s="39" t="str">
        <f>IFERROR(raw!$B9503,"")</f>
        <v/>
      </c>
      <c r="C9504" s="39" t="str">
        <f>IFERROR(raw!$D9503,"")</f>
        <v/>
      </c>
      <c r="D9504" s="39" t="str">
        <f>IFERROR(__xludf.DUMMYFUNCTION("IFERROR(RANK(raw!$H9503,Filter(raw!$H$2:$H10000,raw!$B$2:$B10000=raw!$B9503),1),"""")"),"")</f>
        <v/>
      </c>
      <c r="E9504" s="40" t="str">
        <f t="array" ref="E9504">IFERROR(INDEX(raw!$B:$H,MATCH(1,(raw!$B:$B=$B9504)*(raw!$D:$D=$C9504),0),7), "n/a")</f>
        <v/>
      </c>
    </row>
    <row r="9505">
      <c r="B9505" s="39" t="str">
        <f>IFERROR(raw!$B9504,"")</f>
        <v/>
      </c>
      <c r="C9505" s="39" t="str">
        <f>IFERROR(raw!$D9504,"")</f>
        <v/>
      </c>
      <c r="D9505" s="39" t="str">
        <f>IFERROR(__xludf.DUMMYFUNCTION("IFERROR(RANK(raw!$H9504,Filter(raw!$H$2:$H10000,raw!$B$2:$B10000=raw!$B9504),1),"""")"),"")</f>
        <v/>
      </c>
      <c r="E9505" s="40" t="str">
        <f t="array" ref="E9505">IFERROR(INDEX(raw!$B:$H,MATCH(1,(raw!$B:$B=$B9505)*(raw!$D:$D=$C9505),0),7), "n/a")</f>
        <v/>
      </c>
    </row>
    <row r="9506">
      <c r="B9506" s="39" t="str">
        <f>IFERROR(raw!$B9505,"")</f>
        <v/>
      </c>
      <c r="C9506" s="39" t="str">
        <f>IFERROR(raw!$D9505,"")</f>
        <v/>
      </c>
      <c r="D9506" s="39" t="str">
        <f>IFERROR(__xludf.DUMMYFUNCTION("IFERROR(RANK(raw!$H9505,Filter(raw!$H$2:$H10000,raw!$B$2:$B10000=raw!$B9505),1),"""")"),"")</f>
        <v/>
      </c>
      <c r="E9506" s="40" t="str">
        <f t="array" ref="E9506">IFERROR(INDEX(raw!$B:$H,MATCH(1,(raw!$B:$B=$B9506)*(raw!$D:$D=$C9506),0),7), "n/a")</f>
        <v/>
      </c>
    </row>
    <row r="9507">
      <c r="B9507" s="39" t="str">
        <f>IFERROR(raw!$B9506,"")</f>
        <v/>
      </c>
      <c r="C9507" s="39" t="str">
        <f>IFERROR(raw!$D9506,"")</f>
        <v/>
      </c>
      <c r="D9507" s="39" t="str">
        <f>IFERROR(__xludf.DUMMYFUNCTION("IFERROR(RANK(raw!$H9506,Filter(raw!$H$2:$H10000,raw!$B$2:$B10000=raw!$B9506),1),"""")"),"")</f>
        <v/>
      </c>
      <c r="E9507" s="40" t="str">
        <f t="array" ref="E9507">IFERROR(INDEX(raw!$B:$H,MATCH(1,(raw!$B:$B=$B9507)*(raw!$D:$D=$C9507),0),7), "n/a")</f>
        <v/>
      </c>
    </row>
    <row r="9508">
      <c r="B9508" s="39" t="str">
        <f>IFERROR(raw!$B9507,"")</f>
        <v/>
      </c>
      <c r="C9508" s="39" t="str">
        <f>IFERROR(raw!$D9507,"")</f>
        <v/>
      </c>
      <c r="D9508" s="39" t="str">
        <f>IFERROR(__xludf.DUMMYFUNCTION("IFERROR(RANK(raw!$H9507,Filter(raw!$H$2:$H10000,raw!$B$2:$B10000=raw!$B9507),1),"""")"),"")</f>
        <v/>
      </c>
      <c r="E9508" s="40" t="str">
        <f t="array" ref="E9508">IFERROR(INDEX(raw!$B:$H,MATCH(1,(raw!$B:$B=$B9508)*(raw!$D:$D=$C9508),0),7), "n/a")</f>
        <v/>
      </c>
    </row>
    <row r="9509">
      <c r="B9509" s="39" t="str">
        <f>IFERROR(raw!$B9508,"")</f>
        <v/>
      </c>
      <c r="C9509" s="39" t="str">
        <f>IFERROR(raw!$D9508,"")</f>
        <v/>
      </c>
      <c r="D9509" s="39" t="str">
        <f>IFERROR(__xludf.DUMMYFUNCTION("IFERROR(RANK(raw!$H9508,Filter(raw!$H$2:$H10000,raw!$B$2:$B10000=raw!$B9508),1),"""")"),"")</f>
        <v/>
      </c>
      <c r="E9509" s="40" t="str">
        <f t="array" ref="E9509">IFERROR(INDEX(raw!$B:$H,MATCH(1,(raw!$B:$B=$B9509)*(raw!$D:$D=$C9509),0),7), "n/a")</f>
        <v/>
      </c>
    </row>
    <row r="9510">
      <c r="B9510" s="39" t="str">
        <f>IFERROR(raw!$B9509,"")</f>
        <v/>
      </c>
      <c r="C9510" s="39" t="str">
        <f>IFERROR(raw!$D9509,"")</f>
        <v/>
      </c>
      <c r="D9510" s="39" t="str">
        <f>IFERROR(__xludf.DUMMYFUNCTION("IFERROR(RANK(raw!$H9509,Filter(raw!$H$2:$H10000,raw!$B$2:$B10000=raw!$B9509),1),"""")"),"")</f>
        <v/>
      </c>
      <c r="E9510" s="40" t="str">
        <f t="array" ref="E9510">IFERROR(INDEX(raw!$B:$H,MATCH(1,(raw!$B:$B=$B9510)*(raw!$D:$D=$C9510),0),7), "n/a")</f>
        <v/>
      </c>
    </row>
    <row r="9511">
      <c r="B9511" s="39" t="str">
        <f>IFERROR(raw!$B9510,"")</f>
        <v/>
      </c>
      <c r="C9511" s="39" t="str">
        <f>IFERROR(raw!$D9510,"")</f>
        <v/>
      </c>
      <c r="D9511" s="39" t="str">
        <f>IFERROR(__xludf.DUMMYFUNCTION("IFERROR(RANK(raw!$H9510,Filter(raw!$H$2:$H10000,raw!$B$2:$B10000=raw!$B9510),1),"""")"),"")</f>
        <v/>
      </c>
      <c r="E9511" s="40" t="str">
        <f t="array" ref="E9511">IFERROR(INDEX(raw!$B:$H,MATCH(1,(raw!$B:$B=$B9511)*(raw!$D:$D=$C9511),0),7), "n/a")</f>
        <v/>
      </c>
    </row>
    <row r="9512">
      <c r="B9512" s="39" t="str">
        <f>IFERROR(raw!$B9511,"")</f>
        <v/>
      </c>
      <c r="C9512" s="39" t="str">
        <f>IFERROR(raw!$D9511,"")</f>
        <v/>
      </c>
      <c r="D9512" s="39" t="str">
        <f>IFERROR(__xludf.DUMMYFUNCTION("IFERROR(RANK(raw!$H9511,Filter(raw!$H$2:$H10000,raw!$B$2:$B10000=raw!$B9511),1),"""")"),"")</f>
        <v/>
      </c>
      <c r="E9512" s="40" t="str">
        <f t="array" ref="E9512">IFERROR(INDEX(raw!$B:$H,MATCH(1,(raw!$B:$B=$B9512)*(raw!$D:$D=$C9512),0),7), "n/a")</f>
        <v/>
      </c>
    </row>
    <row r="9513">
      <c r="B9513" s="39" t="str">
        <f>IFERROR(raw!$B9512,"")</f>
        <v/>
      </c>
      <c r="C9513" s="39" t="str">
        <f>IFERROR(raw!$D9512,"")</f>
        <v/>
      </c>
      <c r="D9513" s="39" t="str">
        <f>IFERROR(__xludf.DUMMYFUNCTION("IFERROR(RANK(raw!$H9512,Filter(raw!$H$2:$H10000,raw!$B$2:$B10000=raw!$B9512),1),"""")"),"")</f>
        <v/>
      </c>
      <c r="E9513" s="40" t="str">
        <f t="array" ref="E9513">IFERROR(INDEX(raw!$B:$H,MATCH(1,(raw!$B:$B=$B9513)*(raw!$D:$D=$C9513),0),7), "n/a")</f>
        <v/>
      </c>
    </row>
    <row r="9514">
      <c r="B9514" s="39" t="str">
        <f>IFERROR(raw!$B9513,"")</f>
        <v/>
      </c>
      <c r="C9514" s="39" t="str">
        <f>IFERROR(raw!$D9513,"")</f>
        <v/>
      </c>
      <c r="D9514" s="39" t="str">
        <f>IFERROR(__xludf.DUMMYFUNCTION("IFERROR(RANK(raw!$H9513,Filter(raw!$H$2:$H10000,raw!$B$2:$B10000=raw!$B9513),1),"""")"),"")</f>
        <v/>
      </c>
      <c r="E9514" s="40" t="str">
        <f t="array" ref="E9514">IFERROR(INDEX(raw!$B:$H,MATCH(1,(raw!$B:$B=$B9514)*(raw!$D:$D=$C9514),0),7), "n/a")</f>
        <v/>
      </c>
    </row>
    <row r="9515">
      <c r="B9515" s="39" t="str">
        <f>IFERROR(raw!$B9514,"")</f>
        <v/>
      </c>
      <c r="C9515" s="39" t="str">
        <f>IFERROR(raw!$D9514,"")</f>
        <v/>
      </c>
      <c r="D9515" s="39" t="str">
        <f>IFERROR(__xludf.DUMMYFUNCTION("IFERROR(RANK(raw!$H9514,Filter(raw!$H$2:$H10000,raw!$B$2:$B10000=raw!$B9514),1),"""")"),"")</f>
        <v/>
      </c>
      <c r="E9515" s="40" t="str">
        <f t="array" ref="E9515">IFERROR(INDEX(raw!$B:$H,MATCH(1,(raw!$B:$B=$B9515)*(raw!$D:$D=$C9515),0),7), "n/a")</f>
        <v/>
      </c>
    </row>
    <row r="9516">
      <c r="B9516" s="39" t="str">
        <f>IFERROR(raw!$B9515,"")</f>
        <v/>
      </c>
      <c r="C9516" s="39" t="str">
        <f>IFERROR(raw!$D9515,"")</f>
        <v/>
      </c>
      <c r="D9516" s="39" t="str">
        <f>IFERROR(__xludf.DUMMYFUNCTION("IFERROR(RANK(raw!$H9515,Filter(raw!$H$2:$H10000,raw!$B$2:$B10000=raw!$B9515),1),"""")"),"")</f>
        <v/>
      </c>
      <c r="E9516" s="40" t="str">
        <f t="array" ref="E9516">IFERROR(INDEX(raw!$B:$H,MATCH(1,(raw!$B:$B=$B9516)*(raw!$D:$D=$C9516),0),7), "n/a")</f>
        <v/>
      </c>
    </row>
    <row r="9517">
      <c r="B9517" s="39" t="str">
        <f>IFERROR(raw!$B9516,"")</f>
        <v/>
      </c>
      <c r="C9517" s="39" t="str">
        <f>IFERROR(raw!$D9516,"")</f>
        <v/>
      </c>
      <c r="D9517" s="39" t="str">
        <f>IFERROR(__xludf.DUMMYFUNCTION("IFERROR(RANK(raw!$H9516,Filter(raw!$H$2:$H10000,raw!$B$2:$B10000=raw!$B9516),1),"""")"),"")</f>
        <v/>
      </c>
      <c r="E9517" s="40" t="str">
        <f t="array" ref="E9517">IFERROR(INDEX(raw!$B:$H,MATCH(1,(raw!$B:$B=$B9517)*(raw!$D:$D=$C9517),0),7), "n/a")</f>
        <v/>
      </c>
    </row>
    <row r="9518">
      <c r="B9518" s="39" t="str">
        <f>IFERROR(raw!$B9517,"")</f>
        <v/>
      </c>
      <c r="C9518" s="39" t="str">
        <f>IFERROR(raw!$D9517,"")</f>
        <v/>
      </c>
      <c r="D9518" s="39" t="str">
        <f>IFERROR(__xludf.DUMMYFUNCTION("IFERROR(RANK(raw!$H9517,Filter(raw!$H$2:$H10000,raw!$B$2:$B10000=raw!$B9517),1),"""")"),"")</f>
        <v/>
      </c>
      <c r="E9518" s="40" t="str">
        <f t="array" ref="E9518">IFERROR(INDEX(raw!$B:$H,MATCH(1,(raw!$B:$B=$B9518)*(raw!$D:$D=$C9518),0),7), "n/a")</f>
        <v/>
      </c>
    </row>
    <row r="9519">
      <c r="B9519" s="39" t="str">
        <f>IFERROR(raw!$B9518,"")</f>
        <v/>
      </c>
      <c r="C9519" s="39" t="str">
        <f>IFERROR(raw!$D9518,"")</f>
        <v/>
      </c>
      <c r="D9519" s="39" t="str">
        <f>IFERROR(__xludf.DUMMYFUNCTION("IFERROR(RANK(raw!$H9518,Filter(raw!$H$2:$H10000,raw!$B$2:$B10000=raw!$B9518),1),"""")"),"")</f>
        <v/>
      </c>
      <c r="E9519" s="40" t="str">
        <f t="array" ref="E9519">IFERROR(INDEX(raw!$B:$H,MATCH(1,(raw!$B:$B=$B9519)*(raw!$D:$D=$C9519),0),7), "n/a")</f>
        <v/>
      </c>
    </row>
    <row r="9520">
      <c r="B9520" s="39" t="str">
        <f>IFERROR(raw!$B9519,"")</f>
        <v/>
      </c>
      <c r="C9520" s="39" t="str">
        <f>IFERROR(raw!$D9519,"")</f>
        <v/>
      </c>
      <c r="D9520" s="39" t="str">
        <f>IFERROR(__xludf.DUMMYFUNCTION("IFERROR(RANK(raw!$H9519,Filter(raw!$H$2:$H10000,raw!$B$2:$B10000=raw!$B9519),1),"""")"),"")</f>
        <v/>
      </c>
      <c r="E9520" s="40" t="str">
        <f t="array" ref="E9520">IFERROR(INDEX(raw!$B:$H,MATCH(1,(raw!$B:$B=$B9520)*(raw!$D:$D=$C9520),0),7), "n/a")</f>
        <v/>
      </c>
    </row>
    <row r="9521">
      <c r="B9521" s="39" t="str">
        <f>IFERROR(raw!$B9520,"")</f>
        <v/>
      </c>
      <c r="C9521" s="39" t="str">
        <f>IFERROR(raw!$D9520,"")</f>
        <v/>
      </c>
      <c r="D9521" s="39" t="str">
        <f>IFERROR(__xludf.DUMMYFUNCTION("IFERROR(RANK(raw!$H9520,Filter(raw!$H$2:$H10000,raw!$B$2:$B10000=raw!$B9520),1),"""")"),"")</f>
        <v/>
      </c>
      <c r="E9521" s="40" t="str">
        <f t="array" ref="E9521">IFERROR(INDEX(raw!$B:$H,MATCH(1,(raw!$B:$B=$B9521)*(raw!$D:$D=$C9521),0),7), "n/a")</f>
        <v/>
      </c>
    </row>
    <row r="9522">
      <c r="B9522" s="39" t="str">
        <f>IFERROR(raw!$B9521,"")</f>
        <v/>
      </c>
      <c r="C9522" s="39" t="str">
        <f>IFERROR(raw!$D9521,"")</f>
        <v/>
      </c>
      <c r="D9522" s="39" t="str">
        <f>IFERROR(__xludf.DUMMYFUNCTION("IFERROR(RANK(raw!$H9521,Filter(raw!$H$2:$H10000,raw!$B$2:$B10000=raw!$B9521),1),"""")"),"")</f>
        <v/>
      </c>
      <c r="E9522" s="40" t="str">
        <f t="array" ref="E9522">IFERROR(INDEX(raw!$B:$H,MATCH(1,(raw!$B:$B=$B9522)*(raw!$D:$D=$C9522),0),7), "n/a")</f>
        <v/>
      </c>
    </row>
    <row r="9523">
      <c r="B9523" s="39" t="str">
        <f>IFERROR(raw!$B9522,"")</f>
        <v/>
      </c>
      <c r="C9523" s="39" t="str">
        <f>IFERROR(raw!$D9522,"")</f>
        <v/>
      </c>
      <c r="D9523" s="39" t="str">
        <f>IFERROR(__xludf.DUMMYFUNCTION("IFERROR(RANK(raw!$H9522,Filter(raw!$H$2:$H10000,raw!$B$2:$B10000=raw!$B9522),1),"""")"),"")</f>
        <v/>
      </c>
      <c r="E9523" s="40" t="str">
        <f t="array" ref="E9523">IFERROR(INDEX(raw!$B:$H,MATCH(1,(raw!$B:$B=$B9523)*(raw!$D:$D=$C9523),0),7), "n/a")</f>
        <v/>
      </c>
    </row>
    <row r="9524">
      <c r="B9524" s="39" t="str">
        <f>IFERROR(raw!$B9523,"")</f>
        <v/>
      </c>
      <c r="C9524" s="39" t="str">
        <f>IFERROR(raw!$D9523,"")</f>
        <v/>
      </c>
      <c r="D9524" s="39" t="str">
        <f>IFERROR(__xludf.DUMMYFUNCTION("IFERROR(RANK(raw!$H9523,Filter(raw!$H$2:$H10000,raw!$B$2:$B10000=raw!$B9523),1),"""")"),"")</f>
        <v/>
      </c>
      <c r="E9524" s="40" t="str">
        <f t="array" ref="E9524">IFERROR(INDEX(raw!$B:$H,MATCH(1,(raw!$B:$B=$B9524)*(raw!$D:$D=$C9524),0),7), "n/a")</f>
        <v/>
      </c>
    </row>
    <row r="9525">
      <c r="B9525" s="39" t="str">
        <f>IFERROR(raw!$B9524,"")</f>
        <v/>
      </c>
      <c r="C9525" s="39" t="str">
        <f>IFERROR(raw!$D9524,"")</f>
        <v/>
      </c>
      <c r="D9525" s="39" t="str">
        <f>IFERROR(__xludf.DUMMYFUNCTION("IFERROR(RANK(raw!$H9524,Filter(raw!$H$2:$H10000,raw!$B$2:$B10000=raw!$B9524),1),"""")"),"")</f>
        <v/>
      </c>
      <c r="E9525" s="40" t="str">
        <f t="array" ref="E9525">IFERROR(INDEX(raw!$B:$H,MATCH(1,(raw!$B:$B=$B9525)*(raw!$D:$D=$C9525),0),7), "n/a")</f>
        <v/>
      </c>
    </row>
    <row r="9526">
      <c r="B9526" s="39" t="str">
        <f>IFERROR(raw!$B9525,"")</f>
        <v/>
      </c>
      <c r="C9526" s="39" t="str">
        <f>IFERROR(raw!$D9525,"")</f>
        <v/>
      </c>
      <c r="D9526" s="39" t="str">
        <f>IFERROR(__xludf.DUMMYFUNCTION("IFERROR(RANK(raw!$H9525,Filter(raw!$H$2:$H10000,raw!$B$2:$B10000=raw!$B9525),1),"""")"),"")</f>
        <v/>
      </c>
      <c r="E9526" s="40" t="str">
        <f t="array" ref="E9526">IFERROR(INDEX(raw!$B:$H,MATCH(1,(raw!$B:$B=$B9526)*(raw!$D:$D=$C9526),0),7), "n/a")</f>
        <v/>
      </c>
    </row>
    <row r="9527">
      <c r="B9527" s="39" t="str">
        <f>IFERROR(raw!$B9526,"")</f>
        <v/>
      </c>
      <c r="C9527" s="39" t="str">
        <f>IFERROR(raw!$D9526,"")</f>
        <v/>
      </c>
      <c r="D9527" s="39" t="str">
        <f>IFERROR(__xludf.DUMMYFUNCTION("IFERROR(RANK(raw!$H9526,Filter(raw!$H$2:$H10000,raw!$B$2:$B10000=raw!$B9526),1),"""")"),"")</f>
        <v/>
      </c>
      <c r="E9527" s="40" t="str">
        <f t="array" ref="E9527">IFERROR(INDEX(raw!$B:$H,MATCH(1,(raw!$B:$B=$B9527)*(raw!$D:$D=$C9527),0),7), "n/a")</f>
        <v/>
      </c>
    </row>
    <row r="9528">
      <c r="B9528" s="39" t="str">
        <f>IFERROR(raw!$B9527,"")</f>
        <v/>
      </c>
      <c r="C9528" s="39" t="str">
        <f>IFERROR(raw!$D9527,"")</f>
        <v/>
      </c>
      <c r="D9528" s="39" t="str">
        <f>IFERROR(__xludf.DUMMYFUNCTION("IFERROR(RANK(raw!$H9527,Filter(raw!$H$2:$H10000,raw!$B$2:$B10000=raw!$B9527),1),"""")"),"")</f>
        <v/>
      </c>
      <c r="E9528" s="40" t="str">
        <f t="array" ref="E9528">IFERROR(INDEX(raw!$B:$H,MATCH(1,(raw!$B:$B=$B9528)*(raw!$D:$D=$C9528),0),7), "n/a")</f>
        <v/>
      </c>
    </row>
    <row r="9529">
      <c r="B9529" s="39" t="str">
        <f>IFERROR(raw!$B9528,"")</f>
        <v/>
      </c>
      <c r="C9529" s="39" t="str">
        <f>IFERROR(raw!$D9528,"")</f>
        <v/>
      </c>
      <c r="D9529" s="39" t="str">
        <f>IFERROR(__xludf.DUMMYFUNCTION("IFERROR(RANK(raw!$H9528,Filter(raw!$H$2:$H10000,raw!$B$2:$B10000=raw!$B9528),1),"""")"),"")</f>
        <v/>
      </c>
      <c r="E9529" s="40" t="str">
        <f t="array" ref="E9529">IFERROR(INDEX(raw!$B:$H,MATCH(1,(raw!$B:$B=$B9529)*(raw!$D:$D=$C9529),0),7), "n/a")</f>
        <v/>
      </c>
    </row>
    <row r="9530">
      <c r="B9530" s="39" t="str">
        <f>IFERROR(raw!$B9529,"")</f>
        <v/>
      </c>
      <c r="C9530" s="39" t="str">
        <f>IFERROR(raw!$D9529,"")</f>
        <v/>
      </c>
      <c r="D9530" s="39" t="str">
        <f>IFERROR(__xludf.DUMMYFUNCTION("IFERROR(RANK(raw!$H9529,Filter(raw!$H$2:$H10000,raw!$B$2:$B10000=raw!$B9529),1),"""")"),"")</f>
        <v/>
      </c>
      <c r="E9530" s="40" t="str">
        <f t="array" ref="E9530">IFERROR(INDEX(raw!$B:$H,MATCH(1,(raw!$B:$B=$B9530)*(raw!$D:$D=$C9530),0),7), "n/a")</f>
        <v/>
      </c>
    </row>
    <row r="9531">
      <c r="B9531" s="39" t="str">
        <f>IFERROR(raw!$B9530,"")</f>
        <v/>
      </c>
      <c r="C9531" s="39" t="str">
        <f>IFERROR(raw!$D9530,"")</f>
        <v/>
      </c>
      <c r="D9531" s="39" t="str">
        <f>IFERROR(__xludf.DUMMYFUNCTION("IFERROR(RANK(raw!$H9530,Filter(raw!$H$2:$H10000,raw!$B$2:$B10000=raw!$B9530),1),"""")"),"")</f>
        <v/>
      </c>
      <c r="E9531" s="40" t="str">
        <f t="array" ref="E9531">IFERROR(INDEX(raw!$B:$H,MATCH(1,(raw!$B:$B=$B9531)*(raw!$D:$D=$C9531),0),7), "n/a")</f>
        <v/>
      </c>
    </row>
    <row r="9532">
      <c r="B9532" s="39" t="str">
        <f>IFERROR(raw!$B9531,"")</f>
        <v/>
      </c>
      <c r="C9532" s="39" t="str">
        <f>IFERROR(raw!$D9531,"")</f>
        <v/>
      </c>
      <c r="D9532" s="39" t="str">
        <f>IFERROR(__xludf.DUMMYFUNCTION("IFERROR(RANK(raw!$H9531,Filter(raw!$H$2:$H10000,raw!$B$2:$B10000=raw!$B9531),1),"""")"),"")</f>
        <v/>
      </c>
      <c r="E9532" s="40" t="str">
        <f t="array" ref="E9532">IFERROR(INDEX(raw!$B:$H,MATCH(1,(raw!$B:$B=$B9532)*(raw!$D:$D=$C9532),0),7), "n/a")</f>
        <v/>
      </c>
    </row>
    <row r="9533">
      <c r="B9533" s="39" t="str">
        <f>IFERROR(raw!$B9532,"")</f>
        <v/>
      </c>
      <c r="C9533" s="39" t="str">
        <f>IFERROR(raw!$D9532,"")</f>
        <v/>
      </c>
      <c r="D9533" s="39" t="str">
        <f>IFERROR(__xludf.DUMMYFUNCTION("IFERROR(RANK(raw!$H9532,Filter(raw!$H$2:$H10000,raw!$B$2:$B10000=raw!$B9532),1),"""")"),"")</f>
        <v/>
      </c>
      <c r="E9533" s="40" t="str">
        <f t="array" ref="E9533">IFERROR(INDEX(raw!$B:$H,MATCH(1,(raw!$B:$B=$B9533)*(raw!$D:$D=$C9533),0),7), "n/a")</f>
        <v/>
      </c>
    </row>
    <row r="9534">
      <c r="B9534" s="39" t="str">
        <f>IFERROR(raw!$B9533,"")</f>
        <v/>
      </c>
      <c r="C9534" s="39" t="str">
        <f>IFERROR(raw!$D9533,"")</f>
        <v/>
      </c>
      <c r="D9534" s="39" t="str">
        <f>IFERROR(__xludf.DUMMYFUNCTION("IFERROR(RANK(raw!$H9533,Filter(raw!$H$2:$H10000,raw!$B$2:$B10000=raw!$B9533),1),"""")"),"")</f>
        <v/>
      </c>
      <c r="E9534" s="40" t="str">
        <f t="array" ref="E9534">IFERROR(INDEX(raw!$B:$H,MATCH(1,(raw!$B:$B=$B9534)*(raw!$D:$D=$C9534),0),7), "n/a")</f>
        <v/>
      </c>
    </row>
    <row r="9535">
      <c r="B9535" s="39" t="str">
        <f>IFERROR(raw!$B9534,"")</f>
        <v/>
      </c>
      <c r="C9535" s="39" t="str">
        <f>IFERROR(raw!$D9534,"")</f>
        <v/>
      </c>
      <c r="D9535" s="39" t="str">
        <f>IFERROR(__xludf.DUMMYFUNCTION("IFERROR(RANK(raw!$H9534,Filter(raw!$H$2:$H10000,raw!$B$2:$B10000=raw!$B9534),1),"""")"),"")</f>
        <v/>
      </c>
      <c r="E9535" s="40" t="str">
        <f t="array" ref="E9535">IFERROR(INDEX(raw!$B:$H,MATCH(1,(raw!$B:$B=$B9535)*(raw!$D:$D=$C9535),0),7), "n/a")</f>
        <v/>
      </c>
    </row>
    <row r="9536">
      <c r="B9536" s="39" t="str">
        <f>IFERROR(raw!$B9535,"")</f>
        <v/>
      </c>
      <c r="C9536" s="39" t="str">
        <f>IFERROR(raw!$D9535,"")</f>
        <v/>
      </c>
      <c r="D9536" s="39" t="str">
        <f>IFERROR(__xludf.DUMMYFUNCTION("IFERROR(RANK(raw!$H9535,Filter(raw!$H$2:$H10000,raw!$B$2:$B10000=raw!$B9535),1),"""")"),"")</f>
        <v/>
      </c>
      <c r="E9536" s="40" t="str">
        <f t="array" ref="E9536">IFERROR(INDEX(raw!$B:$H,MATCH(1,(raw!$B:$B=$B9536)*(raw!$D:$D=$C9536),0),7), "n/a")</f>
        <v/>
      </c>
    </row>
    <row r="9537">
      <c r="B9537" s="39" t="str">
        <f>IFERROR(raw!$B9536,"")</f>
        <v/>
      </c>
      <c r="C9537" s="39" t="str">
        <f>IFERROR(raw!$D9536,"")</f>
        <v/>
      </c>
      <c r="D9537" s="39" t="str">
        <f>IFERROR(__xludf.DUMMYFUNCTION("IFERROR(RANK(raw!$H9536,Filter(raw!$H$2:$H10000,raw!$B$2:$B10000=raw!$B9536),1),"""")"),"")</f>
        <v/>
      </c>
      <c r="E9537" s="40" t="str">
        <f t="array" ref="E9537">IFERROR(INDEX(raw!$B:$H,MATCH(1,(raw!$B:$B=$B9537)*(raw!$D:$D=$C9537),0),7), "n/a")</f>
        <v/>
      </c>
    </row>
    <row r="9538">
      <c r="B9538" s="39" t="str">
        <f>IFERROR(raw!$B9537,"")</f>
        <v/>
      </c>
      <c r="C9538" s="39" t="str">
        <f>IFERROR(raw!$D9537,"")</f>
        <v/>
      </c>
      <c r="D9538" s="39" t="str">
        <f>IFERROR(__xludf.DUMMYFUNCTION("IFERROR(RANK(raw!$H9537,Filter(raw!$H$2:$H10000,raw!$B$2:$B10000=raw!$B9537),1),"""")"),"")</f>
        <v/>
      </c>
      <c r="E9538" s="40" t="str">
        <f t="array" ref="E9538">IFERROR(INDEX(raw!$B:$H,MATCH(1,(raw!$B:$B=$B9538)*(raw!$D:$D=$C9538),0),7), "n/a")</f>
        <v/>
      </c>
    </row>
    <row r="9539">
      <c r="B9539" s="39" t="str">
        <f>IFERROR(raw!$B9538,"")</f>
        <v/>
      </c>
      <c r="C9539" s="39" t="str">
        <f>IFERROR(raw!$D9538,"")</f>
        <v/>
      </c>
      <c r="D9539" s="39" t="str">
        <f>IFERROR(__xludf.DUMMYFUNCTION("IFERROR(RANK(raw!$H9538,Filter(raw!$H$2:$H10000,raw!$B$2:$B10000=raw!$B9538),1),"""")"),"")</f>
        <v/>
      </c>
      <c r="E9539" s="40" t="str">
        <f t="array" ref="E9539">IFERROR(INDEX(raw!$B:$H,MATCH(1,(raw!$B:$B=$B9539)*(raw!$D:$D=$C9539),0),7), "n/a")</f>
        <v/>
      </c>
    </row>
    <row r="9540">
      <c r="B9540" s="39" t="str">
        <f>IFERROR(raw!$B9539,"")</f>
        <v/>
      </c>
      <c r="C9540" s="39" t="str">
        <f>IFERROR(raw!$D9539,"")</f>
        <v/>
      </c>
      <c r="D9540" s="39" t="str">
        <f>IFERROR(__xludf.DUMMYFUNCTION("IFERROR(RANK(raw!$H9539,Filter(raw!$H$2:$H10000,raw!$B$2:$B10000=raw!$B9539),1),"""")"),"")</f>
        <v/>
      </c>
      <c r="E9540" s="40" t="str">
        <f t="array" ref="E9540">IFERROR(INDEX(raw!$B:$H,MATCH(1,(raw!$B:$B=$B9540)*(raw!$D:$D=$C9540),0),7), "n/a")</f>
        <v/>
      </c>
    </row>
    <row r="9541">
      <c r="B9541" s="39" t="str">
        <f>IFERROR(raw!$B9540,"")</f>
        <v/>
      </c>
      <c r="C9541" s="39" t="str">
        <f>IFERROR(raw!$D9540,"")</f>
        <v/>
      </c>
      <c r="D9541" s="39" t="str">
        <f>IFERROR(__xludf.DUMMYFUNCTION("IFERROR(RANK(raw!$H9540,Filter(raw!$H$2:$H10000,raw!$B$2:$B10000=raw!$B9540),1),"""")"),"")</f>
        <v/>
      </c>
      <c r="E9541" s="40" t="str">
        <f t="array" ref="E9541">IFERROR(INDEX(raw!$B:$H,MATCH(1,(raw!$B:$B=$B9541)*(raw!$D:$D=$C9541),0),7), "n/a")</f>
        <v/>
      </c>
    </row>
    <row r="9542">
      <c r="B9542" s="39" t="str">
        <f>IFERROR(raw!$B9541,"")</f>
        <v/>
      </c>
      <c r="C9542" s="39" t="str">
        <f>IFERROR(raw!$D9541,"")</f>
        <v/>
      </c>
      <c r="D9542" s="39" t="str">
        <f>IFERROR(__xludf.DUMMYFUNCTION("IFERROR(RANK(raw!$H9541,Filter(raw!$H$2:$H10000,raw!$B$2:$B10000=raw!$B9541),1),"""")"),"")</f>
        <v/>
      </c>
      <c r="E9542" s="40" t="str">
        <f t="array" ref="E9542">IFERROR(INDEX(raw!$B:$H,MATCH(1,(raw!$B:$B=$B9542)*(raw!$D:$D=$C9542),0),7), "n/a")</f>
        <v/>
      </c>
    </row>
    <row r="9543">
      <c r="B9543" s="39" t="str">
        <f>IFERROR(raw!$B9542,"")</f>
        <v/>
      </c>
      <c r="C9543" s="39" t="str">
        <f>IFERROR(raw!$D9542,"")</f>
        <v/>
      </c>
      <c r="D9543" s="39" t="str">
        <f>IFERROR(__xludf.DUMMYFUNCTION("IFERROR(RANK(raw!$H9542,Filter(raw!$H$2:$H10000,raw!$B$2:$B10000=raw!$B9542),1),"""")"),"")</f>
        <v/>
      </c>
      <c r="E9543" s="40" t="str">
        <f t="array" ref="E9543">IFERROR(INDEX(raw!$B:$H,MATCH(1,(raw!$B:$B=$B9543)*(raw!$D:$D=$C9543),0),7), "n/a")</f>
        <v/>
      </c>
    </row>
    <row r="9544">
      <c r="B9544" s="39" t="str">
        <f>IFERROR(raw!$B9543,"")</f>
        <v/>
      </c>
      <c r="C9544" s="39" t="str">
        <f>IFERROR(raw!$D9543,"")</f>
        <v/>
      </c>
      <c r="D9544" s="39" t="str">
        <f>IFERROR(__xludf.DUMMYFUNCTION("IFERROR(RANK(raw!$H9543,Filter(raw!$H$2:$H10000,raw!$B$2:$B10000=raw!$B9543),1),"""")"),"")</f>
        <v/>
      </c>
      <c r="E9544" s="40" t="str">
        <f t="array" ref="E9544">IFERROR(INDEX(raw!$B:$H,MATCH(1,(raw!$B:$B=$B9544)*(raw!$D:$D=$C9544),0),7), "n/a")</f>
        <v/>
      </c>
    </row>
    <row r="9545">
      <c r="B9545" s="39" t="str">
        <f>IFERROR(raw!$B9544,"")</f>
        <v/>
      </c>
      <c r="C9545" s="39" t="str">
        <f>IFERROR(raw!$D9544,"")</f>
        <v/>
      </c>
      <c r="D9545" s="39" t="str">
        <f>IFERROR(__xludf.DUMMYFUNCTION("IFERROR(RANK(raw!$H9544,Filter(raw!$H$2:$H10000,raw!$B$2:$B10000=raw!$B9544),1),"""")"),"")</f>
        <v/>
      </c>
      <c r="E9545" s="40" t="str">
        <f t="array" ref="E9545">IFERROR(INDEX(raw!$B:$H,MATCH(1,(raw!$B:$B=$B9545)*(raw!$D:$D=$C9545),0),7), "n/a")</f>
        <v/>
      </c>
    </row>
    <row r="9546">
      <c r="B9546" s="39" t="str">
        <f>IFERROR(raw!$B9545,"")</f>
        <v/>
      </c>
      <c r="C9546" s="39" t="str">
        <f>IFERROR(raw!$D9545,"")</f>
        <v/>
      </c>
      <c r="D9546" s="39" t="str">
        <f>IFERROR(__xludf.DUMMYFUNCTION("IFERROR(RANK(raw!$H9545,Filter(raw!$H$2:$H10000,raw!$B$2:$B10000=raw!$B9545),1),"""")"),"")</f>
        <v/>
      </c>
      <c r="E9546" s="40" t="str">
        <f t="array" ref="E9546">IFERROR(INDEX(raw!$B:$H,MATCH(1,(raw!$B:$B=$B9546)*(raw!$D:$D=$C9546),0),7), "n/a")</f>
        <v/>
      </c>
    </row>
    <row r="9547">
      <c r="B9547" s="39" t="str">
        <f>IFERROR(raw!$B9546,"")</f>
        <v/>
      </c>
      <c r="C9547" s="39" t="str">
        <f>IFERROR(raw!$D9546,"")</f>
        <v/>
      </c>
      <c r="D9547" s="39" t="str">
        <f>IFERROR(__xludf.DUMMYFUNCTION("IFERROR(RANK(raw!$H9546,Filter(raw!$H$2:$H10000,raw!$B$2:$B10000=raw!$B9546),1),"""")"),"")</f>
        <v/>
      </c>
      <c r="E9547" s="40" t="str">
        <f t="array" ref="E9547">IFERROR(INDEX(raw!$B:$H,MATCH(1,(raw!$B:$B=$B9547)*(raw!$D:$D=$C9547),0),7), "n/a")</f>
        <v/>
      </c>
    </row>
    <row r="9548">
      <c r="B9548" s="39" t="str">
        <f>IFERROR(raw!$B9547,"")</f>
        <v/>
      </c>
      <c r="C9548" s="39" t="str">
        <f>IFERROR(raw!$D9547,"")</f>
        <v/>
      </c>
      <c r="D9548" s="39" t="str">
        <f>IFERROR(__xludf.DUMMYFUNCTION("IFERROR(RANK(raw!$H9547,Filter(raw!$H$2:$H10000,raw!$B$2:$B10000=raw!$B9547),1),"""")"),"")</f>
        <v/>
      </c>
      <c r="E9548" s="40" t="str">
        <f t="array" ref="E9548">IFERROR(INDEX(raw!$B:$H,MATCH(1,(raw!$B:$B=$B9548)*(raw!$D:$D=$C9548),0),7), "n/a")</f>
        <v/>
      </c>
    </row>
    <row r="9549">
      <c r="B9549" s="39" t="str">
        <f>IFERROR(raw!$B9548,"")</f>
        <v/>
      </c>
      <c r="C9549" s="39" t="str">
        <f>IFERROR(raw!$D9548,"")</f>
        <v/>
      </c>
      <c r="D9549" s="39" t="str">
        <f>IFERROR(__xludf.DUMMYFUNCTION("IFERROR(RANK(raw!$H9548,Filter(raw!$H$2:$H10000,raw!$B$2:$B10000=raw!$B9548),1),"""")"),"")</f>
        <v/>
      </c>
      <c r="E9549" s="40" t="str">
        <f t="array" ref="E9549">IFERROR(INDEX(raw!$B:$H,MATCH(1,(raw!$B:$B=$B9549)*(raw!$D:$D=$C9549),0),7), "n/a")</f>
        <v/>
      </c>
    </row>
    <row r="9550">
      <c r="B9550" s="39" t="str">
        <f>IFERROR(raw!$B9549,"")</f>
        <v/>
      </c>
      <c r="C9550" s="39" t="str">
        <f>IFERROR(raw!$D9549,"")</f>
        <v/>
      </c>
      <c r="D9550" s="39" t="str">
        <f>IFERROR(__xludf.DUMMYFUNCTION("IFERROR(RANK(raw!$H9549,Filter(raw!$H$2:$H10000,raw!$B$2:$B10000=raw!$B9549),1),"""")"),"")</f>
        <v/>
      </c>
      <c r="E9550" s="40" t="str">
        <f t="array" ref="E9550">IFERROR(INDEX(raw!$B:$H,MATCH(1,(raw!$B:$B=$B9550)*(raw!$D:$D=$C9550),0),7), "n/a")</f>
        <v/>
      </c>
    </row>
    <row r="9551">
      <c r="B9551" s="39" t="str">
        <f>IFERROR(raw!$B9550,"")</f>
        <v/>
      </c>
      <c r="C9551" s="39" t="str">
        <f>IFERROR(raw!$D9550,"")</f>
        <v/>
      </c>
      <c r="D9551" s="39" t="str">
        <f>IFERROR(__xludf.DUMMYFUNCTION("IFERROR(RANK(raw!$H9550,Filter(raw!$H$2:$H10000,raw!$B$2:$B10000=raw!$B9550),1),"""")"),"")</f>
        <v/>
      </c>
      <c r="E9551" s="40" t="str">
        <f t="array" ref="E9551">IFERROR(INDEX(raw!$B:$H,MATCH(1,(raw!$B:$B=$B9551)*(raw!$D:$D=$C9551),0),7), "n/a")</f>
        <v/>
      </c>
    </row>
    <row r="9552">
      <c r="B9552" s="39" t="str">
        <f>IFERROR(raw!$B9551,"")</f>
        <v/>
      </c>
      <c r="C9552" s="39" t="str">
        <f>IFERROR(raw!$D9551,"")</f>
        <v/>
      </c>
      <c r="D9552" s="39" t="str">
        <f>IFERROR(__xludf.DUMMYFUNCTION("IFERROR(RANK(raw!$H9551,Filter(raw!$H$2:$H10000,raw!$B$2:$B10000=raw!$B9551),1),"""")"),"")</f>
        <v/>
      </c>
      <c r="E9552" s="40" t="str">
        <f t="array" ref="E9552">IFERROR(INDEX(raw!$B:$H,MATCH(1,(raw!$B:$B=$B9552)*(raw!$D:$D=$C9552),0),7), "n/a")</f>
        <v/>
      </c>
    </row>
    <row r="9553">
      <c r="B9553" s="39" t="str">
        <f>IFERROR(raw!$B9552,"")</f>
        <v/>
      </c>
      <c r="C9553" s="39" t="str">
        <f>IFERROR(raw!$D9552,"")</f>
        <v/>
      </c>
      <c r="D9553" s="39" t="str">
        <f>IFERROR(__xludf.DUMMYFUNCTION("IFERROR(RANK(raw!$H9552,Filter(raw!$H$2:$H10000,raw!$B$2:$B10000=raw!$B9552),1),"""")"),"")</f>
        <v/>
      </c>
      <c r="E9553" s="40" t="str">
        <f t="array" ref="E9553">IFERROR(INDEX(raw!$B:$H,MATCH(1,(raw!$B:$B=$B9553)*(raw!$D:$D=$C9553),0),7), "n/a")</f>
        <v/>
      </c>
    </row>
    <row r="9554">
      <c r="B9554" s="39" t="str">
        <f>IFERROR(raw!$B9553,"")</f>
        <v/>
      </c>
      <c r="C9554" s="39" t="str">
        <f>IFERROR(raw!$D9553,"")</f>
        <v/>
      </c>
      <c r="D9554" s="39" t="str">
        <f>IFERROR(__xludf.DUMMYFUNCTION("IFERROR(RANK(raw!$H9553,Filter(raw!$H$2:$H10000,raw!$B$2:$B10000=raw!$B9553),1),"""")"),"")</f>
        <v/>
      </c>
      <c r="E9554" s="40" t="str">
        <f t="array" ref="E9554">IFERROR(INDEX(raw!$B:$H,MATCH(1,(raw!$B:$B=$B9554)*(raw!$D:$D=$C9554),0),7), "n/a")</f>
        <v/>
      </c>
    </row>
    <row r="9555">
      <c r="B9555" s="39" t="str">
        <f>IFERROR(raw!$B9554,"")</f>
        <v/>
      </c>
      <c r="C9555" s="39" t="str">
        <f>IFERROR(raw!$D9554,"")</f>
        <v/>
      </c>
      <c r="D9555" s="39" t="str">
        <f>IFERROR(__xludf.DUMMYFUNCTION("IFERROR(RANK(raw!$H9554,Filter(raw!$H$2:$H10000,raw!$B$2:$B10000=raw!$B9554),1),"""")"),"")</f>
        <v/>
      </c>
      <c r="E9555" s="40" t="str">
        <f t="array" ref="E9555">IFERROR(INDEX(raw!$B:$H,MATCH(1,(raw!$B:$B=$B9555)*(raw!$D:$D=$C9555),0),7), "n/a")</f>
        <v/>
      </c>
    </row>
    <row r="9556">
      <c r="B9556" s="39" t="str">
        <f>IFERROR(raw!$B9555,"")</f>
        <v/>
      </c>
      <c r="C9556" s="39" t="str">
        <f>IFERROR(raw!$D9555,"")</f>
        <v/>
      </c>
      <c r="D9556" s="39" t="str">
        <f>IFERROR(__xludf.DUMMYFUNCTION("IFERROR(RANK(raw!$H9555,Filter(raw!$H$2:$H10000,raw!$B$2:$B10000=raw!$B9555),1),"""")"),"")</f>
        <v/>
      </c>
      <c r="E9556" s="40" t="str">
        <f t="array" ref="E9556">IFERROR(INDEX(raw!$B:$H,MATCH(1,(raw!$B:$B=$B9556)*(raw!$D:$D=$C9556),0),7), "n/a")</f>
        <v/>
      </c>
    </row>
    <row r="9557">
      <c r="B9557" s="39" t="str">
        <f>IFERROR(raw!$B9556,"")</f>
        <v/>
      </c>
      <c r="C9557" s="39" t="str">
        <f>IFERROR(raw!$D9556,"")</f>
        <v/>
      </c>
      <c r="D9557" s="39" t="str">
        <f>IFERROR(__xludf.DUMMYFUNCTION("IFERROR(RANK(raw!$H9556,Filter(raw!$H$2:$H10000,raw!$B$2:$B10000=raw!$B9556),1),"""")"),"")</f>
        <v/>
      </c>
      <c r="E9557" s="40" t="str">
        <f t="array" ref="E9557">IFERROR(INDEX(raw!$B:$H,MATCH(1,(raw!$B:$B=$B9557)*(raw!$D:$D=$C9557),0),7), "n/a")</f>
        <v/>
      </c>
    </row>
    <row r="9558">
      <c r="B9558" s="39" t="str">
        <f>IFERROR(raw!$B9557,"")</f>
        <v/>
      </c>
      <c r="C9558" s="39" t="str">
        <f>IFERROR(raw!$D9557,"")</f>
        <v/>
      </c>
      <c r="D9558" s="39" t="str">
        <f>IFERROR(__xludf.DUMMYFUNCTION("IFERROR(RANK(raw!$H9557,Filter(raw!$H$2:$H10000,raw!$B$2:$B10000=raw!$B9557),1),"""")"),"")</f>
        <v/>
      </c>
      <c r="E9558" s="40" t="str">
        <f t="array" ref="E9558">IFERROR(INDEX(raw!$B:$H,MATCH(1,(raw!$B:$B=$B9558)*(raw!$D:$D=$C9558),0),7), "n/a")</f>
        <v/>
      </c>
    </row>
    <row r="9559">
      <c r="B9559" s="39" t="str">
        <f>IFERROR(raw!$B9558,"")</f>
        <v/>
      </c>
      <c r="C9559" s="39" t="str">
        <f>IFERROR(raw!$D9558,"")</f>
        <v/>
      </c>
      <c r="D9559" s="39" t="str">
        <f>IFERROR(__xludf.DUMMYFUNCTION("IFERROR(RANK(raw!$H9558,Filter(raw!$H$2:$H10000,raw!$B$2:$B10000=raw!$B9558),1),"""")"),"")</f>
        <v/>
      </c>
      <c r="E9559" s="40" t="str">
        <f t="array" ref="E9559">IFERROR(INDEX(raw!$B:$H,MATCH(1,(raw!$B:$B=$B9559)*(raw!$D:$D=$C9559),0),7), "n/a")</f>
        <v/>
      </c>
    </row>
    <row r="9560">
      <c r="B9560" s="39" t="str">
        <f>IFERROR(raw!$B9559,"")</f>
        <v/>
      </c>
      <c r="C9560" s="39" t="str">
        <f>IFERROR(raw!$D9559,"")</f>
        <v/>
      </c>
      <c r="D9560" s="39" t="str">
        <f>IFERROR(__xludf.DUMMYFUNCTION("IFERROR(RANK(raw!$H9559,Filter(raw!$H$2:$H10000,raw!$B$2:$B10000=raw!$B9559),1),"""")"),"")</f>
        <v/>
      </c>
      <c r="E9560" s="40" t="str">
        <f t="array" ref="E9560">IFERROR(INDEX(raw!$B:$H,MATCH(1,(raw!$B:$B=$B9560)*(raw!$D:$D=$C9560),0),7), "n/a")</f>
        <v/>
      </c>
    </row>
    <row r="9561">
      <c r="B9561" s="39" t="str">
        <f>IFERROR(raw!$B9560,"")</f>
        <v/>
      </c>
      <c r="C9561" s="39" t="str">
        <f>IFERROR(raw!$D9560,"")</f>
        <v/>
      </c>
      <c r="D9561" s="39" t="str">
        <f>IFERROR(__xludf.DUMMYFUNCTION("IFERROR(RANK(raw!$H9560,Filter(raw!$H$2:$H10000,raw!$B$2:$B10000=raw!$B9560),1),"""")"),"")</f>
        <v/>
      </c>
      <c r="E9561" s="40" t="str">
        <f t="array" ref="E9561">IFERROR(INDEX(raw!$B:$H,MATCH(1,(raw!$B:$B=$B9561)*(raw!$D:$D=$C9561),0),7), "n/a")</f>
        <v/>
      </c>
    </row>
    <row r="9562">
      <c r="B9562" s="39" t="str">
        <f>IFERROR(raw!$B9561,"")</f>
        <v/>
      </c>
      <c r="C9562" s="39" t="str">
        <f>IFERROR(raw!$D9561,"")</f>
        <v/>
      </c>
      <c r="D9562" s="39" t="str">
        <f>IFERROR(__xludf.DUMMYFUNCTION("IFERROR(RANK(raw!$H9561,Filter(raw!$H$2:$H10000,raw!$B$2:$B10000=raw!$B9561),1),"""")"),"")</f>
        <v/>
      </c>
      <c r="E9562" s="40" t="str">
        <f t="array" ref="E9562">IFERROR(INDEX(raw!$B:$H,MATCH(1,(raw!$B:$B=$B9562)*(raw!$D:$D=$C9562),0),7), "n/a")</f>
        <v/>
      </c>
    </row>
    <row r="9563">
      <c r="B9563" s="39" t="str">
        <f>IFERROR(raw!$B9562,"")</f>
        <v/>
      </c>
      <c r="C9563" s="39" t="str">
        <f>IFERROR(raw!$D9562,"")</f>
        <v/>
      </c>
      <c r="D9563" s="39" t="str">
        <f>IFERROR(__xludf.DUMMYFUNCTION("IFERROR(RANK(raw!$H9562,Filter(raw!$H$2:$H10000,raw!$B$2:$B10000=raw!$B9562),1),"""")"),"")</f>
        <v/>
      </c>
      <c r="E9563" s="40" t="str">
        <f t="array" ref="E9563">IFERROR(INDEX(raw!$B:$H,MATCH(1,(raw!$B:$B=$B9563)*(raw!$D:$D=$C9563),0),7), "n/a")</f>
        <v/>
      </c>
    </row>
    <row r="9564">
      <c r="B9564" s="39" t="str">
        <f>IFERROR(raw!$B9563,"")</f>
        <v/>
      </c>
      <c r="C9564" s="39" t="str">
        <f>IFERROR(raw!$D9563,"")</f>
        <v/>
      </c>
      <c r="D9564" s="39" t="str">
        <f>IFERROR(__xludf.DUMMYFUNCTION("IFERROR(RANK(raw!$H9563,Filter(raw!$H$2:$H10000,raw!$B$2:$B10000=raw!$B9563),1),"""")"),"")</f>
        <v/>
      </c>
      <c r="E9564" s="40" t="str">
        <f t="array" ref="E9564">IFERROR(INDEX(raw!$B:$H,MATCH(1,(raw!$B:$B=$B9564)*(raw!$D:$D=$C9564),0),7), "n/a")</f>
        <v/>
      </c>
    </row>
    <row r="9565">
      <c r="B9565" s="39" t="str">
        <f>IFERROR(raw!$B9564,"")</f>
        <v/>
      </c>
      <c r="C9565" s="39" t="str">
        <f>IFERROR(raw!$D9564,"")</f>
        <v/>
      </c>
      <c r="D9565" s="39" t="str">
        <f>IFERROR(__xludf.DUMMYFUNCTION("IFERROR(RANK(raw!$H9564,Filter(raw!$H$2:$H10000,raw!$B$2:$B10000=raw!$B9564),1),"""")"),"")</f>
        <v/>
      </c>
      <c r="E9565" s="40" t="str">
        <f t="array" ref="E9565">IFERROR(INDEX(raw!$B:$H,MATCH(1,(raw!$B:$B=$B9565)*(raw!$D:$D=$C9565),0),7), "n/a")</f>
        <v/>
      </c>
    </row>
    <row r="9566">
      <c r="B9566" s="39" t="str">
        <f>IFERROR(raw!$B9565,"")</f>
        <v/>
      </c>
      <c r="C9566" s="39" t="str">
        <f>IFERROR(raw!$D9565,"")</f>
        <v/>
      </c>
      <c r="D9566" s="39" t="str">
        <f>IFERROR(__xludf.DUMMYFUNCTION("IFERROR(RANK(raw!$H9565,Filter(raw!$H$2:$H10000,raw!$B$2:$B10000=raw!$B9565),1),"""")"),"")</f>
        <v/>
      </c>
      <c r="E9566" s="40" t="str">
        <f t="array" ref="E9566">IFERROR(INDEX(raw!$B:$H,MATCH(1,(raw!$B:$B=$B9566)*(raw!$D:$D=$C9566),0),7), "n/a")</f>
        <v/>
      </c>
    </row>
    <row r="9567">
      <c r="B9567" s="39" t="str">
        <f>IFERROR(raw!$B9566,"")</f>
        <v/>
      </c>
      <c r="C9567" s="39" t="str">
        <f>IFERROR(raw!$D9566,"")</f>
        <v/>
      </c>
      <c r="D9567" s="39" t="str">
        <f>IFERROR(__xludf.DUMMYFUNCTION("IFERROR(RANK(raw!$H9566,Filter(raw!$H$2:$H10000,raw!$B$2:$B10000=raw!$B9566),1),"""")"),"")</f>
        <v/>
      </c>
      <c r="E9567" s="40" t="str">
        <f t="array" ref="E9567">IFERROR(INDEX(raw!$B:$H,MATCH(1,(raw!$B:$B=$B9567)*(raw!$D:$D=$C9567),0),7), "n/a")</f>
        <v/>
      </c>
    </row>
    <row r="9568">
      <c r="B9568" s="39" t="str">
        <f>IFERROR(raw!$B9567,"")</f>
        <v/>
      </c>
      <c r="C9568" s="39" t="str">
        <f>IFERROR(raw!$D9567,"")</f>
        <v/>
      </c>
      <c r="D9568" s="39" t="str">
        <f>IFERROR(__xludf.DUMMYFUNCTION("IFERROR(RANK(raw!$H9567,Filter(raw!$H$2:$H10000,raw!$B$2:$B10000=raw!$B9567),1),"""")"),"")</f>
        <v/>
      </c>
      <c r="E9568" s="40" t="str">
        <f t="array" ref="E9568">IFERROR(INDEX(raw!$B:$H,MATCH(1,(raw!$B:$B=$B9568)*(raw!$D:$D=$C9568),0),7), "n/a")</f>
        <v/>
      </c>
    </row>
    <row r="9569">
      <c r="B9569" s="39" t="str">
        <f>IFERROR(raw!$B9568,"")</f>
        <v/>
      </c>
      <c r="C9569" s="39" t="str">
        <f>IFERROR(raw!$D9568,"")</f>
        <v/>
      </c>
      <c r="D9569" s="39" t="str">
        <f>IFERROR(__xludf.DUMMYFUNCTION("IFERROR(RANK(raw!$H9568,Filter(raw!$H$2:$H10000,raw!$B$2:$B10000=raw!$B9568),1),"""")"),"")</f>
        <v/>
      </c>
      <c r="E9569" s="40" t="str">
        <f t="array" ref="E9569">IFERROR(INDEX(raw!$B:$H,MATCH(1,(raw!$B:$B=$B9569)*(raw!$D:$D=$C9569),0),7), "n/a")</f>
        <v/>
      </c>
    </row>
    <row r="9570">
      <c r="B9570" s="39" t="str">
        <f>IFERROR(raw!$B9569,"")</f>
        <v/>
      </c>
      <c r="C9570" s="39" t="str">
        <f>IFERROR(raw!$D9569,"")</f>
        <v/>
      </c>
      <c r="D9570" s="39" t="str">
        <f>IFERROR(__xludf.DUMMYFUNCTION("IFERROR(RANK(raw!$H9569,Filter(raw!$H$2:$H10000,raw!$B$2:$B10000=raw!$B9569),1),"""")"),"")</f>
        <v/>
      </c>
      <c r="E9570" s="40" t="str">
        <f t="array" ref="E9570">IFERROR(INDEX(raw!$B:$H,MATCH(1,(raw!$B:$B=$B9570)*(raw!$D:$D=$C9570),0),7), "n/a")</f>
        <v/>
      </c>
    </row>
    <row r="9571">
      <c r="B9571" s="39" t="str">
        <f>IFERROR(raw!$B9570,"")</f>
        <v/>
      </c>
      <c r="C9571" s="39" t="str">
        <f>IFERROR(raw!$D9570,"")</f>
        <v/>
      </c>
      <c r="D9571" s="39" t="str">
        <f>IFERROR(__xludf.DUMMYFUNCTION("IFERROR(RANK(raw!$H9570,Filter(raw!$H$2:$H10000,raw!$B$2:$B10000=raw!$B9570),1),"""")"),"")</f>
        <v/>
      </c>
      <c r="E9571" s="40" t="str">
        <f t="array" ref="E9571">IFERROR(INDEX(raw!$B:$H,MATCH(1,(raw!$B:$B=$B9571)*(raw!$D:$D=$C9571),0),7), "n/a")</f>
        <v/>
      </c>
    </row>
    <row r="9572">
      <c r="B9572" s="39" t="str">
        <f>IFERROR(raw!$B9571,"")</f>
        <v/>
      </c>
      <c r="C9572" s="39" t="str">
        <f>IFERROR(raw!$D9571,"")</f>
        <v/>
      </c>
      <c r="D9572" s="39" t="str">
        <f>IFERROR(__xludf.DUMMYFUNCTION("IFERROR(RANK(raw!$H9571,Filter(raw!$H$2:$H10000,raw!$B$2:$B10000=raw!$B9571),1),"""")"),"")</f>
        <v/>
      </c>
      <c r="E9572" s="40" t="str">
        <f t="array" ref="E9572">IFERROR(INDEX(raw!$B:$H,MATCH(1,(raw!$B:$B=$B9572)*(raw!$D:$D=$C9572),0),7), "n/a")</f>
        <v/>
      </c>
    </row>
    <row r="9573">
      <c r="B9573" s="39" t="str">
        <f>IFERROR(raw!$B9572,"")</f>
        <v/>
      </c>
      <c r="C9573" s="39" t="str">
        <f>IFERROR(raw!$D9572,"")</f>
        <v/>
      </c>
      <c r="D9573" s="39" t="str">
        <f>IFERROR(__xludf.DUMMYFUNCTION("IFERROR(RANK(raw!$H9572,Filter(raw!$H$2:$H10000,raw!$B$2:$B10000=raw!$B9572),1),"""")"),"")</f>
        <v/>
      </c>
      <c r="E9573" s="40" t="str">
        <f t="array" ref="E9573">IFERROR(INDEX(raw!$B:$H,MATCH(1,(raw!$B:$B=$B9573)*(raw!$D:$D=$C9573),0),7), "n/a")</f>
        <v/>
      </c>
    </row>
    <row r="9574">
      <c r="B9574" s="39" t="str">
        <f>IFERROR(raw!$B9573,"")</f>
        <v/>
      </c>
      <c r="C9574" s="39" t="str">
        <f>IFERROR(raw!$D9573,"")</f>
        <v/>
      </c>
      <c r="D9574" s="39" t="str">
        <f>IFERROR(__xludf.DUMMYFUNCTION("IFERROR(RANK(raw!$H9573,Filter(raw!$H$2:$H10000,raw!$B$2:$B10000=raw!$B9573),1),"""")"),"")</f>
        <v/>
      </c>
      <c r="E9574" s="40" t="str">
        <f t="array" ref="E9574">IFERROR(INDEX(raw!$B:$H,MATCH(1,(raw!$B:$B=$B9574)*(raw!$D:$D=$C9574),0),7), "n/a")</f>
        <v/>
      </c>
    </row>
    <row r="9575">
      <c r="B9575" s="39" t="str">
        <f>IFERROR(raw!$B9574,"")</f>
        <v/>
      </c>
      <c r="C9575" s="39" t="str">
        <f>IFERROR(raw!$D9574,"")</f>
        <v/>
      </c>
      <c r="D9575" s="39" t="str">
        <f>IFERROR(__xludf.DUMMYFUNCTION("IFERROR(RANK(raw!$H9574,Filter(raw!$H$2:$H10000,raw!$B$2:$B10000=raw!$B9574),1),"""")"),"")</f>
        <v/>
      </c>
      <c r="E9575" s="40" t="str">
        <f t="array" ref="E9575">IFERROR(INDEX(raw!$B:$H,MATCH(1,(raw!$B:$B=$B9575)*(raw!$D:$D=$C9575),0),7), "n/a")</f>
        <v/>
      </c>
    </row>
    <row r="9576">
      <c r="B9576" s="39" t="str">
        <f>IFERROR(raw!$B9575,"")</f>
        <v/>
      </c>
      <c r="C9576" s="39" t="str">
        <f>IFERROR(raw!$D9575,"")</f>
        <v/>
      </c>
      <c r="D9576" s="39" t="str">
        <f>IFERROR(__xludf.DUMMYFUNCTION("IFERROR(RANK(raw!$H9575,Filter(raw!$H$2:$H10000,raw!$B$2:$B10000=raw!$B9575),1),"""")"),"")</f>
        <v/>
      </c>
      <c r="E9576" s="40" t="str">
        <f t="array" ref="E9576">IFERROR(INDEX(raw!$B:$H,MATCH(1,(raw!$B:$B=$B9576)*(raw!$D:$D=$C9576),0),7), "n/a")</f>
        <v/>
      </c>
    </row>
    <row r="9577">
      <c r="B9577" s="39" t="str">
        <f>IFERROR(raw!$B9576,"")</f>
        <v/>
      </c>
      <c r="C9577" s="39" t="str">
        <f>IFERROR(raw!$D9576,"")</f>
        <v/>
      </c>
      <c r="D9577" s="39" t="str">
        <f>IFERROR(__xludf.DUMMYFUNCTION("IFERROR(RANK(raw!$H9576,Filter(raw!$H$2:$H10000,raw!$B$2:$B10000=raw!$B9576),1),"""")"),"")</f>
        <v/>
      </c>
      <c r="E9577" s="40" t="str">
        <f t="array" ref="E9577">IFERROR(INDEX(raw!$B:$H,MATCH(1,(raw!$B:$B=$B9577)*(raw!$D:$D=$C9577),0),7), "n/a")</f>
        <v/>
      </c>
    </row>
    <row r="9578">
      <c r="B9578" s="39" t="str">
        <f>IFERROR(raw!$B9577,"")</f>
        <v/>
      </c>
      <c r="C9578" s="39" t="str">
        <f>IFERROR(raw!$D9577,"")</f>
        <v/>
      </c>
      <c r="D9578" s="39" t="str">
        <f>IFERROR(__xludf.DUMMYFUNCTION("IFERROR(RANK(raw!$H9577,Filter(raw!$H$2:$H10000,raw!$B$2:$B10000=raw!$B9577),1),"""")"),"")</f>
        <v/>
      </c>
      <c r="E9578" s="40" t="str">
        <f t="array" ref="E9578">IFERROR(INDEX(raw!$B:$H,MATCH(1,(raw!$B:$B=$B9578)*(raw!$D:$D=$C9578),0),7), "n/a")</f>
        <v/>
      </c>
    </row>
    <row r="9579">
      <c r="B9579" s="39" t="str">
        <f>IFERROR(raw!$B9578,"")</f>
        <v/>
      </c>
      <c r="C9579" s="39" t="str">
        <f>IFERROR(raw!$D9578,"")</f>
        <v/>
      </c>
      <c r="D9579" s="39" t="str">
        <f>IFERROR(__xludf.DUMMYFUNCTION("IFERROR(RANK(raw!$H9578,Filter(raw!$H$2:$H10000,raw!$B$2:$B10000=raw!$B9578),1),"""")"),"")</f>
        <v/>
      </c>
      <c r="E9579" s="40" t="str">
        <f t="array" ref="E9579">IFERROR(INDEX(raw!$B:$H,MATCH(1,(raw!$B:$B=$B9579)*(raw!$D:$D=$C9579),0),7), "n/a")</f>
        <v/>
      </c>
    </row>
    <row r="9580">
      <c r="B9580" s="39" t="str">
        <f>IFERROR(raw!$B9579,"")</f>
        <v/>
      </c>
      <c r="C9580" s="39" t="str">
        <f>IFERROR(raw!$D9579,"")</f>
        <v/>
      </c>
      <c r="D9580" s="39" t="str">
        <f>IFERROR(__xludf.DUMMYFUNCTION("IFERROR(RANK(raw!$H9579,Filter(raw!$H$2:$H10000,raw!$B$2:$B10000=raw!$B9579),1),"""")"),"")</f>
        <v/>
      </c>
      <c r="E9580" s="40" t="str">
        <f t="array" ref="E9580">IFERROR(INDEX(raw!$B:$H,MATCH(1,(raw!$B:$B=$B9580)*(raw!$D:$D=$C9580),0),7), "n/a")</f>
        <v/>
      </c>
    </row>
    <row r="9581">
      <c r="B9581" s="39" t="str">
        <f>IFERROR(raw!$B9580,"")</f>
        <v/>
      </c>
      <c r="C9581" s="39" t="str">
        <f>IFERROR(raw!$D9580,"")</f>
        <v/>
      </c>
      <c r="D9581" s="39" t="str">
        <f>IFERROR(__xludf.DUMMYFUNCTION("IFERROR(RANK(raw!$H9580,Filter(raw!$H$2:$H10000,raw!$B$2:$B10000=raw!$B9580),1),"""")"),"")</f>
        <v/>
      </c>
      <c r="E9581" s="40" t="str">
        <f t="array" ref="E9581">IFERROR(INDEX(raw!$B:$H,MATCH(1,(raw!$B:$B=$B9581)*(raw!$D:$D=$C9581),0),7), "n/a")</f>
        <v/>
      </c>
    </row>
    <row r="9582">
      <c r="B9582" s="39" t="str">
        <f>IFERROR(raw!$B9581,"")</f>
        <v/>
      </c>
      <c r="C9582" s="39" t="str">
        <f>IFERROR(raw!$D9581,"")</f>
        <v/>
      </c>
      <c r="D9582" s="39" t="str">
        <f>IFERROR(__xludf.DUMMYFUNCTION("IFERROR(RANK(raw!$H9581,Filter(raw!$H$2:$H10000,raw!$B$2:$B10000=raw!$B9581),1),"""")"),"")</f>
        <v/>
      </c>
      <c r="E9582" s="40" t="str">
        <f t="array" ref="E9582">IFERROR(INDEX(raw!$B:$H,MATCH(1,(raw!$B:$B=$B9582)*(raw!$D:$D=$C9582),0),7), "n/a")</f>
        <v/>
      </c>
    </row>
    <row r="9583">
      <c r="B9583" s="39" t="str">
        <f>IFERROR(raw!$B9582,"")</f>
        <v/>
      </c>
      <c r="C9583" s="39" t="str">
        <f>IFERROR(raw!$D9582,"")</f>
        <v/>
      </c>
      <c r="D9583" s="39" t="str">
        <f>IFERROR(__xludf.DUMMYFUNCTION("IFERROR(RANK(raw!$H9582,Filter(raw!$H$2:$H10000,raw!$B$2:$B10000=raw!$B9582),1),"""")"),"")</f>
        <v/>
      </c>
      <c r="E9583" s="40" t="str">
        <f t="array" ref="E9583">IFERROR(INDEX(raw!$B:$H,MATCH(1,(raw!$B:$B=$B9583)*(raw!$D:$D=$C9583),0),7), "n/a")</f>
        <v/>
      </c>
    </row>
    <row r="9584">
      <c r="B9584" s="39" t="str">
        <f>IFERROR(raw!$B9583,"")</f>
        <v/>
      </c>
      <c r="C9584" s="39" t="str">
        <f>IFERROR(raw!$D9583,"")</f>
        <v/>
      </c>
      <c r="D9584" s="39" t="str">
        <f>IFERROR(__xludf.DUMMYFUNCTION("IFERROR(RANK(raw!$H9583,Filter(raw!$H$2:$H10000,raw!$B$2:$B10000=raw!$B9583),1),"""")"),"")</f>
        <v/>
      </c>
      <c r="E9584" s="40" t="str">
        <f t="array" ref="E9584">IFERROR(INDEX(raw!$B:$H,MATCH(1,(raw!$B:$B=$B9584)*(raw!$D:$D=$C9584),0),7), "n/a")</f>
        <v/>
      </c>
    </row>
    <row r="9585">
      <c r="B9585" s="39" t="str">
        <f>IFERROR(raw!$B9584,"")</f>
        <v/>
      </c>
      <c r="C9585" s="39" t="str">
        <f>IFERROR(raw!$D9584,"")</f>
        <v/>
      </c>
      <c r="D9585" s="39" t="str">
        <f>IFERROR(__xludf.DUMMYFUNCTION("IFERROR(RANK(raw!$H9584,Filter(raw!$H$2:$H10000,raw!$B$2:$B10000=raw!$B9584),1),"""")"),"")</f>
        <v/>
      </c>
      <c r="E9585" s="40" t="str">
        <f t="array" ref="E9585">IFERROR(INDEX(raw!$B:$H,MATCH(1,(raw!$B:$B=$B9585)*(raw!$D:$D=$C9585),0),7), "n/a")</f>
        <v/>
      </c>
    </row>
    <row r="9586">
      <c r="B9586" s="39" t="str">
        <f>IFERROR(raw!$B9585,"")</f>
        <v/>
      </c>
      <c r="C9586" s="39" t="str">
        <f>IFERROR(raw!$D9585,"")</f>
        <v/>
      </c>
      <c r="D9586" s="39" t="str">
        <f>IFERROR(__xludf.DUMMYFUNCTION("IFERROR(RANK(raw!$H9585,Filter(raw!$H$2:$H10000,raw!$B$2:$B10000=raw!$B9585),1),"""")"),"")</f>
        <v/>
      </c>
      <c r="E9586" s="40" t="str">
        <f t="array" ref="E9586">IFERROR(INDEX(raw!$B:$H,MATCH(1,(raw!$B:$B=$B9586)*(raw!$D:$D=$C9586),0),7), "n/a")</f>
        <v/>
      </c>
    </row>
    <row r="9587">
      <c r="B9587" s="39" t="str">
        <f>IFERROR(raw!$B9586,"")</f>
        <v/>
      </c>
      <c r="C9587" s="39" t="str">
        <f>IFERROR(raw!$D9586,"")</f>
        <v/>
      </c>
      <c r="D9587" s="39" t="str">
        <f>IFERROR(__xludf.DUMMYFUNCTION("IFERROR(RANK(raw!$H9586,Filter(raw!$H$2:$H10000,raw!$B$2:$B10000=raw!$B9586),1),"""")"),"")</f>
        <v/>
      </c>
      <c r="E9587" s="40" t="str">
        <f t="array" ref="E9587">IFERROR(INDEX(raw!$B:$H,MATCH(1,(raw!$B:$B=$B9587)*(raw!$D:$D=$C9587),0),7), "n/a")</f>
        <v/>
      </c>
    </row>
    <row r="9588">
      <c r="B9588" s="39" t="str">
        <f>IFERROR(raw!$B9587,"")</f>
        <v/>
      </c>
      <c r="C9588" s="39" t="str">
        <f>IFERROR(raw!$D9587,"")</f>
        <v/>
      </c>
      <c r="D9588" s="39" t="str">
        <f>IFERROR(__xludf.DUMMYFUNCTION("IFERROR(RANK(raw!$H9587,Filter(raw!$H$2:$H10000,raw!$B$2:$B10000=raw!$B9587),1),"""")"),"")</f>
        <v/>
      </c>
      <c r="E9588" s="40" t="str">
        <f t="array" ref="E9588">IFERROR(INDEX(raw!$B:$H,MATCH(1,(raw!$B:$B=$B9588)*(raw!$D:$D=$C9588),0),7), "n/a")</f>
        <v/>
      </c>
    </row>
    <row r="9589">
      <c r="B9589" s="39" t="str">
        <f>IFERROR(raw!$B9588,"")</f>
        <v/>
      </c>
      <c r="C9589" s="39" t="str">
        <f>IFERROR(raw!$D9588,"")</f>
        <v/>
      </c>
      <c r="D9589" s="39" t="str">
        <f>IFERROR(__xludf.DUMMYFUNCTION("IFERROR(RANK(raw!$H9588,Filter(raw!$H$2:$H10000,raw!$B$2:$B10000=raw!$B9588),1),"""")"),"")</f>
        <v/>
      </c>
      <c r="E9589" s="40" t="str">
        <f t="array" ref="E9589">IFERROR(INDEX(raw!$B:$H,MATCH(1,(raw!$B:$B=$B9589)*(raw!$D:$D=$C9589),0),7), "n/a")</f>
        <v/>
      </c>
    </row>
    <row r="9590">
      <c r="B9590" s="39" t="str">
        <f>IFERROR(raw!$B9589,"")</f>
        <v/>
      </c>
      <c r="C9590" s="39" t="str">
        <f>IFERROR(raw!$D9589,"")</f>
        <v/>
      </c>
      <c r="D9590" s="39" t="str">
        <f>IFERROR(__xludf.DUMMYFUNCTION("IFERROR(RANK(raw!$H9589,Filter(raw!$H$2:$H10000,raw!$B$2:$B10000=raw!$B9589),1),"""")"),"")</f>
        <v/>
      </c>
      <c r="E9590" s="40" t="str">
        <f t="array" ref="E9590">IFERROR(INDEX(raw!$B:$H,MATCH(1,(raw!$B:$B=$B9590)*(raw!$D:$D=$C9590),0),7), "n/a")</f>
        <v/>
      </c>
    </row>
    <row r="9591">
      <c r="B9591" s="39" t="str">
        <f>IFERROR(raw!$B9590,"")</f>
        <v/>
      </c>
      <c r="C9591" s="39" t="str">
        <f>IFERROR(raw!$D9590,"")</f>
        <v/>
      </c>
      <c r="D9591" s="39" t="str">
        <f>IFERROR(__xludf.DUMMYFUNCTION("IFERROR(RANK(raw!$H9590,Filter(raw!$H$2:$H10000,raw!$B$2:$B10000=raw!$B9590),1),"""")"),"")</f>
        <v/>
      </c>
      <c r="E9591" s="40" t="str">
        <f t="array" ref="E9591">IFERROR(INDEX(raw!$B:$H,MATCH(1,(raw!$B:$B=$B9591)*(raw!$D:$D=$C9591),0),7), "n/a")</f>
        <v/>
      </c>
    </row>
    <row r="9592">
      <c r="B9592" s="39" t="str">
        <f>IFERROR(raw!$B9591,"")</f>
        <v/>
      </c>
      <c r="C9592" s="39" t="str">
        <f>IFERROR(raw!$D9591,"")</f>
        <v/>
      </c>
      <c r="D9592" s="39" t="str">
        <f>IFERROR(__xludf.DUMMYFUNCTION("IFERROR(RANK(raw!$H9591,Filter(raw!$H$2:$H10000,raw!$B$2:$B10000=raw!$B9591),1),"""")"),"")</f>
        <v/>
      </c>
      <c r="E9592" s="40" t="str">
        <f t="array" ref="E9592">IFERROR(INDEX(raw!$B:$H,MATCH(1,(raw!$B:$B=$B9592)*(raw!$D:$D=$C9592),0),7), "n/a")</f>
        <v/>
      </c>
    </row>
    <row r="9593">
      <c r="B9593" s="39" t="str">
        <f>IFERROR(raw!$B9592,"")</f>
        <v/>
      </c>
      <c r="C9593" s="39" t="str">
        <f>IFERROR(raw!$D9592,"")</f>
        <v/>
      </c>
      <c r="D9593" s="39" t="str">
        <f>IFERROR(__xludf.DUMMYFUNCTION("IFERROR(RANK(raw!$H9592,Filter(raw!$H$2:$H10000,raw!$B$2:$B10000=raw!$B9592),1),"""")"),"")</f>
        <v/>
      </c>
      <c r="E9593" s="40" t="str">
        <f t="array" ref="E9593">IFERROR(INDEX(raw!$B:$H,MATCH(1,(raw!$B:$B=$B9593)*(raw!$D:$D=$C9593),0),7), "n/a")</f>
        <v/>
      </c>
    </row>
    <row r="9594">
      <c r="B9594" s="39" t="str">
        <f>IFERROR(raw!$B9593,"")</f>
        <v/>
      </c>
      <c r="C9594" s="39" t="str">
        <f>IFERROR(raw!$D9593,"")</f>
        <v/>
      </c>
      <c r="D9594" s="39" t="str">
        <f>IFERROR(__xludf.DUMMYFUNCTION("IFERROR(RANK(raw!$H9593,Filter(raw!$H$2:$H10000,raw!$B$2:$B10000=raw!$B9593),1),"""")"),"")</f>
        <v/>
      </c>
      <c r="E9594" s="40" t="str">
        <f t="array" ref="E9594">IFERROR(INDEX(raw!$B:$H,MATCH(1,(raw!$B:$B=$B9594)*(raw!$D:$D=$C9594),0),7), "n/a")</f>
        <v/>
      </c>
    </row>
    <row r="9595">
      <c r="B9595" s="39" t="str">
        <f>IFERROR(raw!$B9594,"")</f>
        <v/>
      </c>
      <c r="C9595" s="39" t="str">
        <f>IFERROR(raw!$D9594,"")</f>
        <v/>
      </c>
      <c r="D9595" s="39" t="str">
        <f>IFERROR(__xludf.DUMMYFUNCTION("IFERROR(RANK(raw!$H9594,Filter(raw!$H$2:$H10000,raw!$B$2:$B10000=raw!$B9594),1),"""")"),"")</f>
        <v/>
      </c>
      <c r="E9595" s="40" t="str">
        <f t="array" ref="E9595">IFERROR(INDEX(raw!$B:$H,MATCH(1,(raw!$B:$B=$B9595)*(raw!$D:$D=$C9595),0),7), "n/a")</f>
        <v/>
      </c>
    </row>
    <row r="9596">
      <c r="B9596" s="39" t="str">
        <f>IFERROR(raw!$B9595,"")</f>
        <v/>
      </c>
      <c r="C9596" s="39" t="str">
        <f>IFERROR(raw!$D9595,"")</f>
        <v/>
      </c>
      <c r="D9596" s="39" t="str">
        <f>IFERROR(__xludf.DUMMYFUNCTION("IFERROR(RANK(raw!$H9595,Filter(raw!$H$2:$H10000,raw!$B$2:$B10000=raw!$B9595),1),"""")"),"")</f>
        <v/>
      </c>
      <c r="E9596" s="40" t="str">
        <f t="array" ref="E9596">IFERROR(INDEX(raw!$B:$H,MATCH(1,(raw!$B:$B=$B9596)*(raw!$D:$D=$C9596),0),7), "n/a")</f>
        <v/>
      </c>
    </row>
    <row r="9597">
      <c r="B9597" s="39" t="str">
        <f>IFERROR(raw!$B9596,"")</f>
        <v/>
      </c>
      <c r="C9597" s="39" t="str">
        <f>IFERROR(raw!$D9596,"")</f>
        <v/>
      </c>
      <c r="D9597" s="39" t="str">
        <f>IFERROR(__xludf.DUMMYFUNCTION("IFERROR(RANK(raw!$H9596,Filter(raw!$H$2:$H10000,raw!$B$2:$B10000=raw!$B9596),1),"""")"),"")</f>
        <v/>
      </c>
      <c r="E9597" s="40" t="str">
        <f t="array" ref="E9597">IFERROR(INDEX(raw!$B:$H,MATCH(1,(raw!$B:$B=$B9597)*(raw!$D:$D=$C9597),0),7), "n/a")</f>
        <v/>
      </c>
    </row>
    <row r="9598">
      <c r="B9598" s="39" t="str">
        <f>IFERROR(raw!$B9597,"")</f>
        <v/>
      </c>
      <c r="C9598" s="39" t="str">
        <f>IFERROR(raw!$D9597,"")</f>
        <v/>
      </c>
      <c r="D9598" s="39" t="str">
        <f>IFERROR(__xludf.DUMMYFUNCTION("IFERROR(RANK(raw!$H9597,Filter(raw!$H$2:$H10000,raw!$B$2:$B10000=raw!$B9597),1),"""")"),"")</f>
        <v/>
      </c>
      <c r="E9598" s="40" t="str">
        <f t="array" ref="E9598">IFERROR(INDEX(raw!$B:$H,MATCH(1,(raw!$B:$B=$B9598)*(raw!$D:$D=$C9598),0),7), "n/a")</f>
        <v/>
      </c>
    </row>
    <row r="9599">
      <c r="B9599" s="39" t="str">
        <f>IFERROR(raw!$B9598,"")</f>
        <v/>
      </c>
      <c r="C9599" s="39" t="str">
        <f>IFERROR(raw!$D9598,"")</f>
        <v/>
      </c>
      <c r="D9599" s="39" t="str">
        <f>IFERROR(__xludf.DUMMYFUNCTION("IFERROR(RANK(raw!$H9598,Filter(raw!$H$2:$H10000,raw!$B$2:$B10000=raw!$B9598),1),"""")"),"")</f>
        <v/>
      </c>
      <c r="E9599" s="40" t="str">
        <f t="array" ref="E9599">IFERROR(INDEX(raw!$B:$H,MATCH(1,(raw!$B:$B=$B9599)*(raw!$D:$D=$C9599),0),7), "n/a")</f>
        <v/>
      </c>
    </row>
    <row r="9600">
      <c r="B9600" s="39" t="str">
        <f>IFERROR(raw!$B9599,"")</f>
        <v/>
      </c>
      <c r="C9600" s="39" t="str">
        <f>IFERROR(raw!$D9599,"")</f>
        <v/>
      </c>
      <c r="D9600" s="39" t="str">
        <f>IFERROR(__xludf.DUMMYFUNCTION("IFERROR(RANK(raw!$H9599,Filter(raw!$H$2:$H10000,raw!$B$2:$B10000=raw!$B9599),1),"""")"),"")</f>
        <v/>
      </c>
      <c r="E9600" s="40" t="str">
        <f t="array" ref="E9600">IFERROR(INDEX(raw!$B:$H,MATCH(1,(raw!$B:$B=$B9600)*(raw!$D:$D=$C9600),0),7), "n/a")</f>
        <v/>
      </c>
    </row>
    <row r="9601">
      <c r="B9601" s="39" t="str">
        <f>IFERROR(raw!$B9600,"")</f>
        <v/>
      </c>
      <c r="C9601" s="39" t="str">
        <f>IFERROR(raw!$D9600,"")</f>
        <v/>
      </c>
      <c r="D9601" s="39" t="str">
        <f>IFERROR(__xludf.DUMMYFUNCTION("IFERROR(RANK(raw!$H9600,Filter(raw!$H$2:$H10000,raw!$B$2:$B10000=raw!$B9600),1),"""")"),"")</f>
        <v/>
      </c>
      <c r="E9601" s="40" t="str">
        <f t="array" ref="E9601">IFERROR(INDEX(raw!$B:$H,MATCH(1,(raw!$B:$B=$B9601)*(raw!$D:$D=$C9601),0),7), "n/a")</f>
        <v/>
      </c>
    </row>
    <row r="9602">
      <c r="B9602" s="39" t="str">
        <f>IFERROR(raw!$B9601,"")</f>
        <v/>
      </c>
      <c r="C9602" s="39" t="str">
        <f>IFERROR(raw!$D9601,"")</f>
        <v/>
      </c>
      <c r="D9602" s="39" t="str">
        <f>IFERROR(__xludf.DUMMYFUNCTION("IFERROR(RANK(raw!$H9601,Filter(raw!$H$2:$H10000,raw!$B$2:$B10000=raw!$B9601),1),"""")"),"")</f>
        <v/>
      </c>
      <c r="E9602" s="40" t="str">
        <f t="array" ref="E9602">IFERROR(INDEX(raw!$B:$H,MATCH(1,(raw!$B:$B=$B9602)*(raw!$D:$D=$C9602),0),7), "n/a")</f>
        <v/>
      </c>
    </row>
    <row r="9603">
      <c r="B9603" s="39" t="str">
        <f>IFERROR(raw!$B9602,"")</f>
        <v/>
      </c>
      <c r="C9603" s="39" t="str">
        <f>IFERROR(raw!$D9602,"")</f>
        <v/>
      </c>
      <c r="D9603" s="39" t="str">
        <f>IFERROR(__xludf.DUMMYFUNCTION("IFERROR(RANK(raw!$H9602,Filter(raw!$H$2:$H10000,raw!$B$2:$B10000=raw!$B9602),1),"""")"),"")</f>
        <v/>
      </c>
      <c r="E9603" s="40" t="str">
        <f t="array" ref="E9603">IFERROR(INDEX(raw!$B:$H,MATCH(1,(raw!$B:$B=$B9603)*(raw!$D:$D=$C9603),0),7), "n/a")</f>
        <v/>
      </c>
    </row>
    <row r="9604">
      <c r="B9604" s="39" t="str">
        <f>IFERROR(raw!$B9603,"")</f>
        <v/>
      </c>
      <c r="C9604" s="39" t="str">
        <f>IFERROR(raw!$D9603,"")</f>
        <v/>
      </c>
      <c r="D9604" s="39" t="str">
        <f>IFERROR(__xludf.DUMMYFUNCTION("IFERROR(RANK(raw!$H9603,Filter(raw!$H$2:$H10000,raw!$B$2:$B10000=raw!$B9603),1),"""")"),"")</f>
        <v/>
      </c>
      <c r="E9604" s="40" t="str">
        <f t="array" ref="E9604">IFERROR(INDEX(raw!$B:$H,MATCH(1,(raw!$B:$B=$B9604)*(raw!$D:$D=$C9604),0),7), "n/a")</f>
        <v/>
      </c>
    </row>
    <row r="9605">
      <c r="B9605" s="39" t="str">
        <f>IFERROR(raw!$B9604,"")</f>
        <v/>
      </c>
      <c r="C9605" s="39" t="str">
        <f>IFERROR(raw!$D9604,"")</f>
        <v/>
      </c>
      <c r="D9605" s="39" t="str">
        <f>IFERROR(__xludf.DUMMYFUNCTION("IFERROR(RANK(raw!$H9604,Filter(raw!$H$2:$H10000,raw!$B$2:$B10000=raw!$B9604),1),"""")"),"")</f>
        <v/>
      </c>
      <c r="E9605" s="40" t="str">
        <f t="array" ref="E9605">IFERROR(INDEX(raw!$B:$H,MATCH(1,(raw!$B:$B=$B9605)*(raw!$D:$D=$C9605),0),7), "n/a")</f>
        <v/>
      </c>
    </row>
    <row r="9606">
      <c r="B9606" s="39" t="str">
        <f>IFERROR(raw!$B9605,"")</f>
        <v/>
      </c>
      <c r="C9606" s="39" t="str">
        <f>IFERROR(raw!$D9605,"")</f>
        <v/>
      </c>
      <c r="D9606" s="39" t="str">
        <f>IFERROR(__xludf.DUMMYFUNCTION("IFERROR(RANK(raw!$H9605,Filter(raw!$H$2:$H10000,raw!$B$2:$B10000=raw!$B9605),1),"""")"),"")</f>
        <v/>
      </c>
      <c r="E9606" s="40" t="str">
        <f t="array" ref="E9606">IFERROR(INDEX(raw!$B:$H,MATCH(1,(raw!$B:$B=$B9606)*(raw!$D:$D=$C9606),0),7), "n/a")</f>
        <v/>
      </c>
    </row>
    <row r="9607">
      <c r="B9607" s="39" t="str">
        <f>IFERROR(raw!$B9606,"")</f>
        <v/>
      </c>
      <c r="C9607" s="39" t="str">
        <f>IFERROR(raw!$D9606,"")</f>
        <v/>
      </c>
      <c r="D9607" s="39" t="str">
        <f>IFERROR(__xludf.DUMMYFUNCTION("IFERROR(RANK(raw!$H9606,Filter(raw!$H$2:$H10000,raw!$B$2:$B10000=raw!$B9606),1),"""")"),"")</f>
        <v/>
      </c>
      <c r="E9607" s="40" t="str">
        <f t="array" ref="E9607">IFERROR(INDEX(raw!$B:$H,MATCH(1,(raw!$B:$B=$B9607)*(raw!$D:$D=$C9607),0),7), "n/a")</f>
        <v/>
      </c>
    </row>
    <row r="9608">
      <c r="B9608" s="39" t="str">
        <f>IFERROR(raw!$B9607,"")</f>
        <v/>
      </c>
      <c r="C9608" s="39" t="str">
        <f>IFERROR(raw!$D9607,"")</f>
        <v/>
      </c>
      <c r="D9608" s="39" t="str">
        <f>IFERROR(__xludf.DUMMYFUNCTION("IFERROR(RANK(raw!$H9607,Filter(raw!$H$2:$H10000,raw!$B$2:$B10000=raw!$B9607),1),"""")"),"")</f>
        <v/>
      </c>
      <c r="E9608" s="40" t="str">
        <f t="array" ref="E9608">IFERROR(INDEX(raw!$B:$H,MATCH(1,(raw!$B:$B=$B9608)*(raw!$D:$D=$C9608),0),7), "n/a")</f>
        <v/>
      </c>
    </row>
    <row r="9609">
      <c r="B9609" s="39" t="str">
        <f>IFERROR(raw!$B9608,"")</f>
        <v/>
      </c>
      <c r="C9609" s="39" t="str">
        <f>IFERROR(raw!$D9608,"")</f>
        <v/>
      </c>
      <c r="D9609" s="39" t="str">
        <f>IFERROR(__xludf.DUMMYFUNCTION("IFERROR(RANK(raw!$H9608,Filter(raw!$H$2:$H10000,raw!$B$2:$B10000=raw!$B9608),1),"""")"),"")</f>
        <v/>
      </c>
      <c r="E9609" s="40" t="str">
        <f t="array" ref="E9609">IFERROR(INDEX(raw!$B:$H,MATCH(1,(raw!$B:$B=$B9609)*(raw!$D:$D=$C9609),0),7), "n/a")</f>
        <v/>
      </c>
    </row>
    <row r="9610">
      <c r="B9610" s="39" t="str">
        <f>IFERROR(raw!$B9609,"")</f>
        <v/>
      </c>
      <c r="C9610" s="39" t="str">
        <f>IFERROR(raw!$D9609,"")</f>
        <v/>
      </c>
      <c r="D9610" s="39" t="str">
        <f>IFERROR(__xludf.DUMMYFUNCTION("IFERROR(RANK(raw!$H9609,Filter(raw!$H$2:$H10000,raw!$B$2:$B10000=raw!$B9609),1),"""")"),"")</f>
        <v/>
      </c>
      <c r="E9610" s="40" t="str">
        <f t="array" ref="E9610">IFERROR(INDEX(raw!$B:$H,MATCH(1,(raw!$B:$B=$B9610)*(raw!$D:$D=$C9610),0),7), "n/a")</f>
        <v/>
      </c>
    </row>
    <row r="9611">
      <c r="B9611" s="39" t="str">
        <f>IFERROR(raw!$B9610,"")</f>
        <v/>
      </c>
      <c r="C9611" s="39" t="str">
        <f>IFERROR(raw!$D9610,"")</f>
        <v/>
      </c>
      <c r="D9611" s="39" t="str">
        <f>IFERROR(__xludf.DUMMYFUNCTION("IFERROR(RANK(raw!$H9610,Filter(raw!$H$2:$H10000,raw!$B$2:$B10000=raw!$B9610),1),"""")"),"")</f>
        <v/>
      </c>
      <c r="E9611" s="40" t="str">
        <f t="array" ref="E9611">IFERROR(INDEX(raw!$B:$H,MATCH(1,(raw!$B:$B=$B9611)*(raw!$D:$D=$C9611),0),7), "n/a")</f>
        <v/>
      </c>
    </row>
    <row r="9612">
      <c r="B9612" s="39" t="str">
        <f>IFERROR(raw!$B9611,"")</f>
        <v/>
      </c>
      <c r="C9612" s="39" t="str">
        <f>IFERROR(raw!$D9611,"")</f>
        <v/>
      </c>
      <c r="D9612" s="39" t="str">
        <f>IFERROR(__xludf.DUMMYFUNCTION("IFERROR(RANK(raw!$H9611,Filter(raw!$H$2:$H10000,raw!$B$2:$B10000=raw!$B9611),1),"""")"),"")</f>
        <v/>
      </c>
      <c r="E9612" s="40" t="str">
        <f t="array" ref="E9612">IFERROR(INDEX(raw!$B:$H,MATCH(1,(raw!$B:$B=$B9612)*(raw!$D:$D=$C9612),0),7), "n/a")</f>
        <v/>
      </c>
    </row>
    <row r="9613">
      <c r="B9613" s="39" t="str">
        <f>IFERROR(raw!$B9612,"")</f>
        <v/>
      </c>
      <c r="C9613" s="39" t="str">
        <f>IFERROR(raw!$D9612,"")</f>
        <v/>
      </c>
      <c r="D9613" s="39" t="str">
        <f>IFERROR(__xludf.DUMMYFUNCTION("IFERROR(RANK(raw!$H9612,Filter(raw!$H$2:$H10000,raw!$B$2:$B10000=raw!$B9612),1),"""")"),"")</f>
        <v/>
      </c>
      <c r="E9613" s="40" t="str">
        <f t="array" ref="E9613">IFERROR(INDEX(raw!$B:$H,MATCH(1,(raw!$B:$B=$B9613)*(raw!$D:$D=$C9613),0),7), "n/a")</f>
        <v/>
      </c>
    </row>
    <row r="9614">
      <c r="B9614" s="39" t="str">
        <f>IFERROR(raw!$B9613,"")</f>
        <v/>
      </c>
      <c r="C9614" s="39" t="str">
        <f>IFERROR(raw!$D9613,"")</f>
        <v/>
      </c>
      <c r="D9614" s="39" t="str">
        <f>IFERROR(__xludf.DUMMYFUNCTION("IFERROR(RANK(raw!$H9613,Filter(raw!$H$2:$H10000,raw!$B$2:$B10000=raw!$B9613),1),"""")"),"")</f>
        <v/>
      </c>
      <c r="E9614" s="40" t="str">
        <f t="array" ref="E9614">IFERROR(INDEX(raw!$B:$H,MATCH(1,(raw!$B:$B=$B9614)*(raw!$D:$D=$C9614),0),7), "n/a")</f>
        <v/>
      </c>
    </row>
    <row r="9615">
      <c r="B9615" s="39" t="str">
        <f>IFERROR(raw!$B9614,"")</f>
        <v/>
      </c>
      <c r="C9615" s="39" t="str">
        <f>IFERROR(raw!$D9614,"")</f>
        <v/>
      </c>
      <c r="D9615" s="39" t="str">
        <f>IFERROR(__xludf.DUMMYFUNCTION("IFERROR(RANK(raw!$H9614,Filter(raw!$H$2:$H10000,raw!$B$2:$B10000=raw!$B9614),1),"""")"),"")</f>
        <v/>
      </c>
      <c r="E9615" s="40" t="str">
        <f t="array" ref="E9615">IFERROR(INDEX(raw!$B:$H,MATCH(1,(raw!$B:$B=$B9615)*(raw!$D:$D=$C9615),0),7), "n/a")</f>
        <v/>
      </c>
    </row>
    <row r="9616">
      <c r="B9616" s="39" t="str">
        <f>IFERROR(raw!$B9615,"")</f>
        <v/>
      </c>
      <c r="C9616" s="39" t="str">
        <f>IFERROR(raw!$D9615,"")</f>
        <v/>
      </c>
      <c r="D9616" s="39" t="str">
        <f>IFERROR(__xludf.DUMMYFUNCTION("IFERROR(RANK(raw!$H9615,Filter(raw!$H$2:$H10000,raw!$B$2:$B10000=raw!$B9615),1),"""")"),"")</f>
        <v/>
      </c>
      <c r="E9616" s="40" t="str">
        <f t="array" ref="E9616">IFERROR(INDEX(raw!$B:$H,MATCH(1,(raw!$B:$B=$B9616)*(raw!$D:$D=$C9616),0),7), "n/a")</f>
        <v/>
      </c>
    </row>
    <row r="9617">
      <c r="B9617" s="39" t="str">
        <f>IFERROR(raw!$B9616,"")</f>
        <v/>
      </c>
      <c r="C9617" s="39" t="str">
        <f>IFERROR(raw!$D9616,"")</f>
        <v/>
      </c>
      <c r="D9617" s="39" t="str">
        <f>IFERROR(__xludf.DUMMYFUNCTION("IFERROR(RANK(raw!$H9616,Filter(raw!$H$2:$H10000,raw!$B$2:$B10000=raw!$B9616),1),"""")"),"")</f>
        <v/>
      </c>
      <c r="E9617" s="40" t="str">
        <f t="array" ref="E9617">IFERROR(INDEX(raw!$B:$H,MATCH(1,(raw!$B:$B=$B9617)*(raw!$D:$D=$C9617),0),7), "n/a")</f>
        <v/>
      </c>
    </row>
    <row r="9618">
      <c r="B9618" s="39" t="str">
        <f>IFERROR(raw!$B9617,"")</f>
        <v/>
      </c>
      <c r="C9618" s="39" t="str">
        <f>IFERROR(raw!$D9617,"")</f>
        <v/>
      </c>
      <c r="D9618" s="39" t="str">
        <f>IFERROR(__xludf.DUMMYFUNCTION("IFERROR(RANK(raw!$H9617,Filter(raw!$H$2:$H10000,raw!$B$2:$B10000=raw!$B9617),1),"""")"),"")</f>
        <v/>
      </c>
      <c r="E9618" s="40" t="str">
        <f t="array" ref="E9618">IFERROR(INDEX(raw!$B:$H,MATCH(1,(raw!$B:$B=$B9618)*(raw!$D:$D=$C9618),0),7), "n/a")</f>
        <v/>
      </c>
    </row>
    <row r="9619">
      <c r="B9619" s="39" t="str">
        <f>IFERROR(raw!$B9618,"")</f>
        <v/>
      </c>
      <c r="C9619" s="39" t="str">
        <f>IFERROR(raw!$D9618,"")</f>
        <v/>
      </c>
      <c r="D9619" s="39" t="str">
        <f>IFERROR(__xludf.DUMMYFUNCTION("IFERROR(RANK(raw!$H9618,Filter(raw!$H$2:$H10000,raw!$B$2:$B10000=raw!$B9618),1),"""")"),"")</f>
        <v/>
      </c>
      <c r="E9619" s="40" t="str">
        <f t="array" ref="E9619">IFERROR(INDEX(raw!$B:$H,MATCH(1,(raw!$B:$B=$B9619)*(raw!$D:$D=$C9619),0),7), "n/a")</f>
        <v/>
      </c>
    </row>
    <row r="9620">
      <c r="B9620" s="39" t="str">
        <f>IFERROR(raw!$B9619,"")</f>
        <v/>
      </c>
      <c r="C9620" s="39" t="str">
        <f>IFERROR(raw!$D9619,"")</f>
        <v/>
      </c>
      <c r="D9620" s="39" t="str">
        <f>IFERROR(__xludf.DUMMYFUNCTION("IFERROR(RANK(raw!$H9619,Filter(raw!$H$2:$H10000,raw!$B$2:$B10000=raw!$B9619),1),"""")"),"")</f>
        <v/>
      </c>
      <c r="E9620" s="40" t="str">
        <f t="array" ref="E9620">IFERROR(INDEX(raw!$B:$H,MATCH(1,(raw!$B:$B=$B9620)*(raw!$D:$D=$C9620),0),7), "n/a")</f>
        <v/>
      </c>
    </row>
    <row r="9621">
      <c r="B9621" s="39" t="str">
        <f>IFERROR(raw!$B9620,"")</f>
        <v/>
      </c>
      <c r="C9621" s="39" t="str">
        <f>IFERROR(raw!$D9620,"")</f>
        <v/>
      </c>
      <c r="D9621" s="39" t="str">
        <f>IFERROR(__xludf.DUMMYFUNCTION("IFERROR(RANK(raw!$H9620,Filter(raw!$H$2:$H10000,raw!$B$2:$B10000=raw!$B9620),1),"""")"),"")</f>
        <v/>
      </c>
      <c r="E9621" s="40" t="str">
        <f t="array" ref="E9621">IFERROR(INDEX(raw!$B:$H,MATCH(1,(raw!$B:$B=$B9621)*(raw!$D:$D=$C9621),0),7), "n/a")</f>
        <v/>
      </c>
    </row>
    <row r="9622">
      <c r="B9622" s="39" t="str">
        <f>IFERROR(raw!$B9621,"")</f>
        <v/>
      </c>
      <c r="C9622" s="39" t="str">
        <f>IFERROR(raw!$D9621,"")</f>
        <v/>
      </c>
      <c r="D9622" s="39" t="str">
        <f>IFERROR(__xludf.DUMMYFUNCTION("IFERROR(RANK(raw!$H9621,Filter(raw!$H$2:$H10000,raw!$B$2:$B10000=raw!$B9621),1),"""")"),"")</f>
        <v/>
      </c>
      <c r="E9622" s="40" t="str">
        <f t="array" ref="E9622">IFERROR(INDEX(raw!$B:$H,MATCH(1,(raw!$B:$B=$B9622)*(raw!$D:$D=$C9622),0),7), "n/a")</f>
        <v/>
      </c>
    </row>
    <row r="9623">
      <c r="B9623" s="39" t="str">
        <f>IFERROR(raw!$B9622,"")</f>
        <v/>
      </c>
      <c r="C9623" s="39" t="str">
        <f>IFERROR(raw!$D9622,"")</f>
        <v/>
      </c>
      <c r="D9623" s="39" t="str">
        <f>IFERROR(__xludf.DUMMYFUNCTION("IFERROR(RANK(raw!$H9622,Filter(raw!$H$2:$H10000,raw!$B$2:$B10000=raw!$B9622),1),"""")"),"")</f>
        <v/>
      </c>
      <c r="E9623" s="40" t="str">
        <f t="array" ref="E9623">IFERROR(INDEX(raw!$B:$H,MATCH(1,(raw!$B:$B=$B9623)*(raw!$D:$D=$C9623),0),7), "n/a")</f>
        <v/>
      </c>
    </row>
    <row r="9624">
      <c r="B9624" s="39" t="str">
        <f>IFERROR(raw!$B9623,"")</f>
        <v/>
      </c>
      <c r="C9624" s="39" t="str">
        <f>IFERROR(raw!$D9623,"")</f>
        <v/>
      </c>
      <c r="D9624" s="39" t="str">
        <f>IFERROR(__xludf.DUMMYFUNCTION("IFERROR(RANK(raw!$H9623,Filter(raw!$H$2:$H10000,raw!$B$2:$B10000=raw!$B9623),1),"""")"),"")</f>
        <v/>
      </c>
      <c r="E9624" s="40" t="str">
        <f t="array" ref="E9624">IFERROR(INDEX(raw!$B:$H,MATCH(1,(raw!$B:$B=$B9624)*(raw!$D:$D=$C9624),0),7), "n/a")</f>
        <v/>
      </c>
    </row>
    <row r="9625">
      <c r="B9625" s="39" t="str">
        <f>IFERROR(raw!$B9624,"")</f>
        <v/>
      </c>
      <c r="C9625" s="39" t="str">
        <f>IFERROR(raw!$D9624,"")</f>
        <v/>
      </c>
      <c r="D9625" s="39" t="str">
        <f>IFERROR(__xludf.DUMMYFUNCTION("IFERROR(RANK(raw!$H9624,Filter(raw!$H$2:$H10000,raw!$B$2:$B10000=raw!$B9624),1),"""")"),"")</f>
        <v/>
      </c>
      <c r="E9625" s="40" t="str">
        <f t="array" ref="E9625">IFERROR(INDEX(raw!$B:$H,MATCH(1,(raw!$B:$B=$B9625)*(raw!$D:$D=$C9625),0),7), "n/a")</f>
        <v/>
      </c>
    </row>
    <row r="9626">
      <c r="B9626" s="39" t="str">
        <f>IFERROR(raw!$B9625,"")</f>
        <v/>
      </c>
      <c r="C9626" s="39" t="str">
        <f>IFERROR(raw!$D9625,"")</f>
        <v/>
      </c>
      <c r="D9626" s="39" t="str">
        <f>IFERROR(__xludf.DUMMYFUNCTION("IFERROR(RANK(raw!$H9625,Filter(raw!$H$2:$H10000,raw!$B$2:$B10000=raw!$B9625),1),"""")"),"")</f>
        <v/>
      </c>
      <c r="E9626" s="40" t="str">
        <f t="array" ref="E9626">IFERROR(INDEX(raw!$B:$H,MATCH(1,(raw!$B:$B=$B9626)*(raw!$D:$D=$C9626),0),7), "n/a")</f>
        <v/>
      </c>
    </row>
    <row r="9627">
      <c r="B9627" s="39" t="str">
        <f>IFERROR(raw!$B9626,"")</f>
        <v/>
      </c>
      <c r="C9627" s="39" t="str">
        <f>IFERROR(raw!$D9626,"")</f>
        <v/>
      </c>
      <c r="D9627" s="39" t="str">
        <f>IFERROR(__xludf.DUMMYFUNCTION("IFERROR(RANK(raw!$H9626,Filter(raw!$H$2:$H10000,raw!$B$2:$B10000=raw!$B9626),1),"""")"),"")</f>
        <v/>
      </c>
      <c r="E9627" s="40" t="str">
        <f t="array" ref="E9627">IFERROR(INDEX(raw!$B:$H,MATCH(1,(raw!$B:$B=$B9627)*(raw!$D:$D=$C9627),0),7), "n/a")</f>
        <v/>
      </c>
    </row>
    <row r="9628">
      <c r="B9628" s="39" t="str">
        <f>IFERROR(raw!$B9627,"")</f>
        <v/>
      </c>
      <c r="C9628" s="39" t="str">
        <f>IFERROR(raw!$D9627,"")</f>
        <v/>
      </c>
      <c r="D9628" s="39" t="str">
        <f>IFERROR(__xludf.DUMMYFUNCTION("IFERROR(RANK(raw!$H9627,Filter(raw!$H$2:$H10000,raw!$B$2:$B10000=raw!$B9627),1),"""")"),"")</f>
        <v/>
      </c>
      <c r="E9628" s="40" t="str">
        <f t="array" ref="E9628">IFERROR(INDEX(raw!$B:$H,MATCH(1,(raw!$B:$B=$B9628)*(raw!$D:$D=$C9628),0),7), "n/a")</f>
        <v/>
      </c>
    </row>
    <row r="9629">
      <c r="B9629" s="39" t="str">
        <f>IFERROR(raw!$B9628,"")</f>
        <v/>
      </c>
      <c r="C9629" s="39" t="str">
        <f>IFERROR(raw!$D9628,"")</f>
        <v/>
      </c>
      <c r="D9629" s="39" t="str">
        <f>IFERROR(__xludf.DUMMYFUNCTION("IFERROR(RANK(raw!$H9628,Filter(raw!$H$2:$H10000,raw!$B$2:$B10000=raw!$B9628),1),"""")"),"")</f>
        <v/>
      </c>
      <c r="E9629" s="40" t="str">
        <f t="array" ref="E9629">IFERROR(INDEX(raw!$B:$H,MATCH(1,(raw!$B:$B=$B9629)*(raw!$D:$D=$C9629),0),7), "n/a")</f>
        <v/>
      </c>
    </row>
    <row r="9630">
      <c r="B9630" s="39" t="str">
        <f>IFERROR(raw!$B9629,"")</f>
        <v/>
      </c>
      <c r="C9630" s="39" t="str">
        <f>IFERROR(raw!$D9629,"")</f>
        <v/>
      </c>
      <c r="D9630" s="39" t="str">
        <f>IFERROR(__xludf.DUMMYFUNCTION("IFERROR(RANK(raw!$H9629,Filter(raw!$H$2:$H10000,raw!$B$2:$B10000=raw!$B9629),1),"""")"),"")</f>
        <v/>
      </c>
      <c r="E9630" s="40" t="str">
        <f t="array" ref="E9630">IFERROR(INDEX(raw!$B:$H,MATCH(1,(raw!$B:$B=$B9630)*(raw!$D:$D=$C9630),0),7), "n/a")</f>
        <v/>
      </c>
    </row>
    <row r="9631">
      <c r="B9631" s="39" t="str">
        <f>IFERROR(raw!$B9630,"")</f>
        <v/>
      </c>
      <c r="C9631" s="39" t="str">
        <f>IFERROR(raw!$D9630,"")</f>
        <v/>
      </c>
      <c r="D9631" s="39" t="str">
        <f>IFERROR(__xludf.DUMMYFUNCTION("IFERROR(RANK(raw!$H9630,Filter(raw!$H$2:$H10000,raw!$B$2:$B10000=raw!$B9630),1),"""")"),"")</f>
        <v/>
      </c>
      <c r="E9631" s="40" t="str">
        <f t="array" ref="E9631">IFERROR(INDEX(raw!$B:$H,MATCH(1,(raw!$B:$B=$B9631)*(raw!$D:$D=$C9631),0),7), "n/a")</f>
        <v/>
      </c>
    </row>
    <row r="9632">
      <c r="B9632" s="39" t="str">
        <f>IFERROR(raw!$B9631,"")</f>
        <v/>
      </c>
      <c r="C9632" s="39" t="str">
        <f>IFERROR(raw!$D9631,"")</f>
        <v/>
      </c>
      <c r="D9632" s="39" t="str">
        <f>IFERROR(__xludf.DUMMYFUNCTION("IFERROR(RANK(raw!$H9631,Filter(raw!$H$2:$H10000,raw!$B$2:$B10000=raw!$B9631),1),"""")"),"")</f>
        <v/>
      </c>
      <c r="E9632" s="40" t="str">
        <f t="array" ref="E9632">IFERROR(INDEX(raw!$B:$H,MATCH(1,(raw!$B:$B=$B9632)*(raw!$D:$D=$C9632),0),7), "n/a")</f>
        <v/>
      </c>
    </row>
    <row r="9633">
      <c r="B9633" s="39" t="str">
        <f>IFERROR(raw!$B9632,"")</f>
        <v/>
      </c>
      <c r="C9633" s="39" t="str">
        <f>IFERROR(raw!$D9632,"")</f>
        <v/>
      </c>
      <c r="D9633" s="39" t="str">
        <f>IFERROR(__xludf.DUMMYFUNCTION("IFERROR(RANK(raw!$H9632,Filter(raw!$H$2:$H10000,raw!$B$2:$B10000=raw!$B9632),1),"""")"),"")</f>
        <v/>
      </c>
      <c r="E9633" s="40" t="str">
        <f t="array" ref="E9633">IFERROR(INDEX(raw!$B:$H,MATCH(1,(raw!$B:$B=$B9633)*(raw!$D:$D=$C9633),0),7), "n/a")</f>
        <v/>
      </c>
    </row>
    <row r="9634">
      <c r="B9634" s="39" t="str">
        <f>IFERROR(raw!$B9633,"")</f>
        <v/>
      </c>
      <c r="C9634" s="39" t="str">
        <f>IFERROR(raw!$D9633,"")</f>
        <v/>
      </c>
      <c r="D9634" s="39" t="str">
        <f>IFERROR(__xludf.DUMMYFUNCTION("IFERROR(RANK(raw!$H9633,Filter(raw!$H$2:$H10000,raw!$B$2:$B10000=raw!$B9633),1),"""")"),"")</f>
        <v/>
      </c>
      <c r="E9634" s="40" t="str">
        <f t="array" ref="E9634">IFERROR(INDEX(raw!$B:$H,MATCH(1,(raw!$B:$B=$B9634)*(raw!$D:$D=$C9634),0),7), "n/a")</f>
        <v/>
      </c>
    </row>
    <row r="9635">
      <c r="B9635" s="39" t="str">
        <f>IFERROR(raw!$B9634,"")</f>
        <v/>
      </c>
      <c r="C9635" s="39" t="str">
        <f>IFERROR(raw!$D9634,"")</f>
        <v/>
      </c>
      <c r="D9635" s="39" t="str">
        <f>IFERROR(__xludf.DUMMYFUNCTION("IFERROR(RANK(raw!$H9634,Filter(raw!$H$2:$H10000,raw!$B$2:$B10000=raw!$B9634),1),"""")"),"")</f>
        <v/>
      </c>
      <c r="E9635" s="40" t="str">
        <f t="array" ref="E9635">IFERROR(INDEX(raw!$B:$H,MATCH(1,(raw!$B:$B=$B9635)*(raw!$D:$D=$C9635),0),7), "n/a")</f>
        <v/>
      </c>
    </row>
    <row r="9636">
      <c r="B9636" s="39" t="str">
        <f>IFERROR(raw!$B9635,"")</f>
        <v/>
      </c>
      <c r="C9636" s="39" t="str">
        <f>IFERROR(raw!$D9635,"")</f>
        <v/>
      </c>
      <c r="D9636" s="39" t="str">
        <f>IFERROR(__xludf.DUMMYFUNCTION("IFERROR(RANK(raw!$H9635,Filter(raw!$H$2:$H10000,raw!$B$2:$B10000=raw!$B9635),1),"""")"),"")</f>
        <v/>
      </c>
      <c r="E9636" s="40" t="str">
        <f t="array" ref="E9636">IFERROR(INDEX(raw!$B:$H,MATCH(1,(raw!$B:$B=$B9636)*(raw!$D:$D=$C9636),0),7), "n/a")</f>
        <v/>
      </c>
    </row>
    <row r="9637">
      <c r="B9637" s="39" t="str">
        <f>IFERROR(raw!$B9636,"")</f>
        <v/>
      </c>
      <c r="C9637" s="39" t="str">
        <f>IFERROR(raw!$D9636,"")</f>
        <v/>
      </c>
      <c r="D9637" s="39" t="str">
        <f>IFERROR(__xludf.DUMMYFUNCTION("IFERROR(RANK(raw!$H9636,Filter(raw!$H$2:$H10000,raw!$B$2:$B10000=raw!$B9636),1),"""")"),"")</f>
        <v/>
      </c>
      <c r="E9637" s="40" t="str">
        <f t="array" ref="E9637">IFERROR(INDEX(raw!$B:$H,MATCH(1,(raw!$B:$B=$B9637)*(raw!$D:$D=$C9637),0),7), "n/a")</f>
        <v/>
      </c>
    </row>
    <row r="9638">
      <c r="B9638" s="39" t="str">
        <f>IFERROR(raw!$B9637,"")</f>
        <v/>
      </c>
      <c r="C9638" s="39" t="str">
        <f>IFERROR(raw!$D9637,"")</f>
        <v/>
      </c>
      <c r="D9638" s="39" t="str">
        <f>IFERROR(__xludf.DUMMYFUNCTION("IFERROR(RANK(raw!$H9637,Filter(raw!$H$2:$H10000,raw!$B$2:$B10000=raw!$B9637),1),"""")"),"")</f>
        <v/>
      </c>
      <c r="E9638" s="40" t="str">
        <f t="array" ref="E9638">IFERROR(INDEX(raw!$B:$H,MATCH(1,(raw!$B:$B=$B9638)*(raw!$D:$D=$C9638),0),7), "n/a")</f>
        <v/>
      </c>
    </row>
    <row r="9639">
      <c r="B9639" s="39" t="str">
        <f>IFERROR(raw!$B9638,"")</f>
        <v/>
      </c>
      <c r="C9639" s="39" t="str">
        <f>IFERROR(raw!$D9638,"")</f>
        <v/>
      </c>
      <c r="D9639" s="39" t="str">
        <f>IFERROR(__xludf.DUMMYFUNCTION("IFERROR(RANK(raw!$H9638,Filter(raw!$H$2:$H10000,raw!$B$2:$B10000=raw!$B9638),1),"""")"),"")</f>
        <v/>
      </c>
      <c r="E9639" s="40" t="str">
        <f t="array" ref="E9639">IFERROR(INDEX(raw!$B:$H,MATCH(1,(raw!$B:$B=$B9639)*(raw!$D:$D=$C9639),0),7), "n/a")</f>
        <v/>
      </c>
    </row>
    <row r="9640">
      <c r="B9640" s="39" t="str">
        <f>IFERROR(raw!$B9639,"")</f>
        <v/>
      </c>
      <c r="C9640" s="39" t="str">
        <f>IFERROR(raw!$D9639,"")</f>
        <v/>
      </c>
      <c r="D9640" s="39" t="str">
        <f>IFERROR(__xludf.DUMMYFUNCTION("IFERROR(RANK(raw!$H9639,Filter(raw!$H$2:$H10000,raw!$B$2:$B10000=raw!$B9639),1),"""")"),"")</f>
        <v/>
      </c>
      <c r="E9640" s="40" t="str">
        <f t="array" ref="E9640">IFERROR(INDEX(raw!$B:$H,MATCH(1,(raw!$B:$B=$B9640)*(raw!$D:$D=$C9640),0),7), "n/a")</f>
        <v/>
      </c>
    </row>
    <row r="9641">
      <c r="B9641" s="39" t="str">
        <f>IFERROR(raw!$B9640,"")</f>
        <v/>
      </c>
      <c r="C9641" s="39" t="str">
        <f>IFERROR(raw!$D9640,"")</f>
        <v/>
      </c>
      <c r="D9641" s="39" t="str">
        <f>IFERROR(__xludf.DUMMYFUNCTION("IFERROR(RANK(raw!$H9640,Filter(raw!$H$2:$H10000,raw!$B$2:$B10000=raw!$B9640),1),"""")"),"")</f>
        <v/>
      </c>
      <c r="E9641" s="40" t="str">
        <f t="array" ref="E9641">IFERROR(INDEX(raw!$B:$H,MATCH(1,(raw!$B:$B=$B9641)*(raw!$D:$D=$C9641),0),7), "n/a")</f>
        <v/>
      </c>
    </row>
    <row r="9642">
      <c r="B9642" s="39" t="str">
        <f>IFERROR(raw!$B9641,"")</f>
        <v/>
      </c>
      <c r="C9642" s="39" t="str">
        <f>IFERROR(raw!$D9641,"")</f>
        <v/>
      </c>
      <c r="D9642" s="39" t="str">
        <f>IFERROR(__xludf.DUMMYFUNCTION("IFERROR(RANK(raw!$H9641,Filter(raw!$H$2:$H10000,raw!$B$2:$B10000=raw!$B9641),1),"""")"),"")</f>
        <v/>
      </c>
      <c r="E9642" s="40" t="str">
        <f t="array" ref="E9642">IFERROR(INDEX(raw!$B:$H,MATCH(1,(raw!$B:$B=$B9642)*(raw!$D:$D=$C9642),0),7), "n/a")</f>
        <v/>
      </c>
    </row>
    <row r="9643">
      <c r="B9643" s="39" t="str">
        <f>IFERROR(raw!$B9642,"")</f>
        <v/>
      </c>
      <c r="C9643" s="39" t="str">
        <f>IFERROR(raw!$D9642,"")</f>
        <v/>
      </c>
      <c r="D9643" s="39" t="str">
        <f>IFERROR(__xludf.DUMMYFUNCTION("IFERROR(RANK(raw!$H9642,Filter(raw!$H$2:$H10000,raw!$B$2:$B10000=raw!$B9642),1),"""")"),"")</f>
        <v/>
      </c>
      <c r="E9643" s="40" t="str">
        <f t="array" ref="E9643">IFERROR(INDEX(raw!$B:$H,MATCH(1,(raw!$B:$B=$B9643)*(raw!$D:$D=$C9643),0),7), "n/a")</f>
        <v/>
      </c>
    </row>
    <row r="9644">
      <c r="B9644" s="39" t="str">
        <f>IFERROR(raw!$B9643,"")</f>
        <v/>
      </c>
      <c r="C9644" s="39" t="str">
        <f>IFERROR(raw!$D9643,"")</f>
        <v/>
      </c>
      <c r="D9644" s="39" t="str">
        <f>IFERROR(__xludf.DUMMYFUNCTION("IFERROR(RANK(raw!$H9643,Filter(raw!$H$2:$H10000,raw!$B$2:$B10000=raw!$B9643),1),"""")"),"")</f>
        <v/>
      </c>
      <c r="E9644" s="40" t="str">
        <f t="array" ref="E9644">IFERROR(INDEX(raw!$B:$H,MATCH(1,(raw!$B:$B=$B9644)*(raw!$D:$D=$C9644),0),7), "n/a")</f>
        <v/>
      </c>
    </row>
    <row r="9645">
      <c r="B9645" s="39" t="str">
        <f>IFERROR(raw!$B9644,"")</f>
        <v/>
      </c>
      <c r="C9645" s="39" t="str">
        <f>IFERROR(raw!$D9644,"")</f>
        <v/>
      </c>
      <c r="D9645" s="39" t="str">
        <f>IFERROR(__xludf.DUMMYFUNCTION("IFERROR(RANK(raw!$H9644,Filter(raw!$H$2:$H10000,raw!$B$2:$B10000=raw!$B9644),1),"""")"),"")</f>
        <v/>
      </c>
      <c r="E9645" s="40" t="str">
        <f t="array" ref="E9645">IFERROR(INDEX(raw!$B:$H,MATCH(1,(raw!$B:$B=$B9645)*(raw!$D:$D=$C9645),0),7), "n/a")</f>
        <v/>
      </c>
    </row>
    <row r="9646">
      <c r="B9646" s="39" t="str">
        <f>IFERROR(raw!$B9645,"")</f>
        <v/>
      </c>
      <c r="C9646" s="39" t="str">
        <f>IFERROR(raw!$D9645,"")</f>
        <v/>
      </c>
      <c r="D9646" s="39" t="str">
        <f>IFERROR(__xludf.DUMMYFUNCTION("IFERROR(RANK(raw!$H9645,Filter(raw!$H$2:$H10000,raw!$B$2:$B10000=raw!$B9645),1),"""")"),"")</f>
        <v/>
      </c>
      <c r="E9646" s="40" t="str">
        <f t="array" ref="E9646">IFERROR(INDEX(raw!$B:$H,MATCH(1,(raw!$B:$B=$B9646)*(raw!$D:$D=$C9646),0),7), "n/a")</f>
        <v/>
      </c>
    </row>
    <row r="9647">
      <c r="B9647" s="39" t="str">
        <f>IFERROR(raw!$B9646,"")</f>
        <v/>
      </c>
      <c r="C9647" s="39" t="str">
        <f>IFERROR(raw!$D9646,"")</f>
        <v/>
      </c>
      <c r="D9647" s="39" t="str">
        <f>IFERROR(__xludf.DUMMYFUNCTION("IFERROR(RANK(raw!$H9646,Filter(raw!$H$2:$H10000,raw!$B$2:$B10000=raw!$B9646),1),"""")"),"")</f>
        <v/>
      </c>
      <c r="E9647" s="40" t="str">
        <f t="array" ref="E9647">IFERROR(INDEX(raw!$B:$H,MATCH(1,(raw!$B:$B=$B9647)*(raw!$D:$D=$C9647),0),7), "n/a")</f>
        <v/>
      </c>
    </row>
    <row r="9648">
      <c r="B9648" s="39" t="str">
        <f>IFERROR(raw!$B9647,"")</f>
        <v/>
      </c>
      <c r="C9648" s="39" t="str">
        <f>IFERROR(raw!$D9647,"")</f>
        <v/>
      </c>
      <c r="D9648" s="39" t="str">
        <f>IFERROR(__xludf.DUMMYFUNCTION("IFERROR(RANK(raw!$H9647,Filter(raw!$H$2:$H10000,raw!$B$2:$B10000=raw!$B9647),1),"""")"),"")</f>
        <v/>
      </c>
      <c r="E9648" s="40" t="str">
        <f t="array" ref="E9648">IFERROR(INDEX(raw!$B:$H,MATCH(1,(raw!$B:$B=$B9648)*(raw!$D:$D=$C9648),0),7), "n/a")</f>
        <v/>
      </c>
    </row>
    <row r="9649">
      <c r="B9649" s="39" t="str">
        <f>IFERROR(raw!$B9648,"")</f>
        <v/>
      </c>
      <c r="C9649" s="39" t="str">
        <f>IFERROR(raw!$D9648,"")</f>
        <v/>
      </c>
      <c r="D9649" s="39" t="str">
        <f>IFERROR(__xludf.DUMMYFUNCTION("IFERROR(RANK(raw!$H9648,Filter(raw!$H$2:$H10000,raw!$B$2:$B10000=raw!$B9648),1),"""")"),"")</f>
        <v/>
      </c>
      <c r="E9649" s="40" t="str">
        <f t="array" ref="E9649">IFERROR(INDEX(raw!$B:$H,MATCH(1,(raw!$B:$B=$B9649)*(raw!$D:$D=$C9649),0),7), "n/a")</f>
        <v/>
      </c>
    </row>
    <row r="9650">
      <c r="B9650" s="39" t="str">
        <f>IFERROR(raw!$B9649,"")</f>
        <v/>
      </c>
      <c r="C9650" s="39" t="str">
        <f>IFERROR(raw!$D9649,"")</f>
        <v/>
      </c>
      <c r="D9650" s="39" t="str">
        <f>IFERROR(__xludf.DUMMYFUNCTION("IFERROR(RANK(raw!$H9649,Filter(raw!$H$2:$H10000,raw!$B$2:$B10000=raw!$B9649),1),"""")"),"")</f>
        <v/>
      </c>
      <c r="E9650" s="40" t="str">
        <f t="array" ref="E9650">IFERROR(INDEX(raw!$B:$H,MATCH(1,(raw!$B:$B=$B9650)*(raw!$D:$D=$C9650),0),7), "n/a")</f>
        <v/>
      </c>
    </row>
    <row r="9651">
      <c r="B9651" s="39" t="str">
        <f>IFERROR(raw!$B9650,"")</f>
        <v/>
      </c>
      <c r="C9651" s="39" t="str">
        <f>IFERROR(raw!$D9650,"")</f>
        <v/>
      </c>
      <c r="D9651" s="39" t="str">
        <f>IFERROR(__xludf.DUMMYFUNCTION("IFERROR(RANK(raw!$H9650,Filter(raw!$H$2:$H10000,raw!$B$2:$B10000=raw!$B9650),1),"""")"),"")</f>
        <v/>
      </c>
      <c r="E9651" s="40" t="str">
        <f t="array" ref="E9651">IFERROR(INDEX(raw!$B:$H,MATCH(1,(raw!$B:$B=$B9651)*(raw!$D:$D=$C9651),0),7), "n/a")</f>
        <v/>
      </c>
    </row>
    <row r="9652">
      <c r="B9652" s="39" t="str">
        <f>IFERROR(raw!$B9651,"")</f>
        <v/>
      </c>
      <c r="C9652" s="39" t="str">
        <f>IFERROR(raw!$D9651,"")</f>
        <v/>
      </c>
      <c r="D9652" s="39" t="str">
        <f>IFERROR(__xludf.DUMMYFUNCTION("IFERROR(RANK(raw!$H9651,Filter(raw!$H$2:$H10000,raw!$B$2:$B10000=raw!$B9651),1),"""")"),"")</f>
        <v/>
      </c>
      <c r="E9652" s="40" t="str">
        <f t="array" ref="E9652">IFERROR(INDEX(raw!$B:$H,MATCH(1,(raw!$B:$B=$B9652)*(raw!$D:$D=$C9652),0),7), "n/a")</f>
        <v/>
      </c>
    </row>
    <row r="9653">
      <c r="B9653" s="39" t="str">
        <f>IFERROR(raw!$B9652,"")</f>
        <v/>
      </c>
      <c r="C9653" s="39" t="str">
        <f>IFERROR(raw!$D9652,"")</f>
        <v/>
      </c>
      <c r="D9653" s="39" t="str">
        <f>IFERROR(__xludf.DUMMYFUNCTION("IFERROR(RANK(raw!$H9652,Filter(raw!$H$2:$H10000,raw!$B$2:$B10000=raw!$B9652),1),"""")"),"")</f>
        <v/>
      </c>
      <c r="E9653" s="40" t="str">
        <f t="array" ref="E9653">IFERROR(INDEX(raw!$B:$H,MATCH(1,(raw!$B:$B=$B9653)*(raw!$D:$D=$C9653),0),7), "n/a")</f>
        <v/>
      </c>
    </row>
    <row r="9654">
      <c r="B9654" s="39" t="str">
        <f>IFERROR(raw!$B9653,"")</f>
        <v/>
      </c>
      <c r="C9654" s="39" t="str">
        <f>IFERROR(raw!$D9653,"")</f>
        <v/>
      </c>
      <c r="D9654" s="39" t="str">
        <f>IFERROR(__xludf.DUMMYFUNCTION("IFERROR(RANK(raw!$H9653,Filter(raw!$H$2:$H10000,raw!$B$2:$B10000=raw!$B9653),1),"""")"),"")</f>
        <v/>
      </c>
      <c r="E9654" s="40" t="str">
        <f t="array" ref="E9654">IFERROR(INDEX(raw!$B:$H,MATCH(1,(raw!$B:$B=$B9654)*(raw!$D:$D=$C9654),0),7), "n/a")</f>
        <v/>
      </c>
    </row>
    <row r="9655">
      <c r="B9655" s="39" t="str">
        <f>IFERROR(raw!$B9654,"")</f>
        <v/>
      </c>
      <c r="C9655" s="39" t="str">
        <f>IFERROR(raw!$D9654,"")</f>
        <v/>
      </c>
      <c r="D9655" s="39" t="str">
        <f>IFERROR(__xludf.DUMMYFUNCTION("IFERROR(RANK(raw!$H9654,Filter(raw!$H$2:$H10000,raw!$B$2:$B10000=raw!$B9654),1),"""")"),"")</f>
        <v/>
      </c>
      <c r="E9655" s="40" t="str">
        <f t="array" ref="E9655">IFERROR(INDEX(raw!$B:$H,MATCH(1,(raw!$B:$B=$B9655)*(raw!$D:$D=$C9655),0),7), "n/a")</f>
        <v/>
      </c>
    </row>
    <row r="9656">
      <c r="B9656" s="39" t="str">
        <f>IFERROR(raw!$B9655,"")</f>
        <v/>
      </c>
      <c r="C9656" s="39" t="str">
        <f>IFERROR(raw!$D9655,"")</f>
        <v/>
      </c>
      <c r="D9656" s="39" t="str">
        <f>IFERROR(__xludf.DUMMYFUNCTION("IFERROR(RANK(raw!$H9655,Filter(raw!$H$2:$H10000,raw!$B$2:$B10000=raw!$B9655),1),"""")"),"")</f>
        <v/>
      </c>
      <c r="E9656" s="40" t="str">
        <f t="array" ref="E9656">IFERROR(INDEX(raw!$B:$H,MATCH(1,(raw!$B:$B=$B9656)*(raw!$D:$D=$C9656),0),7), "n/a")</f>
        <v/>
      </c>
    </row>
    <row r="9657">
      <c r="B9657" s="39" t="str">
        <f>IFERROR(raw!$B9656,"")</f>
        <v/>
      </c>
      <c r="C9657" s="39" t="str">
        <f>IFERROR(raw!$D9656,"")</f>
        <v/>
      </c>
      <c r="D9657" s="39" t="str">
        <f>IFERROR(__xludf.DUMMYFUNCTION("IFERROR(RANK(raw!$H9656,Filter(raw!$H$2:$H10000,raw!$B$2:$B10000=raw!$B9656),1),"""")"),"")</f>
        <v/>
      </c>
      <c r="E9657" s="40" t="str">
        <f t="array" ref="E9657">IFERROR(INDEX(raw!$B:$H,MATCH(1,(raw!$B:$B=$B9657)*(raw!$D:$D=$C9657),0),7), "n/a")</f>
        <v/>
      </c>
    </row>
    <row r="9658">
      <c r="B9658" s="39" t="str">
        <f>IFERROR(raw!$B9657,"")</f>
        <v/>
      </c>
      <c r="C9658" s="39" t="str">
        <f>IFERROR(raw!$D9657,"")</f>
        <v/>
      </c>
      <c r="D9658" s="39" t="str">
        <f>IFERROR(__xludf.DUMMYFUNCTION("IFERROR(RANK(raw!$H9657,Filter(raw!$H$2:$H10000,raw!$B$2:$B10000=raw!$B9657),1),"""")"),"")</f>
        <v/>
      </c>
      <c r="E9658" s="40" t="str">
        <f t="array" ref="E9658">IFERROR(INDEX(raw!$B:$H,MATCH(1,(raw!$B:$B=$B9658)*(raw!$D:$D=$C9658),0),7), "n/a")</f>
        <v/>
      </c>
    </row>
    <row r="9659">
      <c r="B9659" s="39" t="str">
        <f>IFERROR(raw!$B9658,"")</f>
        <v/>
      </c>
      <c r="C9659" s="39" t="str">
        <f>IFERROR(raw!$D9658,"")</f>
        <v/>
      </c>
      <c r="D9659" s="39" t="str">
        <f>IFERROR(__xludf.DUMMYFUNCTION("IFERROR(RANK(raw!$H9658,Filter(raw!$H$2:$H10000,raw!$B$2:$B10000=raw!$B9658),1),"""")"),"")</f>
        <v/>
      </c>
      <c r="E9659" s="40" t="str">
        <f t="array" ref="E9659">IFERROR(INDEX(raw!$B:$H,MATCH(1,(raw!$B:$B=$B9659)*(raw!$D:$D=$C9659),0),7), "n/a")</f>
        <v/>
      </c>
    </row>
    <row r="9660">
      <c r="B9660" s="39" t="str">
        <f>IFERROR(raw!$B9659,"")</f>
        <v/>
      </c>
      <c r="C9660" s="39" t="str">
        <f>IFERROR(raw!$D9659,"")</f>
        <v/>
      </c>
      <c r="D9660" s="39" t="str">
        <f>IFERROR(__xludf.DUMMYFUNCTION("IFERROR(RANK(raw!$H9659,Filter(raw!$H$2:$H10000,raw!$B$2:$B10000=raw!$B9659),1),"""")"),"")</f>
        <v/>
      </c>
      <c r="E9660" s="40" t="str">
        <f t="array" ref="E9660">IFERROR(INDEX(raw!$B:$H,MATCH(1,(raw!$B:$B=$B9660)*(raw!$D:$D=$C9660),0),7), "n/a")</f>
        <v/>
      </c>
    </row>
    <row r="9661">
      <c r="B9661" s="39" t="str">
        <f>IFERROR(raw!$B9660,"")</f>
        <v/>
      </c>
      <c r="C9661" s="39" t="str">
        <f>IFERROR(raw!$D9660,"")</f>
        <v/>
      </c>
      <c r="D9661" s="39" t="str">
        <f>IFERROR(__xludf.DUMMYFUNCTION("IFERROR(RANK(raw!$H9660,Filter(raw!$H$2:$H10000,raw!$B$2:$B10000=raw!$B9660),1),"""")"),"")</f>
        <v/>
      </c>
      <c r="E9661" s="40" t="str">
        <f t="array" ref="E9661">IFERROR(INDEX(raw!$B:$H,MATCH(1,(raw!$B:$B=$B9661)*(raw!$D:$D=$C9661),0),7), "n/a")</f>
        <v/>
      </c>
    </row>
    <row r="9662">
      <c r="B9662" s="39" t="str">
        <f>IFERROR(raw!$B9661,"")</f>
        <v/>
      </c>
      <c r="C9662" s="39" t="str">
        <f>IFERROR(raw!$D9661,"")</f>
        <v/>
      </c>
      <c r="D9662" s="39" t="str">
        <f>IFERROR(__xludf.DUMMYFUNCTION("IFERROR(RANK(raw!$H9661,Filter(raw!$H$2:$H10000,raw!$B$2:$B10000=raw!$B9661),1),"""")"),"")</f>
        <v/>
      </c>
      <c r="E9662" s="40" t="str">
        <f t="array" ref="E9662">IFERROR(INDEX(raw!$B:$H,MATCH(1,(raw!$B:$B=$B9662)*(raw!$D:$D=$C9662),0),7), "n/a")</f>
        <v/>
      </c>
    </row>
    <row r="9663">
      <c r="B9663" s="39" t="str">
        <f>IFERROR(raw!$B9662,"")</f>
        <v/>
      </c>
      <c r="C9663" s="39" t="str">
        <f>IFERROR(raw!$D9662,"")</f>
        <v/>
      </c>
      <c r="D9663" s="39" t="str">
        <f>IFERROR(__xludf.DUMMYFUNCTION("IFERROR(RANK(raw!$H9662,Filter(raw!$H$2:$H10000,raw!$B$2:$B10000=raw!$B9662),1),"""")"),"")</f>
        <v/>
      </c>
      <c r="E9663" s="40" t="str">
        <f t="array" ref="E9663">IFERROR(INDEX(raw!$B:$H,MATCH(1,(raw!$B:$B=$B9663)*(raw!$D:$D=$C9663),0),7), "n/a")</f>
        <v/>
      </c>
    </row>
    <row r="9664">
      <c r="B9664" s="39" t="str">
        <f>IFERROR(raw!$B9663,"")</f>
        <v/>
      </c>
      <c r="C9664" s="39" t="str">
        <f>IFERROR(raw!$D9663,"")</f>
        <v/>
      </c>
      <c r="D9664" s="39" t="str">
        <f>IFERROR(__xludf.DUMMYFUNCTION("IFERROR(RANK(raw!$H9663,Filter(raw!$H$2:$H10000,raw!$B$2:$B10000=raw!$B9663),1),"""")"),"")</f>
        <v/>
      </c>
      <c r="E9664" s="40" t="str">
        <f t="array" ref="E9664">IFERROR(INDEX(raw!$B:$H,MATCH(1,(raw!$B:$B=$B9664)*(raw!$D:$D=$C9664),0),7), "n/a")</f>
        <v/>
      </c>
    </row>
    <row r="9665">
      <c r="B9665" s="39" t="str">
        <f>IFERROR(raw!$B9664,"")</f>
        <v/>
      </c>
      <c r="C9665" s="39" t="str">
        <f>IFERROR(raw!$D9664,"")</f>
        <v/>
      </c>
      <c r="D9665" s="39" t="str">
        <f>IFERROR(__xludf.DUMMYFUNCTION("IFERROR(RANK(raw!$H9664,Filter(raw!$H$2:$H10000,raw!$B$2:$B10000=raw!$B9664),1),"""")"),"")</f>
        <v/>
      </c>
      <c r="E9665" s="40" t="str">
        <f t="array" ref="E9665">IFERROR(INDEX(raw!$B:$H,MATCH(1,(raw!$B:$B=$B9665)*(raw!$D:$D=$C9665),0),7), "n/a")</f>
        <v/>
      </c>
    </row>
    <row r="9666">
      <c r="B9666" s="39" t="str">
        <f>IFERROR(raw!$B9665,"")</f>
        <v/>
      </c>
      <c r="C9666" s="39" t="str">
        <f>IFERROR(raw!$D9665,"")</f>
        <v/>
      </c>
      <c r="D9666" s="39" t="str">
        <f>IFERROR(__xludf.DUMMYFUNCTION("IFERROR(RANK(raw!$H9665,Filter(raw!$H$2:$H10000,raw!$B$2:$B10000=raw!$B9665),1),"""")"),"")</f>
        <v/>
      </c>
      <c r="E9666" s="40" t="str">
        <f t="array" ref="E9666">IFERROR(INDEX(raw!$B:$H,MATCH(1,(raw!$B:$B=$B9666)*(raw!$D:$D=$C9666),0),7), "n/a")</f>
        <v/>
      </c>
    </row>
    <row r="9667">
      <c r="B9667" s="39" t="str">
        <f>IFERROR(raw!$B9666,"")</f>
        <v/>
      </c>
      <c r="C9667" s="39" t="str">
        <f>IFERROR(raw!$D9666,"")</f>
        <v/>
      </c>
      <c r="D9667" s="39" t="str">
        <f>IFERROR(__xludf.DUMMYFUNCTION("IFERROR(RANK(raw!$H9666,Filter(raw!$H$2:$H10000,raw!$B$2:$B10000=raw!$B9666),1),"""")"),"")</f>
        <v/>
      </c>
      <c r="E9667" s="40" t="str">
        <f t="array" ref="E9667">IFERROR(INDEX(raw!$B:$H,MATCH(1,(raw!$B:$B=$B9667)*(raw!$D:$D=$C9667),0),7), "n/a")</f>
        <v/>
      </c>
    </row>
    <row r="9668">
      <c r="B9668" s="39" t="str">
        <f>IFERROR(raw!$B9667,"")</f>
        <v/>
      </c>
      <c r="C9668" s="39" t="str">
        <f>IFERROR(raw!$D9667,"")</f>
        <v/>
      </c>
      <c r="D9668" s="39" t="str">
        <f>IFERROR(__xludf.DUMMYFUNCTION("IFERROR(RANK(raw!$H9667,Filter(raw!$H$2:$H10000,raw!$B$2:$B10000=raw!$B9667),1),"""")"),"")</f>
        <v/>
      </c>
      <c r="E9668" s="40" t="str">
        <f t="array" ref="E9668">IFERROR(INDEX(raw!$B:$H,MATCH(1,(raw!$B:$B=$B9668)*(raw!$D:$D=$C9668),0),7), "n/a")</f>
        <v/>
      </c>
    </row>
    <row r="9669">
      <c r="B9669" s="39" t="str">
        <f>IFERROR(raw!$B9668,"")</f>
        <v/>
      </c>
      <c r="C9669" s="39" t="str">
        <f>IFERROR(raw!$D9668,"")</f>
        <v/>
      </c>
      <c r="D9669" s="39" t="str">
        <f>IFERROR(__xludf.DUMMYFUNCTION("IFERROR(RANK(raw!$H9668,Filter(raw!$H$2:$H10000,raw!$B$2:$B10000=raw!$B9668),1),"""")"),"")</f>
        <v/>
      </c>
      <c r="E9669" s="40" t="str">
        <f t="array" ref="E9669">IFERROR(INDEX(raw!$B:$H,MATCH(1,(raw!$B:$B=$B9669)*(raw!$D:$D=$C9669),0),7), "n/a")</f>
        <v/>
      </c>
    </row>
    <row r="9670">
      <c r="B9670" s="39" t="str">
        <f>IFERROR(raw!$B9669,"")</f>
        <v/>
      </c>
      <c r="C9670" s="39" t="str">
        <f>IFERROR(raw!$D9669,"")</f>
        <v/>
      </c>
      <c r="D9670" s="39" t="str">
        <f>IFERROR(__xludf.DUMMYFUNCTION("IFERROR(RANK(raw!$H9669,Filter(raw!$H$2:$H10000,raw!$B$2:$B10000=raw!$B9669),1),"""")"),"")</f>
        <v/>
      </c>
      <c r="E9670" s="40" t="str">
        <f t="array" ref="E9670">IFERROR(INDEX(raw!$B:$H,MATCH(1,(raw!$B:$B=$B9670)*(raw!$D:$D=$C9670),0),7), "n/a")</f>
        <v/>
      </c>
    </row>
    <row r="9671">
      <c r="B9671" s="39" t="str">
        <f>IFERROR(raw!$B9670,"")</f>
        <v/>
      </c>
      <c r="C9671" s="39" t="str">
        <f>IFERROR(raw!$D9670,"")</f>
        <v/>
      </c>
      <c r="D9671" s="39" t="str">
        <f>IFERROR(__xludf.DUMMYFUNCTION("IFERROR(RANK(raw!$H9670,Filter(raw!$H$2:$H10000,raw!$B$2:$B10000=raw!$B9670),1),"""")"),"")</f>
        <v/>
      </c>
      <c r="E9671" s="40" t="str">
        <f t="array" ref="E9671">IFERROR(INDEX(raw!$B:$H,MATCH(1,(raw!$B:$B=$B9671)*(raw!$D:$D=$C9671),0),7), "n/a")</f>
        <v/>
      </c>
    </row>
    <row r="9672">
      <c r="B9672" s="39" t="str">
        <f>IFERROR(raw!$B9671,"")</f>
        <v/>
      </c>
      <c r="C9672" s="39" t="str">
        <f>IFERROR(raw!$D9671,"")</f>
        <v/>
      </c>
      <c r="D9672" s="39" t="str">
        <f>IFERROR(__xludf.DUMMYFUNCTION("IFERROR(RANK(raw!$H9671,Filter(raw!$H$2:$H10000,raw!$B$2:$B10000=raw!$B9671),1),"""")"),"")</f>
        <v/>
      </c>
      <c r="E9672" s="40" t="str">
        <f t="array" ref="E9672">IFERROR(INDEX(raw!$B:$H,MATCH(1,(raw!$B:$B=$B9672)*(raw!$D:$D=$C9672),0),7), "n/a")</f>
        <v/>
      </c>
    </row>
    <row r="9673">
      <c r="B9673" s="39" t="str">
        <f>IFERROR(raw!$B9672,"")</f>
        <v/>
      </c>
      <c r="C9673" s="39" t="str">
        <f>IFERROR(raw!$D9672,"")</f>
        <v/>
      </c>
      <c r="D9673" s="39" t="str">
        <f>IFERROR(__xludf.DUMMYFUNCTION("IFERROR(RANK(raw!$H9672,Filter(raw!$H$2:$H10000,raw!$B$2:$B10000=raw!$B9672),1),"""")"),"")</f>
        <v/>
      </c>
      <c r="E9673" s="40" t="str">
        <f t="array" ref="E9673">IFERROR(INDEX(raw!$B:$H,MATCH(1,(raw!$B:$B=$B9673)*(raw!$D:$D=$C9673),0),7), "n/a")</f>
        <v/>
      </c>
    </row>
    <row r="9674">
      <c r="B9674" s="39" t="str">
        <f>IFERROR(raw!$B9673,"")</f>
        <v/>
      </c>
      <c r="C9674" s="39" t="str">
        <f>IFERROR(raw!$D9673,"")</f>
        <v/>
      </c>
      <c r="D9674" s="39" t="str">
        <f>IFERROR(__xludf.DUMMYFUNCTION("IFERROR(RANK(raw!$H9673,Filter(raw!$H$2:$H10000,raw!$B$2:$B10000=raw!$B9673),1),"""")"),"")</f>
        <v/>
      </c>
      <c r="E9674" s="40" t="str">
        <f t="array" ref="E9674">IFERROR(INDEX(raw!$B:$H,MATCH(1,(raw!$B:$B=$B9674)*(raw!$D:$D=$C9674),0),7), "n/a")</f>
        <v/>
      </c>
    </row>
    <row r="9675">
      <c r="B9675" s="39" t="str">
        <f>IFERROR(raw!$B9674,"")</f>
        <v/>
      </c>
      <c r="C9675" s="39" t="str">
        <f>IFERROR(raw!$D9674,"")</f>
        <v/>
      </c>
      <c r="D9675" s="39" t="str">
        <f>IFERROR(__xludf.DUMMYFUNCTION("IFERROR(RANK(raw!$H9674,Filter(raw!$H$2:$H10000,raw!$B$2:$B10000=raw!$B9674),1),"""")"),"")</f>
        <v/>
      </c>
      <c r="E9675" s="40" t="str">
        <f t="array" ref="E9675">IFERROR(INDEX(raw!$B:$H,MATCH(1,(raw!$B:$B=$B9675)*(raw!$D:$D=$C9675),0),7), "n/a")</f>
        <v/>
      </c>
    </row>
    <row r="9676">
      <c r="B9676" s="39" t="str">
        <f>IFERROR(raw!$B9675,"")</f>
        <v/>
      </c>
      <c r="C9676" s="39" t="str">
        <f>IFERROR(raw!$D9675,"")</f>
        <v/>
      </c>
      <c r="D9676" s="39" t="str">
        <f>IFERROR(__xludf.DUMMYFUNCTION("IFERROR(RANK(raw!$H9675,Filter(raw!$H$2:$H10000,raw!$B$2:$B10000=raw!$B9675),1),"""")"),"")</f>
        <v/>
      </c>
      <c r="E9676" s="40" t="str">
        <f t="array" ref="E9676">IFERROR(INDEX(raw!$B:$H,MATCH(1,(raw!$B:$B=$B9676)*(raw!$D:$D=$C9676),0),7), "n/a")</f>
        <v/>
      </c>
    </row>
    <row r="9677">
      <c r="B9677" s="39" t="str">
        <f>IFERROR(raw!$B9676,"")</f>
        <v/>
      </c>
      <c r="C9677" s="39" t="str">
        <f>IFERROR(raw!$D9676,"")</f>
        <v/>
      </c>
      <c r="D9677" s="39" t="str">
        <f>IFERROR(__xludf.DUMMYFUNCTION("IFERROR(RANK(raw!$H9676,Filter(raw!$H$2:$H10000,raw!$B$2:$B10000=raw!$B9676),1),"""")"),"")</f>
        <v/>
      </c>
      <c r="E9677" s="40" t="str">
        <f t="array" ref="E9677">IFERROR(INDEX(raw!$B:$H,MATCH(1,(raw!$B:$B=$B9677)*(raw!$D:$D=$C9677),0),7), "n/a")</f>
        <v/>
      </c>
    </row>
    <row r="9678">
      <c r="B9678" s="39" t="str">
        <f>IFERROR(raw!$B9677,"")</f>
        <v/>
      </c>
      <c r="C9678" s="39" t="str">
        <f>IFERROR(raw!$D9677,"")</f>
        <v/>
      </c>
      <c r="D9678" s="39" t="str">
        <f>IFERROR(__xludf.DUMMYFUNCTION("IFERROR(RANK(raw!$H9677,Filter(raw!$H$2:$H10000,raw!$B$2:$B10000=raw!$B9677),1),"""")"),"")</f>
        <v/>
      </c>
      <c r="E9678" s="40" t="str">
        <f t="array" ref="E9678">IFERROR(INDEX(raw!$B:$H,MATCH(1,(raw!$B:$B=$B9678)*(raw!$D:$D=$C9678),0),7), "n/a")</f>
        <v/>
      </c>
    </row>
    <row r="9679">
      <c r="B9679" s="39" t="str">
        <f>IFERROR(raw!$B9678,"")</f>
        <v/>
      </c>
      <c r="C9679" s="39" t="str">
        <f>IFERROR(raw!$D9678,"")</f>
        <v/>
      </c>
      <c r="D9679" s="39" t="str">
        <f>IFERROR(__xludf.DUMMYFUNCTION("IFERROR(RANK(raw!$H9678,Filter(raw!$H$2:$H10000,raw!$B$2:$B10000=raw!$B9678),1),"""")"),"")</f>
        <v/>
      </c>
      <c r="E9679" s="40" t="str">
        <f t="array" ref="E9679">IFERROR(INDEX(raw!$B:$H,MATCH(1,(raw!$B:$B=$B9679)*(raw!$D:$D=$C9679),0),7), "n/a")</f>
        <v/>
      </c>
    </row>
    <row r="9680">
      <c r="B9680" s="39" t="str">
        <f>IFERROR(raw!$B9679,"")</f>
        <v/>
      </c>
      <c r="C9680" s="39" t="str">
        <f>IFERROR(raw!$D9679,"")</f>
        <v/>
      </c>
      <c r="D9680" s="39" t="str">
        <f>IFERROR(__xludf.DUMMYFUNCTION("IFERROR(RANK(raw!$H9679,Filter(raw!$H$2:$H10000,raw!$B$2:$B10000=raw!$B9679),1),"""")"),"")</f>
        <v/>
      </c>
      <c r="E9680" s="40" t="str">
        <f t="array" ref="E9680">IFERROR(INDEX(raw!$B:$H,MATCH(1,(raw!$B:$B=$B9680)*(raw!$D:$D=$C9680),0),7), "n/a")</f>
        <v/>
      </c>
    </row>
    <row r="9681">
      <c r="B9681" s="39" t="str">
        <f>IFERROR(raw!$B9680,"")</f>
        <v/>
      </c>
      <c r="C9681" s="39" t="str">
        <f>IFERROR(raw!$D9680,"")</f>
        <v/>
      </c>
      <c r="D9681" s="39" t="str">
        <f>IFERROR(__xludf.DUMMYFUNCTION("IFERROR(RANK(raw!$H9680,Filter(raw!$H$2:$H10000,raw!$B$2:$B10000=raw!$B9680),1),"""")"),"")</f>
        <v/>
      </c>
      <c r="E9681" s="40" t="str">
        <f t="array" ref="E9681">IFERROR(INDEX(raw!$B:$H,MATCH(1,(raw!$B:$B=$B9681)*(raw!$D:$D=$C9681),0),7), "n/a")</f>
        <v/>
      </c>
    </row>
    <row r="9682">
      <c r="B9682" s="39" t="str">
        <f>IFERROR(raw!$B9681,"")</f>
        <v/>
      </c>
      <c r="C9682" s="39" t="str">
        <f>IFERROR(raw!$D9681,"")</f>
        <v/>
      </c>
      <c r="D9682" s="39" t="str">
        <f>IFERROR(__xludf.DUMMYFUNCTION("IFERROR(RANK(raw!$H9681,Filter(raw!$H$2:$H10000,raw!$B$2:$B10000=raw!$B9681),1),"""")"),"")</f>
        <v/>
      </c>
      <c r="E9682" s="40" t="str">
        <f t="array" ref="E9682">IFERROR(INDEX(raw!$B:$H,MATCH(1,(raw!$B:$B=$B9682)*(raw!$D:$D=$C9682),0),7), "n/a")</f>
        <v/>
      </c>
    </row>
    <row r="9683">
      <c r="B9683" s="39" t="str">
        <f>IFERROR(raw!$B9682,"")</f>
        <v/>
      </c>
      <c r="C9683" s="39" t="str">
        <f>IFERROR(raw!$D9682,"")</f>
        <v/>
      </c>
      <c r="D9683" s="39" t="str">
        <f>IFERROR(__xludf.DUMMYFUNCTION("IFERROR(RANK(raw!$H9682,Filter(raw!$H$2:$H10000,raw!$B$2:$B10000=raw!$B9682),1),"""")"),"")</f>
        <v/>
      </c>
      <c r="E9683" s="40" t="str">
        <f t="array" ref="E9683">IFERROR(INDEX(raw!$B:$H,MATCH(1,(raw!$B:$B=$B9683)*(raw!$D:$D=$C9683),0),7), "n/a")</f>
        <v/>
      </c>
    </row>
    <row r="9684">
      <c r="B9684" s="39" t="str">
        <f>IFERROR(raw!$B9683,"")</f>
        <v/>
      </c>
      <c r="C9684" s="39" t="str">
        <f>IFERROR(raw!$D9683,"")</f>
        <v/>
      </c>
      <c r="D9684" s="39" t="str">
        <f>IFERROR(__xludf.DUMMYFUNCTION("IFERROR(RANK(raw!$H9683,Filter(raw!$H$2:$H10000,raw!$B$2:$B10000=raw!$B9683),1),"""")"),"")</f>
        <v/>
      </c>
      <c r="E9684" s="40" t="str">
        <f t="array" ref="E9684">IFERROR(INDEX(raw!$B:$H,MATCH(1,(raw!$B:$B=$B9684)*(raw!$D:$D=$C9684),0),7), "n/a")</f>
        <v/>
      </c>
    </row>
    <row r="9685">
      <c r="B9685" s="39" t="str">
        <f>IFERROR(raw!$B9684,"")</f>
        <v/>
      </c>
      <c r="C9685" s="39" t="str">
        <f>IFERROR(raw!$D9684,"")</f>
        <v/>
      </c>
      <c r="D9685" s="39" t="str">
        <f>IFERROR(__xludf.DUMMYFUNCTION("IFERROR(RANK(raw!$H9684,Filter(raw!$H$2:$H10000,raw!$B$2:$B10000=raw!$B9684),1),"""")"),"")</f>
        <v/>
      </c>
      <c r="E9685" s="40" t="str">
        <f t="array" ref="E9685">IFERROR(INDEX(raw!$B:$H,MATCH(1,(raw!$B:$B=$B9685)*(raw!$D:$D=$C9685),0),7), "n/a")</f>
        <v/>
      </c>
    </row>
    <row r="9686">
      <c r="B9686" s="39" t="str">
        <f>IFERROR(raw!$B9685,"")</f>
        <v/>
      </c>
      <c r="C9686" s="39" t="str">
        <f>IFERROR(raw!$D9685,"")</f>
        <v/>
      </c>
      <c r="D9686" s="39" t="str">
        <f>IFERROR(__xludf.DUMMYFUNCTION("IFERROR(RANK(raw!$H9685,Filter(raw!$H$2:$H10000,raw!$B$2:$B10000=raw!$B9685),1),"""")"),"")</f>
        <v/>
      </c>
      <c r="E9686" s="40" t="str">
        <f t="array" ref="E9686">IFERROR(INDEX(raw!$B:$H,MATCH(1,(raw!$B:$B=$B9686)*(raw!$D:$D=$C9686),0),7), "n/a")</f>
        <v/>
      </c>
    </row>
    <row r="9687">
      <c r="B9687" s="39" t="str">
        <f>IFERROR(raw!$B9686,"")</f>
        <v/>
      </c>
      <c r="C9687" s="39" t="str">
        <f>IFERROR(raw!$D9686,"")</f>
        <v/>
      </c>
      <c r="D9687" s="39" t="str">
        <f>IFERROR(__xludf.DUMMYFUNCTION("IFERROR(RANK(raw!$H9686,Filter(raw!$H$2:$H10000,raw!$B$2:$B10000=raw!$B9686),1),"""")"),"")</f>
        <v/>
      </c>
      <c r="E9687" s="40" t="str">
        <f t="array" ref="E9687">IFERROR(INDEX(raw!$B:$H,MATCH(1,(raw!$B:$B=$B9687)*(raw!$D:$D=$C9687),0),7), "n/a")</f>
        <v/>
      </c>
    </row>
    <row r="9688">
      <c r="B9688" s="39" t="str">
        <f>IFERROR(raw!$B9687,"")</f>
        <v/>
      </c>
      <c r="C9688" s="39" t="str">
        <f>IFERROR(raw!$D9687,"")</f>
        <v/>
      </c>
      <c r="D9688" s="39" t="str">
        <f>IFERROR(__xludf.DUMMYFUNCTION("IFERROR(RANK(raw!$H9687,Filter(raw!$H$2:$H10000,raw!$B$2:$B10000=raw!$B9687),1),"""")"),"")</f>
        <v/>
      </c>
      <c r="E9688" s="40" t="str">
        <f t="array" ref="E9688">IFERROR(INDEX(raw!$B:$H,MATCH(1,(raw!$B:$B=$B9688)*(raw!$D:$D=$C9688),0),7), "n/a")</f>
        <v/>
      </c>
    </row>
    <row r="9689">
      <c r="B9689" s="39" t="str">
        <f>IFERROR(raw!$B9688,"")</f>
        <v/>
      </c>
      <c r="C9689" s="39" t="str">
        <f>IFERROR(raw!$D9688,"")</f>
        <v/>
      </c>
      <c r="D9689" s="39" t="str">
        <f>IFERROR(__xludf.DUMMYFUNCTION("IFERROR(RANK(raw!$H9688,Filter(raw!$H$2:$H10000,raw!$B$2:$B10000=raw!$B9688),1),"""")"),"")</f>
        <v/>
      </c>
      <c r="E9689" s="40" t="str">
        <f t="array" ref="E9689">IFERROR(INDEX(raw!$B:$H,MATCH(1,(raw!$B:$B=$B9689)*(raw!$D:$D=$C9689),0),7), "n/a")</f>
        <v/>
      </c>
    </row>
    <row r="9690">
      <c r="B9690" s="39" t="str">
        <f>IFERROR(raw!$B9689,"")</f>
        <v/>
      </c>
      <c r="C9690" s="39" t="str">
        <f>IFERROR(raw!$D9689,"")</f>
        <v/>
      </c>
      <c r="D9690" s="39" t="str">
        <f>IFERROR(__xludf.DUMMYFUNCTION("IFERROR(RANK(raw!$H9689,Filter(raw!$H$2:$H10000,raw!$B$2:$B10000=raw!$B9689),1),"""")"),"")</f>
        <v/>
      </c>
      <c r="E9690" s="40" t="str">
        <f t="array" ref="E9690">IFERROR(INDEX(raw!$B:$H,MATCH(1,(raw!$B:$B=$B9690)*(raw!$D:$D=$C9690),0),7), "n/a")</f>
        <v/>
      </c>
    </row>
    <row r="9691">
      <c r="B9691" s="39" t="str">
        <f>IFERROR(raw!$B9690,"")</f>
        <v/>
      </c>
      <c r="C9691" s="39" t="str">
        <f>IFERROR(raw!$D9690,"")</f>
        <v/>
      </c>
      <c r="D9691" s="39" t="str">
        <f>IFERROR(__xludf.DUMMYFUNCTION("IFERROR(RANK(raw!$H9690,Filter(raw!$H$2:$H10000,raw!$B$2:$B10000=raw!$B9690),1),"""")"),"")</f>
        <v/>
      </c>
      <c r="E9691" s="40" t="str">
        <f t="array" ref="E9691">IFERROR(INDEX(raw!$B:$H,MATCH(1,(raw!$B:$B=$B9691)*(raw!$D:$D=$C9691),0),7), "n/a")</f>
        <v/>
      </c>
    </row>
    <row r="9692">
      <c r="B9692" s="39" t="str">
        <f>IFERROR(raw!$B9691,"")</f>
        <v/>
      </c>
      <c r="C9692" s="39" t="str">
        <f>IFERROR(raw!$D9691,"")</f>
        <v/>
      </c>
      <c r="D9692" s="39" t="str">
        <f>IFERROR(__xludf.DUMMYFUNCTION("IFERROR(RANK(raw!$H9691,Filter(raw!$H$2:$H10000,raw!$B$2:$B10000=raw!$B9691),1),"""")"),"")</f>
        <v/>
      </c>
      <c r="E9692" s="40" t="str">
        <f t="array" ref="E9692">IFERROR(INDEX(raw!$B:$H,MATCH(1,(raw!$B:$B=$B9692)*(raw!$D:$D=$C9692),0),7), "n/a")</f>
        <v/>
      </c>
    </row>
    <row r="9693">
      <c r="B9693" s="39" t="str">
        <f>IFERROR(raw!$B9692,"")</f>
        <v/>
      </c>
      <c r="C9693" s="39" t="str">
        <f>IFERROR(raw!$D9692,"")</f>
        <v/>
      </c>
      <c r="D9693" s="39" t="str">
        <f>IFERROR(__xludf.DUMMYFUNCTION("IFERROR(RANK(raw!$H9692,Filter(raw!$H$2:$H10000,raw!$B$2:$B10000=raw!$B9692),1),"""")"),"")</f>
        <v/>
      </c>
      <c r="E9693" s="40" t="str">
        <f t="array" ref="E9693">IFERROR(INDEX(raw!$B:$H,MATCH(1,(raw!$B:$B=$B9693)*(raw!$D:$D=$C9693),0),7), "n/a")</f>
        <v/>
      </c>
    </row>
    <row r="9694">
      <c r="B9694" s="39" t="str">
        <f>IFERROR(raw!$B9693,"")</f>
        <v/>
      </c>
      <c r="C9694" s="39" t="str">
        <f>IFERROR(raw!$D9693,"")</f>
        <v/>
      </c>
      <c r="D9694" s="39" t="str">
        <f>IFERROR(__xludf.DUMMYFUNCTION("IFERROR(RANK(raw!$H9693,Filter(raw!$H$2:$H10000,raw!$B$2:$B10000=raw!$B9693),1),"""")"),"")</f>
        <v/>
      </c>
      <c r="E9694" s="40" t="str">
        <f t="array" ref="E9694">IFERROR(INDEX(raw!$B:$H,MATCH(1,(raw!$B:$B=$B9694)*(raw!$D:$D=$C9694),0),7), "n/a")</f>
        <v/>
      </c>
    </row>
    <row r="9695">
      <c r="B9695" s="39" t="str">
        <f>IFERROR(raw!$B9694,"")</f>
        <v/>
      </c>
      <c r="C9695" s="39" t="str">
        <f>IFERROR(raw!$D9694,"")</f>
        <v/>
      </c>
      <c r="D9695" s="39" t="str">
        <f>IFERROR(__xludf.DUMMYFUNCTION("IFERROR(RANK(raw!$H9694,Filter(raw!$H$2:$H10000,raw!$B$2:$B10000=raw!$B9694),1),"""")"),"")</f>
        <v/>
      </c>
      <c r="E9695" s="40" t="str">
        <f t="array" ref="E9695">IFERROR(INDEX(raw!$B:$H,MATCH(1,(raw!$B:$B=$B9695)*(raw!$D:$D=$C9695),0),7), "n/a")</f>
        <v/>
      </c>
    </row>
    <row r="9696">
      <c r="B9696" s="39" t="str">
        <f>IFERROR(raw!$B9695,"")</f>
        <v/>
      </c>
      <c r="C9696" s="39" t="str">
        <f>IFERROR(raw!$D9695,"")</f>
        <v/>
      </c>
      <c r="D9696" s="39" t="str">
        <f>IFERROR(__xludf.DUMMYFUNCTION("IFERROR(RANK(raw!$H9695,Filter(raw!$H$2:$H10000,raw!$B$2:$B10000=raw!$B9695),1),"""")"),"")</f>
        <v/>
      </c>
      <c r="E9696" s="40" t="str">
        <f t="array" ref="E9696">IFERROR(INDEX(raw!$B:$H,MATCH(1,(raw!$B:$B=$B9696)*(raw!$D:$D=$C9696),0),7), "n/a")</f>
        <v/>
      </c>
    </row>
    <row r="9697">
      <c r="B9697" s="39" t="str">
        <f>IFERROR(raw!$B9696,"")</f>
        <v/>
      </c>
      <c r="C9697" s="39" t="str">
        <f>IFERROR(raw!$D9696,"")</f>
        <v/>
      </c>
      <c r="D9697" s="39" t="str">
        <f>IFERROR(__xludf.DUMMYFUNCTION("IFERROR(RANK(raw!$H9696,Filter(raw!$H$2:$H10000,raw!$B$2:$B10000=raw!$B9696),1),"""")"),"")</f>
        <v/>
      </c>
      <c r="E9697" s="40" t="str">
        <f t="array" ref="E9697">IFERROR(INDEX(raw!$B:$H,MATCH(1,(raw!$B:$B=$B9697)*(raw!$D:$D=$C9697),0),7), "n/a")</f>
        <v/>
      </c>
    </row>
    <row r="9698">
      <c r="B9698" s="39" t="str">
        <f>IFERROR(raw!$B9697,"")</f>
        <v/>
      </c>
      <c r="C9698" s="39" t="str">
        <f>IFERROR(raw!$D9697,"")</f>
        <v/>
      </c>
      <c r="D9698" s="39" t="str">
        <f>IFERROR(__xludf.DUMMYFUNCTION("IFERROR(RANK(raw!$H9697,Filter(raw!$H$2:$H10000,raw!$B$2:$B10000=raw!$B9697),1),"""")"),"")</f>
        <v/>
      </c>
      <c r="E9698" s="40" t="str">
        <f t="array" ref="E9698">IFERROR(INDEX(raw!$B:$H,MATCH(1,(raw!$B:$B=$B9698)*(raw!$D:$D=$C9698),0),7), "n/a")</f>
        <v/>
      </c>
    </row>
    <row r="9699">
      <c r="B9699" s="39" t="str">
        <f>IFERROR(raw!$B9698,"")</f>
        <v/>
      </c>
      <c r="C9699" s="39" t="str">
        <f>IFERROR(raw!$D9698,"")</f>
        <v/>
      </c>
      <c r="D9699" s="39" t="str">
        <f>IFERROR(__xludf.DUMMYFUNCTION("IFERROR(RANK(raw!$H9698,Filter(raw!$H$2:$H10000,raw!$B$2:$B10000=raw!$B9698),1),"""")"),"")</f>
        <v/>
      </c>
      <c r="E9699" s="40" t="str">
        <f t="array" ref="E9699">IFERROR(INDEX(raw!$B:$H,MATCH(1,(raw!$B:$B=$B9699)*(raw!$D:$D=$C9699),0),7), "n/a")</f>
        <v/>
      </c>
    </row>
    <row r="9700">
      <c r="B9700" s="39" t="str">
        <f>IFERROR(raw!$B9699,"")</f>
        <v/>
      </c>
      <c r="C9700" s="39" t="str">
        <f>IFERROR(raw!$D9699,"")</f>
        <v/>
      </c>
      <c r="D9700" s="39" t="str">
        <f>IFERROR(__xludf.DUMMYFUNCTION("IFERROR(RANK(raw!$H9699,Filter(raw!$H$2:$H10000,raw!$B$2:$B10000=raw!$B9699),1),"""")"),"")</f>
        <v/>
      </c>
      <c r="E9700" s="40" t="str">
        <f t="array" ref="E9700">IFERROR(INDEX(raw!$B:$H,MATCH(1,(raw!$B:$B=$B9700)*(raw!$D:$D=$C9700),0),7), "n/a")</f>
        <v/>
      </c>
    </row>
    <row r="9701">
      <c r="B9701" s="39" t="str">
        <f>IFERROR(raw!$B9700,"")</f>
        <v/>
      </c>
      <c r="C9701" s="39" t="str">
        <f>IFERROR(raw!$D9700,"")</f>
        <v/>
      </c>
      <c r="D9701" s="39" t="str">
        <f>IFERROR(__xludf.DUMMYFUNCTION("IFERROR(RANK(raw!$H9700,Filter(raw!$H$2:$H10000,raw!$B$2:$B10000=raw!$B9700),1),"""")"),"")</f>
        <v/>
      </c>
      <c r="E9701" s="40" t="str">
        <f t="array" ref="E9701">IFERROR(INDEX(raw!$B:$H,MATCH(1,(raw!$B:$B=$B9701)*(raw!$D:$D=$C9701),0),7), "n/a")</f>
        <v/>
      </c>
    </row>
    <row r="9702">
      <c r="B9702" s="39" t="str">
        <f>IFERROR(raw!$B9701,"")</f>
        <v/>
      </c>
      <c r="C9702" s="39" t="str">
        <f>IFERROR(raw!$D9701,"")</f>
        <v/>
      </c>
      <c r="D9702" s="39" t="str">
        <f>IFERROR(__xludf.DUMMYFUNCTION("IFERROR(RANK(raw!$H9701,Filter(raw!$H$2:$H10000,raw!$B$2:$B10000=raw!$B9701),1),"""")"),"")</f>
        <v/>
      </c>
      <c r="E9702" s="40" t="str">
        <f t="array" ref="E9702">IFERROR(INDEX(raw!$B:$H,MATCH(1,(raw!$B:$B=$B9702)*(raw!$D:$D=$C9702),0),7), "n/a")</f>
        <v/>
      </c>
    </row>
    <row r="9703">
      <c r="B9703" s="39" t="str">
        <f>IFERROR(raw!$B9702,"")</f>
        <v/>
      </c>
      <c r="C9703" s="39" t="str">
        <f>IFERROR(raw!$D9702,"")</f>
        <v/>
      </c>
      <c r="D9703" s="39" t="str">
        <f>IFERROR(__xludf.DUMMYFUNCTION("IFERROR(RANK(raw!$H9702,Filter(raw!$H$2:$H10000,raw!$B$2:$B10000=raw!$B9702),1),"""")"),"")</f>
        <v/>
      </c>
      <c r="E9703" s="40" t="str">
        <f t="array" ref="E9703">IFERROR(INDEX(raw!$B:$H,MATCH(1,(raw!$B:$B=$B9703)*(raw!$D:$D=$C9703),0),7), "n/a")</f>
        <v/>
      </c>
    </row>
    <row r="9704">
      <c r="B9704" s="39" t="str">
        <f>IFERROR(raw!$B9703,"")</f>
        <v/>
      </c>
      <c r="C9704" s="39" t="str">
        <f>IFERROR(raw!$D9703,"")</f>
        <v/>
      </c>
      <c r="D9704" s="39" t="str">
        <f>IFERROR(__xludf.DUMMYFUNCTION("IFERROR(RANK(raw!$H9703,Filter(raw!$H$2:$H10000,raw!$B$2:$B10000=raw!$B9703),1),"""")"),"")</f>
        <v/>
      </c>
      <c r="E9704" s="40" t="str">
        <f t="array" ref="E9704">IFERROR(INDEX(raw!$B:$H,MATCH(1,(raw!$B:$B=$B9704)*(raw!$D:$D=$C9704),0),7), "n/a")</f>
        <v/>
      </c>
    </row>
    <row r="9705">
      <c r="B9705" s="39" t="str">
        <f>IFERROR(raw!$B9704,"")</f>
        <v/>
      </c>
      <c r="C9705" s="39" t="str">
        <f>IFERROR(raw!$D9704,"")</f>
        <v/>
      </c>
      <c r="D9705" s="39" t="str">
        <f>IFERROR(__xludf.DUMMYFUNCTION("IFERROR(RANK(raw!$H9704,Filter(raw!$H$2:$H10000,raw!$B$2:$B10000=raw!$B9704),1),"""")"),"")</f>
        <v/>
      </c>
      <c r="E9705" s="40" t="str">
        <f t="array" ref="E9705">IFERROR(INDEX(raw!$B:$H,MATCH(1,(raw!$B:$B=$B9705)*(raw!$D:$D=$C9705),0),7), "n/a")</f>
        <v/>
      </c>
    </row>
    <row r="9706">
      <c r="B9706" s="39" t="str">
        <f>IFERROR(raw!$B9705,"")</f>
        <v/>
      </c>
      <c r="C9706" s="39" t="str">
        <f>IFERROR(raw!$D9705,"")</f>
        <v/>
      </c>
      <c r="D9706" s="39" t="str">
        <f>IFERROR(__xludf.DUMMYFUNCTION("IFERROR(RANK(raw!$H9705,Filter(raw!$H$2:$H10000,raw!$B$2:$B10000=raw!$B9705),1),"""")"),"")</f>
        <v/>
      </c>
      <c r="E9706" s="40" t="str">
        <f t="array" ref="E9706">IFERROR(INDEX(raw!$B:$H,MATCH(1,(raw!$B:$B=$B9706)*(raw!$D:$D=$C9706),0),7), "n/a")</f>
        <v/>
      </c>
    </row>
    <row r="9707">
      <c r="B9707" s="39" t="str">
        <f>IFERROR(raw!$B9706,"")</f>
        <v/>
      </c>
      <c r="C9707" s="39" t="str">
        <f>IFERROR(raw!$D9706,"")</f>
        <v/>
      </c>
      <c r="D9707" s="39" t="str">
        <f>IFERROR(__xludf.DUMMYFUNCTION("IFERROR(RANK(raw!$H9706,Filter(raw!$H$2:$H10000,raw!$B$2:$B10000=raw!$B9706),1),"""")"),"")</f>
        <v/>
      </c>
      <c r="E9707" s="40" t="str">
        <f t="array" ref="E9707">IFERROR(INDEX(raw!$B:$H,MATCH(1,(raw!$B:$B=$B9707)*(raw!$D:$D=$C9707),0),7), "n/a")</f>
        <v/>
      </c>
    </row>
    <row r="9708">
      <c r="B9708" s="39" t="str">
        <f>IFERROR(raw!$B9707,"")</f>
        <v/>
      </c>
      <c r="C9708" s="39" t="str">
        <f>IFERROR(raw!$D9707,"")</f>
        <v/>
      </c>
      <c r="D9708" s="39" t="str">
        <f>IFERROR(__xludf.DUMMYFUNCTION("IFERROR(RANK(raw!$H9707,Filter(raw!$H$2:$H10000,raw!$B$2:$B10000=raw!$B9707),1),"""")"),"")</f>
        <v/>
      </c>
      <c r="E9708" s="40" t="str">
        <f t="array" ref="E9708">IFERROR(INDEX(raw!$B:$H,MATCH(1,(raw!$B:$B=$B9708)*(raw!$D:$D=$C9708),0),7), "n/a")</f>
        <v/>
      </c>
    </row>
    <row r="9709">
      <c r="B9709" s="39" t="str">
        <f>IFERROR(raw!$B9708,"")</f>
        <v/>
      </c>
      <c r="C9709" s="39" t="str">
        <f>IFERROR(raw!$D9708,"")</f>
        <v/>
      </c>
      <c r="D9709" s="39" t="str">
        <f>IFERROR(__xludf.DUMMYFUNCTION("IFERROR(RANK(raw!$H9708,Filter(raw!$H$2:$H10000,raw!$B$2:$B10000=raw!$B9708),1),"""")"),"")</f>
        <v/>
      </c>
      <c r="E9709" s="40" t="str">
        <f t="array" ref="E9709">IFERROR(INDEX(raw!$B:$H,MATCH(1,(raw!$B:$B=$B9709)*(raw!$D:$D=$C9709),0),7), "n/a")</f>
        <v/>
      </c>
    </row>
    <row r="9710">
      <c r="B9710" s="39" t="str">
        <f>IFERROR(raw!$B9709,"")</f>
        <v/>
      </c>
      <c r="C9710" s="39" t="str">
        <f>IFERROR(raw!$D9709,"")</f>
        <v/>
      </c>
      <c r="D9710" s="39" t="str">
        <f>IFERROR(__xludf.DUMMYFUNCTION("IFERROR(RANK(raw!$H9709,Filter(raw!$H$2:$H10000,raw!$B$2:$B10000=raw!$B9709),1),"""")"),"")</f>
        <v/>
      </c>
      <c r="E9710" s="40" t="str">
        <f t="array" ref="E9710">IFERROR(INDEX(raw!$B:$H,MATCH(1,(raw!$B:$B=$B9710)*(raw!$D:$D=$C9710),0),7), "n/a")</f>
        <v/>
      </c>
    </row>
    <row r="9711">
      <c r="B9711" s="39" t="str">
        <f>IFERROR(raw!$B9710,"")</f>
        <v/>
      </c>
      <c r="C9711" s="39" t="str">
        <f>IFERROR(raw!$D9710,"")</f>
        <v/>
      </c>
      <c r="D9711" s="39" t="str">
        <f>IFERROR(__xludf.DUMMYFUNCTION("IFERROR(RANK(raw!$H9710,Filter(raw!$H$2:$H10000,raw!$B$2:$B10000=raw!$B9710),1),"""")"),"")</f>
        <v/>
      </c>
      <c r="E9711" s="40" t="str">
        <f t="array" ref="E9711">IFERROR(INDEX(raw!$B:$H,MATCH(1,(raw!$B:$B=$B9711)*(raw!$D:$D=$C9711),0),7), "n/a")</f>
        <v/>
      </c>
    </row>
    <row r="9712">
      <c r="B9712" s="39" t="str">
        <f>IFERROR(raw!$B9711,"")</f>
        <v/>
      </c>
      <c r="C9712" s="39" t="str">
        <f>IFERROR(raw!$D9711,"")</f>
        <v/>
      </c>
      <c r="D9712" s="39" t="str">
        <f>IFERROR(__xludf.DUMMYFUNCTION("IFERROR(RANK(raw!$H9711,Filter(raw!$H$2:$H10000,raw!$B$2:$B10000=raw!$B9711),1),"""")"),"")</f>
        <v/>
      </c>
      <c r="E9712" s="40" t="str">
        <f t="array" ref="E9712">IFERROR(INDEX(raw!$B:$H,MATCH(1,(raw!$B:$B=$B9712)*(raw!$D:$D=$C9712),0),7), "n/a")</f>
        <v/>
      </c>
    </row>
    <row r="9713">
      <c r="B9713" s="39" t="str">
        <f>IFERROR(raw!$B9712,"")</f>
        <v/>
      </c>
      <c r="C9713" s="39" t="str">
        <f>IFERROR(raw!$D9712,"")</f>
        <v/>
      </c>
      <c r="D9713" s="39" t="str">
        <f>IFERROR(__xludf.DUMMYFUNCTION("IFERROR(RANK(raw!$H9712,Filter(raw!$H$2:$H10000,raw!$B$2:$B10000=raw!$B9712),1),"""")"),"")</f>
        <v/>
      </c>
      <c r="E9713" s="40" t="str">
        <f t="array" ref="E9713">IFERROR(INDEX(raw!$B:$H,MATCH(1,(raw!$B:$B=$B9713)*(raw!$D:$D=$C9713),0),7), "n/a")</f>
        <v/>
      </c>
    </row>
    <row r="9714">
      <c r="B9714" s="39" t="str">
        <f>IFERROR(raw!$B9713,"")</f>
        <v/>
      </c>
      <c r="C9714" s="39" t="str">
        <f>IFERROR(raw!$D9713,"")</f>
        <v/>
      </c>
      <c r="D9714" s="39" t="str">
        <f>IFERROR(__xludf.DUMMYFUNCTION("IFERROR(RANK(raw!$H9713,Filter(raw!$H$2:$H10000,raw!$B$2:$B10000=raw!$B9713),1),"""")"),"")</f>
        <v/>
      </c>
      <c r="E9714" s="40" t="str">
        <f t="array" ref="E9714">IFERROR(INDEX(raw!$B:$H,MATCH(1,(raw!$B:$B=$B9714)*(raw!$D:$D=$C9714),0),7), "n/a")</f>
        <v/>
      </c>
    </row>
    <row r="9715">
      <c r="B9715" s="39" t="str">
        <f>IFERROR(raw!$B9714,"")</f>
        <v/>
      </c>
      <c r="C9715" s="39" t="str">
        <f>IFERROR(raw!$D9714,"")</f>
        <v/>
      </c>
      <c r="D9715" s="39" t="str">
        <f>IFERROR(__xludf.DUMMYFUNCTION("IFERROR(RANK(raw!$H9714,Filter(raw!$H$2:$H10000,raw!$B$2:$B10000=raw!$B9714),1),"""")"),"")</f>
        <v/>
      </c>
      <c r="E9715" s="40" t="str">
        <f t="array" ref="E9715">IFERROR(INDEX(raw!$B:$H,MATCH(1,(raw!$B:$B=$B9715)*(raw!$D:$D=$C9715),0),7), "n/a")</f>
        <v/>
      </c>
    </row>
    <row r="9716">
      <c r="B9716" s="39" t="str">
        <f>IFERROR(raw!$B9715,"")</f>
        <v/>
      </c>
      <c r="C9716" s="39" t="str">
        <f>IFERROR(raw!$D9715,"")</f>
        <v/>
      </c>
      <c r="D9716" s="39" t="str">
        <f>IFERROR(__xludf.DUMMYFUNCTION("IFERROR(RANK(raw!$H9715,Filter(raw!$H$2:$H10000,raw!$B$2:$B10000=raw!$B9715),1),"""")"),"")</f>
        <v/>
      </c>
      <c r="E9716" s="40" t="str">
        <f t="array" ref="E9716">IFERROR(INDEX(raw!$B:$H,MATCH(1,(raw!$B:$B=$B9716)*(raw!$D:$D=$C9716),0),7), "n/a")</f>
        <v/>
      </c>
    </row>
    <row r="9717">
      <c r="B9717" s="39" t="str">
        <f>IFERROR(raw!$B9716,"")</f>
        <v/>
      </c>
      <c r="C9717" s="39" t="str">
        <f>IFERROR(raw!$D9716,"")</f>
        <v/>
      </c>
      <c r="D9717" s="39" t="str">
        <f>IFERROR(__xludf.DUMMYFUNCTION("IFERROR(RANK(raw!$H9716,Filter(raw!$H$2:$H10000,raw!$B$2:$B10000=raw!$B9716),1),"""")"),"")</f>
        <v/>
      </c>
      <c r="E9717" s="40" t="str">
        <f t="array" ref="E9717">IFERROR(INDEX(raw!$B:$H,MATCH(1,(raw!$B:$B=$B9717)*(raw!$D:$D=$C9717),0),7), "n/a")</f>
        <v/>
      </c>
    </row>
    <row r="9718">
      <c r="B9718" s="39" t="str">
        <f>IFERROR(raw!$B9717,"")</f>
        <v/>
      </c>
      <c r="C9718" s="39" t="str">
        <f>IFERROR(raw!$D9717,"")</f>
        <v/>
      </c>
      <c r="D9718" s="39" t="str">
        <f>IFERROR(__xludf.DUMMYFUNCTION("IFERROR(RANK(raw!$H9717,Filter(raw!$H$2:$H10000,raw!$B$2:$B10000=raw!$B9717),1),"""")"),"")</f>
        <v/>
      </c>
      <c r="E9718" s="40" t="str">
        <f t="array" ref="E9718">IFERROR(INDEX(raw!$B:$H,MATCH(1,(raw!$B:$B=$B9718)*(raw!$D:$D=$C9718),0),7), "n/a")</f>
        <v/>
      </c>
    </row>
    <row r="9719">
      <c r="B9719" s="39" t="str">
        <f>IFERROR(raw!$B9718,"")</f>
        <v/>
      </c>
      <c r="C9719" s="39" t="str">
        <f>IFERROR(raw!$D9718,"")</f>
        <v/>
      </c>
      <c r="D9719" s="39" t="str">
        <f>IFERROR(__xludf.DUMMYFUNCTION("IFERROR(RANK(raw!$H9718,Filter(raw!$H$2:$H10000,raw!$B$2:$B10000=raw!$B9718),1),"""")"),"")</f>
        <v/>
      </c>
      <c r="E9719" s="40" t="str">
        <f t="array" ref="E9719">IFERROR(INDEX(raw!$B:$H,MATCH(1,(raw!$B:$B=$B9719)*(raw!$D:$D=$C9719),0),7), "n/a")</f>
        <v/>
      </c>
    </row>
    <row r="9720">
      <c r="B9720" s="39" t="str">
        <f>IFERROR(raw!$B9719,"")</f>
        <v/>
      </c>
      <c r="C9720" s="39" t="str">
        <f>IFERROR(raw!$D9719,"")</f>
        <v/>
      </c>
      <c r="D9720" s="39" t="str">
        <f>IFERROR(__xludf.DUMMYFUNCTION("IFERROR(RANK(raw!$H9719,Filter(raw!$H$2:$H10000,raw!$B$2:$B10000=raw!$B9719),1),"""")"),"")</f>
        <v/>
      </c>
      <c r="E9720" s="40" t="str">
        <f t="array" ref="E9720">IFERROR(INDEX(raw!$B:$H,MATCH(1,(raw!$B:$B=$B9720)*(raw!$D:$D=$C9720),0),7), "n/a")</f>
        <v/>
      </c>
    </row>
    <row r="9721">
      <c r="B9721" s="39" t="str">
        <f>IFERROR(raw!$B9720,"")</f>
        <v/>
      </c>
      <c r="C9721" s="39" t="str">
        <f>IFERROR(raw!$D9720,"")</f>
        <v/>
      </c>
      <c r="D9721" s="39" t="str">
        <f>IFERROR(__xludf.DUMMYFUNCTION("IFERROR(RANK(raw!$H9720,Filter(raw!$H$2:$H10000,raw!$B$2:$B10000=raw!$B9720),1),"""")"),"")</f>
        <v/>
      </c>
      <c r="E9721" s="40" t="str">
        <f t="array" ref="E9721">IFERROR(INDEX(raw!$B:$H,MATCH(1,(raw!$B:$B=$B9721)*(raw!$D:$D=$C9721),0),7), "n/a")</f>
        <v/>
      </c>
    </row>
    <row r="9722">
      <c r="B9722" s="39" t="str">
        <f>IFERROR(raw!$B9721,"")</f>
        <v/>
      </c>
      <c r="C9722" s="39" t="str">
        <f>IFERROR(raw!$D9721,"")</f>
        <v/>
      </c>
      <c r="D9722" s="39" t="str">
        <f>IFERROR(__xludf.DUMMYFUNCTION("IFERROR(RANK(raw!$H9721,Filter(raw!$H$2:$H10000,raw!$B$2:$B10000=raw!$B9721),1),"""")"),"")</f>
        <v/>
      </c>
      <c r="E9722" s="40" t="str">
        <f t="array" ref="E9722">IFERROR(INDEX(raw!$B:$H,MATCH(1,(raw!$B:$B=$B9722)*(raw!$D:$D=$C9722),0),7), "n/a")</f>
        <v/>
      </c>
    </row>
    <row r="9723">
      <c r="B9723" s="39" t="str">
        <f>IFERROR(raw!$B9722,"")</f>
        <v/>
      </c>
      <c r="C9723" s="39" t="str">
        <f>IFERROR(raw!$D9722,"")</f>
        <v/>
      </c>
      <c r="D9723" s="39" t="str">
        <f>IFERROR(__xludf.DUMMYFUNCTION("IFERROR(RANK(raw!$H9722,Filter(raw!$H$2:$H10000,raw!$B$2:$B10000=raw!$B9722),1),"""")"),"")</f>
        <v/>
      </c>
      <c r="E9723" s="40" t="str">
        <f t="array" ref="E9723">IFERROR(INDEX(raw!$B:$H,MATCH(1,(raw!$B:$B=$B9723)*(raw!$D:$D=$C9723),0),7), "n/a")</f>
        <v/>
      </c>
    </row>
    <row r="9724">
      <c r="B9724" s="39" t="str">
        <f>IFERROR(raw!$B9723,"")</f>
        <v/>
      </c>
      <c r="C9724" s="39" t="str">
        <f>IFERROR(raw!$D9723,"")</f>
        <v/>
      </c>
      <c r="D9724" s="39" t="str">
        <f>IFERROR(__xludf.DUMMYFUNCTION("IFERROR(RANK(raw!$H9723,Filter(raw!$H$2:$H10000,raw!$B$2:$B10000=raw!$B9723),1),"""")"),"")</f>
        <v/>
      </c>
      <c r="E9724" s="40" t="str">
        <f t="array" ref="E9724">IFERROR(INDEX(raw!$B:$H,MATCH(1,(raw!$B:$B=$B9724)*(raw!$D:$D=$C9724),0),7), "n/a")</f>
        <v/>
      </c>
    </row>
    <row r="9725">
      <c r="B9725" s="39" t="str">
        <f>IFERROR(raw!$B9724,"")</f>
        <v/>
      </c>
      <c r="C9725" s="39" t="str">
        <f>IFERROR(raw!$D9724,"")</f>
        <v/>
      </c>
      <c r="D9725" s="39" t="str">
        <f>IFERROR(__xludf.DUMMYFUNCTION("IFERROR(RANK(raw!$H9724,Filter(raw!$H$2:$H10000,raw!$B$2:$B10000=raw!$B9724),1),"""")"),"")</f>
        <v/>
      </c>
      <c r="E9725" s="40" t="str">
        <f t="array" ref="E9725">IFERROR(INDEX(raw!$B:$H,MATCH(1,(raw!$B:$B=$B9725)*(raw!$D:$D=$C9725),0),7), "n/a")</f>
        <v/>
      </c>
    </row>
    <row r="9726">
      <c r="B9726" s="39" t="str">
        <f>IFERROR(raw!$B9725,"")</f>
        <v/>
      </c>
      <c r="C9726" s="39" t="str">
        <f>IFERROR(raw!$D9725,"")</f>
        <v/>
      </c>
      <c r="D9726" s="39" t="str">
        <f>IFERROR(__xludf.DUMMYFUNCTION("IFERROR(RANK(raw!$H9725,Filter(raw!$H$2:$H10000,raw!$B$2:$B10000=raw!$B9725),1),"""")"),"")</f>
        <v/>
      </c>
      <c r="E9726" s="40" t="str">
        <f t="array" ref="E9726">IFERROR(INDEX(raw!$B:$H,MATCH(1,(raw!$B:$B=$B9726)*(raw!$D:$D=$C9726),0),7), "n/a")</f>
        <v/>
      </c>
    </row>
    <row r="9727">
      <c r="B9727" s="39" t="str">
        <f>IFERROR(raw!$B9726,"")</f>
        <v/>
      </c>
      <c r="C9727" s="39" t="str">
        <f>IFERROR(raw!$D9726,"")</f>
        <v/>
      </c>
      <c r="D9727" s="39" t="str">
        <f>IFERROR(__xludf.DUMMYFUNCTION("IFERROR(RANK(raw!$H9726,Filter(raw!$H$2:$H10000,raw!$B$2:$B10000=raw!$B9726),1),"""")"),"")</f>
        <v/>
      </c>
      <c r="E9727" s="40" t="str">
        <f t="array" ref="E9727">IFERROR(INDEX(raw!$B:$H,MATCH(1,(raw!$B:$B=$B9727)*(raw!$D:$D=$C9727),0),7), "n/a")</f>
        <v/>
      </c>
    </row>
    <row r="9728">
      <c r="B9728" s="39" t="str">
        <f>IFERROR(raw!$B9727,"")</f>
        <v/>
      </c>
      <c r="C9728" s="39" t="str">
        <f>IFERROR(raw!$D9727,"")</f>
        <v/>
      </c>
      <c r="D9728" s="39" t="str">
        <f>IFERROR(__xludf.DUMMYFUNCTION("IFERROR(RANK(raw!$H9727,Filter(raw!$H$2:$H10000,raw!$B$2:$B10000=raw!$B9727),1),"""")"),"")</f>
        <v/>
      </c>
      <c r="E9728" s="40" t="str">
        <f t="array" ref="E9728">IFERROR(INDEX(raw!$B:$H,MATCH(1,(raw!$B:$B=$B9728)*(raw!$D:$D=$C9728),0),7), "n/a")</f>
        <v/>
      </c>
    </row>
    <row r="9729">
      <c r="B9729" s="39" t="str">
        <f>IFERROR(raw!$B9728,"")</f>
        <v/>
      </c>
      <c r="C9729" s="39" t="str">
        <f>IFERROR(raw!$D9728,"")</f>
        <v/>
      </c>
      <c r="D9729" s="39" t="str">
        <f>IFERROR(__xludf.DUMMYFUNCTION("IFERROR(RANK(raw!$H9728,Filter(raw!$H$2:$H10000,raw!$B$2:$B10000=raw!$B9728),1),"""")"),"")</f>
        <v/>
      </c>
      <c r="E9729" s="40" t="str">
        <f t="array" ref="E9729">IFERROR(INDEX(raw!$B:$H,MATCH(1,(raw!$B:$B=$B9729)*(raw!$D:$D=$C9729),0),7), "n/a")</f>
        <v/>
      </c>
    </row>
    <row r="9730">
      <c r="B9730" s="39" t="str">
        <f>IFERROR(raw!$B9729,"")</f>
        <v/>
      </c>
      <c r="C9730" s="39" t="str">
        <f>IFERROR(raw!$D9729,"")</f>
        <v/>
      </c>
      <c r="D9730" s="39" t="str">
        <f>IFERROR(__xludf.DUMMYFUNCTION("IFERROR(RANK(raw!$H9729,Filter(raw!$H$2:$H10000,raw!$B$2:$B10000=raw!$B9729),1),"""")"),"")</f>
        <v/>
      </c>
      <c r="E9730" s="40" t="str">
        <f t="array" ref="E9730">IFERROR(INDEX(raw!$B:$H,MATCH(1,(raw!$B:$B=$B9730)*(raw!$D:$D=$C9730),0),7), "n/a")</f>
        <v/>
      </c>
    </row>
    <row r="9731">
      <c r="B9731" s="39" t="str">
        <f>IFERROR(raw!$B9730,"")</f>
        <v/>
      </c>
      <c r="C9731" s="39" t="str">
        <f>IFERROR(raw!$D9730,"")</f>
        <v/>
      </c>
      <c r="D9731" s="39" t="str">
        <f>IFERROR(__xludf.DUMMYFUNCTION("IFERROR(RANK(raw!$H9730,Filter(raw!$H$2:$H10000,raw!$B$2:$B10000=raw!$B9730),1),"""")"),"")</f>
        <v/>
      </c>
      <c r="E9731" s="40" t="str">
        <f t="array" ref="E9731">IFERROR(INDEX(raw!$B:$H,MATCH(1,(raw!$B:$B=$B9731)*(raw!$D:$D=$C9731),0),7), "n/a")</f>
        <v/>
      </c>
    </row>
    <row r="9732">
      <c r="B9732" s="39" t="str">
        <f>IFERROR(raw!$B9731,"")</f>
        <v/>
      </c>
      <c r="C9732" s="39" t="str">
        <f>IFERROR(raw!$D9731,"")</f>
        <v/>
      </c>
      <c r="D9732" s="39" t="str">
        <f>IFERROR(__xludf.DUMMYFUNCTION("IFERROR(RANK(raw!$H9731,Filter(raw!$H$2:$H10000,raw!$B$2:$B10000=raw!$B9731),1),"""")"),"")</f>
        <v/>
      </c>
      <c r="E9732" s="40" t="str">
        <f t="array" ref="E9732">IFERROR(INDEX(raw!$B:$H,MATCH(1,(raw!$B:$B=$B9732)*(raw!$D:$D=$C9732),0),7), "n/a")</f>
        <v/>
      </c>
    </row>
    <row r="9733">
      <c r="B9733" s="39" t="str">
        <f>IFERROR(raw!$B9732,"")</f>
        <v/>
      </c>
      <c r="C9733" s="39" t="str">
        <f>IFERROR(raw!$D9732,"")</f>
        <v/>
      </c>
      <c r="D9733" s="39" t="str">
        <f>IFERROR(__xludf.DUMMYFUNCTION("IFERROR(RANK(raw!$H9732,Filter(raw!$H$2:$H10000,raw!$B$2:$B10000=raw!$B9732),1),"""")"),"")</f>
        <v/>
      </c>
      <c r="E9733" s="40" t="str">
        <f t="array" ref="E9733">IFERROR(INDEX(raw!$B:$H,MATCH(1,(raw!$B:$B=$B9733)*(raw!$D:$D=$C9733),0),7), "n/a")</f>
        <v/>
      </c>
    </row>
    <row r="9734">
      <c r="B9734" s="39" t="str">
        <f>IFERROR(raw!$B9733,"")</f>
        <v/>
      </c>
      <c r="C9734" s="39" t="str">
        <f>IFERROR(raw!$D9733,"")</f>
        <v/>
      </c>
      <c r="D9734" s="39" t="str">
        <f>IFERROR(__xludf.DUMMYFUNCTION("IFERROR(RANK(raw!$H9733,Filter(raw!$H$2:$H10000,raw!$B$2:$B10000=raw!$B9733),1),"""")"),"")</f>
        <v/>
      </c>
      <c r="E9734" s="40" t="str">
        <f t="array" ref="E9734">IFERROR(INDEX(raw!$B:$H,MATCH(1,(raw!$B:$B=$B9734)*(raw!$D:$D=$C9734),0),7), "n/a")</f>
        <v/>
      </c>
    </row>
    <row r="9735">
      <c r="B9735" s="39" t="str">
        <f>IFERROR(raw!$B9734,"")</f>
        <v/>
      </c>
      <c r="C9735" s="39" t="str">
        <f>IFERROR(raw!$D9734,"")</f>
        <v/>
      </c>
      <c r="D9735" s="39" t="str">
        <f>IFERROR(__xludf.DUMMYFUNCTION("IFERROR(RANK(raw!$H9734,Filter(raw!$H$2:$H10000,raw!$B$2:$B10000=raw!$B9734),1),"""")"),"")</f>
        <v/>
      </c>
      <c r="E9735" s="40" t="str">
        <f t="array" ref="E9735">IFERROR(INDEX(raw!$B:$H,MATCH(1,(raw!$B:$B=$B9735)*(raw!$D:$D=$C9735),0),7), "n/a")</f>
        <v/>
      </c>
    </row>
    <row r="9736">
      <c r="B9736" s="39" t="str">
        <f>IFERROR(raw!$B9735,"")</f>
        <v/>
      </c>
      <c r="C9736" s="39" t="str">
        <f>IFERROR(raw!$D9735,"")</f>
        <v/>
      </c>
      <c r="D9736" s="39" t="str">
        <f>IFERROR(__xludf.DUMMYFUNCTION("IFERROR(RANK(raw!$H9735,Filter(raw!$H$2:$H10000,raw!$B$2:$B10000=raw!$B9735),1),"""")"),"")</f>
        <v/>
      </c>
      <c r="E9736" s="40" t="str">
        <f t="array" ref="E9736">IFERROR(INDEX(raw!$B:$H,MATCH(1,(raw!$B:$B=$B9736)*(raw!$D:$D=$C9736),0),7), "n/a")</f>
        <v/>
      </c>
    </row>
    <row r="9737">
      <c r="B9737" s="39" t="str">
        <f>IFERROR(raw!$B9736,"")</f>
        <v/>
      </c>
      <c r="C9737" s="39" t="str">
        <f>IFERROR(raw!$D9736,"")</f>
        <v/>
      </c>
      <c r="D9737" s="39" t="str">
        <f>IFERROR(__xludf.DUMMYFUNCTION("IFERROR(RANK(raw!$H9736,Filter(raw!$H$2:$H10000,raw!$B$2:$B10000=raw!$B9736),1),"""")"),"")</f>
        <v/>
      </c>
      <c r="E9737" s="40" t="str">
        <f t="array" ref="E9737">IFERROR(INDEX(raw!$B:$H,MATCH(1,(raw!$B:$B=$B9737)*(raw!$D:$D=$C9737),0),7), "n/a")</f>
        <v/>
      </c>
    </row>
    <row r="9738">
      <c r="B9738" s="39" t="str">
        <f>IFERROR(raw!$B9737,"")</f>
        <v/>
      </c>
      <c r="C9738" s="39" t="str">
        <f>IFERROR(raw!$D9737,"")</f>
        <v/>
      </c>
      <c r="D9738" s="39" t="str">
        <f>IFERROR(__xludf.DUMMYFUNCTION("IFERROR(RANK(raw!$H9737,Filter(raw!$H$2:$H10000,raw!$B$2:$B10000=raw!$B9737),1),"""")"),"")</f>
        <v/>
      </c>
      <c r="E9738" s="40" t="str">
        <f t="array" ref="E9738">IFERROR(INDEX(raw!$B:$H,MATCH(1,(raw!$B:$B=$B9738)*(raw!$D:$D=$C9738),0),7), "n/a")</f>
        <v/>
      </c>
    </row>
    <row r="9739">
      <c r="B9739" s="39" t="str">
        <f>IFERROR(raw!$B9738,"")</f>
        <v/>
      </c>
      <c r="C9739" s="39" t="str">
        <f>IFERROR(raw!$D9738,"")</f>
        <v/>
      </c>
      <c r="D9739" s="39" t="str">
        <f>IFERROR(__xludf.DUMMYFUNCTION("IFERROR(RANK(raw!$H9738,Filter(raw!$H$2:$H10000,raw!$B$2:$B10000=raw!$B9738),1),"""")"),"")</f>
        <v/>
      </c>
      <c r="E9739" s="40" t="str">
        <f t="array" ref="E9739">IFERROR(INDEX(raw!$B:$H,MATCH(1,(raw!$B:$B=$B9739)*(raw!$D:$D=$C9739),0),7), "n/a")</f>
        <v/>
      </c>
    </row>
    <row r="9740">
      <c r="B9740" s="39" t="str">
        <f>IFERROR(raw!$B9739,"")</f>
        <v/>
      </c>
      <c r="C9740" s="39" t="str">
        <f>IFERROR(raw!$D9739,"")</f>
        <v/>
      </c>
      <c r="D9740" s="39" t="str">
        <f>IFERROR(__xludf.DUMMYFUNCTION("IFERROR(RANK(raw!$H9739,Filter(raw!$H$2:$H10000,raw!$B$2:$B10000=raw!$B9739),1),"""")"),"")</f>
        <v/>
      </c>
      <c r="E9740" s="40" t="str">
        <f t="array" ref="E9740">IFERROR(INDEX(raw!$B:$H,MATCH(1,(raw!$B:$B=$B9740)*(raw!$D:$D=$C9740),0),7), "n/a")</f>
        <v/>
      </c>
    </row>
    <row r="9741">
      <c r="B9741" s="39" t="str">
        <f>IFERROR(raw!$B9740,"")</f>
        <v/>
      </c>
      <c r="C9741" s="39" t="str">
        <f>IFERROR(raw!$D9740,"")</f>
        <v/>
      </c>
      <c r="D9741" s="39" t="str">
        <f>IFERROR(__xludf.DUMMYFUNCTION("IFERROR(RANK(raw!$H9740,Filter(raw!$H$2:$H10000,raw!$B$2:$B10000=raw!$B9740),1),"""")"),"")</f>
        <v/>
      </c>
      <c r="E9741" s="40" t="str">
        <f t="array" ref="E9741">IFERROR(INDEX(raw!$B:$H,MATCH(1,(raw!$B:$B=$B9741)*(raw!$D:$D=$C9741),0),7), "n/a")</f>
        <v/>
      </c>
    </row>
    <row r="9742">
      <c r="B9742" s="39" t="str">
        <f>IFERROR(raw!$B9741,"")</f>
        <v/>
      </c>
      <c r="C9742" s="39" t="str">
        <f>IFERROR(raw!$D9741,"")</f>
        <v/>
      </c>
      <c r="D9742" s="39" t="str">
        <f>IFERROR(__xludf.DUMMYFUNCTION("IFERROR(RANK(raw!$H9741,Filter(raw!$H$2:$H10000,raw!$B$2:$B10000=raw!$B9741),1),"""")"),"")</f>
        <v/>
      </c>
      <c r="E9742" s="40" t="str">
        <f t="array" ref="E9742">IFERROR(INDEX(raw!$B:$H,MATCH(1,(raw!$B:$B=$B9742)*(raw!$D:$D=$C9742),0),7), "n/a")</f>
        <v/>
      </c>
    </row>
    <row r="9743">
      <c r="B9743" s="39" t="str">
        <f>IFERROR(raw!$B9742,"")</f>
        <v/>
      </c>
      <c r="C9743" s="39" t="str">
        <f>IFERROR(raw!$D9742,"")</f>
        <v/>
      </c>
      <c r="D9743" s="39" t="str">
        <f>IFERROR(__xludf.DUMMYFUNCTION("IFERROR(RANK(raw!$H9742,Filter(raw!$H$2:$H10000,raw!$B$2:$B10000=raw!$B9742),1),"""")"),"")</f>
        <v/>
      </c>
      <c r="E9743" s="40" t="str">
        <f t="array" ref="E9743">IFERROR(INDEX(raw!$B:$H,MATCH(1,(raw!$B:$B=$B9743)*(raw!$D:$D=$C9743),0),7), "n/a")</f>
        <v/>
      </c>
    </row>
    <row r="9744">
      <c r="B9744" s="39" t="str">
        <f>IFERROR(raw!$B9743,"")</f>
        <v/>
      </c>
      <c r="C9744" s="39" t="str">
        <f>IFERROR(raw!$D9743,"")</f>
        <v/>
      </c>
      <c r="D9744" s="39" t="str">
        <f>IFERROR(__xludf.DUMMYFUNCTION("IFERROR(RANK(raw!$H9743,Filter(raw!$H$2:$H10000,raw!$B$2:$B10000=raw!$B9743),1),"""")"),"")</f>
        <v/>
      </c>
      <c r="E9744" s="40" t="str">
        <f t="array" ref="E9744">IFERROR(INDEX(raw!$B:$H,MATCH(1,(raw!$B:$B=$B9744)*(raw!$D:$D=$C9744),0),7), "n/a")</f>
        <v/>
      </c>
    </row>
    <row r="9745">
      <c r="B9745" s="39" t="str">
        <f>IFERROR(raw!$B9744,"")</f>
        <v/>
      </c>
      <c r="C9745" s="39" t="str">
        <f>IFERROR(raw!$D9744,"")</f>
        <v/>
      </c>
      <c r="D9745" s="39" t="str">
        <f>IFERROR(__xludf.DUMMYFUNCTION("IFERROR(RANK(raw!$H9744,Filter(raw!$H$2:$H10000,raw!$B$2:$B10000=raw!$B9744),1),"""")"),"")</f>
        <v/>
      </c>
      <c r="E9745" s="40" t="str">
        <f t="array" ref="E9745">IFERROR(INDEX(raw!$B:$H,MATCH(1,(raw!$B:$B=$B9745)*(raw!$D:$D=$C9745),0),7), "n/a")</f>
        <v/>
      </c>
    </row>
    <row r="9746">
      <c r="B9746" s="39" t="str">
        <f>IFERROR(raw!$B9745,"")</f>
        <v/>
      </c>
      <c r="C9746" s="39" t="str">
        <f>IFERROR(raw!$D9745,"")</f>
        <v/>
      </c>
      <c r="D9746" s="39" t="str">
        <f>IFERROR(__xludf.DUMMYFUNCTION("IFERROR(RANK(raw!$H9745,Filter(raw!$H$2:$H10000,raw!$B$2:$B10000=raw!$B9745),1),"""")"),"")</f>
        <v/>
      </c>
      <c r="E9746" s="40" t="str">
        <f t="array" ref="E9746">IFERROR(INDEX(raw!$B:$H,MATCH(1,(raw!$B:$B=$B9746)*(raw!$D:$D=$C9746),0),7), "n/a")</f>
        <v/>
      </c>
    </row>
    <row r="9747">
      <c r="B9747" s="39" t="str">
        <f>IFERROR(raw!$B9746,"")</f>
        <v/>
      </c>
      <c r="C9747" s="39" t="str">
        <f>IFERROR(raw!$D9746,"")</f>
        <v/>
      </c>
      <c r="D9747" s="39" t="str">
        <f>IFERROR(__xludf.DUMMYFUNCTION("IFERROR(RANK(raw!$H9746,Filter(raw!$H$2:$H10000,raw!$B$2:$B10000=raw!$B9746),1),"""")"),"")</f>
        <v/>
      </c>
      <c r="E9747" s="40" t="str">
        <f t="array" ref="E9747">IFERROR(INDEX(raw!$B:$H,MATCH(1,(raw!$B:$B=$B9747)*(raw!$D:$D=$C9747),0),7), "n/a")</f>
        <v/>
      </c>
    </row>
    <row r="9748">
      <c r="B9748" s="39" t="str">
        <f>IFERROR(raw!$B9747,"")</f>
        <v/>
      </c>
      <c r="C9748" s="39" t="str">
        <f>IFERROR(raw!$D9747,"")</f>
        <v/>
      </c>
      <c r="D9748" s="39" t="str">
        <f>IFERROR(__xludf.DUMMYFUNCTION("IFERROR(RANK(raw!$H9747,Filter(raw!$H$2:$H10000,raw!$B$2:$B10000=raw!$B9747),1),"""")"),"")</f>
        <v/>
      </c>
      <c r="E9748" s="40" t="str">
        <f t="array" ref="E9748">IFERROR(INDEX(raw!$B:$H,MATCH(1,(raw!$B:$B=$B9748)*(raw!$D:$D=$C9748),0),7), "n/a")</f>
        <v/>
      </c>
    </row>
    <row r="9749">
      <c r="B9749" s="39" t="str">
        <f>IFERROR(raw!$B9748,"")</f>
        <v/>
      </c>
      <c r="C9749" s="39" t="str">
        <f>IFERROR(raw!$D9748,"")</f>
        <v/>
      </c>
      <c r="D9749" s="39" t="str">
        <f>IFERROR(__xludf.DUMMYFUNCTION("IFERROR(RANK(raw!$H9748,Filter(raw!$H$2:$H10000,raw!$B$2:$B10000=raw!$B9748),1),"""")"),"")</f>
        <v/>
      </c>
      <c r="E9749" s="40" t="str">
        <f t="array" ref="E9749">IFERROR(INDEX(raw!$B:$H,MATCH(1,(raw!$B:$B=$B9749)*(raw!$D:$D=$C9749),0),7), "n/a")</f>
        <v/>
      </c>
    </row>
    <row r="9750">
      <c r="B9750" s="39" t="str">
        <f>IFERROR(raw!$B9749,"")</f>
        <v/>
      </c>
      <c r="C9750" s="39" t="str">
        <f>IFERROR(raw!$D9749,"")</f>
        <v/>
      </c>
      <c r="D9750" s="39" t="str">
        <f>IFERROR(__xludf.DUMMYFUNCTION("IFERROR(RANK(raw!$H9749,Filter(raw!$H$2:$H10000,raw!$B$2:$B10000=raw!$B9749),1),"""")"),"")</f>
        <v/>
      </c>
      <c r="E9750" s="40" t="str">
        <f t="array" ref="E9750">IFERROR(INDEX(raw!$B:$H,MATCH(1,(raw!$B:$B=$B9750)*(raw!$D:$D=$C9750),0),7), "n/a")</f>
        <v/>
      </c>
    </row>
    <row r="9751">
      <c r="B9751" s="39" t="str">
        <f>IFERROR(raw!$B9750,"")</f>
        <v/>
      </c>
      <c r="C9751" s="39" t="str">
        <f>IFERROR(raw!$D9750,"")</f>
        <v/>
      </c>
      <c r="D9751" s="39" t="str">
        <f>IFERROR(__xludf.DUMMYFUNCTION("IFERROR(RANK(raw!$H9750,Filter(raw!$H$2:$H10000,raw!$B$2:$B10000=raw!$B9750),1),"""")"),"")</f>
        <v/>
      </c>
      <c r="E9751" s="40" t="str">
        <f t="array" ref="E9751">IFERROR(INDEX(raw!$B:$H,MATCH(1,(raw!$B:$B=$B9751)*(raw!$D:$D=$C9751),0),7), "n/a")</f>
        <v/>
      </c>
    </row>
    <row r="9752">
      <c r="B9752" s="39" t="str">
        <f>IFERROR(raw!$B9751,"")</f>
        <v/>
      </c>
      <c r="C9752" s="39" t="str">
        <f>IFERROR(raw!$D9751,"")</f>
        <v/>
      </c>
      <c r="D9752" s="39" t="str">
        <f>IFERROR(__xludf.DUMMYFUNCTION("IFERROR(RANK(raw!$H9751,Filter(raw!$H$2:$H10000,raw!$B$2:$B10000=raw!$B9751),1),"""")"),"")</f>
        <v/>
      </c>
      <c r="E9752" s="40" t="str">
        <f t="array" ref="E9752">IFERROR(INDEX(raw!$B:$H,MATCH(1,(raw!$B:$B=$B9752)*(raw!$D:$D=$C9752),0),7), "n/a")</f>
        <v/>
      </c>
    </row>
    <row r="9753">
      <c r="B9753" s="39" t="str">
        <f>IFERROR(raw!$B9752,"")</f>
        <v/>
      </c>
      <c r="C9753" s="39" t="str">
        <f>IFERROR(raw!$D9752,"")</f>
        <v/>
      </c>
      <c r="D9753" s="39" t="str">
        <f>IFERROR(__xludf.DUMMYFUNCTION("IFERROR(RANK(raw!$H9752,Filter(raw!$H$2:$H10000,raw!$B$2:$B10000=raw!$B9752),1),"""")"),"")</f>
        <v/>
      </c>
      <c r="E9753" s="40" t="str">
        <f t="array" ref="E9753">IFERROR(INDEX(raw!$B:$H,MATCH(1,(raw!$B:$B=$B9753)*(raw!$D:$D=$C9753),0),7), "n/a")</f>
        <v/>
      </c>
    </row>
    <row r="9754">
      <c r="B9754" s="39" t="str">
        <f>IFERROR(raw!$B9753,"")</f>
        <v/>
      </c>
      <c r="C9754" s="39" t="str">
        <f>IFERROR(raw!$D9753,"")</f>
        <v/>
      </c>
      <c r="D9754" s="39" t="str">
        <f>IFERROR(__xludf.DUMMYFUNCTION("IFERROR(RANK(raw!$H9753,Filter(raw!$H$2:$H10000,raw!$B$2:$B10000=raw!$B9753),1),"""")"),"")</f>
        <v/>
      </c>
      <c r="E9754" s="40" t="str">
        <f t="array" ref="E9754">IFERROR(INDEX(raw!$B:$H,MATCH(1,(raw!$B:$B=$B9754)*(raw!$D:$D=$C9754),0),7), "n/a")</f>
        <v/>
      </c>
    </row>
    <row r="9755">
      <c r="B9755" s="39" t="str">
        <f>IFERROR(raw!$B9754,"")</f>
        <v/>
      </c>
      <c r="C9755" s="39" t="str">
        <f>IFERROR(raw!$D9754,"")</f>
        <v/>
      </c>
      <c r="D9755" s="39" t="str">
        <f>IFERROR(__xludf.DUMMYFUNCTION("IFERROR(RANK(raw!$H9754,Filter(raw!$H$2:$H10000,raw!$B$2:$B10000=raw!$B9754),1),"""")"),"")</f>
        <v/>
      </c>
      <c r="E9755" s="40" t="str">
        <f t="array" ref="E9755">IFERROR(INDEX(raw!$B:$H,MATCH(1,(raw!$B:$B=$B9755)*(raw!$D:$D=$C9755),0),7), "n/a")</f>
        <v/>
      </c>
    </row>
    <row r="9756">
      <c r="B9756" s="39" t="str">
        <f>IFERROR(raw!$B9755,"")</f>
        <v/>
      </c>
      <c r="C9756" s="39" t="str">
        <f>IFERROR(raw!$D9755,"")</f>
        <v/>
      </c>
      <c r="D9756" s="39" t="str">
        <f>IFERROR(__xludf.DUMMYFUNCTION("IFERROR(RANK(raw!$H9755,Filter(raw!$H$2:$H10000,raw!$B$2:$B10000=raw!$B9755),1),"""")"),"")</f>
        <v/>
      </c>
      <c r="E9756" s="40" t="str">
        <f t="array" ref="E9756">IFERROR(INDEX(raw!$B:$H,MATCH(1,(raw!$B:$B=$B9756)*(raw!$D:$D=$C9756),0),7), "n/a")</f>
        <v/>
      </c>
    </row>
    <row r="9757">
      <c r="B9757" s="39" t="str">
        <f>IFERROR(raw!$B9756,"")</f>
        <v/>
      </c>
      <c r="C9757" s="39" t="str">
        <f>IFERROR(raw!$D9756,"")</f>
        <v/>
      </c>
      <c r="D9757" s="39" t="str">
        <f>IFERROR(__xludf.DUMMYFUNCTION("IFERROR(RANK(raw!$H9756,Filter(raw!$H$2:$H10000,raw!$B$2:$B10000=raw!$B9756),1),"""")"),"")</f>
        <v/>
      </c>
      <c r="E9757" s="40" t="str">
        <f t="array" ref="E9757">IFERROR(INDEX(raw!$B:$H,MATCH(1,(raw!$B:$B=$B9757)*(raw!$D:$D=$C9757),0),7), "n/a")</f>
        <v/>
      </c>
    </row>
    <row r="9758">
      <c r="B9758" s="39" t="str">
        <f>IFERROR(raw!$B9757,"")</f>
        <v/>
      </c>
      <c r="C9758" s="39" t="str">
        <f>IFERROR(raw!$D9757,"")</f>
        <v/>
      </c>
      <c r="D9758" s="39" t="str">
        <f>IFERROR(__xludf.DUMMYFUNCTION("IFERROR(RANK(raw!$H9757,Filter(raw!$H$2:$H10000,raw!$B$2:$B10000=raw!$B9757),1),"""")"),"")</f>
        <v/>
      </c>
      <c r="E9758" s="40" t="str">
        <f t="array" ref="E9758">IFERROR(INDEX(raw!$B:$H,MATCH(1,(raw!$B:$B=$B9758)*(raw!$D:$D=$C9758),0),7), "n/a")</f>
        <v/>
      </c>
    </row>
    <row r="9759">
      <c r="B9759" s="39" t="str">
        <f>IFERROR(raw!$B9758,"")</f>
        <v/>
      </c>
      <c r="C9759" s="39" t="str">
        <f>IFERROR(raw!$D9758,"")</f>
        <v/>
      </c>
      <c r="D9759" s="39" t="str">
        <f>IFERROR(__xludf.DUMMYFUNCTION("IFERROR(RANK(raw!$H9758,Filter(raw!$H$2:$H10000,raw!$B$2:$B10000=raw!$B9758),1),"""")"),"")</f>
        <v/>
      </c>
      <c r="E9759" s="40" t="str">
        <f t="array" ref="E9759">IFERROR(INDEX(raw!$B:$H,MATCH(1,(raw!$B:$B=$B9759)*(raw!$D:$D=$C9759),0),7), "n/a")</f>
        <v/>
      </c>
    </row>
    <row r="9760">
      <c r="B9760" s="39" t="str">
        <f>IFERROR(raw!$B9759,"")</f>
        <v/>
      </c>
      <c r="C9760" s="39" t="str">
        <f>IFERROR(raw!$D9759,"")</f>
        <v/>
      </c>
      <c r="D9760" s="39" t="str">
        <f>IFERROR(__xludf.DUMMYFUNCTION("IFERROR(RANK(raw!$H9759,Filter(raw!$H$2:$H10000,raw!$B$2:$B10000=raw!$B9759),1),"""")"),"")</f>
        <v/>
      </c>
      <c r="E9760" s="40" t="str">
        <f t="array" ref="E9760">IFERROR(INDEX(raw!$B:$H,MATCH(1,(raw!$B:$B=$B9760)*(raw!$D:$D=$C9760),0),7), "n/a")</f>
        <v/>
      </c>
    </row>
    <row r="9761">
      <c r="B9761" s="39" t="str">
        <f>IFERROR(raw!$B9760,"")</f>
        <v/>
      </c>
      <c r="C9761" s="39" t="str">
        <f>IFERROR(raw!$D9760,"")</f>
        <v/>
      </c>
      <c r="D9761" s="39" t="str">
        <f>IFERROR(__xludf.DUMMYFUNCTION("IFERROR(RANK(raw!$H9760,Filter(raw!$H$2:$H10000,raw!$B$2:$B10000=raw!$B9760),1),"""")"),"")</f>
        <v/>
      </c>
      <c r="E9761" s="40" t="str">
        <f t="array" ref="E9761">IFERROR(INDEX(raw!$B:$H,MATCH(1,(raw!$B:$B=$B9761)*(raw!$D:$D=$C9761),0),7), "n/a")</f>
        <v/>
      </c>
    </row>
    <row r="9762">
      <c r="B9762" s="39" t="str">
        <f>IFERROR(raw!$B9761,"")</f>
        <v/>
      </c>
      <c r="C9762" s="39" t="str">
        <f>IFERROR(raw!$D9761,"")</f>
        <v/>
      </c>
      <c r="D9762" s="39" t="str">
        <f>IFERROR(__xludf.DUMMYFUNCTION("IFERROR(RANK(raw!$H9761,Filter(raw!$H$2:$H10000,raw!$B$2:$B10000=raw!$B9761),1),"""")"),"")</f>
        <v/>
      </c>
      <c r="E9762" s="40" t="str">
        <f t="array" ref="E9762">IFERROR(INDEX(raw!$B:$H,MATCH(1,(raw!$B:$B=$B9762)*(raw!$D:$D=$C9762),0),7), "n/a")</f>
        <v/>
      </c>
    </row>
    <row r="9763">
      <c r="B9763" s="39" t="str">
        <f>IFERROR(raw!$B9762,"")</f>
        <v/>
      </c>
      <c r="C9763" s="39" t="str">
        <f>IFERROR(raw!$D9762,"")</f>
        <v/>
      </c>
      <c r="D9763" s="39" t="str">
        <f>IFERROR(__xludf.DUMMYFUNCTION("IFERROR(RANK(raw!$H9762,Filter(raw!$H$2:$H10000,raw!$B$2:$B10000=raw!$B9762),1),"""")"),"")</f>
        <v/>
      </c>
      <c r="E9763" s="40" t="str">
        <f t="array" ref="E9763">IFERROR(INDEX(raw!$B:$H,MATCH(1,(raw!$B:$B=$B9763)*(raw!$D:$D=$C9763),0),7), "n/a")</f>
        <v/>
      </c>
    </row>
    <row r="9764">
      <c r="B9764" s="39" t="str">
        <f>IFERROR(raw!$B9763,"")</f>
        <v/>
      </c>
      <c r="C9764" s="39" t="str">
        <f>IFERROR(raw!$D9763,"")</f>
        <v/>
      </c>
      <c r="D9764" s="39" t="str">
        <f>IFERROR(__xludf.DUMMYFUNCTION("IFERROR(RANK(raw!$H9763,Filter(raw!$H$2:$H10000,raw!$B$2:$B10000=raw!$B9763),1),"""")"),"")</f>
        <v/>
      </c>
      <c r="E9764" s="40" t="str">
        <f t="array" ref="E9764">IFERROR(INDEX(raw!$B:$H,MATCH(1,(raw!$B:$B=$B9764)*(raw!$D:$D=$C9764),0),7), "n/a")</f>
        <v/>
      </c>
    </row>
    <row r="9765">
      <c r="B9765" s="39" t="str">
        <f>IFERROR(raw!$B9764,"")</f>
        <v/>
      </c>
      <c r="C9765" s="39" t="str">
        <f>IFERROR(raw!$D9764,"")</f>
        <v/>
      </c>
      <c r="D9765" s="39" t="str">
        <f>IFERROR(__xludf.DUMMYFUNCTION("IFERROR(RANK(raw!$H9764,Filter(raw!$H$2:$H10000,raw!$B$2:$B10000=raw!$B9764),1),"""")"),"")</f>
        <v/>
      </c>
      <c r="E9765" s="40" t="str">
        <f t="array" ref="E9765">IFERROR(INDEX(raw!$B:$H,MATCH(1,(raw!$B:$B=$B9765)*(raw!$D:$D=$C9765),0),7), "n/a")</f>
        <v/>
      </c>
    </row>
    <row r="9766">
      <c r="B9766" s="39" t="str">
        <f>IFERROR(raw!$B9765,"")</f>
        <v/>
      </c>
      <c r="C9766" s="39" t="str">
        <f>IFERROR(raw!$D9765,"")</f>
        <v/>
      </c>
      <c r="D9766" s="39" t="str">
        <f>IFERROR(__xludf.DUMMYFUNCTION("IFERROR(RANK(raw!$H9765,Filter(raw!$H$2:$H10000,raw!$B$2:$B10000=raw!$B9765),1),"""")"),"")</f>
        <v/>
      </c>
      <c r="E9766" s="40" t="str">
        <f t="array" ref="E9766">IFERROR(INDEX(raw!$B:$H,MATCH(1,(raw!$B:$B=$B9766)*(raw!$D:$D=$C9766),0),7), "n/a")</f>
        <v/>
      </c>
    </row>
    <row r="9767">
      <c r="B9767" s="39" t="str">
        <f>IFERROR(raw!$B9766,"")</f>
        <v/>
      </c>
      <c r="C9767" s="39" t="str">
        <f>IFERROR(raw!$D9766,"")</f>
        <v/>
      </c>
      <c r="D9767" s="39" t="str">
        <f>IFERROR(__xludf.DUMMYFUNCTION("IFERROR(RANK(raw!$H9766,Filter(raw!$H$2:$H10000,raw!$B$2:$B10000=raw!$B9766),1),"""")"),"")</f>
        <v/>
      </c>
      <c r="E9767" s="40" t="str">
        <f t="array" ref="E9767">IFERROR(INDEX(raw!$B:$H,MATCH(1,(raw!$B:$B=$B9767)*(raw!$D:$D=$C9767),0),7), "n/a")</f>
        <v/>
      </c>
    </row>
    <row r="9768">
      <c r="B9768" s="39" t="str">
        <f>IFERROR(raw!$B9767,"")</f>
        <v/>
      </c>
      <c r="C9768" s="39" t="str">
        <f>IFERROR(raw!$D9767,"")</f>
        <v/>
      </c>
      <c r="D9768" s="39" t="str">
        <f>IFERROR(__xludf.DUMMYFUNCTION("IFERROR(RANK(raw!$H9767,Filter(raw!$H$2:$H10000,raw!$B$2:$B10000=raw!$B9767),1),"""")"),"")</f>
        <v/>
      </c>
      <c r="E9768" s="40" t="str">
        <f t="array" ref="E9768">IFERROR(INDEX(raw!$B:$H,MATCH(1,(raw!$B:$B=$B9768)*(raw!$D:$D=$C9768),0),7), "n/a")</f>
        <v/>
      </c>
    </row>
    <row r="9769">
      <c r="B9769" s="39" t="str">
        <f>IFERROR(raw!$B9768,"")</f>
        <v/>
      </c>
      <c r="C9769" s="39" t="str">
        <f>IFERROR(raw!$D9768,"")</f>
        <v/>
      </c>
      <c r="D9769" s="39" t="str">
        <f>IFERROR(__xludf.DUMMYFUNCTION("IFERROR(RANK(raw!$H9768,Filter(raw!$H$2:$H10000,raw!$B$2:$B10000=raw!$B9768),1),"""")"),"")</f>
        <v/>
      </c>
      <c r="E9769" s="40" t="str">
        <f t="array" ref="E9769">IFERROR(INDEX(raw!$B:$H,MATCH(1,(raw!$B:$B=$B9769)*(raw!$D:$D=$C9769),0),7), "n/a")</f>
        <v/>
      </c>
    </row>
    <row r="9770">
      <c r="B9770" s="39" t="str">
        <f>IFERROR(raw!$B9769,"")</f>
        <v/>
      </c>
      <c r="C9770" s="39" t="str">
        <f>IFERROR(raw!$D9769,"")</f>
        <v/>
      </c>
      <c r="D9770" s="39" t="str">
        <f>IFERROR(__xludf.DUMMYFUNCTION("IFERROR(RANK(raw!$H9769,Filter(raw!$H$2:$H10000,raw!$B$2:$B10000=raw!$B9769),1),"""")"),"")</f>
        <v/>
      </c>
      <c r="E9770" s="40" t="str">
        <f t="array" ref="E9770">IFERROR(INDEX(raw!$B:$H,MATCH(1,(raw!$B:$B=$B9770)*(raw!$D:$D=$C9770),0),7), "n/a")</f>
        <v/>
      </c>
    </row>
    <row r="9771">
      <c r="B9771" s="39" t="str">
        <f>IFERROR(raw!$B9770,"")</f>
        <v/>
      </c>
      <c r="C9771" s="39" t="str">
        <f>IFERROR(raw!$D9770,"")</f>
        <v/>
      </c>
      <c r="D9771" s="39" t="str">
        <f>IFERROR(__xludf.DUMMYFUNCTION("IFERROR(RANK(raw!$H9770,Filter(raw!$H$2:$H10000,raw!$B$2:$B10000=raw!$B9770),1),"""")"),"")</f>
        <v/>
      </c>
      <c r="E9771" s="40" t="str">
        <f t="array" ref="E9771">IFERROR(INDEX(raw!$B:$H,MATCH(1,(raw!$B:$B=$B9771)*(raw!$D:$D=$C9771),0),7), "n/a")</f>
        <v/>
      </c>
    </row>
    <row r="9772">
      <c r="B9772" s="39" t="str">
        <f>IFERROR(raw!$B9771,"")</f>
        <v/>
      </c>
      <c r="C9772" s="39" t="str">
        <f>IFERROR(raw!$D9771,"")</f>
        <v/>
      </c>
      <c r="D9772" s="39" t="str">
        <f>IFERROR(__xludf.DUMMYFUNCTION("IFERROR(RANK(raw!$H9771,Filter(raw!$H$2:$H10000,raw!$B$2:$B10000=raw!$B9771),1),"""")"),"")</f>
        <v/>
      </c>
      <c r="E9772" s="40" t="str">
        <f t="array" ref="E9772">IFERROR(INDEX(raw!$B:$H,MATCH(1,(raw!$B:$B=$B9772)*(raw!$D:$D=$C9772),0),7), "n/a")</f>
        <v/>
      </c>
    </row>
    <row r="9773">
      <c r="B9773" s="39" t="str">
        <f>IFERROR(raw!$B9772,"")</f>
        <v/>
      </c>
      <c r="C9773" s="39" t="str">
        <f>IFERROR(raw!$D9772,"")</f>
        <v/>
      </c>
      <c r="D9773" s="39" t="str">
        <f>IFERROR(__xludf.DUMMYFUNCTION("IFERROR(RANK(raw!$H9772,Filter(raw!$H$2:$H10000,raw!$B$2:$B10000=raw!$B9772),1),"""")"),"")</f>
        <v/>
      </c>
      <c r="E9773" s="40" t="str">
        <f t="array" ref="E9773">IFERROR(INDEX(raw!$B:$H,MATCH(1,(raw!$B:$B=$B9773)*(raw!$D:$D=$C9773),0),7), "n/a")</f>
        <v/>
      </c>
    </row>
    <row r="9774">
      <c r="B9774" s="39" t="str">
        <f>IFERROR(raw!$B9773,"")</f>
        <v/>
      </c>
      <c r="C9774" s="39" t="str">
        <f>IFERROR(raw!$D9773,"")</f>
        <v/>
      </c>
      <c r="D9774" s="39" t="str">
        <f>IFERROR(__xludf.DUMMYFUNCTION("IFERROR(RANK(raw!$H9773,Filter(raw!$H$2:$H10000,raw!$B$2:$B10000=raw!$B9773),1),"""")"),"")</f>
        <v/>
      </c>
      <c r="E9774" s="40" t="str">
        <f t="array" ref="E9774">IFERROR(INDEX(raw!$B:$H,MATCH(1,(raw!$B:$B=$B9774)*(raw!$D:$D=$C9774),0),7), "n/a")</f>
        <v/>
      </c>
    </row>
    <row r="9775">
      <c r="B9775" s="39" t="str">
        <f>IFERROR(raw!$B9774,"")</f>
        <v/>
      </c>
      <c r="C9775" s="39" t="str">
        <f>IFERROR(raw!$D9774,"")</f>
        <v/>
      </c>
      <c r="D9775" s="39" t="str">
        <f>IFERROR(__xludf.DUMMYFUNCTION("IFERROR(RANK(raw!$H9774,Filter(raw!$H$2:$H10000,raw!$B$2:$B10000=raw!$B9774),1),"""")"),"")</f>
        <v/>
      </c>
      <c r="E9775" s="40" t="str">
        <f t="array" ref="E9775">IFERROR(INDEX(raw!$B:$H,MATCH(1,(raw!$B:$B=$B9775)*(raw!$D:$D=$C9775),0),7), "n/a")</f>
        <v/>
      </c>
    </row>
    <row r="9776">
      <c r="B9776" s="39" t="str">
        <f>IFERROR(raw!$B9775,"")</f>
        <v/>
      </c>
      <c r="C9776" s="39" t="str">
        <f>IFERROR(raw!$D9775,"")</f>
        <v/>
      </c>
      <c r="D9776" s="39" t="str">
        <f>IFERROR(__xludf.DUMMYFUNCTION("IFERROR(RANK(raw!$H9775,Filter(raw!$H$2:$H10000,raw!$B$2:$B10000=raw!$B9775),1),"""")"),"")</f>
        <v/>
      </c>
      <c r="E9776" s="40" t="str">
        <f t="array" ref="E9776">IFERROR(INDEX(raw!$B:$H,MATCH(1,(raw!$B:$B=$B9776)*(raw!$D:$D=$C9776),0),7), "n/a")</f>
        <v/>
      </c>
    </row>
    <row r="9777">
      <c r="B9777" s="39" t="str">
        <f>IFERROR(raw!$B9776,"")</f>
        <v/>
      </c>
      <c r="C9777" s="39" t="str">
        <f>IFERROR(raw!$D9776,"")</f>
        <v/>
      </c>
      <c r="D9777" s="39" t="str">
        <f>IFERROR(__xludf.DUMMYFUNCTION("IFERROR(RANK(raw!$H9776,Filter(raw!$H$2:$H10000,raw!$B$2:$B10000=raw!$B9776),1),"""")"),"")</f>
        <v/>
      </c>
      <c r="E9777" s="40" t="str">
        <f t="array" ref="E9777">IFERROR(INDEX(raw!$B:$H,MATCH(1,(raw!$B:$B=$B9777)*(raw!$D:$D=$C9777),0),7), "n/a")</f>
        <v/>
      </c>
    </row>
    <row r="9778">
      <c r="B9778" s="39" t="str">
        <f>IFERROR(raw!$B9777,"")</f>
        <v/>
      </c>
      <c r="C9778" s="39" t="str">
        <f>IFERROR(raw!$D9777,"")</f>
        <v/>
      </c>
      <c r="D9778" s="39" t="str">
        <f>IFERROR(__xludf.DUMMYFUNCTION("IFERROR(RANK(raw!$H9777,Filter(raw!$H$2:$H10000,raw!$B$2:$B10000=raw!$B9777),1),"""")"),"")</f>
        <v/>
      </c>
      <c r="E9778" s="40" t="str">
        <f t="array" ref="E9778">IFERROR(INDEX(raw!$B:$H,MATCH(1,(raw!$B:$B=$B9778)*(raw!$D:$D=$C9778),0),7), "n/a")</f>
        <v/>
      </c>
    </row>
    <row r="9779">
      <c r="B9779" s="39" t="str">
        <f>IFERROR(raw!$B9778,"")</f>
        <v/>
      </c>
      <c r="C9779" s="39" t="str">
        <f>IFERROR(raw!$D9778,"")</f>
        <v/>
      </c>
      <c r="D9779" s="39" t="str">
        <f>IFERROR(__xludf.DUMMYFUNCTION("IFERROR(RANK(raw!$H9778,Filter(raw!$H$2:$H10000,raw!$B$2:$B10000=raw!$B9778),1),"""")"),"")</f>
        <v/>
      </c>
      <c r="E9779" s="40" t="str">
        <f t="array" ref="E9779">IFERROR(INDEX(raw!$B:$H,MATCH(1,(raw!$B:$B=$B9779)*(raw!$D:$D=$C9779),0),7), "n/a")</f>
        <v/>
      </c>
    </row>
    <row r="9780">
      <c r="B9780" s="39" t="str">
        <f>IFERROR(raw!$B9779,"")</f>
        <v/>
      </c>
      <c r="C9780" s="39" t="str">
        <f>IFERROR(raw!$D9779,"")</f>
        <v/>
      </c>
      <c r="D9780" s="39" t="str">
        <f>IFERROR(__xludf.DUMMYFUNCTION("IFERROR(RANK(raw!$H9779,Filter(raw!$H$2:$H10000,raw!$B$2:$B10000=raw!$B9779),1),"""")"),"")</f>
        <v/>
      </c>
      <c r="E9780" s="40" t="str">
        <f t="array" ref="E9780">IFERROR(INDEX(raw!$B:$H,MATCH(1,(raw!$B:$B=$B9780)*(raw!$D:$D=$C9780),0),7), "n/a")</f>
        <v/>
      </c>
    </row>
    <row r="9781">
      <c r="B9781" s="39" t="str">
        <f>IFERROR(raw!$B9780,"")</f>
        <v/>
      </c>
      <c r="C9781" s="39" t="str">
        <f>IFERROR(raw!$D9780,"")</f>
        <v/>
      </c>
      <c r="D9781" s="39" t="str">
        <f>IFERROR(__xludf.DUMMYFUNCTION("IFERROR(RANK(raw!$H9780,Filter(raw!$H$2:$H10000,raw!$B$2:$B10000=raw!$B9780),1),"""")"),"")</f>
        <v/>
      </c>
      <c r="E9781" s="40" t="str">
        <f t="array" ref="E9781">IFERROR(INDEX(raw!$B:$H,MATCH(1,(raw!$B:$B=$B9781)*(raw!$D:$D=$C9781),0),7), "n/a")</f>
        <v/>
      </c>
    </row>
    <row r="9782">
      <c r="B9782" s="39" t="str">
        <f>IFERROR(raw!$B9781,"")</f>
        <v/>
      </c>
      <c r="C9782" s="39" t="str">
        <f>IFERROR(raw!$D9781,"")</f>
        <v/>
      </c>
      <c r="D9782" s="39" t="str">
        <f>IFERROR(__xludf.DUMMYFUNCTION("IFERROR(RANK(raw!$H9781,Filter(raw!$H$2:$H10000,raw!$B$2:$B10000=raw!$B9781),1),"""")"),"")</f>
        <v/>
      </c>
      <c r="E9782" s="40" t="str">
        <f t="array" ref="E9782">IFERROR(INDEX(raw!$B:$H,MATCH(1,(raw!$B:$B=$B9782)*(raw!$D:$D=$C9782),0),7), "n/a")</f>
        <v/>
      </c>
    </row>
    <row r="9783">
      <c r="B9783" s="39" t="str">
        <f>IFERROR(raw!$B9782,"")</f>
        <v/>
      </c>
      <c r="C9783" s="39" t="str">
        <f>IFERROR(raw!$D9782,"")</f>
        <v/>
      </c>
      <c r="D9783" s="39" t="str">
        <f>IFERROR(__xludf.DUMMYFUNCTION("IFERROR(RANK(raw!$H9782,Filter(raw!$H$2:$H10000,raw!$B$2:$B10000=raw!$B9782),1),"""")"),"")</f>
        <v/>
      </c>
      <c r="E9783" s="40" t="str">
        <f t="array" ref="E9783">IFERROR(INDEX(raw!$B:$H,MATCH(1,(raw!$B:$B=$B9783)*(raw!$D:$D=$C9783),0),7), "n/a")</f>
        <v/>
      </c>
    </row>
    <row r="9784">
      <c r="B9784" s="39" t="str">
        <f>IFERROR(raw!$B9783,"")</f>
        <v/>
      </c>
      <c r="C9784" s="39" t="str">
        <f>IFERROR(raw!$D9783,"")</f>
        <v/>
      </c>
      <c r="D9784" s="39" t="str">
        <f>IFERROR(__xludf.DUMMYFUNCTION("IFERROR(RANK(raw!$H9783,Filter(raw!$H$2:$H10000,raw!$B$2:$B10000=raw!$B9783),1),"""")"),"")</f>
        <v/>
      </c>
      <c r="E9784" s="40" t="str">
        <f t="array" ref="E9784">IFERROR(INDEX(raw!$B:$H,MATCH(1,(raw!$B:$B=$B9784)*(raw!$D:$D=$C9784),0),7), "n/a")</f>
        <v/>
      </c>
    </row>
    <row r="9785">
      <c r="B9785" s="39" t="str">
        <f>IFERROR(raw!$B9784,"")</f>
        <v/>
      </c>
      <c r="C9785" s="39" t="str">
        <f>IFERROR(raw!$D9784,"")</f>
        <v/>
      </c>
      <c r="D9785" s="39" t="str">
        <f>IFERROR(__xludf.DUMMYFUNCTION("IFERROR(RANK(raw!$H9784,Filter(raw!$H$2:$H10000,raw!$B$2:$B10000=raw!$B9784),1),"""")"),"")</f>
        <v/>
      </c>
      <c r="E9785" s="40" t="str">
        <f t="array" ref="E9785">IFERROR(INDEX(raw!$B:$H,MATCH(1,(raw!$B:$B=$B9785)*(raw!$D:$D=$C9785),0),7), "n/a")</f>
        <v/>
      </c>
    </row>
    <row r="9786">
      <c r="B9786" s="39" t="str">
        <f>IFERROR(raw!$B9785,"")</f>
        <v/>
      </c>
      <c r="C9786" s="39" t="str">
        <f>IFERROR(raw!$D9785,"")</f>
        <v/>
      </c>
      <c r="D9786" s="39" t="str">
        <f>IFERROR(__xludf.DUMMYFUNCTION("IFERROR(RANK(raw!$H9785,Filter(raw!$H$2:$H10000,raw!$B$2:$B10000=raw!$B9785),1),"""")"),"")</f>
        <v/>
      </c>
      <c r="E9786" s="40" t="str">
        <f t="array" ref="E9786">IFERROR(INDEX(raw!$B:$H,MATCH(1,(raw!$B:$B=$B9786)*(raw!$D:$D=$C9786),0),7), "n/a")</f>
        <v/>
      </c>
    </row>
    <row r="9787">
      <c r="B9787" s="39" t="str">
        <f>IFERROR(raw!$B9786,"")</f>
        <v/>
      </c>
      <c r="C9787" s="39" t="str">
        <f>IFERROR(raw!$D9786,"")</f>
        <v/>
      </c>
      <c r="D9787" s="39" t="str">
        <f>IFERROR(__xludf.DUMMYFUNCTION("IFERROR(RANK(raw!$H9786,Filter(raw!$H$2:$H10000,raw!$B$2:$B10000=raw!$B9786),1),"""")"),"")</f>
        <v/>
      </c>
      <c r="E9787" s="40" t="str">
        <f t="array" ref="E9787">IFERROR(INDEX(raw!$B:$H,MATCH(1,(raw!$B:$B=$B9787)*(raw!$D:$D=$C9787),0),7), "n/a")</f>
        <v/>
      </c>
    </row>
    <row r="9788">
      <c r="B9788" s="39" t="str">
        <f>IFERROR(raw!$B9787,"")</f>
        <v/>
      </c>
      <c r="C9788" s="39" t="str">
        <f>IFERROR(raw!$D9787,"")</f>
        <v/>
      </c>
      <c r="D9788" s="39" t="str">
        <f>IFERROR(__xludf.DUMMYFUNCTION("IFERROR(RANK(raw!$H9787,Filter(raw!$H$2:$H10000,raw!$B$2:$B10000=raw!$B9787),1),"""")"),"")</f>
        <v/>
      </c>
      <c r="E9788" s="40" t="str">
        <f t="array" ref="E9788">IFERROR(INDEX(raw!$B:$H,MATCH(1,(raw!$B:$B=$B9788)*(raw!$D:$D=$C9788),0),7), "n/a")</f>
        <v/>
      </c>
    </row>
    <row r="9789">
      <c r="B9789" s="39" t="str">
        <f>IFERROR(raw!$B9788,"")</f>
        <v/>
      </c>
      <c r="C9789" s="39" t="str">
        <f>IFERROR(raw!$D9788,"")</f>
        <v/>
      </c>
      <c r="D9789" s="39" t="str">
        <f>IFERROR(__xludf.DUMMYFUNCTION("IFERROR(RANK(raw!$H9788,Filter(raw!$H$2:$H10000,raw!$B$2:$B10000=raw!$B9788),1),"""")"),"")</f>
        <v/>
      </c>
      <c r="E9789" s="40" t="str">
        <f t="array" ref="E9789">IFERROR(INDEX(raw!$B:$H,MATCH(1,(raw!$B:$B=$B9789)*(raw!$D:$D=$C9789),0),7), "n/a")</f>
        <v/>
      </c>
    </row>
    <row r="9790">
      <c r="B9790" s="39" t="str">
        <f>IFERROR(raw!$B9789,"")</f>
        <v/>
      </c>
      <c r="C9790" s="39" t="str">
        <f>IFERROR(raw!$D9789,"")</f>
        <v/>
      </c>
      <c r="D9790" s="39" t="str">
        <f>IFERROR(__xludf.DUMMYFUNCTION("IFERROR(RANK(raw!$H9789,Filter(raw!$H$2:$H10000,raw!$B$2:$B10000=raw!$B9789),1),"""")"),"")</f>
        <v/>
      </c>
      <c r="E9790" s="40" t="str">
        <f t="array" ref="E9790">IFERROR(INDEX(raw!$B:$H,MATCH(1,(raw!$B:$B=$B9790)*(raw!$D:$D=$C9790),0),7), "n/a")</f>
        <v/>
      </c>
    </row>
    <row r="9791">
      <c r="B9791" s="39" t="str">
        <f>IFERROR(raw!$B9790,"")</f>
        <v/>
      </c>
      <c r="C9791" s="39" t="str">
        <f>IFERROR(raw!$D9790,"")</f>
        <v/>
      </c>
      <c r="D9791" s="39" t="str">
        <f>IFERROR(__xludf.DUMMYFUNCTION("IFERROR(RANK(raw!$H9790,Filter(raw!$H$2:$H10000,raw!$B$2:$B10000=raw!$B9790),1),"""")"),"")</f>
        <v/>
      </c>
      <c r="E9791" s="40" t="str">
        <f t="array" ref="E9791">IFERROR(INDEX(raw!$B:$H,MATCH(1,(raw!$B:$B=$B9791)*(raw!$D:$D=$C9791),0),7), "n/a")</f>
        <v/>
      </c>
    </row>
    <row r="9792">
      <c r="B9792" s="39" t="str">
        <f>IFERROR(raw!$B9791,"")</f>
        <v/>
      </c>
      <c r="C9792" s="39" t="str">
        <f>IFERROR(raw!$D9791,"")</f>
        <v/>
      </c>
      <c r="D9792" s="39" t="str">
        <f>IFERROR(__xludf.DUMMYFUNCTION("IFERROR(RANK(raw!$H9791,Filter(raw!$H$2:$H10000,raw!$B$2:$B10000=raw!$B9791),1),"""")"),"")</f>
        <v/>
      </c>
      <c r="E9792" s="40" t="str">
        <f t="array" ref="E9792">IFERROR(INDEX(raw!$B:$H,MATCH(1,(raw!$B:$B=$B9792)*(raw!$D:$D=$C9792),0),7), "n/a")</f>
        <v/>
      </c>
    </row>
    <row r="9793">
      <c r="B9793" s="39" t="str">
        <f>IFERROR(raw!$B9792,"")</f>
        <v/>
      </c>
      <c r="C9793" s="39" t="str">
        <f>IFERROR(raw!$D9792,"")</f>
        <v/>
      </c>
      <c r="D9793" s="39" t="str">
        <f>IFERROR(__xludf.DUMMYFUNCTION("IFERROR(RANK(raw!$H9792,Filter(raw!$H$2:$H10000,raw!$B$2:$B10000=raw!$B9792),1),"""")"),"")</f>
        <v/>
      </c>
      <c r="E9793" s="40" t="str">
        <f t="array" ref="E9793">IFERROR(INDEX(raw!$B:$H,MATCH(1,(raw!$B:$B=$B9793)*(raw!$D:$D=$C9793),0),7), "n/a")</f>
        <v/>
      </c>
    </row>
    <row r="9794">
      <c r="B9794" s="39" t="str">
        <f>IFERROR(raw!$B9793,"")</f>
        <v/>
      </c>
      <c r="C9794" s="39" t="str">
        <f>IFERROR(raw!$D9793,"")</f>
        <v/>
      </c>
      <c r="D9794" s="39" t="str">
        <f>IFERROR(__xludf.DUMMYFUNCTION("IFERROR(RANK(raw!$H9793,Filter(raw!$H$2:$H10000,raw!$B$2:$B10000=raw!$B9793),1),"""")"),"")</f>
        <v/>
      </c>
      <c r="E9794" s="40" t="str">
        <f t="array" ref="E9794">IFERROR(INDEX(raw!$B:$H,MATCH(1,(raw!$B:$B=$B9794)*(raw!$D:$D=$C9794),0),7), "n/a")</f>
        <v/>
      </c>
    </row>
    <row r="9795">
      <c r="B9795" s="39" t="str">
        <f>IFERROR(raw!$B9794,"")</f>
        <v/>
      </c>
      <c r="C9795" s="39" t="str">
        <f>IFERROR(raw!$D9794,"")</f>
        <v/>
      </c>
      <c r="D9795" s="39" t="str">
        <f>IFERROR(__xludf.DUMMYFUNCTION("IFERROR(RANK(raw!$H9794,Filter(raw!$H$2:$H10000,raw!$B$2:$B10000=raw!$B9794),1),"""")"),"")</f>
        <v/>
      </c>
      <c r="E9795" s="40" t="str">
        <f t="array" ref="E9795">IFERROR(INDEX(raw!$B:$H,MATCH(1,(raw!$B:$B=$B9795)*(raw!$D:$D=$C9795),0),7), "n/a")</f>
        <v/>
      </c>
    </row>
    <row r="9796">
      <c r="B9796" s="39" t="str">
        <f>IFERROR(raw!$B9795,"")</f>
        <v/>
      </c>
      <c r="C9796" s="39" t="str">
        <f>IFERROR(raw!$D9795,"")</f>
        <v/>
      </c>
      <c r="D9796" s="39" t="str">
        <f>IFERROR(__xludf.DUMMYFUNCTION("IFERROR(RANK(raw!$H9795,Filter(raw!$H$2:$H10000,raw!$B$2:$B10000=raw!$B9795),1),"""")"),"")</f>
        <v/>
      </c>
      <c r="E9796" s="40" t="str">
        <f t="array" ref="E9796">IFERROR(INDEX(raw!$B:$H,MATCH(1,(raw!$B:$B=$B9796)*(raw!$D:$D=$C9796),0),7), "n/a")</f>
        <v/>
      </c>
    </row>
    <row r="9797">
      <c r="B9797" s="39" t="str">
        <f>IFERROR(raw!$B9796,"")</f>
        <v/>
      </c>
      <c r="C9797" s="39" t="str">
        <f>IFERROR(raw!$D9796,"")</f>
        <v/>
      </c>
      <c r="D9797" s="39" t="str">
        <f>IFERROR(__xludf.DUMMYFUNCTION("IFERROR(RANK(raw!$H9796,Filter(raw!$H$2:$H10000,raw!$B$2:$B10000=raw!$B9796),1),"""")"),"")</f>
        <v/>
      </c>
      <c r="E9797" s="40" t="str">
        <f t="array" ref="E9797">IFERROR(INDEX(raw!$B:$H,MATCH(1,(raw!$B:$B=$B9797)*(raw!$D:$D=$C9797),0),7), "n/a")</f>
        <v/>
      </c>
    </row>
    <row r="9798">
      <c r="B9798" s="39" t="str">
        <f>IFERROR(raw!$B9797,"")</f>
        <v/>
      </c>
      <c r="C9798" s="39" t="str">
        <f>IFERROR(raw!$D9797,"")</f>
        <v/>
      </c>
      <c r="D9798" s="39" t="str">
        <f>IFERROR(__xludf.DUMMYFUNCTION("IFERROR(RANK(raw!$H9797,Filter(raw!$H$2:$H10000,raw!$B$2:$B10000=raw!$B9797),1),"""")"),"")</f>
        <v/>
      </c>
      <c r="E9798" s="40" t="str">
        <f t="array" ref="E9798">IFERROR(INDEX(raw!$B:$H,MATCH(1,(raw!$B:$B=$B9798)*(raw!$D:$D=$C9798),0),7), "n/a")</f>
        <v/>
      </c>
    </row>
    <row r="9799">
      <c r="B9799" s="39" t="str">
        <f>IFERROR(raw!$B9798,"")</f>
        <v/>
      </c>
      <c r="C9799" s="39" t="str">
        <f>IFERROR(raw!$D9798,"")</f>
        <v/>
      </c>
      <c r="D9799" s="39" t="str">
        <f>IFERROR(__xludf.DUMMYFUNCTION("IFERROR(RANK(raw!$H9798,Filter(raw!$H$2:$H10000,raw!$B$2:$B10000=raw!$B9798),1),"""")"),"")</f>
        <v/>
      </c>
      <c r="E9799" s="40" t="str">
        <f t="array" ref="E9799">IFERROR(INDEX(raw!$B:$H,MATCH(1,(raw!$B:$B=$B9799)*(raw!$D:$D=$C9799),0),7), "n/a")</f>
        <v/>
      </c>
    </row>
    <row r="9800">
      <c r="B9800" s="39" t="str">
        <f>IFERROR(raw!$B9799,"")</f>
        <v/>
      </c>
      <c r="C9800" s="39" t="str">
        <f>IFERROR(raw!$D9799,"")</f>
        <v/>
      </c>
      <c r="D9800" s="39" t="str">
        <f>IFERROR(__xludf.DUMMYFUNCTION("IFERROR(RANK(raw!$H9799,Filter(raw!$H$2:$H10000,raw!$B$2:$B10000=raw!$B9799),1),"""")"),"")</f>
        <v/>
      </c>
      <c r="E9800" s="40" t="str">
        <f t="array" ref="E9800">IFERROR(INDEX(raw!$B:$H,MATCH(1,(raw!$B:$B=$B9800)*(raw!$D:$D=$C9800),0),7), "n/a")</f>
        <v/>
      </c>
    </row>
    <row r="9801">
      <c r="B9801" s="39" t="str">
        <f>IFERROR(raw!$B9800,"")</f>
        <v/>
      </c>
      <c r="C9801" s="39" t="str">
        <f>IFERROR(raw!$D9800,"")</f>
        <v/>
      </c>
      <c r="D9801" s="39" t="str">
        <f>IFERROR(__xludf.DUMMYFUNCTION("IFERROR(RANK(raw!$H9800,Filter(raw!$H$2:$H10000,raw!$B$2:$B10000=raw!$B9800),1),"""")"),"")</f>
        <v/>
      </c>
      <c r="E9801" s="40" t="str">
        <f t="array" ref="E9801">IFERROR(INDEX(raw!$B:$H,MATCH(1,(raw!$B:$B=$B9801)*(raw!$D:$D=$C9801),0),7), "n/a")</f>
        <v/>
      </c>
    </row>
    <row r="9802">
      <c r="B9802" s="39" t="str">
        <f>IFERROR(raw!$B9801,"")</f>
        <v/>
      </c>
      <c r="C9802" s="39" t="str">
        <f>IFERROR(raw!$D9801,"")</f>
        <v/>
      </c>
      <c r="D9802" s="39" t="str">
        <f>IFERROR(__xludf.DUMMYFUNCTION("IFERROR(RANK(raw!$H9801,Filter(raw!$H$2:$H10000,raw!$B$2:$B10000=raw!$B9801),1),"""")"),"")</f>
        <v/>
      </c>
      <c r="E9802" s="40" t="str">
        <f t="array" ref="E9802">IFERROR(INDEX(raw!$B:$H,MATCH(1,(raw!$B:$B=$B9802)*(raw!$D:$D=$C9802),0),7), "n/a")</f>
        <v/>
      </c>
    </row>
    <row r="9803">
      <c r="B9803" s="39" t="str">
        <f>IFERROR(raw!$B9802,"")</f>
        <v/>
      </c>
      <c r="C9803" s="39" t="str">
        <f>IFERROR(raw!$D9802,"")</f>
        <v/>
      </c>
      <c r="D9803" s="39" t="str">
        <f>IFERROR(__xludf.DUMMYFUNCTION("IFERROR(RANK(raw!$H9802,Filter(raw!$H$2:$H10000,raw!$B$2:$B10000=raw!$B9802),1),"""")"),"")</f>
        <v/>
      </c>
      <c r="E9803" s="40" t="str">
        <f t="array" ref="E9803">IFERROR(INDEX(raw!$B:$H,MATCH(1,(raw!$B:$B=$B9803)*(raw!$D:$D=$C9803),0),7), "n/a")</f>
        <v/>
      </c>
    </row>
    <row r="9804">
      <c r="B9804" s="39" t="str">
        <f>IFERROR(raw!$B9803,"")</f>
        <v/>
      </c>
      <c r="C9804" s="39" t="str">
        <f>IFERROR(raw!$D9803,"")</f>
        <v/>
      </c>
      <c r="D9804" s="39" t="str">
        <f>IFERROR(__xludf.DUMMYFUNCTION("IFERROR(RANK(raw!$H9803,Filter(raw!$H$2:$H10000,raw!$B$2:$B10000=raw!$B9803),1),"""")"),"")</f>
        <v/>
      </c>
      <c r="E9804" s="40" t="str">
        <f t="array" ref="E9804">IFERROR(INDEX(raw!$B:$H,MATCH(1,(raw!$B:$B=$B9804)*(raw!$D:$D=$C9804),0),7), "n/a")</f>
        <v/>
      </c>
    </row>
    <row r="9805">
      <c r="B9805" s="39" t="str">
        <f>IFERROR(raw!$B9804,"")</f>
        <v/>
      </c>
      <c r="C9805" s="39" t="str">
        <f>IFERROR(raw!$D9804,"")</f>
        <v/>
      </c>
      <c r="D9805" s="39" t="str">
        <f>IFERROR(__xludf.DUMMYFUNCTION("IFERROR(RANK(raw!$H9804,Filter(raw!$H$2:$H10000,raw!$B$2:$B10000=raw!$B9804),1),"""")"),"")</f>
        <v/>
      </c>
      <c r="E9805" s="40" t="str">
        <f t="array" ref="E9805">IFERROR(INDEX(raw!$B:$H,MATCH(1,(raw!$B:$B=$B9805)*(raw!$D:$D=$C9805),0),7), "n/a")</f>
        <v/>
      </c>
    </row>
    <row r="9806">
      <c r="B9806" s="39" t="str">
        <f>IFERROR(raw!$B9805,"")</f>
        <v/>
      </c>
      <c r="C9806" s="39" t="str">
        <f>IFERROR(raw!$D9805,"")</f>
        <v/>
      </c>
      <c r="D9806" s="39" t="str">
        <f>IFERROR(__xludf.DUMMYFUNCTION("IFERROR(RANK(raw!$H9805,Filter(raw!$H$2:$H10000,raw!$B$2:$B10000=raw!$B9805),1),"""")"),"")</f>
        <v/>
      </c>
      <c r="E9806" s="40" t="str">
        <f t="array" ref="E9806">IFERROR(INDEX(raw!$B:$H,MATCH(1,(raw!$B:$B=$B9806)*(raw!$D:$D=$C9806),0),7), "n/a")</f>
        <v/>
      </c>
    </row>
    <row r="9807">
      <c r="B9807" s="39" t="str">
        <f>IFERROR(raw!$B9806,"")</f>
        <v/>
      </c>
      <c r="C9807" s="39" t="str">
        <f>IFERROR(raw!$D9806,"")</f>
        <v/>
      </c>
      <c r="D9807" s="39" t="str">
        <f>IFERROR(__xludf.DUMMYFUNCTION("IFERROR(RANK(raw!$H9806,Filter(raw!$H$2:$H10000,raw!$B$2:$B10000=raw!$B9806),1),"""")"),"")</f>
        <v/>
      </c>
      <c r="E9807" s="40" t="str">
        <f t="array" ref="E9807">IFERROR(INDEX(raw!$B:$H,MATCH(1,(raw!$B:$B=$B9807)*(raw!$D:$D=$C9807),0),7), "n/a")</f>
        <v/>
      </c>
    </row>
    <row r="9808">
      <c r="B9808" s="39" t="str">
        <f>IFERROR(raw!$B9807,"")</f>
        <v/>
      </c>
      <c r="C9808" s="39" t="str">
        <f>IFERROR(raw!$D9807,"")</f>
        <v/>
      </c>
      <c r="D9808" s="39" t="str">
        <f>IFERROR(__xludf.DUMMYFUNCTION("IFERROR(RANK(raw!$H9807,Filter(raw!$H$2:$H10000,raw!$B$2:$B10000=raw!$B9807),1),"""")"),"")</f>
        <v/>
      </c>
      <c r="E9808" s="40" t="str">
        <f t="array" ref="E9808">IFERROR(INDEX(raw!$B:$H,MATCH(1,(raw!$B:$B=$B9808)*(raw!$D:$D=$C9808),0),7), "n/a")</f>
        <v/>
      </c>
    </row>
    <row r="9809">
      <c r="B9809" s="39" t="str">
        <f>IFERROR(raw!$B9808,"")</f>
        <v/>
      </c>
      <c r="C9809" s="39" t="str">
        <f>IFERROR(raw!$D9808,"")</f>
        <v/>
      </c>
      <c r="D9809" s="39" t="str">
        <f>IFERROR(__xludf.DUMMYFUNCTION("IFERROR(RANK(raw!$H9808,Filter(raw!$H$2:$H10000,raw!$B$2:$B10000=raw!$B9808),1),"""")"),"")</f>
        <v/>
      </c>
      <c r="E9809" s="40" t="str">
        <f t="array" ref="E9809">IFERROR(INDEX(raw!$B:$H,MATCH(1,(raw!$B:$B=$B9809)*(raw!$D:$D=$C9809),0),7), "n/a")</f>
        <v/>
      </c>
    </row>
    <row r="9810">
      <c r="B9810" s="39" t="str">
        <f>IFERROR(raw!$B9809,"")</f>
        <v/>
      </c>
      <c r="C9810" s="39" t="str">
        <f>IFERROR(raw!$D9809,"")</f>
        <v/>
      </c>
      <c r="D9810" s="39" t="str">
        <f>IFERROR(__xludf.DUMMYFUNCTION("IFERROR(RANK(raw!$H9809,Filter(raw!$H$2:$H10000,raw!$B$2:$B10000=raw!$B9809),1),"""")"),"")</f>
        <v/>
      </c>
      <c r="E9810" s="40" t="str">
        <f t="array" ref="E9810">IFERROR(INDEX(raw!$B:$H,MATCH(1,(raw!$B:$B=$B9810)*(raw!$D:$D=$C9810),0),7), "n/a")</f>
        <v/>
      </c>
    </row>
    <row r="9811">
      <c r="B9811" s="39" t="str">
        <f>IFERROR(raw!$B9810,"")</f>
        <v/>
      </c>
      <c r="C9811" s="39" t="str">
        <f>IFERROR(raw!$D9810,"")</f>
        <v/>
      </c>
      <c r="D9811" s="39" t="str">
        <f>IFERROR(__xludf.DUMMYFUNCTION("IFERROR(RANK(raw!$H9810,Filter(raw!$H$2:$H10000,raw!$B$2:$B10000=raw!$B9810),1),"""")"),"")</f>
        <v/>
      </c>
      <c r="E9811" s="40" t="str">
        <f t="array" ref="E9811">IFERROR(INDEX(raw!$B:$H,MATCH(1,(raw!$B:$B=$B9811)*(raw!$D:$D=$C9811),0),7), "n/a")</f>
        <v/>
      </c>
    </row>
    <row r="9812">
      <c r="B9812" s="39" t="str">
        <f>IFERROR(raw!$B9811,"")</f>
        <v/>
      </c>
      <c r="C9812" s="39" t="str">
        <f>IFERROR(raw!$D9811,"")</f>
        <v/>
      </c>
      <c r="D9812" s="39" t="str">
        <f>IFERROR(__xludf.DUMMYFUNCTION("IFERROR(RANK(raw!$H9811,Filter(raw!$H$2:$H10000,raw!$B$2:$B10000=raw!$B9811),1),"""")"),"")</f>
        <v/>
      </c>
      <c r="E9812" s="40" t="str">
        <f t="array" ref="E9812">IFERROR(INDEX(raw!$B:$H,MATCH(1,(raw!$B:$B=$B9812)*(raw!$D:$D=$C9812),0),7), "n/a")</f>
        <v/>
      </c>
    </row>
    <row r="9813">
      <c r="B9813" s="39" t="str">
        <f>IFERROR(raw!$B9812,"")</f>
        <v/>
      </c>
      <c r="C9813" s="39" t="str">
        <f>IFERROR(raw!$D9812,"")</f>
        <v/>
      </c>
      <c r="D9813" s="39" t="str">
        <f>IFERROR(__xludf.DUMMYFUNCTION("IFERROR(RANK(raw!$H9812,Filter(raw!$H$2:$H10000,raw!$B$2:$B10000=raw!$B9812),1),"""")"),"")</f>
        <v/>
      </c>
      <c r="E9813" s="40" t="str">
        <f t="array" ref="E9813">IFERROR(INDEX(raw!$B:$H,MATCH(1,(raw!$B:$B=$B9813)*(raw!$D:$D=$C9813),0),7), "n/a")</f>
        <v/>
      </c>
    </row>
    <row r="9814">
      <c r="B9814" s="39" t="str">
        <f>IFERROR(raw!$B9813,"")</f>
        <v/>
      </c>
      <c r="C9814" s="39" t="str">
        <f>IFERROR(raw!$D9813,"")</f>
        <v/>
      </c>
      <c r="D9814" s="39" t="str">
        <f>IFERROR(__xludf.DUMMYFUNCTION("IFERROR(RANK(raw!$H9813,Filter(raw!$H$2:$H10000,raw!$B$2:$B10000=raw!$B9813),1),"""")"),"")</f>
        <v/>
      </c>
      <c r="E9814" s="40" t="str">
        <f t="array" ref="E9814">IFERROR(INDEX(raw!$B:$H,MATCH(1,(raw!$B:$B=$B9814)*(raw!$D:$D=$C9814),0),7), "n/a")</f>
        <v/>
      </c>
    </row>
    <row r="9815">
      <c r="B9815" s="39" t="str">
        <f>IFERROR(raw!$B9814,"")</f>
        <v/>
      </c>
      <c r="C9815" s="39" t="str">
        <f>IFERROR(raw!$D9814,"")</f>
        <v/>
      </c>
      <c r="D9815" s="39" t="str">
        <f>IFERROR(__xludf.DUMMYFUNCTION("IFERROR(RANK(raw!$H9814,Filter(raw!$H$2:$H10000,raw!$B$2:$B10000=raw!$B9814),1),"""")"),"")</f>
        <v/>
      </c>
      <c r="E9815" s="40" t="str">
        <f t="array" ref="E9815">IFERROR(INDEX(raw!$B:$H,MATCH(1,(raw!$B:$B=$B9815)*(raw!$D:$D=$C9815),0),7), "n/a")</f>
        <v/>
      </c>
    </row>
    <row r="9816">
      <c r="B9816" s="39" t="str">
        <f>IFERROR(raw!$B9815,"")</f>
        <v/>
      </c>
      <c r="C9816" s="39" t="str">
        <f>IFERROR(raw!$D9815,"")</f>
        <v/>
      </c>
      <c r="D9816" s="39" t="str">
        <f>IFERROR(__xludf.DUMMYFUNCTION("IFERROR(RANK(raw!$H9815,Filter(raw!$H$2:$H10000,raw!$B$2:$B10000=raw!$B9815),1),"""")"),"")</f>
        <v/>
      </c>
      <c r="E9816" s="40" t="str">
        <f t="array" ref="E9816">IFERROR(INDEX(raw!$B:$H,MATCH(1,(raw!$B:$B=$B9816)*(raw!$D:$D=$C9816),0),7), "n/a")</f>
        <v/>
      </c>
    </row>
    <row r="9817">
      <c r="B9817" s="39" t="str">
        <f>IFERROR(raw!$B9816,"")</f>
        <v/>
      </c>
      <c r="C9817" s="39" t="str">
        <f>IFERROR(raw!$D9816,"")</f>
        <v/>
      </c>
      <c r="D9817" s="39" t="str">
        <f>IFERROR(__xludf.DUMMYFUNCTION("IFERROR(RANK(raw!$H9816,Filter(raw!$H$2:$H10000,raw!$B$2:$B10000=raw!$B9816),1),"""")"),"")</f>
        <v/>
      </c>
      <c r="E9817" s="40" t="str">
        <f t="array" ref="E9817">IFERROR(INDEX(raw!$B:$H,MATCH(1,(raw!$B:$B=$B9817)*(raw!$D:$D=$C9817),0),7), "n/a")</f>
        <v/>
      </c>
    </row>
    <row r="9818">
      <c r="B9818" s="39" t="str">
        <f>IFERROR(raw!$B9817,"")</f>
        <v/>
      </c>
      <c r="C9818" s="39" t="str">
        <f>IFERROR(raw!$D9817,"")</f>
        <v/>
      </c>
      <c r="D9818" s="39" t="str">
        <f>IFERROR(__xludf.DUMMYFUNCTION("IFERROR(RANK(raw!$H9817,Filter(raw!$H$2:$H10000,raw!$B$2:$B10000=raw!$B9817),1),"""")"),"")</f>
        <v/>
      </c>
      <c r="E9818" s="40" t="str">
        <f t="array" ref="E9818">IFERROR(INDEX(raw!$B:$H,MATCH(1,(raw!$B:$B=$B9818)*(raw!$D:$D=$C9818),0),7), "n/a")</f>
        <v/>
      </c>
    </row>
    <row r="9819">
      <c r="B9819" s="39" t="str">
        <f>IFERROR(raw!$B9818,"")</f>
        <v/>
      </c>
      <c r="C9819" s="39" t="str">
        <f>IFERROR(raw!$D9818,"")</f>
        <v/>
      </c>
      <c r="D9819" s="39" t="str">
        <f>IFERROR(__xludf.DUMMYFUNCTION("IFERROR(RANK(raw!$H9818,Filter(raw!$H$2:$H10000,raw!$B$2:$B10000=raw!$B9818),1),"""")"),"")</f>
        <v/>
      </c>
      <c r="E9819" s="40" t="str">
        <f t="array" ref="E9819">IFERROR(INDEX(raw!$B:$H,MATCH(1,(raw!$B:$B=$B9819)*(raw!$D:$D=$C9819),0),7), "n/a")</f>
        <v/>
      </c>
    </row>
    <row r="9820">
      <c r="B9820" s="39" t="str">
        <f>IFERROR(raw!$B9819,"")</f>
        <v/>
      </c>
      <c r="C9820" s="39" t="str">
        <f>IFERROR(raw!$D9819,"")</f>
        <v/>
      </c>
      <c r="D9820" s="39" t="str">
        <f>IFERROR(__xludf.DUMMYFUNCTION("IFERROR(RANK(raw!$H9819,Filter(raw!$H$2:$H10000,raw!$B$2:$B10000=raw!$B9819),1),"""")"),"")</f>
        <v/>
      </c>
      <c r="E9820" s="40" t="str">
        <f t="array" ref="E9820">IFERROR(INDEX(raw!$B:$H,MATCH(1,(raw!$B:$B=$B9820)*(raw!$D:$D=$C9820),0),7), "n/a")</f>
        <v/>
      </c>
    </row>
    <row r="9821">
      <c r="B9821" s="39" t="str">
        <f>IFERROR(raw!$B9820,"")</f>
        <v/>
      </c>
      <c r="C9821" s="39" t="str">
        <f>IFERROR(raw!$D9820,"")</f>
        <v/>
      </c>
      <c r="D9821" s="39" t="str">
        <f>IFERROR(__xludf.DUMMYFUNCTION("IFERROR(RANK(raw!$H9820,Filter(raw!$H$2:$H10000,raw!$B$2:$B10000=raw!$B9820),1),"""")"),"")</f>
        <v/>
      </c>
      <c r="E9821" s="40" t="str">
        <f t="array" ref="E9821">IFERROR(INDEX(raw!$B:$H,MATCH(1,(raw!$B:$B=$B9821)*(raw!$D:$D=$C9821),0),7), "n/a")</f>
        <v/>
      </c>
    </row>
    <row r="9822">
      <c r="B9822" s="39" t="str">
        <f>IFERROR(raw!$B9821,"")</f>
        <v/>
      </c>
      <c r="C9822" s="39" t="str">
        <f>IFERROR(raw!$D9821,"")</f>
        <v/>
      </c>
      <c r="D9822" s="39" t="str">
        <f>IFERROR(__xludf.DUMMYFUNCTION("IFERROR(RANK(raw!$H9821,Filter(raw!$H$2:$H10000,raw!$B$2:$B10000=raw!$B9821),1),"""")"),"")</f>
        <v/>
      </c>
      <c r="E9822" s="40" t="str">
        <f t="array" ref="E9822">IFERROR(INDEX(raw!$B:$H,MATCH(1,(raw!$B:$B=$B9822)*(raw!$D:$D=$C9822),0),7), "n/a")</f>
        <v/>
      </c>
    </row>
    <row r="9823">
      <c r="B9823" s="39" t="str">
        <f>IFERROR(raw!$B9822,"")</f>
        <v/>
      </c>
      <c r="C9823" s="39" t="str">
        <f>IFERROR(raw!$D9822,"")</f>
        <v/>
      </c>
      <c r="D9823" s="39" t="str">
        <f>IFERROR(__xludf.DUMMYFUNCTION("IFERROR(RANK(raw!$H9822,Filter(raw!$H$2:$H10000,raw!$B$2:$B10000=raw!$B9822),1),"""")"),"")</f>
        <v/>
      </c>
      <c r="E9823" s="40" t="str">
        <f t="array" ref="E9823">IFERROR(INDEX(raw!$B:$H,MATCH(1,(raw!$B:$B=$B9823)*(raw!$D:$D=$C9823),0),7), "n/a")</f>
        <v/>
      </c>
    </row>
    <row r="9824">
      <c r="B9824" s="39" t="str">
        <f>IFERROR(raw!$B9823,"")</f>
        <v/>
      </c>
      <c r="C9824" s="39" t="str">
        <f>IFERROR(raw!$D9823,"")</f>
        <v/>
      </c>
      <c r="D9824" s="39" t="str">
        <f>IFERROR(__xludf.DUMMYFUNCTION("IFERROR(RANK(raw!$H9823,Filter(raw!$H$2:$H10000,raw!$B$2:$B10000=raw!$B9823),1),"""")"),"")</f>
        <v/>
      </c>
      <c r="E9824" s="40" t="str">
        <f t="array" ref="E9824">IFERROR(INDEX(raw!$B:$H,MATCH(1,(raw!$B:$B=$B9824)*(raw!$D:$D=$C9824),0),7), "n/a")</f>
        <v/>
      </c>
    </row>
    <row r="9825">
      <c r="B9825" s="39" t="str">
        <f>IFERROR(raw!$B9824,"")</f>
        <v/>
      </c>
      <c r="C9825" s="39" t="str">
        <f>IFERROR(raw!$D9824,"")</f>
        <v/>
      </c>
      <c r="D9825" s="39" t="str">
        <f>IFERROR(__xludf.DUMMYFUNCTION("IFERROR(RANK(raw!$H9824,Filter(raw!$H$2:$H10000,raw!$B$2:$B10000=raw!$B9824),1),"""")"),"")</f>
        <v/>
      </c>
      <c r="E9825" s="40" t="str">
        <f t="array" ref="E9825">IFERROR(INDEX(raw!$B:$H,MATCH(1,(raw!$B:$B=$B9825)*(raw!$D:$D=$C9825),0),7), "n/a")</f>
        <v/>
      </c>
    </row>
    <row r="9826">
      <c r="B9826" s="39" t="str">
        <f>IFERROR(raw!$B9825,"")</f>
        <v/>
      </c>
      <c r="C9826" s="39" t="str">
        <f>IFERROR(raw!$D9825,"")</f>
        <v/>
      </c>
      <c r="D9826" s="39" t="str">
        <f>IFERROR(__xludf.DUMMYFUNCTION("IFERROR(RANK(raw!$H9825,Filter(raw!$H$2:$H10000,raw!$B$2:$B10000=raw!$B9825),1),"""")"),"")</f>
        <v/>
      </c>
      <c r="E9826" s="40" t="str">
        <f t="array" ref="E9826">IFERROR(INDEX(raw!$B:$H,MATCH(1,(raw!$B:$B=$B9826)*(raw!$D:$D=$C9826),0),7), "n/a")</f>
        <v/>
      </c>
    </row>
    <row r="9827">
      <c r="B9827" s="39" t="str">
        <f>IFERROR(raw!$B9826,"")</f>
        <v/>
      </c>
      <c r="C9827" s="39" t="str">
        <f>IFERROR(raw!$D9826,"")</f>
        <v/>
      </c>
      <c r="D9827" s="39" t="str">
        <f>IFERROR(__xludf.DUMMYFUNCTION("IFERROR(RANK(raw!$H9826,Filter(raw!$H$2:$H10000,raw!$B$2:$B10000=raw!$B9826),1),"""")"),"")</f>
        <v/>
      </c>
      <c r="E9827" s="40" t="str">
        <f t="array" ref="E9827">IFERROR(INDEX(raw!$B:$H,MATCH(1,(raw!$B:$B=$B9827)*(raw!$D:$D=$C9827),0),7), "n/a")</f>
        <v/>
      </c>
    </row>
    <row r="9828">
      <c r="B9828" s="39" t="str">
        <f>IFERROR(raw!$B9827,"")</f>
        <v/>
      </c>
      <c r="C9828" s="39" t="str">
        <f>IFERROR(raw!$D9827,"")</f>
        <v/>
      </c>
      <c r="D9828" s="39" t="str">
        <f>IFERROR(__xludf.DUMMYFUNCTION("IFERROR(RANK(raw!$H9827,Filter(raw!$H$2:$H10000,raw!$B$2:$B10000=raw!$B9827),1),"""")"),"")</f>
        <v/>
      </c>
      <c r="E9828" s="40" t="str">
        <f t="array" ref="E9828">IFERROR(INDEX(raw!$B:$H,MATCH(1,(raw!$B:$B=$B9828)*(raw!$D:$D=$C9828),0),7), "n/a")</f>
        <v/>
      </c>
    </row>
    <row r="9829">
      <c r="B9829" s="39" t="str">
        <f>IFERROR(raw!$B9828,"")</f>
        <v/>
      </c>
      <c r="C9829" s="39" t="str">
        <f>IFERROR(raw!$D9828,"")</f>
        <v/>
      </c>
      <c r="D9829" s="39" t="str">
        <f>IFERROR(__xludf.DUMMYFUNCTION("IFERROR(RANK(raw!$H9828,Filter(raw!$H$2:$H10000,raw!$B$2:$B10000=raw!$B9828),1),"""")"),"")</f>
        <v/>
      </c>
      <c r="E9829" s="40" t="str">
        <f t="array" ref="E9829">IFERROR(INDEX(raw!$B:$H,MATCH(1,(raw!$B:$B=$B9829)*(raw!$D:$D=$C9829),0),7), "n/a")</f>
        <v/>
      </c>
    </row>
    <row r="9830">
      <c r="B9830" s="39" t="str">
        <f>IFERROR(raw!$B9829,"")</f>
        <v/>
      </c>
      <c r="C9830" s="39" t="str">
        <f>IFERROR(raw!$D9829,"")</f>
        <v/>
      </c>
      <c r="D9830" s="39" t="str">
        <f>IFERROR(__xludf.DUMMYFUNCTION("IFERROR(RANK(raw!$H9829,Filter(raw!$H$2:$H10000,raw!$B$2:$B10000=raw!$B9829),1),"""")"),"")</f>
        <v/>
      </c>
      <c r="E9830" s="40" t="str">
        <f t="array" ref="E9830">IFERROR(INDEX(raw!$B:$H,MATCH(1,(raw!$B:$B=$B9830)*(raw!$D:$D=$C9830),0),7), "n/a")</f>
        <v/>
      </c>
    </row>
    <row r="9831">
      <c r="B9831" s="39" t="str">
        <f>IFERROR(raw!$B9830,"")</f>
        <v/>
      </c>
      <c r="C9831" s="39" t="str">
        <f>IFERROR(raw!$D9830,"")</f>
        <v/>
      </c>
      <c r="D9831" s="39" t="str">
        <f>IFERROR(__xludf.DUMMYFUNCTION("IFERROR(RANK(raw!$H9830,Filter(raw!$H$2:$H10000,raw!$B$2:$B10000=raw!$B9830),1),"""")"),"")</f>
        <v/>
      </c>
      <c r="E9831" s="40" t="str">
        <f t="array" ref="E9831">IFERROR(INDEX(raw!$B:$H,MATCH(1,(raw!$B:$B=$B9831)*(raw!$D:$D=$C9831),0),7), "n/a")</f>
        <v/>
      </c>
    </row>
    <row r="9832">
      <c r="B9832" s="39" t="str">
        <f>IFERROR(raw!$B9831,"")</f>
        <v/>
      </c>
      <c r="C9832" s="39" t="str">
        <f>IFERROR(raw!$D9831,"")</f>
        <v/>
      </c>
      <c r="D9832" s="39" t="str">
        <f>IFERROR(__xludf.DUMMYFUNCTION("IFERROR(RANK(raw!$H9831,Filter(raw!$H$2:$H10000,raw!$B$2:$B10000=raw!$B9831),1),"""")"),"")</f>
        <v/>
      </c>
      <c r="E9832" s="40" t="str">
        <f t="array" ref="E9832">IFERROR(INDEX(raw!$B:$H,MATCH(1,(raw!$B:$B=$B9832)*(raw!$D:$D=$C9832),0),7), "n/a")</f>
        <v/>
      </c>
    </row>
    <row r="9833">
      <c r="B9833" s="39" t="str">
        <f>IFERROR(raw!$B9832,"")</f>
        <v/>
      </c>
      <c r="C9833" s="39" t="str">
        <f>IFERROR(raw!$D9832,"")</f>
        <v/>
      </c>
      <c r="D9833" s="39" t="str">
        <f>IFERROR(__xludf.DUMMYFUNCTION("IFERROR(RANK(raw!$H9832,Filter(raw!$H$2:$H10000,raw!$B$2:$B10000=raw!$B9832),1),"""")"),"")</f>
        <v/>
      </c>
      <c r="E9833" s="40" t="str">
        <f t="array" ref="E9833">IFERROR(INDEX(raw!$B:$H,MATCH(1,(raw!$B:$B=$B9833)*(raw!$D:$D=$C9833),0),7), "n/a")</f>
        <v/>
      </c>
    </row>
    <row r="9834">
      <c r="B9834" s="39" t="str">
        <f>IFERROR(raw!$B9833,"")</f>
        <v/>
      </c>
      <c r="C9834" s="39" t="str">
        <f>IFERROR(raw!$D9833,"")</f>
        <v/>
      </c>
      <c r="D9834" s="39" t="str">
        <f>IFERROR(__xludf.DUMMYFUNCTION("IFERROR(RANK(raw!$H9833,Filter(raw!$H$2:$H10000,raw!$B$2:$B10000=raw!$B9833),1),"""")"),"")</f>
        <v/>
      </c>
      <c r="E9834" s="40" t="str">
        <f t="array" ref="E9834">IFERROR(INDEX(raw!$B:$H,MATCH(1,(raw!$B:$B=$B9834)*(raw!$D:$D=$C9834),0),7), "n/a")</f>
        <v/>
      </c>
    </row>
    <row r="9835">
      <c r="B9835" s="39" t="str">
        <f>IFERROR(raw!$B9834,"")</f>
        <v/>
      </c>
      <c r="C9835" s="39" t="str">
        <f>IFERROR(raw!$D9834,"")</f>
        <v/>
      </c>
      <c r="D9835" s="39" t="str">
        <f>IFERROR(__xludf.DUMMYFUNCTION("IFERROR(RANK(raw!$H9834,Filter(raw!$H$2:$H10000,raw!$B$2:$B10000=raw!$B9834),1),"""")"),"")</f>
        <v/>
      </c>
      <c r="E9835" s="40" t="str">
        <f t="array" ref="E9835">IFERROR(INDEX(raw!$B:$H,MATCH(1,(raw!$B:$B=$B9835)*(raw!$D:$D=$C9835),0),7), "n/a")</f>
        <v/>
      </c>
    </row>
    <row r="9836">
      <c r="B9836" s="39" t="str">
        <f>IFERROR(raw!$B9835,"")</f>
        <v/>
      </c>
      <c r="C9836" s="39" t="str">
        <f>IFERROR(raw!$D9835,"")</f>
        <v/>
      </c>
      <c r="D9836" s="39" t="str">
        <f>IFERROR(__xludf.DUMMYFUNCTION("IFERROR(RANK(raw!$H9835,Filter(raw!$H$2:$H10000,raw!$B$2:$B10000=raw!$B9835),1),"""")"),"")</f>
        <v/>
      </c>
      <c r="E9836" s="40" t="str">
        <f t="array" ref="E9836">IFERROR(INDEX(raw!$B:$H,MATCH(1,(raw!$B:$B=$B9836)*(raw!$D:$D=$C9836),0),7), "n/a")</f>
        <v/>
      </c>
    </row>
    <row r="9837">
      <c r="B9837" s="39" t="str">
        <f>IFERROR(raw!$B9836,"")</f>
        <v/>
      </c>
      <c r="C9837" s="39" t="str">
        <f>IFERROR(raw!$D9836,"")</f>
        <v/>
      </c>
      <c r="D9837" s="39" t="str">
        <f>IFERROR(__xludf.DUMMYFUNCTION("IFERROR(RANK(raw!$H9836,Filter(raw!$H$2:$H10000,raw!$B$2:$B10000=raw!$B9836),1),"""")"),"")</f>
        <v/>
      </c>
      <c r="E9837" s="40" t="str">
        <f t="array" ref="E9837">IFERROR(INDEX(raw!$B:$H,MATCH(1,(raw!$B:$B=$B9837)*(raw!$D:$D=$C9837),0),7), "n/a")</f>
        <v/>
      </c>
    </row>
    <row r="9838">
      <c r="B9838" s="39" t="str">
        <f>IFERROR(raw!$B9837,"")</f>
        <v/>
      </c>
      <c r="C9838" s="39" t="str">
        <f>IFERROR(raw!$D9837,"")</f>
        <v/>
      </c>
      <c r="D9838" s="39" t="str">
        <f>IFERROR(__xludf.DUMMYFUNCTION("IFERROR(RANK(raw!$H9837,Filter(raw!$H$2:$H10000,raw!$B$2:$B10000=raw!$B9837),1),"""")"),"")</f>
        <v/>
      </c>
      <c r="E9838" s="40" t="str">
        <f t="array" ref="E9838">IFERROR(INDEX(raw!$B:$H,MATCH(1,(raw!$B:$B=$B9838)*(raw!$D:$D=$C9838),0),7), "n/a")</f>
        <v/>
      </c>
    </row>
    <row r="9839">
      <c r="B9839" s="39" t="str">
        <f>IFERROR(raw!$B9838,"")</f>
        <v/>
      </c>
      <c r="C9839" s="39" t="str">
        <f>IFERROR(raw!$D9838,"")</f>
        <v/>
      </c>
      <c r="D9839" s="39" t="str">
        <f>IFERROR(__xludf.DUMMYFUNCTION("IFERROR(RANK(raw!$H9838,Filter(raw!$H$2:$H10000,raw!$B$2:$B10000=raw!$B9838),1),"""")"),"")</f>
        <v/>
      </c>
      <c r="E9839" s="40" t="str">
        <f t="array" ref="E9839">IFERROR(INDEX(raw!$B:$H,MATCH(1,(raw!$B:$B=$B9839)*(raw!$D:$D=$C9839),0),7), "n/a")</f>
        <v/>
      </c>
    </row>
    <row r="9840">
      <c r="B9840" s="39" t="str">
        <f>IFERROR(raw!$B9839,"")</f>
        <v/>
      </c>
      <c r="C9840" s="39" t="str">
        <f>IFERROR(raw!$D9839,"")</f>
        <v/>
      </c>
      <c r="D9840" s="39" t="str">
        <f>IFERROR(__xludf.DUMMYFUNCTION("IFERROR(RANK(raw!$H9839,Filter(raw!$H$2:$H10000,raw!$B$2:$B10000=raw!$B9839),1),"""")"),"")</f>
        <v/>
      </c>
      <c r="E9840" s="40" t="str">
        <f t="array" ref="E9840">IFERROR(INDEX(raw!$B:$H,MATCH(1,(raw!$B:$B=$B9840)*(raw!$D:$D=$C9840),0),7), "n/a")</f>
        <v/>
      </c>
    </row>
    <row r="9841">
      <c r="B9841" s="39" t="str">
        <f>IFERROR(raw!$B9840,"")</f>
        <v/>
      </c>
      <c r="C9841" s="39" t="str">
        <f>IFERROR(raw!$D9840,"")</f>
        <v/>
      </c>
      <c r="D9841" s="39" t="str">
        <f>IFERROR(__xludf.DUMMYFUNCTION("IFERROR(RANK(raw!$H9840,Filter(raw!$H$2:$H10000,raw!$B$2:$B10000=raw!$B9840),1),"""")"),"")</f>
        <v/>
      </c>
      <c r="E9841" s="40" t="str">
        <f t="array" ref="E9841">IFERROR(INDEX(raw!$B:$H,MATCH(1,(raw!$B:$B=$B9841)*(raw!$D:$D=$C9841),0),7), "n/a")</f>
        <v/>
      </c>
    </row>
    <row r="9842">
      <c r="B9842" s="39" t="str">
        <f>IFERROR(raw!$B9841,"")</f>
        <v/>
      </c>
      <c r="C9842" s="39" t="str">
        <f>IFERROR(raw!$D9841,"")</f>
        <v/>
      </c>
      <c r="D9842" s="39" t="str">
        <f>IFERROR(__xludf.DUMMYFUNCTION("IFERROR(RANK(raw!$H9841,Filter(raw!$H$2:$H10000,raw!$B$2:$B10000=raw!$B9841),1),"""")"),"")</f>
        <v/>
      </c>
      <c r="E9842" s="40" t="str">
        <f t="array" ref="E9842">IFERROR(INDEX(raw!$B:$H,MATCH(1,(raw!$B:$B=$B9842)*(raw!$D:$D=$C9842),0),7), "n/a")</f>
        <v/>
      </c>
    </row>
    <row r="9843">
      <c r="B9843" s="39" t="str">
        <f>IFERROR(raw!$B9842,"")</f>
        <v/>
      </c>
      <c r="C9843" s="39" t="str">
        <f>IFERROR(raw!$D9842,"")</f>
        <v/>
      </c>
      <c r="D9843" s="39" t="str">
        <f>IFERROR(__xludf.DUMMYFUNCTION("IFERROR(RANK(raw!$H9842,Filter(raw!$H$2:$H10000,raw!$B$2:$B10000=raw!$B9842),1),"""")"),"")</f>
        <v/>
      </c>
      <c r="E9843" s="40" t="str">
        <f t="array" ref="E9843">IFERROR(INDEX(raw!$B:$H,MATCH(1,(raw!$B:$B=$B9843)*(raw!$D:$D=$C9843),0),7), "n/a")</f>
        <v/>
      </c>
    </row>
    <row r="9844">
      <c r="B9844" s="39" t="str">
        <f>IFERROR(raw!$B9843,"")</f>
        <v/>
      </c>
      <c r="C9844" s="39" t="str">
        <f>IFERROR(raw!$D9843,"")</f>
        <v/>
      </c>
      <c r="D9844" s="39" t="str">
        <f>IFERROR(__xludf.DUMMYFUNCTION("IFERROR(RANK(raw!$H9843,Filter(raw!$H$2:$H10000,raw!$B$2:$B10000=raw!$B9843),1),"""")"),"")</f>
        <v/>
      </c>
      <c r="E9844" s="40" t="str">
        <f t="array" ref="E9844">IFERROR(INDEX(raw!$B:$H,MATCH(1,(raw!$B:$B=$B9844)*(raw!$D:$D=$C9844),0),7), "n/a")</f>
        <v/>
      </c>
    </row>
    <row r="9845">
      <c r="B9845" s="39" t="str">
        <f>IFERROR(raw!$B9844,"")</f>
        <v/>
      </c>
      <c r="C9845" s="39" t="str">
        <f>IFERROR(raw!$D9844,"")</f>
        <v/>
      </c>
      <c r="D9845" s="39" t="str">
        <f>IFERROR(__xludf.DUMMYFUNCTION("IFERROR(RANK(raw!$H9844,Filter(raw!$H$2:$H10000,raw!$B$2:$B10000=raw!$B9844),1),"""")"),"")</f>
        <v/>
      </c>
      <c r="E9845" s="40" t="str">
        <f t="array" ref="E9845">IFERROR(INDEX(raw!$B:$H,MATCH(1,(raw!$B:$B=$B9845)*(raw!$D:$D=$C9845),0),7), "n/a")</f>
        <v/>
      </c>
    </row>
    <row r="9846">
      <c r="B9846" s="39" t="str">
        <f>IFERROR(raw!$B9845,"")</f>
        <v/>
      </c>
      <c r="C9846" s="39" t="str">
        <f>IFERROR(raw!$D9845,"")</f>
        <v/>
      </c>
      <c r="D9846" s="39" t="str">
        <f>IFERROR(__xludf.DUMMYFUNCTION("IFERROR(RANK(raw!$H9845,Filter(raw!$H$2:$H10000,raw!$B$2:$B10000=raw!$B9845),1),"""")"),"")</f>
        <v/>
      </c>
      <c r="E9846" s="40" t="str">
        <f t="array" ref="E9846">IFERROR(INDEX(raw!$B:$H,MATCH(1,(raw!$B:$B=$B9846)*(raw!$D:$D=$C9846),0),7), "n/a")</f>
        <v/>
      </c>
    </row>
    <row r="9847">
      <c r="B9847" s="39" t="str">
        <f>IFERROR(raw!$B9846,"")</f>
        <v/>
      </c>
      <c r="C9847" s="39" t="str">
        <f>IFERROR(raw!$D9846,"")</f>
        <v/>
      </c>
      <c r="D9847" s="39" t="str">
        <f>IFERROR(__xludf.DUMMYFUNCTION("IFERROR(RANK(raw!$H9846,Filter(raw!$H$2:$H10000,raw!$B$2:$B10000=raw!$B9846),1),"""")"),"")</f>
        <v/>
      </c>
      <c r="E9847" s="40" t="str">
        <f t="array" ref="E9847">IFERROR(INDEX(raw!$B:$H,MATCH(1,(raw!$B:$B=$B9847)*(raw!$D:$D=$C9847),0),7), "n/a")</f>
        <v/>
      </c>
    </row>
    <row r="9848">
      <c r="B9848" s="39" t="str">
        <f>IFERROR(raw!$B9847,"")</f>
        <v/>
      </c>
      <c r="C9848" s="39" t="str">
        <f>IFERROR(raw!$D9847,"")</f>
        <v/>
      </c>
      <c r="D9848" s="39" t="str">
        <f>IFERROR(__xludf.DUMMYFUNCTION("IFERROR(RANK(raw!$H9847,Filter(raw!$H$2:$H10000,raw!$B$2:$B10000=raw!$B9847),1),"""")"),"")</f>
        <v/>
      </c>
      <c r="E9848" s="40" t="str">
        <f t="array" ref="E9848">IFERROR(INDEX(raw!$B:$H,MATCH(1,(raw!$B:$B=$B9848)*(raw!$D:$D=$C9848),0),7), "n/a")</f>
        <v/>
      </c>
    </row>
    <row r="9849">
      <c r="B9849" s="39" t="str">
        <f>IFERROR(raw!$B9848,"")</f>
        <v/>
      </c>
      <c r="C9849" s="39" t="str">
        <f>IFERROR(raw!$D9848,"")</f>
        <v/>
      </c>
      <c r="D9849" s="39" t="str">
        <f>IFERROR(__xludf.DUMMYFUNCTION("IFERROR(RANK(raw!$H9848,Filter(raw!$H$2:$H10000,raw!$B$2:$B10000=raw!$B9848),1),"""")"),"")</f>
        <v/>
      </c>
      <c r="E9849" s="40" t="str">
        <f t="array" ref="E9849">IFERROR(INDEX(raw!$B:$H,MATCH(1,(raw!$B:$B=$B9849)*(raw!$D:$D=$C9849),0),7), "n/a")</f>
        <v/>
      </c>
    </row>
    <row r="9850">
      <c r="B9850" s="39" t="str">
        <f>IFERROR(raw!$B9849,"")</f>
        <v/>
      </c>
      <c r="C9850" s="39" t="str">
        <f>IFERROR(raw!$D9849,"")</f>
        <v/>
      </c>
      <c r="D9850" s="39" t="str">
        <f>IFERROR(__xludf.DUMMYFUNCTION("IFERROR(RANK(raw!$H9849,Filter(raw!$H$2:$H10000,raw!$B$2:$B10000=raw!$B9849),1),"""")"),"")</f>
        <v/>
      </c>
      <c r="E9850" s="40" t="str">
        <f t="array" ref="E9850">IFERROR(INDEX(raw!$B:$H,MATCH(1,(raw!$B:$B=$B9850)*(raw!$D:$D=$C9850),0),7), "n/a")</f>
        <v/>
      </c>
    </row>
    <row r="9851">
      <c r="B9851" s="39" t="str">
        <f>IFERROR(raw!$B9850,"")</f>
        <v/>
      </c>
      <c r="C9851" s="39" t="str">
        <f>IFERROR(raw!$D9850,"")</f>
        <v/>
      </c>
      <c r="D9851" s="39" t="str">
        <f>IFERROR(__xludf.DUMMYFUNCTION("IFERROR(RANK(raw!$H9850,Filter(raw!$H$2:$H10000,raw!$B$2:$B10000=raw!$B9850),1),"""")"),"")</f>
        <v/>
      </c>
      <c r="E9851" s="40" t="str">
        <f t="array" ref="E9851">IFERROR(INDEX(raw!$B:$H,MATCH(1,(raw!$B:$B=$B9851)*(raw!$D:$D=$C9851),0),7), "n/a")</f>
        <v/>
      </c>
    </row>
    <row r="9852">
      <c r="B9852" s="39" t="str">
        <f>IFERROR(raw!$B9851,"")</f>
        <v/>
      </c>
      <c r="C9852" s="39" t="str">
        <f>IFERROR(raw!$D9851,"")</f>
        <v/>
      </c>
      <c r="D9852" s="39" t="str">
        <f>IFERROR(__xludf.DUMMYFUNCTION("IFERROR(RANK(raw!$H9851,Filter(raw!$H$2:$H10000,raw!$B$2:$B10000=raw!$B9851),1),"""")"),"")</f>
        <v/>
      </c>
      <c r="E9852" s="40" t="str">
        <f t="array" ref="E9852">IFERROR(INDEX(raw!$B:$H,MATCH(1,(raw!$B:$B=$B9852)*(raw!$D:$D=$C9852),0),7), "n/a")</f>
        <v/>
      </c>
    </row>
    <row r="9853">
      <c r="B9853" s="39" t="str">
        <f>IFERROR(raw!$B9852,"")</f>
        <v/>
      </c>
      <c r="C9853" s="39" t="str">
        <f>IFERROR(raw!$D9852,"")</f>
        <v/>
      </c>
      <c r="D9853" s="39" t="str">
        <f>IFERROR(__xludf.DUMMYFUNCTION("IFERROR(RANK(raw!$H9852,Filter(raw!$H$2:$H10000,raw!$B$2:$B10000=raw!$B9852),1),"""")"),"")</f>
        <v/>
      </c>
      <c r="E9853" s="40" t="str">
        <f t="array" ref="E9853">IFERROR(INDEX(raw!$B:$H,MATCH(1,(raw!$B:$B=$B9853)*(raw!$D:$D=$C9853),0),7), "n/a")</f>
        <v/>
      </c>
    </row>
    <row r="9854">
      <c r="B9854" s="39" t="str">
        <f>IFERROR(raw!$B9853,"")</f>
        <v/>
      </c>
      <c r="C9854" s="39" t="str">
        <f>IFERROR(raw!$D9853,"")</f>
        <v/>
      </c>
      <c r="D9854" s="39" t="str">
        <f>IFERROR(__xludf.DUMMYFUNCTION("IFERROR(RANK(raw!$H9853,Filter(raw!$H$2:$H10000,raw!$B$2:$B10000=raw!$B9853),1),"""")"),"")</f>
        <v/>
      </c>
      <c r="E9854" s="40" t="str">
        <f t="array" ref="E9854">IFERROR(INDEX(raw!$B:$H,MATCH(1,(raw!$B:$B=$B9854)*(raw!$D:$D=$C9854),0),7), "n/a")</f>
        <v/>
      </c>
    </row>
    <row r="9855">
      <c r="B9855" s="39" t="str">
        <f>IFERROR(raw!$B9854,"")</f>
        <v/>
      </c>
      <c r="C9855" s="39" t="str">
        <f>IFERROR(raw!$D9854,"")</f>
        <v/>
      </c>
      <c r="D9855" s="39" t="str">
        <f>IFERROR(__xludf.DUMMYFUNCTION("IFERROR(RANK(raw!$H9854,Filter(raw!$H$2:$H10000,raw!$B$2:$B10000=raw!$B9854),1),"""")"),"")</f>
        <v/>
      </c>
      <c r="E9855" s="40" t="str">
        <f t="array" ref="E9855">IFERROR(INDEX(raw!$B:$H,MATCH(1,(raw!$B:$B=$B9855)*(raw!$D:$D=$C9855),0),7), "n/a")</f>
        <v/>
      </c>
    </row>
    <row r="9856">
      <c r="B9856" s="39" t="str">
        <f>IFERROR(raw!$B9855,"")</f>
        <v/>
      </c>
      <c r="C9856" s="39" t="str">
        <f>IFERROR(raw!$D9855,"")</f>
        <v/>
      </c>
      <c r="D9856" s="39" t="str">
        <f>IFERROR(__xludf.DUMMYFUNCTION("IFERROR(RANK(raw!$H9855,Filter(raw!$H$2:$H10000,raw!$B$2:$B10000=raw!$B9855),1),"""")"),"")</f>
        <v/>
      </c>
      <c r="E9856" s="40" t="str">
        <f t="array" ref="E9856">IFERROR(INDEX(raw!$B:$H,MATCH(1,(raw!$B:$B=$B9856)*(raw!$D:$D=$C9856),0),7), "n/a")</f>
        <v/>
      </c>
    </row>
    <row r="9857">
      <c r="B9857" s="39" t="str">
        <f>IFERROR(raw!$B9856,"")</f>
        <v/>
      </c>
      <c r="C9857" s="39" t="str">
        <f>IFERROR(raw!$D9856,"")</f>
        <v/>
      </c>
      <c r="D9857" s="39" t="str">
        <f>IFERROR(__xludf.DUMMYFUNCTION("IFERROR(RANK(raw!$H9856,Filter(raw!$H$2:$H10000,raw!$B$2:$B10000=raw!$B9856),1),"""")"),"")</f>
        <v/>
      </c>
      <c r="E9857" s="40" t="str">
        <f t="array" ref="E9857">IFERROR(INDEX(raw!$B:$H,MATCH(1,(raw!$B:$B=$B9857)*(raw!$D:$D=$C9857),0),7), "n/a")</f>
        <v/>
      </c>
    </row>
    <row r="9858">
      <c r="B9858" s="39" t="str">
        <f>IFERROR(raw!$B9857,"")</f>
        <v/>
      </c>
      <c r="C9858" s="39" t="str">
        <f>IFERROR(raw!$D9857,"")</f>
        <v/>
      </c>
      <c r="D9858" s="39" t="str">
        <f>IFERROR(__xludf.DUMMYFUNCTION("IFERROR(RANK(raw!$H9857,Filter(raw!$H$2:$H10000,raw!$B$2:$B10000=raw!$B9857),1),"""")"),"")</f>
        <v/>
      </c>
      <c r="E9858" s="40" t="str">
        <f t="array" ref="E9858">IFERROR(INDEX(raw!$B:$H,MATCH(1,(raw!$B:$B=$B9858)*(raw!$D:$D=$C9858),0),7), "n/a")</f>
        <v/>
      </c>
    </row>
    <row r="9859">
      <c r="B9859" s="39" t="str">
        <f>IFERROR(raw!$B9858,"")</f>
        <v/>
      </c>
      <c r="C9859" s="39" t="str">
        <f>IFERROR(raw!$D9858,"")</f>
        <v/>
      </c>
      <c r="D9859" s="39" t="str">
        <f>IFERROR(__xludf.DUMMYFUNCTION("IFERROR(RANK(raw!$H9858,Filter(raw!$H$2:$H10000,raw!$B$2:$B10000=raw!$B9858),1),"""")"),"")</f>
        <v/>
      </c>
      <c r="E9859" s="40" t="str">
        <f t="array" ref="E9859">IFERROR(INDEX(raw!$B:$H,MATCH(1,(raw!$B:$B=$B9859)*(raw!$D:$D=$C9859),0),7), "n/a")</f>
        <v/>
      </c>
    </row>
    <row r="9860">
      <c r="B9860" s="39" t="str">
        <f>IFERROR(raw!$B9859,"")</f>
        <v/>
      </c>
      <c r="C9860" s="39" t="str">
        <f>IFERROR(raw!$D9859,"")</f>
        <v/>
      </c>
      <c r="D9860" s="39" t="str">
        <f>IFERROR(__xludf.DUMMYFUNCTION("IFERROR(RANK(raw!$H9859,Filter(raw!$H$2:$H10000,raw!$B$2:$B10000=raw!$B9859),1),"""")"),"")</f>
        <v/>
      </c>
      <c r="E9860" s="40" t="str">
        <f t="array" ref="E9860">IFERROR(INDEX(raw!$B:$H,MATCH(1,(raw!$B:$B=$B9860)*(raw!$D:$D=$C9860),0),7), "n/a")</f>
        <v/>
      </c>
    </row>
    <row r="9861">
      <c r="B9861" s="39" t="str">
        <f>IFERROR(raw!$B9860,"")</f>
        <v/>
      </c>
      <c r="C9861" s="39" t="str">
        <f>IFERROR(raw!$D9860,"")</f>
        <v/>
      </c>
      <c r="D9861" s="39" t="str">
        <f>IFERROR(__xludf.DUMMYFUNCTION("IFERROR(RANK(raw!$H9860,Filter(raw!$H$2:$H10000,raw!$B$2:$B10000=raw!$B9860),1),"""")"),"")</f>
        <v/>
      </c>
      <c r="E9861" s="40" t="str">
        <f t="array" ref="E9861">IFERROR(INDEX(raw!$B:$H,MATCH(1,(raw!$B:$B=$B9861)*(raw!$D:$D=$C9861),0),7), "n/a")</f>
        <v/>
      </c>
    </row>
    <row r="9862">
      <c r="B9862" s="39" t="str">
        <f>IFERROR(raw!$B9861,"")</f>
        <v/>
      </c>
      <c r="C9862" s="39" t="str">
        <f>IFERROR(raw!$D9861,"")</f>
        <v/>
      </c>
      <c r="D9862" s="39" t="str">
        <f>IFERROR(__xludf.DUMMYFUNCTION("IFERROR(RANK(raw!$H9861,Filter(raw!$H$2:$H10000,raw!$B$2:$B10000=raw!$B9861),1),"""")"),"")</f>
        <v/>
      </c>
      <c r="E9862" s="40" t="str">
        <f t="array" ref="E9862">IFERROR(INDEX(raw!$B:$H,MATCH(1,(raw!$B:$B=$B9862)*(raw!$D:$D=$C9862),0),7), "n/a")</f>
        <v/>
      </c>
    </row>
    <row r="9863">
      <c r="B9863" s="39" t="str">
        <f>IFERROR(raw!$B9862,"")</f>
        <v/>
      </c>
      <c r="C9863" s="39" t="str">
        <f>IFERROR(raw!$D9862,"")</f>
        <v/>
      </c>
      <c r="D9863" s="39" t="str">
        <f>IFERROR(__xludf.DUMMYFUNCTION("IFERROR(RANK(raw!$H9862,Filter(raw!$H$2:$H10000,raw!$B$2:$B10000=raw!$B9862),1),"""")"),"")</f>
        <v/>
      </c>
      <c r="E9863" s="40" t="str">
        <f t="array" ref="E9863">IFERROR(INDEX(raw!$B:$H,MATCH(1,(raw!$B:$B=$B9863)*(raw!$D:$D=$C9863),0),7), "n/a")</f>
        <v/>
      </c>
    </row>
    <row r="9864">
      <c r="B9864" s="39" t="str">
        <f>IFERROR(raw!$B9863,"")</f>
        <v/>
      </c>
      <c r="C9864" s="39" t="str">
        <f>IFERROR(raw!$D9863,"")</f>
        <v/>
      </c>
      <c r="D9864" s="39" t="str">
        <f>IFERROR(__xludf.DUMMYFUNCTION("IFERROR(RANK(raw!$H9863,Filter(raw!$H$2:$H10000,raw!$B$2:$B10000=raw!$B9863),1),"""")"),"")</f>
        <v/>
      </c>
      <c r="E9864" s="40" t="str">
        <f t="array" ref="E9864">IFERROR(INDEX(raw!$B:$H,MATCH(1,(raw!$B:$B=$B9864)*(raw!$D:$D=$C9864),0),7), "n/a")</f>
        <v/>
      </c>
    </row>
    <row r="9865">
      <c r="B9865" s="39" t="str">
        <f>IFERROR(raw!$B9864,"")</f>
        <v/>
      </c>
      <c r="C9865" s="39" t="str">
        <f>IFERROR(raw!$D9864,"")</f>
        <v/>
      </c>
      <c r="D9865" s="39" t="str">
        <f>IFERROR(__xludf.DUMMYFUNCTION("IFERROR(RANK(raw!$H9864,Filter(raw!$H$2:$H10000,raw!$B$2:$B10000=raw!$B9864),1),"""")"),"")</f>
        <v/>
      </c>
      <c r="E9865" s="40" t="str">
        <f t="array" ref="E9865">IFERROR(INDEX(raw!$B:$H,MATCH(1,(raw!$B:$B=$B9865)*(raw!$D:$D=$C9865),0),7), "n/a")</f>
        <v/>
      </c>
    </row>
    <row r="9866">
      <c r="B9866" s="39" t="str">
        <f>IFERROR(raw!$B9865,"")</f>
        <v/>
      </c>
      <c r="C9866" s="39" t="str">
        <f>IFERROR(raw!$D9865,"")</f>
        <v/>
      </c>
      <c r="D9866" s="39" t="str">
        <f>IFERROR(__xludf.DUMMYFUNCTION("IFERROR(RANK(raw!$H9865,Filter(raw!$H$2:$H10000,raw!$B$2:$B10000=raw!$B9865),1),"""")"),"")</f>
        <v/>
      </c>
      <c r="E9866" s="40" t="str">
        <f t="array" ref="E9866">IFERROR(INDEX(raw!$B:$H,MATCH(1,(raw!$B:$B=$B9866)*(raw!$D:$D=$C9866),0),7), "n/a")</f>
        <v/>
      </c>
    </row>
    <row r="9867">
      <c r="B9867" s="39" t="str">
        <f>IFERROR(raw!$B9866,"")</f>
        <v/>
      </c>
      <c r="C9867" s="39" t="str">
        <f>IFERROR(raw!$D9866,"")</f>
        <v/>
      </c>
      <c r="D9867" s="39" t="str">
        <f>IFERROR(__xludf.DUMMYFUNCTION("IFERROR(RANK(raw!$H9866,Filter(raw!$H$2:$H10000,raw!$B$2:$B10000=raw!$B9866),1),"""")"),"")</f>
        <v/>
      </c>
      <c r="E9867" s="40" t="str">
        <f t="array" ref="E9867">IFERROR(INDEX(raw!$B:$H,MATCH(1,(raw!$B:$B=$B9867)*(raw!$D:$D=$C9867),0),7), "n/a")</f>
        <v/>
      </c>
    </row>
    <row r="9868">
      <c r="B9868" s="39" t="str">
        <f>IFERROR(raw!$B9867,"")</f>
        <v/>
      </c>
      <c r="C9868" s="39" t="str">
        <f>IFERROR(raw!$D9867,"")</f>
        <v/>
      </c>
      <c r="D9868" s="39" t="str">
        <f>IFERROR(__xludf.DUMMYFUNCTION("IFERROR(RANK(raw!$H9867,Filter(raw!$H$2:$H10000,raw!$B$2:$B10000=raw!$B9867),1),"""")"),"")</f>
        <v/>
      </c>
      <c r="E9868" s="40" t="str">
        <f t="array" ref="E9868">IFERROR(INDEX(raw!$B:$H,MATCH(1,(raw!$B:$B=$B9868)*(raw!$D:$D=$C9868),0),7), "n/a")</f>
        <v/>
      </c>
    </row>
    <row r="9869">
      <c r="B9869" s="39" t="str">
        <f>IFERROR(raw!$B9868,"")</f>
        <v/>
      </c>
      <c r="C9869" s="39" t="str">
        <f>IFERROR(raw!$D9868,"")</f>
        <v/>
      </c>
      <c r="D9869" s="39" t="str">
        <f>IFERROR(__xludf.DUMMYFUNCTION("IFERROR(RANK(raw!$H9868,Filter(raw!$H$2:$H10000,raw!$B$2:$B10000=raw!$B9868),1),"""")"),"")</f>
        <v/>
      </c>
      <c r="E9869" s="40" t="str">
        <f t="array" ref="E9869">IFERROR(INDEX(raw!$B:$H,MATCH(1,(raw!$B:$B=$B9869)*(raw!$D:$D=$C9869),0),7), "n/a")</f>
        <v/>
      </c>
    </row>
    <row r="9870">
      <c r="B9870" s="39" t="str">
        <f>IFERROR(raw!$B9869,"")</f>
        <v/>
      </c>
      <c r="C9870" s="39" t="str">
        <f>IFERROR(raw!$D9869,"")</f>
        <v/>
      </c>
      <c r="D9870" s="39" t="str">
        <f>IFERROR(__xludf.DUMMYFUNCTION("IFERROR(RANK(raw!$H9869,Filter(raw!$H$2:$H10000,raw!$B$2:$B10000=raw!$B9869),1),"""")"),"")</f>
        <v/>
      </c>
      <c r="E9870" s="40" t="str">
        <f t="array" ref="E9870">IFERROR(INDEX(raw!$B:$H,MATCH(1,(raw!$B:$B=$B9870)*(raw!$D:$D=$C9870),0),7), "n/a")</f>
        <v/>
      </c>
    </row>
    <row r="9871">
      <c r="B9871" s="39" t="str">
        <f>IFERROR(raw!$B9870,"")</f>
        <v/>
      </c>
      <c r="C9871" s="39" t="str">
        <f>IFERROR(raw!$D9870,"")</f>
        <v/>
      </c>
      <c r="D9871" s="39" t="str">
        <f>IFERROR(__xludf.DUMMYFUNCTION("IFERROR(RANK(raw!$H9870,Filter(raw!$H$2:$H10000,raw!$B$2:$B10000=raw!$B9870),1),"""")"),"")</f>
        <v/>
      </c>
      <c r="E9871" s="40" t="str">
        <f t="array" ref="E9871">IFERROR(INDEX(raw!$B:$H,MATCH(1,(raw!$B:$B=$B9871)*(raw!$D:$D=$C9871),0),7), "n/a")</f>
        <v/>
      </c>
    </row>
    <row r="9872">
      <c r="B9872" s="39" t="str">
        <f>IFERROR(raw!$B9871,"")</f>
        <v/>
      </c>
      <c r="C9872" s="39" t="str">
        <f>IFERROR(raw!$D9871,"")</f>
        <v/>
      </c>
      <c r="D9872" s="39" t="str">
        <f>IFERROR(__xludf.DUMMYFUNCTION("IFERROR(RANK(raw!$H9871,Filter(raw!$H$2:$H10000,raw!$B$2:$B10000=raw!$B9871),1),"""")"),"")</f>
        <v/>
      </c>
      <c r="E9872" s="40" t="str">
        <f t="array" ref="E9872">IFERROR(INDEX(raw!$B:$H,MATCH(1,(raw!$B:$B=$B9872)*(raw!$D:$D=$C9872),0),7), "n/a")</f>
        <v/>
      </c>
    </row>
    <row r="9873">
      <c r="B9873" s="39" t="str">
        <f>IFERROR(raw!$B9872,"")</f>
        <v/>
      </c>
      <c r="C9873" s="39" t="str">
        <f>IFERROR(raw!$D9872,"")</f>
        <v/>
      </c>
      <c r="D9873" s="39" t="str">
        <f>IFERROR(__xludf.DUMMYFUNCTION("IFERROR(RANK(raw!$H9872,Filter(raw!$H$2:$H10000,raw!$B$2:$B10000=raw!$B9872),1),"""")"),"")</f>
        <v/>
      </c>
      <c r="E9873" s="40" t="str">
        <f t="array" ref="E9873">IFERROR(INDEX(raw!$B:$H,MATCH(1,(raw!$B:$B=$B9873)*(raw!$D:$D=$C9873),0),7), "n/a")</f>
        <v/>
      </c>
    </row>
    <row r="9874">
      <c r="B9874" s="39" t="str">
        <f>IFERROR(raw!$B9873,"")</f>
        <v/>
      </c>
      <c r="C9874" s="39" t="str">
        <f>IFERROR(raw!$D9873,"")</f>
        <v/>
      </c>
      <c r="D9874" s="39" t="str">
        <f>IFERROR(__xludf.DUMMYFUNCTION("IFERROR(RANK(raw!$H9873,Filter(raw!$H$2:$H10000,raw!$B$2:$B10000=raw!$B9873),1),"""")"),"")</f>
        <v/>
      </c>
      <c r="E9874" s="40" t="str">
        <f t="array" ref="E9874">IFERROR(INDEX(raw!$B:$H,MATCH(1,(raw!$B:$B=$B9874)*(raw!$D:$D=$C9874),0),7), "n/a")</f>
        <v/>
      </c>
    </row>
    <row r="9875">
      <c r="B9875" s="39" t="str">
        <f>IFERROR(raw!$B9874,"")</f>
        <v/>
      </c>
      <c r="C9875" s="39" t="str">
        <f>IFERROR(raw!$D9874,"")</f>
        <v/>
      </c>
      <c r="D9875" s="39" t="str">
        <f>IFERROR(__xludf.DUMMYFUNCTION("IFERROR(RANK(raw!$H9874,Filter(raw!$H$2:$H10000,raw!$B$2:$B10000=raw!$B9874),1),"""")"),"")</f>
        <v/>
      </c>
      <c r="E9875" s="40" t="str">
        <f t="array" ref="E9875">IFERROR(INDEX(raw!$B:$H,MATCH(1,(raw!$B:$B=$B9875)*(raw!$D:$D=$C9875),0),7), "n/a")</f>
        <v/>
      </c>
    </row>
    <row r="9876">
      <c r="B9876" s="39" t="str">
        <f>IFERROR(raw!$B9875,"")</f>
        <v/>
      </c>
      <c r="C9876" s="39" t="str">
        <f>IFERROR(raw!$D9875,"")</f>
        <v/>
      </c>
      <c r="D9876" s="39" t="str">
        <f>IFERROR(__xludf.DUMMYFUNCTION("IFERROR(RANK(raw!$H9875,Filter(raw!$H$2:$H10000,raw!$B$2:$B10000=raw!$B9875),1),"""")"),"")</f>
        <v/>
      </c>
      <c r="E9876" s="40" t="str">
        <f t="array" ref="E9876">IFERROR(INDEX(raw!$B:$H,MATCH(1,(raw!$B:$B=$B9876)*(raw!$D:$D=$C9876),0),7), "n/a")</f>
        <v/>
      </c>
    </row>
    <row r="9877">
      <c r="B9877" s="39" t="str">
        <f>IFERROR(raw!$B9876,"")</f>
        <v/>
      </c>
      <c r="C9877" s="39" t="str">
        <f>IFERROR(raw!$D9876,"")</f>
        <v/>
      </c>
      <c r="D9877" s="39" t="str">
        <f>IFERROR(__xludf.DUMMYFUNCTION("IFERROR(RANK(raw!$H9876,Filter(raw!$H$2:$H10000,raw!$B$2:$B10000=raw!$B9876),1),"""")"),"")</f>
        <v/>
      </c>
      <c r="E9877" s="40" t="str">
        <f t="array" ref="E9877">IFERROR(INDEX(raw!$B:$H,MATCH(1,(raw!$B:$B=$B9877)*(raw!$D:$D=$C9877),0),7), "n/a")</f>
        <v/>
      </c>
    </row>
    <row r="9878">
      <c r="B9878" s="39" t="str">
        <f>IFERROR(raw!$B9877,"")</f>
        <v/>
      </c>
      <c r="C9878" s="39" t="str">
        <f>IFERROR(raw!$D9877,"")</f>
        <v/>
      </c>
      <c r="D9878" s="39" t="str">
        <f>IFERROR(__xludf.DUMMYFUNCTION("IFERROR(RANK(raw!$H9877,Filter(raw!$H$2:$H10000,raw!$B$2:$B10000=raw!$B9877),1),"""")"),"")</f>
        <v/>
      </c>
      <c r="E9878" s="40" t="str">
        <f t="array" ref="E9878">IFERROR(INDEX(raw!$B:$H,MATCH(1,(raw!$B:$B=$B9878)*(raw!$D:$D=$C9878),0),7), "n/a")</f>
        <v/>
      </c>
    </row>
    <row r="9879">
      <c r="B9879" s="39" t="str">
        <f>IFERROR(raw!$B9878,"")</f>
        <v/>
      </c>
      <c r="C9879" s="39" t="str">
        <f>IFERROR(raw!$D9878,"")</f>
        <v/>
      </c>
      <c r="D9879" s="39" t="str">
        <f>IFERROR(__xludf.DUMMYFUNCTION("IFERROR(RANK(raw!$H9878,Filter(raw!$H$2:$H10000,raw!$B$2:$B10000=raw!$B9878),1),"""")"),"")</f>
        <v/>
      </c>
      <c r="E9879" s="40" t="str">
        <f t="array" ref="E9879">IFERROR(INDEX(raw!$B:$H,MATCH(1,(raw!$B:$B=$B9879)*(raw!$D:$D=$C9879),0),7), "n/a")</f>
        <v/>
      </c>
    </row>
    <row r="9880">
      <c r="B9880" s="39" t="str">
        <f>IFERROR(raw!$B9879,"")</f>
        <v/>
      </c>
      <c r="C9880" s="39" t="str">
        <f>IFERROR(raw!$D9879,"")</f>
        <v/>
      </c>
      <c r="D9880" s="39" t="str">
        <f>IFERROR(__xludf.DUMMYFUNCTION("IFERROR(RANK(raw!$H9879,Filter(raw!$H$2:$H10000,raw!$B$2:$B10000=raw!$B9879),1),"""")"),"")</f>
        <v/>
      </c>
      <c r="E9880" s="40" t="str">
        <f t="array" ref="E9880">IFERROR(INDEX(raw!$B:$H,MATCH(1,(raw!$B:$B=$B9880)*(raw!$D:$D=$C9880),0),7), "n/a")</f>
        <v/>
      </c>
    </row>
    <row r="9881">
      <c r="B9881" s="39" t="str">
        <f>IFERROR(raw!$B9880,"")</f>
        <v/>
      </c>
      <c r="C9881" s="39" t="str">
        <f>IFERROR(raw!$D9880,"")</f>
        <v/>
      </c>
      <c r="D9881" s="39" t="str">
        <f>IFERROR(__xludf.DUMMYFUNCTION("IFERROR(RANK(raw!$H9880,Filter(raw!$H$2:$H10000,raw!$B$2:$B10000=raw!$B9880),1),"""")"),"")</f>
        <v/>
      </c>
      <c r="E9881" s="40" t="str">
        <f t="array" ref="E9881">IFERROR(INDEX(raw!$B:$H,MATCH(1,(raw!$B:$B=$B9881)*(raw!$D:$D=$C9881),0),7), "n/a")</f>
        <v/>
      </c>
    </row>
    <row r="9882">
      <c r="B9882" s="39" t="str">
        <f>IFERROR(raw!$B9881,"")</f>
        <v/>
      </c>
      <c r="C9882" s="39" t="str">
        <f>IFERROR(raw!$D9881,"")</f>
        <v/>
      </c>
      <c r="D9882" s="39" t="str">
        <f>IFERROR(__xludf.DUMMYFUNCTION("IFERROR(RANK(raw!$H9881,Filter(raw!$H$2:$H10000,raw!$B$2:$B10000=raw!$B9881),1),"""")"),"")</f>
        <v/>
      </c>
      <c r="E9882" s="40" t="str">
        <f t="array" ref="E9882">IFERROR(INDEX(raw!$B:$H,MATCH(1,(raw!$B:$B=$B9882)*(raw!$D:$D=$C9882),0),7), "n/a")</f>
        <v/>
      </c>
    </row>
    <row r="9883">
      <c r="B9883" s="39" t="str">
        <f>IFERROR(raw!$B9882,"")</f>
        <v/>
      </c>
      <c r="C9883" s="39" t="str">
        <f>IFERROR(raw!$D9882,"")</f>
        <v/>
      </c>
      <c r="D9883" s="39" t="str">
        <f>IFERROR(__xludf.DUMMYFUNCTION("IFERROR(RANK(raw!$H9882,Filter(raw!$H$2:$H10000,raw!$B$2:$B10000=raw!$B9882),1),"""")"),"")</f>
        <v/>
      </c>
      <c r="E9883" s="40" t="str">
        <f t="array" ref="E9883">IFERROR(INDEX(raw!$B:$H,MATCH(1,(raw!$B:$B=$B9883)*(raw!$D:$D=$C9883),0),7), "n/a")</f>
        <v/>
      </c>
    </row>
    <row r="9884">
      <c r="B9884" s="39" t="str">
        <f>IFERROR(raw!$B9883,"")</f>
        <v/>
      </c>
      <c r="C9884" s="39" t="str">
        <f>IFERROR(raw!$D9883,"")</f>
        <v/>
      </c>
      <c r="D9884" s="39" t="str">
        <f>IFERROR(__xludf.DUMMYFUNCTION("IFERROR(RANK(raw!$H9883,Filter(raw!$H$2:$H10000,raw!$B$2:$B10000=raw!$B9883),1),"""")"),"")</f>
        <v/>
      </c>
      <c r="E9884" s="40" t="str">
        <f t="array" ref="E9884">IFERROR(INDEX(raw!$B:$H,MATCH(1,(raw!$B:$B=$B9884)*(raw!$D:$D=$C9884),0),7), "n/a")</f>
        <v/>
      </c>
    </row>
    <row r="9885">
      <c r="B9885" s="39" t="str">
        <f>IFERROR(raw!$B9884,"")</f>
        <v/>
      </c>
      <c r="C9885" s="39" t="str">
        <f>IFERROR(raw!$D9884,"")</f>
        <v/>
      </c>
      <c r="D9885" s="39" t="str">
        <f>IFERROR(__xludf.DUMMYFUNCTION("IFERROR(RANK(raw!$H9884,Filter(raw!$H$2:$H10000,raw!$B$2:$B10000=raw!$B9884),1),"""")"),"")</f>
        <v/>
      </c>
      <c r="E9885" s="40" t="str">
        <f t="array" ref="E9885">IFERROR(INDEX(raw!$B:$H,MATCH(1,(raw!$B:$B=$B9885)*(raw!$D:$D=$C9885),0),7), "n/a")</f>
        <v/>
      </c>
    </row>
    <row r="9886">
      <c r="B9886" s="39" t="str">
        <f>IFERROR(raw!$B9885,"")</f>
        <v/>
      </c>
      <c r="C9886" s="39" t="str">
        <f>IFERROR(raw!$D9885,"")</f>
        <v/>
      </c>
      <c r="D9886" s="39" t="str">
        <f>IFERROR(__xludf.DUMMYFUNCTION("IFERROR(RANK(raw!$H9885,Filter(raw!$H$2:$H10000,raw!$B$2:$B10000=raw!$B9885),1),"""")"),"")</f>
        <v/>
      </c>
      <c r="E9886" s="40" t="str">
        <f t="array" ref="E9886">IFERROR(INDEX(raw!$B:$H,MATCH(1,(raw!$B:$B=$B9886)*(raw!$D:$D=$C9886),0),7), "n/a")</f>
        <v/>
      </c>
    </row>
    <row r="9887">
      <c r="B9887" s="39" t="str">
        <f>IFERROR(raw!$B9886,"")</f>
        <v/>
      </c>
      <c r="C9887" s="39" t="str">
        <f>IFERROR(raw!$D9886,"")</f>
        <v/>
      </c>
      <c r="D9887" s="39" t="str">
        <f>IFERROR(__xludf.DUMMYFUNCTION("IFERROR(RANK(raw!$H9886,Filter(raw!$H$2:$H10000,raw!$B$2:$B10000=raw!$B9886),1),"""")"),"")</f>
        <v/>
      </c>
      <c r="E9887" s="40" t="str">
        <f t="array" ref="E9887">IFERROR(INDEX(raw!$B:$H,MATCH(1,(raw!$B:$B=$B9887)*(raw!$D:$D=$C9887),0),7), "n/a")</f>
        <v/>
      </c>
    </row>
    <row r="9888">
      <c r="B9888" s="39" t="str">
        <f>IFERROR(raw!$B9887,"")</f>
        <v/>
      </c>
      <c r="C9888" s="39" t="str">
        <f>IFERROR(raw!$D9887,"")</f>
        <v/>
      </c>
      <c r="D9888" s="39" t="str">
        <f>IFERROR(__xludf.DUMMYFUNCTION("IFERROR(RANK(raw!$H9887,Filter(raw!$H$2:$H10000,raw!$B$2:$B10000=raw!$B9887),1),"""")"),"")</f>
        <v/>
      </c>
      <c r="E9888" s="40" t="str">
        <f t="array" ref="E9888">IFERROR(INDEX(raw!$B:$H,MATCH(1,(raw!$B:$B=$B9888)*(raw!$D:$D=$C9888),0),7), "n/a")</f>
        <v/>
      </c>
    </row>
    <row r="9889">
      <c r="B9889" s="39" t="str">
        <f>IFERROR(raw!$B9888,"")</f>
        <v/>
      </c>
      <c r="C9889" s="39" t="str">
        <f>IFERROR(raw!$D9888,"")</f>
        <v/>
      </c>
      <c r="D9889" s="39" t="str">
        <f>IFERROR(__xludf.DUMMYFUNCTION("IFERROR(RANK(raw!$H9888,Filter(raw!$H$2:$H10000,raw!$B$2:$B10000=raw!$B9888),1),"""")"),"")</f>
        <v/>
      </c>
      <c r="E9889" s="40" t="str">
        <f t="array" ref="E9889">IFERROR(INDEX(raw!$B:$H,MATCH(1,(raw!$B:$B=$B9889)*(raw!$D:$D=$C9889),0),7), "n/a")</f>
        <v/>
      </c>
    </row>
    <row r="9890">
      <c r="B9890" s="39" t="str">
        <f>IFERROR(raw!$B9889,"")</f>
        <v/>
      </c>
      <c r="C9890" s="39" t="str">
        <f>IFERROR(raw!$D9889,"")</f>
        <v/>
      </c>
      <c r="D9890" s="39" t="str">
        <f>IFERROR(__xludf.DUMMYFUNCTION("IFERROR(RANK(raw!$H9889,Filter(raw!$H$2:$H10000,raw!$B$2:$B10000=raw!$B9889),1),"""")"),"")</f>
        <v/>
      </c>
      <c r="E9890" s="40" t="str">
        <f t="array" ref="E9890">IFERROR(INDEX(raw!$B:$H,MATCH(1,(raw!$B:$B=$B9890)*(raw!$D:$D=$C9890),0),7), "n/a")</f>
        <v/>
      </c>
    </row>
    <row r="9891">
      <c r="B9891" s="39" t="str">
        <f>IFERROR(raw!$B9890,"")</f>
        <v/>
      </c>
      <c r="C9891" s="39" t="str">
        <f>IFERROR(raw!$D9890,"")</f>
        <v/>
      </c>
      <c r="D9891" s="39" t="str">
        <f>IFERROR(__xludf.DUMMYFUNCTION("IFERROR(RANK(raw!$H9890,Filter(raw!$H$2:$H10000,raw!$B$2:$B10000=raw!$B9890),1),"""")"),"")</f>
        <v/>
      </c>
      <c r="E9891" s="40" t="str">
        <f t="array" ref="E9891">IFERROR(INDEX(raw!$B:$H,MATCH(1,(raw!$B:$B=$B9891)*(raw!$D:$D=$C9891),0),7), "n/a")</f>
        <v/>
      </c>
    </row>
    <row r="9892">
      <c r="B9892" s="39" t="str">
        <f>IFERROR(raw!$B9891,"")</f>
        <v/>
      </c>
      <c r="C9892" s="39" t="str">
        <f>IFERROR(raw!$D9891,"")</f>
        <v/>
      </c>
      <c r="D9892" s="39" t="str">
        <f>IFERROR(__xludf.DUMMYFUNCTION("IFERROR(RANK(raw!$H9891,Filter(raw!$H$2:$H10000,raw!$B$2:$B10000=raw!$B9891),1),"""")"),"")</f>
        <v/>
      </c>
      <c r="E9892" s="40" t="str">
        <f t="array" ref="E9892">IFERROR(INDEX(raw!$B:$H,MATCH(1,(raw!$B:$B=$B9892)*(raw!$D:$D=$C9892),0),7), "n/a")</f>
        <v/>
      </c>
    </row>
    <row r="9893">
      <c r="B9893" s="39" t="str">
        <f>IFERROR(raw!$B9892,"")</f>
        <v/>
      </c>
      <c r="C9893" s="39" t="str">
        <f>IFERROR(raw!$D9892,"")</f>
        <v/>
      </c>
      <c r="D9893" s="39" t="str">
        <f>IFERROR(__xludf.DUMMYFUNCTION("IFERROR(RANK(raw!$H9892,Filter(raw!$H$2:$H10000,raw!$B$2:$B10000=raw!$B9892),1),"""")"),"")</f>
        <v/>
      </c>
      <c r="E9893" s="40" t="str">
        <f t="array" ref="E9893">IFERROR(INDEX(raw!$B:$H,MATCH(1,(raw!$B:$B=$B9893)*(raw!$D:$D=$C9893),0),7), "n/a")</f>
        <v/>
      </c>
    </row>
    <row r="9894">
      <c r="B9894" s="39" t="str">
        <f>IFERROR(raw!$B9893,"")</f>
        <v/>
      </c>
      <c r="C9894" s="39" t="str">
        <f>IFERROR(raw!$D9893,"")</f>
        <v/>
      </c>
      <c r="D9894" s="39" t="str">
        <f>IFERROR(__xludf.DUMMYFUNCTION("IFERROR(RANK(raw!$H9893,Filter(raw!$H$2:$H10000,raw!$B$2:$B10000=raw!$B9893),1),"""")"),"")</f>
        <v/>
      </c>
      <c r="E9894" s="40" t="str">
        <f t="array" ref="E9894">IFERROR(INDEX(raw!$B:$H,MATCH(1,(raw!$B:$B=$B9894)*(raw!$D:$D=$C9894),0),7), "n/a")</f>
        <v/>
      </c>
    </row>
    <row r="9895">
      <c r="B9895" s="39" t="str">
        <f>IFERROR(raw!$B9894,"")</f>
        <v/>
      </c>
      <c r="C9895" s="39" t="str">
        <f>IFERROR(raw!$D9894,"")</f>
        <v/>
      </c>
      <c r="D9895" s="39" t="str">
        <f>IFERROR(__xludf.DUMMYFUNCTION("IFERROR(RANK(raw!$H9894,Filter(raw!$H$2:$H10000,raw!$B$2:$B10000=raw!$B9894),1),"""")"),"")</f>
        <v/>
      </c>
      <c r="E9895" s="40" t="str">
        <f t="array" ref="E9895">IFERROR(INDEX(raw!$B:$H,MATCH(1,(raw!$B:$B=$B9895)*(raw!$D:$D=$C9895),0),7), "n/a")</f>
        <v/>
      </c>
    </row>
    <row r="9896">
      <c r="B9896" s="39" t="str">
        <f>IFERROR(raw!$B9895,"")</f>
        <v/>
      </c>
      <c r="C9896" s="39" t="str">
        <f>IFERROR(raw!$D9895,"")</f>
        <v/>
      </c>
      <c r="D9896" s="39" t="str">
        <f>IFERROR(__xludf.DUMMYFUNCTION("IFERROR(RANK(raw!$H9895,Filter(raw!$H$2:$H10000,raw!$B$2:$B10000=raw!$B9895),1),"""")"),"")</f>
        <v/>
      </c>
      <c r="E9896" s="40" t="str">
        <f t="array" ref="E9896">IFERROR(INDEX(raw!$B:$H,MATCH(1,(raw!$B:$B=$B9896)*(raw!$D:$D=$C9896),0),7), "n/a")</f>
        <v/>
      </c>
    </row>
    <row r="9897">
      <c r="B9897" s="39" t="str">
        <f>IFERROR(raw!$B9896,"")</f>
        <v/>
      </c>
      <c r="C9897" s="39" t="str">
        <f>IFERROR(raw!$D9896,"")</f>
        <v/>
      </c>
      <c r="D9897" s="39" t="str">
        <f>IFERROR(__xludf.DUMMYFUNCTION("IFERROR(RANK(raw!$H9896,Filter(raw!$H$2:$H10000,raw!$B$2:$B10000=raw!$B9896),1),"""")"),"")</f>
        <v/>
      </c>
      <c r="E9897" s="40" t="str">
        <f t="array" ref="E9897">IFERROR(INDEX(raw!$B:$H,MATCH(1,(raw!$B:$B=$B9897)*(raw!$D:$D=$C9897),0),7), "n/a")</f>
        <v/>
      </c>
    </row>
    <row r="9898">
      <c r="B9898" s="39" t="str">
        <f>IFERROR(raw!$B9897,"")</f>
        <v/>
      </c>
      <c r="C9898" s="39" t="str">
        <f>IFERROR(raw!$D9897,"")</f>
        <v/>
      </c>
      <c r="D9898" s="39" t="str">
        <f>IFERROR(__xludf.DUMMYFUNCTION("IFERROR(RANK(raw!$H9897,Filter(raw!$H$2:$H10000,raw!$B$2:$B10000=raw!$B9897),1),"""")"),"")</f>
        <v/>
      </c>
      <c r="E9898" s="40" t="str">
        <f t="array" ref="E9898">IFERROR(INDEX(raw!$B:$H,MATCH(1,(raw!$B:$B=$B9898)*(raw!$D:$D=$C9898),0),7), "n/a")</f>
        <v/>
      </c>
    </row>
    <row r="9899">
      <c r="B9899" s="39" t="str">
        <f>IFERROR(raw!$B9898,"")</f>
        <v/>
      </c>
      <c r="C9899" s="39" t="str">
        <f>IFERROR(raw!$D9898,"")</f>
        <v/>
      </c>
      <c r="D9899" s="39" t="str">
        <f>IFERROR(__xludf.DUMMYFUNCTION("IFERROR(RANK(raw!$H9898,Filter(raw!$H$2:$H10000,raw!$B$2:$B10000=raw!$B9898),1),"""")"),"")</f>
        <v/>
      </c>
      <c r="E9899" s="40" t="str">
        <f t="array" ref="E9899">IFERROR(INDEX(raw!$B:$H,MATCH(1,(raw!$B:$B=$B9899)*(raw!$D:$D=$C9899),0),7), "n/a")</f>
        <v/>
      </c>
    </row>
    <row r="9900">
      <c r="B9900" s="39" t="str">
        <f>IFERROR(raw!$B9899,"")</f>
        <v/>
      </c>
      <c r="C9900" s="39" t="str">
        <f>IFERROR(raw!$D9899,"")</f>
        <v/>
      </c>
      <c r="D9900" s="39" t="str">
        <f>IFERROR(__xludf.DUMMYFUNCTION("IFERROR(RANK(raw!$H9899,Filter(raw!$H$2:$H10000,raw!$B$2:$B10000=raw!$B9899),1),"""")"),"")</f>
        <v/>
      </c>
      <c r="E9900" s="40" t="str">
        <f t="array" ref="E9900">IFERROR(INDEX(raw!$B:$H,MATCH(1,(raw!$B:$B=$B9900)*(raw!$D:$D=$C9900),0),7), "n/a")</f>
        <v/>
      </c>
    </row>
    <row r="9901">
      <c r="B9901" s="39" t="str">
        <f>IFERROR(raw!$B9900,"")</f>
        <v/>
      </c>
      <c r="C9901" s="39" t="str">
        <f>IFERROR(raw!$D9900,"")</f>
        <v/>
      </c>
      <c r="D9901" s="39" t="str">
        <f>IFERROR(__xludf.DUMMYFUNCTION("IFERROR(RANK(raw!$H9900,Filter(raw!$H$2:$H10000,raw!$B$2:$B10000=raw!$B9900),1),"""")"),"")</f>
        <v/>
      </c>
      <c r="E9901" s="40" t="str">
        <f t="array" ref="E9901">IFERROR(INDEX(raw!$B:$H,MATCH(1,(raw!$B:$B=$B9901)*(raw!$D:$D=$C9901),0),7), "n/a")</f>
        <v/>
      </c>
    </row>
    <row r="9902">
      <c r="B9902" s="39" t="str">
        <f>IFERROR(raw!$B9901,"")</f>
        <v/>
      </c>
      <c r="C9902" s="39" t="str">
        <f>IFERROR(raw!$D9901,"")</f>
        <v/>
      </c>
      <c r="D9902" s="39" t="str">
        <f>IFERROR(__xludf.DUMMYFUNCTION("IFERROR(RANK(raw!$H9901,Filter(raw!$H$2:$H10000,raw!$B$2:$B10000=raw!$B9901),1),"""")"),"")</f>
        <v/>
      </c>
      <c r="E9902" s="40" t="str">
        <f t="array" ref="E9902">IFERROR(INDEX(raw!$B:$H,MATCH(1,(raw!$B:$B=$B9902)*(raw!$D:$D=$C9902),0),7), "n/a")</f>
        <v/>
      </c>
    </row>
    <row r="9903">
      <c r="B9903" s="39" t="str">
        <f>IFERROR(raw!$B9902,"")</f>
        <v/>
      </c>
      <c r="C9903" s="39" t="str">
        <f>IFERROR(raw!$D9902,"")</f>
        <v/>
      </c>
      <c r="D9903" s="39" t="str">
        <f>IFERROR(__xludf.DUMMYFUNCTION("IFERROR(RANK(raw!$H9902,Filter(raw!$H$2:$H10000,raw!$B$2:$B10000=raw!$B9902),1),"""")"),"")</f>
        <v/>
      </c>
      <c r="E9903" s="40" t="str">
        <f t="array" ref="E9903">IFERROR(INDEX(raw!$B:$H,MATCH(1,(raw!$B:$B=$B9903)*(raw!$D:$D=$C9903),0),7), "n/a")</f>
        <v/>
      </c>
    </row>
    <row r="9904">
      <c r="B9904" s="39" t="str">
        <f>IFERROR(raw!$B9903,"")</f>
        <v/>
      </c>
      <c r="C9904" s="39" t="str">
        <f>IFERROR(raw!$D9903,"")</f>
        <v/>
      </c>
      <c r="D9904" s="39" t="str">
        <f>IFERROR(__xludf.DUMMYFUNCTION("IFERROR(RANK(raw!$H9903,Filter(raw!$H$2:$H10000,raw!$B$2:$B10000=raw!$B9903),1),"""")"),"")</f>
        <v/>
      </c>
      <c r="E9904" s="40" t="str">
        <f t="array" ref="E9904">IFERROR(INDEX(raw!$B:$H,MATCH(1,(raw!$B:$B=$B9904)*(raw!$D:$D=$C9904),0),7), "n/a")</f>
        <v/>
      </c>
    </row>
    <row r="9905">
      <c r="B9905" s="39" t="str">
        <f>IFERROR(raw!$B9904,"")</f>
        <v/>
      </c>
      <c r="C9905" s="39" t="str">
        <f>IFERROR(raw!$D9904,"")</f>
        <v/>
      </c>
      <c r="D9905" s="39" t="str">
        <f>IFERROR(__xludf.DUMMYFUNCTION("IFERROR(RANK(raw!$H9904,Filter(raw!$H$2:$H10000,raw!$B$2:$B10000=raw!$B9904),1),"""")"),"")</f>
        <v/>
      </c>
      <c r="E9905" s="40" t="str">
        <f t="array" ref="E9905">IFERROR(INDEX(raw!$B:$H,MATCH(1,(raw!$B:$B=$B9905)*(raw!$D:$D=$C9905),0),7), "n/a")</f>
        <v/>
      </c>
    </row>
    <row r="9906">
      <c r="B9906" s="39" t="str">
        <f>IFERROR(raw!$B9905,"")</f>
        <v/>
      </c>
      <c r="C9906" s="39" t="str">
        <f>IFERROR(raw!$D9905,"")</f>
        <v/>
      </c>
      <c r="D9906" s="39" t="str">
        <f>IFERROR(__xludf.DUMMYFUNCTION("IFERROR(RANK(raw!$H9905,Filter(raw!$H$2:$H10000,raw!$B$2:$B10000=raw!$B9905),1),"""")"),"")</f>
        <v/>
      </c>
      <c r="E9906" s="40" t="str">
        <f t="array" ref="E9906">IFERROR(INDEX(raw!$B:$H,MATCH(1,(raw!$B:$B=$B9906)*(raw!$D:$D=$C9906),0),7), "n/a")</f>
        <v/>
      </c>
    </row>
    <row r="9907">
      <c r="B9907" s="39" t="str">
        <f>IFERROR(raw!$B9906,"")</f>
        <v/>
      </c>
      <c r="C9907" s="39" t="str">
        <f>IFERROR(raw!$D9906,"")</f>
        <v/>
      </c>
      <c r="D9907" s="39" t="str">
        <f>IFERROR(__xludf.DUMMYFUNCTION("IFERROR(RANK(raw!$H9906,Filter(raw!$H$2:$H10000,raw!$B$2:$B10000=raw!$B9906),1),"""")"),"")</f>
        <v/>
      </c>
      <c r="E9907" s="40" t="str">
        <f t="array" ref="E9907">IFERROR(INDEX(raw!$B:$H,MATCH(1,(raw!$B:$B=$B9907)*(raw!$D:$D=$C9907),0),7), "n/a")</f>
        <v/>
      </c>
    </row>
    <row r="9908">
      <c r="B9908" s="39" t="str">
        <f>IFERROR(raw!$B9907,"")</f>
        <v/>
      </c>
      <c r="C9908" s="39" t="str">
        <f>IFERROR(raw!$D9907,"")</f>
        <v/>
      </c>
      <c r="D9908" s="39" t="str">
        <f>IFERROR(__xludf.DUMMYFUNCTION("IFERROR(RANK(raw!$H9907,Filter(raw!$H$2:$H10000,raw!$B$2:$B10000=raw!$B9907),1),"""")"),"")</f>
        <v/>
      </c>
      <c r="E9908" s="40" t="str">
        <f t="array" ref="E9908">IFERROR(INDEX(raw!$B:$H,MATCH(1,(raw!$B:$B=$B9908)*(raw!$D:$D=$C9908),0),7), "n/a")</f>
        <v/>
      </c>
    </row>
    <row r="9909">
      <c r="B9909" s="39" t="str">
        <f>IFERROR(raw!$B9908,"")</f>
        <v/>
      </c>
      <c r="C9909" s="39" t="str">
        <f>IFERROR(raw!$D9908,"")</f>
        <v/>
      </c>
      <c r="D9909" s="39" t="str">
        <f>IFERROR(__xludf.DUMMYFUNCTION("IFERROR(RANK(raw!$H9908,Filter(raw!$H$2:$H10000,raw!$B$2:$B10000=raw!$B9908),1),"""")"),"")</f>
        <v/>
      </c>
      <c r="E9909" s="40" t="str">
        <f t="array" ref="E9909">IFERROR(INDEX(raw!$B:$H,MATCH(1,(raw!$B:$B=$B9909)*(raw!$D:$D=$C9909),0),7), "n/a")</f>
        <v/>
      </c>
    </row>
    <row r="9910">
      <c r="B9910" s="39" t="str">
        <f>IFERROR(raw!$B9909,"")</f>
        <v/>
      </c>
      <c r="C9910" s="39" t="str">
        <f>IFERROR(raw!$D9909,"")</f>
        <v/>
      </c>
      <c r="D9910" s="39" t="str">
        <f>IFERROR(__xludf.DUMMYFUNCTION("IFERROR(RANK(raw!$H9909,Filter(raw!$H$2:$H10000,raw!$B$2:$B10000=raw!$B9909),1),"""")"),"")</f>
        <v/>
      </c>
      <c r="E9910" s="40" t="str">
        <f t="array" ref="E9910">IFERROR(INDEX(raw!$B:$H,MATCH(1,(raw!$B:$B=$B9910)*(raw!$D:$D=$C9910),0),7), "n/a")</f>
        <v/>
      </c>
    </row>
    <row r="9911">
      <c r="B9911" s="39" t="str">
        <f>IFERROR(raw!$B9910,"")</f>
        <v/>
      </c>
      <c r="C9911" s="39" t="str">
        <f>IFERROR(raw!$D9910,"")</f>
        <v/>
      </c>
      <c r="D9911" s="39" t="str">
        <f>IFERROR(__xludf.DUMMYFUNCTION("IFERROR(RANK(raw!$H9910,Filter(raw!$H$2:$H10000,raw!$B$2:$B10000=raw!$B9910),1),"""")"),"")</f>
        <v/>
      </c>
      <c r="E9911" s="40" t="str">
        <f t="array" ref="E9911">IFERROR(INDEX(raw!$B:$H,MATCH(1,(raw!$B:$B=$B9911)*(raw!$D:$D=$C9911),0),7), "n/a")</f>
        <v/>
      </c>
    </row>
    <row r="9912">
      <c r="B9912" s="39" t="str">
        <f>IFERROR(raw!$B9911,"")</f>
        <v/>
      </c>
      <c r="C9912" s="39" t="str">
        <f>IFERROR(raw!$D9911,"")</f>
        <v/>
      </c>
      <c r="D9912" s="39" t="str">
        <f>IFERROR(__xludf.DUMMYFUNCTION("IFERROR(RANK(raw!$H9911,Filter(raw!$H$2:$H10000,raw!$B$2:$B10000=raw!$B9911),1),"""")"),"")</f>
        <v/>
      </c>
      <c r="E9912" s="40" t="str">
        <f t="array" ref="E9912">IFERROR(INDEX(raw!$B:$H,MATCH(1,(raw!$B:$B=$B9912)*(raw!$D:$D=$C9912),0),7), "n/a")</f>
        <v/>
      </c>
    </row>
    <row r="9913">
      <c r="B9913" s="39" t="str">
        <f>IFERROR(raw!$B9912,"")</f>
        <v/>
      </c>
      <c r="C9913" s="39" t="str">
        <f>IFERROR(raw!$D9912,"")</f>
        <v/>
      </c>
      <c r="D9913" s="39" t="str">
        <f>IFERROR(__xludf.DUMMYFUNCTION("IFERROR(RANK(raw!$H9912,Filter(raw!$H$2:$H10000,raw!$B$2:$B10000=raw!$B9912),1),"""")"),"")</f>
        <v/>
      </c>
      <c r="E9913" s="40" t="str">
        <f t="array" ref="E9913">IFERROR(INDEX(raw!$B:$H,MATCH(1,(raw!$B:$B=$B9913)*(raw!$D:$D=$C9913),0),7), "n/a")</f>
        <v/>
      </c>
    </row>
    <row r="9914">
      <c r="B9914" s="39" t="str">
        <f>IFERROR(raw!$B9913,"")</f>
        <v/>
      </c>
      <c r="C9914" s="39" t="str">
        <f>IFERROR(raw!$D9913,"")</f>
        <v/>
      </c>
      <c r="D9914" s="39" t="str">
        <f>IFERROR(__xludf.DUMMYFUNCTION("IFERROR(RANK(raw!$H9913,Filter(raw!$H$2:$H10000,raw!$B$2:$B10000=raw!$B9913),1),"""")"),"")</f>
        <v/>
      </c>
      <c r="E9914" s="40" t="str">
        <f t="array" ref="E9914">IFERROR(INDEX(raw!$B:$H,MATCH(1,(raw!$B:$B=$B9914)*(raw!$D:$D=$C9914),0),7), "n/a")</f>
        <v/>
      </c>
    </row>
    <row r="9915">
      <c r="B9915" s="39" t="str">
        <f>IFERROR(raw!$B9914,"")</f>
        <v/>
      </c>
      <c r="C9915" s="39" t="str">
        <f>IFERROR(raw!$D9914,"")</f>
        <v/>
      </c>
      <c r="D9915" s="39" t="str">
        <f>IFERROR(__xludf.DUMMYFUNCTION("IFERROR(RANK(raw!$H9914,Filter(raw!$H$2:$H10000,raw!$B$2:$B10000=raw!$B9914),1),"""")"),"")</f>
        <v/>
      </c>
      <c r="E9915" s="40" t="str">
        <f t="array" ref="E9915">IFERROR(INDEX(raw!$B:$H,MATCH(1,(raw!$B:$B=$B9915)*(raw!$D:$D=$C9915),0),7), "n/a")</f>
        <v/>
      </c>
    </row>
    <row r="9916">
      <c r="B9916" s="39" t="str">
        <f>IFERROR(raw!$B9915,"")</f>
        <v/>
      </c>
      <c r="C9916" s="39" t="str">
        <f>IFERROR(raw!$D9915,"")</f>
        <v/>
      </c>
      <c r="D9916" s="39" t="str">
        <f>IFERROR(__xludf.DUMMYFUNCTION("IFERROR(RANK(raw!$H9915,Filter(raw!$H$2:$H10000,raw!$B$2:$B10000=raw!$B9915),1),"""")"),"")</f>
        <v/>
      </c>
      <c r="E9916" s="40" t="str">
        <f t="array" ref="E9916">IFERROR(INDEX(raw!$B:$H,MATCH(1,(raw!$B:$B=$B9916)*(raw!$D:$D=$C9916),0),7), "n/a")</f>
        <v/>
      </c>
    </row>
    <row r="9917">
      <c r="B9917" s="39" t="str">
        <f>IFERROR(raw!$B9916,"")</f>
        <v/>
      </c>
      <c r="C9917" s="39" t="str">
        <f>IFERROR(raw!$D9916,"")</f>
        <v/>
      </c>
      <c r="D9917" s="39" t="str">
        <f>IFERROR(__xludf.DUMMYFUNCTION("IFERROR(RANK(raw!$H9916,Filter(raw!$H$2:$H10000,raw!$B$2:$B10000=raw!$B9916),1),"""")"),"")</f>
        <v/>
      </c>
      <c r="E9917" s="40" t="str">
        <f t="array" ref="E9917">IFERROR(INDEX(raw!$B:$H,MATCH(1,(raw!$B:$B=$B9917)*(raw!$D:$D=$C9917),0),7), "n/a")</f>
        <v/>
      </c>
    </row>
    <row r="9918">
      <c r="B9918" s="39" t="str">
        <f>IFERROR(raw!$B9917,"")</f>
        <v/>
      </c>
      <c r="C9918" s="39" t="str">
        <f>IFERROR(raw!$D9917,"")</f>
        <v/>
      </c>
      <c r="D9918" s="39" t="str">
        <f>IFERROR(__xludf.DUMMYFUNCTION("IFERROR(RANK(raw!$H9917,Filter(raw!$H$2:$H10000,raw!$B$2:$B10000=raw!$B9917),1),"""")"),"")</f>
        <v/>
      </c>
      <c r="E9918" s="40" t="str">
        <f t="array" ref="E9918">IFERROR(INDEX(raw!$B:$H,MATCH(1,(raw!$B:$B=$B9918)*(raw!$D:$D=$C9918),0),7), "n/a")</f>
        <v/>
      </c>
    </row>
    <row r="9919">
      <c r="B9919" s="39" t="str">
        <f>IFERROR(raw!$B9918,"")</f>
        <v/>
      </c>
      <c r="C9919" s="39" t="str">
        <f>IFERROR(raw!$D9918,"")</f>
        <v/>
      </c>
      <c r="D9919" s="39" t="str">
        <f>IFERROR(__xludf.DUMMYFUNCTION("IFERROR(RANK(raw!$H9918,Filter(raw!$H$2:$H10000,raw!$B$2:$B10000=raw!$B9918),1),"""")"),"")</f>
        <v/>
      </c>
      <c r="E9919" s="40" t="str">
        <f t="array" ref="E9919">IFERROR(INDEX(raw!$B:$H,MATCH(1,(raw!$B:$B=$B9919)*(raw!$D:$D=$C9919),0),7), "n/a")</f>
        <v/>
      </c>
    </row>
    <row r="9920">
      <c r="B9920" s="39" t="str">
        <f>IFERROR(raw!$B9919,"")</f>
        <v/>
      </c>
      <c r="C9920" s="39" t="str">
        <f>IFERROR(raw!$D9919,"")</f>
        <v/>
      </c>
      <c r="D9920" s="39" t="str">
        <f>IFERROR(__xludf.DUMMYFUNCTION("IFERROR(RANK(raw!$H9919,Filter(raw!$H$2:$H10000,raw!$B$2:$B10000=raw!$B9919),1),"""")"),"")</f>
        <v/>
      </c>
      <c r="E9920" s="40" t="str">
        <f t="array" ref="E9920">IFERROR(INDEX(raw!$B:$H,MATCH(1,(raw!$B:$B=$B9920)*(raw!$D:$D=$C9920),0),7), "n/a")</f>
        <v/>
      </c>
    </row>
    <row r="9921">
      <c r="B9921" s="39" t="str">
        <f>IFERROR(raw!$B9920,"")</f>
        <v/>
      </c>
      <c r="C9921" s="39" t="str">
        <f>IFERROR(raw!$D9920,"")</f>
        <v/>
      </c>
      <c r="D9921" s="39" t="str">
        <f>IFERROR(__xludf.DUMMYFUNCTION("IFERROR(RANK(raw!$H9920,Filter(raw!$H$2:$H10000,raw!$B$2:$B10000=raw!$B9920),1),"""")"),"")</f>
        <v/>
      </c>
      <c r="E9921" s="40" t="str">
        <f t="array" ref="E9921">IFERROR(INDEX(raw!$B:$H,MATCH(1,(raw!$B:$B=$B9921)*(raw!$D:$D=$C9921),0),7), "n/a")</f>
        <v/>
      </c>
    </row>
    <row r="9922">
      <c r="B9922" s="39" t="str">
        <f>IFERROR(raw!$B9921,"")</f>
        <v/>
      </c>
      <c r="C9922" s="39" t="str">
        <f>IFERROR(raw!$D9921,"")</f>
        <v/>
      </c>
      <c r="D9922" s="39" t="str">
        <f>IFERROR(__xludf.DUMMYFUNCTION("IFERROR(RANK(raw!$H9921,Filter(raw!$H$2:$H10000,raw!$B$2:$B10000=raw!$B9921),1),"""")"),"")</f>
        <v/>
      </c>
      <c r="E9922" s="40" t="str">
        <f t="array" ref="E9922">IFERROR(INDEX(raw!$B:$H,MATCH(1,(raw!$B:$B=$B9922)*(raw!$D:$D=$C9922),0),7), "n/a")</f>
        <v/>
      </c>
    </row>
    <row r="9923">
      <c r="B9923" s="39" t="str">
        <f>IFERROR(raw!$B9922,"")</f>
        <v/>
      </c>
      <c r="C9923" s="39" t="str">
        <f>IFERROR(raw!$D9922,"")</f>
        <v/>
      </c>
      <c r="D9923" s="39" t="str">
        <f>IFERROR(__xludf.DUMMYFUNCTION("IFERROR(RANK(raw!$H9922,Filter(raw!$H$2:$H10000,raw!$B$2:$B10000=raw!$B9922),1),"""")"),"")</f>
        <v/>
      </c>
      <c r="E9923" s="40" t="str">
        <f t="array" ref="E9923">IFERROR(INDEX(raw!$B:$H,MATCH(1,(raw!$B:$B=$B9923)*(raw!$D:$D=$C9923),0),7), "n/a")</f>
        <v/>
      </c>
    </row>
    <row r="9924">
      <c r="B9924" s="39" t="str">
        <f>IFERROR(raw!$B9923,"")</f>
        <v/>
      </c>
      <c r="C9924" s="39" t="str">
        <f>IFERROR(raw!$D9923,"")</f>
        <v/>
      </c>
      <c r="D9924" s="39" t="str">
        <f>IFERROR(__xludf.DUMMYFUNCTION("IFERROR(RANK(raw!$H9923,Filter(raw!$H$2:$H10000,raw!$B$2:$B10000=raw!$B9923),1),"""")"),"")</f>
        <v/>
      </c>
      <c r="E9924" s="40" t="str">
        <f t="array" ref="E9924">IFERROR(INDEX(raw!$B:$H,MATCH(1,(raw!$B:$B=$B9924)*(raw!$D:$D=$C9924),0),7), "n/a")</f>
        <v/>
      </c>
    </row>
    <row r="9925">
      <c r="B9925" s="39" t="str">
        <f>IFERROR(raw!$B9924,"")</f>
        <v/>
      </c>
      <c r="C9925" s="39" t="str">
        <f>IFERROR(raw!$D9924,"")</f>
        <v/>
      </c>
      <c r="D9925" s="39" t="str">
        <f>IFERROR(__xludf.DUMMYFUNCTION("IFERROR(RANK(raw!$H9924,Filter(raw!$H$2:$H10000,raw!$B$2:$B10000=raw!$B9924),1),"""")"),"")</f>
        <v/>
      </c>
      <c r="E9925" s="40" t="str">
        <f t="array" ref="E9925">IFERROR(INDEX(raw!$B:$H,MATCH(1,(raw!$B:$B=$B9925)*(raw!$D:$D=$C9925),0),7), "n/a")</f>
        <v/>
      </c>
    </row>
    <row r="9926">
      <c r="B9926" s="39" t="str">
        <f>IFERROR(raw!$B9925,"")</f>
        <v/>
      </c>
      <c r="C9926" s="39" t="str">
        <f>IFERROR(raw!$D9925,"")</f>
        <v/>
      </c>
      <c r="D9926" s="39" t="str">
        <f>IFERROR(__xludf.DUMMYFUNCTION("IFERROR(RANK(raw!$H9925,Filter(raw!$H$2:$H10000,raw!$B$2:$B10000=raw!$B9925),1),"""")"),"")</f>
        <v/>
      </c>
      <c r="E9926" s="40" t="str">
        <f t="array" ref="E9926">IFERROR(INDEX(raw!$B:$H,MATCH(1,(raw!$B:$B=$B9926)*(raw!$D:$D=$C9926),0),7), "n/a")</f>
        <v/>
      </c>
    </row>
    <row r="9927">
      <c r="B9927" s="39" t="str">
        <f>IFERROR(raw!$B9926,"")</f>
        <v/>
      </c>
      <c r="C9927" s="39" t="str">
        <f>IFERROR(raw!$D9926,"")</f>
        <v/>
      </c>
      <c r="D9927" s="39" t="str">
        <f>IFERROR(__xludf.DUMMYFUNCTION("IFERROR(RANK(raw!$H9926,Filter(raw!$H$2:$H10000,raw!$B$2:$B10000=raw!$B9926),1),"""")"),"")</f>
        <v/>
      </c>
      <c r="E9927" s="40" t="str">
        <f t="array" ref="E9927">IFERROR(INDEX(raw!$B:$H,MATCH(1,(raw!$B:$B=$B9927)*(raw!$D:$D=$C9927),0),7), "n/a")</f>
        <v/>
      </c>
    </row>
    <row r="9928">
      <c r="B9928" s="39" t="str">
        <f>IFERROR(raw!$B9927,"")</f>
        <v/>
      </c>
      <c r="C9928" s="39" t="str">
        <f>IFERROR(raw!$D9927,"")</f>
        <v/>
      </c>
      <c r="D9928" s="39" t="str">
        <f>IFERROR(__xludf.DUMMYFUNCTION("IFERROR(RANK(raw!$H9927,Filter(raw!$H$2:$H10000,raw!$B$2:$B10000=raw!$B9927),1),"""")"),"")</f>
        <v/>
      </c>
      <c r="E9928" s="40" t="str">
        <f t="array" ref="E9928">IFERROR(INDEX(raw!$B:$H,MATCH(1,(raw!$B:$B=$B9928)*(raw!$D:$D=$C9928),0),7), "n/a")</f>
        <v/>
      </c>
    </row>
    <row r="9929">
      <c r="B9929" s="39" t="str">
        <f>IFERROR(raw!$B9928,"")</f>
        <v/>
      </c>
      <c r="C9929" s="39" t="str">
        <f>IFERROR(raw!$D9928,"")</f>
        <v/>
      </c>
      <c r="D9929" s="39" t="str">
        <f>IFERROR(__xludf.DUMMYFUNCTION("IFERROR(RANK(raw!$H9928,Filter(raw!$H$2:$H10000,raw!$B$2:$B10000=raw!$B9928),1),"""")"),"")</f>
        <v/>
      </c>
      <c r="E9929" s="40" t="str">
        <f t="array" ref="E9929">IFERROR(INDEX(raw!$B:$H,MATCH(1,(raw!$B:$B=$B9929)*(raw!$D:$D=$C9929),0),7), "n/a")</f>
        <v/>
      </c>
    </row>
    <row r="9930">
      <c r="B9930" s="39" t="str">
        <f>IFERROR(raw!$B9929,"")</f>
        <v/>
      </c>
      <c r="C9930" s="39" t="str">
        <f>IFERROR(raw!$D9929,"")</f>
        <v/>
      </c>
      <c r="D9930" s="39" t="str">
        <f>IFERROR(__xludf.DUMMYFUNCTION("IFERROR(RANK(raw!$H9929,Filter(raw!$H$2:$H10000,raw!$B$2:$B10000=raw!$B9929),1),"""")"),"")</f>
        <v/>
      </c>
      <c r="E9930" s="40" t="str">
        <f t="array" ref="E9930">IFERROR(INDEX(raw!$B:$H,MATCH(1,(raw!$B:$B=$B9930)*(raw!$D:$D=$C9930),0),7), "n/a")</f>
        <v/>
      </c>
    </row>
    <row r="9931">
      <c r="B9931" s="39" t="str">
        <f>IFERROR(raw!$B9930,"")</f>
        <v/>
      </c>
      <c r="C9931" s="39" t="str">
        <f>IFERROR(raw!$D9930,"")</f>
        <v/>
      </c>
      <c r="D9931" s="39" t="str">
        <f>IFERROR(__xludf.DUMMYFUNCTION("IFERROR(RANK(raw!$H9930,Filter(raw!$H$2:$H10000,raw!$B$2:$B10000=raw!$B9930),1),"""")"),"")</f>
        <v/>
      </c>
      <c r="E9931" s="40" t="str">
        <f t="array" ref="E9931">IFERROR(INDEX(raw!$B:$H,MATCH(1,(raw!$B:$B=$B9931)*(raw!$D:$D=$C9931),0),7), "n/a")</f>
        <v/>
      </c>
    </row>
    <row r="9932">
      <c r="B9932" s="39" t="str">
        <f>IFERROR(raw!$B9931,"")</f>
        <v/>
      </c>
      <c r="C9932" s="39" t="str">
        <f>IFERROR(raw!$D9931,"")</f>
        <v/>
      </c>
      <c r="D9932" s="39" t="str">
        <f>IFERROR(__xludf.DUMMYFUNCTION("IFERROR(RANK(raw!$H9931,Filter(raw!$H$2:$H10000,raw!$B$2:$B10000=raw!$B9931),1),"""")"),"")</f>
        <v/>
      </c>
      <c r="E9932" s="40" t="str">
        <f t="array" ref="E9932">IFERROR(INDEX(raw!$B:$H,MATCH(1,(raw!$B:$B=$B9932)*(raw!$D:$D=$C9932),0),7), "n/a")</f>
        <v/>
      </c>
    </row>
    <row r="9933">
      <c r="B9933" s="39" t="str">
        <f>IFERROR(raw!$B9932,"")</f>
        <v/>
      </c>
      <c r="C9933" s="39" t="str">
        <f>IFERROR(raw!$D9932,"")</f>
        <v/>
      </c>
      <c r="D9933" s="39" t="str">
        <f>IFERROR(__xludf.DUMMYFUNCTION("IFERROR(RANK(raw!$H9932,Filter(raw!$H$2:$H10000,raw!$B$2:$B10000=raw!$B9932),1),"""")"),"")</f>
        <v/>
      </c>
      <c r="E9933" s="40" t="str">
        <f t="array" ref="E9933">IFERROR(INDEX(raw!$B:$H,MATCH(1,(raw!$B:$B=$B9933)*(raw!$D:$D=$C9933),0),7), "n/a")</f>
        <v/>
      </c>
    </row>
    <row r="9934">
      <c r="B9934" s="39" t="str">
        <f>IFERROR(raw!$B9933,"")</f>
        <v/>
      </c>
      <c r="C9934" s="39" t="str">
        <f>IFERROR(raw!$D9933,"")</f>
        <v/>
      </c>
      <c r="D9934" s="39" t="str">
        <f>IFERROR(__xludf.DUMMYFUNCTION("IFERROR(RANK(raw!$H9933,Filter(raw!$H$2:$H10000,raw!$B$2:$B10000=raw!$B9933),1),"""")"),"")</f>
        <v/>
      </c>
      <c r="E9934" s="40" t="str">
        <f t="array" ref="E9934">IFERROR(INDEX(raw!$B:$H,MATCH(1,(raw!$B:$B=$B9934)*(raw!$D:$D=$C9934),0),7), "n/a")</f>
        <v/>
      </c>
    </row>
    <row r="9935">
      <c r="B9935" s="39" t="str">
        <f>IFERROR(raw!$B9934,"")</f>
        <v/>
      </c>
      <c r="C9935" s="39" t="str">
        <f>IFERROR(raw!$D9934,"")</f>
        <v/>
      </c>
      <c r="D9935" s="39" t="str">
        <f>IFERROR(__xludf.DUMMYFUNCTION("IFERROR(RANK(raw!$H9934,Filter(raw!$H$2:$H10000,raw!$B$2:$B10000=raw!$B9934),1),"""")"),"")</f>
        <v/>
      </c>
      <c r="E9935" s="40" t="str">
        <f t="array" ref="E9935">IFERROR(INDEX(raw!$B:$H,MATCH(1,(raw!$B:$B=$B9935)*(raw!$D:$D=$C9935),0),7), "n/a")</f>
        <v/>
      </c>
    </row>
    <row r="9936">
      <c r="B9936" s="39" t="str">
        <f>IFERROR(raw!$B9935,"")</f>
        <v/>
      </c>
      <c r="C9936" s="39" t="str">
        <f>IFERROR(raw!$D9935,"")</f>
        <v/>
      </c>
      <c r="D9936" s="39" t="str">
        <f>IFERROR(__xludf.DUMMYFUNCTION("IFERROR(RANK(raw!$H9935,Filter(raw!$H$2:$H10000,raw!$B$2:$B10000=raw!$B9935),1),"""")"),"")</f>
        <v/>
      </c>
      <c r="E9936" s="40" t="str">
        <f t="array" ref="E9936">IFERROR(INDEX(raw!$B:$H,MATCH(1,(raw!$B:$B=$B9936)*(raw!$D:$D=$C9936),0),7), "n/a")</f>
        <v/>
      </c>
    </row>
    <row r="9937">
      <c r="B9937" s="39" t="str">
        <f>IFERROR(raw!$B9936,"")</f>
        <v/>
      </c>
      <c r="C9937" s="39" t="str">
        <f>IFERROR(raw!$D9936,"")</f>
        <v/>
      </c>
      <c r="D9937" s="39" t="str">
        <f>IFERROR(__xludf.DUMMYFUNCTION("IFERROR(RANK(raw!$H9936,Filter(raw!$H$2:$H10000,raw!$B$2:$B10000=raw!$B9936),1),"""")"),"")</f>
        <v/>
      </c>
      <c r="E9937" s="40" t="str">
        <f t="array" ref="E9937">IFERROR(INDEX(raw!$B:$H,MATCH(1,(raw!$B:$B=$B9937)*(raw!$D:$D=$C9937),0),7), "n/a")</f>
        <v/>
      </c>
    </row>
    <row r="9938">
      <c r="B9938" s="39" t="str">
        <f>IFERROR(raw!$B9937,"")</f>
        <v/>
      </c>
      <c r="C9938" s="39" t="str">
        <f>IFERROR(raw!$D9937,"")</f>
        <v/>
      </c>
      <c r="D9938" s="39" t="str">
        <f>IFERROR(__xludf.DUMMYFUNCTION("IFERROR(RANK(raw!$H9937,Filter(raw!$H$2:$H10000,raw!$B$2:$B10000=raw!$B9937),1),"""")"),"")</f>
        <v/>
      </c>
      <c r="E9938" s="40" t="str">
        <f t="array" ref="E9938">IFERROR(INDEX(raw!$B:$H,MATCH(1,(raw!$B:$B=$B9938)*(raw!$D:$D=$C9938),0),7), "n/a")</f>
        <v/>
      </c>
    </row>
    <row r="9939">
      <c r="B9939" s="39" t="str">
        <f>IFERROR(raw!$B9938,"")</f>
        <v/>
      </c>
      <c r="C9939" s="39" t="str">
        <f>IFERROR(raw!$D9938,"")</f>
        <v/>
      </c>
      <c r="D9939" s="39" t="str">
        <f>IFERROR(__xludf.DUMMYFUNCTION("IFERROR(RANK(raw!$H9938,Filter(raw!$H$2:$H10000,raw!$B$2:$B10000=raw!$B9938),1),"""")"),"")</f>
        <v/>
      </c>
      <c r="E9939" s="40" t="str">
        <f t="array" ref="E9939">IFERROR(INDEX(raw!$B:$H,MATCH(1,(raw!$B:$B=$B9939)*(raw!$D:$D=$C9939),0),7), "n/a")</f>
        <v/>
      </c>
    </row>
    <row r="9940">
      <c r="B9940" s="39" t="str">
        <f>IFERROR(raw!$B9939,"")</f>
        <v/>
      </c>
      <c r="C9940" s="39" t="str">
        <f>IFERROR(raw!$D9939,"")</f>
        <v/>
      </c>
      <c r="D9940" s="39" t="str">
        <f>IFERROR(__xludf.DUMMYFUNCTION("IFERROR(RANK(raw!$H9939,Filter(raw!$H$2:$H10000,raw!$B$2:$B10000=raw!$B9939),1),"""")"),"")</f>
        <v/>
      </c>
      <c r="E9940" s="40" t="str">
        <f t="array" ref="E9940">IFERROR(INDEX(raw!$B:$H,MATCH(1,(raw!$B:$B=$B9940)*(raw!$D:$D=$C9940),0),7), "n/a")</f>
        <v/>
      </c>
    </row>
    <row r="9941">
      <c r="B9941" s="39" t="str">
        <f>IFERROR(raw!$B9940,"")</f>
        <v/>
      </c>
      <c r="C9941" s="39" t="str">
        <f>IFERROR(raw!$D9940,"")</f>
        <v/>
      </c>
      <c r="D9941" s="39" t="str">
        <f>IFERROR(__xludf.DUMMYFUNCTION("IFERROR(RANK(raw!$H9940,Filter(raw!$H$2:$H10000,raw!$B$2:$B10000=raw!$B9940),1),"""")"),"")</f>
        <v/>
      </c>
      <c r="E9941" s="40" t="str">
        <f t="array" ref="E9941">IFERROR(INDEX(raw!$B:$H,MATCH(1,(raw!$B:$B=$B9941)*(raw!$D:$D=$C9941),0),7), "n/a")</f>
        <v/>
      </c>
    </row>
    <row r="9942">
      <c r="B9942" s="39" t="str">
        <f>IFERROR(raw!$B9941,"")</f>
        <v/>
      </c>
      <c r="C9942" s="39" t="str">
        <f>IFERROR(raw!$D9941,"")</f>
        <v/>
      </c>
      <c r="D9942" s="39" t="str">
        <f>IFERROR(__xludf.DUMMYFUNCTION("IFERROR(RANK(raw!$H9941,Filter(raw!$H$2:$H10000,raw!$B$2:$B10000=raw!$B9941),1),"""")"),"")</f>
        <v/>
      </c>
      <c r="E9942" s="40" t="str">
        <f t="array" ref="E9942">IFERROR(INDEX(raw!$B:$H,MATCH(1,(raw!$B:$B=$B9942)*(raw!$D:$D=$C9942),0),7), "n/a")</f>
        <v/>
      </c>
    </row>
    <row r="9943">
      <c r="B9943" s="39" t="str">
        <f>IFERROR(raw!$B9942,"")</f>
        <v/>
      </c>
      <c r="C9943" s="39" t="str">
        <f>IFERROR(raw!$D9942,"")</f>
        <v/>
      </c>
      <c r="D9943" s="39" t="str">
        <f>IFERROR(__xludf.DUMMYFUNCTION("IFERROR(RANK(raw!$H9942,Filter(raw!$H$2:$H10000,raw!$B$2:$B10000=raw!$B9942),1),"""")"),"")</f>
        <v/>
      </c>
      <c r="E9943" s="40" t="str">
        <f t="array" ref="E9943">IFERROR(INDEX(raw!$B:$H,MATCH(1,(raw!$B:$B=$B9943)*(raw!$D:$D=$C9943),0),7), "n/a")</f>
        <v/>
      </c>
    </row>
    <row r="9944">
      <c r="B9944" s="39" t="str">
        <f>IFERROR(raw!$B9943,"")</f>
        <v/>
      </c>
      <c r="C9944" s="39" t="str">
        <f>IFERROR(raw!$D9943,"")</f>
        <v/>
      </c>
      <c r="D9944" s="39" t="str">
        <f>IFERROR(__xludf.DUMMYFUNCTION("IFERROR(RANK(raw!$H9943,Filter(raw!$H$2:$H10000,raw!$B$2:$B10000=raw!$B9943),1),"""")"),"")</f>
        <v/>
      </c>
      <c r="E9944" s="40" t="str">
        <f t="array" ref="E9944">IFERROR(INDEX(raw!$B:$H,MATCH(1,(raw!$B:$B=$B9944)*(raw!$D:$D=$C9944),0),7), "n/a")</f>
        <v/>
      </c>
    </row>
    <row r="9945">
      <c r="B9945" s="39" t="str">
        <f>IFERROR(raw!$B9944,"")</f>
        <v/>
      </c>
      <c r="C9945" s="39" t="str">
        <f>IFERROR(raw!$D9944,"")</f>
        <v/>
      </c>
      <c r="D9945" s="39" t="str">
        <f>IFERROR(__xludf.DUMMYFUNCTION("IFERROR(RANK(raw!$H9944,Filter(raw!$H$2:$H10000,raw!$B$2:$B10000=raw!$B9944),1),"""")"),"")</f>
        <v/>
      </c>
      <c r="E9945" s="40" t="str">
        <f t="array" ref="E9945">IFERROR(INDEX(raw!$B:$H,MATCH(1,(raw!$B:$B=$B9945)*(raw!$D:$D=$C9945),0),7), "n/a")</f>
        <v/>
      </c>
    </row>
    <row r="9946">
      <c r="B9946" s="39" t="str">
        <f>IFERROR(raw!$B9945,"")</f>
        <v/>
      </c>
      <c r="C9946" s="39" t="str">
        <f>IFERROR(raw!$D9945,"")</f>
        <v/>
      </c>
      <c r="D9946" s="39" t="str">
        <f>IFERROR(__xludf.DUMMYFUNCTION("IFERROR(RANK(raw!$H9945,Filter(raw!$H$2:$H10000,raw!$B$2:$B10000=raw!$B9945),1),"""")"),"")</f>
        <v/>
      </c>
      <c r="E9946" s="40" t="str">
        <f t="array" ref="E9946">IFERROR(INDEX(raw!$B:$H,MATCH(1,(raw!$B:$B=$B9946)*(raw!$D:$D=$C9946),0),7), "n/a")</f>
        <v/>
      </c>
    </row>
    <row r="9947">
      <c r="B9947" s="39" t="str">
        <f>IFERROR(raw!$B9946,"")</f>
        <v/>
      </c>
      <c r="C9947" s="39" t="str">
        <f>IFERROR(raw!$D9946,"")</f>
        <v/>
      </c>
      <c r="D9947" s="39" t="str">
        <f>IFERROR(__xludf.DUMMYFUNCTION("IFERROR(RANK(raw!$H9946,Filter(raw!$H$2:$H10000,raw!$B$2:$B10000=raw!$B9946),1),"""")"),"")</f>
        <v/>
      </c>
      <c r="E9947" s="40" t="str">
        <f t="array" ref="E9947">IFERROR(INDEX(raw!$B:$H,MATCH(1,(raw!$B:$B=$B9947)*(raw!$D:$D=$C9947),0),7), "n/a")</f>
        <v/>
      </c>
    </row>
    <row r="9948">
      <c r="B9948" s="39" t="str">
        <f>IFERROR(raw!$B9947,"")</f>
        <v/>
      </c>
      <c r="C9948" s="39" t="str">
        <f>IFERROR(raw!$D9947,"")</f>
        <v/>
      </c>
      <c r="D9948" s="39" t="str">
        <f>IFERROR(__xludf.DUMMYFUNCTION("IFERROR(RANK(raw!$H9947,Filter(raw!$H$2:$H10000,raw!$B$2:$B10000=raw!$B9947),1),"""")"),"")</f>
        <v/>
      </c>
      <c r="E9948" s="40" t="str">
        <f t="array" ref="E9948">IFERROR(INDEX(raw!$B:$H,MATCH(1,(raw!$B:$B=$B9948)*(raw!$D:$D=$C9948),0),7), "n/a")</f>
        <v/>
      </c>
    </row>
    <row r="9949">
      <c r="B9949" s="39" t="str">
        <f>IFERROR(raw!$B9948,"")</f>
        <v/>
      </c>
      <c r="C9949" s="39" t="str">
        <f>IFERROR(raw!$D9948,"")</f>
        <v/>
      </c>
      <c r="D9949" s="39" t="str">
        <f>IFERROR(__xludf.DUMMYFUNCTION("IFERROR(RANK(raw!$H9948,Filter(raw!$H$2:$H10000,raw!$B$2:$B10000=raw!$B9948),1),"""")"),"")</f>
        <v/>
      </c>
      <c r="E9949" s="40" t="str">
        <f t="array" ref="E9949">IFERROR(INDEX(raw!$B:$H,MATCH(1,(raw!$B:$B=$B9949)*(raw!$D:$D=$C9949),0),7), "n/a")</f>
        <v/>
      </c>
    </row>
    <row r="9950">
      <c r="B9950" s="39" t="str">
        <f>IFERROR(raw!$B9949,"")</f>
        <v/>
      </c>
      <c r="C9950" s="39" t="str">
        <f>IFERROR(raw!$D9949,"")</f>
        <v/>
      </c>
      <c r="D9950" s="39" t="str">
        <f>IFERROR(__xludf.DUMMYFUNCTION("IFERROR(RANK(raw!$H9949,Filter(raw!$H$2:$H10000,raw!$B$2:$B10000=raw!$B9949),1),"""")"),"")</f>
        <v/>
      </c>
      <c r="E9950" s="40" t="str">
        <f t="array" ref="E9950">IFERROR(INDEX(raw!$B:$H,MATCH(1,(raw!$B:$B=$B9950)*(raw!$D:$D=$C9950),0),7), "n/a")</f>
        <v/>
      </c>
    </row>
    <row r="9951">
      <c r="B9951" s="39" t="str">
        <f>IFERROR(raw!$B9950,"")</f>
        <v/>
      </c>
      <c r="C9951" s="39" t="str">
        <f>IFERROR(raw!$D9950,"")</f>
        <v/>
      </c>
      <c r="D9951" s="39" t="str">
        <f>IFERROR(__xludf.DUMMYFUNCTION("IFERROR(RANK(raw!$H9950,Filter(raw!$H$2:$H10000,raw!$B$2:$B10000=raw!$B9950),1),"""")"),"")</f>
        <v/>
      </c>
      <c r="E9951" s="40" t="str">
        <f t="array" ref="E9951">IFERROR(INDEX(raw!$B:$H,MATCH(1,(raw!$B:$B=$B9951)*(raw!$D:$D=$C9951),0),7), "n/a")</f>
        <v/>
      </c>
    </row>
    <row r="9952">
      <c r="B9952" s="39" t="str">
        <f>IFERROR(raw!$B9951,"")</f>
        <v/>
      </c>
      <c r="C9952" s="39" t="str">
        <f>IFERROR(raw!$D9951,"")</f>
        <v/>
      </c>
      <c r="D9952" s="39" t="str">
        <f>IFERROR(__xludf.DUMMYFUNCTION("IFERROR(RANK(raw!$H9951,Filter(raw!$H$2:$H10000,raw!$B$2:$B10000=raw!$B9951),1),"""")"),"")</f>
        <v/>
      </c>
      <c r="E9952" s="40" t="str">
        <f t="array" ref="E9952">IFERROR(INDEX(raw!$B:$H,MATCH(1,(raw!$B:$B=$B9952)*(raw!$D:$D=$C9952),0),7), "n/a")</f>
        <v/>
      </c>
    </row>
    <row r="9953">
      <c r="B9953" s="39" t="str">
        <f>IFERROR(raw!$B9952,"")</f>
        <v/>
      </c>
      <c r="C9953" s="39" t="str">
        <f>IFERROR(raw!$D9952,"")</f>
        <v/>
      </c>
      <c r="D9953" s="39" t="str">
        <f>IFERROR(__xludf.DUMMYFUNCTION("IFERROR(RANK(raw!$H9952,Filter(raw!$H$2:$H10000,raw!$B$2:$B10000=raw!$B9952),1),"""")"),"")</f>
        <v/>
      </c>
      <c r="E9953" s="40" t="str">
        <f t="array" ref="E9953">IFERROR(INDEX(raw!$B:$H,MATCH(1,(raw!$B:$B=$B9953)*(raw!$D:$D=$C9953),0),7), "n/a")</f>
        <v/>
      </c>
    </row>
    <row r="9954">
      <c r="B9954" s="39" t="str">
        <f>IFERROR(raw!$B9953,"")</f>
        <v/>
      </c>
      <c r="C9954" s="39" t="str">
        <f>IFERROR(raw!$D9953,"")</f>
        <v/>
      </c>
      <c r="D9954" s="39" t="str">
        <f>IFERROR(__xludf.DUMMYFUNCTION("IFERROR(RANK(raw!$H9953,Filter(raw!$H$2:$H10000,raw!$B$2:$B10000=raw!$B9953),1),"""")"),"")</f>
        <v/>
      </c>
      <c r="E9954" s="40" t="str">
        <f t="array" ref="E9954">IFERROR(INDEX(raw!$B:$H,MATCH(1,(raw!$B:$B=$B9954)*(raw!$D:$D=$C9954),0),7), "n/a")</f>
        <v/>
      </c>
    </row>
    <row r="9955">
      <c r="B9955" s="39" t="str">
        <f>IFERROR(raw!$B9954,"")</f>
        <v/>
      </c>
      <c r="C9955" s="39" t="str">
        <f>IFERROR(raw!$D9954,"")</f>
        <v/>
      </c>
      <c r="D9955" s="39" t="str">
        <f>IFERROR(__xludf.DUMMYFUNCTION("IFERROR(RANK(raw!$H9954,Filter(raw!$H$2:$H10000,raw!$B$2:$B10000=raw!$B9954),1),"""")"),"")</f>
        <v/>
      </c>
      <c r="E9955" s="40" t="str">
        <f t="array" ref="E9955">IFERROR(INDEX(raw!$B:$H,MATCH(1,(raw!$B:$B=$B9955)*(raw!$D:$D=$C9955),0),7), "n/a")</f>
        <v/>
      </c>
    </row>
    <row r="9956">
      <c r="B9956" s="39" t="str">
        <f>IFERROR(raw!$B9955,"")</f>
        <v/>
      </c>
      <c r="C9956" s="39" t="str">
        <f>IFERROR(raw!$D9955,"")</f>
        <v/>
      </c>
      <c r="D9956" s="39" t="str">
        <f>IFERROR(__xludf.DUMMYFUNCTION("IFERROR(RANK(raw!$H9955,Filter(raw!$H$2:$H10000,raw!$B$2:$B10000=raw!$B9955),1),"""")"),"")</f>
        <v/>
      </c>
      <c r="E9956" s="40" t="str">
        <f t="array" ref="E9956">IFERROR(INDEX(raw!$B:$H,MATCH(1,(raw!$B:$B=$B9956)*(raw!$D:$D=$C9956),0),7), "n/a")</f>
        <v/>
      </c>
    </row>
    <row r="9957">
      <c r="B9957" s="39" t="str">
        <f>IFERROR(raw!$B9956,"")</f>
        <v/>
      </c>
      <c r="C9957" s="39" t="str">
        <f>IFERROR(raw!$D9956,"")</f>
        <v/>
      </c>
      <c r="D9957" s="39" t="str">
        <f>IFERROR(__xludf.DUMMYFUNCTION("IFERROR(RANK(raw!$H9956,Filter(raw!$H$2:$H10000,raw!$B$2:$B10000=raw!$B9956),1),"""")"),"")</f>
        <v/>
      </c>
      <c r="E9957" s="40" t="str">
        <f t="array" ref="E9957">IFERROR(INDEX(raw!$B:$H,MATCH(1,(raw!$B:$B=$B9957)*(raw!$D:$D=$C9957),0),7), "n/a")</f>
        <v/>
      </c>
    </row>
    <row r="9958">
      <c r="B9958" s="39" t="str">
        <f>IFERROR(raw!$B9957,"")</f>
        <v/>
      </c>
      <c r="C9958" s="39" t="str">
        <f>IFERROR(raw!$D9957,"")</f>
        <v/>
      </c>
      <c r="D9958" s="39" t="str">
        <f>IFERROR(__xludf.DUMMYFUNCTION("IFERROR(RANK(raw!$H9957,Filter(raw!$H$2:$H10000,raw!$B$2:$B10000=raw!$B9957),1),"""")"),"")</f>
        <v/>
      </c>
      <c r="E9958" s="40" t="str">
        <f t="array" ref="E9958">IFERROR(INDEX(raw!$B:$H,MATCH(1,(raw!$B:$B=$B9958)*(raw!$D:$D=$C9958),0),7), "n/a")</f>
        <v/>
      </c>
    </row>
    <row r="9959">
      <c r="B9959" s="39" t="str">
        <f>IFERROR(raw!$B9958,"")</f>
        <v/>
      </c>
      <c r="C9959" s="39" t="str">
        <f>IFERROR(raw!$D9958,"")</f>
        <v/>
      </c>
      <c r="D9959" s="39" t="str">
        <f>IFERROR(__xludf.DUMMYFUNCTION("IFERROR(RANK(raw!$H9958,Filter(raw!$H$2:$H10000,raw!$B$2:$B10000=raw!$B9958),1),"""")"),"")</f>
        <v/>
      </c>
      <c r="E9959" s="40" t="str">
        <f t="array" ref="E9959">IFERROR(INDEX(raw!$B:$H,MATCH(1,(raw!$B:$B=$B9959)*(raw!$D:$D=$C9959),0),7), "n/a")</f>
        <v/>
      </c>
    </row>
    <row r="9960">
      <c r="B9960" s="39" t="str">
        <f>IFERROR(raw!$B9959,"")</f>
        <v/>
      </c>
      <c r="C9960" s="39" t="str">
        <f>IFERROR(raw!$D9959,"")</f>
        <v/>
      </c>
      <c r="D9960" s="39" t="str">
        <f>IFERROR(__xludf.DUMMYFUNCTION("IFERROR(RANK(raw!$H9959,Filter(raw!$H$2:$H10000,raw!$B$2:$B10000=raw!$B9959),1),"""")"),"")</f>
        <v/>
      </c>
      <c r="E9960" s="40" t="str">
        <f t="array" ref="E9960">IFERROR(INDEX(raw!$B:$H,MATCH(1,(raw!$B:$B=$B9960)*(raw!$D:$D=$C9960),0),7), "n/a")</f>
        <v/>
      </c>
    </row>
    <row r="9961">
      <c r="B9961" s="39" t="str">
        <f>IFERROR(raw!$B9960,"")</f>
        <v/>
      </c>
      <c r="C9961" s="39" t="str">
        <f>IFERROR(raw!$D9960,"")</f>
        <v/>
      </c>
      <c r="D9961" s="39" t="str">
        <f>IFERROR(__xludf.DUMMYFUNCTION("IFERROR(RANK(raw!$H9960,Filter(raw!$H$2:$H10000,raw!$B$2:$B10000=raw!$B9960),1),"""")"),"")</f>
        <v/>
      </c>
      <c r="E9961" s="40" t="str">
        <f t="array" ref="E9961">IFERROR(INDEX(raw!$B:$H,MATCH(1,(raw!$B:$B=$B9961)*(raw!$D:$D=$C9961),0),7), "n/a")</f>
        <v/>
      </c>
    </row>
    <row r="9962">
      <c r="B9962" s="39" t="str">
        <f>IFERROR(raw!$B9961,"")</f>
        <v/>
      </c>
      <c r="C9962" s="39" t="str">
        <f>IFERROR(raw!$D9961,"")</f>
        <v/>
      </c>
      <c r="D9962" s="39" t="str">
        <f>IFERROR(__xludf.DUMMYFUNCTION("IFERROR(RANK(raw!$H9961,Filter(raw!$H$2:$H10000,raw!$B$2:$B10000=raw!$B9961),1),"""")"),"")</f>
        <v/>
      </c>
      <c r="E9962" s="40" t="str">
        <f t="array" ref="E9962">IFERROR(INDEX(raw!$B:$H,MATCH(1,(raw!$B:$B=$B9962)*(raw!$D:$D=$C9962),0),7), "n/a")</f>
        <v/>
      </c>
    </row>
    <row r="9963">
      <c r="B9963" s="39" t="str">
        <f>IFERROR(raw!$B9962,"")</f>
        <v/>
      </c>
      <c r="C9963" s="39" t="str">
        <f>IFERROR(raw!$D9962,"")</f>
        <v/>
      </c>
      <c r="D9963" s="39" t="str">
        <f>IFERROR(__xludf.DUMMYFUNCTION("IFERROR(RANK(raw!$H9962,Filter(raw!$H$2:$H10000,raw!$B$2:$B10000=raw!$B9962),1),"""")"),"")</f>
        <v/>
      </c>
      <c r="E9963" s="40" t="str">
        <f t="array" ref="E9963">IFERROR(INDEX(raw!$B:$H,MATCH(1,(raw!$B:$B=$B9963)*(raw!$D:$D=$C9963),0),7), "n/a")</f>
        <v/>
      </c>
    </row>
    <row r="9964">
      <c r="B9964" s="39" t="str">
        <f>IFERROR(raw!$B9963,"")</f>
        <v/>
      </c>
      <c r="C9964" s="39" t="str">
        <f>IFERROR(raw!$D9963,"")</f>
        <v/>
      </c>
      <c r="D9964" s="39" t="str">
        <f>IFERROR(__xludf.DUMMYFUNCTION("IFERROR(RANK(raw!$H9963,Filter(raw!$H$2:$H10000,raw!$B$2:$B10000=raw!$B9963),1),"""")"),"")</f>
        <v/>
      </c>
      <c r="E9964" s="40" t="str">
        <f t="array" ref="E9964">IFERROR(INDEX(raw!$B:$H,MATCH(1,(raw!$B:$B=$B9964)*(raw!$D:$D=$C9964),0),7), "n/a")</f>
        <v/>
      </c>
    </row>
    <row r="9965">
      <c r="B9965" s="39" t="str">
        <f>IFERROR(raw!$B9964,"")</f>
        <v/>
      </c>
      <c r="C9965" s="39" t="str">
        <f>IFERROR(raw!$D9964,"")</f>
        <v/>
      </c>
      <c r="D9965" s="39" t="str">
        <f>IFERROR(__xludf.DUMMYFUNCTION("IFERROR(RANK(raw!$H9964,Filter(raw!$H$2:$H10000,raw!$B$2:$B10000=raw!$B9964),1),"""")"),"")</f>
        <v/>
      </c>
      <c r="E9965" s="40" t="str">
        <f t="array" ref="E9965">IFERROR(INDEX(raw!$B:$H,MATCH(1,(raw!$B:$B=$B9965)*(raw!$D:$D=$C9965),0),7), "n/a")</f>
        <v/>
      </c>
    </row>
    <row r="9966">
      <c r="B9966" s="39" t="str">
        <f>IFERROR(raw!$B9965,"")</f>
        <v/>
      </c>
      <c r="C9966" s="39" t="str">
        <f>IFERROR(raw!$D9965,"")</f>
        <v/>
      </c>
      <c r="D9966" s="39" t="str">
        <f>IFERROR(__xludf.DUMMYFUNCTION("IFERROR(RANK(raw!$H9965,Filter(raw!$H$2:$H10000,raw!$B$2:$B10000=raw!$B9965),1),"""")"),"")</f>
        <v/>
      </c>
      <c r="E9966" s="40" t="str">
        <f t="array" ref="E9966">IFERROR(INDEX(raw!$B:$H,MATCH(1,(raw!$B:$B=$B9966)*(raw!$D:$D=$C9966),0),7), "n/a")</f>
        <v/>
      </c>
    </row>
    <row r="9967">
      <c r="B9967" s="39" t="str">
        <f>IFERROR(raw!$B9966,"")</f>
        <v/>
      </c>
      <c r="C9967" s="39" t="str">
        <f>IFERROR(raw!$D9966,"")</f>
        <v/>
      </c>
      <c r="D9967" s="39" t="str">
        <f>IFERROR(__xludf.DUMMYFUNCTION("IFERROR(RANK(raw!$H9966,Filter(raw!$H$2:$H10000,raw!$B$2:$B10000=raw!$B9966),1),"""")"),"")</f>
        <v/>
      </c>
      <c r="E9967" s="40" t="str">
        <f t="array" ref="E9967">IFERROR(INDEX(raw!$B:$H,MATCH(1,(raw!$B:$B=$B9967)*(raw!$D:$D=$C9967),0),7), "n/a")</f>
        <v/>
      </c>
    </row>
    <row r="9968">
      <c r="B9968" s="39" t="str">
        <f>IFERROR(raw!$B9967,"")</f>
        <v/>
      </c>
      <c r="C9968" s="39" t="str">
        <f>IFERROR(raw!$D9967,"")</f>
        <v/>
      </c>
      <c r="D9968" s="39" t="str">
        <f>IFERROR(__xludf.DUMMYFUNCTION("IFERROR(RANK(raw!$H9967,Filter(raw!$H$2:$H10000,raw!$B$2:$B10000=raw!$B9967),1),"""")"),"")</f>
        <v/>
      </c>
      <c r="E9968" s="40" t="str">
        <f t="array" ref="E9968">IFERROR(INDEX(raw!$B:$H,MATCH(1,(raw!$B:$B=$B9968)*(raw!$D:$D=$C9968),0),7), "n/a")</f>
        <v/>
      </c>
    </row>
    <row r="9969">
      <c r="B9969" s="39" t="str">
        <f>IFERROR(raw!$B9968,"")</f>
        <v/>
      </c>
      <c r="C9969" s="39" t="str">
        <f>IFERROR(raw!$D9968,"")</f>
        <v/>
      </c>
      <c r="D9969" s="39" t="str">
        <f>IFERROR(__xludf.DUMMYFUNCTION("IFERROR(RANK(raw!$H9968,Filter(raw!$H$2:$H10000,raw!$B$2:$B10000=raw!$B9968),1),"""")"),"")</f>
        <v/>
      </c>
      <c r="E9969" s="40" t="str">
        <f t="array" ref="E9969">IFERROR(INDEX(raw!$B:$H,MATCH(1,(raw!$B:$B=$B9969)*(raw!$D:$D=$C9969),0),7), "n/a")</f>
        <v/>
      </c>
    </row>
    <row r="9970">
      <c r="B9970" s="39" t="str">
        <f>IFERROR(raw!$B9969,"")</f>
        <v/>
      </c>
      <c r="C9970" s="39" t="str">
        <f>IFERROR(raw!$D9969,"")</f>
        <v/>
      </c>
      <c r="D9970" s="39" t="str">
        <f>IFERROR(__xludf.DUMMYFUNCTION("IFERROR(RANK(raw!$H9969,Filter(raw!$H$2:$H10000,raw!$B$2:$B10000=raw!$B9969),1),"""")"),"")</f>
        <v/>
      </c>
      <c r="E9970" s="40" t="str">
        <f t="array" ref="E9970">IFERROR(INDEX(raw!$B:$H,MATCH(1,(raw!$B:$B=$B9970)*(raw!$D:$D=$C9970),0),7), "n/a")</f>
        <v/>
      </c>
    </row>
    <row r="9971">
      <c r="B9971" s="39" t="str">
        <f>IFERROR(raw!$B9970,"")</f>
        <v/>
      </c>
      <c r="C9971" s="39" t="str">
        <f>IFERROR(raw!$D9970,"")</f>
        <v/>
      </c>
      <c r="D9971" s="39" t="str">
        <f>IFERROR(__xludf.DUMMYFUNCTION("IFERROR(RANK(raw!$H9970,Filter(raw!$H$2:$H10000,raw!$B$2:$B10000=raw!$B9970),1),"""")"),"")</f>
        <v/>
      </c>
      <c r="E9971" s="40" t="str">
        <f t="array" ref="E9971">IFERROR(INDEX(raw!$B:$H,MATCH(1,(raw!$B:$B=$B9971)*(raw!$D:$D=$C9971),0),7), "n/a")</f>
        <v/>
      </c>
    </row>
    <row r="9972">
      <c r="B9972" s="39" t="str">
        <f>IFERROR(raw!$B9971,"")</f>
        <v/>
      </c>
      <c r="C9972" s="39" t="str">
        <f>IFERROR(raw!$D9971,"")</f>
        <v/>
      </c>
      <c r="D9972" s="39" t="str">
        <f>IFERROR(__xludf.DUMMYFUNCTION("IFERROR(RANK(raw!$H9971,Filter(raw!$H$2:$H10000,raw!$B$2:$B10000=raw!$B9971),1),"""")"),"")</f>
        <v/>
      </c>
      <c r="E9972" s="40" t="str">
        <f t="array" ref="E9972">IFERROR(INDEX(raw!$B:$H,MATCH(1,(raw!$B:$B=$B9972)*(raw!$D:$D=$C9972),0),7), "n/a")</f>
        <v/>
      </c>
    </row>
    <row r="9973">
      <c r="B9973" s="39" t="str">
        <f>IFERROR(raw!$B9972,"")</f>
        <v/>
      </c>
      <c r="C9973" s="39" t="str">
        <f>IFERROR(raw!$D9972,"")</f>
        <v/>
      </c>
      <c r="D9973" s="39" t="str">
        <f>IFERROR(__xludf.DUMMYFUNCTION("IFERROR(RANK(raw!$H9972,Filter(raw!$H$2:$H10000,raw!$B$2:$B10000=raw!$B9972),1),"""")"),"")</f>
        <v/>
      </c>
      <c r="E9973" s="40" t="str">
        <f t="array" ref="E9973">IFERROR(INDEX(raw!$B:$H,MATCH(1,(raw!$B:$B=$B9973)*(raw!$D:$D=$C9973),0),7), "n/a")</f>
        <v/>
      </c>
    </row>
    <row r="9974">
      <c r="B9974" s="39" t="str">
        <f>IFERROR(raw!$B9973,"")</f>
        <v/>
      </c>
      <c r="C9974" s="39" t="str">
        <f>IFERROR(raw!$D9973,"")</f>
        <v/>
      </c>
      <c r="D9974" s="39" t="str">
        <f>IFERROR(__xludf.DUMMYFUNCTION("IFERROR(RANK(raw!$H9973,Filter(raw!$H$2:$H10000,raw!$B$2:$B10000=raw!$B9973),1),"""")"),"")</f>
        <v/>
      </c>
      <c r="E9974" s="40" t="str">
        <f t="array" ref="E9974">IFERROR(INDEX(raw!$B:$H,MATCH(1,(raw!$B:$B=$B9974)*(raw!$D:$D=$C9974),0),7), "n/a")</f>
        <v/>
      </c>
    </row>
    <row r="9975">
      <c r="B9975" s="39" t="str">
        <f>IFERROR(raw!$B9974,"")</f>
        <v/>
      </c>
      <c r="C9975" s="39" t="str">
        <f>IFERROR(raw!$D9974,"")</f>
        <v/>
      </c>
      <c r="D9975" s="39" t="str">
        <f>IFERROR(__xludf.DUMMYFUNCTION("IFERROR(RANK(raw!$H9974,Filter(raw!$H$2:$H10000,raw!$B$2:$B10000=raw!$B9974),1),"""")"),"")</f>
        <v/>
      </c>
      <c r="E9975" s="40" t="str">
        <f t="array" ref="E9975">IFERROR(INDEX(raw!$B:$H,MATCH(1,(raw!$B:$B=$B9975)*(raw!$D:$D=$C9975),0),7), "n/a")</f>
        <v/>
      </c>
    </row>
    <row r="9976">
      <c r="B9976" s="39" t="str">
        <f>IFERROR(raw!$B9975,"")</f>
        <v/>
      </c>
      <c r="C9976" s="39" t="str">
        <f>IFERROR(raw!$D9975,"")</f>
        <v/>
      </c>
      <c r="D9976" s="39" t="str">
        <f>IFERROR(__xludf.DUMMYFUNCTION("IFERROR(RANK(raw!$H9975,Filter(raw!$H$2:$H10000,raw!$B$2:$B10000=raw!$B9975),1),"""")"),"")</f>
        <v/>
      </c>
      <c r="E9976" s="40" t="str">
        <f t="array" ref="E9976">IFERROR(INDEX(raw!$B:$H,MATCH(1,(raw!$B:$B=$B9976)*(raw!$D:$D=$C9976),0),7), "n/a")</f>
        <v/>
      </c>
    </row>
    <row r="9977">
      <c r="B9977" s="39" t="str">
        <f>IFERROR(raw!$B9976,"")</f>
        <v/>
      </c>
      <c r="C9977" s="39" t="str">
        <f>IFERROR(raw!$D9976,"")</f>
        <v/>
      </c>
      <c r="D9977" s="39" t="str">
        <f>IFERROR(__xludf.DUMMYFUNCTION("IFERROR(RANK(raw!$H9976,Filter(raw!$H$2:$H10000,raw!$B$2:$B10000=raw!$B9976),1),"""")"),"")</f>
        <v/>
      </c>
      <c r="E9977" s="40" t="str">
        <f t="array" ref="E9977">IFERROR(INDEX(raw!$B:$H,MATCH(1,(raw!$B:$B=$B9977)*(raw!$D:$D=$C9977),0),7), "n/a")</f>
        <v/>
      </c>
    </row>
    <row r="9978">
      <c r="B9978" s="39" t="str">
        <f>IFERROR(raw!$B9977,"")</f>
        <v/>
      </c>
      <c r="C9978" s="39" t="str">
        <f>IFERROR(raw!$D9977,"")</f>
        <v/>
      </c>
      <c r="D9978" s="39" t="str">
        <f>IFERROR(__xludf.DUMMYFUNCTION("IFERROR(RANK(raw!$H9977,Filter(raw!$H$2:$H10000,raw!$B$2:$B10000=raw!$B9977),1),"""")"),"")</f>
        <v/>
      </c>
      <c r="E9978" s="40" t="str">
        <f t="array" ref="E9978">IFERROR(INDEX(raw!$B:$H,MATCH(1,(raw!$B:$B=$B9978)*(raw!$D:$D=$C9978),0),7), "n/a")</f>
        <v/>
      </c>
    </row>
    <row r="9979">
      <c r="B9979" s="39" t="str">
        <f>IFERROR(raw!$B9978,"")</f>
        <v/>
      </c>
      <c r="C9979" s="39" t="str">
        <f>IFERROR(raw!$D9978,"")</f>
        <v/>
      </c>
      <c r="D9979" s="39" t="str">
        <f>IFERROR(__xludf.DUMMYFUNCTION("IFERROR(RANK(raw!$H9978,Filter(raw!$H$2:$H10000,raw!$B$2:$B10000=raw!$B9978),1),"""")"),"")</f>
        <v/>
      </c>
      <c r="E9979" s="40" t="str">
        <f t="array" ref="E9979">IFERROR(INDEX(raw!$B:$H,MATCH(1,(raw!$B:$B=$B9979)*(raw!$D:$D=$C9979),0),7), "n/a")</f>
        <v/>
      </c>
    </row>
    <row r="9980">
      <c r="B9980" s="39" t="str">
        <f>IFERROR(raw!$B9979,"")</f>
        <v/>
      </c>
      <c r="C9980" s="39" t="str">
        <f>IFERROR(raw!$D9979,"")</f>
        <v/>
      </c>
      <c r="D9980" s="39" t="str">
        <f>IFERROR(__xludf.DUMMYFUNCTION("IFERROR(RANK(raw!$H9979,Filter(raw!$H$2:$H10000,raw!$B$2:$B10000=raw!$B9979),1),"""")"),"")</f>
        <v/>
      </c>
      <c r="E9980" s="40" t="str">
        <f t="array" ref="E9980">IFERROR(INDEX(raw!$B:$H,MATCH(1,(raw!$B:$B=$B9980)*(raw!$D:$D=$C9980),0),7), "n/a")</f>
        <v/>
      </c>
    </row>
    <row r="9981">
      <c r="B9981" s="39" t="str">
        <f>IFERROR(raw!$B9980,"")</f>
        <v/>
      </c>
      <c r="C9981" s="39" t="str">
        <f>IFERROR(raw!$D9980,"")</f>
        <v/>
      </c>
      <c r="D9981" s="39" t="str">
        <f>IFERROR(__xludf.DUMMYFUNCTION("IFERROR(RANK(raw!$H9980,Filter(raw!$H$2:$H10000,raw!$B$2:$B10000=raw!$B9980),1),"""")"),"")</f>
        <v/>
      </c>
      <c r="E9981" s="40" t="str">
        <f t="array" ref="E9981">IFERROR(INDEX(raw!$B:$H,MATCH(1,(raw!$B:$B=$B9981)*(raw!$D:$D=$C9981),0),7), "n/a")</f>
        <v/>
      </c>
    </row>
    <row r="9982">
      <c r="B9982" s="39" t="str">
        <f>IFERROR(raw!$B9981,"")</f>
        <v/>
      </c>
      <c r="C9982" s="39" t="str">
        <f>IFERROR(raw!$D9981,"")</f>
        <v/>
      </c>
      <c r="D9982" s="39" t="str">
        <f>IFERROR(__xludf.DUMMYFUNCTION("IFERROR(RANK(raw!$H9981,Filter(raw!$H$2:$H10000,raw!$B$2:$B10000=raw!$B9981),1),"""")"),"")</f>
        <v/>
      </c>
      <c r="E9982" s="40" t="str">
        <f t="array" ref="E9982">IFERROR(INDEX(raw!$B:$H,MATCH(1,(raw!$B:$B=$B9982)*(raw!$D:$D=$C9982),0),7), "n/a")</f>
        <v/>
      </c>
    </row>
    <row r="9983">
      <c r="B9983" s="39" t="str">
        <f>IFERROR(raw!$B9982,"")</f>
        <v/>
      </c>
      <c r="C9983" s="39" t="str">
        <f>IFERROR(raw!$D9982,"")</f>
        <v/>
      </c>
      <c r="D9983" s="39" t="str">
        <f>IFERROR(__xludf.DUMMYFUNCTION("IFERROR(RANK(raw!$H9982,Filter(raw!$H$2:$H10000,raw!$B$2:$B10000=raw!$B9982),1),"""")"),"")</f>
        <v/>
      </c>
      <c r="E9983" s="40" t="str">
        <f t="array" ref="E9983">IFERROR(INDEX(raw!$B:$H,MATCH(1,(raw!$B:$B=$B9983)*(raw!$D:$D=$C9983),0),7), "n/a")</f>
        <v/>
      </c>
    </row>
    <row r="9984">
      <c r="B9984" s="39" t="str">
        <f>IFERROR(raw!$B9983,"")</f>
        <v/>
      </c>
      <c r="C9984" s="39" t="str">
        <f>IFERROR(raw!$D9983,"")</f>
        <v/>
      </c>
      <c r="D9984" s="39" t="str">
        <f>IFERROR(__xludf.DUMMYFUNCTION("IFERROR(RANK(raw!$H9983,Filter(raw!$H$2:$H10000,raw!$B$2:$B10000=raw!$B9983),1),"""")"),"")</f>
        <v/>
      </c>
      <c r="E9984" s="40" t="str">
        <f t="array" ref="E9984">IFERROR(INDEX(raw!$B:$H,MATCH(1,(raw!$B:$B=$B9984)*(raw!$D:$D=$C9984),0),7), "n/a")</f>
        <v/>
      </c>
    </row>
    <row r="9985">
      <c r="B9985" s="39" t="str">
        <f>IFERROR(raw!$B9984,"")</f>
        <v/>
      </c>
      <c r="C9985" s="39" t="str">
        <f>IFERROR(raw!$D9984,"")</f>
        <v/>
      </c>
      <c r="D9985" s="39" t="str">
        <f>IFERROR(__xludf.DUMMYFUNCTION("IFERROR(RANK(raw!$H9984,Filter(raw!$H$2:$H10000,raw!$B$2:$B10000=raw!$B9984),1),"""")"),"")</f>
        <v/>
      </c>
      <c r="E9985" s="40" t="str">
        <f t="array" ref="E9985">IFERROR(INDEX(raw!$B:$H,MATCH(1,(raw!$B:$B=$B9985)*(raw!$D:$D=$C9985),0),7), "n/a")</f>
        <v/>
      </c>
    </row>
    <row r="9986">
      <c r="B9986" s="39" t="str">
        <f>IFERROR(raw!$B9985,"")</f>
        <v/>
      </c>
      <c r="C9986" s="39" t="str">
        <f>IFERROR(raw!$D9985,"")</f>
        <v/>
      </c>
      <c r="D9986" s="39" t="str">
        <f>IFERROR(__xludf.DUMMYFUNCTION("IFERROR(RANK(raw!$H9985,Filter(raw!$H$2:$H10000,raw!$B$2:$B10000=raw!$B9985),1),"""")"),"")</f>
        <v/>
      </c>
      <c r="E9986" s="40" t="str">
        <f t="array" ref="E9986">IFERROR(INDEX(raw!$B:$H,MATCH(1,(raw!$B:$B=$B9986)*(raw!$D:$D=$C9986),0),7), "n/a")</f>
        <v/>
      </c>
    </row>
    <row r="9987">
      <c r="B9987" s="39" t="str">
        <f>IFERROR(raw!$B9986,"")</f>
        <v/>
      </c>
      <c r="C9987" s="39" t="str">
        <f>IFERROR(raw!$D9986,"")</f>
        <v/>
      </c>
      <c r="D9987" s="39" t="str">
        <f>IFERROR(__xludf.DUMMYFUNCTION("IFERROR(RANK(raw!$H9986,Filter(raw!$H$2:$H10000,raw!$B$2:$B10000=raw!$B9986),1),"""")"),"")</f>
        <v/>
      </c>
      <c r="E9987" s="40" t="str">
        <f t="array" ref="E9987">IFERROR(INDEX(raw!$B:$H,MATCH(1,(raw!$B:$B=$B9987)*(raw!$D:$D=$C9987),0),7), "n/a")</f>
        <v/>
      </c>
    </row>
    <row r="9988">
      <c r="B9988" s="39" t="str">
        <f>IFERROR(raw!$B9987,"")</f>
        <v/>
      </c>
      <c r="C9988" s="39" t="str">
        <f>IFERROR(raw!$D9987,"")</f>
        <v/>
      </c>
      <c r="D9988" s="39" t="str">
        <f>IFERROR(__xludf.DUMMYFUNCTION("IFERROR(RANK(raw!$H9987,Filter(raw!$H$2:$H10000,raw!$B$2:$B10000=raw!$B9987),1),"""")"),"")</f>
        <v/>
      </c>
      <c r="E9988" s="40" t="str">
        <f t="array" ref="E9988">IFERROR(INDEX(raw!$B:$H,MATCH(1,(raw!$B:$B=$B9988)*(raw!$D:$D=$C9988),0),7), "n/a")</f>
        <v/>
      </c>
    </row>
    <row r="9989">
      <c r="B9989" s="39" t="str">
        <f>IFERROR(raw!$B9988,"")</f>
        <v/>
      </c>
      <c r="C9989" s="39" t="str">
        <f>IFERROR(raw!$D9988,"")</f>
        <v/>
      </c>
      <c r="D9989" s="39" t="str">
        <f>IFERROR(__xludf.DUMMYFUNCTION("IFERROR(RANK(raw!$H9988,Filter(raw!$H$2:$H10000,raw!$B$2:$B10000=raw!$B9988),1),"""")"),"")</f>
        <v/>
      </c>
      <c r="E9989" s="40" t="str">
        <f t="array" ref="E9989">IFERROR(INDEX(raw!$B:$H,MATCH(1,(raw!$B:$B=$B9989)*(raw!$D:$D=$C9989),0),7), "n/a")</f>
        <v/>
      </c>
    </row>
    <row r="9990">
      <c r="B9990" s="39" t="str">
        <f>IFERROR(raw!$B9989,"")</f>
        <v/>
      </c>
      <c r="C9990" s="39" t="str">
        <f>IFERROR(raw!$D9989,"")</f>
        <v/>
      </c>
      <c r="D9990" s="39" t="str">
        <f>IFERROR(__xludf.DUMMYFUNCTION("IFERROR(RANK(raw!$H9989,Filter(raw!$H$2:$H10000,raw!$B$2:$B10000=raw!$B9989),1),"""")"),"")</f>
        <v/>
      </c>
      <c r="E9990" s="40" t="str">
        <f t="array" ref="E9990">IFERROR(INDEX(raw!$B:$H,MATCH(1,(raw!$B:$B=$B9990)*(raw!$D:$D=$C9990),0),7), "n/a")</f>
        <v/>
      </c>
    </row>
    <row r="9991">
      <c r="B9991" s="39" t="str">
        <f>IFERROR(raw!$B9990,"")</f>
        <v/>
      </c>
      <c r="C9991" s="39" t="str">
        <f>IFERROR(raw!$D9990,"")</f>
        <v/>
      </c>
      <c r="D9991" s="39" t="str">
        <f>IFERROR(__xludf.DUMMYFUNCTION("IFERROR(RANK(raw!$H9990,Filter(raw!$H$2:$H10000,raw!$B$2:$B10000=raw!$B9990),1),"""")"),"")</f>
        <v/>
      </c>
      <c r="E9991" s="40" t="str">
        <f t="array" ref="E9991">IFERROR(INDEX(raw!$B:$H,MATCH(1,(raw!$B:$B=$B9991)*(raw!$D:$D=$C9991),0),7), "n/a")</f>
        <v/>
      </c>
    </row>
    <row r="9992">
      <c r="B9992" s="39" t="str">
        <f>IFERROR(raw!$B9991,"")</f>
        <v/>
      </c>
      <c r="C9992" s="39" t="str">
        <f>IFERROR(raw!$D9991,"")</f>
        <v/>
      </c>
      <c r="D9992" s="39" t="str">
        <f>IFERROR(__xludf.DUMMYFUNCTION("IFERROR(RANK(raw!$H9991,Filter(raw!$H$2:$H10000,raw!$B$2:$B10000=raw!$B9991),1),"""")"),"")</f>
        <v/>
      </c>
      <c r="E9992" s="40" t="str">
        <f t="array" ref="E9992">IFERROR(INDEX(raw!$B:$H,MATCH(1,(raw!$B:$B=$B9992)*(raw!$D:$D=$C9992),0),7), "n/a")</f>
        <v/>
      </c>
    </row>
    <row r="9993">
      <c r="B9993" s="39" t="str">
        <f>IFERROR(raw!$B9992,"")</f>
        <v/>
      </c>
      <c r="C9993" s="39" t="str">
        <f>IFERROR(raw!$D9992,"")</f>
        <v/>
      </c>
      <c r="D9993" s="39" t="str">
        <f>IFERROR(__xludf.DUMMYFUNCTION("IFERROR(RANK(raw!$H9992,Filter(raw!$H$2:$H10000,raw!$B$2:$B10000=raw!$B9992),1),"""")"),"")</f>
        <v/>
      </c>
      <c r="E9993" s="40" t="str">
        <f t="array" ref="E9993">IFERROR(INDEX(raw!$B:$H,MATCH(1,(raw!$B:$B=$B9993)*(raw!$D:$D=$C9993),0),7), "n/a")</f>
        <v/>
      </c>
    </row>
    <row r="9994">
      <c r="B9994" s="39" t="str">
        <f>IFERROR(raw!$B9993,"")</f>
        <v/>
      </c>
      <c r="C9994" s="39" t="str">
        <f>IFERROR(raw!$D9993,"")</f>
        <v/>
      </c>
      <c r="D9994" s="39" t="str">
        <f>IFERROR(__xludf.DUMMYFUNCTION("IFERROR(RANK(raw!$H9993,Filter(raw!$H$2:$H10000,raw!$B$2:$B10000=raw!$B9993),1),"""")"),"")</f>
        <v/>
      </c>
      <c r="E9994" s="40" t="str">
        <f t="array" ref="E9994">IFERROR(INDEX(raw!$B:$H,MATCH(1,(raw!$B:$B=$B9994)*(raw!$D:$D=$C9994),0),7), "n/a")</f>
        <v/>
      </c>
    </row>
    <row r="9995">
      <c r="B9995" s="39" t="str">
        <f>IFERROR(raw!$B9994,"")</f>
        <v/>
      </c>
      <c r="C9995" s="39" t="str">
        <f>IFERROR(raw!$D9994,"")</f>
        <v/>
      </c>
      <c r="D9995" s="39" t="str">
        <f>IFERROR(__xludf.DUMMYFUNCTION("IFERROR(RANK(raw!$H9994,Filter(raw!$H$2:$H10000,raw!$B$2:$B10000=raw!$B9994),1),"""")"),"")</f>
        <v/>
      </c>
      <c r="E9995" s="40" t="str">
        <f t="array" ref="E9995">IFERROR(INDEX(raw!$B:$H,MATCH(1,(raw!$B:$B=$B9995)*(raw!$D:$D=$C9995),0),7), "n/a")</f>
        <v/>
      </c>
    </row>
    <row r="9996">
      <c r="B9996" s="39" t="str">
        <f>IFERROR(raw!$B9995,"")</f>
        <v/>
      </c>
      <c r="C9996" s="39" t="str">
        <f>IFERROR(raw!$D9995,"")</f>
        <v/>
      </c>
      <c r="D9996" s="39" t="str">
        <f>IFERROR(__xludf.DUMMYFUNCTION("IFERROR(RANK(raw!$H9995,Filter(raw!$H$2:$H10000,raw!$B$2:$B10000=raw!$B9995),1),"""")"),"")</f>
        <v/>
      </c>
      <c r="E9996" s="40" t="str">
        <f t="array" ref="E9996">IFERROR(INDEX(raw!$B:$H,MATCH(1,(raw!$B:$B=$B9996)*(raw!$D:$D=$C9996),0),7), "n/a")</f>
        <v/>
      </c>
    </row>
    <row r="9997">
      <c r="B9997" s="39" t="str">
        <f>IFERROR(raw!$B9996,"")</f>
        <v/>
      </c>
      <c r="C9997" s="39" t="str">
        <f>IFERROR(raw!$D9996,"")</f>
        <v/>
      </c>
      <c r="D9997" s="39" t="str">
        <f>IFERROR(__xludf.DUMMYFUNCTION("IFERROR(RANK(raw!$H9996,Filter(raw!$H$2:$H10000,raw!$B$2:$B10000=raw!$B9996),1),"""")"),"")</f>
        <v/>
      </c>
      <c r="E9997" s="40" t="str">
        <f t="array" ref="E9997">IFERROR(INDEX(raw!$B:$H,MATCH(1,(raw!$B:$B=$B9997)*(raw!$D:$D=$C9997),0),7), "n/a")</f>
        <v/>
      </c>
    </row>
    <row r="9998">
      <c r="B9998" s="39" t="str">
        <f>IFERROR(raw!$B9997,"")</f>
        <v/>
      </c>
      <c r="C9998" s="39" t="str">
        <f>IFERROR(raw!$D9997,"")</f>
        <v/>
      </c>
      <c r="D9998" s="39" t="str">
        <f>IFERROR(__xludf.DUMMYFUNCTION("IFERROR(RANK(raw!$H9997,Filter(raw!$H$2:$H10000,raw!$B$2:$B10000=raw!$B9997),1),"""")"),"")</f>
        <v/>
      </c>
      <c r="E9998" s="40" t="str">
        <f t="array" ref="E9998">IFERROR(INDEX(raw!$B:$H,MATCH(1,(raw!$B:$B=$B9998)*(raw!$D:$D=$C9998),0),7), "n/a")</f>
        <v/>
      </c>
    </row>
    <row r="9999">
      <c r="B9999" s="39" t="str">
        <f>IFERROR(raw!$B9998,"")</f>
        <v/>
      </c>
      <c r="C9999" s="39" t="str">
        <f>IFERROR(raw!$D9998,"")</f>
        <v/>
      </c>
      <c r="D9999" s="39" t="str">
        <f>IFERROR(__xludf.DUMMYFUNCTION("IFERROR(RANK(raw!$H9998,Filter(raw!$H$2:$H10000,raw!$B$2:$B10000=raw!$B9998),1),"""")"),"")</f>
        <v/>
      </c>
      <c r="E9999" s="40" t="str">
        <f t="array" ref="E9999">IFERROR(INDEX(raw!$B:$H,MATCH(1,(raw!$B:$B=$B9999)*(raw!$D:$D=$C9999),0),7), "n/a")</f>
        <v/>
      </c>
    </row>
    <row r="10000">
      <c r="B10000" s="39" t="str">
        <f>IFERROR(raw!$B9999,"")</f>
        <v/>
      </c>
      <c r="C10000" s="39" t="str">
        <f>IFERROR(raw!$D9999,"")</f>
        <v/>
      </c>
      <c r="D10000" s="39" t="str">
        <f>IFERROR(__xludf.DUMMYFUNCTION("IFERROR(RANK(raw!$H9999,Filter(raw!$H$2:$H10000,raw!$B$2:$B10000=raw!$B9999),1),"""")"),"")</f>
        <v/>
      </c>
      <c r="E10000" s="40" t="str">
        <f t="array" ref="E10000">IFERROR(INDEX(raw!$B:$H,MATCH(1,(raw!$B:$B=$B10000)*(raw!$D:$D=$C10000),0),7), "n/a")</f>
        <v/>
      </c>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showGridLines="0" workbookViewId="0"/>
  </sheetViews>
  <sheetFormatPr customHeight="1" defaultColWidth="14.43" defaultRowHeight="15.75" outlineLevelCol="1"/>
  <cols>
    <col customWidth="1" min="1" max="1" width="3.86"/>
    <col customWidth="1" min="2" max="2" width="94.14"/>
    <col customWidth="1" min="3" max="3" width="10.71"/>
    <col customWidth="1" min="4" max="4" width="16.86"/>
    <col collapsed="1" customWidth="1" min="5" max="5" width="14.57"/>
    <col customWidth="1" hidden="1" min="6" max="7" width="23.14" outlineLevel="1"/>
    <col customWidth="1" min="8" max="8" width="23.14"/>
    <col customWidth="1" min="9" max="9" width="16.14"/>
    <col customWidth="1" min="10" max="10" width="16.57"/>
    <col customWidth="1" min="11" max="12" width="9.86"/>
    <col customWidth="1" min="13" max="13" width="13.86"/>
    <col customWidth="1" min="14" max="16" width="14.0" outlineLevel="1"/>
  </cols>
  <sheetData>
    <row r="1" ht="42.75" customHeight="1"/>
    <row r="2" ht="21.0" customHeight="1">
      <c r="A2" s="42"/>
      <c r="B2" s="43" t="s">
        <v>248</v>
      </c>
      <c r="C2" s="44"/>
      <c r="D2" s="44"/>
      <c r="E2" s="44"/>
      <c r="F2" s="44"/>
      <c r="G2" s="44"/>
      <c r="H2" s="45"/>
      <c r="I2" s="46" t="s">
        <v>249</v>
      </c>
      <c r="J2" s="45"/>
      <c r="K2" s="47" t="s">
        <v>250</v>
      </c>
      <c r="L2" s="44"/>
      <c r="M2" s="45"/>
      <c r="N2" s="47" t="s">
        <v>251</v>
      </c>
      <c r="O2" s="44"/>
      <c r="P2" s="45"/>
      <c r="Q2" s="43" t="s">
        <v>252</v>
      </c>
      <c r="R2" s="44"/>
      <c r="S2" s="44"/>
      <c r="T2" s="45"/>
      <c r="U2" s="48" t="s">
        <v>253</v>
      </c>
      <c r="V2" s="43" t="s">
        <v>254</v>
      </c>
      <c r="W2" s="44"/>
      <c r="X2" s="45"/>
      <c r="Y2" s="48" t="s">
        <v>255</v>
      </c>
      <c r="Z2" s="42"/>
      <c r="AA2" s="42"/>
      <c r="AB2" s="42"/>
      <c r="AC2" s="42"/>
      <c r="AD2" s="42"/>
      <c r="AE2" s="42"/>
      <c r="AF2" s="42"/>
      <c r="AG2" s="42"/>
    </row>
    <row r="3">
      <c r="B3" s="49" t="s">
        <v>34</v>
      </c>
      <c r="C3" s="50" t="s">
        <v>35</v>
      </c>
      <c r="D3" s="51" t="s">
        <v>256</v>
      </c>
      <c r="E3" s="51" t="s">
        <v>257</v>
      </c>
      <c r="F3" s="52" t="s">
        <v>258</v>
      </c>
      <c r="G3" s="52" t="s">
        <v>259</v>
      </c>
      <c r="H3" s="51" t="s">
        <v>260</v>
      </c>
      <c r="I3" s="53" t="s">
        <v>261</v>
      </c>
      <c r="J3" s="51" t="s">
        <v>262</v>
      </c>
      <c r="K3" s="53" t="s">
        <v>263</v>
      </c>
      <c r="L3" s="51" t="s">
        <v>264</v>
      </c>
      <c r="M3" s="54" t="s">
        <v>265</v>
      </c>
      <c r="N3" s="55" t="str">
        <f>IF(settings!$C$3&lt;&gt;"None",settings!$C$3,settings!$B$3)</f>
        <v>BoxPharmacy</v>
      </c>
      <c r="O3" s="55" t="str">
        <f>IF(settings!$C$4&lt;&gt;"None",settings!$C$4,settings!$B$4)</f>
        <v>competitor_2</v>
      </c>
      <c r="P3" s="56" t="str">
        <f>IF(settings!$C$5&lt;&gt;"None",settings!$C$5,settings!$B$5)</f>
        <v>competitor_3</v>
      </c>
      <c r="Q3" s="57" t="s">
        <v>266</v>
      </c>
      <c r="R3" s="58" t="s">
        <v>267</v>
      </c>
      <c r="S3" s="58" t="s">
        <v>268</v>
      </c>
      <c r="T3" s="59" t="s">
        <v>269</v>
      </c>
      <c r="U3" s="60"/>
      <c r="V3" s="57" t="s">
        <v>270</v>
      </c>
      <c r="W3" s="58" t="s">
        <v>271</v>
      </c>
      <c r="X3" s="59" t="s">
        <v>272</v>
      </c>
      <c r="Y3" s="60"/>
    </row>
    <row r="4">
      <c r="B4" s="61" t="str">
        <f>IFERROR(__xludf.DUMMYFUNCTION("UNIQUE(raw!B2:B10000)"),"Solgar Lipotropic Factors Συμπλήρωμα διατροφής 100tabs")</f>
        <v>Solgar Lipotropic Factors Συμπλήρωμα διατροφής 100tabs</v>
      </c>
      <c r="C4" s="61" t="str">
        <f t="array" ref="C4">INDEX(raw!$C$2:$C$10000, MATCH($B4,raw!$B$2:$B$10000, 0))</f>
        <v>best_match</v>
      </c>
      <c r="D4" s="62"/>
      <c r="E4" s="63">
        <f t="array" ref="E4">INDEX(raw!$B:$H,MATCH(1,(raw!$B:$B=$B4)*(raw!$D:$D=settings!$C$2),0),7)</f>
        <v>26.87</v>
      </c>
      <c r="F4" s="64">
        <v>16.95</v>
      </c>
      <c r="G4" s="65" t="b">
        <f t="shared" ref="G4:G14" si="1">F4=E4</f>
        <v>0</v>
      </c>
      <c r="H4" s="63">
        <f t="array" ref="H4">IFERROR(INDEX(calc!$B:$E,MATCH(1,(calc!$B:$B=$B4)*(calc!$D:$D=$L4-1),0),4), IFERROR(INDEX(calc!$B:$E,MATCH(1,(calc!$B:$B=$B4)*(calc!$D:$D=$L4-2),0),4), IFERROR(INDEX(calc!$B:$E,MATCH(1,(calc!$B:$B=$B4)*(calc!$D:$D=$L4-3),0),4), IFERROR(INDEX(calc!$B:$E,MATCH(1,(calc!$B:$B=$B4)*(calc!$D:$D=$L4-4),0),4), IFERROR(INDEX(calc!$B:$E,MATCH(1,(calc!$B:$B=$B4)*(calc!$D:$D=$L4-5),0),4), IFERROR(INDEX(calc!$B:$E,MATCH(1,(calc!$B:$B=$B4)*(calc!$D:$D=$L4-6),0),4), IFERROR(INDEX(calc!$B:$E,MATCH(1,(calc!$B:$B=$B4)*(calc!$D:$D=$L4-7),0),4), IFERROR(INDEX(calc!$B:$E,MATCH(1,(calc!$B:$B=$B4)*(calc!$D:$D=$L4-8),0),4), IFERROR(INDEX(calc!$B:$E,MATCH(1,(calc!$B:$B=$B4)*(calc!$D:$D=$L4-9),0),4), IFERROR(INDEX(calc!$B:$E,MATCH(1,(calc!$B:$B=$B4)*(calc!$D:$D=$L4-10),0),4), "n/a"))))))))))</f>
        <v>26.67</v>
      </c>
      <c r="I4" s="66">
        <f>MINIFS(raw!$H:$H,raw!$B:$B,$B4)</f>
        <v>26.48</v>
      </c>
      <c r="J4" s="66">
        <f>MAXIFS(raw!$H:$H,raw!$B:$B,$B4)</f>
        <v>41.95</v>
      </c>
      <c r="K4" s="67" t="str">
        <f t="shared" ref="K4:K14" si="2">IFS(L4=1,"best",L4&lt;M4/4,"perfect",L4&lt;M4/2,"good",L4&lt;3*M4/4,"bad",L4&lt;M4,"loser")</f>
        <v>perfect</v>
      </c>
      <c r="L4" s="68">
        <f t="array" ref="L4">INDEX(calc!$B:$D,MATCH(1,(calc!$B:$B=$B4)*(calc!$C:$C=settings!$C$2),0),3)</f>
        <v>4</v>
      </c>
      <c r="M4" s="68">
        <f>COUNTIF(raw!$B:$B, $B4)</f>
        <v>118</v>
      </c>
      <c r="N4" s="69">
        <f t="array" ref="N4">iferror(IF(settings!$C$3&lt;&gt;"None",INDEX(raw!$B:$H,MATCH(1,(raw!$B:$B=$B4)*(raw!$D:$D=settings!$C$3),0),7),"Not_specified"),"n/a")</f>
        <v>26.48</v>
      </c>
      <c r="O4" s="66" t="str">
        <f t="array" ref="O4">IFERROR(IF(settings!$C$4&lt;&gt;"None",INDEX(raw!$B:$H,MATCH(1,(raw!$B:$B=$B4)*(raw!$D:$D=settings!$C$4),0),7),"Not_specified"),"n/a")</f>
        <v>Not_specified</v>
      </c>
      <c r="P4" s="66" t="str">
        <f t="array" ref="P4">IFERROR(IF(settings!$C$5&lt;&gt;"None",INDEX(raw!$B:$H,MATCH(1,(raw!$B:$B=$B4)*(raw!$D:$D=settings!$C$5),0),7),"Not_specified"),"n/a")</f>
        <v>Not_specified</v>
      </c>
      <c r="Q4" s="70"/>
      <c r="R4" s="70"/>
      <c r="S4" s="70"/>
      <c r="T4" s="70"/>
      <c r="U4" s="70"/>
      <c r="V4" s="70"/>
      <c r="W4" s="70"/>
      <c r="X4" s="70"/>
      <c r="Y4" s="70"/>
    </row>
    <row r="5">
      <c r="B5" s="61" t="str">
        <f>IFERROR(__xludf.DUMMYFUNCTION("""COMPUTED_VALUE"""),"Epsilon Health Arichol Συμπλήρωμα Διατροφής 30 Δισκία")</f>
        <v>Epsilon Health Arichol Συμπλήρωμα Διατροφής 30 Δισκία</v>
      </c>
      <c r="C5" s="61" t="str">
        <f t="array" ref="C5">INDEX(raw!$C$2:$C$10000, MATCH($B5,raw!$B$2:$B$10000, 0))</f>
        <v>best_match</v>
      </c>
      <c r="D5" s="62"/>
      <c r="E5" s="63">
        <f t="array" ref="E5">INDEX(raw!$B:$H,MATCH(1,(raw!$B:$B=$B5)*(raw!$D:$D=settings!$C$2),0),7)</f>
        <v>13.39</v>
      </c>
      <c r="F5" s="64">
        <v>20.17</v>
      </c>
      <c r="G5" s="65" t="b">
        <f t="shared" si="1"/>
        <v>0</v>
      </c>
      <c r="H5" s="63">
        <f t="array" ref="H5">IFERROR(INDEX(calc!$B:$E,MATCH(1,(calc!$B:$B=$B5)*(calc!$D:$D=$L5-1),0),4), IFERROR(INDEX(calc!$B:$E,MATCH(1,(calc!$B:$B=$B5)*(calc!$D:$D=$L5-2),0),4), IFERROR(INDEX(calc!$B:$E,MATCH(1,(calc!$B:$B=$B5)*(calc!$D:$D=$L5-3),0),4), IFERROR(INDEX(calc!$B:$E,MATCH(1,(calc!$B:$B=$B5)*(calc!$D:$D=$L5-4),0),4), IFERROR(INDEX(calc!$B:$E,MATCH(1,(calc!$B:$B=$B5)*(calc!$D:$D=$L5-5),0),4), IFERROR(INDEX(calc!$B:$E,MATCH(1,(calc!$B:$B=$B5)*(calc!$D:$D=$L5-6),0),4), IFERROR(INDEX(calc!$B:$E,MATCH(1,(calc!$B:$B=$B5)*(calc!$D:$D=$L5-7),0),4), IFERROR(INDEX(calc!$B:$E,MATCH(1,(calc!$B:$B=$B5)*(calc!$D:$D=$L5-8),0),4), IFERROR(INDEX(calc!$B:$E,MATCH(1,(calc!$B:$B=$B5)*(calc!$D:$D=$L5-9),0),4), IFERROR(INDEX(calc!$B:$E,MATCH(1,(calc!$B:$B=$B5)*(calc!$D:$D=$L5-10),0),4), "n/a"))))))))))</f>
        <v>12.4</v>
      </c>
      <c r="I5" s="66">
        <f>MINIFS(raw!$H:$H,raw!$B:$B,$B5)</f>
        <v>12.2</v>
      </c>
      <c r="J5" s="66">
        <f>MAXIFS(raw!$H:$H,raw!$B:$B,$B5)</f>
        <v>19.74</v>
      </c>
      <c r="K5" s="67" t="str">
        <f t="shared" si="2"/>
        <v>perfect</v>
      </c>
      <c r="L5" s="68">
        <f t="array" ref="L5">INDEX(calc!$B:$D,MATCH(1,(calc!$B:$B=$B5)*(calc!$C:$C=settings!$C$2),0),3)</f>
        <v>3</v>
      </c>
      <c r="M5" s="68">
        <f>COUNTIF(raw!$B:$B, $B5)</f>
        <v>40</v>
      </c>
      <c r="N5" s="69">
        <f t="array" ref="N5">iferror(IF(settings!$C$3&lt;&gt;"None",INDEX(raw!$B:$H,MATCH(1,(raw!$B:$B=$B5)*(raw!$D:$D=settings!$C$3),0),7),"Not_specified"),"n/a")</f>
        <v>18.77</v>
      </c>
      <c r="O5" s="66" t="str">
        <f t="array" ref="O5">IFERROR(IF(settings!$C$4&lt;&gt;"None",INDEX(raw!$B:$H,MATCH(1,(raw!$B:$B=$B5)*(raw!$D:$D=settings!$C$4),0),7),"Not_specified"),"n/a")</f>
        <v>Not_specified</v>
      </c>
      <c r="P5" s="66" t="str">
        <f t="array" ref="P5">IFERROR(IF(settings!$C$5&lt;&gt;"None",INDEX(raw!$B:$H,MATCH(1,(raw!$B:$B=$B5)*(raw!$D:$D=settings!$C$5),0),7),"Not_specified"),"n/a")</f>
        <v>Not_specified</v>
      </c>
      <c r="Q5" s="70"/>
      <c r="R5" s="70"/>
      <c r="S5" s="70"/>
      <c r="T5" s="70"/>
      <c r="U5" s="70"/>
      <c r="V5" s="70"/>
      <c r="W5" s="70"/>
      <c r="X5" s="70"/>
      <c r="Y5" s="70"/>
    </row>
    <row r="6">
      <c r="B6" s="61" t="str">
        <f>IFERROR(__xludf.DUMMYFUNCTION("""COMPUTED_VALUE"""),"Vichy Mineral 89 Καθημερινό Ενυδατικό Booster Ενδυνάμωσης Προσώπου 50ml")</f>
        <v>Vichy Mineral 89 Καθημερινό Ενυδατικό Booster Ενδυνάμωσης Προσώπου 50ml</v>
      </c>
      <c r="C6" s="61" t="str">
        <f t="array" ref="C6">INDEX(raw!$C$2:$C$10000, MATCH($B6,raw!$B$2:$B$10000, 0))</f>
        <v>best_match</v>
      </c>
      <c r="D6" s="62"/>
      <c r="E6" s="63" t="str">
        <f t="array" ref="E6">INDEX(raw!$B:$H,MATCH(1,(raw!$B:$B=$B6)*(raw!$D:$D=settings!$C$2),0),7)</f>
        <v>#N/A</v>
      </c>
      <c r="F6" s="64"/>
      <c r="G6" s="65" t="str">
        <f t="shared" si="1"/>
        <v>#N/A</v>
      </c>
      <c r="H6" s="63" t="str">
        <f t="array" ref="H6">IFERROR(INDEX(calc!$B:$E,MATCH(1,(calc!$B:$B=$B6)*(calc!$D:$D=$L6-1),0),4), IFERROR(INDEX(calc!$B:$E,MATCH(1,(calc!$B:$B=$B6)*(calc!$D:$D=$L6-2),0),4), IFERROR(INDEX(calc!$B:$E,MATCH(1,(calc!$B:$B=$B6)*(calc!$D:$D=$L6-3),0),4), IFERROR(INDEX(calc!$B:$E,MATCH(1,(calc!$B:$B=$B6)*(calc!$D:$D=$L6-4),0),4), IFERROR(INDEX(calc!$B:$E,MATCH(1,(calc!$B:$B=$B6)*(calc!$D:$D=$L6-5),0),4), IFERROR(INDEX(calc!$B:$E,MATCH(1,(calc!$B:$B=$B6)*(calc!$D:$D=$L6-6),0),4), IFERROR(INDEX(calc!$B:$E,MATCH(1,(calc!$B:$B=$B6)*(calc!$D:$D=$L6-7),0),4), IFERROR(INDEX(calc!$B:$E,MATCH(1,(calc!$B:$B=$B6)*(calc!$D:$D=$L6-8),0),4), IFERROR(INDEX(calc!$B:$E,MATCH(1,(calc!$B:$B=$B6)*(calc!$D:$D=$L6-9),0),4), IFERROR(INDEX(calc!$B:$E,MATCH(1,(calc!$B:$B=$B6)*(calc!$D:$D=$L6-10),0),4), "n/a"))))))))))</f>
        <v>n/a</v>
      </c>
      <c r="I6" s="66">
        <f>MINIFS(raw!$H:$H,raw!$B:$B,$B6)</f>
        <v>19.85</v>
      </c>
      <c r="J6" s="66">
        <f>MAXIFS(raw!$H:$H,raw!$B:$B,$B6)</f>
        <v>23.6</v>
      </c>
      <c r="K6" s="67" t="str">
        <f t="shared" si="2"/>
        <v>#N/A</v>
      </c>
      <c r="L6" s="68" t="str">
        <f t="array" ref="L6">INDEX(calc!$B:$D,MATCH(1,(calc!$B:$B=$B6)*(calc!$C:$C=settings!$C$2),0),3)</f>
        <v>#N/A</v>
      </c>
      <c r="M6" s="68">
        <f>COUNTIF(raw!$B:$B, $B6)</f>
        <v>9</v>
      </c>
      <c r="N6" s="69" t="str">
        <f t="array" ref="N6">iferror(IF(settings!$C$3&lt;&gt;"None",INDEX(raw!$B:$H,MATCH(1,(raw!$B:$B=$B6)*(raw!$D:$D=settings!$C$3),0),7),"Not_specified"),"n/a")</f>
        <v>n/a</v>
      </c>
      <c r="O6" s="66" t="str">
        <f t="array" ref="O6">IFERROR(IF(settings!$C$4&lt;&gt;"None",INDEX(raw!$B:$H,MATCH(1,(raw!$B:$B=$B6)*(raw!$D:$D=settings!$C$4),0),7),"Not_specified"),"n/a")</f>
        <v>Not_specified</v>
      </c>
      <c r="P6" s="66" t="str">
        <f t="array" ref="P6">IFERROR(IF(settings!$C$5&lt;&gt;"None",INDEX(raw!$B:$H,MATCH(1,(raw!$B:$B=$B6)*(raw!$D:$D=settings!$C$5),0),7),"Not_specified"),"n/a")</f>
        <v>Not_specified</v>
      </c>
      <c r="Q6" s="70"/>
      <c r="R6" s="70"/>
      <c r="S6" s="70"/>
      <c r="T6" s="70"/>
      <c r="U6" s="70"/>
      <c r="V6" s="70"/>
      <c r="W6" s="70"/>
      <c r="X6" s="70"/>
      <c r="Y6" s="70"/>
    </row>
    <row r="7">
      <c r="B7" s="61" t="str">
        <f>IFERROR(__xludf.DUMMYFUNCTION("""COMPUTED_VALUE"""),"Vichy Liftactiv Supreme dry Αντιρυτιδική Κρέμα Προσώπου Για Ξηρές επιδερμίδες 50 ml")</f>
        <v>Vichy Liftactiv Supreme dry Αντιρυτιδική Κρέμα Προσώπου Για Ξηρές επιδερμίδες 50 ml</v>
      </c>
      <c r="C7" s="61" t="str">
        <f t="array" ref="C7">INDEX(raw!$C$2:$C$10000, MATCH($B7,raw!$B$2:$B$10000, 0))</f>
        <v>best_match</v>
      </c>
      <c r="D7" s="62"/>
      <c r="E7" s="63" t="str">
        <f t="array" ref="E7">INDEX(raw!$B:$H,MATCH(1,(raw!$B:$B=$B7)*(raw!$D:$D=settings!$C$2),0),7)</f>
        <v>#N/A</v>
      </c>
      <c r="F7" s="64"/>
      <c r="G7" s="65" t="str">
        <f t="shared" si="1"/>
        <v>#N/A</v>
      </c>
      <c r="H7" s="63" t="str">
        <f t="array" ref="H7">IFERROR(INDEX(calc!$B:$E,MATCH(1,(calc!$B:$B=$B7)*(calc!$D:$D=$L7-1),0),4), IFERROR(INDEX(calc!$B:$E,MATCH(1,(calc!$B:$B=$B7)*(calc!$D:$D=$L7-2),0),4), IFERROR(INDEX(calc!$B:$E,MATCH(1,(calc!$B:$B=$B7)*(calc!$D:$D=$L7-3),0),4), IFERROR(INDEX(calc!$B:$E,MATCH(1,(calc!$B:$B=$B7)*(calc!$D:$D=$L7-4),0),4), IFERROR(INDEX(calc!$B:$E,MATCH(1,(calc!$B:$B=$B7)*(calc!$D:$D=$L7-5),0),4), IFERROR(INDEX(calc!$B:$E,MATCH(1,(calc!$B:$B=$B7)*(calc!$D:$D=$L7-6),0),4), IFERROR(INDEX(calc!$B:$E,MATCH(1,(calc!$B:$B=$B7)*(calc!$D:$D=$L7-7),0),4), IFERROR(INDEX(calc!$B:$E,MATCH(1,(calc!$B:$B=$B7)*(calc!$D:$D=$L7-8),0),4), IFERROR(INDEX(calc!$B:$E,MATCH(1,(calc!$B:$B=$B7)*(calc!$D:$D=$L7-9),0),4), IFERROR(INDEX(calc!$B:$E,MATCH(1,(calc!$B:$B=$B7)*(calc!$D:$D=$L7-10),0),4), "n/a"))))))))))</f>
        <v>n/a</v>
      </c>
      <c r="I7" s="66">
        <f>MINIFS(raw!$H:$H,raw!$B:$B,$B7)</f>
        <v>23.4</v>
      </c>
      <c r="J7" s="66">
        <f>MAXIFS(raw!$H:$H,raw!$B:$B,$B7)</f>
        <v>42</v>
      </c>
      <c r="K7" s="67" t="str">
        <f t="shared" si="2"/>
        <v>#N/A</v>
      </c>
      <c r="L7" s="68" t="str">
        <f t="array" ref="L7">INDEX(calc!$B:$D,MATCH(1,(calc!$B:$B=$B7)*(calc!$C:$C=settings!$C$2),0),3)</f>
        <v>#N/A</v>
      </c>
      <c r="M7" s="68">
        <f>COUNTIF(raw!$B:$B, $B7)</f>
        <v>131</v>
      </c>
      <c r="N7" s="69">
        <f t="array" ref="N7">iferror(IF(settings!$C$3&lt;&gt;"None",INDEX(raw!$B:$H,MATCH(1,(raw!$B:$B=$B7)*(raw!$D:$D=settings!$C$3),0),7),"Not_specified"),"n/a")</f>
        <v>27.3</v>
      </c>
      <c r="O7" s="66" t="str">
        <f t="array" ref="O7">IFERROR(IF(settings!$C$4&lt;&gt;"None",INDEX(raw!$B:$H,MATCH(1,(raw!$B:$B=$B7)*(raw!$D:$D=settings!$C$4),0),7),"Not_specified"),"n/a")</f>
        <v>Not_specified</v>
      </c>
      <c r="P7" s="66" t="str">
        <f t="array" ref="P7">IFERROR(IF(settings!$C$5&lt;&gt;"None",INDEX(raw!$B:$H,MATCH(1,(raw!$B:$B=$B7)*(raw!$D:$D=settings!$C$5),0),7),"Not_specified"),"n/a")</f>
        <v>Not_specified</v>
      </c>
      <c r="Q7" s="70"/>
      <c r="R7" s="70"/>
      <c r="S7" s="70"/>
      <c r="T7" s="70"/>
      <c r="U7" s="70"/>
      <c r="V7" s="70"/>
      <c r="W7" s="70"/>
      <c r="X7" s="70"/>
      <c r="Y7" s="70"/>
    </row>
    <row r="8">
      <c r="B8" s="61" t="str">
        <f>IFERROR(__xludf.DUMMYFUNCTION("""COMPUTED_VALUE"""),"Vichy Liftactiv Supreme Pnm 50 ml")</f>
        <v>Vichy Liftactiv Supreme Pnm 50 ml</v>
      </c>
      <c r="C8" s="61" t="str">
        <f t="array" ref="C8">INDEX(raw!$C$2:$C$10000, MATCH($B8,raw!$B$2:$B$10000, 0))</f>
        <v>best_match</v>
      </c>
      <c r="D8" s="62"/>
      <c r="E8" s="63">
        <f t="array" ref="E8">INDEX(raw!$B:$H,MATCH(1,(raw!$B:$B=$B8)*(raw!$D:$D=settings!$C$2),0),7)</f>
        <v>26.96</v>
      </c>
      <c r="F8" s="64"/>
      <c r="G8" s="65" t="b">
        <f t="shared" si="1"/>
        <v>0</v>
      </c>
      <c r="H8" s="63">
        <f t="array" ref="H8">IFERROR(INDEX(calc!$B:$E,MATCH(1,(calc!$B:$B=$B8)*(calc!$D:$D=$L8-1),0),4), IFERROR(INDEX(calc!$B:$E,MATCH(1,(calc!$B:$B=$B8)*(calc!$D:$D=$L8-2),0),4), IFERROR(INDEX(calc!$B:$E,MATCH(1,(calc!$B:$B=$B8)*(calc!$D:$D=$L8-3),0),4), IFERROR(INDEX(calc!$B:$E,MATCH(1,(calc!$B:$B=$B8)*(calc!$D:$D=$L8-4),0),4), IFERROR(INDEX(calc!$B:$E,MATCH(1,(calc!$B:$B=$B8)*(calc!$D:$D=$L8-5),0),4), IFERROR(INDEX(calc!$B:$E,MATCH(1,(calc!$B:$B=$B8)*(calc!$D:$D=$L8-6),0),4), IFERROR(INDEX(calc!$B:$E,MATCH(1,(calc!$B:$B=$B8)*(calc!$D:$D=$L8-7),0),4), IFERROR(INDEX(calc!$B:$E,MATCH(1,(calc!$B:$B=$B8)*(calc!$D:$D=$L8-8),0),4), IFERROR(INDEX(calc!$B:$E,MATCH(1,(calc!$B:$B=$B8)*(calc!$D:$D=$L8-9),0),4), IFERROR(INDEX(calc!$B:$E,MATCH(1,(calc!$B:$B=$B8)*(calc!$D:$D=$L8-10),0),4), "n/a"))))))))))</f>
        <v>26.93</v>
      </c>
      <c r="I8" s="66">
        <f>MINIFS(raw!$H:$H,raw!$B:$B,$B8)</f>
        <v>22.79</v>
      </c>
      <c r="J8" s="66">
        <f>MAXIFS(raw!$H:$H,raw!$B:$B,$B8)</f>
        <v>36.8</v>
      </c>
      <c r="K8" s="67" t="str">
        <f t="shared" si="2"/>
        <v>good</v>
      </c>
      <c r="L8" s="68">
        <f t="array" ref="L8">INDEX(calc!$B:$D,MATCH(1,(calc!$B:$B=$B8)*(calc!$C:$C=settings!$C$2),0),3)</f>
        <v>67</v>
      </c>
      <c r="M8" s="68">
        <f>COUNTIF(raw!$B:$B, $B8)</f>
        <v>137</v>
      </c>
      <c r="N8" s="69">
        <f t="array" ref="N8">iferror(IF(settings!$C$3&lt;&gt;"None",INDEX(raw!$B:$H,MATCH(1,(raw!$B:$B=$B8)*(raw!$D:$D=settings!$C$3),0),7),"Not_specified"),"n/a")</f>
        <v>23.07</v>
      </c>
      <c r="O8" s="66" t="str">
        <f t="array" ref="O8">IFERROR(IF(settings!$C$4&lt;&gt;"None",INDEX(raw!$B:$H,MATCH(1,(raw!$B:$B=$B8)*(raw!$D:$D=settings!$C$4),0),7),"Not_specified"),"n/a")</f>
        <v>Not_specified</v>
      </c>
      <c r="P8" s="66" t="str">
        <f t="array" ref="P8">IFERROR(IF(settings!$C$5&lt;&gt;"None",INDEX(raw!$B:$H,MATCH(1,(raw!$B:$B=$B8)*(raw!$D:$D=settings!$C$5),0),7),"Not_specified"),"n/a")</f>
        <v>Not_specified</v>
      </c>
      <c r="Q8" s="70"/>
      <c r="R8" s="70"/>
      <c r="S8" s="70"/>
      <c r="T8" s="70"/>
      <c r="U8" s="70"/>
      <c r="V8" s="70"/>
      <c r="W8" s="70"/>
      <c r="X8" s="70"/>
      <c r="Y8" s="70"/>
    </row>
    <row r="9">
      <c r="B9" s="61" t="str">
        <f>IFERROR(__xludf.DUMMYFUNCTION("""COMPUTED_VALUE"""),"La Roche-Posay Effaclar Gel Moussant Purifiant Τζελ Καθαρισμού Προσώπου 400ml")</f>
        <v>La Roche-Posay Effaclar Gel Moussant Purifiant Τζελ Καθαρισμού Προσώπου 400ml</v>
      </c>
      <c r="C9" s="61" t="str">
        <f t="array" ref="C9">INDEX(raw!$C$2:$C$10000, MATCH($B9,raw!$B$2:$B$10000, 0))</f>
        <v>original</v>
      </c>
      <c r="D9" s="62"/>
      <c r="E9" s="63" t="str">
        <f t="array" ref="E9">INDEX(raw!$B:$H,MATCH(1,(raw!$B:$B=$B9)*(raw!$D:$D=settings!$C$2),0),7)</f>
        <v>#N/A</v>
      </c>
      <c r="F9" s="64"/>
      <c r="G9" s="65" t="str">
        <f t="shared" si="1"/>
        <v>#N/A</v>
      </c>
      <c r="H9" s="63" t="str">
        <f t="array" ref="H9">IFERROR(INDEX(calc!$B:$E,MATCH(1,(calc!$B:$B=$B9)*(calc!$D:$D=$L9-1),0),4), IFERROR(INDEX(calc!$B:$E,MATCH(1,(calc!$B:$B=$B9)*(calc!$D:$D=$L9-2),0),4), IFERROR(INDEX(calc!$B:$E,MATCH(1,(calc!$B:$B=$B9)*(calc!$D:$D=$L9-3),0),4), IFERROR(INDEX(calc!$B:$E,MATCH(1,(calc!$B:$B=$B9)*(calc!$D:$D=$L9-4),0),4), IFERROR(INDEX(calc!$B:$E,MATCH(1,(calc!$B:$B=$B9)*(calc!$D:$D=$L9-5),0),4), IFERROR(INDEX(calc!$B:$E,MATCH(1,(calc!$B:$B=$B9)*(calc!$D:$D=$L9-6),0),4), IFERROR(INDEX(calc!$B:$E,MATCH(1,(calc!$B:$B=$B9)*(calc!$D:$D=$L9-7),0),4), IFERROR(INDEX(calc!$B:$E,MATCH(1,(calc!$B:$B=$B9)*(calc!$D:$D=$L9-8),0),4), IFERROR(INDEX(calc!$B:$E,MATCH(1,(calc!$B:$B=$B9)*(calc!$D:$D=$L9-9),0),4), IFERROR(INDEX(calc!$B:$E,MATCH(1,(calc!$B:$B=$B9)*(calc!$D:$D=$L9-10),0),4), "n/a"))))))))))</f>
        <v>n/a</v>
      </c>
      <c r="I9" s="66">
        <f>MINIFS(raw!$H:$H,raw!$B:$B,$B9)</f>
        <v>13.14</v>
      </c>
      <c r="J9" s="66">
        <f>MAXIFS(raw!$H:$H,raw!$B:$B,$B9)</f>
        <v>17.22</v>
      </c>
      <c r="K9" s="67" t="str">
        <f t="shared" si="2"/>
        <v>#N/A</v>
      </c>
      <c r="L9" s="68" t="str">
        <f t="array" ref="L9">INDEX(calc!$B:$D,MATCH(1,(calc!$B:$B=$B9)*(calc!$C:$C=settings!$C$2),0),3)</f>
        <v>#N/A</v>
      </c>
      <c r="M9" s="68">
        <f>COUNTIF(raw!$B:$B, $B9)</f>
        <v>20</v>
      </c>
      <c r="N9" s="69">
        <f t="array" ref="N9">iferror(IF(settings!$C$3&lt;&gt;"None",INDEX(raw!$B:$H,MATCH(1,(raw!$B:$B=$B9)*(raw!$D:$D=settings!$C$3),0),7),"Not_specified"),"n/a")</f>
        <v>13.39</v>
      </c>
      <c r="O9" s="66" t="str">
        <f t="array" ref="O9">IFERROR(IF(settings!$C$4&lt;&gt;"None",INDEX(raw!$B:$H,MATCH(1,(raw!$B:$B=$B9)*(raw!$D:$D=settings!$C$4),0),7),"Not_specified"),"n/a")</f>
        <v>Not_specified</v>
      </c>
      <c r="P9" s="66" t="str">
        <f t="array" ref="P9">IFERROR(IF(settings!$C$5&lt;&gt;"None",INDEX(raw!$B:$H,MATCH(1,(raw!$B:$B=$B9)*(raw!$D:$D=settings!$C$5),0),7),"Not_specified"),"n/a")</f>
        <v>Not_specified</v>
      </c>
      <c r="Q9" s="70"/>
      <c r="R9" s="70"/>
      <c r="S9" s="70"/>
      <c r="T9" s="70"/>
      <c r="U9" s="70"/>
      <c r="V9" s="70"/>
      <c r="W9" s="70"/>
      <c r="X9" s="70"/>
      <c r="Y9" s="70"/>
    </row>
    <row r="10">
      <c r="B10" s="61" t="str">
        <f>IFERROR(__xludf.DUMMYFUNCTION("""COMPUTED_VALUE"""),"La Roche-Posay Effaclar Astringent Micro-exfoliating Lotion Λοσιόν Προσώπου 200ml")</f>
        <v>La Roche-Posay Effaclar Astringent Micro-exfoliating Lotion Λοσιόν Προσώπου 200ml</v>
      </c>
      <c r="C10" s="61" t="str">
        <f t="array" ref="C10">INDEX(raw!$C$2:$C$10000, MATCH($B10,raw!$B$2:$B$10000, 0))</f>
        <v>original</v>
      </c>
      <c r="D10" s="62"/>
      <c r="E10" s="63">
        <f t="array" ref="E10">INDEX(raw!$B:$H,MATCH(1,(raw!$B:$B=$B10)*(raw!$D:$D=settings!$C$2),0),7)</f>
        <v>12.86</v>
      </c>
      <c r="F10" s="64"/>
      <c r="G10" s="65" t="b">
        <f t="shared" si="1"/>
        <v>0</v>
      </c>
      <c r="H10" s="63">
        <f t="array" ref="H10">IFERROR(INDEX(calc!$B:$E,MATCH(1,(calc!$B:$B=$B10)*(calc!$D:$D=$L10-1),0),4), IFERROR(INDEX(calc!$B:$E,MATCH(1,(calc!$B:$B=$B10)*(calc!$D:$D=$L10-2),0),4), IFERROR(INDEX(calc!$B:$E,MATCH(1,(calc!$B:$B=$B10)*(calc!$D:$D=$L10-3),0),4), IFERROR(INDEX(calc!$B:$E,MATCH(1,(calc!$B:$B=$B10)*(calc!$D:$D=$L10-4),0),4), IFERROR(INDEX(calc!$B:$E,MATCH(1,(calc!$B:$B=$B10)*(calc!$D:$D=$L10-5),0),4), IFERROR(INDEX(calc!$B:$E,MATCH(1,(calc!$B:$B=$B10)*(calc!$D:$D=$L10-6),0),4), IFERROR(INDEX(calc!$B:$E,MATCH(1,(calc!$B:$B=$B10)*(calc!$D:$D=$L10-7),0),4), IFERROR(INDEX(calc!$B:$E,MATCH(1,(calc!$B:$B=$B10)*(calc!$D:$D=$L10-8),0),4), IFERROR(INDEX(calc!$B:$E,MATCH(1,(calc!$B:$B=$B10)*(calc!$D:$D=$L10-9),0),4), IFERROR(INDEX(calc!$B:$E,MATCH(1,(calc!$B:$B=$B10)*(calc!$D:$D=$L10-10),0),4), "n/a"))))))))))</f>
        <v>12.85</v>
      </c>
      <c r="I10" s="66">
        <f>MINIFS(raw!$H:$H,raw!$B:$B,$B10)</f>
        <v>10.69</v>
      </c>
      <c r="J10" s="66">
        <f>MAXIFS(raw!$H:$H,raw!$B:$B,$B10)</f>
        <v>20.8</v>
      </c>
      <c r="K10" s="67" t="str">
        <f t="shared" si="2"/>
        <v>good</v>
      </c>
      <c r="L10" s="68">
        <f t="array" ref="L10">INDEX(calc!$B:$D,MATCH(1,(calc!$B:$B=$B10)*(calc!$C:$C=settings!$C$2),0),3)</f>
        <v>45</v>
      </c>
      <c r="M10" s="68">
        <f>COUNTIF(raw!$B:$B, $B10)</f>
        <v>105</v>
      </c>
      <c r="N10" s="69">
        <f t="array" ref="N10">iferror(IF(settings!$C$3&lt;&gt;"None",INDEX(raw!$B:$H,MATCH(1,(raw!$B:$B=$B10)*(raw!$D:$D=settings!$C$3),0),7),"Not_specified"),"n/a")</f>
        <v>12.47</v>
      </c>
      <c r="O10" s="66" t="str">
        <f t="array" ref="O10">IFERROR(IF(settings!$C$4&lt;&gt;"None",INDEX(raw!$B:$H,MATCH(1,(raw!$B:$B=$B10)*(raw!$D:$D=settings!$C$4),0),7),"Not_specified"),"n/a")</f>
        <v>Not_specified</v>
      </c>
      <c r="P10" s="66" t="str">
        <f t="array" ref="P10">IFERROR(IF(settings!$C$5&lt;&gt;"None",INDEX(raw!$B:$H,MATCH(1,(raw!$B:$B=$B10)*(raw!$D:$D=settings!$C$5),0),7),"Not_specified"),"n/a")</f>
        <v>Not_specified</v>
      </c>
      <c r="Q10" s="70"/>
      <c r="R10" s="70"/>
      <c r="S10" s="70"/>
      <c r="T10" s="70"/>
      <c r="U10" s="70"/>
      <c r="V10" s="70"/>
      <c r="W10" s="70"/>
      <c r="X10" s="70"/>
      <c r="Y10" s="70"/>
    </row>
    <row r="11">
      <c r="B11" s="61" t="str">
        <f>IFERROR(__xludf.DUMMYFUNCTION("""COMPUTED_VALUE"""),"Pharmasept Cleria Renewal Dry Oil Ξηρό Λάδι με Έλαιο Μαστίχας 100 ml")</f>
        <v>Pharmasept Cleria Renewal Dry Oil Ξηρό Λάδι με Έλαιο Μαστίχας 100 ml</v>
      </c>
      <c r="C11" s="61" t="str">
        <f t="array" ref="C11">INDEX(raw!$C$2:$C$10000, MATCH($B11,raw!$B$2:$B$10000, 0))</f>
        <v>original</v>
      </c>
      <c r="D11" s="62"/>
      <c r="E11" s="63">
        <f t="array" ref="E11">INDEX(raw!$B:$H,MATCH(1,(raw!$B:$B=$B11)*(raw!$D:$D=settings!$C$2),0),7)</f>
        <v>18.09</v>
      </c>
      <c r="F11" s="64"/>
      <c r="G11" s="65" t="b">
        <f t="shared" si="1"/>
        <v>0</v>
      </c>
      <c r="H11" s="63">
        <f t="array" ref="H11">IFERROR(INDEX(calc!$B:$E,MATCH(1,(calc!$B:$B=$B11)*(calc!$D:$D=$L11-1),0),4), IFERROR(INDEX(calc!$B:$E,MATCH(1,(calc!$B:$B=$B11)*(calc!$D:$D=$L11-2),0),4), IFERROR(INDEX(calc!$B:$E,MATCH(1,(calc!$B:$B=$B11)*(calc!$D:$D=$L11-3),0),4), IFERROR(INDEX(calc!$B:$E,MATCH(1,(calc!$B:$B=$B11)*(calc!$D:$D=$L11-4),0),4), IFERROR(INDEX(calc!$B:$E,MATCH(1,(calc!$B:$B=$B11)*(calc!$D:$D=$L11-5),0),4), IFERROR(INDEX(calc!$B:$E,MATCH(1,(calc!$B:$B=$B11)*(calc!$D:$D=$L11-6),0),4), IFERROR(INDEX(calc!$B:$E,MATCH(1,(calc!$B:$B=$B11)*(calc!$D:$D=$L11-7),0),4), IFERROR(INDEX(calc!$B:$E,MATCH(1,(calc!$B:$B=$B11)*(calc!$D:$D=$L11-8),0),4), IFERROR(INDEX(calc!$B:$E,MATCH(1,(calc!$B:$B=$B11)*(calc!$D:$D=$L11-9),0),4), IFERROR(INDEX(calc!$B:$E,MATCH(1,(calc!$B:$B=$B11)*(calc!$D:$D=$L11-10),0),4), "n/a"))))))))))</f>
        <v>18.03</v>
      </c>
      <c r="I11" s="66">
        <f>MINIFS(raw!$H:$H,raw!$B:$B,$B11)</f>
        <v>14.5</v>
      </c>
      <c r="J11" s="66">
        <f>MAXIFS(raw!$H:$H,raw!$B:$B,$B11)</f>
        <v>23.1</v>
      </c>
      <c r="K11" s="67" t="str">
        <f t="shared" si="2"/>
        <v>bad</v>
      </c>
      <c r="L11" s="68">
        <f t="array" ref="L11">INDEX(calc!$B:$D,MATCH(1,(calc!$B:$B=$B11)*(calc!$C:$C=settings!$C$2),0),3)</f>
        <v>50</v>
      </c>
      <c r="M11" s="68">
        <f>COUNTIF(raw!$B:$B, $B11)</f>
        <v>86</v>
      </c>
      <c r="N11" s="69">
        <f t="array" ref="N11">iferror(IF(settings!$C$3&lt;&gt;"None",INDEX(raw!$B:$H,MATCH(1,(raw!$B:$B=$B11)*(raw!$D:$D=settings!$C$3),0),7),"Not_specified"),"n/a")</f>
        <v>17.8</v>
      </c>
      <c r="O11" s="66" t="str">
        <f t="array" ref="O11">IFERROR(IF(settings!$C$4&lt;&gt;"None",INDEX(raw!$B:$H,MATCH(1,(raw!$B:$B=$B11)*(raw!$D:$D=settings!$C$4),0),7),"Not_specified"),"n/a")</f>
        <v>Not_specified</v>
      </c>
      <c r="P11" s="66" t="str">
        <f t="array" ref="P11">IFERROR(IF(settings!$C$5&lt;&gt;"None",INDEX(raw!$B:$H,MATCH(1,(raw!$B:$B=$B11)*(raw!$D:$D=settings!$C$5),0),7),"Not_specified"),"n/a")</f>
        <v>Not_specified</v>
      </c>
      <c r="Q11" s="70"/>
      <c r="R11" s="70"/>
      <c r="S11" s="70"/>
      <c r="T11" s="70"/>
      <c r="U11" s="70"/>
      <c r="V11" s="70"/>
      <c r="W11" s="70"/>
      <c r="X11" s="70"/>
      <c r="Y11" s="70"/>
    </row>
    <row r="12">
      <c r="B12" s="61" t="str">
        <f>IFERROR(__xludf.DUMMYFUNCTION("""COMPUTED_VALUE"""),"Darphin Lumiére Essentielle Illuminating Oil Gel-Cream Κρέμα Ενυδάτωσης 50ml")</f>
        <v>Darphin Lumiére Essentielle Illuminating Oil Gel-Cream Κρέμα Ενυδάτωσης 50ml</v>
      </c>
      <c r="C12" s="61" t="str">
        <f t="array" ref="C12">INDEX(raw!$C$2:$C$10000, MATCH($B12,raw!$B$2:$B$10000, 0))</f>
        <v>original</v>
      </c>
      <c r="D12" s="62"/>
      <c r="E12" s="63">
        <f t="array" ref="E12">INDEX(raw!$B:$H,MATCH(1,(raw!$B:$B=$B12)*(raw!$D:$D=settings!$C$2),0),7)</f>
        <v>32.45</v>
      </c>
      <c r="F12" s="64"/>
      <c r="G12" s="65" t="b">
        <f t="shared" si="1"/>
        <v>0</v>
      </c>
      <c r="H12" s="63">
        <f t="array" ref="H12">IFERROR(INDEX(calc!$B:$E,MATCH(1,(calc!$B:$B=$B12)*(calc!$D:$D=$L12-1),0),4), IFERROR(INDEX(calc!$B:$E,MATCH(1,(calc!$B:$B=$B12)*(calc!$D:$D=$L12-2),0),4), IFERROR(INDEX(calc!$B:$E,MATCH(1,(calc!$B:$B=$B12)*(calc!$D:$D=$L12-3),0),4), IFERROR(INDEX(calc!$B:$E,MATCH(1,(calc!$B:$B=$B12)*(calc!$D:$D=$L12-4),0),4), IFERROR(INDEX(calc!$B:$E,MATCH(1,(calc!$B:$B=$B12)*(calc!$D:$D=$L12-5),0),4), IFERROR(INDEX(calc!$B:$E,MATCH(1,(calc!$B:$B=$B12)*(calc!$D:$D=$L12-6),0),4), IFERROR(INDEX(calc!$B:$E,MATCH(1,(calc!$B:$B=$B12)*(calc!$D:$D=$L12-7),0),4), IFERROR(INDEX(calc!$B:$E,MATCH(1,(calc!$B:$B=$B12)*(calc!$D:$D=$L12-8),0),4), IFERROR(INDEX(calc!$B:$E,MATCH(1,(calc!$B:$B=$B12)*(calc!$D:$D=$L12-9),0),4), IFERROR(INDEX(calc!$B:$E,MATCH(1,(calc!$B:$B=$B12)*(calc!$D:$D=$L12-10),0),4), "n/a"))))))))))</f>
        <v>32.1</v>
      </c>
      <c r="I12" s="66">
        <f>MINIFS(raw!$H:$H,raw!$B:$B,$B12)</f>
        <v>27</v>
      </c>
      <c r="J12" s="66">
        <f>MAXIFS(raw!$H:$H,raw!$B:$B,$B12)</f>
        <v>46.54</v>
      </c>
      <c r="K12" s="67" t="str">
        <f t="shared" si="2"/>
        <v>good</v>
      </c>
      <c r="L12" s="68">
        <f t="array" ref="L12">INDEX(calc!$B:$D,MATCH(1,(calc!$B:$B=$B12)*(calc!$C:$C=settings!$C$2),0),3)</f>
        <v>19</v>
      </c>
      <c r="M12" s="68">
        <f>COUNTIF(raw!$B:$B, $B12)</f>
        <v>55</v>
      </c>
      <c r="N12" s="69">
        <f t="array" ref="N12">iferror(IF(settings!$C$3&lt;&gt;"None",INDEX(raw!$B:$H,MATCH(1,(raw!$B:$B=$B12)*(raw!$D:$D=settings!$C$3),0),7),"Not_specified"),"n/a")</f>
        <v>29.5</v>
      </c>
      <c r="O12" s="66" t="str">
        <f t="array" ref="O12">IFERROR(IF(settings!$C$4&lt;&gt;"None",INDEX(raw!$B:$H,MATCH(1,(raw!$B:$B=$B12)*(raw!$D:$D=settings!$C$4),0),7),"Not_specified"),"n/a")</f>
        <v>Not_specified</v>
      </c>
      <c r="P12" s="66" t="str">
        <f t="array" ref="P12">IFERROR(IF(settings!$C$5&lt;&gt;"None",INDEX(raw!$B:$H,MATCH(1,(raw!$B:$B=$B12)*(raw!$D:$D=settings!$C$5),0),7),"Not_specified"),"n/a")</f>
        <v>Not_specified</v>
      </c>
      <c r="Q12" s="70"/>
      <c r="R12" s="70"/>
      <c r="S12" s="70"/>
      <c r="T12" s="70"/>
      <c r="U12" s="70"/>
      <c r="V12" s="70"/>
      <c r="W12" s="70"/>
      <c r="X12" s="70"/>
      <c r="Y12" s="70"/>
    </row>
    <row r="13">
      <c r="B13" s="61" t="str">
        <f>IFERROR(__xludf.DUMMYFUNCTION("""COMPUTED_VALUE"""),"La Roche-Posay Hydraphase Intense Serum Εντατικός Ορός Ενυδάτωσης και Θρέψης με Υαλουρονικο Οξύ 30ml")</f>
        <v>La Roche-Posay Hydraphase Intense Serum Εντατικός Ορός Ενυδάτωσης και Θρέψης με Υαλουρονικο Οξύ 30ml</v>
      </c>
      <c r="C13" s="61" t="str">
        <f t="array" ref="C13">INDEX(raw!$C$2:$C$10000, MATCH($B13,raw!$B$2:$B$10000, 0))</f>
        <v>original</v>
      </c>
      <c r="D13" s="62"/>
      <c r="E13" s="63">
        <f t="array" ref="E13">INDEX(raw!$B:$H,MATCH(1,(raw!$B:$B=$B13)*(raw!$D:$D=settings!$C$2),0),7)</f>
        <v>21.77</v>
      </c>
      <c r="F13" s="64"/>
      <c r="G13" s="65" t="b">
        <f t="shared" si="1"/>
        <v>0</v>
      </c>
      <c r="H13" s="63">
        <f t="array" ref="H13">IFERROR(INDEX(calc!$B:$E,MATCH(1,(calc!$B:$B=$B13)*(calc!$D:$D=$L13-1),0),4), IFERROR(INDEX(calc!$B:$E,MATCH(1,(calc!$B:$B=$B13)*(calc!$D:$D=$L13-2),0),4), IFERROR(INDEX(calc!$B:$E,MATCH(1,(calc!$B:$B=$B13)*(calc!$D:$D=$L13-3),0),4), IFERROR(INDEX(calc!$B:$E,MATCH(1,(calc!$B:$B=$B13)*(calc!$D:$D=$L13-4),0),4), IFERROR(INDEX(calc!$B:$E,MATCH(1,(calc!$B:$B=$B13)*(calc!$D:$D=$L13-5),0),4), IFERROR(INDEX(calc!$B:$E,MATCH(1,(calc!$B:$B=$B13)*(calc!$D:$D=$L13-6),0),4), IFERROR(INDEX(calc!$B:$E,MATCH(1,(calc!$B:$B=$B13)*(calc!$D:$D=$L13-7),0),4), IFERROR(INDEX(calc!$B:$E,MATCH(1,(calc!$B:$B=$B13)*(calc!$D:$D=$L13-8),0),4), IFERROR(INDEX(calc!$B:$E,MATCH(1,(calc!$B:$B=$B13)*(calc!$D:$D=$L13-9),0),4), IFERROR(INDEX(calc!$B:$E,MATCH(1,(calc!$B:$B=$B13)*(calc!$D:$D=$L13-10),0),4), "n/a"))))))))))</f>
        <v>21.71</v>
      </c>
      <c r="I13" s="66">
        <f>MINIFS(raw!$H:$H,raw!$B:$B,$B13)</f>
        <v>18.34</v>
      </c>
      <c r="J13" s="66">
        <f>MAXIFS(raw!$H:$H,raw!$B:$B,$B13)</f>
        <v>31.8</v>
      </c>
      <c r="K13" s="67" t="str">
        <f t="shared" si="2"/>
        <v>good</v>
      </c>
      <c r="L13" s="68">
        <f t="array" ref="L13">INDEX(calc!$B:$D,MATCH(1,(calc!$B:$B=$B13)*(calc!$C:$C=settings!$C$2),0),3)</f>
        <v>43</v>
      </c>
      <c r="M13" s="68">
        <f>COUNTIF(raw!$B:$B, $B13)</f>
        <v>131</v>
      </c>
      <c r="N13" s="69">
        <f t="array" ref="N13">iferror(IF(settings!$C$3&lt;&gt;"None",INDEX(raw!$B:$H,MATCH(1,(raw!$B:$B=$B13)*(raw!$D:$D=settings!$C$3),0),7),"Not_specified"),"n/a")</f>
        <v>21.81</v>
      </c>
      <c r="O13" s="66" t="str">
        <f t="array" ref="O13">IFERROR(IF(settings!$C$4&lt;&gt;"None",INDEX(raw!$B:$H,MATCH(1,(raw!$B:$B=$B13)*(raw!$D:$D=settings!$C$4),0),7),"Not_specified"),"n/a")</f>
        <v>Not_specified</v>
      </c>
      <c r="P13" s="66" t="str">
        <f t="array" ref="P13">IFERROR(IF(settings!$C$5&lt;&gt;"None",INDEX(raw!$B:$H,MATCH(1,(raw!$B:$B=$B13)*(raw!$D:$D=settings!$C$5),0),7),"Not_specified"),"n/a")</f>
        <v>Not_specified</v>
      </c>
    </row>
    <row r="14">
      <c r="B14" s="61" t="str">
        <f>IFERROR(__xludf.DUMMYFUNCTION("""COMPUTED_VALUE"""),"Bioderma Hydrabio Serum Ορός εντατικής ενυδάτωσης για το πολύ αφυδατωμένο δέρμα 40ml")</f>
        <v>Bioderma Hydrabio Serum Ορός εντατικής ενυδάτωσης για το πολύ αφυδατωμένο δέρμα 40ml</v>
      </c>
      <c r="C14" s="61" t="str">
        <f t="array" ref="C14">INDEX(raw!$C$2:$C$10000, MATCH($B14,raw!$B$2:$B$10000, 0))</f>
        <v>original</v>
      </c>
      <c r="D14" s="62"/>
      <c r="E14" s="63">
        <f t="array" ref="E14">INDEX(raw!$B:$H,MATCH(1,(raw!$B:$B=$B14)*(raw!$D:$D=settings!$C$2),0),7)</f>
        <v>19.44</v>
      </c>
      <c r="F14" s="64"/>
      <c r="G14" s="65" t="b">
        <f t="shared" si="1"/>
        <v>0</v>
      </c>
      <c r="H14" s="63">
        <f t="array" ref="H14">IFERROR(INDEX(calc!$B:$E,MATCH(1,(calc!$B:$B=$B14)*(calc!$D:$D=$L14-1),0),4), IFERROR(INDEX(calc!$B:$E,MATCH(1,(calc!$B:$B=$B14)*(calc!$D:$D=$L14-2),0),4), IFERROR(INDEX(calc!$B:$E,MATCH(1,(calc!$B:$B=$B14)*(calc!$D:$D=$L14-3),0),4), IFERROR(INDEX(calc!$B:$E,MATCH(1,(calc!$B:$B=$B14)*(calc!$D:$D=$L14-4),0),4), IFERROR(INDEX(calc!$B:$E,MATCH(1,(calc!$B:$B=$B14)*(calc!$D:$D=$L14-5),0),4), IFERROR(INDEX(calc!$B:$E,MATCH(1,(calc!$B:$B=$B14)*(calc!$D:$D=$L14-6),0),4), IFERROR(INDEX(calc!$B:$E,MATCH(1,(calc!$B:$B=$B14)*(calc!$D:$D=$L14-7),0),4), IFERROR(INDEX(calc!$B:$E,MATCH(1,(calc!$B:$B=$B14)*(calc!$D:$D=$L14-8),0),4), IFERROR(INDEX(calc!$B:$E,MATCH(1,(calc!$B:$B=$B14)*(calc!$D:$D=$L14-9),0),4), IFERROR(INDEX(calc!$B:$E,MATCH(1,(calc!$B:$B=$B14)*(calc!$D:$D=$L14-10),0),4), "n/a"))))))))))</f>
        <v>19.34</v>
      </c>
      <c r="I14" s="66">
        <f>MINIFS(raw!$H:$H,raw!$B:$B,$B14)</f>
        <v>15.35</v>
      </c>
      <c r="J14" s="66">
        <f>MAXIFS(raw!$H:$H,raw!$B:$B,$B14)</f>
        <v>29.3</v>
      </c>
      <c r="K14" s="67" t="str">
        <f t="shared" si="2"/>
        <v>bad</v>
      </c>
      <c r="L14" s="68">
        <f t="array" ref="L14">INDEX(calc!$B:$D,MATCH(1,(calc!$B:$B=$B14)*(calc!$C:$C=settings!$C$2),0),3)</f>
        <v>38</v>
      </c>
      <c r="M14" s="68">
        <f>COUNTIF(raw!$B:$B, $B14)</f>
        <v>55</v>
      </c>
      <c r="N14" s="69">
        <f t="array" ref="N14">iferror(IF(settings!$C$3&lt;&gt;"None",INDEX(raw!$B:$H,MATCH(1,(raw!$B:$B=$B14)*(raw!$D:$D=settings!$C$3),0),7),"Not_specified"),"n/a")</f>
        <v>18.13</v>
      </c>
      <c r="O14" s="66" t="str">
        <f t="array" ref="O14">IFERROR(IF(settings!$C$4&lt;&gt;"None",INDEX(raw!$B:$H,MATCH(1,(raw!$B:$B=$B14)*(raw!$D:$D=settings!$C$4),0),7),"Not_specified"),"n/a")</f>
        <v>Not_specified</v>
      </c>
      <c r="P14" s="66" t="str">
        <f t="array" ref="P14">IFERROR(IF(settings!$C$5&lt;&gt;"None",INDEX(raw!$B:$H,MATCH(1,(raw!$B:$B=$B14)*(raw!$D:$D=settings!$C$5),0),7),"Not_specified"),"n/a")</f>
        <v>Not_specified</v>
      </c>
    </row>
    <row r="15">
      <c r="B15" s="41" t="str">
        <f>IFERROR(__xludf.DUMMYFUNCTION("""COMPUTED_VALUE"""),"")</f>
        <v/>
      </c>
    </row>
  </sheetData>
  <customSheetViews>
    <customSheetView guid="{026B620C-C5E7-47A8-9720-6E8927F8B72C}" filter="1" showAutoFilter="1">
      <autoFilter ref="$B$3:$Y$10001"/>
    </customSheetView>
  </customSheetViews>
  <mergeCells count="8">
    <mergeCell ref="B2:H2"/>
    <mergeCell ref="I2:J2"/>
    <mergeCell ref="K2:M2"/>
    <mergeCell ref="N2:P2"/>
    <mergeCell ref="Q2:T2"/>
    <mergeCell ref="U2:U3"/>
    <mergeCell ref="V2:X2"/>
    <mergeCell ref="Y2:Y3"/>
  </mergeCells>
  <conditionalFormatting sqref="G4:G10001">
    <cfRule type="cellIs" dxfId="0" priority="1" operator="equal">
      <formula>"TRUE"</formula>
    </cfRule>
  </conditionalFormatting>
  <conditionalFormatting sqref="G4:G10001">
    <cfRule type="cellIs" dxfId="1" priority="2" operator="equal">
      <formula>"FALSE"</formula>
    </cfRule>
  </conditionalFormatting>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4.43" defaultRowHeight="15.75"/>
  <cols>
    <col customWidth="1" min="1" max="1" width="4.14"/>
    <col customWidth="1" min="3" max="3" width="10.43"/>
    <col customWidth="1" min="4" max="4" width="25.43"/>
  </cols>
  <sheetData>
    <row r="1">
      <c r="C1" s="71"/>
    </row>
    <row r="2">
      <c r="B2" s="72" t="s">
        <v>273</v>
      </c>
      <c r="C2" s="73" t="s">
        <v>274</v>
      </c>
      <c r="D2" s="72" t="s">
        <v>275</v>
      </c>
      <c r="E2" s="72" t="s">
        <v>276</v>
      </c>
      <c r="F2" s="72" t="s">
        <v>277</v>
      </c>
      <c r="G2" s="72" t="s">
        <v>278</v>
      </c>
      <c r="H2" s="74"/>
      <c r="I2" s="74"/>
      <c r="J2" s="74"/>
      <c r="K2" s="74"/>
      <c r="L2" s="74"/>
      <c r="M2" s="72" t="s">
        <v>279</v>
      </c>
    </row>
    <row r="3">
      <c r="B3" s="75" t="s">
        <v>280</v>
      </c>
      <c r="C3" s="76"/>
      <c r="D3" s="28"/>
      <c r="E3" s="77" t="s">
        <v>281</v>
      </c>
      <c r="F3" s="28"/>
      <c r="G3" s="77" t="s">
        <v>282</v>
      </c>
    </row>
    <row r="4">
      <c r="B4" s="78" t="s">
        <v>283</v>
      </c>
      <c r="C4" s="76"/>
      <c r="D4" s="28"/>
      <c r="E4" s="28" t="s">
        <v>284</v>
      </c>
      <c r="F4" s="28" t="s">
        <v>257</v>
      </c>
      <c r="G4" s="28" t="s">
        <v>285</v>
      </c>
    </row>
    <row r="5">
      <c r="B5" s="79" t="s">
        <v>286</v>
      </c>
      <c r="C5" s="76"/>
      <c r="D5" s="28"/>
      <c r="E5" s="28" t="s">
        <v>287</v>
      </c>
      <c r="F5" s="28" t="s">
        <v>288</v>
      </c>
      <c r="G5" s="28" t="s">
        <v>289</v>
      </c>
      <c r="M5" s="28" t="s">
        <v>290</v>
      </c>
    </row>
    <row r="6">
      <c r="B6" s="79" t="s">
        <v>286</v>
      </c>
      <c r="C6" s="80">
        <v>43985.0</v>
      </c>
      <c r="D6" s="77" t="s">
        <v>291</v>
      </c>
      <c r="E6" s="77" t="s">
        <v>292</v>
      </c>
      <c r="F6" s="28" t="s">
        <v>293</v>
      </c>
      <c r="G6" s="28" t="s">
        <v>294</v>
      </c>
    </row>
    <row r="7">
      <c r="C7" s="71"/>
    </row>
    <row r="8">
      <c r="C8" s="71"/>
    </row>
    <row r="9">
      <c r="C9" s="71"/>
    </row>
    <row r="10">
      <c r="C10" s="71"/>
    </row>
    <row r="11">
      <c r="C11" s="71"/>
    </row>
    <row r="12">
      <c r="C12" s="71"/>
    </row>
    <row r="13">
      <c r="C13" s="71"/>
    </row>
    <row r="14">
      <c r="C14" s="71"/>
    </row>
    <row r="15">
      <c r="C15" s="71"/>
    </row>
    <row r="16">
      <c r="C16" s="71"/>
    </row>
    <row r="17">
      <c r="C17" s="71"/>
    </row>
    <row r="18">
      <c r="C18" s="71"/>
    </row>
    <row r="19">
      <c r="C19" s="71"/>
    </row>
    <row r="20">
      <c r="C20" s="71"/>
    </row>
    <row r="21">
      <c r="C21" s="71"/>
    </row>
    <row r="22">
      <c r="C22" s="71"/>
    </row>
    <row r="23">
      <c r="C23" s="71"/>
    </row>
    <row r="24">
      <c r="C24" s="71"/>
    </row>
    <row r="25">
      <c r="C25" s="71"/>
    </row>
    <row r="26">
      <c r="C26" s="71"/>
    </row>
    <row r="27">
      <c r="C27" s="71"/>
    </row>
    <row r="28">
      <c r="C28" s="71"/>
    </row>
    <row r="29">
      <c r="C29" s="71"/>
    </row>
    <row r="30">
      <c r="C30" s="71"/>
    </row>
    <row r="31">
      <c r="C31" s="71"/>
    </row>
    <row r="32">
      <c r="C32" s="71"/>
    </row>
    <row r="33">
      <c r="C33" s="71"/>
    </row>
    <row r="34">
      <c r="C34" s="71"/>
    </row>
    <row r="35">
      <c r="C35" s="71"/>
    </row>
    <row r="36">
      <c r="C36" s="71"/>
    </row>
    <row r="37">
      <c r="C37" s="71"/>
    </row>
    <row r="38">
      <c r="C38" s="71"/>
    </row>
    <row r="39">
      <c r="C39" s="71"/>
    </row>
    <row r="40">
      <c r="C40" s="71"/>
    </row>
    <row r="41">
      <c r="C41" s="71"/>
    </row>
    <row r="42">
      <c r="C42" s="71"/>
    </row>
    <row r="43">
      <c r="C43" s="71"/>
    </row>
    <row r="44">
      <c r="C44" s="71"/>
    </row>
    <row r="45">
      <c r="C45" s="71"/>
    </row>
    <row r="46">
      <c r="C46" s="71"/>
    </row>
    <row r="47">
      <c r="C47" s="71"/>
    </row>
    <row r="48">
      <c r="C48" s="71"/>
    </row>
    <row r="49">
      <c r="C49" s="71"/>
    </row>
    <row r="50">
      <c r="C50" s="71"/>
    </row>
    <row r="51">
      <c r="C51" s="71"/>
    </row>
    <row r="52">
      <c r="C52" s="71"/>
    </row>
    <row r="53">
      <c r="C53" s="71"/>
    </row>
    <row r="54">
      <c r="C54" s="71"/>
    </row>
    <row r="55">
      <c r="C55" s="71"/>
    </row>
    <row r="56">
      <c r="C56" s="71"/>
    </row>
    <row r="57">
      <c r="C57" s="71"/>
    </row>
    <row r="58">
      <c r="C58" s="71"/>
    </row>
    <row r="59">
      <c r="C59" s="71"/>
    </row>
    <row r="60">
      <c r="C60" s="71"/>
    </row>
    <row r="61">
      <c r="C61" s="71"/>
    </row>
    <row r="62">
      <c r="C62" s="71"/>
    </row>
    <row r="63">
      <c r="C63" s="71"/>
    </row>
    <row r="64">
      <c r="C64" s="71"/>
    </row>
    <row r="65">
      <c r="C65" s="71"/>
    </row>
    <row r="66">
      <c r="C66" s="71"/>
    </row>
    <row r="67">
      <c r="C67" s="71"/>
    </row>
    <row r="68">
      <c r="C68" s="71"/>
    </row>
    <row r="69">
      <c r="C69" s="71"/>
    </row>
    <row r="70">
      <c r="C70" s="71"/>
    </row>
    <row r="71">
      <c r="C71" s="71"/>
    </row>
    <row r="72">
      <c r="C72" s="71"/>
    </row>
    <row r="73">
      <c r="C73" s="71"/>
    </row>
    <row r="74">
      <c r="C74" s="71"/>
    </row>
    <row r="75">
      <c r="C75" s="71"/>
    </row>
    <row r="76">
      <c r="C76" s="71"/>
    </row>
    <row r="77">
      <c r="C77" s="71"/>
    </row>
    <row r="78">
      <c r="C78" s="71"/>
    </row>
    <row r="79">
      <c r="C79" s="71"/>
    </row>
    <row r="80">
      <c r="C80" s="71"/>
    </row>
    <row r="81">
      <c r="C81" s="71"/>
    </row>
    <row r="82">
      <c r="C82" s="71"/>
    </row>
    <row r="83">
      <c r="C83" s="71"/>
    </row>
    <row r="84">
      <c r="C84" s="71"/>
    </row>
    <row r="85">
      <c r="C85" s="71"/>
    </row>
    <row r="86">
      <c r="C86" s="71"/>
    </row>
    <row r="87">
      <c r="C87" s="71"/>
    </row>
    <row r="88">
      <c r="C88" s="71"/>
    </row>
    <row r="89">
      <c r="C89" s="71"/>
    </row>
    <row r="90">
      <c r="C90" s="71"/>
    </row>
    <row r="91">
      <c r="C91" s="71"/>
    </row>
    <row r="92">
      <c r="C92" s="71"/>
    </row>
    <row r="93">
      <c r="C93" s="71"/>
    </row>
    <row r="94">
      <c r="C94" s="71"/>
    </row>
    <row r="95">
      <c r="C95" s="71"/>
    </row>
    <row r="96">
      <c r="C96" s="71"/>
    </row>
    <row r="97">
      <c r="C97" s="71"/>
    </row>
    <row r="98">
      <c r="C98" s="71"/>
    </row>
    <row r="99">
      <c r="C99" s="71"/>
    </row>
    <row r="100">
      <c r="C100" s="71"/>
    </row>
    <row r="101">
      <c r="C101" s="71"/>
    </row>
    <row r="102">
      <c r="C102" s="71"/>
    </row>
    <row r="103">
      <c r="C103" s="71"/>
    </row>
    <row r="104">
      <c r="C104" s="71"/>
    </row>
    <row r="105">
      <c r="C105" s="71"/>
    </row>
    <row r="106">
      <c r="C106" s="71"/>
    </row>
    <row r="107">
      <c r="C107" s="71"/>
    </row>
    <row r="108">
      <c r="C108" s="71"/>
    </row>
    <row r="109">
      <c r="C109" s="71"/>
    </row>
    <row r="110">
      <c r="C110" s="71"/>
    </row>
    <row r="111">
      <c r="C111" s="71"/>
    </row>
    <row r="112">
      <c r="C112" s="71"/>
    </row>
    <row r="113">
      <c r="C113" s="71"/>
    </row>
    <row r="114">
      <c r="C114" s="71"/>
    </row>
    <row r="115">
      <c r="C115" s="71"/>
    </row>
    <row r="116">
      <c r="C116" s="71"/>
    </row>
    <row r="117">
      <c r="C117" s="71"/>
    </row>
    <row r="118">
      <c r="C118" s="71"/>
    </row>
    <row r="119">
      <c r="C119" s="71"/>
    </row>
    <row r="120">
      <c r="C120" s="71"/>
    </row>
    <row r="121">
      <c r="C121" s="71"/>
    </row>
    <row r="122">
      <c r="C122" s="71"/>
    </row>
    <row r="123">
      <c r="C123" s="71"/>
    </row>
    <row r="124">
      <c r="C124" s="71"/>
    </row>
    <row r="125">
      <c r="C125" s="71"/>
    </row>
    <row r="126">
      <c r="C126" s="71"/>
    </row>
    <row r="127">
      <c r="C127" s="71"/>
    </row>
    <row r="128">
      <c r="C128" s="71"/>
    </row>
    <row r="129">
      <c r="C129" s="71"/>
    </row>
    <row r="130">
      <c r="C130" s="71"/>
    </row>
    <row r="131">
      <c r="C131" s="71"/>
    </row>
    <row r="132">
      <c r="C132" s="71"/>
    </row>
    <row r="133">
      <c r="C133" s="71"/>
    </row>
    <row r="134">
      <c r="C134" s="71"/>
    </row>
    <row r="135">
      <c r="C135" s="71"/>
    </row>
    <row r="136">
      <c r="C136" s="71"/>
    </row>
    <row r="137">
      <c r="C137" s="71"/>
    </row>
    <row r="138">
      <c r="C138" s="71"/>
    </row>
    <row r="139">
      <c r="C139" s="71"/>
    </row>
    <row r="140">
      <c r="C140" s="71"/>
    </row>
    <row r="141">
      <c r="C141" s="71"/>
    </row>
    <row r="142">
      <c r="C142" s="71"/>
    </row>
    <row r="143">
      <c r="C143" s="71"/>
    </row>
    <row r="144">
      <c r="C144" s="71"/>
    </row>
    <row r="145">
      <c r="C145" s="71"/>
    </row>
    <row r="146">
      <c r="C146" s="71"/>
    </row>
    <row r="147">
      <c r="C147" s="71"/>
    </row>
    <row r="148">
      <c r="C148" s="71"/>
    </row>
    <row r="149">
      <c r="C149" s="71"/>
    </row>
    <row r="150">
      <c r="C150" s="71"/>
    </row>
    <row r="151">
      <c r="C151" s="71"/>
    </row>
    <row r="152">
      <c r="C152" s="71"/>
    </row>
    <row r="153">
      <c r="C153" s="71"/>
    </row>
    <row r="154">
      <c r="C154" s="71"/>
    </row>
    <row r="155">
      <c r="C155" s="71"/>
    </row>
    <row r="156">
      <c r="C156" s="71"/>
    </row>
    <row r="157">
      <c r="C157" s="71"/>
    </row>
    <row r="158">
      <c r="C158" s="71"/>
    </row>
    <row r="159">
      <c r="C159" s="71"/>
    </row>
    <row r="160">
      <c r="C160" s="71"/>
    </row>
    <row r="161">
      <c r="C161" s="71"/>
    </row>
    <row r="162">
      <c r="C162" s="71"/>
    </row>
    <row r="163">
      <c r="C163" s="71"/>
    </row>
    <row r="164">
      <c r="C164" s="71"/>
    </row>
    <row r="165">
      <c r="C165" s="71"/>
    </row>
    <row r="166">
      <c r="C166" s="71"/>
    </row>
    <row r="167">
      <c r="C167" s="71"/>
    </row>
    <row r="168">
      <c r="C168" s="71"/>
    </row>
    <row r="169">
      <c r="C169" s="71"/>
    </row>
    <row r="170">
      <c r="C170" s="71"/>
    </row>
    <row r="171">
      <c r="C171" s="71"/>
    </row>
    <row r="172">
      <c r="C172" s="71"/>
    </row>
    <row r="173">
      <c r="C173" s="71"/>
    </row>
    <row r="174">
      <c r="C174" s="71"/>
    </row>
    <row r="175">
      <c r="C175" s="71"/>
    </row>
    <row r="176">
      <c r="C176" s="71"/>
    </row>
    <row r="177">
      <c r="C177" s="71"/>
    </row>
    <row r="178">
      <c r="C178" s="71"/>
    </row>
    <row r="179">
      <c r="C179" s="71"/>
    </row>
    <row r="180">
      <c r="C180" s="71"/>
    </row>
    <row r="181">
      <c r="C181" s="71"/>
    </row>
    <row r="182">
      <c r="C182" s="71"/>
    </row>
    <row r="183">
      <c r="C183" s="71"/>
    </row>
    <row r="184">
      <c r="C184" s="71"/>
    </row>
    <row r="185">
      <c r="C185" s="71"/>
    </row>
    <row r="186">
      <c r="C186" s="71"/>
    </row>
    <row r="187">
      <c r="C187" s="71"/>
    </row>
    <row r="188">
      <c r="C188" s="71"/>
    </row>
    <row r="189">
      <c r="C189" s="71"/>
    </row>
    <row r="190">
      <c r="C190" s="71"/>
    </row>
    <row r="191">
      <c r="C191" s="71"/>
    </row>
    <row r="192">
      <c r="C192" s="71"/>
    </row>
    <row r="193">
      <c r="C193" s="71"/>
    </row>
    <row r="194">
      <c r="C194" s="71"/>
    </row>
    <row r="195">
      <c r="C195" s="71"/>
    </row>
    <row r="196">
      <c r="C196" s="71"/>
    </row>
    <row r="197">
      <c r="C197" s="71"/>
    </row>
    <row r="198">
      <c r="C198" s="71"/>
    </row>
    <row r="199">
      <c r="C199" s="71"/>
    </row>
    <row r="200">
      <c r="C200" s="71"/>
    </row>
    <row r="201">
      <c r="C201" s="71"/>
    </row>
    <row r="202">
      <c r="C202" s="71"/>
    </row>
    <row r="203">
      <c r="C203" s="71"/>
    </row>
    <row r="204">
      <c r="C204" s="71"/>
    </row>
    <row r="205">
      <c r="C205" s="71"/>
    </row>
    <row r="206">
      <c r="C206" s="71"/>
    </row>
    <row r="207">
      <c r="C207" s="71"/>
    </row>
    <row r="208">
      <c r="C208" s="71"/>
    </row>
    <row r="209">
      <c r="C209" s="71"/>
    </row>
    <row r="210">
      <c r="C210" s="71"/>
    </row>
    <row r="211">
      <c r="C211" s="71"/>
    </row>
    <row r="212">
      <c r="C212" s="71"/>
    </row>
    <row r="213">
      <c r="C213" s="71"/>
    </row>
    <row r="214">
      <c r="C214" s="71"/>
    </row>
    <row r="215">
      <c r="C215" s="71"/>
    </row>
    <row r="216">
      <c r="C216" s="71"/>
    </row>
    <row r="217">
      <c r="C217" s="71"/>
    </row>
    <row r="218">
      <c r="C218" s="71"/>
    </row>
    <row r="219">
      <c r="C219" s="71"/>
    </row>
    <row r="220">
      <c r="C220" s="71"/>
    </row>
    <row r="221">
      <c r="C221" s="71"/>
    </row>
    <row r="222">
      <c r="C222" s="71"/>
    </row>
    <row r="223">
      <c r="C223" s="71"/>
    </row>
    <row r="224">
      <c r="C224" s="71"/>
    </row>
    <row r="225">
      <c r="C225" s="71"/>
    </row>
    <row r="226">
      <c r="C226" s="71"/>
    </row>
    <row r="227">
      <c r="C227" s="71"/>
    </row>
    <row r="228">
      <c r="C228" s="71"/>
    </row>
    <row r="229">
      <c r="C229" s="71"/>
    </row>
    <row r="230">
      <c r="C230" s="71"/>
    </row>
    <row r="231">
      <c r="C231" s="71"/>
    </row>
    <row r="232">
      <c r="C232" s="71"/>
    </row>
    <row r="233">
      <c r="C233" s="71"/>
    </row>
    <row r="234">
      <c r="C234" s="71"/>
    </row>
    <row r="235">
      <c r="C235" s="71"/>
    </row>
    <row r="236">
      <c r="C236" s="71"/>
    </row>
    <row r="237">
      <c r="C237" s="71"/>
    </row>
    <row r="238">
      <c r="C238" s="71"/>
    </row>
    <row r="239">
      <c r="C239" s="71"/>
    </row>
    <row r="240">
      <c r="C240" s="71"/>
    </row>
    <row r="241">
      <c r="C241" s="71"/>
    </row>
    <row r="242">
      <c r="C242" s="71"/>
    </row>
    <row r="243">
      <c r="C243" s="71"/>
    </row>
    <row r="244">
      <c r="C244" s="71"/>
    </row>
    <row r="245">
      <c r="C245" s="71"/>
    </row>
    <row r="246">
      <c r="C246" s="71"/>
    </row>
    <row r="247">
      <c r="C247" s="71"/>
    </row>
    <row r="248">
      <c r="C248" s="71"/>
    </row>
    <row r="249">
      <c r="C249" s="71"/>
    </row>
    <row r="250">
      <c r="C250" s="71"/>
    </row>
    <row r="251">
      <c r="C251" s="71"/>
    </row>
    <row r="252">
      <c r="C252" s="71"/>
    </row>
    <row r="253">
      <c r="C253" s="71"/>
    </row>
    <row r="254">
      <c r="C254" s="71"/>
    </row>
    <row r="255">
      <c r="C255" s="71"/>
    </row>
    <row r="256">
      <c r="C256" s="71"/>
    </row>
    <row r="257">
      <c r="C257" s="71"/>
    </row>
    <row r="258">
      <c r="C258" s="71"/>
    </row>
    <row r="259">
      <c r="C259" s="71"/>
    </row>
    <row r="260">
      <c r="C260" s="71"/>
    </row>
    <row r="261">
      <c r="C261" s="71"/>
    </row>
    <row r="262">
      <c r="C262" s="71"/>
    </row>
    <row r="263">
      <c r="C263" s="71"/>
    </row>
    <row r="264">
      <c r="C264" s="71"/>
    </row>
    <row r="265">
      <c r="C265" s="71"/>
    </row>
    <row r="266">
      <c r="C266" s="71"/>
    </row>
    <row r="267">
      <c r="C267" s="71"/>
    </row>
    <row r="268">
      <c r="C268" s="71"/>
    </row>
    <row r="269">
      <c r="C269" s="71"/>
    </row>
    <row r="270">
      <c r="C270" s="71"/>
    </row>
    <row r="271">
      <c r="C271" s="71"/>
    </row>
    <row r="272">
      <c r="C272" s="71"/>
    </row>
    <row r="273">
      <c r="C273" s="71"/>
    </row>
    <row r="274">
      <c r="C274" s="71"/>
    </row>
    <row r="275">
      <c r="C275" s="71"/>
    </row>
    <row r="276">
      <c r="C276" s="71"/>
    </row>
    <row r="277">
      <c r="C277" s="71"/>
    </row>
    <row r="278">
      <c r="C278" s="71"/>
    </row>
    <row r="279">
      <c r="C279" s="71"/>
    </row>
    <row r="280">
      <c r="C280" s="71"/>
    </row>
    <row r="281">
      <c r="C281" s="71"/>
    </row>
    <row r="282">
      <c r="C282" s="71"/>
    </row>
    <row r="283">
      <c r="C283" s="71"/>
    </row>
    <row r="284">
      <c r="C284" s="71"/>
    </row>
    <row r="285">
      <c r="C285" s="71"/>
    </row>
    <row r="286">
      <c r="C286" s="71"/>
    </row>
    <row r="287">
      <c r="C287" s="71"/>
    </row>
    <row r="288">
      <c r="C288" s="71"/>
    </row>
    <row r="289">
      <c r="C289" s="71"/>
    </row>
    <row r="290">
      <c r="C290" s="71"/>
    </row>
    <row r="291">
      <c r="C291" s="71"/>
    </row>
    <row r="292">
      <c r="C292" s="71"/>
    </row>
    <row r="293">
      <c r="C293" s="71"/>
    </row>
    <row r="294">
      <c r="C294" s="71"/>
    </row>
    <row r="295">
      <c r="C295" s="71"/>
    </row>
    <row r="296">
      <c r="C296" s="71"/>
    </row>
    <row r="297">
      <c r="C297" s="71"/>
    </row>
    <row r="298">
      <c r="C298" s="71"/>
    </row>
    <row r="299">
      <c r="C299" s="71"/>
    </row>
    <row r="300">
      <c r="C300" s="71"/>
    </row>
    <row r="301">
      <c r="C301" s="71"/>
    </row>
    <row r="302">
      <c r="C302" s="71"/>
    </row>
    <row r="303">
      <c r="C303" s="71"/>
    </row>
    <row r="304">
      <c r="C304" s="71"/>
    </row>
    <row r="305">
      <c r="C305" s="71"/>
    </row>
    <row r="306">
      <c r="C306" s="71"/>
    </row>
    <row r="307">
      <c r="C307" s="71"/>
    </row>
    <row r="308">
      <c r="C308" s="71"/>
    </row>
    <row r="309">
      <c r="C309" s="71"/>
    </row>
    <row r="310">
      <c r="C310" s="71"/>
    </row>
    <row r="311">
      <c r="C311" s="71"/>
    </row>
    <row r="312">
      <c r="C312" s="71"/>
    </row>
    <row r="313">
      <c r="C313" s="71"/>
    </row>
    <row r="314">
      <c r="C314" s="71"/>
    </row>
    <row r="315">
      <c r="C315" s="71"/>
    </row>
    <row r="316">
      <c r="C316" s="71"/>
    </row>
    <row r="317">
      <c r="C317" s="71"/>
    </row>
    <row r="318">
      <c r="C318" s="71"/>
    </row>
    <row r="319">
      <c r="C319" s="71"/>
    </row>
    <row r="320">
      <c r="C320" s="71"/>
    </row>
    <row r="321">
      <c r="C321" s="71"/>
    </row>
    <row r="322">
      <c r="C322" s="71"/>
    </row>
    <row r="323">
      <c r="C323" s="71"/>
    </row>
    <row r="324">
      <c r="C324" s="71"/>
    </row>
    <row r="325">
      <c r="C325" s="71"/>
    </row>
    <row r="326">
      <c r="C326" s="71"/>
    </row>
    <row r="327">
      <c r="C327" s="71"/>
    </row>
    <row r="328">
      <c r="C328" s="71"/>
    </row>
    <row r="329">
      <c r="C329" s="71"/>
    </row>
    <row r="330">
      <c r="C330" s="71"/>
    </row>
    <row r="331">
      <c r="C331" s="71"/>
    </row>
    <row r="332">
      <c r="C332" s="71"/>
    </row>
    <row r="333">
      <c r="C333" s="71"/>
    </row>
    <row r="334">
      <c r="C334" s="71"/>
    </row>
    <row r="335">
      <c r="C335" s="71"/>
    </row>
    <row r="336">
      <c r="C336" s="71"/>
    </row>
    <row r="337">
      <c r="C337" s="71"/>
    </row>
    <row r="338">
      <c r="C338" s="71"/>
    </row>
    <row r="339">
      <c r="C339" s="71"/>
    </row>
    <row r="340">
      <c r="C340" s="71"/>
    </row>
    <row r="341">
      <c r="C341" s="71"/>
    </row>
    <row r="342">
      <c r="C342" s="71"/>
    </row>
    <row r="343">
      <c r="C343" s="71"/>
    </row>
    <row r="344">
      <c r="C344" s="71"/>
    </row>
    <row r="345">
      <c r="C345" s="71"/>
    </row>
    <row r="346">
      <c r="C346" s="71"/>
    </row>
    <row r="347">
      <c r="C347" s="71"/>
    </row>
    <row r="348">
      <c r="C348" s="71"/>
    </row>
    <row r="349">
      <c r="C349" s="71"/>
    </row>
    <row r="350">
      <c r="C350" s="71"/>
    </row>
    <row r="351">
      <c r="C351" s="71"/>
    </row>
    <row r="352">
      <c r="C352" s="71"/>
    </row>
    <row r="353">
      <c r="C353" s="71"/>
    </row>
    <row r="354">
      <c r="C354" s="71"/>
    </row>
    <row r="355">
      <c r="C355" s="71"/>
    </row>
    <row r="356">
      <c r="C356" s="71"/>
    </row>
    <row r="357">
      <c r="C357" s="71"/>
    </row>
    <row r="358">
      <c r="C358" s="71"/>
    </row>
    <row r="359">
      <c r="C359" s="71"/>
    </row>
    <row r="360">
      <c r="C360" s="71"/>
    </row>
    <row r="361">
      <c r="C361" s="71"/>
    </row>
    <row r="362">
      <c r="C362" s="71"/>
    </row>
    <row r="363">
      <c r="C363" s="71"/>
    </row>
    <row r="364">
      <c r="C364" s="71"/>
    </row>
    <row r="365">
      <c r="C365" s="71"/>
    </row>
    <row r="366">
      <c r="C366" s="71"/>
    </row>
    <row r="367">
      <c r="C367" s="71"/>
    </row>
    <row r="368">
      <c r="C368" s="71"/>
    </row>
    <row r="369">
      <c r="C369" s="71"/>
    </row>
    <row r="370">
      <c r="C370" s="71"/>
    </row>
    <row r="371">
      <c r="C371" s="71"/>
    </row>
    <row r="372">
      <c r="C372" s="71"/>
    </row>
    <row r="373">
      <c r="C373" s="71"/>
    </row>
    <row r="374">
      <c r="C374" s="71"/>
    </row>
    <row r="375">
      <c r="C375" s="71"/>
    </row>
    <row r="376">
      <c r="C376" s="71"/>
    </row>
    <row r="377">
      <c r="C377" s="71"/>
    </row>
    <row r="378">
      <c r="C378" s="71"/>
    </row>
    <row r="379">
      <c r="C379" s="71"/>
    </row>
    <row r="380">
      <c r="C380" s="71"/>
    </row>
    <row r="381">
      <c r="C381" s="71"/>
    </row>
    <row r="382">
      <c r="C382" s="71"/>
    </row>
    <row r="383">
      <c r="C383" s="71"/>
    </row>
    <row r="384">
      <c r="C384" s="71"/>
    </row>
    <row r="385">
      <c r="C385" s="71"/>
    </row>
    <row r="386">
      <c r="C386" s="71"/>
    </row>
    <row r="387">
      <c r="C387" s="71"/>
    </row>
    <row r="388">
      <c r="C388" s="71"/>
    </row>
    <row r="389">
      <c r="C389" s="71"/>
    </row>
    <row r="390">
      <c r="C390" s="71"/>
    </row>
    <row r="391">
      <c r="C391" s="71"/>
    </row>
    <row r="392">
      <c r="C392" s="71"/>
    </row>
    <row r="393">
      <c r="C393" s="71"/>
    </row>
    <row r="394">
      <c r="C394" s="71"/>
    </row>
    <row r="395">
      <c r="C395" s="71"/>
    </row>
    <row r="396">
      <c r="C396" s="71"/>
    </row>
    <row r="397">
      <c r="C397" s="71"/>
    </row>
    <row r="398">
      <c r="C398" s="71"/>
    </row>
    <row r="399">
      <c r="C399" s="71"/>
    </row>
    <row r="400">
      <c r="C400" s="71"/>
    </row>
    <row r="401">
      <c r="C401" s="71"/>
    </row>
    <row r="402">
      <c r="C402" s="71"/>
    </row>
    <row r="403">
      <c r="C403" s="71"/>
    </row>
    <row r="404">
      <c r="C404" s="71"/>
    </row>
    <row r="405">
      <c r="C405" s="71"/>
    </row>
    <row r="406">
      <c r="C406" s="71"/>
    </row>
    <row r="407">
      <c r="C407" s="71"/>
    </row>
    <row r="408">
      <c r="C408" s="71"/>
    </row>
    <row r="409">
      <c r="C409" s="71"/>
    </row>
    <row r="410">
      <c r="C410" s="71"/>
    </row>
    <row r="411">
      <c r="C411" s="71"/>
    </row>
    <row r="412">
      <c r="C412" s="71"/>
    </row>
    <row r="413">
      <c r="C413" s="71"/>
    </row>
    <row r="414">
      <c r="C414" s="71"/>
    </row>
    <row r="415">
      <c r="C415" s="71"/>
    </row>
    <row r="416">
      <c r="C416" s="71"/>
    </row>
    <row r="417">
      <c r="C417" s="71"/>
    </row>
    <row r="418">
      <c r="C418" s="71"/>
    </row>
    <row r="419">
      <c r="C419" s="71"/>
    </row>
    <row r="420">
      <c r="C420" s="71"/>
    </row>
    <row r="421">
      <c r="C421" s="71"/>
    </row>
    <row r="422">
      <c r="C422" s="71"/>
    </row>
    <row r="423">
      <c r="C423" s="71"/>
    </row>
    <row r="424">
      <c r="C424" s="71"/>
    </row>
    <row r="425">
      <c r="C425" s="71"/>
    </row>
    <row r="426">
      <c r="C426" s="71"/>
    </row>
    <row r="427">
      <c r="C427" s="71"/>
    </row>
    <row r="428">
      <c r="C428" s="71"/>
    </row>
    <row r="429">
      <c r="C429" s="71"/>
    </row>
    <row r="430">
      <c r="C430" s="71"/>
    </row>
    <row r="431">
      <c r="C431" s="71"/>
    </row>
    <row r="432">
      <c r="C432" s="71"/>
    </row>
    <row r="433">
      <c r="C433" s="71"/>
    </row>
    <row r="434">
      <c r="C434" s="71"/>
    </row>
    <row r="435">
      <c r="C435" s="71"/>
    </row>
    <row r="436">
      <c r="C436" s="71"/>
    </row>
    <row r="437">
      <c r="C437" s="71"/>
    </row>
    <row r="438">
      <c r="C438" s="71"/>
    </row>
    <row r="439">
      <c r="C439" s="71"/>
    </row>
    <row r="440">
      <c r="C440" s="71"/>
    </row>
    <row r="441">
      <c r="C441" s="71"/>
    </row>
    <row r="442">
      <c r="C442" s="71"/>
    </row>
    <row r="443">
      <c r="C443" s="71"/>
    </row>
    <row r="444">
      <c r="C444" s="71"/>
    </row>
    <row r="445">
      <c r="C445" s="71"/>
    </row>
    <row r="446">
      <c r="C446" s="71"/>
    </row>
    <row r="447">
      <c r="C447" s="71"/>
    </row>
    <row r="448">
      <c r="C448" s="71"/>
    </row>
    <row r="449">
      <c r="C449" s="71"/>
    </row>
    <row r="450">
      <c r="C450" s="71"/>
    </row>
    <row r="451">
      <c r="C451" s="71"/>
    </row>
    <row r="452">
      <c r="C452" s="71"/>
    </row>
    <row r="453">
      <c r="C453" s="71"/>
    </row>
    <row r="454">
      <c r="C454" s="71"/>
    </row>
    <row r="455">
      <c r="C455" s="71"/>
    </row>
    <row r="456">
      <c r="C456" s="71"/>
    </row>
    <row r="457">
      <c r="C457" s="71"/>
    </row>
    <row r="458">
      <c r="C458" s="71"/>
    </row>
    <row r="459">
      <c r="C459" s="71"/>
    </row>
    <row r="460">
      <c r="C460" s="71"/>
    </row>
    <row r="461">
      <c r="C461" s="71"/>
    </row>
    <row r="462">
      <c r="C462" s="71"/>
    </row>
    <row r="463">
      <c r="C463" s="71"/>
    </row>
    <row r="464">
      <c r="C464" s="71"/>
    </row>
    <row r="465">
      <c r="C465" s="71"/>
    </row>
    <row r="466">
      <c r="C466" s="71"/>
    </row>
    <row r="467">
      <c r="C467" s="71"/>
    </row>
    <row r="468">
      <c r="C468" s="71"/>
    </row>
    <row r="469">
      <c r="C469" s="71"/>
    </row>
    <row r="470">
      <c r="C470" s="71"/>
    </row>
    <row r="471">
      <c r="C471" s="71"/>
    </row>
    <row r="472">
      <c r="C472" s="71"/>
    </row>
    <row r="473">
      <c r="C473" s="71"/>
    </row>
    <row r="474">
      <c r="C474" s="71"/>
    </row>
    <row r="475">
      <c r="C475" s="71"/>
    </row>
    <row r="476">
      <c r="C476" s="71"/>
    </row>
    <row r="477">
      <c r="C477" s="71"/>
    </row>
    <row r="478">
      <c r="C478" s="71"/>
    </row>
    <row r="479">
      <c r="C479" s="71"/>
    </row>
    <row r="480">
      <c r="C480" s="71"/>
    </row>
    <row r="481">
      <c r="C481" s="71"/>
    </row>
    <row r="482">
      <c r="C482" s="71"/>
    </row>
    <row r="483">
      <c r="C483" s="71"/>
    </row>
    <row r="484">
      <c r="C484" s="71"/>
    </row>
    <row r="485">
      <c r="C485" s="71"/>
    </row>
    <row r="486">
      <c r="C486" s="71"/>
    </row>
    <row r="487">
      <c r="C487" s="71"/>
    </row>
    <row r="488">
      <c r="C488" s="71"/>
    </row>
    <row r="489">
      <c r="C489" s="71"/>
    </row>
    <row r="490">
      <c r="C490" s="71"/>
    </row>
    <row r="491">
      <c r="C491" s="71"/>
    </row>
    <row r="492">
      <c r="C492" s="71"/>
    </row>
    <row r="493">
      <c r="C493" s="71"/>
    </row>
    <row r="494">
      <c r="C494" s="71"/>
    </row>
    <row r="495">
      <c r="C495" s="71"/>
    </row>
    <row r="496">
      <c r="C496" s="71"/>
    </row>
    <row r="497">
      <c r="C497" s="71"/>
    </row>
    <row r="498">
      <c r="C498" s="71"/>
    </row>
    <row r="499">
      <c r="C499" s="71"/>
    </row>
    <row r="500">
      <c r="C500" s="71"/>
    </row>
    <row r="501">
      <c r="C501" s="71"/>
    </row>
    <row r="502">
      <c r="C502" s="71"/>
    </row>
    <row r="503">
      <c r="C503" s="71"/>
    </row>
    <row r="504">
      <c r="C504" s="71"/>
    </row>
    <row r="505">
      <c r="C505" s="71"/>
    </row>
    <row r="506">
      <c r="C506" s="71"/>
    </row>
    <row r="507">
      <c r="C507" s="71"/>
    </row>
    <row r="508">
      <c r="C508" s="71"/>
    </row>
    <row r="509">
      <c r="C509" s="71"/>
    </row>
    <row r="510">
      <c r="C510" s="71"/>
    </row>
    <row r="511">
      <c r="C511" s="71"/>
    </row>
    <row r="512">
      <c r="C512" s="71"/>
    </row>
    <row r="513">
      <c r="C513" s="71"/>
    </row>
    <row r="514">
      <c r="C514" s="71"/>
    </row>
    <row r="515">
      <c r="C515" s="71"/>
    </row>
    <row r="516">
      <c r="C516" s="71"/>
    </row>
    <row r="517">
      <c r="C517" s="71"/>
    </row>
    <row r="518">
      <c r="C518" s="71"/>
    </row>
    <row r="519">
      <c r="C519" s="71"/>
    </row>
    <row r="520">
      <c r="C520" s="71"/>
    </row>
    <row r="521">
      <c r="C521" s="71"/>
    </row>
    <row r="522">
      <c r="C522" s="71"/>
    </row>
    <row r="523">
      <c r="C523" s="71"/>
    </row>
    <row r="524">
      <c r="C524" s="71"/>
    </row>
    <row r="525">
      <c r="C525" s="71"/>
    </row>
    <row r="526">
      <c r="C526" s="71"/>
    </row>
    <row r="527">
      <c r="C527" s="71"/>
    </row>
    <row r="528">
      <c r="C528" s="71"/>
    </row>
    <row r="529">
      <c r="C529" s="71"/>
    </row>
    <row r="530">
      <c r="C530" s="71"/>
    </row>
    <row r="531">
      <c r="C531" s="71"/>
    </row>
    <row r="532">
      <c r="C532" s="71"/>
    </row>
    <row r="533">
      <c r="C533" s="71"/>
    </row>
    <row r="534">
      <c r="C534" s="71"/>
    </row>
    <row r="535">
      <c r="C535" s="71"/>
    </row>
    <row r="536">
      <c r="C536" s="71"/>
    </row>
    <row r="537">
      <c r="C537" s="71"/>
    </row>
    <row r="538">
      <c r="C538" s="71"/>
    </row>
    <row r="539">
      <c r="C539" s="71"/>
    </row>
    <row r="540">
      <c r="C540" s="71"/>
    </row>
    <row r="541">
      <c r="C541" s="71"/>
    </row>
    <row r="542">
      <c r="C542" s="71"/>
    </row>
    <row r="543">
      <c r="C543" s="71"/>
    </row>
    <row r="544">
      <c r="C544" s="71"/>
    </row>
    <row r="545">
      <c r="C545" s="71"/>
    </row>
    <row r="546">
      <c r="C546" s="71"/>
    </row>
    <row r="547">
      <c r="C547" s="71"/>
    </row>
    <row r="548">
      <c r="C548" s="71"/>
    </row>
    <row r="549">
      <c r="C549" s="71"/>
    </row>
    <row r="550">
      <c r="C550" s="71"/>
    </row>
    <row r="551">
      <c r="C551" s="71"/>
    </row>
    <row r="552">
      <c r="C552" s="71"/>
    </row>
    <row r="553">
      <c r="C553" s="71"/>
    </row>
    <row r="554">
      <c r="C554" s="71"/>
    </row>
    <row r="555">
      <c r="C555" s="71"/>
    </row>
    <row r="556">
      <c r="C556" s="71"/>
    </row>
    <row r="557">
      <c r="C557" s="71"/>
    </row>
    <row r="558">
      <c r="C558" s="71"/>
    </row>
    <row r="559">
      <c r="C559" s="71"/>
    </row>
    <row r="560">
      <c r="C560" s="71"/>
    </row>
    <row r="561">
      <c r="C561" s="71"/>
    </row>
    <row r="562">
      <c r="C562" s="71"/>
    </row>
    <row r="563">
      <c r="C563" s="71"/>
    </row>
    <row r="564">
      <c r="C564" s="71"/>
    </row>
    <row r="565">
      <c r="C565" s="71"/>
    </row>
    <row r="566">
      <c r="C566" s="71"/>
    </row>
    <row r="567">
      <c r="C567" s="71"/>
    </row>
    <row r="568">
      <c r="C568" s="71"/>
    </row>
    <row r="569">
      <c r="C569" s="71"/>
    </row>
    <row r="570">
      <c r="C570" s="71"/>
    </row>
    <row r="571">
      <c r="C571" s="71"/>
    </row>
    <row r="572">
      <c r="C572" s="71"/>
    </row>
    <row r="573">
      <c r="C573" s="71"/>
    </row>
    <row r="574">
      <c r="C574" s="71"/>
    </row>
    <row r="575">
      <c r="C575" s="71"/>
    </row>
    <row r="576">
      <c r="C576" s="71"/>
    </row>
    <row r="577">
      <c r="C577" s="71"/>
    </row>
    <row r="578">
      <c r="C578" s="71"/>
    </row>
    <row r="579">
      <c r="C579" s="71"/>
    </row>
    <row r="580">
      <c r="C580" s="71"/>
    </row>
    <row r="581">
      <c r="C581" s="71"/>
    </row>
    <row r="582">
      <c r="C582" s="71"/>
    </row>
    <row r="583">
      <c r="C583" s="71"/>
    </row>
    <row r="584">
      <c r="C584" s="71"/>
    </row>
    <row r="585">
      <c r="C585" s="71"/>
    </row>
    <row r="586">
      <c r="C586" s="71"/>
    </row>
    <row r="587">
      <c r="C587" s="71"/>
    </row>
    <row r="588">
      <c r="C588" s="71"/>
    </row>
    <row r="589">
      <c r="C589" s="71"/>
    </row>
    <row r="590">
      <c r="C590" s="71"/>
    </row>
    <row r="591">
      <c r="C591" s="71"/>
    </row>
    <row r="592">
      <c r="C592" s="71"/>
    </row>
    <row r="593">
      <c r="C593" s="71"/>
    </row>
    <row r="594">
      <c r="C594" s="71"/>
    </row>
    <row r="595">
      <c r="C595" s="71"/>
    </row>
    <row r="596">
      <c r="C596" s="71"/>
    </row>
    <row r="597">
      <c r="C597" s="71"/>
    </row>
    <row r="598">
      <c r="C598" s="71"/>
    </row>
    <row r="599">
      <c r="C599" s="71"/>
    </row>
    <row r="600">
      <c r="C600" s="71"/>
    </row>
    <row r="601">
      <c r="C601" s="71"/>
    </row>
    <row r="602">
      <c r="C602" s="71"/>
    </row>
    <row r="603">
      <c r="C603" s="71"/>
    </row>
    <row r="604">
      <c r="C604" s="71"/>
    </row>
    <row r="605">
      <c r="C605" s="71"/>
    </row>
    <row r="606">
      <c r="C606" s="71"/>
    </row>
    <row r="607">
      <c r="C607" s="71"/>
    </row>
    <row r="608">
      <c r="C608" s="71"/>
    </row>
    <row r="609">
      <c r="C609" s="71"/>
    </row>
    <row r="610">
      <c r="C610" s="71"/>
    </row>
    <row r="611">
      <c r="C611" s="71"/>
    </row>
    <row r="612">
      <c r="C612" s="71"/>
    </row>
    <row r="613">
      <c r="C613" s="71"/>
    </row>
    <row r="614">
      <c r="C614" s="71"/>
    </row>
    <row r="615">
      <c r="C615" s="71"/>
    </row>
    <row r="616">
      <c r="C616" s="71"/>
    </row>
    <row r="617">
      <c r="C617" s="71"/>
    </row>
    <row r="618">
      <c r="C618" s="71"/>
    </row>
    <row r="619">
      <c r="C619" s="71"/>
    </row>
    <row r="620">
      <c r="C620" s="71"/>
    </row>
    <row r="621">
      <c r="C621" s="71"/>
    </row>
    <row r="622">
      <c r="C622" s="71"/>
    </row>
    <row r="623">
      <c r="C623" s="71"/>
    </row>
    <row r="624">
      <c r="C624" s="71"/>
    </row>
    <row r="625">
      <c r="C625" s="71"/>
    </row>
    <row r="626">
      <c r="C626" s="71"/>
    </row>
    <row r="627">
      <c r="C627" s="71"/>
    </row>
    <row r="628">
      <c r="C628" s="71"/>
    </row>
    <row r="629">
      <c r="C629" s="71"/>
    </row>
    <row r="630">
      <c r="C630" s="71"/>
    </row>
    <row r="631">
      <c r="C631" s="71"/>
    </row>
    <row r="632">
      <c r="C632" s="71"/>
    </row>
    <row r="633">
      <c r="C633" s="71"/>
    </row>
    <row r="634">
      <c r="C634" s="71"/>
    </row>
    <row r="635">
      <c r="C635" s="71"/>
    </row>
    <row r="636">
      <c r="C636" s="71"/>
    </row>
    <row r="637">
      <c r="C637" s="71"/>
    </row>
    <row r="638">
      <c r="C638" s="71"/>
    </row>
    <row r="639">
      <c r="C639" s="71"/>
    </row>
    <row r="640">
      <c r="C640" s="71"/>
    </row>
    <row r="641">
      <c r="C641" s="71"/>
    </row>
    <row r="642">
      <c r="C642" s="71"/>
    </row>
    <row r="643">
      <c r="C643" s="71"/>
    </row>
    <row r="644">
      <c r="C644" s="71"/>
    </row>
    <row r="645">
      <c r="C645" s="71"/>
    </row>
    <row r="646">
      <c r="C646" s="71"/>
    </row>
    <row r="647">
      <c r="C647" s="71"/>
    </row>
    <row r="648">
      <c r="C648" s="71"/>
    </row>
    <row r="649">
      <c r="C649" s="71"/>
    </row>
    <row r="650">
      <c r="C650" s="71"/>
    </row>
    <row r="651">
      <c r="C651" s="71"/>
    </row>
    <row r="652">
      <c r="C652" s="71"/>
    </row>
    <row r="653">
      <c r="C653" s="71"/>
    </row>
    <row r="654">
      <c r="C654" s="71"/>
    </row>
    <row r="655">
      <c r="C655" s="71"/>
    </row>
    <row r="656">
      <c r="C656" s="71"/>
    </row>
    <row r="657">
      <c r="C657" s="71"/>
    </row>
    <row r="658">
      <c r="C658" s="71"/>
    </row>
    <row r="659">
      <c r="C659" s="71"/>
    </row>
    <row r="660">
      <c r="C660" s="71"/>
    </row>
    <row r="661">
      <c r="C661" s="71"/>
    </row>
    <row r="662">
      <c r="C662" s="71"/>
    </row>
    <row r="663">
      <c r="C663" s="71"/>
    </row>
    <row r="664">
      <c r="C664" s="71"/>
    </row>
    <row r="665">
      <c r="C665" s="71"/>
    </row>
    <row r="666">
      <c r="C666" s="71"/>
    </row>
    <row r="667">
      <c r="C667" s="71"/>
    </row>
    <row r="668">
      <c r="C668" s="71"/>
    </row>
    <row r="669">
      <c r="C669" s="71"/>
    </row>
    <row r="670">
      <c r="C670" s="71"/>
    </row>
    <row r="671">
      <c r="C671" s="71"/>
    </row>
    <row r="672">
      <c r="C672" s="71"/>
    </row>
    <row r="673">
      <c r="C673" s="71"/>
    </row>
    <row r="674">
      <c r="C674" s="71"/>
    </row>
    <row r="675">
      <c r="C675" s="71"/>
    </row>
    <row r="676">
      <c r="C676" s="71"/>
    </row>
    <row r="677">
      <c r="C677" s="71"/>
    </row>
    <row r="678">
      <c r="C678" s="71"/>
    </row>
    <row r="679">
      <c r="C679" s="71"/>
    </row>
    <row r="680">
      <c r="C680" s="71"/>
    </row>
    <row r="681">
      <c r="C681" s="71"/>
    </row>
    <row r="682">
      <c r="C682" s="71"/>
    </row>
    <row r="683">
      <c r="C683" s="71"/>
    </row>
    <row r="684">
      <c r="C684" s="71"/>
    </row>
    <row r="685">
      <c r="C685" s="71"/>
    </row>
    <row r="686">
      <c r="C686" s="71"/>
    </row>
    <row r="687">
      <c r="C687" s="71"/>
    </row>
    <row r="688">
      <c r="C688" s="71"/>
    </row>
    <row r="689">
      <c r="C689" s="71"/>
    </row>
    <row r="690">
      <c r="C690" s="71"/>
    </row>
    <row r="691">
      <c r="C691" s="71"/>
    </row>
    <row r="692">
      <c r="C692" s="71"/>
    </row>
    <row r="693">
      <c r="C693" s="71"/>
    </row>
    <row r="694">
      <c r="C694" s="71"/>
    </row>
    <row r="695">
      <c r="C695" s="71"/>
    </row>
    <row r="696">
      <c r="C696" s="71"/>
    </row>
    <row r="697">
      <c r="C697" s="71"/>
    </row>
    <row r="698">
      <c r="C698" s="71"/>
    </row>
    <row r="699">
      <c r="C699" s="71"/>
    </row>
    <row r="700">
      <c r="C700" s="71"/>
    </row>
    <row r="701">
      <c r="C701" s="71"/>
    </row>
    <row r="702">
      <c r="C702" s="71"/>
    </row>
    <row r="703">
      <c r="C703" s="71"/>
    </row>
    <row r="704">
      <c r="C704" s="71"/>
    </row>
    <row r="705">
      <c r="C705" s="71"/>
    </row>
    <row r="706">
      <c r="C706" s="71"/>
    </row>
    <row r="707">
      <c r="C707" s="71"/>
    </row>
    <row r="708">
      <c r="C708" s="71"/>
    </row>
    <row r="709">
      <c r="C709" s="71"/>
    </row>
    <row r="710">
      <c r="C710" s="71"/>
    </row>
    <row r="711">
      <c r="C711" s="71"/>
    </row>
    <row r="712">
      <c r="C712" s="71"/>
    </row>
    <row r="713">
      <c r="C713" s="71"/>
    </row>
    <row r="714">
      <c r="C714" s="71"/>
    </row>
    <row r="715">
      <c r="C715" s="71"/>
    </row>
    <row r="716">
      <c r="C716" s="71"/>
    </row>
    <row r="717">
      <c r="C717" s="71"/>
    </row>
    <row r="718">
      <c r="C718" s="71"/>
    </row>
    <row r="719">
      <c r="C719" s="71"/>
    </row>
    <row r="720">
      <c r="C720" s="71"/>
    </row>
    <row r="721">
      <c r="C721" s="71"/>
    </row>
    <row r="722">
      <c r="C722" s="71"/>
    </row>
    <row r="723">
      <c r="C723" s="71"/>
    </row>
    <row r="724">
      <c r="C724" s="71"/>
    </row>
    <row r="725">
      <c r="C725" s="71"/>
    </row>
    <row r="726">
      <c r="C726" s="71"/>
    </row>
    <row r="727">
      <c r="C727" s="71"/>
    </row>
    <row r="728">
      <c r="C728" s="71"/>
    </row>
    <row r="729">
      <c r="C729" s="71"/>
    </row>
    <row r="730">
      <c r="C730" s="71"/>
    </row>
    <row r="731">
      <c r="C731" s="71"/>
    </row>
    <row r="732">
      <c r="C732" s="71"/>
    </row>
    <row r="733">
      <c r="C733" s="71"/>
    </row>
    <row r="734">
      <c r="C734" s="71"/>
    </row>
    <row r="735">
      <c r="C735" s="71"/>
    </row>
    <row r="736">
      <c r="C736" s="71"/>
    </row>
    <row r="737">
      <c r="C737" s="71"/>
    </row>
    <row r="738">
      <c r="C738" s="71"/>
    </row>
    <row r="739">
      <c r="C739" s="71"/>
    </row>
    <row r="740">
      <c r="C740" s="71"/>
    </row>
    <row r="741">
      <c r="C741" s="71"/>
    </row>
    <row r="742">
      <c r="C742" s="71"/>
    </row>
    <row r="743">
      <c r="C743" s="71"/>
    </row>
    <row r="744">
      <c r="C744" s="71"/>
    </row>
    <row r="745">
      <c r="C745" s="71"/>
    </row>
    <row r="746">
      <c r="C746" s="71"/>
    </row>
    <row r="747">
      <c r="C747" s="71"/>
    </row>
    <row r="748">
      <c r="C748" s="71"/>
    </row>
    <row r="749">
      <c r="C749" s="71"/>
    </row>
    <row r="750">
      <c r="C750" s="71"/>
    </row>
    <row r="751">
      <c r="C751" s="71"/>
    </row>
    <row r="752">
      <c r="C752" s="71"/>
    </row>
    <row r="753">
      <c r="C753" s="71"/>
    </row>
    <row r="754">
      <c r="C754" s="71"/>
    </row>
    <row r="755">
      <c r="C755" s="71"/>
    </row>
    <row r="756">
      <c r="C756" s="71"/>
    </row>
    <row r="757">
      <c r="C757" s="71"/>
    </row>
    <row r="758">
      <c r="C758" s="71"/>
    </row>
    <row r="759">
      <c r="C759" s="71"/>
    </row>
    <row r="760">
      <c r="C760" s="71"/>
    </row>
    <row r="761">
      <c r="C761" s="71"/>
    </row>
    <row r="762">
      <c r="C762" s="71"/>
    </row>
    <row r="763">
      <c r="C763" s="71"/>
    </row>
    <row r="764">
      <c r="C764" s="71"/>
    </row>
    <row r="765">
      <c r="C765" s="71"/>
    </row>
    <row r="766">
      <c r="C766" s="71"/>
    </row>
    <row r="767">
      <c r="C767" s="71"/>
    </row>
    <row r="768">
      <c r="C768" s="71"/>
    </row>
    <row r="769">
      <c r="C769" s="71"/>
    </row>
    <row r="770">
      <c r="C770" s="71"/>
    </row>
    <row r="771">
      <c r="C771" s="71"/>
    </row>
    <row r="772">
      <c r="C772" s="71"/>
    </row>
    <row r="773">
      <c r="C773" s="71"/>
    </row>
    <row r="774">
      <c r="C774" s="71"/>
    </row>
    <row r="775">
      <c r="C775" s="71"/>
    </row>
    <row r="776">
      <c r="C776" s="71"/>
    </row>
    <row r="777">
      <c r="C777" s="71"/>
    </row>
    <row r="778">
      <c r="C778" s="71"/>
    </row>
    <row r="779">
      <c r="C779" s="71"/>
    </row>
    <row r="780">
      <c r="C780" s="71"/>
    </row>
    <row r="781">
      <c r="C781" s="71"/>
    </row>
    <row r="782">
      <c r="C782" s="71"/>
    </row>
    <row r="783">
      <c r="C783" s="71"/>
    </row>
    <row r="784">
      <c r="C784" s="71"/>
    </row>
    <row r="785">
      <c r="C785" s="71"/>
    </row>
    <row r="786">
      <c r="C786" s="71"/>
    </row>
    <row r="787">
      <c r="C787" s="71"/>
    </row>
    <row r="788">
      <c r="C788" s="71"/>
    </row>
    <row r="789">
      <c r="C789" s="71"/>
    </row>
    <row r="790">
      <c r="C790" s="71"/>
    </row>
    <row r="791">
      <c r="C791" s="71"/>
    </row>
    <row r="792">
      <c r="C792" s="71"/>
    </row>
    <row r="793">
      <c r="C793" s="71"/>
    </row>
    <row r="794">
      <c r="C794" s="71"/>
    </row>
    <row r="795">
      <c r="C795" s="71"/>
    </row>
    <row r="796">
      <c r="C796" s="71"/>
    </row>
    <row r="797">
      <c r="C797" s="71"/>
    </row>
    <row r="798">
      <c r="C798" s="71"/>
    </row>
    <row r="799">
      <c r="C799" s="71"/>
    </row>
    <row r="800">
      <c r="C800" s="71"/>
    </row>
    <row r="801">
      <c r="C801" s="71"/>
    </row>
    <row r="802">
      <c r="C802" s="71"/>
    </row>
    <row r="803">
      <c r="C803" s="71"/>
    </row>
    <row r="804">
      <c r="C804" s="71"/>
    </row>
    <row r="805">
      <c r="C805" s="71"/>
    </row>
    <row r="806">
      <c r="C806" s="71"/>
    </row>
    <row r="807">
      <c r="C807" s="71"/>
    </row>
    <row r="808">
      <c r="C808" s="71"/>
    </row>
    <row r="809">
      <c r="C809" s="71"/>
    </row>
    <row r="810">
      <c r="C810" s="71"/>
    </row>
    <row r="811">
      <c r="C811" s="71"/>
    </row>
    <row r="812">
      <c r="C812" s="71"/>
    </row>
    <row r="813">
      <c r="C813" s="71"/>
    </row>
    <row r="814">
      <c r="C814" s="71"/>
    </row>
    <row r="815">
      <c r="C815" s="71"/>
    </row>
    <row r="816">
      <c r="C816" s="71"/>
    </row>
    <row r="817">
      <c r="C817" s="71"/>
    </row>
    <row r="818">
      <c r="C818" s="71"/>
    </row>
    <row r="819">
      <c r="C819" s="71"/>
    </row>
    <row r="820">
      <c r="C820" s="71"/>
    </row>
    <row r="821">
      <c r="C821" s="71"/>
    </row>
    <row r="822">
      <c r="C822" s="71"/>
    </row>
    <row r="823">
      <c r="C823" s="71"/>
    </row>
    <row r="824">
      <c r="C824" s="71"/>
    </row>
    <row r="825">
      <c r="C825" s="71"/>
    </row>
    <row r="826">
      <c r="C826" s="71"/>
    </row>
    <row r="827">
      <c r="C827" s="71"/>
    </row>
    <row r="828">
      <c r="C828" s="71"/>
    </row>
    <row r="829">
      <c r="C829" s="71"/>
    </row>
    <row r="830">
      <c r="C830" s="71"/>
    </row>
    <row r="831">
      <c r="C831" s="71"/>
    </row>
    <row r="832">
      <c r="C832" s="71"/>
    </row>
    <row r="833">
      <c r="C833" s="71"/>
    </row>
    <row r="834">
      <c r="C834" s="71"/>
    </row>
    <row r="835">
      <c r="C835" s="71"/>
    </row>
    <row r="836">
      <c r="C836" s="71"/>
    </row>
    <row r="837">
      <c r="C837" s="71"/>
    </row>
    <row r="838">
      <c r="C838" s="71"/>
    </row>
    <row r="839">
      <c r="C839" s="71"/>
    </row>
    <row r="840">
      <c r="C840" s="71"/>
    </row>
    <row r="841">
      <c r="C841" s="71"/>
    </row>
    <row r="842">
      <c r="C842" s="71"/>
    </row>
    <row r="843">
      <c r="C843" s="71"/>
    </row>
    <row r="844">
      <c r="C844" s="71"/>
    </row>
    <row r="845">
      <c r="C845" s="71"/>
    </row>
    <row r="846">
      <c r="C846" s="71"/>
    </row>
    <row r="847">
      <c r="C847" s="71"/>
    </row>
    <row r="848">
      <c r="C848" s="71"/>
    </row>
    <row r="849">
      <c r="C849" s="71"/>
    </row>
    <row r="850">
      <c r="C850" s="71"/>
    </row>
    <row r="851">
      <c r="C851" s="71"/>
    </row>
    <row r="852">
      <c r="C852" s="71"/>
    </row>
    <row r="853">
      <c r="C853" s="71"/>
    </row>
    <row r="854">
      <c r="C854" s="71"/>
    </row>
    <row r="855">
      <c r="C855" s="71"/>
    </row>
    <row r="856">
      <c r="C856" s="71"/>
    </row>
    <row r="857">
      <c r="C857" s="71"/>
    </row>
    <row r="858">
      <c r="C858" s="71"/>
    </row>
    <row r="859">
      <c r="C859" s="71"/>
    </row>
    <row r="860">
      <c r="C860" s="71"/>
    </row>
    <row r="861">
      <c r="C861" s="71"/>
    </row>
    <row r="862">
      <c r="C862" s="71"/>
    </row>
    <row r="863">
      <c r="C863" s="71"/>
    </row>
    <row r="864">
      <c r="C864" s="71"/>
    </row>
    <row r="865">
      <c r="C865" s="71"/>
    </row>
    <row r="866">
      <c r="C866" s="71"/>
    </row>
    <row r="867">
      <c r="C867" s="71"/>
    </row>
    <row r="868">
      <c r="C868" s="71"/>
    </row>
    <row r="869">
      <c r="C869" s="71"/>
    </row>
    <row r="870">
      <c r="C870" s="71"/>
    </row>
    <row r="871">
      <c r="C871" s="71"/>
    </row>
    <row r="872">
      <c r="C872" s="71"/>
    </row>
    <row r="873">
      <c r="C873" s="71"/>
    </row>
    <row r="874">
      <c r="C874" s="71"/>
    </row>
    <row r="875">
      <c r="C875" s="71"/>
    </row>
    <row r="876">
      <c r="C876" s="71"/>
    </row>
    <row r="877">
      <c r="C877" s="71"/>
    </row>
    <row r="878">
      <c r="C878" s="71"/>
    </row>
    <row r="879">
      <c r="C879" s="71"/>
    </row>
    <row r="880">
      <c r="C880" s="71"/>
    </row>
    <row r="881">
      <c r="C881" s="71"/>
    </row>
    <row r="882">
      <c r="C882" s="71"/>
    </row>
    <row r="883">
      <c r="C883" s="71"/>
    </row>
    <row r="884">
      <c r="C884" s="71"/>
    </row>
    <row r="885">
      <c r="C885" s="71"/>
    </row>
    <row r="886">
      <c r="C886" s="71"/>
    </row>
    <row r="887">
      <c r="C887" s="71"/>
    </row>
    <row r="888">
      <c r="C888" s="71"/>
    </row>
    <row r="889">
      <c r="C889" s="71"/>
    </row>
    <row r="890">
      <c r="C890" s="71"/>
    </row>
    <row r="891">
      <c r="C891" s="71"/>
    </row>
    <row r="892">
      <c r="C892" s="71"/>
    </row>
    <row r="893">
      <c r="C893" s="71"/>
    </row>
    <row r="894">
      <c r="C894" s="71"/>
    </row>
    <row r="895">
      <c r="C895" s="71"/>
    </row>
    <row r="896">
      <c r="C896" s="71"/>
    </row>
    <row r="897">
      <c r="C897" s="71"/>
    </row>
    <row r="898">
      <c r="C898" s="71"/>
    </row>
    <row r="899">
      <c r="C899" s="71"/>
    </row>
    <row r="900">
      <c r="C900" s="71"/>
    </row>
    <row r="901">
      <c r="C901" s="71"/>
    </row>
    <row r="902">
      <c r="C902" s="71"/>
    </row>
    <row r="903">
      <c r="C903" s="71"/>
    </row>
    <row r="904">
      <c r="C904" s="71"/>
    </row>
    <row r="905">
      <c r="C905" s="71"/>
    </row>
    <row r="906">
      <c r="C906" s="71"/>
    </row>
    <row r="907">
      <c r="C907" s="71"/>
    </row>
    <row r="908">
      <c r="C908" s="71"/>
    </row>
    <row r="909">
      <c r="C909" s="71"/>
    </row>
    <row r="910">
      <c r="C910" s="71"/>
    </row>
    <row r="911">
      <c r="C911" s="71"/>
    </row>
    <row r="912">
      <c r="C912" s="71"/>
    </row>
    <row r="913">
      <c r="C913" s="71"/>
    </row>
    <row r="914">
      <c r="C914" s="71"/>
    </row>
    <row r="915">
      <c r="C915" s="71"/>
    </row>
    <row r="916">
      <c r="C916" s="71"/>
    </row>
    <row r="917">
      <c r="C917" s="71"/>
    </row>
    <row r="918">
      <c r="C918" s="71"/>
    </row>
    <row r="919">
      <c r="C919" s="71"/>
    </row>
    <row r="920">
      <c r="C920" s="71"/>
    </row>
    <row r="921">
      <c r="C921" s="71"/>
    </row>
    <row r="922">
      <c r="C922" s="71"/>
    </row>
    <row r="923">
      <c r="C923" s="71"/>
    </row>
    <row r="924">
      <c r="C924" s="71"/>
    </row>
    <row r="925">
      <c r="C925" s="71"/>
    </row>
    <row r="926">
      <c r="C926" s="71"/>
    </row>
    <row r="927">
      <c r="C927" s="71"/>
    </row>
    <row r="928">
      <c r="C928" s="71"/>
    </row>
    <row r="929">
      <c r="C929" s="71"/>
    </row>
    <row r="930">
      <c r="C930" s="71"/>
    </row>
    <row r="931">
      <c r="C931" s="71"/>
    </row>
    <row r="932">
      <c r="C932" s="71"/>
    </row>
    <row r="933">
      <c r="C933" s="71"/>
    </row>
    <row r="934">
      <c r="C934" s="71"/>
    </row>
    <row r="935">
      <c r="C935" s="71"/>
    </row>
    <row r="936">
      <c r="C936" s="71"/>
    </row>
    <row r="937">
      <c r="C937" s="71"/>
    </row>
    <row r="938">
      <c r="C938" s="71"/>
    </row>
    <row r="939">
      <c r="C939" s="71"/>
    </row>
    <row r="940">
      <c r="C940" s="71"/>
    </row>
    <row r="941">
      <c r="C941" s="71"/>
    </row>
    <row r="942">
      <c r="C942" s="71"/>
    </row>
    <row r="943">
      <c r="C943" s="71"/>
    </row>
    <row r="944">
      <c r="C944" s="71"/>
    </row>
    <row r="945">
      <c r="C945" s="71"/>
    </row>
    <row r="946">
      <c r="C946" s="71"/>
    </row>
    <row r="947">
      <c r="C947" s="71"/>
    </row>
    <row r="948">
      <c r="C948" s="71"/>
    </row>
    <row r="949">
      <c r="C949" s="71"/>
    </row>
    <row r="950">
      <c r="C950" s="71"/>
    </row>
    <row r="951">
      <c r="C951" s="71"/>
    </row>
    <row r="952">
      <c r="C952" s="71"/>
    </row>
    <row r="953">
      <c r="C953" s="71"/>
    </row>
    <row r="954">
      <c r="C954" s="71"/>
    </row>
    <row r="955">
      <c r="C955" s="71"/>
    </row>
    <row r="956">
      <c r="C956" s="71"/>
    </row>
    <row r="957">
      <c r="C957" s="71"/>
    </row>
    <row r="958">
      <c r="C958" s="71"/>
    </row>
    <row r="959">
      <c r="C959" s="71"/>
    </row>
    <row r="960">
      <c r="C960" s="71"/>
    </row>
    <row r="961">
      <c r="C961" s="71"/>
    </row>
    <row r="962">
      <c r="C962" s="71"/>
    </row>
    <row r="963">
      <c r="C963" s="71"/>
    </row>
    <row r="964">
      <c r="C964" s="71"/>
    </row>
    <row r="965">
      <c r="C965" s="71"/>
    </row>
    <row r="966">
      <c r="C966" s="71"/>
    </row>
    <row r="967">
      <c r="C967" s="71"/>
    </row>
    <row r="968">
      <c r="C968" s="71"/>
    </row>
    <row r="969">
      <c r="C969" s="71"/>
    </row>
    <row r="970">
      <c r="C970" s="71"/>
    </row>
    <row r="971">
      <c r="C971" s="71"/>
    </row>
    <row r="972">
      <c r="C972" s="71"/>
    </row>
    <row r="973">
      <c r="C973" s="71"/>
    </row>
    <row r="974">
      <c r="C974" s="71"/>
    </row>
    <row r="975">
      <c r="C975" s="71"/>
    </row>
    <row r="976">
      <c r="C976" s="71"/>
    </row>
    <row r="977">
      <c r="C977" s="71"/>
    </row>
    <row r="978">
      <c r="C978" s="71"/>
    </row>
    <row r="979">
      <c r="C979" s="71"/>
    </row>
    <row r="980">
      <c r="C980" s="71"/>
    </row>
    <row r="981">
      <c r="C981" s="71"/>
    </row>
    <row r="982">
      <c r="C982" s="71"/>
    </row>
    <row r="983">
      <c r="C983" s="71"/>
    </row>
    <row r="984">
      <c r="C984" s="71"/>
    </row>
    <row r="985">
      <c r="C985" s="71"/>
    </row>
    <row r="986">
      <c r="C986" s="71"/>
    </row>
    <row r="987">
      <c r="C987" s="71"/>
    </row>
    <row r="988">
      <c r="C988" s="71"/>
    </row>
    <row r="989">
      <c r="C989" s="71"/>
    </row>
    <row r="990">
      <c r="C990" s="71"/>
    </row>
    <row r="991">
      <c r="C991" s="71"/>
    </row>
    <row r="992">
      <c r="C992" s="71"/>
    </row>
    <row r="993">
      <c r="C993" s="71"/>
    </row>
    <row r="994">
      <c r="C994" s="71"/>
    </row>
    <row r="995">
      <c r="C995" s="71"/>
    </row>
    <row r="996">
      <c r="C996" s="71"/>
    </row>
    <row r="997">
      <c r="C997" s="71"/>
    </row>
    <row r="998">
      <c r="C998" s="71"/>
    </row>
    <row r="999">
      <c r="C999" s="71"/>
    </row>
    <row r="1000">
      <c r="C1000" s="71"/>
    </row>
    <row r="1001">
      <c r="C1001" s="71"/>
    </row>
  </sheetData>
  <drawing r:id="rId1"/>
</worksheet>
</file>