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papakyriakopoylos/Documents/"/>
    </mc:Choice>
  </mc:AlternateContent>
  <xr:revisionPtr revIDLastSave="0" documentId="13_ncr:9_{794B4072-6574-1F41-8924-E624C35B7C0A}" xr6:coauthVersionLast="46" xr6:coauthVersionMax="46" xr10:uidLastSave="{00000000-0000-0000-0000-000000000000}"/>
  <bookViews>
    <workbookView minimized="1" xWindow="1960" yWindow="500" windowWidth="27640" windowHeight="17420" xr2:uid="{6BF03D03-1FFF-1842-8872-4BDD10948101}"/>
  </bookViews>
  <sheets>
    <sheet name="greece" sheetId="1" r:id="rId1"/>
    <sheet name="Correl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F19" i="3" s="1"/>
  <c r="B3" i="3"/>
  <c r="E247" i="3" s="1"/>
  <c r="I247" i="3" s="1"/>
  <c r="F8" i="3"/>
  <c r="F9" i="3"/>
  <c r="F10" i="3"/>
  <c r="F11" i="3"/>
  <c r="F12" i="3"/>
  <c r="F13" i="3"/>
  <c r="J13" i="3" s="1"/>
  <c r="F14" i="3"/>
  <c r="F18" i="3"/>
  <c r="F23" i="3"/>
  <c r="F24" i="3"/>
  <c r="F25" i="3"/>
  <c r="F26" i="3"/>
  <c r="F30" i="3"/>
  <c r="F31" i="3"/>
  <c r="F32" i="3"/>
  <c r="F33" i="3"/>
  <c r="F38" i="3"/>
  <c r="F42" i="3"/>
  <c r="F43" i="3"/>
  <c r="F44" i="3"/>
  <c r="F45" i="3"/>
  <c r="F46" i="3"/>
  <c r="F47" i="3"/>
  <c r="F48" i="3"/>
  <c r="F56" i="3"/>
  <c r="F57" i="3"/>
  <c r="F58" i="3"/>
  <c r="F59" i="3"/>
  <c r="F60" i="3"/>
  <c r="F61" i="3"/>
  <c r="F62" i="3"/>
  <c r="F66" i="3"/>
  <c r="F71" i="3"/>
  <c r="F72" i="3"/>
  <c r="F73" i="3"/>
  <c r="F74" i="3"/>
  <c r="F78" i="3"/>
  <c r="F79" i="3"/>
  <c r="F80" i="3"/>
  <c r="F81" i="3"/>
  <c r="F84" i="3"/>
  <c r="F85" i="3"/>
  <c r="F86" i="3"/>
  <c r="F90" i="3"/>
  <c r="F91" i="3"/>
  <c r="F92" i="3"/>
  <c r="F93" i="3"/>
  <c r="F94" i="3"/>
  <c r="F95" i="3"/>
  <c r="F96" i="3"/>
  <c r="F102" i="3"/>
  <c r="F103" i="3"/>
  <c r="F104" i="3"/>
  <c r="F105" i="3"/>
  <c r="F106" i="3"/>
  <c r="F107" i="3"/>
  <c r="F108" i="3"/>
  <c r="F109" i="3"/>
  <c r="F110" i="3"/>
  <c r="F114" i="3"/>
  <c r="F117" i="3"/>
  <c r="F118" i="3"/>
  <c r="F119" i="3"/>
  <c r="F120" i="3"/>
  <c r="F121" i="3"/>
  <c r="F122" i="3"/>
  <c r="F126" i="3"/>
  <c r="F127" i="3"/>
  <c r="F128" i="3"/>
  <c r="J128" i="3" s="1"/>
  <c r="F129" i="3"/>
  <c r="F132" i="3"/>
  <c r="F133" i="3"/>
  <c r="F134" i="3"/>
  <c r="F138" i="3"/>
  <c r="F139" i="3"/>
  <c r="F140" i="3"/>
  <c r="F141" i="3"/>
  <c r="F142" i="3"/>
  <c r="F143" i="3"/>
  <c r="F144" i="3"/>
  <c r="F150" i="3"/>
  <c r="F151" i="3"/>
  <c r="F152" i="3"/>
  <c r="F153" i="3"/>
  <c r="F154" i="3"/>
  <c r="F155" i="3"/>
  <c r="F156" i="3"/>
  <c r="F157" i="3"/>
  <c r="F158" i="3"/>
  <c r="F162" i="3"/>
  <c r="F165" i="3"/>
  <c r="F166" i="3"/>
  <c r="F167" i="3"/>
  <c r="F168" i="3"/>
  <c r="F169" i="3"/>
  <c r="F170" i="3"/>
  <c r="F174" i="3"/>
  <c r="F175" i="3"/>
  <c r="F176" i="3"/>
  <c r="F177" i="3"/>
  <c r="F180" i="3"/>
  <c r="F181" i="3"/>
  <c r="F182" i="3"/>
  <c r="F185" i="3"/>
  <c r="F186" i="3"/>
  <c r="F187" i="3"/>
  <c r="F188" i="3"/>
  <c r="F189" i="3"/>
  <c r="F190" i="3"/>
  <c r="F191" i="3"/>
  <c r="F194" i="3"/>
  <c r="F197" i="3"/>
  <c r="F198" i="3"/>
  <c r="F199" i="3"/>
  <c r="F200" i="3"/>
  <c r="F201" i="3"/>
  <c r="F202" i="3"/>
  <c r="F203" i="3"/>
  <c r="F204" i="3"/>
  <c r="F205" i="3"/>
  <c r="F210" i="3"/>
  <c r="F211" i="3"/>
  <c r="F212" i="3"/>
  <c r="F213" i="3"/>
  <c r="F214" i="3"/>
  <c r="F215" i="3"/>
  <c r="F216" i="3"/>
  <c r="F217" i="3"/>
  <c r="F218" i="3"/>
  <c r="F219" i="3"/>
  <c r="F222" i="3"/>
  <c r="F223" i="3"/>
  <c r="F224" i="3"/>
  <c r="F225" i="3"/>
  <c r="F226" i="3"/>
  <c r="F227" i="3"/>
  <c r="F228" i="3"/>
  <c r="F229" i="3"/>
  <c r="F230" i="3"/>
  <c r="F231" i="3"/>
  <c r="F234" i="3"/>
  <c r="F235" i="3"/>
  <c r="F236" i="3"/>
  <c r="F237" i="3"/>
  <c r="F238" i="3"/>
  <c r="F239" i="3"/>
  <c r="F240" i="3"/>
  <c r="F241" i="3"/>
  <c r="F242" i="3"/>
  <c r="F243" i="3"/>
  <c r="F246" i="3"/>
  <c r="F247" i="3"/>
  <c r="F248" i="3"/>
  <c r="F249" i="3"/>
  <c r="F250" i="3"/>
  <c r="F251" i="3"/>
  <c r="F252" i="3"/>
  <c r="F253" i="3"/>
  <c r="F254" i="3"/>
  <c r="F255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" i="3"/>
  <c r="H322" i="1"/>
  <c r="H323" i="1"/>
  <c r="H321" i="1"/>
  <c r="G323" i="1"/>
  <c r="G322" i="1"/>
  <c r="F70" i="3" l="1"/>
  <c r="F55" i="3"/>
  <c r="F37" i="3"/>
  <c r="F22" i="3"/>
  <c r="F7" i="3"/>
  <c r="J7" i="3" s="1"/>
  <c r="F69" i="3"/>
  <c r="F54" i="3"/>
  <c r="F36" i="3"/>
  <c r="F21" i="3"/>
  <c r="J21" i="3" s="1"/>
  <c r="F6" i="3"/>
  <c r="J6" i="3" s="1"/>
  <c r="F257" i="3"/>
  <c r="J257" i="3" s="1"/>
  <c r="F245" i="3"/>
  <c r="J245" i="3" s="1"/>
  <c r="F233" i="3"/>
  <c r="F221" i="3"/>
  <c r="F209" i="3"/>
  <c r="F193" i="3"/>
  <c r="F179" i="3"/>
  <c r="F164" i="3"/>
  <c r="F146" i="3"/>
  <c r="F131" i="3"/>
  <c r="F116" i="3"/>
  <c r="F98" i="3"/>
  <c r="J98" i="3" s="1"/>
  <c r="F83" i="3"/>
  <c r="F68" i="3"/>
  <c r="F50" i="3"/>
  <c r="F35" i="3"/>
  <c r="F20" i="3"/>
  <c r="F3" i="3"/>
  <c r="F256" i="3"/>
  <c r="J256" i="3" s="1"/>
  <c r="F244" i="3"/>
  <c r="F232" i="3"/>
  <c r="J232" i="3" s="1"/>
  <c r="F220" i="3"/>
  <c r="J220" i="3" s="1"/>
  <c r="F206" i="3"/>
  <c r="F192" i="3"/>
  <c r="F178" i="3"/>
  <c r="F163" i="3"/>
  <c r="J163" i="3" s="1"/>
  <c r="F145" i="3"/>
  <c r="F130" i="3"/>
  <c r="F115" i="3"/>
  <c r="F97" i="3"/>
  <c r="F82" i="3"/>
  <c r="F67" i="3"/>
  <c r="F49" i="3"/>
  <c r="J49" i="3" s="1"/>
  <c r="F34" i="3"/>
  <c r="J34" i="3" s="1"/>
  <c r="F173" i="3"/>
  <c r="J173" i="3" s="1"/>
  <c r="F161" i="3"/>
  <c r="F149" i="3"/>
  <c r="F137" i="3"/>
  <c r="F125" i="3"/>
  <c r="F113" i="3"/>
  <c r="F101" i="3"/>
  <c r="F89" i="3"/>
  <c r="F77" i="3"/>
  <c r="F65" i="3"/>
  <c r="F53" i="3"/>
  <c r="J53" i="3" s="1"/>
  <c r="F41" i="3"/>
  <c r="F29" i="3"/>
  <c r="F17" i="3"/>
  <c r="J17" i="3" s="1"/>
  <c r="F5" i="3"/>
  <c r="F208" i="3"/>
  <c r="F196" i="3"/>
  <c r="J196" i="3" s="1"/>
  <c r="F184" i="3"/>
  <c r="J184" i="3" s="1"/>
  <c r="F172" i="3"/>
  <c r="F160" i="3"/>
  <c r="J160" i="3" s="1"/>
  <c r="F148" i="3"/>
  <c r="J148" i="3" s="1"/>
  <c r="F136" i="3"/>
  <c r="J136" i="3" s="1"/>
  <c r="F124" i="3"/>
  <c r="J124" i="3" s="1"/>
  <c r="F112" i="3"/>
  <c r="J112" i="3" s="1"/>
  <c r="F100" i="3"/>
  <c r="F88" i="3"/>
  <c r="F76" i="3"/>
  <c r="J76" i="3" s="1"/>
  <c r="F64" i="3"/>
  <c r="F52" i="3"/>
  <c r="F40" i="3"/>
  <c r="F28" i="3"/>
  <c r="F16" i="3"/>
  <c r="F4" i="3"/>
  <c r="F207" i="3"/>
  <c r="F195" i="3"/>
  <c r="J195" i="3" s="1"/>
  <c r="F183" i="3"/>
  <c r="J183" i="3" s="1"/>
  <c r="F171" i="3"/>
  <c r="F159" i="3"/>
  <c r="J159" i="3" s="1"/>
  <c r="F147" i="3"/>
  <c r="F135" i="3"/>
  <c r="J135" i="3" s="1"/>
  <c r="F123" i="3"/>
  <c r="F111" i="3"/>
  <c r="F99" i="3"/>
  <c r="J99" i="3" s="1"/>
  <c r="F87" i="3"/>
  <c r="F75" i="3"/>
  <c r="J75" i="3" s="1"/>
  <c r="F63" i="3"/>
  <c r="F51" i="3"/>
  <c r="J51" i="3" s="1"/>
  <c r="F39" i="3"/>
  <c r="J39" i="3" s="1"/>
  <c r="F27" i="3"/>
  <c r="F15" i="3"/>
  <c r="J15" i="3" s="1"/>
  <c r="J44" i="3"/>
  <c r="J8" i="3"/>
  <c r="J28" i="3"/>
  <c r="J16" i="3"/>
  <c r="J4" i="3"/>
  <c r="J123" i="3"/>
  <c r="J27" i="3"/>
  <c r="J187" i="3"/>
  <c r="J91" i="3"/>
  <c r="J67" i="3"/>
  <c r="J43" i="3"/>
  <c r="J138" i="3"/>
  <c r="J102" i="3"/>
  <c r="J161" i="3"/>
  <c r="J149" i="3"/>
  <c r="J137" i="3"/>
  <c r="J29" i="3"/>
  <c r="J5" i="3"/>
  <c r="J88" i="3"/>
  <c r="J64" i="3"/>
  <c r="J52" i="3"/>
  <c r="J90" i="3"/>
  <c r="J221" i="3"/>
  <c r="J46" i="3"/>
  <c r="J26" i="3"/>
  <c r="J10" i="3"/>
  <c r="J61" i="3"/>
  <c r="J45" i="3"/>
  <c r="J9" i="3"/>
  <c r="J60" i="3"/>
  <c r="J24" i="3"/>
  <c r="J59" i="3"/>
  <c r="J40" i="3"/>
  <c r="J23" i="3"/>
  <c r="J166" i="3"/>
  <c r="J130" i="3"/>
  <c r="J94" i="3"/>
  <c r="J38" i="3"/>
  <c r="J175" i="3"/>
  <c r="J127" i="3"/>
  <c r="J55" i="3"/>
  <c r="J31" i="3"/>
  <c r="J126" i="3"/>
  <c r="J114" i="3"/>
  <c r="J125" i="3"/>
  <c r="J111" i="3"/>
  <c r="J212" i="3"/>
  <c r="J168" i="3"/>
  <c r="J154" i="3"/>
  <c r="E233" i="3"/>
  <c r="I233" i="3" s="1"/>
  <c r="E226" i="3"/>
  <c r="I226" i="3" s="1"/>
  <c r="E76" i="3"/>
  <c r="I76" i="3" s="1"/>
  <c r="E75" i="3"/>
  <c r="I75" i="3" s="1"/>
  <c r="E58" i="3"/>
  <c r="I58" i="3" s="1"/>
  <c r="E50" i="3"/>
  <c r="I50" i="3" s="1"/>
  <c r="E273" i="3"/>
  <c r="I273" i="3" s="1"/>
  <c r="J252" i="3"/>
  <c r="J253" i="3"/>
  <c r="E257" i="3"/>
  <c r="I257" i="3" s="1"/>
  <c r="J250" i="3"/>
  <c r="E250" i="3"/>
  <c r="I250" i="3" s="1"/>
  <c r="J248" i="3"/>
  <c r="E49" i="3"/>
  <c r="I49" i="3" s="1"/>
  <c r="E249" i="3"/>
  <c r="I249" i="3" s="1"/>
  <c r="J236" i="3"/>
  <c r="E177" i="3"/>
  <c r="I177" i="3" s="1"/>
  <c r="J285" i="3"/>
  <c r="J211" i="3"/>
  <c r="E161" i="3"/>
  <c r="I161" i="3" s="1"/>
  <c r="J284" i="3"/>
  <c r="J208" i="3"/>
  <c r="E154" i="3"/>
  <c r="I154" i="3" s="1"/>
  <c r="J283" i="3"/>
  <c r="J207" i="3"/>
  <c r="J72" i="3"/>
  <c r="E31" i="3"/>
  <c r="I31" i="3" s="1"/>
  <c r="E153" i="3"/>
  <c r="I153" i="3" s="1"/>
  <c r="J282" i="3"/>
  <c r="J70" i="3"/>
  <c r="E136" i="3"/>
  <c r="I136" i="3" s="1"/>
  <c r="J274" i="3"/>
  <c r="J171" i="3"/>
  <c r="J68" i="3"/>
  <c r="E128" i="3"/>
  <c r="I128" i="3" s="1"/>
  <c r="J272" i="3"/>
  <c r="J169" i="3"/>
  <c r="J235" i="3"/>
  <c r="J193" i="3"/>
  <c r="J152" i="3"/>
  <c r="J109" i="3"/>
  <c r="J48" i="3"/>
  <c r="J271" i="3"/>
  <c r="J151" i="3"/>
  <c r="E225" i="3"/>
  <c r="E127" i="3"/>
  <c r="E24" i="3"/>
  <c r="J108" i="3"/>
  <c r="E209" i="3"/>
  <c r="E126" i="3"/>
  <c r="E23" i="3"/>
  <c r="J268" i="3"/>
  <c r="J231" i="3"/>
  <c r="J190" i="3"/>
  <c r="J106" i="3"/>
  <c r="E202" i="3"/>
  <c r="E110" i="3"/>
  <c r="E22" i="3"/>
  <c r="J267" i="3"/>
  <c r="J229" i="3"/>
  <c r="J188" i="3"/>
  <c r="J147" i="3"/>
  <c r="J92" i="3"/>
  <c r="E201" i="3"/>
  <c r="E102" i="3"/>
  <c r="E5" i="3"/>
  <c r="J266" i="3"/>
  <c r="J228" i="3"/>
  <c r="J145" i="3"/>
  <c r="J192" i="3"/>
  <c r="E280" i="3"/>
  <c r="E185" i="3"/>
  <c r="E101" i="3"/>
  <c r="J288" i="3"/>
  <c r="J255" i="3"/>
  <c r="J216" i="3"/>
  <c r="J133" i="3"/>
  <c r="E274" i="3"/>
  <c r="E178" i="3"/>
  <c r="E84" i="3"/>
  <c r="J286" i="3"/>
  <c r="J254" i="3"/>
  <c r="J214" i="3"/>
  <c r="J172" i="3"/>
  <c r="J132" i="3"/>
  <c r="J87" i="3"/>
  <c r="E248" i="3"/>
  <c r="E9" i="3"/>
  <c r="E21" i="3"/>
  <c r="E33" i="3"/>
  <c r="E45" i="3"/>
  <c r="E57" i="3"/>
  <c r="E69" i="3"/>
  <c r="E81" i="3"/>
  <c r="E93" i="3"/>
  <c r="E105" i="3"/>
  <c r="E117" i="3"/>
  <c r="E129" i="3"/>
  <c r="E141" i="3"/>
  <c r="E12" i="3"/>
  <c r="E25" i="3"/>
  <c r="E38" i="3"/>
  <c r="E51" i="3"/>
  <c r="E64" i="3"/>
  <c r="E77" i="3"/>
  <c r="E90" i="3"/>
  <c r="E103" i="3"/>
  <c r="E116" i="3"/>
  <c r="E130" i="3"/>
  <c r="E143" i="3"/>
  <c r="E155" i="3"/>
  <c r="E167" i="3"/>
  <c r="E179" i="3"/>
  <c r="E191" i="3"/>
  <c r="E203" i="3"/>
  <c r="E215" i="3"/>
  <c r="E227" i="3"/>
  <c r="E239" i="3"/>
  <c r="E251" i="3"/>
  <c r="E263" i="3"/>
  <c r="E275" i="3"/>
  <c r="E287" i="3"/>
  <c r="E2" i="3"/>
  <c r="E42" i="3"/>
  <c r="E95" i="3"/>
  <c r="E159" i="3"/>
  <c r="E219" i="3"/>
  <c r="E243" i="3"/>
  <c r="E160" i="3"/>
  <c r="E13" i="3"/>
  <c r="E26" i="3"/>
  <c r="E39" i="3"/>
  <c r="E52" i="3"/>
  <c r="E65" i="3"/>
  <c r="E78" i="3"/>
  <c r="E91" i="3"/>
  <c r="E104" i="3"/>
  <c r="E118" i="3"/>
  <c r="E131" i="3"/>
  <c r="E144" i="3"/>
  <c r="E156" i="3"/>
  <c r="E168" i="3"/>
  <c r="E180" i="3"/>
  <c r="E192" i="3"/>
  <c r="E204" i="3"/>
  <c r="E216" i="3"/>
  <c r="E228" i="3"/>
  <c r="E240" i="3"/>
  <c r="E252" i="3"/>
  <c r="E264" i="3"/>
  <c r="E276" i="3"/>
  <c r="E288" i="3"/>
  <c r="E133" i="3"/>
  <c r="E170" i="3"/>
  <c r="E218" i="3"/>
  <c r="E254" i="3"/>
  <c r="E4" i="3"/>
  <c r="E29" i="3"/>
  <c r="E82" i="3"/>
  <c r="E121" i="3"/>
  <c r="E171" i="3"/>
  <c r="E207" i="3"/>
  <c r="E255" i="3"/>
  <c r="E43" i="3"/>
  <c r="E109" i="3"/>
  <c r="E135" i="3"/>
  <c r="E184" i="3"/>
  <c r="E244" i="3"/>
  <c r="E268" i="3"/>
  <c r="E14" i="3"/>
  <c r="E27" i="3"/>
  <c r="E40" i="3"/>
  <c r="E53" i="3"/>
  <c r="E66" i="3"/>
  <c r="E79" i="3"/>
  <c r="E92" i="3"/>
  <c r="E106" i="3"/>
  <c r="E119" i="3"/>
  <c r="E132" i="3"/>
  <c r="E145" i="3"/>
  <c r="E157" i="3"/>
  <c r="E169" i="3"/>
  <c r="E181" i="3"/>
  <c r="E193" i="3"/>
  <c r="E205" i="3"/>
  <c r="E217" i="3"/>
  <c r="E229" i="3"/>
  <c r="E241" i="3"/>
  <c r="E253" i="3"/>
  <c r="E265" i="3"/>
  <c r="E277" i="3"/>
  <c r="E289" i="3"/>
  <c r="E120" i="3"/>
  <c r="E182" i="3"/>
  <c r="E206" i="3"/>
  <c r="E242" i="3"/>
  <c r="E278" i="3"/>
  <c r="E16" i="3"/>
  <c r="E68" i="3"/>
  <c r="E108" i="3"/>
  <c r="E147" i="3"/>
  <c r="E195" i="3"/>
  <c r="E267" i="3"/>
  <c r="E290" i="3"/>
  <c r="E30" i="3"/>
  <c r="E83" i="3"/>
  <c r="E122" i="3"/>
  <c r="E172" i="3"/>
  <c r="E220" i="3"/>
  <c r="E256" i="3"/>
  <c r="E3" i="3"/>
  <c r="E15" i="3"/>
  <c r="E28" i="3"/>
  <c r="E41" i="3"/>
  <c r="E54" i="3"/>
  <c r="E67" i="3"/>
  <c r="E80" i="3"/>
  <c r="E94" i="3"/>
  <c r="E107" i="3"/>
  <c r="E146" i="3"/>
  <c r="E158" i="3"/>
  <c r="E194" i="3"/>
  <c r="E230" i="3"/>
  <c r="E266" i="3"/>
  <c r="E55" i="3"/>
  <c r="E134" i="3"/>
  <c r="E183" i="3"/>
  <c r="E231" i="3"/>
  <c r="E279" i="3"/>
  <c r="E17" i="3"/>
  <c r="E96" i="3"/>
  <c r="E148" i="3"/>
  <c r="E232" i="3"/>
  <c r="E56" i="3"/>
  <c r="E208" i="3"/>
  <c r="E70" i="3"/>
  <c r="E196" i="3"/>
  <c r="E199" i="3"/>
  <c r="E99" i="3"/>
  <c r="E246" i="3"/>
  <c r="E174" i="3"/>
  <c r="E72" i="3"/>
  <c r="E245" i="3"/>
  <c r="E149" i="3"/>
  <c r="E18" i="3"/>
  <c r="E285" i="3"/>
  <c r="E214" i="3"/>
  <c r="E115" i="3"/>
  <c r="E63" i="3"/>
  <c r="E261" i="3"/>
  <c r="E189" i="3"/>
  <c r="E114" i="3"/>
  <c r="E88" i="3"/>
  <c r="E62" i="3"/>
  <c r="E36" i="3"/>
  <c r="E10" i="3"/>
  <c r="E272" i="3"/>
  <c r="E176" i="3"/>
  <c r="E74" i="3"/>
  <c r="E271" i="3"/>
  <c r="E175" i="3"/>
  <c r="E73" i="3"/>
  <c r="E198" i="3"/>
  <c r="E98" i="3"/>
  <c r="E173" i="3"/>
  <c r="E44" i="3"/>
  <c r="E238" i="3"/>
  <c r="E166" i="3"/>
  <c r="E89" i="3"/>
  <c r="E283" i="3"/>
  <c r="E113" i="3"/>
  <c r="E200" i="3"/>
  <c r="E223" i="3"/>
  <c r="E125" i="3"/>
  <c r="E47" i="3"/>
  <c r="E20" i="3"/>
  <c r="E270" i="3"/>
  <c r="E150" i="3"/>
  <c r="E46" i="3"/>
  <c r="E286" i="3"/>
  <c r="E221" i="3"/>
  <c r="E97" i="3"/>
  <c r="E262" i="3"/>
  <c r="E142" i="3"/>
  <c r="E11" i="3"/>
  <c r="E284" i="3"/>
  <c r="E237" i="3"/>
  <c r="E140" i="3"/>
  <c r="E236" i="3"/>
  <c r="E188" i="3"/>
  <c r="E139" i="3"/>
  <c r="E87" i="3"/>
  <c r="E8" i="3"/>
  <c r="E282" i="3"/>
  <c r="E259" i="3"/>
  <c r="E235" i="3"/>
  <c r="E211" i="3"/>
  <c r="E187" i="3"/>
  <c r="E163" i="3"/>
  <c r="E138" i="3"/>
  <c r="E112" i="3"/>
  <c r="E86" i="3"/>
  <c r="E60" i="3"/>
  <c r="E34" i="3"/>
  <c r="E7" i="3"/>
  <c r="E224" i="3"/>
  <c r="E152" i="3"/>
  <c r="E100" i="3"/>
  <c r="E48" i="3"/>
  <c r="E151" i="3"/>
  <c r="E222" i="3"/>
  <c r="E124" i="3"/>
  <c r="E19" i="3"/>
  <c r="E269" i="3"/>
  <c r="E197" i="3"/>
  <c r="E123" i="3"/>
  <c r="E71" i="3"/>
  <c r="E190" i="3"/>
  <c r="E37" i="3"/>
  <c r="E213" i="3"/>
  <c r="E165" i="3"/>
  <c r="E260" i="3"/>
  <c r="E212" i="3"/>
  <c r="E164" i="3"/>
  <c r="E61" i="3"/>
  <c r="E35" i="3"/>
  <c r="E281" i="3"/>
  <c r="E258" i="3"/>
  <c r="E234" i="3"/>
  <c r="E210" i="3"/>
  <c r="E186" i="3"/>
  <c r="E162" i="3"/>
  <c r="E137" i="3"/>
  <c r="E111" i="3"/>
  <c r="E85" i="3"/>
  <c r="E59" i="3"/>
  <c r="E32" i="3"/>
  <c r="E6" i="3"/>
  <c r="J25" i="3"/>
  <c r="J85" i="3"/>
  <c r="J3" i="3"/>
  <c r="J104" i="3"/>
  <c r="J84" i="3"/>
  <c r="J63" i="3"/>
  <c r="J22" i="3"/>
  <c r="J265" i="3"/>
  <c r="J164" i="3"/>
  <c r="J20" i="3"/>
  <c r="J247" i="3"/>
  <c r="J264" i="3"/>
  <c r="J226" i="3"/>
  <c r="J103" i="3"/>
  <c r="J280" i="3"/>
  <c r="J100" i="3"/>
  <c r="J80" i="3"/>
  <c r="J279" i="3"/>
  <c r="J262" i="3"/>
  <c r="J243" i="3"/>
  <c r="J223" i="3"/>
  <c r="J202" i="3"/>
  <c r="J181" i="3"/>
  <c r="J140" i="3"/>
  <c r="J120" i="3"/>
  <c r="J79" i="3"/>
  <c r="J58" i="3"/>
  <c r="J37" i="3"/>
  <c r="J205" i="3"/>
  <c r="J144" i="3"/>
  <c r="J224" i="3"/>
  <c r="J142" i="3"/>
  <c r="J2" i="3"/>
  <c r="J278" i="3"/>
  <c r="J260" i="3"/>
  <c r="J241" i="3"/>
  <c r="J200" i="3"/>
  <c r="J180" i="3"/>
  <c r="J139" i="3"/>
  <c r="J118" i="3"/>
  <c r="J97" i="3"/>
  <c r="J56" i="3"/>
  <c r="J36" i="3"/>
  <c r="J281" i="3"/>
  <c r="J82" i="3"/>
  <c r="J244" i="3"/>
  <c r="J19" i="3"/>
  <c r="J290" i="3"/>
  <c r="J277" i="3"/>
  <c r="J259" i="3"/>
  <c r="J240" i="3"/>
  <c r="J219" i="3"/>
  <c r="J199" i="3"/>
  <c r="J178" i="3"/>
  <c r="J157" i="3"/>
  <c r="J116" i="3"/>
  <c r="J96" i="3"/>
  <c r="J33" i="3"/>
  <c r="J57" i="3"/>
  <c r="J69" i="3"/>
  <c r="J81" i="3"/>
  <c r="J93" i="3"/>
  <c r="J105" i="3"/>
  <c r="J117" i="3"/>
  <c r="J129" i="3"/>
  <c r="J141" i="3"/>
  <c r="J153" i="3"/>
  <c r="J165" i="3"/>
  <c r="J177" i="3"/>
  <c r="J189" i="3"/>
  <c r="J201" i="3"/>
  <c r="J213" i="3"/>
  <c r="J225" i="3"/>
  <c r="J237" i="3"/>
  <c r="J249" i="3"/>
  <c r="J261" i="3"/>
  <c r="J273" i="3"/>
  <c r="J11" i="3"/>
  <c r="J35" i="3"/>
  <c r="J47" i="3"/>
  <c r="J71" i="3"/>
  <c r="J83" i="3"/>
  <c r="J95" i="3"/>
  <c r="J107" i="3"/>
  <c r="J119" i="3"/>
  <c r="J131" i="3"/>
  <c r="J143" i="3"/>
  <c r="J155" i="3"/>
  <c r="J167" i="3"/>
  <c r="J179" i="3"/>
  <c r="J191" i="3"/>
  <c r="J203" i="3"/>
  <c r="J215" i="3"/>
  <c r="J227" i="3"/>
  <c r="J239" i="3"/>
  <c r="J251" i="3"/>
  <c r="J263" i="3"/>
  <c r="J275" i="3"/>
  <c r="J287" i="3"/>
  <c r="J14" i="3"/>
  <c r="J50" i="3"/>
  <c r="J62" i="3"/>
  <c r="J74" i="3"/>
  <c r="J86" i="3"/>
  <c r="J110" i="3"/>
  <c r="J122" i="3"/>
  <c r="J134" i="3"/>
  <c r="J146" i="3"/>
  <c r="J158" i="3"/>
  <c r="J170" i="3"/>
  <c r="J182" i="3"/>
  <c r="J194" i="3"/>
  <c r="J206" i="3"/>
  <c r="J218" i="3"/>
  <c r="J230" i="3"/>
  <c r="J242" i="3"/>
  <c r="J41" i="3"/>
  <c r="J65" i="3"/>
  <c r="J77" i="3"/>
  <c r="J89" i="3"/>
  <c r="J101" i="3"/>
  <c r="J113" i="3"/>
  <c r="J185" i="3"/>
  <c r="J197" i="3"/>
  <c r="J209" i="3"/>
  <c r="J233" i="3"/>
  <c r="J269" i="3"/>
  <c r="J18" i="3"/>
  <c r="J30" i="3"/>
  <c r="J42" i="3"/>
  <c r="J54" i="3"/>
  <c r="J66" i="3"/>
  <c r="J78" i="3"/>
  <c r="J150" i="3"/>
  <c r="J162" i="3"/>
  <c r="J174" i="3"/>
  <c r="J186" i="3"/>
  <c r="J198" i="3"/>
  <c r="J210" i="3"/>
  <c r="J222" i="3"/>
  <c r="J234" i="3"/>
  <c r="J246" i="3"/>
  <c r="J258" i="3"/>
  <c r="J270" i="3"/>
  <c r="J204" i="3"/>
  <c r="J121" i="3"/>
  <c r="J289" i="3"/>
  <c r="J276" i="3"/>
  <c r="J238" i="3"/>
  <c r="J217" i="3"/>
  <c r="J176" i="3"/>
  <c r="J156" i="3"/>
  <c r="J115" i="3"/>
  <c r="J73" i="3"/>
  <c r="J32" i="3"/>
  <c r="J12" i="3"/>
  <c r="F277" i="1"/>
  <c r="F276" i="1"/>
  <c r="F275" i="1"/>
  <c r="G275" i="1" s="1"/>
  <c r="G276" i="1" s="1"/>
  <c r="F254" i="1"/>
  <c r="F253" i="1"/>
  <c r="G253" i="1" s="1"/>
  <c r="F209" i="1"/>
  <c r="F208" i="1"/>
  <c r="G208" i="1" s="1"/>
  <c r="F207" i="1"/>
  <c r="F206" i="1"/>
  <c r="G206" i="1" s="1"/>
  <c r="F204" i="1"/>
  <c r="F203" i="1"/>
  <c r="G203" i="1" s="1"/>
  <c r="F202" i="1"/>
  <c r="G201" i="1"/>
  <c r="F201" i="1"/>
  <c r="F200" i="1"/>
  <c r="F199" i="1"/>
  <c r="F198" i="1"/>
  <c r="G197" i="1"/>
  <c r="G198" i="1" s="1"/>
  <c r="G199" i="1" s="1"/>
  <c r="F197" i="1"/>
  <c r="F187" i="1"/>
  <c r="F186" i="1"/>
  <c r="G186" i="1" s="1"/>
  <c r="F183" i="1"/>
  <c r="F182" i="1"/>
  <c r="G181" i="1"/>
  <c r="G182" i="1" s="1"/>
  <c r="F181" i="1"/>
  <c r="F161" i="1"/>
  <c r="G160" i="1"/>
  <c r="F160" i="1"/>
  <c r="F155" i="1"/>
  <c r="F154" i="1"/>
  <c r="G154" i="1" s="1"/>
  <c r="F124" i="1"/>
  <c r="F123" i="1"/>
  <c r="F110" i="1"/>
  <c r="F109" i="1"/>
  <c r="F107" i="1"/>
  <c r="F106" i="1"/>
  <c r="F105" i="1"/>
  <c r="F104" i="1"/>
  <c r="F103" i="1"/>
  <c r="F102" i="1"/>
  <c r="G18" i="1"/>
  <c r="F19" i="1" s="1"/>
  <c r="G17" i="1"/>
  <c r="F17" i="1" s="1"/>
  <c r="G16" i="1"/>
  <c r="I16" i="1" s="1"/>
  <c r="G15" i="1"/>
  <c r="G14" i="1"/>
  <c r="F14" i="1" s="1"/>
  <c r="G13" i="1"/>
  <c r="I13" i="1" s="1"/>
  <c r="G12" i="1"/>
  <c r="F12" i="1" s="1"/>
  <c r="G11" i="1"/>
  <c r="F11" i="1" s="1"/>
  <c r="I10" i="1"/>
  <c r="F10" i="1"/>
  <c r="I9" i="1"/>
  <c r="F9" i="1"/>
  <c r="I8" i="1"/>
  <c r="F8" i="1"/>
  <c r="I7" i="1"/>
  <c r="F7" i="1"/>
  <c r="I6" i="1"/>
  <c r="F6" i="1"/>
  <c r="I5" i="1"/>
  <c r="F5" i="1"/>
  <c r="I4" i="1"/>
  <c r="F4" i="1"/>
  <c r="F3" i="1"/>
  <c r="G136" i="3" l="1"/>
  <c r="G250" i="3"/>
  <c r="G128" i="3"/>
  <c r="G154" i="3"/>
  <c r="I137" i="3"/>
  <c r="G137" i="3"/>
  <c r="I165" i="3"/>
  <c r="G165" i="3"/>
  <c r="I48" i="3"/>
  <c r="G48" i="3"/>
  <c r="I211" i="3"/>
  <c r="G211" i="3"/>
  <c r="I11" i="3"/>
  <c r="G11" i="3"/>
  <c r="I223" i="3"/>
  <c r="G223" i="3"/>
  <c r="I175" i="3"/>
  <c r="G175" i="3"/>
  <c r="I63" i="3"/>
  <c r="G63" i="3"/>
  <c r="I196" i="3"/>
  <c r="G196" i="3"/>
  <c r="I55" i="3"/>
  <c r="G55" i="3"/>
  <c r="I28" i="3"/>
  <c r="G28" i="3"/>
  <c r="I147" i="3"/>
  <c r="G147" i="3"/>
  <c r="I253" i="3"/>
  <c r="G253" i="3"/>
  <c r="I106" i="3"/>
  <c r="G106" i="3"/>
  <c r="I109" i="3"/>
  <c r="G109" i="3"/>
  <c r="I133" i="3"/>
  <c r="G133" i="3"/>
  <c r="I156" i="3"/>
  <c r="G156" i="3"/>
  <c r="I160" i="3"/>
  <c r="G160" i="3"/>
  <c r="I227" i="3"/>
  <c r="G227" i="3"/>
  <c r="I77" i="3"/>
  <c r="G77" i="3"/>
  <c r="I69" i="3"/>
  <c r="G69" i="3"/>
  <c r="I102" i="3"/>
  <c r="G102" i="3"/>
  <c r="I202" i="3"/>
  <c r="G202" i="3"/>
  <c r="I209" i="3"/>
  <c r="G209" i="3"/>
  <c r="I162" i="3"/>
  <c r="G162" i="3"/>
  <c r="I213" i="3"/>
  <c r="G213" i="3"/>
  <c r="I100" i="3"/>
  <c r="G100" i="3"/>
  <c r="I235" i="3"/>
  <c r="G235" i="3"/>
  <c r="I142" i="3"/>
  <c r="G142" i="3"/>
  <c r="I200" i="3"/>
  <c r="G200" i="3"/>
  <c r="I271" i="3"/>
  <c r="G271" i="3"/>
  <c r="I115" i="3"/>
  <c r="G115" i="3"/>
  <c r="I70" i="3"/>
  <c r="G70" i="3"/>
  <c r="I266" i="3"/>
  <c r="G266" i="3"/>
  <c r="I15" i="3"/>
  <c r="G15" i="3"/>
  <c r="I108" i="3"/>
  <c r="G108" i="3"/>
  <c r="I241" i="3"/>
  <c r="G241" i="3"/>
  <c r="I92" i="3"/>
  <c r="G92" i="3"/>
  <c r="I43" i="3"/>
  <c r="G43" i="3"/>
  <c r="I288" i="3"/>
  <c r="G288" i="3"/>
  <c r="I144" i="3"/>
  <c r="G144" i="3"/>
  <c r="I243" i="3"/>
  <c r="G243" i="3"/>
  <c r="I215" i="3"/>
  <c r="G215" i="3"/>
  <c r="I64" i="3"/>
  <c r="G64" i="3"/>
  <c r="I57" i="3"/>
  <c r="G57" i="3"/>
  <c r="I101" i="3"/>
  <c r="G101" i="3"/>
  <c r="I201" i="3"/>
  <c r="G201" i="3"/>
  <c r="G161" i="3"/>
  <c r="I186" i="3"/>
  <c r="G186" i="3"/>
  <c r="I37" i="3"/>
  <c r="G37" i="3"/>
  <c r="I152" i="3"/>
  <c r="G152" i="3"/>
  <c r="I259" i="3"/>
  <c r="G259" i="3"/>
  <c r="I262" i="3"/>
  <c r="G262" i="3"/>
  <c r="I113" i="3"/>
  <c r="G113" i="3"/>
  <c r="I74" i="3"/>
  <c r="G74" i="3"/>
  <c r="I214" i="3"/>
  <c r="G214" i="3"/>
  <c r="I208" i="3"/>
  <c r="G208" i="3"/>
  <c r="I230" i="3"/>
  <c r="G230" i="3"/>
  <c r="I3" i="3"/>
  <c r="G3" i="3"/>
  <c r="I68" i="3"/>
  <c r="G68" i="3"/>
  <c r="I229" i="3"/>
  <c r="G229" i="3"/>
  <c r="I79" i="3"/>
  <c r="G79" i="3"/>
  <c r="I255" i="3"/>
  <c r="G255" i="3"/>
  <c r="I276" i="3"/>
  <c r="G276" i="3"/>
  <c r="I131" i="3"/>
  <c r="G131" i="3"/>
  <c r="I219" i="3"/>
  <c r="G219" i="3"/>
  <c r="I203" i="3"/>
  <c r="G203" i="3"/>
  <c r="I51" i="3"/>
  <c r="G51" i="3"/>
  <c r="I45" i="3"/>
  <c r="G45" i="3"/>
  <c r="I84" i="3"/>
  <c r="G84" i="3"/>
  <c r="I185" i="3"/>
  <c r="G185" i="3"/>
  <c r="G76" i="3"/>
  <c r="G233" i="3"/>
  <c r="I24" i="3"/>
  <c r="G24" i="3"/>
  <c r="I210" i="3"/>
  <c r="G210" i="3"/>
  <c r="I190" i="3"/>
  <c r="G190" i="3"/>
  <c r="I224" i="3"/>
  <c r="G224" i="3"/>
  <c r="I282" i="3"/>
  <c r="G282" i="3"/>
  <c r="I97" i="3"/>
  <c r="G97" i="3"/>
  <c r="I283" i="3"/>
  <c r="G283" i="3"/>
  <c r="I176" i="3"/>
  <c r="G176" i="3"/>
  <c r="I285" i="3"/>
  <c r="G285" i="3"/>
  <c r="I56" i="3"/>
  <c r="G56" i="3"/>
  <c r="I194" i="3"/>
  <c r="G194" i="3"/>
  <c r="I256" i="3"/>
  <c r="G256" i="3"/>
  <c r="I16" i="3"/>
  <c r="G16" i="3"/>
  <c r="I217" i="3"/>
  <c r="G217" i="3"/>
  <c r="I66" i="3"/>
  <c r="G66" i="3"/>
  <c r="I207" i="3"/>
  <c r="G207" i="3"/>
  <c r="I264" i="3"/>
  <c r="G264" i="3"/>
  <c r="I118" i="3"/>
  <c r="G118" i="3"/>
  <c r="I159" i="3"/>
  <c r="G159" i="3"/>
  <c r="I191" i="3"/>
  <c r="G191" i="3"/>
  <c r="I38" i="3"/>
  <c r="G38" i="3"/>
  <c r="I33" i="3"/>
  <c r="G33" i="3"/>
  <c r="I178" i="3"/>
  <c r="G178" i="3"/>
  <c r="I280" i="3"/>
  <c r="G280" i="3"/>
  <c r="G257" i="3"/>
  <c r="I127" i="3"/>
  <c r="G127" i="3"/>
  <c r="I234" i="3"/>
  <c r="G234" i="3"/>
  <c r="I71" i="3"/>
  <c r="G71" i="3"/>
  <c r="I7" i="3"/>
  <c r="G7" i="3"/>
  <c r="I8" i="3"/>
  <c r="G8" i="3"/>
  <c r="I221" i="3"/>
  <c r="G221" i="3"/>
  <c r="I89" i="3"/>
  <c r="G89" i="3"/>
  <c r="I272" i="3"/>
  <c r="G272" i="3"/>
  <c r="I18" i="3"/>
  <c r="G18" i="3"/>
  <c r="I232" i="3"/>
  <c r="G232" i="3"/>
  <c r="I158" i="3"/>
  <c r="G158" i="3"/>
  <c r="I220" i="3"/>
  <c r="G220" i="3"/>
  <c r="I278" i="3"/>
  <c r="G278" i="3"/>
  <c r="I205" i="3"/>
  <c r="G205" i="3"/>
  <c r="I53" i="3"/>
  <c r="G53" i="3"/>
  <c r="I171" i="3"/>
  <c r="G171" i="3"/>
  <c r="I252" i="3"/>
  <c r="G252" i="3"/>
  <c r="I104" i="3"/>
  <c r="G104" i="3"/>
  <c r="I95" i="3"/>
  <c r="G95" i="3"/>
  <c r="I179" i="3"/>
  <c r="G179" i="3"/>
  <c r="I25" i="3"/>
  <c r="G25" i="3"/>
  <c r="I21" i="3"/>
  <c r="G21" i="3"/>
  <c r="I274" i="3"/>
  <c r="G274" i="3"/>
  <c r="I225" i="3"/>
  <c r="G225" i="3"/>
  <c r="G153" i="3"/>
  <c r="I258" i="3"/>
  <c r="G258" i="3"/>
  <c r="I123" i="3"/>
  <c r="G123" i="3"/>
  <c r="I34" i="3"/>
  <c r="G34" i="3"/>
  <c r="I87" i="3"/>
  <c r="G87" i="3"/>
  <c r="I286" i="3"/>
  <c r="G286" i="3"/>
  <c r="I166" i="3"/>
  <c r="G166" i="3"/>
  <c r="I10" i="3"/>
  <c r="G10" i="3"/>
  <c r="I149" i="3"/>
  <c r="G149" i="3"/>
  <c r="I148" i="3"/>
  <c r="G148" i="3"/>
  <c r="I146" i="3"/>
  <c r="G146" i="3"/>
  <c r="I172" i="3"/>
  <c r="G172" i="3"/>
  <c r="I242" i="3"/>
  <c r="G242" i="3"/>
  <c r="I193" i="3"/>
  <c r="G193" i="3"/>
  <c r="I40" i="3"/>
  <c r="G40" i="3"/>
  <c r="I121" i="3"/>
  <c r="G121" i="3"/>
  <c r="I240" i="3"/>
  <c r="G240" i="3"/>
  <c r="I91" i="3"/>
  <c r="G91" i="3"/>
  <c r="I42" i="3"/>
  <c r="G42" i="3"/>
  <c r="I167" i="3"/>
  <c r="G167" i="3"/>
  <c r="I12" i="3"/>
  <c r="G12" i="3"/>
  <c r="I9" i="3"/>
  <c r="G9" i="3"/>
  <c r="G75" i="3"/>
  <c r="G177" i="3"/>
  <c r="I281" i="3"/>
  <c r="G281" i="3"/>
  <c r="I197" i="3"/>
  <c r="G197" i="3"/>
  <c r="I60" i="3"/>
  <c r="G60" i="3"/>
  <c r="I139" i="3"/>
  <c r="G139" i="3"/>
  <c r="I46" i="3"/>
  <c r="G46" i="3"/>
  <c r="I238" i="3"/>
  <c r="G238" i="3"/>
  <c r="I36" i="3"/>
  <c r="G36" i="3"/>
  <c r="I245" i="3"/>
  <c r="G245" i="3"/>
  <c r="I96" i="3"/>
  <c r="G96" i="3"/>
  <c r="I107" i="3"/>
  <c r="G107" i="3"/>
  <c r="I122" i="3"/>
  <c r="G122" i="3"/>
  <c r="I206" i="3"/>
  <c r="G206" i="3"/>
  <c r="I181" i="3"/>
  <c r="G181" i="3"/>
  <c r="I27" i="3"/>
  <c r="G27" i="3"/>
  <c r="I82" i="3"/>
  <c r="G82" i="3"/>
  <c r="I228" i="3"/>
  <c r="G228" i="3"/>
  <c r="I78" i="3"/>
  <c r="G78" i="3"/>
  <c r="I2" i="3"/>
  <c r="G2" i="3"/>
  <c r="I155" i="3"/>
  <c r="G155" i="3"/>
  <c r="I141" i="3"/>
  <c r="G141" i="3"/>
  <c r="I248" i="3"/>
  <c r="G248" i="3"/>
  <c r="G50" i="3"/>
  <c r="G249" i="3"/>
  <c r="I6" i="3"/>
  <c r="G6" i="3"/>
  <c r="I35" i="3"/>
  <c r="G35" i="3"/>
  <c r="I269" i="3"/>
  <c r="G269" i="3"/>
  <c r="I86" i="3"/>
  <c r="G86" i="3"/>
  <c r="I188" i="3"/>
  <c r="G188" i="3"/>
  <c r="I150" i="3"/>
  <c r="G150" i="3"/>
  <c r="I44" i="3"/>
  <c r="G44" i="3"/>
  <c r="I62" i="3"/>
  <c r="G62" i="3"/>
  <c r="I72" i="3"/>
  <c r="G72" i="3"/>
  <c r="I17" i="3"/>
  <c r="G17" i="3"/>
  <c r="I94" i="3"/>
  <c r="G94" i="3"/>
  <c r="I83" i="3"/>
  <c r="G83" i="3"/>
  <c r="I182" i="3"/>
  <c r="G182" i="3"/>
  <c r="I169" i="3"/>
  <c r="G169" i="3"/>
  <c r="I14" i="3"/>
  <c r="G14" i="3"/>
  <c r="I29" i="3"/>
  <c r="G29" i="3"/>
  <c r="I216" i="3"/>
  <c r="G216" i="3"/>
  <c r="I65" i="3"/>
  <c r="G65" i="3"/>
  <c r="I287" i="3"/>
  <c r="G287" i="3"/>
  <c r="I143" i="3"/>
  <c r="G143" i="3"/>
  <c r="I129" i="3"/>
  <c r="G129" i="3"/>
  <c r="G49" i="3"/>
  <c r="G273" i="3"/>
  <c r="I61" i="3"/>
  <c r="G61" i="3"/>
  <c r="I236" i="3"/>
  <c r="G236" i="3"/>
  <c r="I270" i="3"/>
  <c r="G270" i="3"/>
  <c r="I173" i="3"/>
  <c r="G173" i="3"/>
  <c r="I88" i="3"/>
  <c r="G88" i="3"/>
  <c r="I174" i="3"/>
  <c r="G174" i="3"/>
  <c r="I30" i="3"/>
  <c r="G30" i="3"/>
  <c r="I120" i="3"/>
  <c r="G120" i="3"/>
  <c r="I157" i="3"/>
  <c r="G157" i="3"/>
  <c r="I268" i="3"/>
  <c r="G268" i="3"/>
  <c r="I4" i="3"/>
  <c r="G4" i="3"/>
  <c r="I204" i="3"/>
  <c r="G204" i="3"/>
  <c r="I52" i="3"/>
  <c r="G52" i="3"/>
  <c r="I275" i="3"/>
  <c r="G275" i="3"/>
  <c r="I130" i="3"/>
  <c r="G130" i="3"/>
  <c r="I117" i="3"/>
  <c r="G117" i="3"/>
  <c r="G31" i="3"/>
  <c r="G58" i="3"/>
  <c r="I32" i="3"/>
  <c r="G32" i="3"/>
  <c r="I112" i="3"/>
  <c r="G112" i="3"/>
  <c r="I80" i="3"/>
  <c r="G80" i="3"/>
  <c r="I59" i="3"/>
  <c r="G59" i="3"/>
  <c r="I164" i="3"/>
  <c r="G164" i="3"/>
  <c r="I124" i="3"/>
  <c r="G124" i="3"/>
  <c r="I138" i="3"/>
  <c r="G138" i="3"/>
  <c r="I140" i="3"/>
  <c r="G140" i="3"/>
  <c r="I20" i="3"/>
  <c r="G20" i="3"/>
  <c r="I98" i="3"/>
  <c r="G98" i="3"/>
  <c r="I114" i="3"/>
  <c r="G114" i="3"/>
  <c r="I246" i="3"/>
  <c r="G246" i="3"/>
  <c r="I231" i="3"/>
  <c r="G231" i="3"/>
  <c r="I67" i="3"/>
  <c r="G67" i="3"/>
  <c r="I290" i="3"/>
  <c r="G290" i="3"/>
  <c r="I289" i="3"/>
  <c r="G289" i="3"/>
  <c r="I145" i="3"/>
  <c r="G145" i="3"/>
  <c r="I244" i="3"/>
  <c r="G244" i="3"/>
  <c r="I254" i="3"/>
  <c r="G254" i="3"/>
  <c r="I192" i="3"/>
  <c r="G192" i="3"/>
  <c r="I39" i="3"/>
  <c r="G39" i="3"/>
  <c r="I263" i="3"/>
  <c r="G263" i="3"/>
  <c r="I116" i="3"/>
  <c r="G116" i="3"/>
  <c r="I105" i="3"/>
  <c r="G105" i="3"/>
  <c r="G247" i="3"/>
  <c r="I19" i="3"/>
  <c r="G19" i="3"/>
  <c r="I279" i="3"/>
  <c r="G279" i="3"/>
  <c r="I85" i="3"/>
  <c r="G85" i="3"/>
  <c r="I212" i="3"/>
  <c r="G212" i="3"/>
  <c r="I222" i="3"/>
  <c r="G222" i="3"/>
  <c r="I163" i="3"/>
  <c r="G163" i="3"/>
  <c r="I237" i="3"/>
  <c r="G237" i="3"/>
  <c r="I47" i="3"/>
  <c r="G47" i="3"/>
  <c r="I198" i="3"/>
  <c r="G198" i="3"/>
  <c r="I189" i="3"/>
  <c r="G189" i="3"/>
  <c r="I99" i="3"/>
  <c r="G99" i="3"/>
  <c r="I183" i="3"/>
  <c r="G183" i="3"/>
  <c r="I54" i="3"/>
  <c r="G54" i="3"/>
  <c r="I267" i="3"/>
  <c r="G267" i="3"/>
  <c r="I277" i="3"/>
  <c r="G277" i="3"/>
  <c r="I132" i="3"/>
  <c r="G132" i="3"/>
  <c r="I184" i="3"/>
  <c r="G184" i="3"/>
  <c r="I218" i="3"/>
  <c r="G218" i="3"/>
  <c r="I180" i="3"/>
  <c r="G180" i="3"/>
  <c r="I26" i="3"/>
  <c r="G26" i="3"/>
  <c r="I251" i="3"/>
  <c r="G251" i="3"/>
  <c r="I103" i="3"/>
  <c r="G103" i="3"/>
  <c r="I93" i="3"/>
  <c r="G93" i="3"/>
  <c r="I22" i="3"/>
  <c r="G22" i="3"/>
  <c r="I23" i="3"/>
  <c r="G23" i="3"/>
  <c r="G226" i="3"/>
  <c r="I111" i="3"/>
  <c r="G111" i="3"/>
  <c r="I260" i="3"/>
  <c r="G260" i="3"/>
  <c r="I151" i="3"/>
  <c r="G151" i="3"/>
  <c r="I187" i="3"/>
  <c r="G187" i="3"/>
  <c r="I284" i="3"/>
  <c r="G284" i="3"/>
  <c r="I125" i="3"/>
  <c r="G125" i="3"/>
  <c r="I73" i="3"/>
  <c r="G73" i="3"/>
  <c r="I261" i="3"/>
  <c r="G261" i="3"/>
  <c r="I199" i="3"/>
  <c r="G199" i="3"/>
  <c r="I134" i="3"/>
  <c r="G134" i="3"/>
  <c r="I41" i="3"/>
  <c r="G41" i="3"/>
  <c r="I195" i="3"/>
  <c r="G195" i="3"/>
  <c r="I265" i="3"/>
  <c r="G265" i="3"/>
  <c r="I119" i="3"/>
  <c r="G119" i="3"/>
  <c r="I135" i="3"/>
  <c r="G135" i="3"/>
  <c r="I170" i="3"/>
  <c r="G170" i="3"/>
  <c r="I168" i="3"/>
  <c r="G168" i="3"/>
  <c r="I13" i="3"/>
  <c r="G13" i="3"/>
  <c r="I239" i="3"/>
  <c r="G239" i="3"/>
  <c r="I90" i="3"/>
  <c r="G90" i="3"/>
  <c r="I81" i="3"/>
  <c r="G81" i="3"/>
  <c r="I5" i="3"/>
  <c r="G5" i="3"/>
  <c r="I110" i="3"/>
  <c r="G110" i="3"/>
  <c r="I126" i="3"/>
  <c r="G126" i="3"/>
  <c r="B14" i="3"/>
  <c r="C14" i="3" s="1"/>
  <c r="F15" i="1"/>
  <c r="F16" i="1"/>
  <c r="I12" i="1"/>
  <c r="I11" i="1"/>
  <c r="I15" i="1"/>
  <c r="F13" i="1"/>
  <c r="F18" i="1"/>
  <c r="I14" i="1"/>
  <c r="B13" i="3" l="1"/>
  <c r="C13" i="3" s="1"/>
  <c r="B16" i="3" s="1"/>
  <c r="B17" i="3"/>
  <c r="B20" i="3" l="1"/>
  <c r="B26" i="3" s="1"/>
</calcChain>
</file>

<file path=xl/sharedStrings.xml><?xml version="1.0" encoding="utf-8"?>
<sst xmlns="http://schemas.openxmlformats.org/spreadsheetml/2006/main" count="676" uniqueCount="355">
  <si>
    <t>location</t>
  </si>
  <si>
    <t>date</t>
  </si>
  <si>
    <t>total_cases</t>
  </si>
  <si>
    <t>new_cases</t>
  </si>
  <si>
    <t>reproduction_rate</t>
  </si>
  <si>
    <t>new_tests</t>
  </si>
  <si>
    <t>total_tests</t>
  </si>
  <si>
    <t>positive_rate</t>
  </si>
  <si>
    <t>tests_per_case</t>
  </si>
  <si>
    <t>Greece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</si>
  <si>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</si>
  <si>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</si>
  <si>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</si>
  <si>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</si>
  <si>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</si>
  <si>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</si>
  <si>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</si>
  <si>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</si>
  <si>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</si>
  <si>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</si>
  <si>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</si>
  <si>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</si>
  <si>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</si>
  <si>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</si>
  <si>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</si>
  <si>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</si>
  <si>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</si>
  <si>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</si>
  <si>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</si>
  <si>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</si>
  <si>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</si>
  <si>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</si>
  <si>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</si>
  <si>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</si>
  <si>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</si>
  <si>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</si>
  <si>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</si>
  <si>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</si>
  <si>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</si>
  <si>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</si>
  <si>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</si>
  <si>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</si>
  <si>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</si>
  <si>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</si>
  <si>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</si>
  <si>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</si>
  <si>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</si>
  <si>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</si>
  <si>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</si>
  <si>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</si>
  <si>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</si>
  <si>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</si>
  <si>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</si>
  <si>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</si>
  <si>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</si>
  <si>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</si>
  <si>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</si>
  <si>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</si>
  <si>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</si>
  <si>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</si>
  <si>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</si>
  <si>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</si>
  <si>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</si>
  <si>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</si>
  <si>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</si>
  <si>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</si>
  <si>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</si>
  <si>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</si>
  <si>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</si>
  <si>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</si>
  <si>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</si>
  <si>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</si>
  <si>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</si>
  <si>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</si>
  <si>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</si>
  <si>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</si>
  <si>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</si>
  <si>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</si>
  <si>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</si>
  <si>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</si>
  <si>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</si>
  <si>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</si>
  <si>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</si>
  <si>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</si>
  <si>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</si>
  <si>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</si>
  <si>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</si>
  <si>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</si>
  <si>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</si>
  <si>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</si>
  <si>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</si>
  <si>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</si>
  <si>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</si>
  <si>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</si>
  <si>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</si>
  <si>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</si>
  <si>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</si>
  <si>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</si>
  <si>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</si>
  <si>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</si>
  <si>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</si>
  <si>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</si>
  <si>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</si>
  <si>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</si>
  <si>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</si>
  <si>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</si>
  <si>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</si>
  <si>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</si>
  <si>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</si>
  <si>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</si>
  <si>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</si>
  <si>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</si>
  <si>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</si>
  <si>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</si>
  <si>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</si>
  <si>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</si>
  <si>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</si>
  <si>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</si>
  <si>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</si>
  <si>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</si>
  <si>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</si>
  <si>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</si>
  <si>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</si>
  <si>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</si>
  <si>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</si>
  <si>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</si>
  <si>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</si>
  <si>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</si>
  <si>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</si>
  <si>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</si>
  <si>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</si>
  <si>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</si>
  <si>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</si>
  <si>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</si>
  <si>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</si>
  <si>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</si>
  <si>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</si>
  <si>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</si>
  <si>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</si>
  <si>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</si>
  <si>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</si>
  <si>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</si>
  <si>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</si>
  <si>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</si>
  <si>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</si>
  <si>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</si>
  <si>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</si>
  <si>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</si>
  <si>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</si>
  <si>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</si>
  <si>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</si>
  <si>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</si>
  <si>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</si>
  <si>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</si>
  <si>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</si>
  <si>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</si>
  <si>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</si>
  <si>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</si>
  <si>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</si>
  <si>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</si>
  <si>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</si>
  <si>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</si>
  <si>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</si>
  <si>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</si>
  <si>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</si>
  <si>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</si>
  <si>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</si>
  <si>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</si>
  <si>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</si>
  <si>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</si>
  <si>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</si>
  <si>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</si>
  <si>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</si>
  <si>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</si>
  <si>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</si>
  <si>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</si>
  <si>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</si>
  <si>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</si>
  <si>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</si>
  <si>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</si>
  <si>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</si>
  <si>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</si>
  <si>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</si>
  <si>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</si>
  <si>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</si>
  <si>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</si>
  <si>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</si>
  <si>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</si>
  <si>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</si>
  <si>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</si>
  <si>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</si>
  <si>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</si>
  <si>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</si>
  <si>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</si>
  <si>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</si>
  <si>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</si>
  <si>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</si>
  <si>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</si>
  <si>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</si>
  <si>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</si>
  <si>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</si>
  <si>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</si>
  <si>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</si>
  <si>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</si>
  <si>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</si>
  <si>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</si>
  <si>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</si>
  <si>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</si>
  <si>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</si>
  <si>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</si>
  <si>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</si>
  <si>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</si>
  <si>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</si>
  <si>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</si>
  <si>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</si>
  <si>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</si>
  <si>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</si>
  <si>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</si>
  <si>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</si>
  <si>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</si>
  <si>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</si>
  <si>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</si>
  <si>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</si>
  <si>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</si>
  <si>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</si>
  <si>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</si>
  <si>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</si>
  <si>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</si>
  <si>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</si>
  <si>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</si>
  <si>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</si>
  <si>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</si>
  <si>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</si>
  <si>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</si>
  <si>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</si>
  <si>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</si>
  <si>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</si>
  <si>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</si>
  <si>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</si>
  <si>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</si>
  <si>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</si>
  <si>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</si>
  <si>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</si>
  <si>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</si>
  <si>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</si>
  <si>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</si>
  <si>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</si>
  <si>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</si>
  <si>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</si>
  <si>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</si>
  <si>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</si>
  <si>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</si>
  <si>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</si>
  <si>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</si>
  <si>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</si>
  <si>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</si>
  <si>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</si>
  <si>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</si>
  <si>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</si>
  <si>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</si>
  <si>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</si>
  <si>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</si>
  <si>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</si>
  <si>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</si>
  <si>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</si>
  <si>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</si>
  <si>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</si>
  <si>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</si>
  <si>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</si>
  <si>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</si>
  <si>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</si>
  <si>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</si>
  <si>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</si>
  <si>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</si>
  <si>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</si>
  <si>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</si>
  <si>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</si>
  <si>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</si>
  <si>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</si>
  <si>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</si>
  <si>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</si>
  <si>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</si>
  <si>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</si>
  <si>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</si>
  <si>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</si>
  <si>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</si>
  <si>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</si>
  <si>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</si>
  <si>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</si>
  <si>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</si>
  <si>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</si>
  <si>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</si>
  <si>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</si>
  <si>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</si>
  <si>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</si>
  <si>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</si>
  <si>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</si>
  <si>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</si>
  <si>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</si>
  <si>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positive bar</t>
  </si>
  <si>
    <t>reprod bar</t>
  </si>
  <si>
    <t>Xi - X bar</t>
  </si>
  <si>
    <t>Yi - Y bar</t>
  </si>
  <si>
    <t>col. E ^2</t>
  </si>
  <si>
    <t>col. F ^2</t>
  </si>
  <si>
    <t>col H sum</t>
  </si>
  <si>
    <t>col I sum</t>
  </si>
  <si>
    <t>Paronomastis</t>
  </si>
  <si>
    <t>Arithmitis</t>
  </si>
  <si>
    <t xml:space="preserve">df = </t>
  </si>
  <si>
    <t xml:space="preserve">r = </t>
  </si>
  <si>
    <t>t-stat</t>
  </si>
  <si>
    <t>rejected</t>
  </si>
  <si>
    <t>Correlation new cases-reprod rate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</si>
  <si>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</si>
  <si>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</si>
  <si>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</si>
  <si>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</si>
  <si>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</si>
  <si>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</si>
  <si>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</si>
  <si>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</si>
  <si>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</si>
  <si>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</si>
  <si>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</si>
  <si>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</si>
  <si>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</si>
  <si>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</si>
  <si>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</si>
  <si>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</si>
  <si>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</si>
  <si>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</si>
  <si>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</si>
  <si>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</si>
  <si>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</si>
  <si>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</si>
  <si>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</si>
  <si>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</si>
  <si>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</si>
  <si>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</si>
  <si>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</si>
  <si>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</si>
  <si>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</si>
  <si>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</si>
  <si>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</si>
  <si>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</si>
  <si>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</si>
  <si>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reprod</t>
  </si>
  <si>
    <t>posrate</t>
  </si>
  <si>
    <t>totcases</t>
  </si>
  <si>
    <t>new tests</t>
  </si>
  <si>
    <t>total tests</t>
  </si>
  <si>
    <t>tperposrate</t>
  </si>
  <si>
    <t>RESULTS</t>
  </si>
  <si>
    <t>H0: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</si>
</sst>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55DA-AAEC-1A43-A57D-24B6554BF655}">
  <dimension ref="A1:I323"/>
  <sheetViews>
    <sheetView tabSelected="1" workbookViewId="0">
      <selection activeCell="C7" sqref="C7"/>
    </sheetView>
  </sheetViews>
  <sheetFormatPr baseColWidth="10" defaultRowHeight="16" x14ac:dyDescent="0.2"/>
  <cols>
    <col min="5" max="5" width="15.33203125" customWidth="1"/>
    <col min="9" max="9" width="12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</v>
      </c>
      <c r="D2">
        <v>0</v>
      </c>
      <c r="E2">
        <v>0</v>
      </c>
      <c r="F2">
        <v>25</v>
      </c>
      <c r="G2">
        <v>25</v>
      </c>
      <c r="H2">
        <v>0</v>
      </c>
      <c r="I2">
        <v>0</v>
      </c>
    </row>
    <row r="3" spans="1:9" x14ac:dyDescent="0.2">
      <c r="A3" t="s">
        <v>9</v>
      </c>
      <c r="B3" t="s">
        <v>11</v>
      </c>
      <c r="C3">
        <v>0</v>
      </c>
      <c r="D3">
        <v>0</v>
      </c>
      <c r="E3">
        <v>0</v>
      </c>
      <c r="F3">
        <f>G3-G2</f>
        <v>45</v>
      </c>
      <c r="G3">
        <v>70</v>
      </c>
      <c r="H3">
        <v>0</v>
      </c>
      <c r="I3">
        <v>0</v>
      </c>
    </row>
    <row r="4" spans="1:9" x14ac:dyDescent="0.2">
      <c r="A4" t="s">
        <v>9</v>
      </c>
      <c r="B4" t="s">
        <v>12</v>
      </c>
      <c r="C4">
        <v>1</v>
      </c>
      <c r="D4">
        <v>1</v>
      </c>
      <c r="E4">
        <v>0</v>
      </c>
      <c r="F4">
        <f t="shared" ref="F4:F10" si="0">G4-G3</f>
        <v>60</v>
      </c>
      <c r="G4">
        <v>130</v>
      </c>
      <c r="H4">
        <v>1E-4</v>
      </c>
      <c r="I4">
        <f t="shared" ref="I4:I16" si="1">G4/C4</f>
        <v>130</v>
      </c>
    </row>
    <row r="5" spans="1:9" x14ac:dyDescent="0.2">
      <c r="A5" t="s">
        <v>9</v>
      </c>
      <c r="B5" t="s">
        <v>13</v>
      </c>
      <c r="C5">
        <v>3</v>
      </c>
      <c r="D5">
        <v>2</v>
      </c>
      <c r="E5">
        <v>0</v>
      </c>
      <c r="F5">
        <f t="shared" si="0"/>
        <v>48</v>
      </c>
      <c r="G5">
        <v>178</v>
      </c>
      <c r="H5">
        <v>5.0000000000000001E-3</v>
      </c>
      <c r="I5">
        <f t="shared" si="1"/>
        <v>59.333333333333336</v>
      </c>
    </row>
    <row r="6" spans="1:9" x14ac:dyDescent="0.2">
      <c r="A6" t="s">
        <v>9</v>
      </c>
      <c r="B6" t="s">
        <v>14</v>
      </c>
      <c r="C6">
        <v>4</v>
      </c>
      <c r="D6">
        <v>1</v>
      </c>
      <c r="E6">
        <v>0</v>
      </c>
      <c r="F6">
        <f t="shared" si="0"/>
        <v>77</v>
      </c>
      <c r="G6">
        <v>255</v>
      </c>
      <c r="H6">
        <v>1.2500000000000001E-2</v>
      </c>
      <c r="I6">
        <f t="shared" si="1"/>
        <v>63.75</v>
      </c>
    </row>
    <row r="7" spans="1:9" x14ac:dyDescent="0.2">
      <c r="A7" t="s">
        <v>9</v>
      </c>
      <c r="B7" t="s">
        <v>15</v>
      </c>
      <c r="C7">
        <v>4</v>
      </c>
      <c r="D7">
        <v>0</v>
      </c>
      <c r="E7">
        <v>0</v>
      </c>
      <c r="F7">
        <f t="shared" si="0"/>
        <v>21</v>
      </c>
      <c r="G7">
        <v>276</v>
      </c>
      <c r="H7">
        <v>3.2000000000000002E-3</v>
      </c>
      <c r="I7">
        <f t="shared" si="1"/>
        <v>69</v>
      </c>
    </row>
    <row r="8" spans="1:9" x14ac:dyDescent="0.2">
      <c r="A8" t="s">
        <v>9</v>
      </c>
      <c r="B8" t="s">
        <v>16</v>
      </c>
      <c r="C8">
        <v>7</v>
      </c>
      <c r="D8">
        <v>3</v>
      </c>
      <c r="E8">
        <v>0</v>
      </c>
      <c r="F8">
        <f t="shared" si="0"/>
        <v>44</v>
      </c>
      <c r="G8">
        <v>320</v>
      </c>
      <c r="H8">
        <v>1.2E-2</v>
      </c>
      <c r="I8">
        <f t="shared" si="1"/>
        <v>45.714285714285715</v>
      </c>
    </row>
    <row r="9" spans="1:9" x14ac:dyDescent="0.2">
      <c r="A9" t="s">
        <v>9</v>
      </c>
      <c r="B9" t="s">
        <v>17</v>
      </c>
      <c r="C9">
        <v>7</v>
      </c>
      <c r="D9">
        <v>0</v>
      </c>
      <c r="E9">
        <v>0</v>
      </c>
      <c r="F9">
        <f t="shared" si="0"/>
        <v>47</v>
      </c>
      <c r="G9">
        <v>367</v>
      </c>
      <c r="H9">
        <v>0.02</v>
      </c>
      <c r="I9">
        <f t="shared" si="1"/>
        <v>52.428571428571431</v>
      </c>
    </row>
    <row r="10" spans="1:9" x14ac:dyDescent="0.2">
      <c r="A10" t="s">
        <v>9</v>
      </c>
      <c r="B10" t="s">
        <v>18</v>
      </c>
      <c r="C10">
        <v>7</v>
      </c>
      <c r="D10">
        <v>0</v>
      </c>
      <c r="E10">
        <v>0</v>
      </c>
      <c r="F10">
        <f t="shared" si="0"/>
        <v>203</v>
      </c>
      <c r="G10">
        <v>570</v>
      </c>
      <c r="H10">
        <v>3.0000000000000001E-3</v>
      </c>
      <c r="I10">
        <f t="shared" si="1"/>
        <v>81.428571428571431</v>
      </c>
    </row>
    <row r="11" spans="1:9" x14ac:dyDescent="0.2">
      <c r="A11" t="s">
        <v>9</v>
      </c>
      <c r="B11" t="s">
        <v>19</v>
      </c>
      <c r="C11">
        <v>9</v>
      </c>
      <c r="D11">
        <v>2</v>
      </c>
      <c r="E11">
        <v>0</v>
      </c>
      <c r="F11">
        <f>G11-G10</f>
        <v>178.88000000000011</v>
      </c>
      <c r="G11">
        <f>SUM(PRODUCT(178.89,SUM(11-19)),2180)</f>
        <v>748.88000000000011</v>
      </c>
      <c r="H11">
        <v>3.0000000000000001E-3</v>
      </c>
      <c r="I11">
        <f t="shared" si="1"/>
        <v>83.208888888888907</v>
      </c>
    </row>
    <row r="12" spans="1:9" x14ac:dyDescent="0.2">
      <c r="A12" t="s">
        <v>9</v>
      </c>
      <c r="B12" t="s">
        <v>20</v>
      </c>
      <c r="C12">
        <v>31</v>
      </c>
      <c r="D12">
        <v>22</v>
      </c>
      <c r="E12">
        <v>0</v>
      </c>
      <c r="F12">
        <f t="shared" ref="F12:F19" si="2">G12-G11</f>
        <v>178.88999999999987</v>
      </c>
      <c r="G12">
        <f>SUM(PRODUCT(178.89,SUM(12-19)),2180)</f>
        <v>927.77</v>
      </c>
      <c r="H12">
        <v>1.4E-2</v>
      </c>
      <c r="I12">
        <f t="shared" si="1"/>
        <v>29.92806451612903</v>
      </c>
    </row>
    <row r="13" spans="1:9" x14ac:dyDescent="0.2">
      <c r="A13" t="s">
        <v>9</v>
      </c>
      <c r="B13" t="s">
        <v>21</v>
      </c>
      <c r="C13">
        <v>45</v>
      </c>
      <c r="D13">
        <v>14</v>
      </c>
      <c r="E13">
        <v>0</v>
      </c>
      <c r="F13">
        <f t="shared" si="2"/>
        <v>178.8900000000001</v>
      </c>
      <c r="G13">
        <f>SUM(PRODUCT(178.89,SUM(13-19)),2180)</f>
        <v>1106.6600000000001</v>
      </c>
      <c r="H13">
        <v>0.01</v>
      </c>
      <c r="I13">
        <f t="shared" si="1"/>
        <v>24.592444444444446</v>
      </c>
    </row>
    <row r="14" spans="1:9" x14ac:dyDescent="0.2">
      <c r="A14" t="s">
        <v>9</v>
      </c>
      <c r="B14" t="s">
        <v>22</v>
      </c>
      <c r="C14">
        <v>46</v>
      </c>
      <c r="D14">
        <v>1</v>
      </c>
      <c r="E14">
        <v>0</v>
      </c>
      <c r="F14">
        <f t="shared" si="2"/>
        <v>178.8900000000001</v>
      </c>
      <c r="G14">
        <f>SUM(PRODUCT(178.89,SUM(14-19)),2180)</f>
        <v>1285.5500000000002</v>
      </c>
      <c r="H14">
        <v>0.01</v>
      </c>
      <c r="I14">
        <f t="shared" si="1"/>
        <v>27.946739130434786</v>
      </c>
    </row>
    <row r="15" spans="1:9" x14ac:dyDescent="0.2">
      <c r="A15" t="s">
        <v>9</v>
      </c>
      <c r="B15" t="s">
        <v>23</v>
      </c>
      <c r="C15">
        <v>73</v>
      </c>
      <c r="D15">
        <v>27</v>
      </c>
      <c r="E15">
        <v>0</v>
      </c>
      <c r="F15">
        <f t="shared" si="2"/>
        <v>178.88999999999987</v>
      </c>
      <c r="G15">
        <f>SUM(PRODUCT(178.89,SUM(15-19)),2180)</f>
        <v>1464.44</v>
      </c>
      <c r="H15">
        <v>1.2E-2</v>
      </c>
      <c r="I15">
        <f t="shared" si="1"/>
        <v>20.060821917808219</v>
      </c>
    </row>
    <row r="16" spans="1:9" x14ac:dyDescent="0.2">
      <c r="A16" t="s">
        <v>9</v>
      </c>
      <c r="B16" t="s">
        <v>24</v>
      </c>
      <c r="C16">
        <v>73</v>
      </c>
      <c r="D16">
        <v>0</v>
      </c>
      <c r="E16">
        <v>0</v>
      </c>
      <c r="F16">
        <f t="shared" si="2"/>
        <v>178.88999999999987</v>
      </c>
      <c r="G16">
        <f>SUM(PRODUCT(178.89,SUM(16-19)),2180)</f>
        <v>1643.33</v>
      </c>
      <c r="H16">
        <v>0.03</v>
      </c>
      <c r="I16">
        <f t="shared" si="1"/>
        <v>22.511369863013698</v>
      </c>
    </row>
    <row r="17" spans="1:9" x14ac:dyDescent="0.2">
      <c r="A17" t="s">
        <v>9</v>
      </c>
      <c r="B17" t="s">
        <v>25</v>
      </c>
      <c r="C17">
        <v>89</v>
      </c>
      <c r="D17">
        <v>16</v>
      </c>
      <c r="E17">
        <v>0</v>
      </c>
      <c r="F17">
        <f t="shared" si="2"/>
        <v>178.8900000000001</v>
      </c>
      <c r="G17">
        <f>SUM(PRODUCT(178.89,SUM(17-19)),2180)</f>
        <v>1822.22</v>
      </c>
      <c r="H17">
        <v>6.5000000000000002E-2</v>
      </c>
      <c r="I17">
        <v>15.3</v>
      </c>
    </row>
    <row r="18" spans="1:9" x14ac:dyDescent="0.2">
      <c r="A18" t="s">
        <v>9</v>
      </c>
      <c r="B18" t="s">
        <v>26</v>
      </c>
      <c r="C18">
        <v>99</v>
      </c>
      <c r="D18">
        <v>10</v>
      </c>
      <c r="E18">
        <v>0</v>
      </c>
      <c r="F18">
        <f t="shared" si="2"/>
        <v>178.8900000000001</v>
      </c>
      <c r="G18">
        <f>SUM(PRODUCT(178.89,SUM(18-19)),2180)</f>
        <v>2001.1100000000001</v>
      </c>
      <c r="H18">
        <v>7.1999999999999995E-2</v>
      </c>
      <c r="I18">
        <v>13.9</v>
      </c>
    </row>
    <row r="19" spans="1:9" x14ac:dyDescent="0.2">
      <c r="A19" t="s">
        <v>9</v>
      </c>
      <c r="B19" t="s">
        <v>27</v>
      </c>
      <c r="C19">
        <v>99</v>
      </c>
      <c r="D19">
        <v>0</v>
      </c>
      <c r="E19">
        <v>0</v>
      </c>
      <c r="F19">
        <f t="shared" si="2"/>
        <v>178.88999999999987</v>
      </c>
      <c r="G19">
        <v>2180</v>
      </c>
      <c r="H19">
        <v>5.3999999999999999E-2</v>
      </c>
      <c r="I19">
        <v>18.399999999999999</v>
      </c>
    </row>
    <row r="20" spans="1:9" x14ac:dyDescent="0.2">
      <c r="A20" t="s">
        <v>9</v>
      </c>
      <c r="B20" t="s">
        <v>28</v>
      </c>
      <c r="C20">
        <v>190</v>
      </c>
      <c r="D20">
        <v>91</v>
      </c>
      <c r="E20">
        <v>0</v>
      </c>
      <c r="F20">
        <v>520</v>
      </c>
      <c r="G20">
        <v>2700</v>
      </c>
      <c r="H20">
        <v>9.0999999999999998E-2</v>
      </c>
      <c r="I20">
        <v>11</v>
      </c>
    </row>
    <row r="21" spans="1:9" x14ac:dyDescent="0.2">
      <c r="A21" t="s">
        <v>9</v>
      </c>
      <c r="B21" t="s">
        <v>29</v>
      </c>
      <c r="C21">
        <v>228</v>
      </c>
      <c r="D21">
        <v>38</v>
      </c>
      <c r="E21">
        <v>1.35</v>
      </c>
      <c r="F21">
        <v>700</v>
      </c>
      <c r="G21">
        <v>3400</v>
      </c>
      <c r="H21">
        <v>8.5999999999999993E-2</v>
      </c>
      <c r="I21">
        <v>11.6</v>
      </c>
    </row>
    <row r="22" spans="1:9" x14ac:dyDescent="0.2">
      <c r="A22" t="s">
        <v>9</v>
      </c>
      <c r="B22" t="s">
        <v>30</v>
      </c>
      <c r="C22">
        <v>331</v>
      </c>
      <c r="D22">
        <v>103</v>
      </c>
      <c r="E22">
        <v>1.35</v>
      </c>
      <c r="F22">
        <v>600</v>
      </c>
      <c r="G22">
        <v>4000</v>
      </c>
      <c r="H22">
        <v>0.10199999999999999</v>
      </c>
      <c r="I22">
        <v>9.8000000000000007</v>
      </c>
    </row>
    <row r="23" spans="1:9" x14ac:dyDescent="0.2">
      <c r="A23" t="s">
        <v>9</v>
      </c>
      <c r="B23" t="s">
        <v>31</v>
      </c>
      <c r="C23">
        <v>331</v>
      </c>
      <c r="D23">
        <v>0</v>
      </c>
      <c r="E23">
        <v>1.32</v>
      </c>
      <c r="F23">
        <v>320</v>
      </c>
      <c r="G23">
        <v>4320</v>
      </c>
      <c r="H23">
        <v>9.6000000000000002E-2</v>
      </c>
      <c r="I23">
        <v>10.4</v>
      </c>
    </row>
    <row r="24" spans="1:9" x14ac:dyDescent="0.2">
      <c r="A24" t="s">
        <v>9</v>
      </c>
      <c r="B24" t="s">
        <v>32</v>
      </c>
      <c r="C24">
        <v>387</v>
      </c>
      <c r="D24">
        <v>56</v>
      </c>
      <c r="E24">
        <v>1.32</v>
      </c>
      <c r="F24">
        <v>388</v>
      </c>
      <c r="G24">
        <v>4708</v>
      </c>
      <c r="H24">
        <v>8.8999999999999996E-2</v>
      </c>
      <c r="I24">
        <v>11.2</v>
      </c>
    </row>
    <row r="25" spans="1:9" x14ac:dyDescent="0.2">
      <c r="A25" t="s">
        <v>9</v>
      </c>
      <c r="B25" t="s">
        <v>33</v>
      </c>
      <c r="C25">
        <v>418</v>
      </c>
      <c r="D25">
        <v>31</v>
      </c>
      <c r="E25">
        <v>1.3</v>
      </c>
      <c r="F25">
        <v>455</v>
      </c>
      <c r="G25">
        <v>6000</v>
      </c>
      <c r="H25">
        <v>0.08</v>
      </c>
      <c r="I25">
        <v>12.5</v>
      </c>
    </row>
    <row r="26" spans="1:9" x14ac:dyDescent="0.2">
      <c r="A26" t="s">
        <v>9</v>
      </c>
      <c r="B26" t="s">
        <v>34</v>
      </c>
      <c r="C26">
        <v>418</v>
      </c>
      <c r="D26">
        <v>0</v>
      </c>
      <c r="E26">
        <v>1.29</v>
      </c>
      <c r="F26">
        <v>523</v>
      </c>
      <c r="G26">
        <v>6523</v>
      </c>
      <c r="H26">
        <v>7.1999999999999995E-2</v>
      </c>
      <c r="I26">
        <v>13.8</v>
      </c>
    </row>
    <row r="27" spans="1:9" x14ac:dyDescent="0.2">
      <c r="A27" t="s">
        <v>9</v>
      </c>
      <c r="B27" t="s">
        <v>35</v>
      </c>
      <c r="C27">
        <v>495</v>
      </c>
      <c r="D27">
        <v>77</v>
      </c>
      <c r="E27">
        <v>1.3</v>
      </c>
      <c r="F27">
        <v>590</v>
      </c>
      <c r="G27">
        <v>7172</v>
      </c>
      <c r="H27">
        <v>6.8000000000000005E-2</v>
      </c>
      <c r="I27">
        <v>14.7</v>
      </c>
    </row>
    <row r="28" spans="1:9" x14ac:dyDescent="0.2">
      <c r="A28" t="s">
        <v>9</v>
      </c>
      <c r="B28" t="s">
        <v>36</v>
      </c>
      <c r="C28">
        <v>530</v>
      </c>
      <c r="D28">
        <v>35</v>
      </c>
      <c r="E28">
        <v>1.3</v>
      </c>
      <c r="F28">
        <v>658</v>
      </c>
      <c r="G28">
        <v>7830</v>
      </c>
      <c r="H28">
        <v>6.8000000000000005E-2</v>
      </c>
      <c r="I28">
        <v>14.7</v>
      </c>
    </row>
    <row r="29" spans="1:9" x14ac:dyDescent="0.2">
      <c r="A29" t="s">
        <v>9</v>
      </c>
      <c r="B29" t="s">
        <v>37</v>
      </c>
      <c r="C29">
        <v>624</v>
      </c>
      <c r="D29">
        <v>94</v>
      </c>
      <c r="E29">
        <v>1.3</v>
      </c>
      <c r="F29">
        <v>176</v>
      </c>
      <c r="G29">
        <v>8006</v>
      </c>
      <c r="H29">
        <v>7.2999999999999995E-2</v>
      </c>
      <c r="I29">
        <v>13.7</v>
      </c>
    </row>
    <row r="30" spans="1:9" x14ac:dyDescent="0.2">
      <c r="A30" t="s">
        <v>9</v>
      </c>
      <c r="B30" t="s">
        <v>38</v>
      </c>
      <c r="C30">
        <v>695</v>
      </c>
      <c r="D30">
        <v>71</v>
      </c>
      <c r="E30">
        <v>1.29</v>
      </c>
      <c r="F30">
        <v>638</v>
      </c>
      <c r="G30">
        <v>8644</v>
      </c>
      <c r="H30">
        <v>8.4000000000000005E-2</v>
      </c>
      <c r="I30">
        <v>11.9</v>
      </c>
    </row>
    <row r="31" spans="1:9" x14ac:dyDescent="0.2">
      <c r="A31" t="s">
        <v>9</v>
      </c>
      <c r="B31" t="s">
        <v>39</v>
      </c>
      <c r="C31">
        <v>743</v>
      </c>
      <c r="D31">
        <v>48</v>
      </c>
      <c r="E31">
        <v>1.27</v>
      </c>
      <c r="F31">
        <v>427</v>
      </c>
      <c r="G31">
        <v>9071</v>
      </c>
      <c r="H31">
        <v>9.0999999999999998E-2</v>
      </c>
      <c r="I31">
        <v>11</v>
      </c>
    </row>
    <row r="32" spans="1:9" x14ac:dyDescent="0.2">
      <c r="A32" t="s">
        <v>9</v>
      </c>
      <c r="B32" t="s">
        <v>40</v>
      </c>
      <c r="C32">
        <v>821</v>
      </c>
      <c r="D32">
        <v>78</v>
      </c>
      <c r="E32">
        <v>1.26</v>
      </c>
      <c r="F32">
        <v>1424</v>
      </c>
      <c r="G32">
        <v>10495</v>
      </c>
      <c r="H32">
        <v>0.09</v>
      </c>
      <c r="I32">
        <v>11.2</v>
      </c>
    </row>
    <row r="33" spans="1:9" x14ac:dyDescent="0.2">
      <c r="A33" t="s">
        <v>9</v>
      </c>
      <c r="B33" t="s">
        <v>41</v>
      </c>
      <c r="C33">
        <v>892</v>
      </c>
      <c r="D33">
        <v>71</v>
      </c>
      <c r="E33">
        <v>1.25</v>
      </c>
      <c r="F33">
        <v>1244</v>
      </c>
      <c r="G33">
        <v>11739</v>
      </c>
      <c r="H33">
        <v>8.7999999999999995E-2</v>
      </c>
      <c r="I33">
        <v>11.4</v>
      </c>
    </row>
    <row r="34" spans="1:9" x14ac:dyDescent="0.2">
      <c r="A34" t="s">
        <v>9</v>
      </c>
      <c r="B34" t="s">
        <v>42</v>
      </c>
      <c r="C34">
        <v>966</v>
      </c>
      <c r="D34">
        <v>74</v>
      </c>
      <c r="E34">
        <v>1.23</v>
      </c>
      <c r="F34">
        <v>1065</v>
      </c>
      <c r="G34">
        <v>13477</v>
      </c>
      <c r="H34">
        <v>7.4999999999999997E-2</v>
      </c>
      <c r="I34">
        <v>13.4</v>
      </c>
    </row>
    <row r="35" spans="1:9" x14ac:dyDescent="0.2">
      <c r="A35" t="s">
        <v>9</v>
      </c>
      <c r="B35" t="s">
        <v>43</v>
      </c>
      <c r="C35">
        <v>1061</v>
      </c>
      <c r="D35">
        <v>95</v>
      </c>
      <c r="E35">
        <v>1.21</v>
      </c>
      <c r="F35">
        <v>886</v>
      </c>
      <c r="G35">
        <v>14363</v>
      </c>
      <c r="H35">
        <v>8.1000000000000003E-2</v>
      </c>
      <c r="I35">
        <v>12.3</v>
      </c>
    </row>
    <row r="36" spans="1:9" x14ac:dyDescent="0.2">
      <c r="A36" t="s">
        <v>9</v>
      </c>
      <c r="B36" t="s">
        <v>44</v>
      </c>
      <c r="C36">
        <v>1156</v>
      </c>
      <c r="D36">
        <v>95</v>
      </c>
      <c r="E36">
        <v>1.19</v>
      </c>
      <c r="F36">
        <v>788</v>
      </c>
      <c r="G36">
        <v>15151</v>
      </c>
      <c r="H36">
        <v>7.3999999999999996E-2</v>
      </c>
      <c r="I36">
        <v>13.4</v>
      </c>
    </row>
    <row r="37" spans="1:9" x14ac:dyDescent="0.2">
      <c r="A37" t="s">
        <v>9</v>
      </c>
      <c r="B37" t="s">
        <v>45</v>
      </c>
      <c r="C37">
        <v>1212</v>
      </c>
      <c r="D37">
        <v>56</v>
      </c>
      <c r="E37">
        <v>1.17</v>
      </c>
      <c r="F37">
        <v>810</v>
      </c>
      <c r="G37">
        <v>15961</v>
      </c>
      <c r="H37">
        <v>7.0999999999999994E-2</v>
      </c>
      <c r="I37">
        <v>14.1</v>
      </c>
    </row>
    <row r="38" spans="1:9" x14ac:dyDescent="0.2">
      <c r="A38" t="s">
        <v>9</v>
      </c>
      <c r="B38" t="s">
        <v>46</v>
      </c>
      <c r="C38">
        <v>1314</v>
      </c>
      <c r="D38">
        <v>102</v>
      </c>
      <c r="E38">
        <v>1.1499999999999999</v>
      </c>
      <c r="F38">
        <v>771</v>
      </c>
      <c r="G38">
        <v>16732</v>
      </c>
      <c r="H38">
        <v>7.4999999999999997E-2</v>
      </c>
      <c r="I38">
        <v>13.4</v>
      </c>
    </row>
    <row r="39" spans="1:9" x14ac:dyDescent="0.2">
      <c r="A39" t="s">
        <v>9</v>
      </c>
      <c r="B39" t="s">
        <v>47</v>
      </c>
      <c r="C39">
        <v>1415</v>
      </c>
      <c r="D39">
        <v>101</v>
      </c>
      <c r="E39">
        <v>1.1299999999999999</v>
      </c>
      <c r="F39">
        <v>618</v>
      </c>
      <c r="G39">
        <v>17350</v>
      </c>
      <c r="H39">
        <v>8.6999999999999994E-2</v>
      </c>
      <c r="I39">
        <v>11.5</v>
      </c>
    </row>
    <row r="40" spans="1:9" x14ac:dyDescent="0.2">
      <c r="A40" t="s">
        <v>9</v>
      </c>
      <c r="B40" t="s">
        <v>48</v>
      </c>
      <c r="C40">
        <v>1544</v>
      </c>
      <c r="D40">
        <v>129</v>
      </c>
      <c r="E40">
        <v>1.1000000000000001</v>
      </c>
      <c r="F40">
        <v>1494</v>
      </c>
      <c r="G40">
        <v>18844</v>
      </c>
      <c r="H40">
        <v>9.5000000000000001E-2</v>
      </c>
      <c r="I40">
        <v>10.5</v>
      </c>
    </row>
    <row r="41" spans="1:9" x14ac:dyDescent="0.2">
      <c r="A41" t="s">
        <v>9</v>
      </c>
      <c r="B41" t="s">
        <v>49</v>
      </c>
      <c r="C41">
        <v>1613</v>
      </c>
      <c r="D41">
        <v>69</v>
      </c>
      <c r="E41">
        <v>1.07</v>
      </c>
      <c r="F41">
        <v>3593</v>
      </c>
      <c r="G41">
        <v>22437</v>
      </c>
      <c r="H41">
        <v>7.1999999999999995E-2</v>
      </c>
      <c r="I41">
        <v>13.8</v>
      </c>
    </row>
    <row r="42" spans="1:9" x14ac:dyDescent="0.2">
      <c r="A42" t="s">
        <v>9</v>
      </c>
      <c r="B42" t="s">
        <v>50</v>
      </c>
      <c r="C42">
        <v>1673</v>
      </c>
      <c r="D42">
        <v>60</v>
      </c>
      <c r="E42">
        <v>1.04</v>
      </c>
      <c r="F42">
        <v>896</v>
      </c>
      <c r="G42">
        <v>23333</v>
      </c>
      <c r="H42">
        <v>6.8000000000000005E-2</v>
      </c>
      <c r="I42">
        <v>14.7</v>
      </c>
    </row>
    <row r="43" spans="1:9" x14ac:dyDescent="0.2">
      <c r="A43" t="s">
        <v>9</v>
      </c>
      <c r="B43" t="s">
        <v>51</v>
      </c>
      <c r="C43">
        <v>1735</v>
      </c>
      <c r="D43">
        <v>62</v>
      </c>
      <c r="E43">
        <v>1.02</v>
      </c>
      <c r="F43">
        <v>2120</v>
      </c>
      <c r="G43">
        <v>25453</v>
      </c>
      <c r="H43">
        <v>5.6000000000000001E-2</v>
      </c>
      <c r="I43">
        <v>17.8</v>
      </c>
    </row>
    <row r="44" spans="1:9" x14ac:dyDescent="0.2">
      <c r="A44" t="s">
        <v>9</v>
      </c>
      <c r="B44" t="s">
        <v>52</v>
      </c>
      <c r="C44">
        <v>1755</v>
      </c>
      <c r="D44">
        <v>20</v>
      </c>
      <c r="E44">
        <v>0.99</v>
      </c>
      <c r="F44">
        <v>740</v>
      </c>
      <c r="G44">
        <v>26193</v>
      </c>
      <c r="H44">
        <v>5.2999999999999999E-2</v>
      </c>
      <c r="I44">
        <v>18.8</v>
      </c>
    </row>
    <row r="45" spans="1:9" x14ac:dyDescent="0.2">
      <c r="A45" t="s">
        <v>9</v>
      </c>
      <c r="B45" t="s">
        <v>53</v>
      </c>
      <c r="C45">
        <v>1832</v>
      </c>
      <c r="D45">
        <v>77</v>
      </c>
      <c r="E45">
        <v>0.98</v>
      </c>
      <c r="F45">
        <v>2391</v>
      </c>
      <c r="G45">
        <v>28584</v>
      </c>
      <c r="H45">
        <v>4.3999999999999997E-2</v>
      </c>
      <c r="I45">
        <v>22.9</v>
      </c>
    </row>
    <row r="46" spans="1:9" x14ac:dyDescent="0.2">
      <c r="A46" t="s">
        <v>9</v>
      </c>
      <c r="B46" t="s">
        <v>54</v>
      </c>
      <c r="C46">
        <v>1884</v>
      </c>
      <c r="D46">
        <v>52</v>
      </c>
      <c r="E46">
        <v>0.96</v>
      </c>
      <c r="F46">
        <v>3944</v>
      </c>
      <c r="G46">
        <v>32528</v>
      </c>
      <c r="H46">
        <v>3.1E-2</v>
      </c>
      <c r="I46">
        <v>32.4</v>
      </c>
    </row>
    <row r="47" spans="1:9" x14ac:dyDescent="0.2">
      <c r="A47" t="s">
        <v>9</v>
      </c>
      <c r="B47" t="s">
        <v>55</v>
      </c>
      <c r="C47">
        <v>1955</v>
      </c>
      <c r="D47">
        <v>71</v>
      </c>
      <c r="E47">
        <v>0.94</v>
      </c>
      <c r="F47">
        <v>1106</v>
      </c>
      <c r="G47">
        <v>33634</v>
      </c>
      <c r="H47">
        <v>2.8000000000000001E-2</v>
      </c>
      <c r="I47">
        <v>36</v>
      </c>
    </row>
    <row r="48" spans="1:9" x14ac:dyDescent="0.2">
      <c r="A48" t="s">
        <v>9</v>
      </c>
      <c r="B48" t="s">
        <v>56</v>
      </c>
      <c r="C48">
        <v>2011</v>
      </c>
      <c r="D48">
        <v>56</v>
      </c>
      <c r="E48">
        <v>0.92</v>
      </c>
      <c r="F48">
        <v>1798</v>
      </c>
      <c r="G48">
        <v>35432</v>
      </c>
      <c r="H48">
        <v>3.1E-2</v>
      </c>
      <c r="I48">
        <v>32.6</v>
      </c>
    </row>
    <row r="49" spans="1:9" x14ac:dyDescent="0.2">
      <c r="A49" t="s">
        <v>9</v>
      </c>
      <c r="B49" t="s">
        <v>57</v>
      </c>
      <c r="C49">
        <v>2081</v>
      </c>
      <c r="D49">
        <v>70</v>
      </c>
      <c r="E49">
        <v>0.91</v>
      </c>
      <c r="F49">
        <v>1912</v>
      </c>
      <c r="G49">
        <v>37344</v>
      </c>
      <c r="H49">
        <v>2.9000000000000001E-2</v>
      </c>
      <c r="I49">
        <v>34.299999999999997</v>
      </c>
    </row>
    <row r="50" spans="1:9" x14ac:dyDescent="0.2">
      <c r="A50" t="s">
        <v>9</v>
      </c>
      <c r="B50" t="s">
        <v>58</v>
      </c>
      <c r="C50">
        <v>2114</v>
      </c>
      <c r="D50">
        <v>33</v>
      </c>
      <c r="E50">
        <v>0.89</v>
      </c>
      <c r="F50">
        <v>4917</v>
      </c>
      <c r="G50">
        <v>42261</v>
      </c>
      <c r="H50">
        <v>2.3E-2</v>
      </c>
      <c r="I50">
        <v>44.3</v>
      </c>
    </row>
    <row r="51" spans="1:9" x14ac:dyDescent="0.2">
      <c r="A51" t="s">
        <v>9</v>
      </c>
      <c r="B51" t="s">
        <v>59</v>
      </c>
      <c r="C51">
        <v>2145</v>
      </c>
      <c r="D51">
        <v>31</v>
      </c>
      <c r="E51">
        <v>0.87</v>
      </c>
      <c r="F51">
        <v>1170</v>
      </c>
      <c r="G51">
        <v>43431</v>
      </c>
      <c r="H51">
        <v>2.3E-2</v>
      </c>
      <c r="I51">
        <v>44.2</v>
      </c>
    </row>
    <row r="52" spans="1:9" x14ac:dyDescent="0.2">
      <c r="A52" t="s">
        <v>9</v>
      </c>
      <c r="B52" t="s">
        <v>60</v>
      </c>
      <c r="C52">
        <v>2170</v>
      </c>
      <c r="D52">
        <v>25</v>
      </c>
      <c r="E52">
        <v>0.86</v>
      </c>
      <c r="F52">
        <v>1245</v>
      </c>
      <c r="G52">
        <v>44676</v>
      </c>
      <c r="H52">
        <v>0.02</v>
      </c>
      <c r="I52">
        <v>49.8</v>
      </c>
    </row>
    <row r="53" spans="1:9" x14ac:dyDescent="0.2">
      <c r="A53" t="s">
        <v>9</v>
      </c>
      <c r="B53" t="s">
        <v>61</v>
      </c>
      <c r="C53">
        <v>2192</v>
      </c>
      <c r="D53">
        <v>22</v>
      </c>
      <c r="E53">
        <v>0.85</v>
      </c>
      <c r="F53">
        <v>1060</v>
      </c>
      <c r="G53">
        <v>47389</v>
      </c>
      <c r="H53">
        <v>2.1000000000000001E-2</v>
      </c>
      <c r="I53">
        <v>48.2</v>
      </c>
    </row>
    <row r="54" spans="1:9" x14ac:dyDescent="0.2">
      <c r="A54" t="s">
        <v>9</v>
      </c>
      <c r="B54" t="s">
        <v>62</v>
      </c>
      <c r="C54">
        <v>2207</v>
      </c>
      <c r="D54">
        <v>15</v>
      </c>
      <c r="E54">
        <v>0.85</v>
      </c>
      <c r="F54">
        <v>2001</v>
      </c>
      <c r="G54">
        <v>49390</v>
      </c>
      <c r="H54">
        <v>1.6E-2</v>
      </c>
      <c r="I54">
        <v>62.5</v>
      </c>
    </row>
    <row r="55" spans="1:9" x14ac:dyDescent="0.2">
      <c r="A55" t="s">
        <v>9</v>
      </c>
      <c r="B55" t="s">
        <v>63</v>
      </c>
      <c r="C55">
        <v>2224</v>
      </c>
      <c r="D55">
        <v>17</v>
      </c>
      <c r="E55">
        <v>0.85</v>
      </c>
      <c r="F55">
        <v>2255</v>
      </c>
      <c r="G55">
        <v>51645</v>
      </c>
      <c r="H55">
        <v>1.2999999999999999E-2</v>
      </c>
      <c r="I55">
        <v>76.099999999999994</v>
      </c>
    </row>
    <row r="56" spans="1:9" x14ac:dyDescent="0.2">
      <c r="A56" t="s">
        <v>9</v>
      </c>
      <c r="B56" t="s">
        <v>64</v>
      </c>
      <c r="C56">
        <v>2235</v>
      </c>
      <c r="D56">
        <v>11</v>
      </c>
      <c r="E56">
        <v>0.86</v>
      </c>
      <c r="F56">
        <v>1645</v>
      </c>
      <c r="G56">
        <v>53290</v>
      </c>
      <c r="H56">
        <v>0.01</v>
      </c>
      <c r="I56">
        <v>103.5</v>
      </c>
    </row>
    <row r="57" spans="1:9" x14ac:dyDescent="0.2">
      <c r="A57" t="s">
        <v>9</v>
      </c>
      <c r="B57" t="s">
        <v>65</v>
      </c>
      <c r="C57">
        <v>2235</v>
      </c>
      <c r="D57">
        <v>0</v>
      </c>
      <c r="E57">
        <v>0.87</v>
      </c>
      <c r="F57">
        <v>1435</v>
      </c>
      <c r="G57">
        <v>54725</v>
      </c>
      <c r="H57">
        <v>0.01</v>
      </c>
      <c r="I57">
        <v>95.5</v>
      </c>
    </row>
    <row r="58" spans="1:9" x14ac:dyDescent="0.2">
      <c r="A58" t="s">
        <v>9</v>
      </c>
      <c r="B58" t="s">
        <v>66</v>
      </c>
      <c r="C58">
        <v>2245</v>
      </c>
      <c r="D58">
        <v>10</v>
      </c>
      <c r="E58">
        <v>0.9</v>
      </c>
      <c r="F58">
        <v>1091</v>
      </c>
      <c r="G58">
        <v>54344</v>
      </c>
      <c r="H58">
        <v>8.9999999999999993E-3</v>
      </c>
      <c r="I58">
        <v>109.1</v>
      </c>
    </row>
    <row r="59" spans="1:9" x14ac:dyDescent="0.2">
      <c r="A59" t="s">
        <v>9</v>
      </c>
      <c r="B59" t="s">
        <v>67</v>
      </c>
      <c r="C59">
        <v>2401</v>
      </c>
      <c r="D59">
        <v>156</v>
      </c>
      <c r="E59">
        <v>0.92</v>
      </c>
      <c r="F59">
        <v>1322</v>
      </c>
      <c r="G59">
        <v>55666</v>
      </c>
      <c r="H59">
        <v>2.3E-2</v>
      </c>
      <c r="I59">
        <v>44.4</v>
      </c>
    </row>
    <row r="60" spans="1:9" x14ac:dyDescent="0.2">
      <c r="A60" t="s">
        <v>9</v>
      </c>
      <c r="B60" t="s">
        <v>68</v>
      </c>
      <c r="C60">
        <v>2408</v>
      </c>
      <c r="D60">
        <v>7</v>
      </c>
      <c r="E60">
        <v>0.9</v>
      </c>
      <c r="F60">
        <v>1326</v>
      </c>
      <c r="G60">
        <v>56992</v>
      </c>
      <c r="H60">
        <v>2.1999999999999999E-2</v>
      </c>
      <c r="I60">
        <v>44.5</v>
      </c>
    </row>
    <row r="61" spans="1:9" x14ac:dyDescent="0.2">
      <c r="A61" t="s">
        <v>9</v>
      </c>
      <c r="B61" t="s">
        <v>69</v>
      </c>
      <c r="C61">
        <v>2463</v>
      </c>
      <c r="D61">
        <v>55</v>
      </c>
      <c r="E61">
        <v>0.88</v>
      </c>
      <c r="F61">
        <v>2249</v>
      </c>
      <c r="G61">
        <v>59241</v>
      </c>
      <c r="H61">
        <v>2.5999999999999999E-2</v>
      </c>
      <c r="I61">
        <v>38.5</v>
      </c>
    </row>
    <row r="62" spans="1:9" x14ac:dyDescent="0.2">
      <c r="A62" t="s">
        <v>9</v>
      </c>
      <c r="B62" t="s">
        <v>70</v>
      </c>
      <c r="C62">
        <v>2490</v>
      </c>
      <c r="D62">
        <v>27</v>
      </c>
      <c r="E62">
        <v>0.86</v>
      </c>
      <c r="F62">
        <v>2166</v>
      </c>
      <c r="G62">
        <v>61407</v>
      </c>
      <c r="H62">
        <v>2.7E-2</v>
      </c>
      <c r="I62">
        <v>36.700000000000003</v>
      </c>
    </row>
    <row r="63" spans="1:9" x14ac:dyDescent="0.2">
      <c r="A63" t="s">
        <v>9</v>
      </c>
      <c r="B63" t="s">
        <v>71</v>
      </c>
      <c r="C63">
        <v>2506</v>
      </c>
      <c r="D63">
        <v>16</v>
      </c>
      <c r="E63">
        <v>0.84</v>
      </c>
      <c r="F63">
        <v>1680</v>
      </c>
      <c r="G63">
        <v>63087</v>
      </c>
      <c r="H63">
        <v>2.8000000000000001E-2</v>
      </c>
      <c r="I63">
        <v>36.200000000000003</v>
      </c>
    </row>
    <row r="64" spans="1:9" x14ac:dyDescent="0.2">
      <c r="A64" t="s">
        <v>9</v>
      </c>
      <c r="B64" t="s">
        <v>72</v>
      </c>
      <c r="C64">
        <v>2517</v>
      </c>
      <c r="D64">
        <v>11</v>
      </c>
      <c r="E64">
        <v>0.82</v>
      </c>
      <c r="F64">
        <v>1521</v>
      </c>
      <c r="G64">
        <v>64608</v>
      </c>
      <c r="H64">
        <v>2.5999999999999999E-2</v>
      </c>
      <c r="I64">
        <v>38.299999999999997</v>
      </c>
    </row>
    <row r="65" spans="1:9" x14ac:dyDescent="0.2">
      <c r="A65" t="s">
        <v>9</v>
      </c>
      <c r="B65" t="s">
        <v>73</v>
      </c>
      <c r="C65">
        <v>2534</v>
      </c>
      <c r="D65">
        <v>17</v>
      </c>
      <c r="E65">
        <v>0.81</v>
      </c>
      <c r="F65">
        <v>1486</v>
      </c>
      <c r="G65">
        <v>66094</v>
      </c>
      <c r="H65">
        <v>2.5000000000000001E-2</v>
      </c>
      <c r="I65">
        <v>40.700000000000003</v>
      </c>
    </row>
    <row r="66" spans="1:9" x14ac:dyDescent="0.2">
      <c r="A66" t="s">
        <v>9</v>
      </c>
      <c r="B66" t="s">
        <v>74</v>
      </c>
      <c r="C66">
        <v>2566</v>
      </c>
      <c r="D66">
        <v>32</v>
      </c>
      <c r="E66">
        <v>0.8</v>
      </c>
      <c r="F66">
        <v>3739</v>
      </c>
      <c r="G66">
        <v>69833</v>
      </c>
      <c r="H66">
        <v>1.2E-2</v>
      </c>
      <c r="I66">
        <v>85.9</v>
      </c>
    </row>
    <row r="67" spans="1:9" x14ac:dyDescent="0.2">
      <c r="A67" t="s">
        <v>9</v>
      </c>
      <c r="B67" t="s">
        <v>75</v>
      </c>
      <c r="C67">
        <v>2576</v>
      </c>
      <c r="D67">
        <v>10</v>
      </c>
      <c r="E67">
        <v>0.79</v>
      </c>
      <c r="F67">
        <v>2297</v>
      </c>
      <c r="G67">
        <v>72130</v>
      </c>
      <c r="H67">
        <v>1.0999999999999999E-2</v>
      </c>
      <c r="I67">
        <v>90.1</v>
      </c>
    </row>
    <row r="68" spans="1:9" x14ac:dyDescent="0.2">
      <c r="A68" t="s">
        <v>9</v>
      </c>
      <c r="B68" t="s">
        <v>76</v>
      </c>
      <c r="C68">
        <v>2591</v>
      </c>
      <c r="D68">
        <v>15</v>
      </c>
      <c r="E68">
        <v>0.79</v>
      </c>
      <c r="F68">
        <v>3040</v>
      </c>
      <c r="G68">
        <v>75170</v>
      </c>
      <c r="H68">
        <v>8.0000000000000002E-3</v>
      </c>
      <c r="I68">
        <v>124.5</v>
      </c>
    </row>
    <row r="69" spans="1:9" x14ac:dyDescent="0.2">
      <c r="A69" t="s">
        <v>9</v>
      </c>
      <c r="B69" t="s">
        <v>77</v>
      </c>
      <c r="C69">
        <v>2612</v>
      </c>
      <c r="D69">
        <v>21</v>
      </c>
      <c r="E69">
        <v>0.79</v>
      </c>
      <c r="F69">
        <v>2081</v>
      </c>
      <c r="G69">
        <v>77251</v>
      </c>
      <c r="H69">
        <v>8.0000000000000002E-3</v>
      </c>
      <c r="I69">
        <v>129.80000000000001</v>
      </c>
    </row>
    <row r="70" spans="1:9" x14ac:dyDescent="0.2">
      <c r="A70" t="s">
        <v>9</v>
      </c>
      <c r="B70" t="s">
        <v>78</v>
      </c>
      <c r="C70">
        <v>2620</v>
      </c>
      <c r="D70">
        <v>8</v>
      </c>
      <c r="E70">
        <v>0.78</v>
      </c>
      <c r="F70">
        <v>956</v>
      </c>
      <c r="G70">
        <v>78207</v>
      </c>
      <c r="H70">
        <v>8.0000000000000002E-3</v>
      </c>
      <c r="I70">
        <v>132.6</v>
      </c>
    </row>
    <row r="71" spans="1:9" x14ac:dyDescent="0.2">
      <c r="A71" t="s">
        <v>9</v>
      </c>
      <c r="B71" t="s">
        <v>79</v>
      </c>
      <c r="C71">
        <v>2626</v>
      </c>
      <c r="D71">
        <v>6</v>
      </c>
      <c r="E71">
        <v>0.78</v>
      </c>
      <c r="F71">
        <v>1125</v>
      </c>
      <c r="G71">
        <v>79332</v>
      </c>
      <c r="H71">
        <v>7.0000000000000001E-3</v>
      </c>
      <c r="I71">
        <v>135.1</v>
      </c>
    </row>
    <row r="72" spans="1:9" x14ac:dyDescent="0.2">
      <c r="A72" t="s">
        <v>9</v>
      </c>
      <c r="B72" t="s">
        <v>80</v>
      </c>
      <c r="C72">
        <v>2632</v>
      </c>
      <c r="D72">
        <v>6</v>
      </c>
      <c r="E72">
        <v>0.79</v>
      </c>
      <c r="F72">
        <v>1619</v>
      </c>
      <c r="G72">
        <v>80951</v>
      </c>
      <c r="H72">
        <v>7.0000000000000001E-3</v>
      </c>
      <c r="I72">
        <v>151.6</v>
      </c>
    </row>
    <row r="73" spans="1:9" x14ac:dyDescent="0.2">
      <c r="A73" t="s">
        <v>9</v>
      </c>
      <c r="B73" t="s">
        <v>81</v>
      </c>
      <c r="C73">
        <v>2642</v>
      </c>
      <c r="D73">
        <v>10</v>
      </c>
      <c r="E73">
        <v>0.8</v>
      </c>
      <c r="F73">
        <v>2799</v>
      </c>
      <c r="G73">
        <v>83750</v>
      </c>
      <c r="H73">
        <v>5.0000000000000001E-3</v>
      </c>
      <c r="I73">
        <v>183.1</v>
      </c>
    </row>
    <row r="74" spans="1:9" x14ac:dyDescent="0.2">
      <c r="A74" t="s">
        <v>9</v>
      </c>
      <c r="B74" t="s">
        <v>82</v>
      </c>
      <c r="C74">
        <v>2663</v>
      </c>
      <c r="D74">
        <v>21</v>
      </c>
      <c r="E74">
        <v>0.81</v>
      </c>
      <c r="F74">
        <v>3302</v>
      </c>
      <c r="G74">
        <v>87052</v>
      </c>
      <c r="H74">
        <v>6.0000000000000001E-3</v>
      </c>
      <c r="I74">
        <v>171.5</v>
      </c>
    </row>
    <row r="75" spans="1:9" x14ac:dyDescent="0.2">
      <c r="A75" t="s">
        <v>9</v>
      </c>
      <c r="B75" t="s">
        <v>83</v>
      </c>
      <c r="C75">
        <v>2678</v>
      </c>
      <c r="D75">
        <v>15</v>
      </c>
      <c r="E75">
        <v>0.82</v>
      </c>
      <c r="F75">
        <v>2991</v>
      </c>
      <c r="G75">
        <v>90043</v>
      </c>
      <c r="H75">
        <v>6.0000000000000001E-3</v>
      </c>
      <c r="I75">
        <v>171</v>
      </c>
    </row>
    <row r="76" spans="1:9" x14ac:dyDescent="0.2">
      <c r="A76" t="s">
        <v>9</v>
      </c>
      <c r="B76" t="s">
        <v>84</v>
      </c>
      <c r="C76">
        <v>2691</v>
      </c>
      <c r="D76">
        <v>13</v>
      </c>
      <c r="E76">
        <v>0.83</v>
      </c>
      <c r="F76">
        <v>4248</v>
      </c>
      <c r="G76">
        <v>94291</v>
      </c>
      <c r="H76">
        <v>5.0000000000000001E-3</v>
      </c>
      <c r="I76">
        <v>215.7</v>
      </c>
    </row>
    <row r="77" spans="1:9" x14ac:dyDescent="0.2">
      <c r="A77" t="s">
        <v>9</v>
      </c>
      <c r="B77" t="s">
        <v>85</v>
      </c>
      <c r="C77">
        <v>2710</v>
      </c>
      <c r="D77">
        <v>19</v>
      </c>
      <c r="E77">
        <v>0.84</v>
      </c>
      <c r="F77">
        <v>3093</v>
      </c>
      <c r="G77">
        <v>97384</v>
      </c>
      <c r="H77">
        <v>5.0000000000000001E-3</v>
      </c>
      <c r="I77">
        <v>213.1</v>
      </c>
    </row>
    <row r="78" spans="1:9" x14ac:dyDescent="0.2">
      <c r="A78" t="s">
        <v>9</v>
      </c>
      <c r="B78" t="s">
        <v>86</v>
      </c>
      <c r="C78">
        <v>2716</v>
      </c>
      <c r="D78">
        <v>6</v>
      </c>
      <c r="E78">
        <v>0.85</v>
      </c>
      <c r="F78">
        <v>1493</v>
      </c>
      <c r="G78">
        <v>98877</v>
      </c>
      <c r="H78">
        <v>5.0000000000000001E-3</v>
      </c>
      <c r="I78">
        <v>217.2</v>
      </c>
    </row>
    <row r="79" spans="1:9" x14ac:dyDescent="0.2">
      <c r="A79" t="s">
        <v>9</v>
      </c>
      <c r="B79" t="s">
        <v>87</v>
      </c>
      <c r="C79">
        <v>2726</v>
      </c>
      <c r="D79">
        <v>10</v>
      </c>
      <c r="E79">
        <v>0.86</v>
      </c>
      <c r="F79">
        <v>486</v>
      </c>
      <c r="G79">
        <v>99363</v>
      </c>
      <c r="H79">
        <v>5.0000000000000001E-3</v>
      </c>
      <c r="I79">
        <v>195.8</v>
      </c>
    </row>
    <row r="80" spans="1:9" x14ac:dyDescent="0.2">
      <c r="A80" t="s">
        <v>9</v>
      </c>
      <c r="B80" t="s">
        <v>88</v>
      </c>
      <c r="C80">
        <v>2744</v>
      </c>
      <c r="D80">
        <v>18</v>
      </c>
      <c r="E80">
        <v>0.87</v>
      </c>
      <c r="F80">
        <v>6691</v>
      </c>
      <c r="G80">
        <v>106054</v>
      </c>
      <c r="H80">
        <v>5.0000000000000001E-3</v>
      </c>
      <c r="I80">
        <v>218.7</v>
      </c>
    </row>
    <row r="81" spans="1:9" x14ac:dyDescent="0.2">
      <c r="A81" t="s">
        <v>9</v>
      </c>
      <c r="B81" t="s">
        <v>89</v>
      </c>
      <c r="C81">
        <v>2760</v>
      </c>
      <c r="D81">
        <v>16</v>
      </c>
      <c r="E81">
        <v>0.88</v>
      </c>
      <c r="F81">
        <v>5988</v>
      </c>
      <c r="G81">
        <v>112042</v>
      </c>
      <c r="H81">
        <v>4.0000000000000001E-3</v>
      </c>
      <c r="I81">
        <v>257.60000000000002</v>
      </c>
    </row>
    <row r="82" spans="1:9" x14ac:dyDescent="0.2">
      <c r="A82" t="s">
        <v>9</v>
      </c>
      <c r="B82" t="s">
        <v>90</v>
      </c>
      <c r="C82">
        <v>2770</v>
      </c>
      <c r="D82">
        <v>10</v>
      </c>
      <c r="E82">
        <v>0.88</v>
      </c>
      <c r="F82">
        <v>4191</v>
      </c>
      <c r="G82">
        <v>116233</v>
      </c>
      <c r="H82">
        <v>4.0000000000000001E-3</v>
      </c>
      <c r="I82">
        <v>284.60000000000002</v>
      </c>
    </row>
    <row r="83" spans="1:9" x14ac:dyDescent="0.2">
      <c r="A83" t="s">
        <v>9</v>
      </c>
      <c r="B83" t="s">
        <v>91</v>
      </c>
      <c r="C83">
        <v>2810</v>
      </c>
      <c r="D83">
        <v>40</v>
      </c>
      <c r="E83">
        <v>0.89</v>
      </c>
      <c r="F83">
        <v>3782</v>
      </c>
      <c r="G83">
        <v>120015</v>
      </c>
      <c r="H83">
        <v>5.0000000000000001E-3</v>
      </c>
      <c r="I83">
        <v>216.2</v>
      </c>
    </row>
    <row r="84" spans="1:9" x14ac:dyDescent="0.2">
      <c r="A84" t="s">
        <v>9</v>
      </c>
      <c r="B84" t="s">
        <v>92</v>
      </c>
      <c r="C84">
        <v>2819</v>
      </c>
      <c r="D84">
        <v>9</v>
      </c>
      <c r="E84">
        <v>0.88</v>
      </c>
      <c r="F84">
        <v>6268</v>
      </c>
      <c r="G84">
        <v>126283</v>
      </c>
      <c r="H84">
        <v>4.0000000000000001E-3</v>
      </c>
      <c r="I84">
        <v>265.10000000000002</v>
      </c>
    </row>
    <row r="85" spans="1:9" x14ac:dyDescent="0.2">
      <c r="A85" t="s">
        <v>9</v>
      </c>
      <c r="B85" t="s">
        <v>93</v>
      </c>
      <c r="C85">
        <v>2834</v>
      </c>
      <c r="D85">
        <v>15</v>
      </c>
      <c r="E85">
        <v>0.87</v>
      </c>
      <c r="F85">
        <v>2242</v>
      </c>
      <c r="G85">
        <v>128525</v>
      </c>
      <c r="H85">
        <v>4.0000000000000001E-3</v>
      </c>
      <c r="I85">
        <v>251.2</v>
      </c>
    </row>
    <row r="86" spans="1:9" x14ac:dyDescent="0.2">
      <c r="A86" t="s">
        <v>9</v>
      </c>
      <c r="B86" t="s">
        <v>94</v>
      </c>
      <c r="C86">
        <v>2836</v>
      </c>
      <c r="D86">
        <v>2</v>
      </c>
      <c r="E86">
        <v>0.86</v>
      </c>
      <c r="F86">
        <v>3159</v>
      </c>
      <c r="G86">
        <v>131684</v>
      </c>
      <c r="H86">
        <v>3.0000000000000001E-3</v>
      </c>
      <c r="I86">
        <v>293.8</v>
      </c>
    </row>
    <row r="87" spans="1:9" x14ac:dyDescent="0.2">
      <c r="A87" t="s">
        <v>9</v>
      </c>
      <c r="B87" t="s">
        <v>95</v>
      </c>
      <c r="C87">
        <v>2840</v>
      </c>
      <c r="D87">
        <v>4</v>
      </c>
      <c r="E87">
        <v>0.86</v>
      </c>
      <c r="F87">
        <v>4317</v>
      </c>
      <c r="G87">
        <v>136001</v>
      </c>
      <c r="H87">
        <v>3.0000000000000001E-3</v>
      </c>
      <c r="I87">
        <v>311.89999999999998</v>
      </c>
    </row>
    <row r="88" spans="1:9" x14ac:dyDescent="0.2">
      <c r="A88" t="s">
        <v>9</v>
      </c>
      <c r="B88" t="s">
        <v>96</v>
      </c>
      <c r="C88">
        <v>2850</v>
      </c>
      <c r="D88">
        <v>10</v>
      </c>
      <c r="E88">
        <v>0.86</v>
      </c>
      <c r="F88">
        <v>3444</v>
      </c>
      <c r="G88">
        <v>139445</v>
      </c>
      <c r="H88">
        <v>3.0000000000000001E-3</v>
      </c>
      <c r="I88">
        <v>304.5</v>
      </c>
    </row>
    <row r="89" spans="1:9" x14ac:dyDescent="0.2">
      <c r="A89" t="s">
        <v>9</v>
      </c>
      <c r="B89" t="s">
        <v>97</v>
      </c>
      <c r="C89">
        <v>2853</v>
      </c>
      <c r="D89">
        <v>3</v>
      </c>
      <c r="E89">
        <v>0.87</v>
      </c>
      <c r="F89">
        <v>4633</v>
      </c>
      <c r="G89">
        <v>144078</v>
      </c>
      <c r="H89">
        <v>3.0000000000000001E-3</v>
      </c>
      <c r="I89">
        <v>335.5</v>
      </c>
    </row>
    <row r="90" spans="1:9" x14ac:dyDescent="0.2">
      <c r="A90" t="s">
        <v>9</v>
      </c>
      <c r="B90" t="s">
        <v>98</v>
      </c>
      <c r="C90">
        <v>2874</v>
      </c>
      <c r="D90">
        <v>21</v>
      </c>
      <c r="E90">
        <v>0.88</v>
      </c>
      <c r="F90">
        <v>3880</v>
      </c>
      <c r="G90">
        <v>147958</v>
      </c>
      <c r="H90">
        <v>2E-3</v>
      </c>
      <c r="I90">
        <v>436.6</v>
      </c>
    </row>
    <row r="91" spans="1:9" x14ac:dyDescent="0.2">
      <c r="A91" t="s">
        <v>9</v>
      </c>
      <c r="B91" t="s">
        <v>99</v>
      </c>
      <c r="C91">
        <v>2876</v>
      </c>
      <c r="D91">
        <v>2</v>
      </c>
      <c r="E91">
        <v>0.88</v>
      </c>
      <c r="F91">
        <v>5040</v>
      </c>
      <c r="G91">
        <v>152998</v>
      </c>
      <c r="H91">
        <v>2E-3</v>
      </c>
      <c r="I91">
        <v>468.6</v>
      </c>
    </row>
    <row r="92" spans="1:9" x14ac:dyDescent="0.2">
      <c r="A92" t="s">
        <v>9</v>
      </c>
      <c r="B92" t="s">
        <v>100</v>
      </c>
      <c r="C92">
        <v>2878</v>
      </c>
      <c r="D92">
        <v>2</v>
      </c>
      <c r="E92">
        <v>0.89</v>
      </c>
      <c r="F92">
        <v>965</v>
      </c>
      <c r="G92">
        <v>153963</v>
      </c>
      <c r="H92">
        <v>2E-3</v>
      </c>
      <c r="I92">
        <v>578.1</v>
      </c>
    </row>
    <row r="93" spans="1:9" x14ac:dyDescent="0.2">
      <c r="A93" t="s">
        <v>9</v>
      </c>
      <c r="B93" t="s">
        <v>101</v>
      </c>
      <c r="C93">
        <v>2882</v>
      </c>
      <c r="D93">
        <v>4</v>
      </c>
      <c r="E93">
        <v>0.9</v>
      </c>
      <c r="F93">
        <v>1074</v>
      </c>
      <c r="G93">
        <v>155037</v>
      </c>
      <c r="H93">
        <v>2E-3</v>
      </c>
      <c r="I93">
        <v>507.7</v>
      </c>
    </row>
    <row r="94" spans="1:9" x14ac:dyDescent="0.2">
      <c r="A94" t="s">
        <v>9</v>
      </c>
      <c r="B94" t="s">
        <v>102</v>
      </c>
      <c r="C94">
        <v>2892</v>
      </c>
      <c r="D94">
        <v>10</v>
      </c>
      <c r="E94">
        <v>0.92</v>
      </c>
      <c r="F94">
        <v>5954</v>
      </c>
      <c r="G94">
        <v>160991</v>
      </c>
      <c r="H94">
        <v>2E-3</v>
      </c>
      <c r="I94">
        <v>480.5</v>
      </c>
    </row>
    <row r="95" spans="1:9" x14ac:dyDescent="0.2">
      <c r="A95" t="s">
        <v>9</v>
      </c>
      <c r="B95" t="s">
        <v>103</v>
      </c>
      <c r="C95">
        <v>2903</v>
      </c>
      <c r="D95">
        <v>11</v>
      </c>
      <c r="E95">
        <v>0.94</v>
      </c>
      <c r="F95">
        <v>5254</v>
      </c>
      <c r="G95">
        <v>166245</v>
      </c>
      <c r="H95">
        <v>2E-3</v>
      </c>
      <c r="I95">
        <v>505.7</v>
      </c>
    </row>
    <row r="96" spans="1:9" x14ac:dyDescent="0.2">
      <c r="A96" t="s">
        <v>9</v>
      </c>
      <c r="B96" t="s">
        <v>104</v>
      </c>
      <c r="C96">
        <v>2906</v>
      </c>
      <c r="D96">
        <v>3</v>
      </c>
      <c r="E96">
        <v>0.96</v>
      </c>
      <c r="F96">
        <v>4222</v>
      </c>
      <c r="G96">
        <v>170467</v>
      </c>
      <c r="H96">
        <v>2E-3</v>
      </c>
      <c r="I96">
        <v>498</v>
      </c>
    </row>
    <row r="97" spans="1:9" x14ac:dyDescent="0.2">
      <c r="A97" t="s">
        <v>9</v>
      </c>
      <c r="B97" t="s">
        <v>105</v>
      </c>
      <c r="C97">
        <v>2909</v>
      </c>
      <c r="D97">
        <v>3</v>
      </c>
      <c r="E97">
        <v>0.98</v>
      </c>
      <c r="F97">
        <v>4377</v>
      </c>
      <c r="G97">
        <v>174844</v>
      </c>
      <c r="H97">
        <v>1E-3</v>
      </c>
      <c r="I97">
        <v>768.2</v>
      </c>
    </row>
    <row r="98" spans="1:9" x14ac:dyDescent="0.2">
      <c r="A98" t="s">
        <v>9</v>
      </c>
      <c r="B98" t="s">
        <v>106</v>
      </c>
      <c r="C98">
        <v>2915</v>
      </c>
      <c r="D98">
        <v>6</v>
      </c>
      <c r="E98">
        <v>1.01</v>
      </c>
      <c r="F98">
        <v>3472</v>
      </c>
      <c r="G98">
        <v>178316</v>
      </c>
      <c r="H98">
        <v>2E-3</v>
      </c>
      <c r="I98">
        <v>649.29999999999995</v>
      </c>
    </row>
    <row r="99" spans="1:9" x14ac:dyDescent="0.2">
      <c r="A99" t="s">
        <v>9</v>
      </c>
      <c r="B99" t="s">
        <v>107</v>
      </c>
      <c r="C99">
        <v>2917</v>
      </c>
      <c r="D99">
        <v>2</v>
      </c>
      <c r="E99">
        <v>1.04</v>
      </c>
      <c r="F99">
        <v>2202</v>
      </c>
      <c r="G99">
        <v>180518</v>
      </c>
      <c r="H99">
        <v>1E-3</v>
      </c>
      <c r="I99">
        <v>681</v>
      </c>
    </row>
    <row r="100" spans="1:9" x14ac:dyDescent="0.2">
      <c r="A100" t="s">
        <v>9</v>
      </c>
      <c r="B100" t="s">
        <v>108</v>
      </c>
      <c r="C100">
        <v>2918</v>
      </c>
      <c r="D100">
        <v>1</v>
      </c>
      <c r="E100">
        <v>1.08</v>
      </c>
      <c r="F100">
        <v>1905</v>
      </c>
      <c r="G100">
        <v>182423</v>
      </c>
      <c r="H100">
        <v>1E-3</v>
      </c>
      <c r="I100">
        <v>760.6</v>
      </c>
    </row>
    <row r="101" spans="1:9" x14ac:dyDescent="0.2">
      <c r="A101" t="s">
        <v>9</v>
      </c>
      <c r="B101" t="s">
        <v>109</v>
      </c>
      <c r="C101">
        <v>2937</v>
      </c>
      <c r="D101">
        <v>19</v>
      </c>
      <c r="E101">
        <v>1.1299999999999999</v>
      </c>
      <c r="F101">
        <v>3167</v>
      </c>
      <c r="G101">
        <v>185590</v>
      </c>
      <c r="H101">
        <v>2E-3</v>
      </c>
      <c r="I101">
        <v>546.6</v>
      </c>
    </row>
    <row r="102" spans="1:9" x14ac:dyDescent="0.2">
      <c r="A102" t="s">
        <v>9</v>
      </c>
      <c r="B102" t="s">
        <v>110</v>
      </c>
      <c r="C102">
        <v>2937</v>
      </c>
      <c r="D102">
        <v>0</v>
      </c>
      <c r="E102">
        <v>1.1499999999999999</v>
      </c>
      <c r="F102">
        <f t="shared" ref="F102:F107" si="3">I102*D102</f>
        <v>0</v>
      </c>
      <c r="G102">
        <v>185590</v>
      </c>
      <c r="H102">
        <v>1E-3</v>
      </c>
      <c r="I102">
        <v>691.6</v>
      </c>
    </row>
    <row r="103" spans="1:9" x14ac:dyDescent="0.2">
      <c r="A103" t="s">
        <v>9</v>
      </c>
      <c r="B103" t="s">
        <v>111</v>
      </c>
      <c r="C103">
        <v>2952</v>
      </c>
      <c r="D103">
        <v>15</v>
      </c>
      <c r="E103">
        <v>1.19</v>
      </c>
      <c r="F103">
        <f t="shared" si="3"/>
        <v>7651.5</v>
      </c>
      <c r="G103">
        <v>193929</v>
      </c>
      <c r="H103">
        <v>2E-3</v>
      </c>
      <c r="I103">
        <v>510.1</v>
      </c>
    </row>
    <row r="104" spans="1:9" x14ac:dyDescent="0.2">
      <c r="A104" t="s">
        <v>9</v>
      </c>
      <c r="B104" t="s">
        <v>112</v>
      </c>
      <c r="C104">
        <v>2967</v>
      </c>
      <c r="D104">
        <v>15</v>
      </c>
      <c r="E104">
        <v>1.22</v>
      </c>
      <c r="F104">
        <f t="shared" si="3"/>
        <v>7237.5</v>
      </c>
      <c r="G104">
        <v>201166</v>
      </c>
      <c r="H104">
        <v>2E-3</v>
      </c>
      <c r="I104">
        <v>482.5</v>
      </c>
    </row>
    <row r="105" spans="1:9" x14ac:dyDescent="0.2">
      <c r="A105" t="s">
        <v>9</v>
      </c>
      <c r="B105" t="s">
        <v>113</v>
      </c>
      <c r="C105">
        <v>2980</v>
      </c>
      <c r="D105">
        <v>13</v>
      </c>
      <c r="E105">
        <v>1.24</v>
      </c>
      <c r="F105">
        <f t="shared" si="3"/>
        <v>6682</v>
      </c>
      <c r="G105">
        <v>201834</v>
      </c>
      <c r="H105">
        <v>2E-3</v>
      </c>
      <c r="I105">
        <v>514</v>
      </c>
    </row>
    <row r="106" spans="1:9" x14ac:dyDescent="0.2">
      <c r="A106" t="s">
        <v>9</v>
      </c>
      <c r="B106" t="s">
        <v>114</v>
      </c>
      <c r="C106">
        <v>2997</v>
      </c>
      <c r="D106">
        <v>17</v>
      </c>
      <c r="E106">
        <v>1.26</v>
      </c>
      <c r="F106">
        <f t="shared" si="3"/>
        <v>8522.1</v>
      </c>
      <c r="G106">
        <v>210356</v>
      </c>
      <c r="H106">
        <v>2E-3</v>
      </c>
      <c r="I106">
        <v>501.3</v>
      </c>
    </row>
    <row r="107" spans="1:9" x14ac:dyDescent="0.2">
      <c r="A107" t="s">
        <v>9</v>
      </c>
      <c r="B107" t="s">
        <v>115</v>
      </c>
      <c r="C107">
        <v>3049</v>
      </c>
      <c r="D107">
        <v>52</v>
      </c>
      <c r="E107">
        <v>1.28</v>
      </c>
      <c r="F107">
        <f t="shared" si="3"/>
        <v>18694</v>
      </c>
      <c r="G107">
        <v>229519</v>
      </c>
      <c r="H107">
        <v>3.0000000000000001E-3</v>
      </c>
      <c r="I107">
        <v>359.5</v>
      </c>
    </row>
    <row r="108" spans="1:9" x14ac:dyDescent="0.2">
      <c r="A108" t="s">
        <v>9</v>
      </c>
      <c r="B108" t="s">
        <v>116</v>
      </c>
      <c r="C108">
        <v>3058</v>
      </c>
      <c r="D108">
        <v>9</v>
      </c>
      <c r="E108">
        <v>1.25</v>
      </c>
      <c r="F108">
        <v>2240</v>
      </c>
      <c r="G108">
        <v>231759</v>
      </c>
      <c r="H108">
        <v>3.0000000000000001E-3</v>
      </c>
      <c r="I108">
        <v>381.6</v>
      </c>
    </row>
    <row r="109" spans="1:9" x14ac:dyDescent="0.2">
      <c r="A109" t="s">
        <v>9</v>
      </c>
      <c r="B109" t="s">
        <v>117</v>
      </c>
      <c r="C109">
        <v>3068</v>
      </c>
      <c r="D109">
        <v>10</v>
      </c>
      <c r="E109">
        <v>1.23</v>
      </c>
      <c r="F109">
        <f>I109*D109</f>
        <v>3417</v>
      </c>
      <c r="G109">
        <v>235176</v>
      </c>
      <c r="H109">
        <v>3.0000000000000001E-3</v>
      </c>
      <c r="I109">
        <v>341.7</v>
      </c>
    </row>
    <row r="110" spans="1:9" x14ac:dyDescent="0.2">
      <c r="A110" t="s">
        <v>9</v>
      </c>
      <c r="B110" t="s">
        <v>118</v>
      </c>
      <c r="C110">
        <v>3088</v>
      </c>
      <c r="D110">
        <v>20</v>
      </c>
      <c r="E110">
        <v>1.22</v>
      </c>
      <c r="F110">
        <f>I110*D110</f>
        <v>6374</v>
      </c>
      <c r="G110">
        <v>237276</v>
      </c>
      <c r="H110">
        <v>3.0000000000000001E-3</v>
      </c>
      <c r="I110">
        <v>318.7</v>
      </c>
    </row>
    <row r="111" spans="1:9" x14ac:dyDescent="0.2">
      <c r="A111" t="s">
        <v>9</v>
      </c>
      <c r="B111" t="s">
        <v>119</v>
      </c>
      <c r="C111">
        <v>3108</v>
      </c>
      <c r="D111">
        <v>20</v>
      </c>
      <c r="E111">
        <v>1.21</v>
      </c>
      <c r="F111">
        <v>6591</v>
      </c>
      <c r="G111">
        <v>243867</v>
      </c>
      <c r="H111">
        <v>3.0000000000000001E-3</v>
      </c>
      <c r="I111">
        <v>291.10000000000002</v>
      </c>
    </row>
    <row r="112" spans="1:9" x14ac:dyDescent="0.2">
      <c r="A112" t="s">
        <v>9</v>
      </c>
      <c r="B112" t="s">
        <v>120</v>
      </c>
      <c r="C112">
        <v>3112</v>
      </c>
      <c r="D112">
        <v>4</v>
      </c>
      <c r="E112">
        <v>1.2</v>
      </c>
      <c r="F112">
        <v>3585</v>
      </c>
      <c r="G112">
        <v>247452</v>
      </c>
      <c r="H112">
        <v>4.0000000000000001E-3</v>
      </c>
      <c r="I112">
        <v>270.7</v>
      </c>
    </row>
    <row r="113" spans="1:9" x14ac:dyDescent="0.2">
      <c r="A113" t="s">
        <v>9</v>
      </c>
      <c r="B113" t="s">
        <v>121</v>
      </c>
      <c r="C113">
        <v>3121</v>
      </c>
      <c r="D113">
        <v>9</v>
      </c>
      <c r="E113">
        <v>1.2</v>
      </c>
      <c r="F113">
        <v>3471</v>
      </c>
      <c r="G113">
        <v>250923</v>
      </c>
      <c r="H113">
        <v>4.0000000000000001E-3</v>
      </c>
      <c r="I113">
        <v>244.4</v>
      </c>
    </row>
    <row r="114" spans="1:9" x14ac:dyDescent="0.2">
      <c r="A114" t="s">
        <v>9</v>
      </c>
      <c r="B114" t="s">
        <v>122</v>
      </c>
      <c r="C114">
        <v>3134</v>
      </c>
      <c r="D114">
        <v>13</v>
      </c>
      <c r="E114">
        <v>1.2</v>
      </c>
      <c r="F114">
        <v>3931</v>
      </c>
      <c r="G114">
        <v>254854</v>
      </c>
      <c r="H114">
        <v>3.0000000000000001E-3</v>
      </c>
      <c r="I114">
        <v>298</v>
      </c>
    </row>
    <row r="115" spans="1:9" x14ac:dyDescent="0.2">
      <c r="A115" t="s">
        <v>9</v>
      </c>
      <c r="B115" t="s">
        <v>123</v>
      </c>
      <c r="C115">
        <v>3148</v>
      </c>
      <c r="D115">
        <v>14</v>
      </c>
      <c r="E115">
        <v>1.21</v>
      </c>
      <c r="F115">
        <v>4882</v>
      </c>
      <c r="G115">
        <v>259736</v>
      </c>
      <c r="H115">
        <v>3.0000000000000001E-3</v>
      </c>
      <c r="I115">
        <v>310.89999999999998</v>
      </c>
    </row>
    <row r="116" spans="1:9" x14ac:dyDescent="0.2">
      <c r="A116" t="s">
        <v>9</v>
      </c>
      <c r="B116" t="s">
        <v>124</v>
      </c>
      <c r="C116">
        <v>3203</v>
      </c>
      <c r="D116">
        <v>55</v>
      </c>
      <c r="E116">
        <v>1.22</v>
      </c>
      <c r="F116">
        <v>5194</v>
      </c>
      <c r="G116">
        <v>264930</v>
      </c>
      <c r="H116">
        <v>4.0000000000000001E-3</v>
      </c>
      <c r="I116">
        <v>225.3</v>
      </c>
    </row>
    <row r="117" spans="1:9" x14ac:dyDescent="0.2">
      <c r="A117" t="s">
        <v>9</v>
      </c>
      <c r="B117" t="s">
        <v>125</v>
      </c>
      <c r="C117">
        <v>3227</v>
      </c>
      <c r="D117">
        <v>24</v>
      </c>
      <c r="E117">
        <v>1.2</v>
      </c>
      <c r="F117">
        <v>5408</v>
      </c>
      <c r="G117">
        <v>270338</v>
      </c>
      <c r="H117">
        <v>4.0000000000000001E-3</v>
      </c>
      <c r="I117">
        <v>237.9</v>
      </c>
    </row>
    <row r="118" spans="1:9" x14ac:dyDescent="0.2">
      <c r="A118" t="s">
        <v>9</v>
      </c>
      <c r="B118" t="s">
        <v>126</v>
      </c>
      <c r="C118">
        <v>3237</v>
      </c>
      <c r="D118">
        <v>10</v>
      </c>
      <c r="E118">
        <v>1.18</v>
      </c>
      <c r="F118">
        <v>4373</v>
      </c>
      <c r="G118">
        <v>274711</v>
      </c>
      <c r="H118">
        <v>4.0000000000000001E-3</v>
      </c>
      <c r="I118">
        <v>239.1</v>
      </c>
    </row>
    <row r="119" spans="1:9" x14ac:dyDescent="0.2">
      <c r="A119" t="s">
        <v>9</v>
      </c>
      <c r="B119" t="s">
        <v>127</v>
      </c>
      <c r="C119">
        <v>3256</v>
      </c>
      <c r="D119">
        <v>19</v>
      </c>
      <c r="E119">
        <v>1.1599999999999999</v>
      </c>
      <c r="F119">
        <v>4184</v>
      </c>
      <c r="G119">
        <v>278895</v>
      </c>
      <c r="H119">
        <v>5.0000000000000001E-3</v>
      </c>
      <c r="I119">
        <v>218.4</v>
      </c>
    </row>
    <row r="120" spans="1:9" x14ac:dyDescent="0.2">
      <c r="A120" t="s">
        <v>9</v>
      </c>
      <c r="B120" t="s">
        <v>128</v>
      </c>
      <c r="C120">
        <v>3266</v>
      </c>
      <c r="D120">
        <v>10</v>
      </c>
      <c r="E120">
        <v>1.1499999999999999</v>
      </c>
      <c r="F120">
        <v>4251</v>
      </c>
      <c r="G120">
        <v>283146</v>
      </c>
      <c r="H120">
        <v>5.0000000000000001E-3</v>
      </c>
      <c r="I120">
        <v>222.2</v>
      </c>
    </row>
    <row r="121" spans="1:9" x14ac:dyDescent="0.2">
      <c r="A121" t="s">
        <v>9</v>
      </c>
      <c r="B121" t="s">
        <v>129</v>
      </c>
      <c r="C121">
        <v>3287</v>
      </c>
      <c r="D121">
        <v>21</v>
      </c>
      <c r="E121">
        <v>1.1499999999999999</v>
      </c>
      <c r="F121">
        <v>2843</v>
      </c>
      <c r="G121">
        <v>285989</v>
      </c>
      <c r="H121">
        <v>5.0000000000000001E-3</v>
      </c>
      <c r="I121">
        <v>203.5</v>
      </c>
    </row>
    <row r="122" spans="1:9" x14ac:dyDescent="0.2">
      <c r="A122" t="s">
        <v>9</v>
      </c>
      <c r="B122" t="s">
        <v>130</v>
      </c>
      <c r="C122">
        <v>3302</v>
      </c>
      <c r="D122">
        <v>15</v>
      </c>
      <c r="E122">
        <v>1.1399999999999999</v>
      </c>
      <c r="F122">
        <v>5198</v>
      </c>
      <c r="G122">
        <v>291187</v>
      </c>
      <c r="H122">
        <v>5.0000000000000001E-3</v>
      </c>
      <c r="I122">
        <v>204.2</v>
      </c>
    </row>
    <row r="123" spans="1:9" x14ac:dyDescent="0.2">
      <c r="A123" t="s">
        <v>9</v>
      </c>
      <c r="B123" t="s">
        <v>131</v>
      </c>
      <c r="C123">
        <v>3310</v>
      </c>
      <c r="D123">
        <v>8</v>
      </c>
      <c r="E123">
        <v>1.1399999999999999</v>
      </c>
      <c r="F123">
        <f>I123*D123</f>
        <v>1988</v>
      </c>
      <c r="G123">
        <v>293175</v>
      </c>
      <c r="H123">
        <v>4.0000000000000001E-3</v>
      </c>
      <c r="I123">
        <v>248.5</v>
      </c>
    </row>
    <row r="124" spans="1:9" x14ac:dyDescent="0.2">
      <c r="A124" t="s">
        <v>9</v>
      </c>
      <c r="B124" t="s">
        <v>132</v>
      </c>
      <c r="C124">
        <v>3321</v>
      </c>
      <c r="D124">
        <v>11</v>
      </c>
      <c r="E124">
        <v>1.1399999999999999</v>
      </c>
      <c r="F124">
        <f>I124*D124</f>
        <v>2516.8000000000002</v>
      </c>
      <c r="G124">
        <v>291840</v>
      </c>
      <c r="H124">
        <v>4.0000000000000001E-3</v>
      </c>
      <c r="I124">
        <v>228.8</v>
      </c>
    </row>
    <row r="125" spans="1:9" x14ac:dyDescent="0.2">
      <c r="A125" t="s">
        <v>9</v>
      </c>
      <c r="B125" t="s">
        <v>133</v>
      </c>
      <c r="C125">
        <v>3343</v>
      </c>
      <c r="D125">
        <v>22</v>
      </c>
      <c r="E125">
        <v>1.1499999999999999</v>
      </c>
      <c r="F125">
        <v>4011</v>
      </c>
      <c r="G125">
        <v>295851</v>
      </c>
      <c r="H125">
        <v>5.0000000000000001E-3</v>
      </c>
      <c r="I125">
        <v>199.4</v>
      </c>
    </row>
    <row r="126" spans="1:9" x14ac:dyDescent="0.2">
      <c r="A126" t="s">
        <v>9</v>
      </c>
      <c r="B126" t="s">
        <v>134</v>
      </c>
      <c r="C126">
        <v>3366</v>
      </c>
      <c r="D126">
        <v>23</v>
      </c>
      <c r="E126">
        <v>1.1599999999999999</v>
      </c>
      <c r="F126">
        <v>5293</v>
      </c>
      <c r="G126">
        <v>301144</v>
      </c>
      <c r="H126">
        <v>5.0000000000000001E-3</v>
      </c>
      <c r="I126">
        <v>202.2</v>
      </c>
    </row>
    <row r="127" spans="1:9" x14ac:dyDescent="0.2">
      <c r="A127" t="s">
        <v>9</v>
      </c>
      <c r="B127" t="s">
        <v>135</v>
      </c>
      <c r="C127">
        <v>3376</v>
      </c>
      <c r="D127">
        <v>10</v>
      </c>
      <c r="E127">
        <v>1.1599999999999999</v>
      </c>
      <c r="F127">
        <v>3993</v>
      </c>
      <c r="G127">
        <v>305137</v>
      </c>
      <c r="H127">
        <v>5.0000000000000001E-3</v>
      </c>
      <c r="I127">
        <v>199.9</v>
      </c>
    </row>
    <row r="128" spans="1:9" x14ac:dyDescent="0.2">
      <c r="A128" t="s">
        <v>9</v>
      </c>
      <c r="B128" t="s">
        <v>136</v>
      </c>
      <c r="C128">
        <v>3390</v>
      </c>
      <c r="D128">
        <v>14</v>
      </c>
      <c r="E128">
        <v>1.17</v>
      </c>
      <c r="F128">
        <v>3255</v>
      </c>
      <c r="G128">
        <v>308392</v>
      </c>
      <c r="H128">
        <v>5.0000000000000001E-3</v>
      </c>
      <c r="I128">
        <v>217.5</v>
      </c>
    </row>
    <row r="129" spans="1:9" x14ac:dyDescent="0.2">
      <c r="A129" t="s">
        <v>9</v>
      </c>
      <c r="B129" t="s">
        <v>137</v>
      </c>
      <c r="C129">
        <v>3409</v>
      </c>
      <c r="D129">
        <v>19</v>
      </c>
      <c r="E129">
        <v>1.19</v>
      </c>
      <c r="F129">
        <v>4383</v>
      </c>
      <c r="G129">
        <v>312775</v>
      </c>
      <c r="H129">
        <v>5.0000000000000001E-3</v>
      </c>
      <c r="I129">
        <v>201.8</v>
      </c>
    </row>
    <row r="130" spans="1:9" x14ac:dyDescent="0.2">
      <c r="A130" t="s">
        <v>9</v>
      </c>
      <c r="B130" t="s">
        <v>138</v>
      </c>
      <c r="C130">
        <v>3432</v>
      </c>
      <c r="D130">
        <v>23</v>
      </c>
      <c r="E130">
        <v>1.2</v>
      </c>
      <c r="F130">
        <v>3207</v>
      </c>
      <c r="G130">
        <v>315982</v>
      </c>
      <c r="H130">
        <v>5.0000000000000001E-3</v>
      </c>
      <c r="I130">
        <v>200.6</v>
      </c>
    </row>
    <row r="131" spans="1:9" x14ac:dyDescent="0.2">
      <c r="A131" t="s">
        <v>9</v>
      </c>
      <c r="B131" t="s">
        <v>139</v>
      </c>
      <c r="C131">
        <v>3458</v>
      </c>
      <c r="D131">
        <v>26</v>
      </c>
      <c r="E131">
        <v>1.21</v>
      </c>
      <c r="F131">
        <v>4445</v>
      </c>
      <c r="G131">
        <v>320427</v>
      </c>
      <c r="H131">
        <v>5.0000000000000001E-3</v>
      </c>
      <c r="I131">
        <v>208.7</v>
      </c>
    </row>
    <row r="132" spans="1:9" x14ac:dyDescent="0.2">
      <c r="A132" t="s">
        <v>9</v>
      </c>
      <c r="B132" t="s">
        <v>140</v>
      </c>
      <c r="C132">
        <v>3486</v>
      </c>
      <c r="D132">
        <v>28</v>
      </c>
      <c r="E132">
        <v>1.22</v>
      </c>
      <c r="F132">
        <v>5024</v>
      </c>
      <c r="G132">
        <v>325451</v>
      </c>
      <c r="H132">
        <v>5.0000000000000001E-3</v>
      </c>
      <c r="I132">
        <v>207</v>
      </c>
    </row>
    <row r="133" spans="1:9" x14ac:dyDescent="0.2">
      <c r="A133" t="s">
        <v>9</v>
      </c>
      <c r="B133" t="s">
        <v>141</v>
      </c>
      <c r="C133">
        <v>3511</v>
      </c>
      <c r="D133">
        <v>25</v>
      </c>
      <c r="E133">
        <v>1.23</v>
      </c>
      <c r="F133">
        <v>6252</v>
      </c>
      <c r="G133">
        <v>331703</v>
      </c>
      <c r="H133">
        <v>5.0000000000000001E-3</v>
      </c>
      <c r="I133">
        <v>210.8</v>
      </c>
    </row>
    <row r="134" spans="1:9" x14ac:dyDescent="0.2">
      <c r="A134" t="s">
        <v>9</v>
      </c>
      <c r="B134" t="s">
        <v>142</v>
      </c>
      <c r="C134">
        <v>3519</v>
      </c>
      <c r="D134">
        <v>8</v>
      </c>
      <c r="E134">
        <v>1.23</v>
      </c>
      <c r="F134">
        <v>5451</v>
      </c>
      <c r="G134">
        <v>337154</v>
      </c>
      <c r="H134">
        <v>4.0000000000000001E-3</v>
      </c>
      <c r="I134">
        <v>223.9</v>
      </c>
    </row>
    <row r="135" spans="1:9" x14ac:dyDescent="0.2">
      <c r="A135" t="s">
        <v>9</v>
      </c>
      <c r="B135" t="s">
        <v>143</v>
      </c>
      <c r="C135">
        <v>3562</v>
      </c>
      <c r="D135">
        <v>43</v>
      </c>
      <c r="E135">
        <v>1.25</v>
      </c>
      <c r="F135">
        <v>3174</v>
      </c>
      <c r="G135">
        <v>340328</v>
      </c>
      <c r="H135">
        <v>5.0000000000000001E-3</v>
      </c>
      <c r="I135">
        <v>185.7</v>
      </c>
    </row>
    <row r="136" spans="1:9" x14ac:dyDescent="0.2">
      <c r="A136" t="s">
        <v>9</v>
      </c>
      <c r="B136" t="s">
        <v>144</v>
      </c>
      <c r="C136">
        <v>3589</v>
      </c>
      <c r="D136">
        <v>27</v>
      </c>
      <c r="E136">
        <v>1.25</v>
      </c>
      <c r="F136">
        <v>8756</v>
      </c>
      <c r="G136">
        <v>349084</v>
      </c>
      <c r="H136">
        <v>5.0000000000000001E-3</v>
      </c>
      <c r="I136">
        <v>201.7</v>
      </c>
    </row>
    <row r="137" spans="1:9" x14ac:dyDescent="0.2">
      <c r="A137" t="s">
        <v>9</v>
      </c>
      <c r="B137" t="s">
        <v>145</v>
      </c>
      <c r="C137">
        <v>3622</v>
      </c>
      <c r="D137">
        <v>33</v>
      </c>
      <c r="E137">
        <v>1.26</v>
      </c>
      <c r="F137">
        <v>6106</v>
      </c>
      <c r="G137">
        <v>355190</v>
      </c>
      <c r="H137">
        <v>5.0000000000000001E-3</v>
      </c>
      <c r="I137">
        <v>206.4</v>
      </c>
    </row>
    <row r="138" spans="1:9" x14ac:dyDescent="0.2">
      <c r="A138" t="s">
        <v>9</v>
      </c>
      <c r="B138" t="s">
        <v>146</v>
      </c>
      <c r="C138">
        <v>3672</v>
      </c>
      <c r="D138">
        <v>50</v>
      </c>
      <c r="E138">
        <v>1.26</v>
      </c>
      <c r="F138">
        <v>3535</v>
      </c>
      <c r="G138">
        <v>358725</v>
      </c>
      <c r="H138">
        <v>6.0000000000000001E-3</v>
      </c>
      <c r="I138">
        <v>179</v>
      </c>
    </row>
    <row r="139" spans="1:9" x14ac:dyDescent="0.2">
      <c r="A139" t="s">
        <v>9</v>
      </c>
      <c r="B139" t="s">
        <v>147</v>
      </c>
      <c r="C139">
        <v>3732</v>
      </c>
      <c r="D139">
        <v>60</v>
      </c>
      <c r="E139">
        <v>1.25</v>
      </c>
      <c r="F139">
        <v>4687</v>
      </c>
      <c r="G139">
        <v>363412</v>
      </c>
      <c r="H139">
        <v>6.0000000000000001E-3</v>
      </c>
      <c r="I139">
        <v>154.30000000000001</v>
      </c>
    </row>
    <row r="140" spans="1:9" x14ac:dyDescent="0.2">
      <c r="A140" t="s">
        <v>9</v>
      </c>
      <c r="B140" t="s">
        <v>148</v>
      </c>
      <c r="C140">
        <v>3772</v>
      </c>
      <c r="D140">
        <v>40</v>
      </c>
      <c r="E140">
        <v>1.23</v>
      </c>
      <c r="F140">
        <v>7755</v>
      </c>
      <c r="G140">
        <v>371167</v>
      </c>
      <c r="H140">
        <v>7.0000000000000001E-3</v>
      </c>
      <c r="I140">
        <v>151.19999999999999</v>
      </c>
    </row>
    <row r="141" spans="1:9" x14ac:dyDescent="0.2">
      <c r="A141" t="s">
        <v>9</v>
      </c>
      <c r="B141" t="s">
        <v>149</v>
      </c>
      <c r="C141">
        <v>3803</v>
      </c>
      <c r="D141">
        <v>31</v>
      </c>
      <c r="E141">
        <v>1.22</v>
      </c>
      <c r="F141">
        <v>2765</v>
      </c>
      <c r="G141">
        <v>373932</v>
      </c>
      <c r="H141">
        <v>8.0000000000000002E-3</v>
      </c>
      <c r="I141">
        <v>129.5</v>
      </c>
    </row>
    <row r="142" spans="1:9" x14ac:dyDescent="0.2">
      <c r="A142" t="s">
        <v>9</v>
      </c>
      <c r="B142" t="s">
        <v>150</v>
      </c>
      <c r="C142">
        <v>3826</v>
      </c>
      <c r="D142">
        <v>23</v>
      </c>
      <c r="E142">
        <v>1.2</v>
      </c>
      <c r="F142">
        <v>8520</v>
      </c>
      <c r="G142">
        <v>382452</v>
      </c>
      <c r="H142">
        <v>6.0000000000000001E-3</v>
      </c>
      <c r="I142">
        <v>159.6</v>
      </c>
    </row>
    <row r="143" spans="1:9" x14ac:dyDescent="0.2">
      <c r="A143" t="s">
        <v>9</v>
      </c>
      <c r="B143" t="s">
        <v>151</v>
      </c>
      <c r="C143">
        <v>3883</v>
      </c>
      <c r="D143">
        <v>57</v>
      </c>
      <c r="E143">
        <v>1.2</v>
      </c>
      <c r="F143">
        <v>3855</v>
      </c>
      <c r="G143">
        <v>386307</v>
      </c>
      <c r="H143">
        <v>8.0000000000000002E-3</v>
      </c>
      <c r="I143">
        <v>126.6</v>
      </c>
    </row>
    <row r="144" spans="1:9" x14ac:dyDescent="0.2">
      <c r="A144" t="s">
        <v>9</v>
      </c>
      <c r="B144" t="s">
        <v>152</v>
      </c>
      <c r="C144">
        <v>3910</v>
      </c>
      <c r="D144">
        <v>27</v>
      </c>
      <c r="E144">
        <v>1.18</v>
      </c>
      <c r="F144">
        <v>5466</v>
      </c>
      <c r="G144">
        <v>391773</v>
      </c>
      <c r="H144">
        <v>8.0000000000000002E-3</v>
      </c>
      <c r="I144">
        <v>127</v>
      </c>
    </row>
    <row r="145" spans="1:9" x14ac:dyDescent="0.2">
      <c r="A145" t="s">
        <v>9</v>
      </c>
      <c r="B145" t="s">
        <v>153</v>
      </c>
      <c r="C145">
        <v>3939</v>
      </c>
      <c r="D145">
        <v>29</v>
      </c>
      <c r="E145">
        <v>1.17</v>
      </c>
      <c r="F145">
        <v>6574</v>
      </c>
      <c r="G145">
        <v>398347</v>
      </c>
      <c r="H145">
        <v>7.0000000000000001E-3</v>
      </c>
      <c r="I145">
        <v>148.4</v>
      </c>
    </row>
    <row r="146" spans="1:9" x14ac:dyDescent="0.2">
      <c r="A146" t="s">
        <v>9</v>
      </c>
      <c r="B146" t="s">
        <v>154</v>
      </c>
      <c r="C146">
        <v>3964</v>
      </c>
      <c r="D146">
        <v>25</v>
      </c>
      <c r="E146">
        <v>1.17</v>
      </c>
      <c r="F146">
        <v>4325</v>
      </c>
      <c r="G146">
        <v>402672</v>
      </c>
      <c r="H146">
        <v>6.0000000000000001E-3</v>
      </c>
      <c r="I146">
        <v>169.2</v>
      </c>
    </row>
    <row r="147" spans="1:9" x14ac:dyDescent="0.2">
      <c r="A147" t="s">
        <v>9</v>
      </c>
      <c r="B147" t="s">
        <v>155</v>
      </c>
      <c r="C147">
        <v>3983</v>
      </c>
      <c r="D147">
        <v>19</v>
      </c>
      <c r="E147">
        <v>1.17</v>
      </c>
      <c r="F147">
        <v>3368</v>
      </c>
      <c r="G147">
        <v>406040</v>
      </c>
      <c r="H147">
        <v>6.0000000000000001E-3</v>
      </c>
      <c r="I147">
        <v>165.3</v>
      </c>
    </row>
    <row r="148" spans="1:9" x14ac:dyDescent="0.2">
      <c r="A148" t="s">
        <v>9</v>
      </c>
      <c r="B148" t="s">
        <v>156</v>
      </c>
      <c r="C148">
        <v>4007</v>
      </c>
      <c r="D148">
        <v>24</v>
      </c>
      <c r="E148">
        <v>1.17</v>
      </c>
      <c r="F148">
        <v>4726</v>
      </c>
      <c r="G148">
        <v>410766</v>
      </c>
      <c r="H148">
        <v>6.0000000000000001E-3</v>
      </c>
      <c r="I148">
        <v>180.6</v>
      </c>
    </row>
    <row r="149" spans="1:9" x14ac:dyDescent="0.2">
      <c r="A149" t="s">
        <v>9</v>
      </c>
      <c r="B149" t="s">
        <v>157</v>
      </c>
      <c r="C149">
        <v>4012</v>
      </c>
      <c r="D149">
        <v>5</v>
      </c>
      <c r="E149">
        <v>1.18</v>
      </c>
      <c r="F149">
        <v>2994</v>
      </c>
      <c r="G149">
        <v>413760</v>
      </c>
      <c r="H149">
        <v>6.0000000000000001E-3</v>
      </c>
      <c r="I149">
        <v>168.3</v>
      </c>
    </row>
    <row r="150" spans="1:9" x14ac:dyDescent="0.2">
      <c r="A150" t="s">
        <v>9</v>
      </c>
      <c r="B150" t="s">
        <v>158</v>
      </c>
      <c r="C150">
        <v>4048</v>
      </c>
      <c r="D150">
        <v>36</v>
      </c>
      <c r="E150">
        <v>1.2</v>
      </c>
      <c r="F150">
        <v>6146</v>
      </c>
      <c r="G150">
        <v>419906</v>
      </c>
      <c r="H150">
        <v>5.0000000000000001E-3</v>
      </c>
      <c r="I150">
        <v>203.6</v>
      </c>
    </row>
    <row r="151" spans="1:9" x14ac:dyDescent="0.2">
      <c r="A151" t="s">
        <v>9</v>
      </c>
      <c r="B151" t="s">
        <v>159</v>
      </c>
      <c r="C151">
        <v>4077</v>
      </c>
      <c r="D151">
        <v>29</v>
      </c>
      <c r="E151">
        <v>1.21</v>
      </c>
      <c r="F151">
        <v>4769</v>
      </c>
      <c r="G151">
        <v>424675</v>
      </c>
      <c r="H151">
        <v>5.0000000000000001E-3</v>
      </c>
      <c r="I151">
        <v>197</v>
      </c>
    </row>
    <row r="152" spans="1:9" x14ac:dyDescent="0.2">
      <c r="A152" t="s">
        <v>9</v>
      </c>
      <c r="B152" t="s">
        <v>160</v>
      </c>
      <c r="C152">
        <v>4110</v>
      </c>
      <c r="D152">
        <v>33</v>
      </c>
      <c r="E152">
        <v>1.23</v>
      </c>
      <c r="F152">
        <v>6189</v>
      </c>
      <c r="G152">
        <v>430864</v>
      </c>
      <c r="H152">
        <v>5.0000000000000001E-3</v>
      </c>
      <c r="I152">
        <v>190.1</v>
      </c>
    </row>
    <row r="153" spans="1:9" x14ac:dyDescent="0.2">
      <c r="A153" t="s">
        <v>9</v>
      </c>
      <c r="B153" t="s">
        <v>161</v>
      </c>
      <c r="C153">
        <v>4135</v>
      </c>
      <c r="D153">
        <v>25</v>
      </c>
      <c r="E153">
        <v>1.25</v>
      </c>
      <c r="F153">
        <v>5646</v>
      </c>
      <c r="G153">
        <v>436510</v>
      </c>
      <c r="H153">
        <v>5.0000000000000001E-3</v>
      </c>
      <c r="I153">
        <v>197.9</v>
      </c>
    </row>
    <row r="154" spans="1:9" x14ac:dyDescent="0.2">
      <c r="A154" t="s">
        <v>9</v>
      </c>
      <c r="B154" t="s">
        <v>162</v>
      </c>
      <c r="C154">
        <v>4166</v>
      </c>
      <c r="D154">
        <v>31</v>
      </c>
      <c r="E154">
        <v>1.27</v>
      </c>
      <c r="F154">
        <f>I154*D154</f>
        <v>6107</v>
      </c>
      <c r="G154">
        <f>G153+F154</f>
        <v>442617</v>
      </c>
      <c r="H154">
        <v>5.0000000000000001E-3</v>
      </c>
      <c r="I154">
        <v>197</v>
      </c>
    </row>
    <row r="155" spans="1:9" x14ac:dyDescent="0.2">
      <c r="A155" t="s">
        <v>9</v>
      </c>
      <c r="B155" t="s">
        <v>163</v>
      </c>
      <c r="C155">
        <v>4193</v>
      </c>
      <c r="D155">
        <v>27</v>
      </c>
      <c r="E155">
        <v>1.3</v>
      </c>
      <c r="F155">
        <f>I155*D155</f>
        <v>5359.5</v>
      </c>
      <c r="G155">
        <v>447685</v>
      </c>
      <c r="H155">
        <v>5.0000000000000001E-3</v>
      </c>
      <c r="I155">
        <v>198.5</v>
      </c>
    </row>
    <row r="156" spans="1:9" x14ac:dyDescent="0.2">
      <c r="A156" t="s">
        <v>9</v>
      </c>
      <c r="B156" t="s">
        <v>164</v>
      </c>
      <c r="C156">
        <v>4227</v>
      </c>
      <c r="D156">
        <v>34</v>
      </c>
      <c r="E156">
        <v>1.33</v>
      </c>
      <c r="F156">
        <v>3632</v>
      </c>
      <c r="G156">
        <v>451317</v>
      </c>
      <c r="H156">
        <v>6.0000000000000001E-3</v>
      </c>
      <c r="I156">
        <v>174.7</v>
      </c>
    </row>
    <row r="157" spans="1:9" x14ac:dyDescent="0.2">
      <c r="A157" t="s">
        <v>9</v>
      </c>
      <c r="B157" t="s">
        <v>165</v>
      </c>
      <c r="C157">
        <v>4279</v>
      </c>
      <c r="D157">
        <v>52</v>
      </c>
      <c r="E157">
        <v>1.36</v>
      </c>
      <c r="F157">
        <v>6223</v>
      </c>
      <c r="G157">
        <v>457540</v>
      </c>
      <c r="H157">
        <v>6.0000000000000001E-3</v>
      </c>
      <c r="I157">
        <v>162.9</v>
      </c>
    </row>
    <row r="158" spans="1:9" x14ac:dyDescent="0.2">
      <c r="A158" t="s">
        <v>9</v>
      </c>
      <c r="B158" t="s">
        <v>166</v>
      </c>
      <c r="C158">
        <v>4336</v>
      </c>
      <c r="D158">
        <v>57</v>
      </c>
      <c r="E158">
        <v>1.38</v>
      </c>
      <c r="F158">
        <v>53889</v>
      </c>
      <c r="G158">
        <v>511429</v>
      </c>
      <c r="H158">
        <v>3.0000000000000001E-3</v>
      </c>
      <c r="I158">
        <v>334.9</v>
      </c>
    </row>
    <row r="159" spans="1:9" x14ac:dyDescent="0.2">
      <c r="A159" t="s">
        <v>9</v>
      </c>
      <c r="B159" t="s">
        <v>167</v>
      </c>
      <c r="C159">
        <v>4401</v>
      </c>
      <c r="D159">
        <v>65</v>
      </c>
      <c r="E159">
        <v>1.41</v>
      </c>
      <c r="F159">
        <v>8458</v>
      </c>
      <c r="G159">
        <v>519887</v>
      </c>
      <c r="H159">
        <v>3.0000000000000001E-3</v>
      </c>
      <c r="I159">
        <v>305.89999999999998</v>
      </c>
    </row>
    <row r="160" spans="1:9" x14ac:dyDescent="0.2">
      <c r="A160" t="s">
        <v>9</v>
      </c>
      <c r="B160" t="s">
        <v>168</v>
      </c>
      <c r="C160">
        <v>4477</v>
      </c>
      <c r="D160">
        <v>76</v>
      </c>
      <c r="E160">
        <v>1.42</v>
      </c>
      <c r="F160">
        <f>I160*D160</f>
        <v>20702.399999999998</v>
      </c>
      <c r="G160">
        <f>G159+F160</f>
        <v>540589.4</v>
      </c>
      <c r="H160">
        <v>4.0000000000000001E-3</v>
      </c>
      <c r="I160">
        <v>272.39999999999998</v>
      </c>
    </row>
    <row r="161" spans="1:9" x14ac:dyDescent="0.2">
      <c r="A161" t="s">
        <v>9</v>
      </c>
      <c r="B161" t="s">
        <v>169</v>
      </c>
      <c r="C161">
        <v>4587</v>
      </c>
      <c r="D161">
        <v>110</v>
      </c>
      <c r="E161">
        <v>1.44</v>
      </c>
      <c r="F161">
        <f>I161*D161</f>
        <v>25443</v>
      </c>
      <c r="G161">
        <v>539493</v>
      </c>
      <c r="H161">
        <v>4.0000000000000001E-3</v>
      </c>
      <c r="I161">
        <v>231.3</v>
      </c>
    </row>
    <row r="162" spans="1:9" x14ac:dyDescent="0.2">
      <c r="A162" t="s">
        <v>9</v>
      </c>
      <c r="B162" t="s">
        <v>170</v>
      </c>
      <c r="C162">
        <v>4662</v>
      </c>
      <c r="D162">
        <v>75</v>
      </c>
      <c r="E162">
        <v>1.44</v>
      </c>
      <c r="F162">
        <v>5946</v>
      </c>
      <c r="G162">
        <v>545439</v>
      </c>
      <c r="H162">
        <v>5.0000000000000001E-3</v>
      </c>
      <c r="I162">
        <v>208.4</v>
      </c>
    </row>
    <row r="163" spans="1:9" x14ac:dyDescent="0.2">
      <c r="A163" t="s">
        <v>9</v>
      </c>
      <c r="B163" t="s">
        <v>171</v>
      </c>
      <c r="C163">
        <v>4737</v>
      </c>
      <c r="D163">
        <v>75</v>
      </c>
      <c r="E163">
        <v>1.44</v>
      </c>
      <c r="F163">
        <v>19417</v>
      </c>
      <c r="G163">
        <v>564856</v>
      </c>
      <c r="H163">
        <v>4.0000000000000001E-3</v>
      </c>
      <c r="I163">
        <v>222.6</v>
      </c>
    </row>
    <row r="164" spans="1:9" x14ac:dyDescent="0.2">
      <c r="A164" t="s">
        <v>9</v>
      </c>
      <c r="B164" t="s">
        <v>172</v>
      </c>
      <c r="C164">
        <v>4855</v>
      </c>
      <c r="D164">
        <v>118</v>
      </c>
      <c r="E164">
        <v>1.45</v>
      </c>
      <c r="F164">
        <v>34853</v>
      </c>
      <c r="G164">
        <v>599709</v>
      </c>
      <c r="H164">
        <v>4.0000000000000001E-3</v>
      </c>
      <c r="I164">
        <v>246.8</v>
      </c>
    </row>
    <row r="165" spans="1:9" x14ac:dyDescent="0.2">
      <c r="A165" t="s">
        <v>9</v>
      </c>
      <c r="B165" t="s">
        <v>173</v>
      </c>
      <c r="C165">
        <v>4974</v>
      </c>
      <c r="D165">
        <v>119</v>
      </c>
      <c r="E165">
        <v>1.45</v>
      </c>
      <c r="F165">
        <v>9874</v>
      </c>
      <c r="G165">
        <v>609583</v>
      </c>
      <c r="H165">
        <v>6.0000000000000001E-3</v>
      </c>
      <c r="I165">
        <v>153.80000000000001</v>
      </c>
    </row>
    <row r="166" spans="1:9" x14ac:dyDescent="0.2">
      <c r="A166" t="s">
        <v>9</v>
      </c>
      <c r="B166" t="s">
        <v>174</v>
      </c>
      <c r="C166">
        <v>5123</v>
      </c>
      <c r="D166">
        <v>149</v>
      </c>
      <c r="E166">
        <v>1.45</v>
      </c>
      <c r="F166">
        <v>9810</v>
      </c>
      <c r="G166">
        <v>619393</v>
      </c>
      <c r="H166">
        <v>7.0000000000000001E-3</v>
      </c>
      <c r="I166">
        <v>137.80000000000001</v>
      </c>
    </row>
    <row r="167" spans="1:9" x14ac:dyDescent="0.2">
      <c r="A167" t="s">
        <v>9</v>
      </c>
      <c r="B167" t="s">
        <v>175</v>
      </c>
      <c r="C167">
        <v>5270</v>
      </c>
      <c r="D167">
        <v>147</v>
      </c>
      <c r="E167">
        <v>1.44</v>
      </c>
      <c r="F167">
        <v>11590</v>
      </c>
      <c r="G167">
        <v>630983</v>
      </c>
      <c r="H167">
        <v>8.0000000000000002E-3</v>
      </c>
      <c r="I167">
        <v>127.7</v>
      </c>
    </row>
    <row r="168" spans="1:9" x14ac:dyDescent="0.2">
      <c r="A168" t="s">
        <v>9</v>
      </c>
      <c r="B168" t="s">
        <v>176</v>
      </c>
      <c r="C168">
        <v>5421</v>
      </c>
      <c r="D168">
        <v>151</v>
      </c>
      <c r="E168">
        <v>1.43</v>
      </c>
      <c r="F168">
        <v>9314</v>
      </c>
      <c r="G168">
        <v>640297</v>
      </c>
      <c r="H168">
        <v>8.0000000000000002E-3</v>
      </c>
      <c r="I168">
        <v>120.9</v>
      </c>
    </row>
    <row r="169" spans="1:9" x14ac:dyDescent="0.2">
      <c r="A169" t="s">
        <v>9</v>
      </c>
      <c r="B169" t="s">
        <v>177</v>
      </c>
      <c r="C169">
        <v>5623</v>
      </c>
      <c r="D169">
        <v>202</v>
      </c>
      <c r="E169">
        <v>1.42</v>
      </c>
      <c r="F169">
        <v>10701</v>
      </c>
      <c r="G169">
        <v>650998</v>
      </c>
      <c r="H169">
        <v>8.9999999999999993E-3</v>
      </c>
      <c r="I169">
        <v>109.8</v>
      </c>
    </row>
    <row r="170" spans="1:9" x14ac:dyDescent="0.2">
      <c r="A170" t="s">
        <v>9</v>
      </c>
      <c r="B170" t="s">
        <v>178</v>
      </c>
      <c r="C170">
        <v>5749</v>
      </c>
      <c r="D170">
        <v>126</v>
      </c>
      <c r="E170">
        <v>1.41</v>
      </c>
      <c r="F170">
        <v>7180</v>
      </c>
      <c r="G170">
        <v>658178</v>
      </c>
      <c r="H170">
        <v>1.0999999999999999E-2</v>
      </c>
      <c r="I170">
        <v>92.2</v>
      </c>
    </row>
    <row r="171" spans="1:9" x14ac:dyDescent="0.2">
      <c r="A171" t="s">
        <v>9</v>
      </c>
      <c r="B171" t="s">
        <v>179</v>
      </c>
      <c r="C171">
        <v>5942</v>
      </c>
      <c r="D171">
        <v>193</v>
      </c>
      <c r="E171">
        <v>1.4</v>
      </c>
      <c r="F171">
        <v>10561</v>
      </c>
      <c r="G171">
        <v>668739</v>
      </c>
      <c r="H171">
        <v>1.6E-2</v>
      </c>
      <c r="I171">
        <v>63.5</v>
      </c>
    </row>
    <row r="172" spans="1:9" x14ac:dyDescent="0.2">
      <c r="A172" t="s">
        <v>9</v>
      </c>
      <c r="B172" t="s">
        <v>180</v>
      </c>
      <c r="C172">
        <v>6177</v>
      </c>
      <c r="D172">
        <v>235</v>
      </c>
      <c r="E172">
        <v>1.38</v>
      </c>
      <c r="F172">
        <v>11046</v>
      </c>
      <c r="G172">
        <v>679785</v>
      </c>
      <c r="H172">
        <v>1.7000000000000001E-2</v>
      </c>
      <c r="I172">
        <v>58.4</v>
      </c>
    </row>
    <row r="173" spans="1:9" x14ac:dyDescent="0.2">
      <c r="A173" t="s">
        <v>9</v>
      </c>
      <c r="B173" t="s">
        <v>181</v>
      </c>
      <c r="C173">
        <v>6381</v>
      </c>
      <c r="D173">
        <v>204</v>
      </c>
      <c r="E173">
        <v>1.36</v>
      </c>
      <c r="F173">
        <v>7553</v>
      </c>
      <c r="G173">
        <v>687338</v>
      </c>
      <c r="H173">
        <v>1.9E-2</v>
      </c>
      <c r="I173">
        <v>54</v>
      </c>
    </row>
    <row r="174" spans="1:9" x14ac:dyDescent="0.2">
      <c r="A174" t="s">
        <v>9</v>
      </c>
      <c r="B174" t="s">
        <v>182</v>
      </c>
      <c r="C174">
        <v>6632</v>
      </c>
      <c r="D174">
        <v>251</v>
      </c>
      <c r="E174">
        <v>1.35</v>
      </c>
      <c r="F174">
        <v>17583</v>
      </c>
      <c r="G174">
        <v>704921</v>
      </c>
      <c r="H174">
        <v>1.7999999999999999E-2</v>
      </c>
      <c r="I174">
        <v>54.3</v>
      </c>
    </row>
    <row r="175" spans="1:9" x14ac:dyDescent="0.2">
      <c r="A175" t="s">
        <v>9</v>
      </c>
      <c r="B175" t="s">
        <v>183</v>
      </c>
      <c r="C175">
        <v>6858</v>
      </c>
      <c r="D175">
        <v>226</v>
      </c>
      <c r="E175">
        <v>1.32</v>
      </c>
      <c r="F175">
        <v>10582</v>
      </c>
      <c r="G175">
        <v>715503</v>
      </c>
      <c r="H175">
        <v>1.9E-2</v>
      </c>
      <c r="I175">
        <v>52.3</v>
      </c>
    </row>
    <row r="176" spans="1:9" x14ac:dyDescent="0.2">
      <c r="A176" t="s">
        <v>9</v>
      </c>
      <c r="B176" t="s">
        <v>184</v>
      </c>
      <c r="C176">
        <v>7075</v>
      </c>
      <c r="D176">
        <v>217</v>
      </c>
      <c r="E176">
        <v>1.3</v>
      </c>
      <c r="F176">
        <v>3808</v>
      </c>
      <c r="G176">
        <v>719311</v>
      </c>
      <c r="H176">
        <v>2.1000000000000001E-2</v>
      </c>
      <c r="I176">
        <v>47</v>
      </c>
    </row>
    <row r="177" spans="1:9" x14ac:dyDescent="0.2">
      <c r="A177" t="s">
        <v>9</v>
      </c>
      <c r="B177" t="s">
        <v>185</v>
      </c>
      <c r="C177">
        <v>7222</v>
      </c>
      <c r="D177">
        <v>147</v>
      </c>
      <c r="E177">
        <v>1.28</v>
      </c>
      <c r="F177">
        <v>7650</v>
      </c>
      <c r="G177">
        <v>726961</v>
      </c>
      <c r="H177">
        <v>2.1000000000000001E-2</v>
      </c>
      <c r="I177">
        <v>46.7</v>
      </c>
    </row>
    <row r="178" spans="1:9" x14ac:dyDescent="0.2">
      <c r="A178" t="s">
        <v>9</v>
      </c>
      <c r="B178" t="s">
        <v>186</v>
      </c>
      <c r="C178">
        <v>7472</v>
      </c>
      <c r="D178">
        <v>250</v>
      </c>
      <c r="E178">
        <v>1.27</v>
      </c>
      <c r="F178">
        <v>13910</v>
      </c>
      <c r="G178">
        <v>740871</v>
      </c>
      <c r="H178">
        <v>2.1000000000000001E-2</v>
      </c>
      <c r="I178">
        <v>47.1</v>
      </c>
    </row>
    <row r="179" spans="1:9" x14ac:dyDescent="0.2">
      <c r="A179" t="s">
        <v>9</v>
      </c>
      <c r="B179" t="s">
        <v>187</v>
      </c>
      <c r="C179">
        <v>7684</v>
      </c>
      <c r="D179">
        <v>212</v>
      </c>
      <c r="E179">
        <v>1.25</v>
      </c>
      <c r="F179">
        <v>63411</v>
      </c>
      <c r="G179">
        <v>804282</v>
      </c>
      <c r="H179">
        <v>1.2E-2</v>
      </c>
      <c r="I179">
        <v>82.6</v>
      </c>
    </row>
    <row r="180" spans="1:9" x14ac:dyDescent="0.2">
      <c r="A180" t="s">
        <v>9</v>
      </c>
      <c r="B180" t="s">
        <v>188</v>
      </c>
      <c r="C180">
        <v>7934</v>
      </c>
      <c r="D180">
        <v>250</v>
      </c>
      <c r="E180">
        <v>1.24</v>
      </c>
      <c r="F180">
        <v>12168</v>
      </c>
      <c r="G180">
        <v>816450</v>
      </c>
      <c r="H180">
        <v>1.2E-2</v>
      </c>
      <c r="I180">
        <v>83.1</v>
      </c>
    </row>
    <row r="181" spans="1:9" x14ac:dyDescent="0.2">
      <c r="A181" t="s">
        <v>9</v>
      </c>
      <c r="B181" t="s">
        <v>189</v>
      </c>
      <c r="C181">
        <v>8138</v>
      </c>
      <c r="D181">
        <v>204</v>
      </c>
      <c r="E181">
        <v>1.22</v>
      </c>
      <c r="F181">
        <f>I181*D181</f>
        <v>16544.399999999998</v>
      </c>
      <c r="G181">
        <f>G180+F181</f>
        <v>832994.4</v>
      </c>
      <c r="H181">
        <v>1.2E-2</v>
      </c>
      <c r="I181">
        <v>81.099999999999994</v>
      </c>
    </row>
    <row r="182" spans="1:9" x14ac:dyDescent="0.2">
      <c r="A182" t="s">
        <v>9</v>
      </c>
      <c r="B182" t="s">
        <v>190</v>
      </c>
      <c r="C182">
        <v>8381</v>
      </c>
      <c r="D182">
        <v>243</v>
      </c>
      <c r="E182">
        <v>1.21</v>
      </c>
      <c r="F182">
        <f>I182*D182</f>
        <v>19512.899999999998</v>
      </c>
      <c r="G182">
        <f>G181+F182</f>
        <v>852507.3</v>
      </c>
      <c r="H182">
        <v>1.2E-2</v>
      </c>
      <c r="I182">
        <v>80.3</v>
      </c>
    </row>
    <row r="183" spans="1:9" x14ac:dyDescent="0.2">
      <c r="A183" t="s">
        <v>9</v>
      </c>
      <c r="B183" t="s">
        <v>191</v>
      </c>
      <c r="C183">
        <v>8664</v>
      </c>
      <c r="D183">
        <v>283</v>
      </c>
      <c r="E183">
        <v>1.19</v>
      </c>
      <c r="F183">
        <f>I183*D183</f>
        <v>22979.600000000002</v>
      </c>
      <c r="G183">
        <v>848380</v>
      </c>
      <c r="H183">
        <v>1.2E-2</v>
      </c>
      <c r="I183">
        <v>81.2</v>
      </c>
    </row>
    <row r="184" spans="1:9" x14ac:dyDescent="0.2">
      <c r="A184" t="s">
        <v>9</v>
      </c>
      <c r="B184" t="s">
        <v>192</v>
      </c>
      <c r="C184">
        <v>8819</v>
      </c>
      <c r="D184">
        <v>155</v>
      </c>
      <c r="E184">
        <v>1.18</v>
      </c>
      <c r="F184">
        <v>9758</v>
      </c>
      <c r="G184">
        <v>858138</v>
      </c>
      <c r="H184">
        <v>1.2E-2</v>
      </c>
      <c r="I184">
        <v>82.1</v>
      </c>
    </row>
    <row r="185" spans="1:9" x14ac:dyDescent="0.2">
      <c r="A185" t="s">
        <v>9</v>
      </c>
      <c r="B185" t="s">
        <v>193</v>
      </c>
      <c r="C185">
        <v>8987</v>
      </c>
      <c r="D185">
        <v>168</v>
      </c>
      <c r="E185">
        <v>1.17</v>
      </c>
      <c r="F185">
        <v>14412</v>
      </c>
      <c r="G185">
        <v>872550</v>
      </c>
      <c r="H185">
        <v>1.2E-2</v>
      </c>
      <c r="I185">
        <v>86.9</v>
      </c>
    </row>
    <row r="186" spans="1:9" x14ac:dyDescent="0.2">
      <c r="A186" t="s">
        <v>9</v>
      </c>
      <c r="B186" t="s">
        <v>194</v>
      </c>
      <c r="C186">
        <v>9280</v>
      </c>
      <c r="D186">
        <v>293</v>
      </c>
      <c r="E186">
        <v>1.1599999999999999</v>
      </c>
      <c r="F186">
        <f>I186*D186</f>
        <v>15353.199999999999</v>
      </c>
      <c r="G186">
        <f>G185+F186</f>
        <v>887903.2</v>
      </c>
      <c r="H186">
        <v>1.9E-2</v>
      </c>
      <c r="I186">
        <v>52.4</v>
      </c>
    </row>
    <row r="187" spans="1:9" x14ac:dyDescent="0.2">
      <c r="A187" t="s">
        <v>9</v>
      </c>
      <c r="B187" t="s">
        <v>195</v>
      </c>
      <c r="C187">
        <v>9531</v>
      </c>
      <c r="D187">
        <v>251</v>
      </c>
      <c r="E187">
        <v>1.1499999999999999</v>
      </c>
      <c r="F187">
        <f>I187*D187</f>
        <v>13679.5</v>
      </c>
      <c r="G187">
        <v>903432</v>
      </c>
      <c r="H187">
        <v>1.7999999999999999E-2</v>
      </c>
      <c r="I187">
        <v>54.5</v>
      </c>
    </row>
    <row r="188" spans="1:9" x14ac:dyDescent="0.2">
      <c r="A188" t="s">
        <v>9</v>
      </c>
      <c r="B188" t="s">
        <v>196</v>
      </c>
      <c r="C188">
        <v>9800</v>
      </c>
      <c r="D188">
        <v>269</v>
      </c>
      <c r="E188">
        <v>1.1399999999999999</v>
      </c>
      <c r="F188">
        <v>13833</v>
      </c>
      <c r="G188">
        <v>917265</v>
      </c>
      <c r="H188">
        <v>1.7999999999999999E-2</v>
      </c>
      <c r="I188">
        <v>54.3</v>
      </c>
    </row>
    <row r="189" spans="1:9" x14ac:dyDescent="0.2">
      <c r="A189" t="s">
        <v>9</v>
      </c>
      <c r="B189" t="s">
        <v>197</v>
      </c>
      <c r="C189">
        <v>9977</v>
      </c>
      <c r="D189">
        <v>177</v>
      </c>
      <c r="E189">
        <v>1.1200000000000001</v>
      </c>
      <c r="F189">
        <v>13737</v>
      </c>
      <c r="G189">
        <v>931002</v>
      </c>
      <c r="H189">
        <v>1.7000000000000001E-2</v>
      </c>
      <c r="I189">
        <v>58.4</v>
      </c>
    </row>
    <row r="190" spans="1:9" x14ac:dyDescent="0.2">
      <c r="A190" t="s">
        <v>9</v>
      </c>
      <c r="B190" t="s">
        <v>198</v>
      </c>
      <c r="C190">
        <v>10134</v>
      </c>
      <c r="D190">
        <v>157</v>
      </c>
      <c r="E190">
        <v>1.1200000000000001</v>
      </c>
      <c r="F190">
        <v>9880</v>
      </c>
      <c r="G190">
        <v>940882</v>
      </c>
      <c r="H190">
        <v>1.6E-2</v>
      </c>
      <c r="I190">
        <v>62.9</v>
      </c>
    </row>
    <row r="191" spans="1:9" x14ac:dyDescent="0.2">
      <c r="A191" t="s">
        <v>9</v>
      </c>
      <c r="B191" t="s">
        <v>199</v>
      </c>
      <c r="C191">
        <v>10317</v>
      </c>
      <c r="D191">
        <v>183</v>
      </c>
      <c r="E191">
        <v>1.1100000000000001</v>
      </c>
      <c r="F191">
        <v>8485</v>
      </c>
      <c r="G191">
        <v>949367</v>
      </c>
      <c r="H191">
        <v>1.6E-2</v>
      </c>
      <c r="I191">
        <v>60.9</v>
      </c>
    </row>
    <row r="192" spans="1:9" x14ac:dyDescent="0.2">
      <c r="A192" t="s">
        <v>9</v>
      </c>
      <c r="B192" t="s">
        <v>200</v>
      </c>
      <c r="C192">
        <v>10524</v>
      </c>
      <c r="D192">
        <v>207</v>
      </c>
      <c r="E192">
        <v>1.1100000000000001</v>
      </c>
      <c r="F192">
        <v>16979</v>
      </c>
      <c r="G192">
        <v>966346</v>
      </c>
      <c r="H192">
        <v>1.6E-2</v>
      </c>
      <c r="I192">
        <v>61</v>
      </c>
    </row>
    <row r="193" spans="1:9" x14ac:dyDescent="0.2">
      <c r="A193" t="s">
        <v>9</v>
      </c>
      <c r="B193" t="s">
        <v>201</v>
      </c>
      <c r="C193">
        <v>10757</v>
      </c>
      <c r="D193">
        <v>233</v>
      </c>
      <c r="E193">
        <v>1.1100000000000001</v>
      </c>
      <c r="F193">
        <v>14154</v>
      </c>
      <c r="G193">
        <v>980500</v>
      </c>
      <c r="H193">
        <v>1.6E-2</v>
      </c>
      <c r="I193">
        <v>62.6</v>
      </c>
    </row>
    <row r="194" spans="1:9" x14ac:dyDescent="0.2">
      <c r="A194" t="s">
        <v>9</v>
      </c>
      <c r="B194" t="s">
        <v>202</v>
      </c>
      <c r="C194">
        <v>10998</v>
      </c>
      <c r="D194">
        <v>241</v>
      </c>
      <c r="E194">
        <v>1.1100000000000001</v>
      </c>
      <c r="F194">
        <v>12066</v>
      </c>
      <c r="G194">
        <v>992566</v>
      </c>
      <c r="H194">
        <v>1.6E-2</v>
      </c>
      <c r="I194">
        <v>60.8</v>
      </c>
    </row>
    <row r="195" spans="1:9" x14ac:dyDescent="0.2">
      <c r="A195" t="s">
        <v>9</v>
      </c>
      <c r="B195" t="s">
        <v>203</v>
      </c>
      <c r="C195">
        <v>11200</v>
      </c>
      <c r="D195">
        <v>202</v>
      </c>
      <c r="E195">
        <v>1.1000000000000001</v>
      </c>
      <c r="F195">
        <v>10576</v>
      </c>
      <c r="G195">
        <v>1003142</v>
      </c>
      <c r="H195">
        <v>1.6E-2</v>
      </c>
      <c r="I195">
        <v>61.3</v>
      </c>
    </row>
    <row r="196" spans="1:9" x14ac:dyDescent="0.2">
      <c r="A196" t="s">
        <v>9</v>
      </c>
      <c r="B196" t="s">
        <v>204</v>
      </c>
      <c r="C196">
        <v>11386</v>
      </c>
      <c r="D196">
        <v>186</v>
      </c>
      <c r="E196">
        <v>1.1000000000000001</v>
      </c>
      <c r="F196">
        <v>11922</v>
      </c>
      <c r="G196">
        <v>1015064</v>
      </c>
      <c r="H196">
        <v>1.7000000000000001E-2</v>
      </c>
      <c r="I196">
        <v>59.7</v>
      </c>
    </row>
    <row r="197" spans="1:9" x14ac:dyDescent="0.2">
      <c r="A197" t="s">
        <v>9</v>
      </c>
      <c r="B197" t="s">
        <v>205</v>
      </c>
      <c r="C197">
        <v>11524</v>
      </c>
      <c r="D197">
        <v>138</v>
      </c>
      <c r="E197">
        <v>1.1000000000000001</v>
      </c>
      <c r="F197">
        <f t="shared" ref="F197:F204" si="4">I197*D197</f>
        <v>8638.8000000000011</v>
      </c>
      <c r="G197">
        <f>G196+F197</f>
        <v>1023702.8</v>
      </c>
      <c r="H197">
        <v>1.6E-2</v>
      </c>
      <c r="I197">
        <v>62.6</v>
      </c>
    </row>
    <row r="198" spans="1:9" x14ac:dyDescent="0.2">
      <c r="A198" t="s">
        <v>9</v>
      </c>
      <c r="B198" t="s">
        <v>206</v>
      </c>
      <c r="C198">
        <v>11663</v>
      </c>
      <c r="D198">
        <v>139</v>
      </c>
      <c r="E198">
        <v>1.1100000000000001</v>
      </c>
      <c r="F198">
        <f t="shared" si="4"/>
        <v>9424.1999999999989</v>
      </c>
      <c r="G198">
        <f t="shared" ref="G198:G199" si="5">G197+F198</f>
        <v>1033127</v>
      </c>
      <c r="H198">
        <v>1.4999999999999999E-2</v>
      </c>
      <c r="I198">
        <v>67.8</v>
      </c>
    </row>
    <row r="199" spans="1:9" x14ac:dyDescent="0.2">
      <c r="A199" t="s">
        <v>9</v>
      </c>
      <c r="B199" t="s">
        <v>207</v>
      </c>
      <c r="C199">
        <v>11832</v>
      </c>
      <c r="D199">
        <v>169</v>
      </c>
      <c r="E199">
        <v>1.1200000000000001</v>
      </c>
      <c r="F199">
        <f t="shared" si="4"/>
        <v>11255.4</v>
      </c>
      <c r="G199">
        <f t="shared" si="5"/>
        <v>1044382.4</v>
      </c>
      <c r="H199">
        <v>1.4999999999999999E-2</v>
      </c>
      <c r="I199">
        <v>66.599999999999994</v>
      </c>
    </row>
    <row r="200" spans="1:9" x14ac:dyDescent="0.2">
      <c r="A200" t="s">
        <v>9</v>
      </c>
      <c r="B200" t="s">
        <v>208</v>
      </c>
      <c r="C200">
        <v>12080</v>
      </c>
      <c r="D200">
        <v>248</v>
      </c>
      <c r="E200">
        <v>1.1299999999999999</v>
      </c>
      <c r="F200">
        <f t="shared" si="4"/>
        <v>16095.2</v>
      </c>
      <c r="G200">
        <v>1066305</v>
      </c>
      <c r="H200">
        <v>1.4999999999999999E-2</v>
      </c>
      <c r="I200">
        <v>64.900000000000006</v>
      </c>
    </row>
    <row r="201" spans="1:9" x14ac:dyDescent="0.2">
      <c r="A201" t="s">
        <v>9</v>
      </c>
      <c r="B201" t="s">
        <v>209</v>
      </c>
      <c r="C201">
        <v>12452</v>
      </c>
      <c r="D201">
        <v>372</v>
      </c>
      <c r="E201">
        <v>1.1399999999999999</v>
      </c>
      <c r="F201">
        <f t="shared" si="4"/>
        <v>22468.799999999999</v>
      </c>
      <c r="G201">
        <f>G200+F201</f>
        <v>1088773.8</v>
      </c>
      <c r="H201">
        <v>1.7000000000000001E-2</v>
      </c>
      <c r="I201">
        <v>60.4</v>
      </c>
    </row>
    <row r="202" spans="1:9" x14ac:dyDescent="0.2">
      <c r="A202" t="s">
        <v>9</v>
      </c>
      <c r="B202" t="s">
        <v>210</v>
      </c>
      <c r="C202">
        <v>12734</v>
      </c>
      <c r="D202">
        <v>282</v>
      </c>
      <c r="E202">
        <v>1.1399999999999999</v>
      </c>
      <c r="F202">
        <f t="shared" si="4"/>
        <v>16779</v>
      </c>
      <c r="G202">
        <v>1094354</v>
      </c>
      <c r="H202">
        <v>1.7000000000000001E-2</v>
      </c>
      <c r="I202">
        <v>59.5</v>
      </c>
    </row>
    <row r="203" spans="1:9" x14ac:dyDescent="0.2">
      <c r="A203" t="s">
        <v>9</v>
      </c>
      <c r="B203" t="s">
        <v>211</v>
      </c>
      <c r="C203">
        <v>13036</v>
      </c>
      <c r="D203">
        <v>302</v>
      </c>
      <c r="E203">
        <v>1.1399999999999999</v>
      </c>
      <c r="F203">
        <f t="shared" si="4"/>
        <v>17395.2</v>
      </c>
      <c r="G203">
        <f>G202+F203</f>
        <v>1111749.2</v>
      </c>
      <c r="H203">
        <v>1.7000000000000001E-2</v>
      </c>
      <c r="I203">
        <v>57.6</v>
      </c>
    </row>
    <row r="204" spans="1:9" x14ac:dyDescent="0.2">
      <c r="A204" t="s">
        <v>9</v>
      </c>
      <c r="B204" t="s">
        <v>212</v>
      </c>
      <c r="C204">
        <v>13240</v>
      </c>
      <c r="D204">
        <v>204</v>
      </c>
      <c r="E204">
        <v>1.1399999999999999</v>
      </c>
      <c r="F204">
        <f t="shared" si="4"/>
        <v>11648.4</v>
      </c>
      <c r="G204">
        <v>1125882</v>
      </c>
      <c r="H204">
        <v>1.7999999999999999E-2</v>
      </c>
      <c r="I204">
        <v>57.1</v>
      </c>
    </row>
    <row r="205" spans="1:9" x14ac:dyDescent="0.2">
      <c r="A205" t="s">
        <v>9</v>
      </c>
      <c r="B205" t="s">
        <v>213</v>
      </c>
      <c r="C205">
        <v>13420</v>
      </c>
      <c r="D205">
        <v>180</v>
      </c>
      <c r="E205">
        <v>1.1399999999999999</v>
      </c>
      <c r="F205">
        <v>7145</v>
      </c>
      <c r="G205">
        <v>1133027</v>
      </c>
      <c r="H205">
        <v>1.9E-2</v>
      </c>
      <c r="I205">
        <v>52.6</v>
      </c>
    </row>
    <row r="206" spans="1:9" x14ac:dyDescent="0.2">
      <c r="A206" t="s">
        <v>9</v>
      </c>
      <c r="B206" t="s">
        <v>214</v>
      </c>
      <c r="C206">
        <v>13730</v>
      </c>
      <c r="D206">
        <v>310</v>
      </c>
      <c r="E206">
        <v>1.1499999999999999</v>
      </c>
      <c r="F206">
        <f>I206*D206</f>
        <v>15035</v>
      </c>
      <c r="G206">
        <f>G205+F206</f>
        <v>1148062</v>
      </c>
      <c r="H206">
        <v>2.1000000000000001E-2</v>
      </c>
      <c r="I206">
        <v>48.5</v>
      </c>
    </row>
    <row r="207" spans="1:9" x14ac:dyDescent="0.2">
      <c r="A207" t="s">
        <v>9</v>
      </c>
      <c r="B207" t="s">
        <v>215</v>
      </c>
      <c r="C207">
        <v>14041</v>
      </c>
      <c r="D207">
        <v>311</v>
      </c>
      <c r="E207">
        <v>1.1499999999999999</v>
      </c>
      <c r="F207">
        <f>I207*D207</f>
        <v>14523.7</v>
      </c>
      <c r="G207">
        <v>1157897</v>
      </c>
      <c r="H207">
        <v>2.1000000000000001E-2</v>
      </c>
      <c r="I207">
        <v>46.7</v>
      </c>
    </row>
    <row r="208" spans="1:9" x14ac:dyDescent="0.2">
      <c r="A208" t="s">
        <v>9</v>
      </c>
      <c r="B208" t="s">
        <v>216</v>
      </c>
      <c r="C208">
        <v>14400</v>
      </c>
      <c r="D208">
        <v>359</v>
      </c>
      <c r="E208">
        <v>1.1499999999999999</v>
      </c>
      <c r="F208">
        <f>I208*D208</f>
        <v>16478.099999999999</v>
      </c>
      <c r="G208">
        <f>G207+F208</f>
        <v>1174375.1000000001</v>
      </c>
      <c r="H208">
        <v>2.1999999999999999E-2</v>
      </c>
      <c r="I208">
        <v>45.9</v>
      </c>
    </row>
    <row r="209" spans="1:9" x14ac:dyDescent="0.2">
      <c r="A209" t="s">
        <v>9</v>
      </c>
      <c r="B209" t="s">
        <v>217</v>
      </c>
      <c r="C209">
        <v>14738</v>
      </c>
      <c r="D209">
        <v>338</v>
      </c>
      <c r="E209">
        <v>1.1499999999999999</v>
      </c>
      <c r="F209">
        <f>I209*D209</f>
        <v>14736.800000000001</v>
      </c>
      <c r="G209">
        <v>1181712</v>
      </c>
      <c r="H209">
        <v>2.3E-2</v>
      </c>
      <c r="I209">
        <v>43.6</v>
      </c>
    </row>
    <row r="210" spans="1:9" x14ac:dyDescent="0.2">
      <c r="A210" t="s">
        <v>9</v>
      </c>
      <c r="B210" t="s">
        <v>218</v>
      </c>
      <c r="C210">
        <v>14978</v>
      </c>
      <c r="D210">
        <v>240</v>
      </c>
      <c r="E210">
        <v>1.1399999999999999</v>
      </c>
      <c r="F210">
        <v>12301</v>
      </c>
      <c r="G210">
        <v>1194013</v>
      </c>
      <c r="H210">
        <v>2.3E-2</v>
      </c>
      <c r="I210">
        <v>43.2</v>
      </c>
    </row>
    <row r="211" spans="1:9" x14ac:dyDescent="0.2">
      <c r="A211" t="s">
        <v>9</v>
      </c>
      <c r="B211" t="s">
        <v>219</v>
      </c>
      <c r="C211">
        <v>15142</v>
      </c>
      <c r="D211">
        <v>164</v>
      </c>
      <c r="E211">
        <v>1.1399999999999999</v>
      </c>
      <c r="F211">
        <v>8200</v>
      </c>
      <c r="G211">
        <v>1202213</v>
      </c>
      <c r="H211">
        <v>2.5000000000000001E-2</v>
      </c>
      <c r="I211">
        <v>40.1</v>
      </c>
    </row>
    <row r="212" spans="1:9" x14ac:dyDescent="0.2">
      <c r="A212" t="s">
        <v>9</v>
      </c>
      <c r="B212" t="s">
        <v>220</v>
      </c>
      <c r="C212">
        <v>15595</v>
      </c>
      <c r="D212">
        <v>453</v>
      </c>
      <c r="E212">
        <v>1.1499999999999999</v>
      </c>
      <c r="F212">
        <v>7905</v>
      </c>
      <c r="G212">
        <v>1210118</v>
      </c>
      <c r="H212">
        <v>2.8000000000000001E-2</v>
      </c>
      <c r="I212">
        <v>35.4</v>
      </c>
    </row>
    <row r="213" spans="1:9" x14ac:dyDescent="0.2">
      <c r="A213" t="s">
        <v>9</v>
      </c>
      <c r="B213" t="s">
        <v>221</v>
      </c>
      <c r="C213">
        <v>15928</v>
      </c>
      <c r="D213">
        <v>333</v>
      </c>
      <c r="E213">
        <v>1.1399999999999999</v>
      </c>
      <c r="F213">
        <v>10899</v>
      </c>
      <c r="G213">
        <v>1221017</v>
      </c>
      <c r="H213">
        <v>2.9000000000000001E-2</v>
      </c>
      <c r="I213">
        <v>34.4</v>
      </c>
    </row>
    <row r="214" spans="1:9" x14ac:dyDescent="0.2">
      <c r="A214" t="s">
        <v>9</v>
      </c>
      <c r="B214" t="s">
        <v>222</v>
      </c>
      <c r="C214">
        <v>16286</v>
      </c>
      <c r="D214">
        <v>358</v>
      </c>
      <c r="E214">
        <v>1.1399999999999999</v>
      </c>
      <c r="F214">
        <v>12212</v>
      </c>
      <c r="G214">
        <v>1233229</v>
      </c>
      <c r="H214">
        <v>0.03</v>
      </c>
      <c r="I214">
        <v>33.6</v>
      </c>
    </row>
    <row r="215" spans="1:9" x14ac:dyDescent="0.2">
      <c r="A215" t="s">
        <v>9</v>
      </c>
      <c r="B215" t="s">
        <v>223</v>
      </c>
      <c r="C215">
        <v>16627</v>
      </c>
      <c r="D215">
        <v>341</v>
      </c>
      <c r="E215">
        <v>1.1399999999999999</v>
      </c>
      <c r="F215">
        <v>13134</v>
      </c>
      <c r="G215">
        <v>1246363</v>
      </c>
      <c r="H215">
        <v>2.9000000000000001E-2</v>
      </c>
      <c r="I215">
        <v>34.4</v>
      </c>
    </row>
    <row r="216" spans="1:9" x14ac:dyDescent="0.2">
      <c r="A216" t="s">
        <v>9</v>
      </c>
      <c r="B216" t="s">
        <v>224</v>
      </c>
      <c r="C216">
        <v>16913</v>
      </c>
      <c r="D216">
        <v>286</v>
      </c>
      <c r="E216">
        <v>1.1299999999999999</v>
      </c>
      <c r="F216">
        <v>10073</v>
      </c>
      <c r="G216">
        <v>1256436</v>
      </c>
      <c r="H216">
        <v>2.9000000000000001E-2</v>
      </c>
      <c r="I216">
        <v>34.4</v>
      </c>
    </row>
    <row r="217" spans="1:9" x14ac:dyDescent="0.2">
      <c r="A217" t="s">
        <v>9</v>
      </c>
      <c r="B217" t="s">
        <v>225</v>
      </c>
      <c r="C217">
        <v>17228</v>
      </c>
      <c r="D217">
        <v>315</v>
      </c>
      <c r="E217">
        <v>1.1299999999999999</v>
      </c>
      <c r="F217">
        <v>12619</v>
      </c>
      <c r="G217">
        <v>1269055</v>
      </c>
      <c r="H217">
        <v>0.03</v>
      </c>
      <c r="I217">
        <v>33.4</v>
      </c>
    </row>
    <row r="218" spans="1:9" x14ac:dyDescent="0.2">
      <c r="A218" t="s">
        <v>9</v>
      </c>
      <c r="B218" t="s">
        <v>226</v>
      </c>
      <c r="C218">
        <v>17444</v>
      </c>
      <c r="D218">
        <v>216</v>
      </c>
      <c r="E218">
        <v>1.1299999999999999</v>
      </c>
      <c r="F218">
        <v>9532</v>
      </c>
      <c r="G218">
        <v>1278587</v>
      </c>
      <c r="H218">
        <v>0.03</v>
      </c>
      <c r="I218">
        <v>33.200000000000003</v>
      </c>
    </row>
    <row r="219" spans="1:9" x14ac:dyDescent="0.2">
      <c r="A219" t="s">
        <v>9</v>
      </c>
      <c r="B219" t="s">
        <v>227</v>
      </c>
      <c r="C219">
        <v>17707</v>
      </c>
      <c r="D219">
        <v>263</v>
      </c>
      <c r="E219">
        <v>1.1399999999999999</v>
      </c>
      <c r="F219">
        <v>6107</v>
      </c>
      <c r="G219">
        <v>1284694</v>
      </c>
      <c r="H219">
        <v>2.8000000000000001E-2</v>
      </c>
      <c r="I219">
        <v>35.299999999999997</v>
      </c>
    </row>
    <row r="220" spans="1:9" x14ac:dyDescent="0.2">
      <c r="A220" t="s">
        <v>9</v>
      </c>
      <c r="B220" t="s">
        <v>228</v>
      </c>
      <c r="C220">
        <v>18123</v>
      </c>
      <c r="D220">
        <v>416</v>
      </c>
      <c r="E220">
        <v>1.1399999999999999</v>
      </c>
      <c r="F220">
        <v>12101</v>
      </c>
      <c r="G220">
        <v>1296795</v>
      </c>
      <c r="H220">
        <v>2.9000000000000001E-2</v>
      </c>
      <c r="I220">
        <v>34.5</v>
      </c>
    </row>
    <row r="221" spans="1:9" x14ac:dyDescent="0.2">
      <c r="A221" t="s">
        <v>9</v>
      </c>
      <c r="B221" t="s">
        <v>229</v>
      </c>
      <c r="C221">
        <v>18475</v>
      </c>
      <c r="D221">
        <v>352</v>
      </c>
      <c r="E221">
        <v>1.1399999999999999</v>
      </c>
      <c r="F221">
        <v>10754</v>
      </c>
      <c r="G221">
        <v>1307549</v>
      </c>
      <c r="H221">
        <v>2.9000000000000001E-2</v>
      </c>
      <c r="I221">
        <v>34</v>
      </c>
    </row>
    <row r="222" spans="1:9" x14ac:dyDescent="0.2">
      <c r="A222" t="s">
        <v>9</v>
      </c>
      <c r="B222" t="s">
        <v>230</v>
      </c>
      <c r="C222">
        <v>18886</v>
      </c>
      <c r="D222">
        <v>411</v>
      </c>
      <c r="E222">
        <v>1.1499999999999999</v>
      </c>
      <c r="F222">
        <v>10787</v>
      </c>
      <c r="G222">
        <v>1318336</v>
      </c>
      <c r="H222">
        <v>3.1E-2</v>
      </c>
      <c r="I222">
        <v>31.9</v>
      </c>
    </row>
    <row r="223" spans="1:9" x14ac:dyDescent="0.2">
      <c r="A223" t="s">
        <v>9</v>
      </c>
      <c r="B223" t="s">
        <v>231</v>
      </c>
      <c r="C223">
        <v>19346</v>
      </c>
      <c r="D223">
        <v>460</v>
      </c>
      <c r="E223">
        <v>1.1499999999999999</v>
      </c>
      <c r="F223">
        <v>9706</v>
      </c>
      <c r="G223">
        <v>1328042</v>
      </c>
      <c r="H223">
        <v>3.4000000000000002E-2</v>
      </c>
      <c r="I223">
        <v>29.4</v>
      </c>
    </row>
    <row r="224" spans="1:9" x14ac:dyDescent="0.2">
      <c r="A224" t="s">
        <v>9</v>
      </c>
      <c r="B224" t="s">
        <v>232</v>
      </c>
      <c r="C224">
        <v>19613</v>
      </c>
      <c r="D224">
        <v>267</v>
      </c>
      <c r="E224">
        <v>1.1399999999999999</v>
      </c>
      <c r="F224">
        <v>11622</v>
      </c>
      <c r="G224">
        <v>1339664</v>
      </c>
      <c r="H224">
        <v>3.4000000000000002E-2</v>
      </c>
      <c r="I224">
        <v>29.6</v>
      </c>
    </row>
    <row r="225" spans="1:9" x14ac:dyDescent="0.2">
      <c r="A225" t="s">
        <v>9</v>
      </c>
      <c r="B225" t="s">
        <v>233</v>
      </c>
      <c r="C225">
        <v>19842</v>
      </c>
      <c r="D225">
        <v>229</v>
      </c>
      <c r="E225">
        <v>1.1399999999999999</v>
      </c>
      <c r="F225">
        <v>9459</v>
      </c>
      <c r="G225">
        <v>1349123</v>
      </c>
      <c r="H225">
        <v>3.4000000000000002E-2</v>
      </c>
      <c r="I225">
        <v>29.4</v>
      </c>
    </row>
    <row r="226" spans="1:9" x14ac:dyDescent="0.2">
      <c r="A226" t="s">
        <v>9</v>
      </c>
      <c r="B226" t="s">
        <v>234</v>
      </c>
      <c r="C226">
        <v>20142</v>
      </c>
      <c r="D226">
        <v>300</v>
      </c>
      <c r="E226">
        <v>1.1499999999999999</v>
      </c>
      <c r="F226">
        <v>6003</v>
      </c>
      <c r="G226">
        <v>1355126</v>
      </c>
      <c r="H226">
        <v>3.5000000000000003E-2</v>
      </c>
      <c r="I226">
        <v>28.9</v>
      </c>
    </row>
    <row r="227" spans="1:9" x14ac:dyDescent="0.2">
      <c r="A227" t="s">
        <v>9</v>
      </c>
      <c r="B227" t="s">
        <v>235</v>
      </c>
      <c r="C227">
        <v>20541</v>
      </c>
      <c r="D227">
        <v>399</v>
      </c>
      <c r="E227">
        <v>1.1599999999999999</v>
      </c>
      <c r="F227">
        <v>12105</v>
      </c>
      <c r="G227">
        <v>1367231</v>
      </c>
      <c r="H227">
        <v>3.4000000000000002E-2</v>
      </c>
      <c r="I227">
        <v>29.1</v>
      </c>
    </row>
    <row r="228" spans="1:9" x14ac:dyDescent="0.2">
      <c r="A228" t="s">
        <v>9</v>
      </c>
      <c r="B228" t="s">
        <v>236</v>
      </c>
      <c r="C228">
        <v>20947</v>
      </c>
      <c r="D228">
        <v>406</v>
      </c>
      <c r="E228">
        <v>1.1599999999999999</v>
      </c>
      <c r="F228">
        <v>11805</v>
      </c>
      <c r="G228">
        <v>1379036</v>
      </c>
      <c r="H228">
        <v>3.5000000000000003E-2</v>
      </c>
      <c r="I228">
        <v>28.9</v>
      </c>
    </row>
    <row r="229" spans="1:9" x14ac:dyDescent="0.2">
      <c r="A229" t="s">
        <v>9</v>
      </c>
      <c r="B229" t="s">
        <v>237</v>
      </c>
      <c r="C229">
        <v>21381</v>
      </c>
      <c r="D229">
        <v>434</v>
      </c>
      <c r="E229">
        <v>1.17</v>
      </c>
      <c r="F229">
        <v>11234</v>
      </c>
      <c r="G229">
        <v>1390270</v>
      </c>
      <c r="H229">
        <v>3.5000000000000003E-2</v>
      </c>
      <c r="I229">
        <v>28.8</v>
      </c>
    </row>
    <row r="230" spans="1:9" x14ac:dyDescent="0.2">
      <c r="A230" t="s">
        <v>9</v>
      </c>
      <c r="B230" t="s">
        <v>238</v>
      </c>
      <c r="C230">
        <v>21772</v>
      </c>
      <c r="D230">
        <v>391</v>
      </c>
      <c r="E230">
        <v>1.17</v>
      </c>
      <c r="F230">
        <v>10587</v>
      </c>
      <c r="G230">
        <v>1400857</v>
      </c>
      <c r="H230">
        <v>3.3000000000000002E-2</v>
      </c>
      <c r="I230">
        <v>30</v>
      </c>
    </row>
    <row r="231" spans="1:9" x14ac:dyDescent="0.2">
      <c r="A231" t="s">
        <v>9</v>
      </c>
      <c r="B231" t="s">
        <v>239</v>
      </c>
      <c r="C231">
        <v>22078</v>
      </c>
      <c r="D231">
        <v>306</v>
      </c>
      <c r="E231">
        <v>1.18</v>
      </c>
      <c r="F231">
        <v>12981</v>
      </c>
      <c r="G231">
        <v>1413838</v>
      </c>
      <c r="H231">
        <v>3.3000000000000002E-2</v>
      </c>
      <c r="I231">
        <v>30.1</v>
      </c>
    </row>
    <row r="232" spans="1:9" x14ac:dyDescent="0.2">
      <c r="A232" t="s">
        <v>9</v>
      </c>
      <c r="B232" t="s">
        <v>240</v>
      </c>
      <c r="C232">
        <v>22358</v>
      </c>
      <c r="D232">
        <v>280</v>
      </c>
      <c r="E232">
        <v>1.19</v>
      </c>
      <c r="F232">
        <v>9162</v>
      </c>
      <c r="G232">
        <v>1423000</v>
      </c>
      <c r="H232">
        <v>3.4000000000000002E-2</v>
      </c>
      <c r="I232">
        <v>29.4</v>
      </c>
    </row>
    <row r="233" spans="1:9" x14ac:dyDescent="0.2">
      <c r="A233" t="s">
        <v>9</v>
      </c>
      <c r="B233" t="s">
        <v>241</v>
      </c>
      <c r="C233">
        <v>22652</v>
      </c>
      <c r="D233">
        <v>294</v>
      </c>
      <c r="E233">
        <v>1.2</v>
      </c>
      <c r="F233">
        <v>6670</v>
      </c>
      <c r="G233">
        <v>1429670</v>
      </c>
      <c r="H233">
        <v>3.4000000000000002E-2</v>
      </c>
      <c r="I233">
        <v>29.7</v>
      </c>
    </row>
    <row r="234" spans="1:9" x14ac:dyDescent="0.2">
      <c r="A234" t="s">
        <v>9</v>
      </c>
      <c r="B234" t="s">
        <v>242</v>
      </c>
      <c r="C234">
        <v>23060</v>
      </c>
      <c r="D234">
        <v>408</v>
      </c>
      <c r="E234">
        <v>1.21</v>
      </c>
      <c r="F234">
        <v>19561</v>
      </c>
      <c r="G234">
        <v>1449231</v>
      </c>
      <c r="H234">
        <v>3.1E-2</v>
      </c>
      <c r="I234">
        <v>32.6</v>
      </c>
    </row>
    <row r="235" spans="1:9" x14ac:dyDescent="0.2">
      <c r="A235" t="s">
        <v>9</v>
      </c>
      <c r="B235" t="s">
        <v>243</v>
      </c>
      <c r="C235">
        <v>23495</v>
      </c>
      <c r="D235">
        <v>435</v>
      </c>
      <c r="E235">
        <v>1.23</v>
      </c>
      <c r="F235">
        <v>20126</v>
      </c>
      <c r="G235">
        <v>1469357</v>
      </c>
      <c r="H235">
        <v>2.8000000000000001E-2</v>
      </c>
      <c r="I235">
        <v>35.4</v>
      </c>
    </row>
    <row r="236" spans="1:9" x14ac:dyDescent="0.2">
      <c r="A236" t="s">
        <v>9</v>
      </c>
      <c r="B236" t="s">
        <v>244</v>
      </c>
      <c r="C236">
        <v>23947</v>
      </c>
      <c r="D236">
        <v>452</v>
      </c>
      <c r="E236">
        <v>1.25</v>
      </c>
      <c r="F236">
        <v>19856</v>
      </c>
      <c r="G236">
        <v>1489213</v>
      </c>
      <c r="H236">
        <v>2.5999999999999999E-2</v>
      </c>
      <c r="I236">
        <v>38.6</v>
      </c>
    </row>
    <row r="237" spans="1:9" x14ac:dyDescent="0.2">
      <c r="A237" t="s">
        <v>9</v>
      </c>
      <c r="B237" t="s">
        <v>245</v>
      </c>
      <c r="C237">
        <v>24450</v>
      </c>
      <c r="D237">
        <v>503</v>
      </c>
      <c r="E237">
        <v>1.26</v>
      </c>
      <c r="F237">
        <v>19247</v>
      </c>
      <c r="G237">
        <v>1508460</v>
      </c>
      <c r="H237">
        <v>2.5000000000000001E-2</v>
      </c>
      <c r="I237">
        <v>40.200000000000003</v>
      </c>
    </row>
    <row r="238" spans="1:9" x14ac:dyDescent="0.2">
      <c r="A238" t="s">
        <v>9</v>
      </c>
      <c r="B238" t="s">
        <v>246</v>
      </c>
      <c r="C238">
        <v>24932</v>
      </c>
      <c r="D238">
        <v>482</v>
      </c>
      <c r="E238">
        <v>1.27</v>
      </c>
      <c r="F238">
        <v>18798</v>
      </c>
      <c r="G238">
        <v>1527258</v>
      </c>
      <c r="H238">
        <v>2.5000000000000001E-2</v>
      </c>
      <c r="I238">
        <v>39.700000000000003</v>
      </c>
    </row>
    <row r="239" spans="1:9" x14ac:dyDescent="0.2">
      <c r="A239" t="s">
        <v>9</v>
      </c>
      <c r="B239" t="s">
        <v>247</v>
      </c>
      <c r="C239">
        <v>25370</v>
      </c>
      <c r="D239">
        <v>438</v>
      </c>
      <c r="E239">
        <v>1.29</v>
      </c>
      <c r="F239">
        <v>14898</v>
      </c>
      <c r="G239">
        <v>1542156</v>
      </c>
      <c r="H239">
        <v>2.5000000000000001E-2</v>
      </c>
      <c r="I239">
        <v>39.6</v>
      </c>
    </row>
    <row r="240" spans="1:9" x14ac:dyDescent="0.2">
      <c r="A240" t="s">
        <v>9</v>
      </c>
      <c r="B240" t="s">
        <v>248</v>
      </c>
      <c r="C240">
        <v>25802</v>
      </c>
      <c r="D240">
        <v>432</v>
      </c>
      <c r="E240">
        <v>1.31</v>
      </c>
      <c r="F240">
        <v>7236</v>
      </c>
      <c r="G240">
        <v>1549392</v>
      </c>
      <c r="H240">
        <v>2.5999999999999999E-2</v>
      </c>
      <c r="I240">
        <v>38</v>
      </c>
    </row>
    <row r="241" spans="1:9" x14ac:dyDescent="0.2">
      <c r="A241" t="s">
        <v>9</v>
      </c>
      <c r="B241" t="s">
        <v>249</v>
      </c>
      <c r="C241">
        <v>26469</v>
      </c>
      <c r="D241">
        <v>667</v>
      </c>
      <c r="E241">
        <v>1.33</v>
      </c>
      <c r="F241">
        <v>19406</v>
      </c>
      <c r="G241">
        <v>1568798</v>
      </c>
      <c r="H241">
        <v>2.9000000000000001E-2</v>
      </c>
      <c r="I241">
        <v>35.1</v>
      </c>
    </row>
    <row r="242" spans="1:9" x14ac:dyDescent="0.2">
      <c r="A242" t="s">
        <v>9</v>
      </c>
      <c r="B242" t="s">
        <v>250</v>
      </c>
      <c r="C242">
        <v>27334</v>
      </c>
      <c r="D242">
        <v>865</v>
      </c>
      <c r="E242">
        <v>1.34</v>
      </c>
      <c r="F242">
        <v>19915</v>
      </c>
      <c r="G242">
        <v>1588713</v>
      </c>
      <c r="H242">
        <v>3.2000000000000001E-2</v>
      </c>
      <c r="I242">
        <v>31.1</v>
      </c>
    </row>
    <row r="243" spans="1:9" x14ac:dyDescent="0.2">
      <c r="A243" t="s">
        <v>9</v>
      </c>
      <c r="B243" t="s">
        <v>251</v>
      </c>
      <c r="C243">
        <v>28216</v>
      </c>
      <c r="D243">
        <v>882</v>
      </c>
      <c r="E243">
        <v>1.36</v>
      </c>
      <c r="F243">
        <v>20327</v>
      </c>
      <c r="G243">
        <v>1609040</v>
      </c>
      <c r="H243">
        <v>3.5999999999999997E-2</v>
      </c>
      <c r="I243">
        <v>28.1</v>
      </c>
    </row>
    <row r="244" spans="1:9" x14ac:dyDescent="0.2">
      <c r="A244" t="s">
        <v>9</v>
      </c>
      <c r="B244" t="s">
        <v>252</v>
      </c>
      <c r="C244">
        <v>29057</v>
      </c>
      <c r="D244">
        <v>841</v>
      </c>
      <c r="E244">
        <v>1.36</v>
      </c>
      <c r="F244">
        <v>20449</v>
      </c>
      <c r="G244">
        <v>1629489</v>
      </c>
      <c r="H244">
        <v>3.7999999999999999E-2</v>
      </c>
      <c r="I244">
        <v>26.3</v>
      </c>
    </row>
    <row r="245" spans="1:9" x14ac:dyDescent="0.2">
      <c r="A245" t="s">
        <v>9</v>
      </c>
      <c r="B245" t="s">
        <v>253</v>
      </c>
      <c r="C245">
        <v>29992</v>
      </c>
      <c r="D245">
        <v>935</v>
      </c>
      <c r="E245">
        <v>1.37</v>
      </c>
      <c r="F245">
        <v>20072</v>
      </c>
      <c r="G245">
        <v>1649561</v>
      </c>
      <c r="H245">
        <v>4.1000000000000002E-2</v>
      </c>
      <c r="I245">
        <v>24.2</v>
      </c>
    </row>
    <row r="246" spans="1:9" x14ac:dyDescent="0.2">
      <c r="A246" t="s">
        <v>9</v>
      </c>
      <c r="B246" t="s">
        <v>254</v>
      </c>
      <c r="C246">
        <v>30782</v>
      </c>
      <c r="D246">
        <v>790</v>
      </c>
      <c r="E246">
        <v>1.37</v>
      </c>
      <c r="F246">
        <v>16590</v>
      </c>
      <c r="G246">
        <v>1666151</v>
      </c>
      <c r="H246">
        <v>4.3999999999999997E-2</v>
      </c>
      <c r="I246">
        <v>22.9</v>
      </c>
    </row>
    <row r="247" spans="1:9" x14ac:dyDescent="0.2">
      <c r="A247" t="s">
        <v>9</v>
      </c>
      <c r="B247" t="s">
        <v>255</v>
      </c>
      <c r="C247">
        <v>31496</v>
      </c>
      <c r="D247">
        <v>714</v>
      </c>
      <c r="E247">
        <v>1.38</v>
      </c>
      <c r="F247">
        <v>11978</v>
      </c>
      <c r="G247">
        <v>1678129</v>
      </c>
      <c r="H247">
        <v>4.3999999999999997E-2</v>
      </c>
      <c r="I247">
        <v>22.6</v>
      </c>
    </row>
    <row r="248" spans="1:9" x14ac:dyDescent="0.2">
      <c r="A248" t="s">
        <v>9</v>
      </c>
      <c r="B248" t="s">
        <v>256</v>
      </c>
      <c r="C248">
        <v>32752</v>
      </c>
      <c r="D248">
        <v>1256</v>
      </c>
      <c r="E248">
        <v>1.39</v>
      </c>
      <c r="F248">
        <v>20198</v>
      </c>
      <c r="G248">
        <v>1698327</v>
      </c>
      <c r="H248">
        <v>4.9000000000000002E-2</v>
      </c>
      <c r="I248">
        <v>20.6</v>
      </c>
    </row>
    <row r="249" spans="1:9" x14ac:dyDescent="0.2">
      <c r="A249" t="s">
        <v>9</v>
      </c>
      <c r="B249" t="s">
        <v>257</v>
      </c>
      <c r="C249">
        <v>34299</v>
      </c>
      <c r="D249">
        <v>1547</v>
      </c>
      <c r="E249">
        <v>1.4</v>
      </c>
      <c r="F249">
        <v>20123</v>
      </c>
      <c r="G249">
        <v>1718450</v>
      </c>
      <c r="H249">
        <v>5.3999999999999999E-2</v>
      </c>
      <c r="I249">
        <v>18.600000000000001</v>
      </c>
    </row>
    <row r="250" spans="1:9" x14ac:dyDescent="0.2">
      <c r="A250" t="s">
        <v>9</v>
      </c>
      <c r="B250" t="s">
        <v>258</v>
      </c>
      <c r="C250">
        <v>35510</v>
      </c>
      <c r="D250">
        <v>1211</v>
      </c>
      <c r="E250">
        <v>1.4</v>
      </c>
      <c r="F250">
        <v>12069</v>
      </c>
      <c r="G250">
        <v>1730519</v>
      </c>
      <c r="H250">
        <v>0.06</v>
      </c>
      <c r="I250">
        <v>16.7</v>
      </c>
    </row>
    <row r="251" spans="1:9" x14ac:dyDescent="0.2">
      <c r="A251" t="s">
        <v>9</v>
      </c>
      <c r="B251" t="s">
        <v>259</v>
      </c>
      <c r="C251">
        <v>37196</v>
      </c>
      <c r="D251">
        <v>1686</v>
      </c>
      <c r="E251">
        <v>1.4</v>
      </c>
      <c r="F251">
        <v>23323</v>
      </c>
      <c r="G251">
        <v>1753842</v>
      </c>
      <c r="H251">
        <v>6.5000000000000002E-2</v>
      </c>
      <c r="I251">
        <v>15.3</v>
      </c>
    </row>
    <row r="252" spans="1:9" x14ac:dyDescent="0.2">
      <c r="A252" t="s">
        <v>9</v>
      </c>
      <c r="B252" t="s">
        <v>260</v>
      </c>
      <c r="C252">
        <v>39251</v>
      </c>
      <c r="D252">
        <v>2055</v>
      </c>
      <c r="E252">
        <v>1.39</v>
      </c>
      <c r="F252">
        <v>23480</v>
      </c>
      <c r="G252">
        <v>1777322</v>
      </c>
      <c r="H252">
        <v>7.1999999999999995E-2</v>
      </c>
      <c r="I252">
        <v>13.8</v>
      </c>
    </row>
    <row r="253" spans="1:9" x14ac:dyDescent="0.2">
      <c r="A253" t="s">
        <v>9</v>
      </c>
      <c r="B253" t="s">
        <v>261</v>
      </c>
      <c r="C253">
        <v>40929</v>
      </c>
      <c r="D253">
        <v>1678</v>
      </c>
      <c r="E253">
        <v>1.38</v>
      </c>
      <c r="F253">
        <f>I253*D253</f>
        <v>20639.400000000001</v>
      </c>
      <c r="G253">
        <f>G252+F253</f>
        <v>1797961.4</v>
      </c>
      <c r="H253">
        <v>8.1000000000000003E-2</v>
      </c>
      <c r="I253">
        <v>12.3</v>
      </c>
    </row>
    <row r="254" spans="1:9" x14ac:dyDescent="0.2">
      <c r="A254" t="s">
        <v>9</v>
      </c>
      <c r="B254" t="s">
        <v>262</v>
      </c>
      <c r="C254">
        <v>42080</v>
      </c>
      <c r="D254">
        <v>1151</v>
      </c>
      <c r="E254">
        <v>1.37</v>
      </c>
      <c r="F254">
        <f>I254*D254</f>
        <v>13696.9</v>
      </c>
      <c r="G254">
        <v>1804016</v>
      </c>
      <c r="H254">
        <v>8.4000000000000005E-2</v>
      </c>
      <c r="I254">
        <v>11.9</v>
      </c>
    </row>
    <row r="255" spans="1:9" x14ac:dyDescent="0.2">
      <c r="A255" t="s">
        <v>9</v>
      </c>
      <c r="B255" t="s">
        <v>263</v>
      </c>
      <c r="C255">
        <v>44246</v>
      </c>
      <c r="D255">
        <v>2166</v>
      </c>
      <c r="E255">
        <v>1.37</v>
      </c>
      <c r="F255">
        <v>25075</v>
      </c>
      <c r="G255">
        <v>1829091</v>
      </c>
      <c r="H255">
        <v>8.7999999999999995E-2</v>
      </c>
      <c r="I255">
        <v>11.4</v>
      </c>
    </row>
    <row r="256" spans="1:9" x14ac:dyDescent="0.2">
      <c r="A256" t="s">
        <v>9</v>
      </c>
      <c r="B256" t="s">
        <v>264</v>
      </c>
      <c r="C256">
        <v>46892</v>
      </c>
      <c r="D256">
        <v>2646</v>
      </c>
      <c r="E256">
        <v>1.36</v>
      </c>
      <c r="F256">
        <v>24204</v>
      </c>
      <c r="G256">
        <v>1853295</v>
      </c>
      <c r="H256">
        <v>9.2999999999999999E-2</v>
      </c>
      <c r="I256">
        <v>10.7</v>
      </c>
    </row>
    <row r="257" spans="1:9" x14ac:dyDescent="0.2">
      <c r="A257" t="s">
        <v>9</v>
      </c>
      <c r="B257" t="s">
        <v>265</v>
      </c>
      <c r="C257">
        <v>49807</v>
      </c>
      <c r="D257">
        <v>2915</v>
      </c>
      <c r="E257">
        <v>1.35</v>
      </c>
      <c r="F257">
        <v>23176</v>
      </c>
      <c r="G257">
        <v>1876471</v>
      </c>
      <c r="H257">
        <v>9.8000000000000004E-2</v>
      </c>
      <c r="I257">
        <v>10.199999999999999</v>
      </c>
    </row>
    <row r="258" spans="1:9" x14ac:dyDescent="0.2">
      <c r="A258" t="s">
        <v>9</v>
      </c>
      <c r="B258" t="s">
        <v>266</v>
      </c>
      <c r="C258">
        <v>52254</v>
      </c>
      <c r="D258">
        <v>2447</v>
      </c>
      <c r="E258">
        <v>1.33</v>
      </c>
      <c r="F258">
        <v>25987</v>
      </c>
      <c r="G258">
        <v>1902458</v>
      </c>
      <c r="H258">
        <v>0.10100000000000001</v>
      </c>
      <c r="I258">
        <v>9.9</v>
      </c>
    </row>
    <row r="259" spans="1:9" x14ac:dyDescent="0.2">
      <c r="A259" t="s">
        <v>9</v>
      </c>
      <c r="B259" t="s">
        <v>267</v>
      </c>
      <c r="C259">
        <v>54809</v>
      </c>
      <c r="D259">
        <v>2555</v>
      </c>
      <c r="E259">
        <v>1.31</v>
      </c>
      <c r="F259">
        <v>24086</v>
      </c>
      <c r="G259">
        <v>1926544</v>
      </c>
      <c r="H259">
        <v>0.104</v>
      </c>
      <c r="I259">
        <v>9.6</v>
      </c>
    </row>
    <row r="260" spans="1:9" x14ac:dyDescent="0.2">
      <c r="A260" t="s">
        <v>9</v>
      </c>
      <c r="B260" t="s">
        <v>268</v>
      </c>
      <c r="C260">
        <v>56698</v>
      </c>
      <c r="D260">
        <v>1889</v>
      </c>
      <c r="E260">
        <v>1.29</v>
      </c>
      <c r="F260">
        <v>15112</v>
      </c>
      <c r="G260">
        <v>1941656</v>
      </c>
      <c r="H260">
        <v>0.104</v>
      </c>
      <c r="I260">
        <v>9.6</v>
      </c>
    </row>
    <row r="261" spans="1:9" x14ac:dyDescent="0.2">
      <c r="A261" t="s">
        <v>9</v>
      </c>
      <c r="B261" t="s">
        <v>269</v>
      </c>
      <c r="C261">
        <v>58187</v>
      </c>
      <c r="D261">
        <v>1489</v>
      </c>
      <c r="E261">
        <v>1.27</v>
      </c>
      <c r="F261">
        <v>10687</v>
      </c>
      <c r="G261">
        <v>1952343</v>
      </c>
      <c r="H261">
        <v>0.109</v>
      </c>
      <c r="I261">
        <v>9.1999999999999993</v>
      </c>
    </row>
    <row r="262" spans="1:9" x14ac:dyDescent="0.2">
      <c r="A262" t="s">
        <v>9</v>
      </c>
      <c r="B262" t="s">
        <v>270</v>
      </c>
      <c r="C262">
        <v>60570</v>
      </c>
      <c r="D262">
        <v>2383</v>
      </c>
      <c r="E262">
        <v>1.26</v>
      </c>
      <c r="F262">
        <v>25217</v>
      </c>
      <c r="G262">
        <v>1977560</v>
      </c>
      <c r="H262">
        <v>0.11</v>
      </c>
      <c r="I262">
        <v>9.1</v>
      </c>
    </row>
    <row r="263" spans="1:9" x14ac:dyDescent="0.2">
      <c r="A263" t="s">
        <v>9</v>
      </c>
      <c r="B263" t="s">
        <v>271</v>
      </c>
      <c r="C263">
        <v>63321</v>
      </c>
      <c r="D263">
        <v>2751</v>
      </c>
      <c r="E263">
        <v>1.25</v>
      </c>
      <c r="F263">
        <v>25714</v>
      </c>
      <c r="G263">
        <v>2003274</v>
      </c>
      <c r="H263">
        <v>0.11</v>
      </c>
      <c r="I263">
        <v>9.1</v>
      </c>
    </row>
    <row r="264" spans="1:9" x14ac:dyDescent="0.2">
      <c r="A264" t="s">
        <v>9</v>
      </c>
      <c r="B264" t="s">
        <v>272</v>
      </c>
      <c r="C264">
        <v>66637</v>
      </c>
      <c r="D264">
        <v>3316</v>
      </c>
      <c r="E264">
        <v>1.23</v>
      </c>
      <c r="F264">
        <v>24922</v>
      </c>
      <c r="G264">
        <v>2028196</v>
      </c>
      <c r="H264">
        <v>0.111</v>
      </c>
      <c r="I264">
        <v>9</v>
      </c>
    </row>
    <row r="265" spans="1:9" x14ac:dyDescent="0.2">
      <c r="A265" t="s">
        <v>9</v>
      </c>
      <c r="B265" t="s">
        <v>273</v>
      </c>
      <c r="C265">
        <v>69675</v>
      </c>
      <c r="D265">
        <v>3038</v>
      </c>
      <c r="E265">
        <v>1.22</v>
      </c>
      <c r="F265">
        <v>24970</v>
      </c>
      <c r="G265">
        <v>2053166</v>
      </c>
      <c r="H265">
        <v>0.11600000000000001</v>
      </c>
      <c r="I265">
        <v>8.6999999999999993</v>
      </c>
    </row>
    <row r="266" spans="1:9" x14ac:dyDescent="0.2">
      <c r="A266" t="s">
        <v>9</v>
      </c>
      <c r="B266" t="s">
        <v>274</v>
      </c>
      <c r="C266">
        <v>72510</v>
      </c>
      <c r="D266">
        <v>2835</v>
      </c>
      <c r="E266">
        <v>1.2</v>
      </c>
      <c r="F266">
        <v>24896</v>
      </c>
      <c r="G266">
        <v>2078062</v>
      </c>
      <c r="H266">
        <v>0.11700000000000001</v>
      </c>
      <c r="I266">
        <v>8.6</v>
      </c>
    </row>
    <row r="267" spans="1:9" x14ac:dyDescent="0.2">
      <c r="A267" t="s">
        <v>9</v>
      </c>
      <c r="B267" t="s">
        <v>275</v>
      </c>
      <c r="C267">
        <v>74205</v>
      </c>
      <c r="D267">
        <v>1695</v>
      </c>
      <c r="E267">
        <v>1.18</v>
      </c>
      <c r="F267">
        <v>14262</v>
      </c>
      <c r="G267">
        <v>2092324</v>
      </c>
      <c r="H267">
        <v>0.11600000000000001</v>
      </c>
      <c r="I267">
        <v>8.6</v>
      </c>
    </row>
    <row r="268" spans="1:9" x14ac:dyDescent="0.2">
      <c r="A268" t="s">
        <v>9</v>
      </c>
      <c r="B268" t="s">
        <v>276</v>
      </c>
      <c r="C268">
        <v>76403</v>
      </c>
      <c r="D268">
        <v>2198</v>
      </c>
      <c r="E268">
        <v>1.1599999999999999</v>
      </c>
      <c r="F268">
        <v>11911</v>
      </c>
      <c r="G268">
        <v>2104235</v>
      </c>
      <c r="H268">
        <v>0.12</v>
      </c>
      <c r="I268">
        <v>8.3000000000000007</v>
      </c>
    </row>
    <row r="269" spans="1:9" x14ac:dyDescent="0.2">
      <c r="A269" t="s">
        <v>9</v>
      </c>
      <c r="B269" t="s">
        <v>277</v>
      </c>
      <c r="C269">
        <v>78825</v>
      </c>
      <c r="D269">
        <v>2422</v>
      </c>
      <c r="E269">
        <v>1.1499999999999999</v>
      </c>
      <c r="F269">
        <v>23954</v>
      </c>
      <c r="G269">
        <v>2128189</v>
      </c>
      <c r="H269">
        <v>0.121</v>
      </c>
      <c r="I269">
        <v>8.3000000000000007</v>
      </c>
    </row>
    <row r="270" spans="1:9" x14ac:dyDescent="0.2">
      <c r="A270" t="s">
        <v>9</v>
      </c>
      <c r="B270" t="s">
        <v>278</v>
      </c>
      <c r="C270">
        <v>82034</v>
      </c>
      <c r="D270">
        <v>3209</v>
      </c>
      <c r="E270">
        <v>1.1399999999999999</v>
      </c>
      <c r="F270">
        <v>25765</v>
      </c>
      <c r="G270">
        <v>2153954</v>
      </c>
      <c r="H270">
        <v>0.124</v>
      </c>
      <c r="I270">
        <v>8.1</v>
      </c>
    </row>
    <row r="271" spans="1:9" x14ac:dyDescent="0.2">
      <c r="A271" t="s">
        <v>9</v>
      </c>
      <c r="B271" t="s">
        <v>279</v>
      </c>
      <c r="C271">
        <v>85261</v>
      </c>
      <c r="D271">
        <v>3227</v>
      </c>
      <c r="E271">
        <v>1.1299999999999999</v>
      </c>
      <c r="F271">
        <v>23325</v>
      </c>
      <c r="G271">
        <v>2177279</v>
      </c>
      <c r="H271">
        <v>0.125</v>
      </c>
      <c r="I271">
        <v>8</v>
      </c>
    </row>
    <row r="272" spans="1:9" x14ac:dyDescent="0.2">
      <c r="A272" t="s">
        <v>9</v>
      </c>
      <c r="B272" t="s">
        <v>280</v>
      </c>
      <c r="C272">
        <v>87812</v>
      </c>
      <c r="D272">
        <v>2551</v>
      </c>
      <c r="E272">
        <v>1.1100000000000001</v>
      </c>
      <c r="F272">
        <v>23148</v>
      </c>
      <c r="G272">
        <v>2200427</v>
      </c>
      <c r="H272">
        <v>0.123</v>
      </c>
      <c r="I272">
        <v>8.1</v>
      </c>
    </row>
    <row r="273" spans="1:9" x14ac:dyDescent="0.2">
      <c r="A273" t="s">
        <v>9</v>
      </c>
      <c r="B273" t="s">
        <v>281</v>
      </c>
      <c r="C273">
        <v>90121</v>
      </c>
      <c r="D273">
        <v>2309</v>
      </c>
      <c r="E273">
        <v>1.1000000000000001</v>
      </c>
      <c r="F273">
        <v>22798</v>
      </c>
      <c r="G273">
        <v>2223225</v>
      </c>
      <c r="H273">
        <v>0.121</v>
      </c>
      <c r="I273">
        <v>8.1999999999999993</v>
      </c>
    </row>
    <row r="274" spans="1:9" x14ac:dyDescent="0.2">
      <c r="A274" t="s">
        <v>9</v>
      </c>
      <c r="B274" t="s">
        <v>282</v>
      </c>
      <c r="C274">
        <v>91619</v>
      </c>
      <c r="D274">
        <v>1498</v>
      </c>
      <c r="E274">
        <v>1.08</v>
      </c>
      <c r="F274">
        <v>12698</v>
      </c>
      <c r="G274">
        <v>2235923</v>
      </c>
      <c r="H274">
        <v>0.121</v>
      </c>
      <c r="I274">
        <v>8.1999999999999993</v>
      </c>
    </row>
    <row r="275" spans="1:9" x14ac:dyDescent="0.2">
      <c r="A275" t="s">
        <v>9</v>
      </c>
      <c r="B275" t="s">
        <v>283</v>
      </c>
      <c r="C275">
        <v>93006</v>
      </c>
      <c r="D275">
        <v>1387</v>
      </c>
      <c r="E275">
        <v>1.07</v>
      </c>
      <c r="F275">
        <f>I275*D275</f>
        <v>12483</v>
      </c>
      <c r="G275">
        <f>G274+F275</f>
        <v>2248406</v>
      </c>
      <c r="H275">
        <v>0.111</v>
      </c>
      <c r="I275">
        <v>9</v>
      </c>
    </row>
    <row r="276" spans="1:9" x14ac:dyDescent="0.2">
      <c r="A276" t="s">
        <v>9</v>
      </c>
      <c r="B276" t="s">
        <v>284</v>
      </c>
      <c r="C276">
        <v>95137</v>
      </c>
      <c r="D276">
        <v>2131</v>
      </c>
      <c r="E276">
        <v>1.07</v>
      </c>
      <c r="F276">
        <f>I276*D276</f>
        <v>18752.800000000003</v>
      </c>
      <c r="G276">
        <f>G275+F276</f>
        <v>2267158.7999999998</v>
      </c>
      <c r="H276">
        <v>0.113</v>
      </c>
      <c r="I276">
        <v>8.8000000000000007</v>
      </c>
    </row>
    <row r="277" spans="1:9" x14ac:dyDescent="0.2">
      <c r="A277" t="s">
        <v>9</v>
      </c>
      <c r="B277" t="s">
        <v>285</v>
      </c>
      <c r="C277">
        <v>97288</v>
      </c>
      <c r="D277">
        <v>2151</v>
      </c>
      <c r="E277">
        <v>1.07</v>
      </c>
      <c r="F277">
        <f>I277*D277</f>
        <v>19359</v>
      </c>
      <c r="G277">
        <v>2290659</v>
      </c>
      <c r="H277">
        <v>0.112</v>
      </c>
      <c r="I277">
        <v>9</v>
      </c>
    </row>
    <row r="278" spans="1:9" x14ac:dyDescent="0.2">
      <c r="A278" t="s">
        <v>9</v>
      </c>
      <c r="B278" t="s">
        <v>286</v>
      </c>
      <c r="C278">
        <v>99306</v>
      </c>
      <c r="D278">
        <v>2018</v>
      </c>
      <c r="E278">
        <v>1.07</v>
      </c>
      <c r="F278">
        <v>21211</v>
      </c>
      <c r="G278">
        <v>2311870</v>
      </c>
      <c r="H278">
        <v>0.104</v>
      </c>
      <c r="I278">
        <v>9.6</v>
      </c>
    </row>
    <row r="279" spans="1:9" x14ac:dyDescent="0.2">
      <c r="A279" t="s">
        <v>9</v>
      </c>
      <c r="B279" t="s">
        <v>287</v>
      </c>
      <c r="C279">
        <v>101287</v>
      </c>
      <c r="D279">
        <v>1981</v>
      </c>
      <c r="E279">
        <v>1.06</v>
      </c>
      <c r="F279">
        <v>21061</v>
      </c>
      <c r="G279">
        <v>2332931</v>
      </c>
      <c r="H279">
        <v>0.10199999999999999</v>
      </c>
      <c r="I279">
        <v>9.8000000000000007</v>
      </c>
    </row>
    <row r="280" spans="1:9" x14ac:dyDescent="0.2">
      <c r="A280" t="s">
        <v>9</v>
      </c>
      <c r="B280" t="s">
        <v>288</v>
      </c>
      <c r="C280">
        <v>103034</v>
      </c>
      <c r="D280">
        <v>1747</v>
      </c>
      <c r="E280">
        <v>1.25</v>
      </c>
      <c r="F280">
        <v>21112</v>
      </c>
      <c r="G280">
        <v>2354043</v>
      </c>
      <c r="H280">
        <v>9.9000000000000005E-2</v>
      </c>
      <c r="I280">
        <v>10.1</v>
      </c>
    </row>
    <row r="281" spans="1:9" x14ac:dyDescent="0.2">
      <c r="A281" t="s">
        <v>9</v>
      </c>
      <c r="B281" t="s">
        <v>289</v>
      </c>
      <c r="C281">
        <v>104227</v>
      </c>
      <c r="D281">
        <v>1193</v>
      </c>
      <c r="E281">
        <v>1.26</v>
      </c>
      <c r="F281">
        <v>12320</v>
      </c>
      <c r="G281">
        <v>2366363</v>
      </c>
      <c r="H281">
        <v>9.7000000000000003E-2</v>
      </c>
      <c r="I281">
        <v>10.3</v>
      </c>
    </row>
    <row r="282" spans="1:9" x14ac:dyDescent="0.2">
      <c r="A282" t="s">
        <v>9</v>
      </c>
      <c r="B282" t="s">
        <v>290</v>
      </c>
      <c r="C282">
        <v>105271</v>
      </c>
      <c r="D282">
        <v>1044</v>
      </c>
      <c r="E282">
        <v>1.0900000000000001</v>
      </c>
      <c r="F282">
        <v>7203</v>
      </c>
      <c r="G282">
        <v>2373566</v>
      </c>
      <c r="H282">
        <v>0.10299999999999999</v>
      </c>
      <c r="I282">
        <v>9.6999999999999993</v>
      </c>
    </row>
    <row r="283" spans="1:9" x14ac:dyDescent="0.2">
      <c r="A283" t="s">
        <v>9</v>
      </c>
      <c r="B283" t="s">
        <v>291</v>
      </c>
      <c r="C283">
        <v>107470</v>
      </c>
      <c r="D283">
        <v>2199</v>
      </c>
      <c r="E283">
        <v>1.1000000000000001</v>
      </c>
      <c r="F283">
        <v>21032</v>
      </c>
      <c r="G283">
        <v>2394598</v>
      </c>
      <c r="H283">
        <v>0.10100000000000001</v>
      </c>
      <c r="I283">
        <v>9.9</v>
      </c>
    </row>
    <row r="284" spans="1:9" x14ac:dyDescent="0.2">
      <c r="A284" t="s">
        <v>9</v>
      </c>
      <c r="B284" t="s">
        <v>292</v>
      </c>
      <c r="C284">
        <v>109655</v>
      </c>
      <c r="D284">
        <v>2185</v>
      </c>
      <c r="E284">
        <v>1.1499999999999999</v>
      </c>
      <c r="F284">
        <v>19112</v>
      </c>
      <c r="G284">
        <v>2413710</v>
      </c>
      <c r="H284">
        <v>0.10100000000000001</v>
      </c>
      <c r="I284">
        <v>10</v>
      </c>
    </row>
    <row r="285" spans="1:9" x14ac:dyDescent="0.2">
      <c r="A285" t="s">
        <v>9</v>
      </c>
      <c r="B285" t="s">
        <v>293</v>
      </c>
      <c r="C285">
        <v>111537</v>
      </c>
      <c r="D285">
        <v>1882</v>
      </c>
      <c r="E285">
        <v>1.07</v>
      </c>
      <c r="F285">
        <v>18904</v>
      </c>
      <c r="G285">
        <v>2432614</v>
      </c>
      <c r="H285">
        <v>0.10100000000000001</v>
      </c>
      <c r="I285">
        <v>9.9</v>
      </c>
    </row>
    <row r="286" spans="1:9" x14ac:dyDescent="0.2">
      <c r="A286" t="s">
        <v>9</v>
      </c>
      <c r="B286" t="s">
        <v>294</v>
      </c>
      <c r="C286">
        <v>113185</v>
      </c>
      <c r="D286">
        <v>1648</v>
      </c>
      <c r="E286">
        <v>1.07</v>
      </c>
      <c r="F286">
        <v>18241</v>
      </c>
      <c r="G286">
        <v>2450855</v>
      </c>
      <c r="H286">
        <v>0.10100000000000001</v>
      </c>
      <c r="I286">
        <v>9.9</v>
      </c>
    </row>
    <row r="287" spans="1:9" x14ac:dyDescent="0.2">
      <c r="A287" t="s">
        <v>9</v>
      </c>
      <c r="B287" t="s">
        <v>295</v>
      </c>
      <c r="C287">
        <v>114568</v>
      </c>
      <c r="D287">
        <v>1383</v>
      </c>
      <c r="E287">
        <v>1.0900000000000001</v>
      </c>
      <c r="F287">
        <v>19092</v>
      </c>
      <c r="G287">
        <v>2469947</v>
      </c>
      <c r="H287">
        <v>0.1</v>
      </c>
      <c r="I287">
        <v>10</v>
      </c>
    </row>
    <row r="288" spans="1:9" x14ac:dyDescent="0.2">
      <c r="A288" t="s">
        <v>9</v>
      </c>
      <c r="B288" t="s">
        <v>296</v>
      </c>
      <c r="C288">
        <v>115471</v>
      </c>
      <c r="D288">
        <v>903</v>
      </c>
      <c r="E288">
        <v>1.08</v>
      </c>
      <c r="F288">
        <v>9214</v>
      </c>
      <c r="G288">
        <v>2479161</v>
      </c>
      <c r="H288">
        <v>0.1</v>
      </c>
      <c r="I288">
        <v>10</v>
      </c>
    </row>
    <row r="289" spans="1:9" x14ac:dyDescent="0.2">
      <c r="A289" t="s">
        <v>9</v>
      </c>
      <c r="B289" t="s">
        <v>297</v>
      </c>
      <c r="C289">
        <v>116721</v>
      </c>
      <c r="D289">
        <v>1250</v>
      </c>
      <c r="E289">
        <v>1.06</v>
      </c>
      <c r="F289">
        <v>6105</v>
      </c>
      <c r="G289">
        <v>2485266</v>
      </c>
      <c r="H289">
        <v>0.10299999999999999</v>
      </c>
      <c r="I289">
        <v>9.8000000000000007</v>
      </c>
    </row>
    <row r="290" spans="1:9" x14ac:dyDescent="0.2">
      <c r="A290" t="s">
        <v>9</v>
      </c>
      <c r="B290" t="s">
        <v>298</v>
      </c>
      <c r="C290">
        <v>118045</v>
      </c>
      <c r="D290">
        <v>1324</v>
      </c>
      <c r="E290">
        <v>1.0900000000000001</v>
      </c>
      <c r="F290">
        <v>19438</v>
      </c>
      <c r="G290">
        <v>2504704</v>
      </c>
      <c r="H290">
        <v>9.6000000000000002E-2</v>
      </c>
      <c r="I290">
        <v>10.4</v>
      </c>
    </row>
    <row r="291" spans="1:9" x14ac:dyDescent="0.2">
      <c r="A291" t="s">
        <v>9</v>
      </c>
      <c r="B291" t="s">
        <v>314</v>
      </c>
      <c r="C291">
        <v>119720</v>
      </c>
      <c r="D291">
        <v>1675</v>
      </c>
      <c r="E291">
        <v>0.86</v>
      </c>
      <c r="F291">
        <v>18014</v>
      </c>
      <c r="G291">
        <v>2522718</v>
      </c>
      <c r="H291">
        <v>9.1999999999999998E-2</v>
      </c>
      <c r="I291">
        <v>10.8</v>
      </c>
    </row>
    <row r="292" spans="1:9" x14ac:dyDescent="0.2">
      <c r="A292" t="s">
        <v>9</v>
      </c>
      <c r="B292" t="s">
        <v>315</v>
      </c>
      <c r="C292">
        <v>121253</v>
      </c>
      <c r="D292">
        <v>1533</v>
      </c>
      <c r="E292">
        <v>0.85</v>
      </c>
      <c r="F292">
        <v>17326</v>
      </c>
      <c r="G292">
        <v>2540044</v>
      </c>
      <c r="H292">
        <v>0.09</v>
      </c>
      <c r="I292">
        <v>11.1</v>
      </c>
    </row>
    <row r="293" spans="1:9" x14ac:dyDescent="0.2">
      <c r="A293" t="s">
        <v>9</v>
      </c>
      <c r="B293" t="s">
        <v>316</v>
      </c>
      <c r="C293">
        <v>122648</v>
      </c>
      <c r="D293">
        <v>1395</v>
      </c>
      <c r="E293">
        <v>0.84</v>
      </c>
      <c r="F293">
        <v>17101</v>
      </c>
      <c r="G293">
        <v>2557145</v>
      </c>
      <c r="H293">
        <v>8.8999999999999996E-2</v>
      </c>
      <c r="I293">
        <v>11.2</v>
      </c>
    </row>
    <row r="294" spans="1:9" x14ac:dyDescent="0.2">
      <c r="A294" t="s">
        <v>9</v>
      </c>
      <c r="B294" t="s">
        <v>317</v>
      </c>
      <c r="C294">
        <v>123842</v>
      </c>
      <c r="D294">
        <v>1194</v>
      </c>
      <c r="E294">
        <v>0.84</v>
      </c>
      <c r="F294">
        <v>15683</v>
      </c>
      <c r="G294">
        <v>2572828</v>
      </c>
      <c r="H294">
        <v>0.09</v>
      </c>
      <c r="I294">
        <v>11.1</v>
      </c>
    </row>
    <row r="295" spans="1:9" x14ac:dyDescent="0.2">
      <c r="A295" t="s">
        <v>9</v>
      </c>
      <c r="B295" t="s">
        <v>318</v>
      </c>
      <c r="C295">
        <v>124534</v>
      </c>
      <c r="D295">
        <v>692</v>
      </c>
      <c r="E295">
        <v>0.83</v>
      </c>
      <c r="F295">
        <v>9432</v>
      </c>
      <c r="G295">
        <v>2582260</v>
      </c>
      <c r="H295">
        <v>8.7999999999999995E-2</v>
      </c>
      <c r="I295">
        <v>11.4</v>
      </c>
    </row>
    <row r="296" spans="1:9" x14ac:dyDescent="0.2">
      <c r="A296" t="s">
        <v>9</v>
      </c>
      <c r="B296" t="s">
        <v>319</v>
      </c>
      <c r="C296">
        <v>125173</v>
      </c>
      <c r="D296">
        <v>639</v>
      </c>
      <c r="E296">
        <v>0.83</v>
      </c>
      <c r="F296">
        <v>7178</v>
      </c>
      <c r="G296">
        <v>2589438</v>
      </c>
      <c r="H296">
        <v>8.1000000000000003E-2</v>
      </c>
      <c r="I296">
        <v>12.3</v>
      </c>
    </row>
    <row r="297" spans="1:9" x14ac:dyDescent="0.2">
      <c r="A297" t="s">
        <v>9</v>
      </c>
      <c r="B297" t="s">
        <v>320</v>
      </c>
      <c r="C297">
        <v>126372</v>
      </c>
      <c r="D297">
        <v>1199</v>
      </c>
      <c r="E297">
        <v>0.83</v>
      </c>
      <c r="F297">
        <v>17577</v>
      </c>
      <c r="G297">
        <v>2607015</v>
      </c>
      <c r="H297">
        <v>8.1000000000000003E-2</v>
      </c>
      <c r="I297">
        <v>12.3</v>
      </c>
    </row>
    <row r="298" spans="1:9" x14ac:dyDescent="0.2">
      <c r="A298" t="s">
        <v>9</v>
      </c>
      <c r="B298" t="s">
        <v>321</v>
      </c>
      <c r="C298">
        <v>127557</v>
      </c>
      <c r="D298">
        <v>1185</v>
      </c>
      <c r="E298">
        <v>0.83</v>
      </c>
      <c r="F298">
        <v>17290</v>
      </c>
      <c r="G298">
        <v>2624305</v>
      </c>
      <c r="H298">
        <v>7.6999999999999999E-2</v>
      </c>
      <c r="I298">
        <v>13</v>
      </c>
    </row>
    <row r="299" spans="1:9" x14ac:dyDescent="0.2">
      <c r="A299" t="s">
        <v>9</v>
      </c>
      <c r="B299" t="s">
        <v>322</v>
      </c>
      <c r="C299">
        <v>128710</v>
      </c>
      <c r="D299">
        <v>1153</v>
      </c>
      <c r="E299">
        <v>0.83</v>
      </c>
      <c r="F299">
        <v>15853</v>
      </c>
      <c r="G299">
        <v>2640158</v>
      </c>
      <c r="H299">
        <v>7.3999999999999996E-2</v>
      </c>
      <c r="I299">
        <v>13.4</v>
      </c>
    </row>
    <row r="300" spans="1:9" x14ac:dyDescent="0.2">
      <c r="A300" t="s">
        <v>9</v>
      </c>
      <c r="B300" t="s">
        <v>323</v>
      </c>
      <c r="C300">
        <v>129584</v>
      </c>
      <c r="D300">
        <v>874</v>
      </c>
      <c r="E300">
        <v>0.83</v>
      </c>
      <c r="F300">
        <v>16849</v>
      </c>
      <c r="G300">
        <v>2657007</v>
      </c>
      <c r="H300">
        <v>6.9000000000000006E-2</v>
      </c>
      <c r="I300">
        <v>14.4</v>
      </c>
    </row>
    <row r="301" spans="1:9" x14ac:dyDescent="0.2">
      <c r="A301" t="s">
        <v>9</v>
      </c>
      <c r="B301" t="s">
        <v>324</v>
      </c>
      <c r="C301">
        <v>130485</v>
      </c>
      <c r="D301">
        <v>901</v>
      </c>
      <c r="E301">
        <v>0.83</v>
      </c>
      <c r="F301">
        <v>17200</v>
      </c>
      <c r="G301">
        <v>2674207</v>
      </c>
      <c r="H301">
        <v>6.6000000000000003E-2</v>
      </c>
      <c r="I301">
        <v>15.3</v>
      </c>
    </row>
    <row r="302" spans="1:9" x14ac:dyDescent="0.2">
      <c r="A302" t="s">
        <v>9</v>
      </c>
      <c r="B302" t="s">
        <v>325</v>
      </c>
      <c r="C302">
        <v>131072</v>
      </c>
      <c r="D302">
        <v>587</v>
      </c>
      <c r="E302">
        <v>0.83</v>
      </c>
      <c r="F302">
        <v>8639</v>
      </c>
      <c r="G302">
        <v>2682846</v>
      </c>
      <c r="H302">
        <v>6.5000000000000002E-2</v>
      </c>
      <c r="I302">
        <v>15.4</v>
      </c>
    </row>
    <row r="303" spans="1:9" x14ac:dyDescent="0.2">
      <c r="A303" t="s">
        <v>9</v>
      </c>
      <c r="B303" t="s">
        <v>326</v>
      </c>
      <c r="C303">
        <v>131597</v>
      </c>
      <c r="D303">
        <v>525</v>
      </c>
      <c r="E303">
        <v>0.83</v>
      </c>
      <c r="F303">
        <v>4966</v>
      </c>
      <c r="G303">
        <v>2687812</v>
      </c>
      <c r="H303">
        <v>6.5000000000000002E-2</v>
      </c>
      <c r="I303">
        <v>15.3</v>
      </c>
    </row>
    <row r="304" spans="1:9" x14ac:dyDescent="0.2">
      <c r="A304" t="s">
        <v>9</v>
      </c>
      <c r="B304" t="s">
        <v>327</v>
      </c>
      <c r="C304">
        <v>132430</v>
      </c>
      <c r="D304">
        <v>833</v>
      </c>
      <c r="E304">
        <v>0.84</v>
      </c>
      <c r="F304">
        <v>16762</v>
      </c>
      <c r="G304">
        <v>2704574</v>
      </c>
      <c r="H304">
        <v>6.2E-2</v>
      </c>
      <c r="I304">
        <v>16.100000000000001</v>
      </c>
    </row>
    <row r="305" spans="1:9" x14ac:dyDescent="0.2">
      <c r="A305" t="s">
        <v>9</v>
      </c>
      <c r="B305" t="s">
        <v>328</v>
      </c>
      <c r="C305">
        <v>133365</v>
      </c>
      <c r="D305">
        <v>935</v>
      </c>
      <c r="E305">
        <v>0.85</v>
      </c>
      <c r="F305">
        <v>15298</v>
      </c>
      <c r="G305">
        <v>2719872</v>
      </c>
      <c r="H305">
        <v>6.0999999999999999E-2</v>
      </c>
      <c r="I305">
        <v>16.5</v>
      </c>
    </row>
    <row r="306" spans="1:9" x14ac:dyDescent="0.2">
      <c r="A306" t="s">
        <v>9</v>
      </c>
      <c r="B306" t="s">
        <v>329</v>
      </c>
      <c r="C306">
        <v>134235</v>
      </c>
      <c r="D306">
        <v>870</v>
      </c>
      <c r="E306">
        <v>0.86</v>
      </c>
      <c r="F306">
        <v>14116</v>
      </c>
      <c r="G306">
        <v>2733988</v>
      </c>
      <c r="H306">
        <v>5.8999999999999997E-2</v>
      </c>
      <c r="I306">
        <v>17</v>
      </c>
    </row>
    <row r="307" spans="1:9" x14ac:dyDescent="0.2">
      <c r="A307" t="s">
        <v>9</v>
      </c>
      <c r="B307" t="s">
        <v>330</v>
      </c>
      <c r="C307">
        <v>134852</v>
      </c>
      <c r="D307">
        <v>617</v>
      </c>
      <c r="E307">
        <v>0.74</v>
      </c>
      <c r="F307">
        <v>15549</v>
      </c>
      <c r="G307">
        <v>2749537</v>
      </c>
      <c r="H307">
        <v>5.7000000000000002E-2</v>
      </c>
      <c r="I307">
        <v>17.600000000000001</v>
      </c>
    </row>
    <row r="308" spans="1:9" x14ac:dyDescent="0.2">
      <c r="A308" t="s">
        <v>9</v>
      </c>
      <c r="B308" t="s">
        <v>331</v>
      </c>
      <c r="C308">
        <v>135114</v>
      </c>
      <c r="D308">
        <v>262</v>
      </c>
      <c r="E308">
        <v>0.83</v>
      </c>
      <c r="F308">
        <v>3217</v>
      </c>
      <c r="G308">
        <v>2752754</v>
      </c>
      <c r="H308">
        <v>5.8999999999999997E-2</v>
      </c>
      <c r="I308">
        <v>17</v>
      </c>
    </row>
    <row r="309" spans="1:9" x14ac:dyDescent="0.2">
      <c r="A309" t="s">
        <v>9</v>
      </c>
      <c r="B309" t="s">
        <v>332</v>
      </c>
      <c r="C309">
        <v>135456</v>
      </c>
      <c r="D309">
        <v>342</v>
      </c>
      <c r="E309">
        <v>0.83</v>
      </c>
      <c r="F309">
        <v>3467</v>
      </c>
      <c r="G309">
        <v>2756221</v>
      </c>
      <c r="H309">
        <v>0.06</v>
      </c>
      <c r="I309">
        <v>16.7</v>
      </c>
    </row>
    <row r="310" spans="1:9" x14ac:dyDescent="0.2">
      <c r="A310" t="s">
        <v>9</v>
      </c>
      <c r="B310" t="s">
        <v>333</v>
      </c>
      <c r="C310">
        <v>135931</v>
      </c>
      <c r="D310">
        <v>475</v>
      </c>
      <c r="E310">
        <v>0.87</v>
      </c>
      <c r="F310">
        <v>3309</v>
      </c>
      <c r="G310">
        <v>2759530</v>
      </c>
      <c r="H310">
        <v>0.06</v>
      </c>
      <c r="I310">
        <v>16.5</v>
      </c>
    </row>
    <row r="311" spans="1:9" x14ac:dyDescent="0.2">
      <c r="A311" t="s">
        <v>9</v>
      </c>
      <c r="B311" t="s">
        <v>334</v>
      </c>
      <c r="C311">
        <v>136976</v>
      </c>
      <c r="D311">
        <v>1045</v>
      </c>
      <c r="E311">
        <v>0.83</v>
      </c>
      <c r="F311">
        <v>15491</v>
      </c>
      <c r="G311">
        <v>2775021</v>
      </c>
      <c r="H311">
        <v>6.5000000000000002E-2</v>
      </c>
      <c r="I311">
        <v>15.5</v>
      </c>
    </row>
    <row r="312" spans="1:9" x14ac:dyDescent="0.2">
      <c r="A312" t="s">
        <v>9</v>
      </c>
      <c r="B312" t="s">
        <v>335</v>
      </c>
      <c r="C312">
        <v>137918</v>
      </c>
      <c r="D312">
        <v>942</v>
      </c>
      <c r="E312">
        <v>0.82</v>
      </c>
      <c r="F312">
        <v>14433</v>
      </c>
      <c r="G312">
        <v>2789454</v>
      </c>
      <c r="H312">
        <v>6.5000000000000002E-2</v>
      </c>
      <c r="I312">
        <v>15.3</v>
      </c>
    </row>
    <row r="313" spans="1:9" x14ac:dyDescent="0.2">
      <c r="A313" t="s">
        <v>9</v>
      </c>
      <c r="B313" t="s">
        <v>336</v>
      </c>
      <c r="C313">
        <v>138850</v>
      </c>
      <c r="D313">
        <v>932</v>
      </c>
      <c r="E313">
        <v>0.75</v>
      </c>
      <c r="F313">
        <v>13572</v>
      </c>
      <c r="G313">
        <v>2803026</v>
      </c>
      <c r="H313">
        <v>6.7000000000000004E-2</v>
      </c>
      <c r="I313">
        <v>15</v>
      </c>
    </row>
    <row r="314" spans="1:9" x14ac:dyDescent="0.2">
      <c r="A314" t="s">
        <v>9</v>
      </c>
      <c r="B314" t="s">
        <v>337</v>
      </c>
      <c r="C314">
        <v>139447</v>
      </c>
      <c r="D314">
        <v>597</v>
      </c>
      <c r="E314">
        <v>0.7</v>
      </c>
      <c r="F314">
        <v>14679</v>
      </c>
      <c r="G314">
        <v>2817705</v>
      </c>
      <c r="H314">
        <v>6.7000000000000004E-2</v>
      </c>
      <c r="I314">
        <v>14.8</v>
      </c>
    </row>
    <row r="315" spans="1:9" x14ac:dyDescent="0.2">
      <c r="A315" t="s">
        <v>9</v>
      </c>
      <c r="B315" t="s">
        <v>338</v>
      </c>
      <c r="C315">
        <v>139709</v>
      </c>
      <c r="D315">
        <v>262</v>
      </c>
      <c r="E315">
        <v>0.7</v>
      </c>
      <c r="F315">
        <v>3156</v>
      </c>
      <c r="G315">
        <v>2820861</v>
      </c>
      <c r="H315">
        <v>6.7000000000000004E-2</v>
      </c>
      <c r="I315">
        <v>14.8</v>
      </c>
    </row>
    <row r="316" spans="1:9" x14ac:dyDescent="0.2">
      <c r="A316" t="s">
        <v>9</v>
      </c>
      <c r="B316" t="s">
        <v>339</v>
      </c>
      <c r="C316">
        <v>140099</v>
      </c>
      <c r="D316">
        <v>390</v>
      </c>
      <c r="E316">
        <v>0.81</v>
      </c>
      <c r="F316">
        <v>4366</v>
      </c>
      <c r="G316">
        <v>2825227</v>
      </c>
      <c r="H316">
        <v>6.7000000000000004E-2</v>
      </c>
      <c r="I316">
        <v>14.9</v>
      </c>
    </row>
    <row r="317" spans="1:9" x14ac:dyDescent="0.2">
      <c r="A317" t="s">
        <v>9</v>
      </c>
      <c r="B317" t="s">
        <v>340</v>
      </c>
      <c r="C317">
        <v>140526</v>
      </c>
      <c r="D317">
        <v>427</v>
      </c>
      <c r="E317">
        <v>0.81</v>
      </c>
      <c r="F317">
        <v>3234</v>
      </c>
      <c r="G317">
        <v>2828461</v>
      </c>
      <c r="H317">
        <v>6.7000000000000004E-2</v>
      </c>
      <c r="I317">
        <v>15</v>
      </c>
    </row>
    <row r="318" spans="1:9" x14ac:dyDescent="0.2">
      <c r="A318" t="s">
        <v>9</v>
      </c>
      <c r="B318" t="s">
        <v>341</v>
      </c>
      <c r="C318">
        <v>141453</v>
      </c>
      <c r="D318">
        <v>927</v>
      </c>
      <c r="E318">
        <v>0.93</v>
      </c>
      <c r="F318">
        <v>11817</v>
      </c>
      <c r="G318">
        <v>2840278</v>
      </c>
      <c r="H318">
        <v>6.9000000000000006E-2</v>
      </c>
      <c r="I318">
        <v>14.6</v>
      </c>
    </row>
    <row r="319" spans="1:9" x14ac:dyDescent="0.2">
      <c r="A319" t="s">
        <v>9</v>
      </c>
      <c r="B319" t="s">
        <v>342</v>
      </c>
      <c r="C319">
        <v>142267</v>
      </c>
      <c r="D319">
        <v>814</v>
      </c>
      <c r="E319">
        <v>0.83</v>
      </c>
      <c r="F319">
        <v>13881</v>
      </c>
      <c r="G319">
        <v>2854159</v>
      </c>
      <c r="H319">
        <v>6.7000000000000004E-2</v>
      </c>
      <c r="I319">
        <v>14.9</v>
      </c>
    </row>
    <row r="320" spans="1:9" x14ac:dyDescent="0.2">
      <c r="A320" t="s">
        <v>9</v>
      </c>
      <c r="B320" t="s">
        <v>343</v>
      </c>
      <c r="C320">
        <v>142777</v>
      </c>
      <c r="D320">
        <v>510</v>
      </c>
      <c r="E320">
        <v>0.83</v>
      </c>
      <c r="F320">
        <v>4882</v>
      </c>
      <c r="G320">
        <v>2859041</v>
      </c>
      <c r="H320">
        <v>7.0000000000000007E-2</v>
      </c>
      <c r="I320">
        <v>14.3</v>
      </c>
    </row>
    <row r="321" spans="1:9" x14ac:dyDescent="0.2">
      <c r="A321" t="s">
        <v>9</v>
      </c>
      <c r="B321" t="s">
        <v>344</v>
      </c>
      <c r="C321">
        <v>143494</v>
      </c>
      <c r="D321">
        <v>717</v>
      </c>
      <c r="E321">
        <v>0.83</v>
      </c>
      <c r="F321">
        <v>11857</v>
      </c>
      <c r="G321">
        <v>2870898</v>
      </c>
      <c r="H321">
        <f>D321/F321</f>
        <v>6.0470608079615421E-2</v>
      </c>
      <c r="I321">
        <v>14.4</v>
      </c>
    </row>
    <row r="322" spans="1:9" x14ac:dyDescent="0.2">
      <c r="A322" t="s">
        <v>9</v>
      </c>
      <c r="B322" t="s">
        <v>345</v>
      </c>
      <c r="C322">
        <v>144293</v>
      </c>
      <c r="D322">
        <v>799</v>
      </c>
      <c r="E322">
        <v>0.83</v>
      </c>
      <c r="F322">
        <v>11857</v>
      </c>
      <c r="G322">
        <f>G321+F322</f>
        <v>2882755</v>
      </c>
      <c r="H322">
        <f t="shared" ref="H322:H323" si="6">D322/F322</f>
        <v>6.7386354052458464E-2</v>
      </c>
      <c r="I322">
        <v>14.3</v>
      </c>
    </row>
    <row r="323" spans="1:9" x14ac:dyDescent="0.2">
      <c r="A323" t="s">
        <v>9</v>
      </c>
      <c r="B323" t="s">
        <v>346</v>
      </c>
      <c r="C323">
        <v>144738</v>
      </c>
      <c r="D323">
        <v>445</v>
      </c>
      <c r="E323">
        <v>0.83</v>
      </c>
      <c r="F323">
        <v>11857</v>
      </c>
      <c r="G323">
        <f>G322+F323</f>
        <v>2894612</v>
      </c>
      <c r="H323">
        <f t="shared" si="6"/>
        <v>3.7530572657501898E-2</v>
      </c>
      <c r="I323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89D1-538A-8041-8E3F-F6A7B6A7B8A2}">
  <dimension ref="A1:N290"/>
  <sheetViews>
    <sheetView workbookViewId="0">
      <selection activeCell="B3" sqref="B3"/>
    </sheetView>
  </sheetViews>
  <sheetFormatPr baseColWidth="10" defaultRowHeight="16" x14ac:dyDescent="0.2"/>
  <cols>
    <col min="1" max="1" width="11.83203125" customWidth="1"/>
    <col min="2" max="2" width="15.1640625" customWidth="1"/>
    <col min="11" max="11" width="10.83203125" style="5"/>
    <col min="14" max="14" width="15.33203125" customWidth="1"/>
  </cols>
  <sheetData>
    <row r="1" spans="1:14" ht="21" x14ac:dyDescent="0.25">
      <c r="A1" s="4" t="s">
        <v>313</v>
      </c>
      <c r="B1" s="4"/>
      <c r="C1" s="4"/>
      <c r="E1" t="s">
        <v>301</v>
      </c>
      <c r="F1" t="s">
        <v>302</v>
      </c>
      <c r="I1" t="s">
        <v>303</v>
      </c>
      <c r="J1" t="s">
        <v>304</v>
      </c>
      <c r="L1" s="6" t="s">
        <v>353</v>
      </c>
      <c r="M1" s="6"/>
      <c r="N1" s="6"/>
    </row>
    <row r="2" spans="1:14" x14ac:dyDescent="0.2">
      <c r="E2">
        <f>PRODUCT(SUM(Correlations!B$3,-greece!D2),-1)</f>
        <v>-408.46020761245677</v>
      </c>
      <c r="F2">
        <f>PRODUCT(-1,SUM(B$4,-greece!I2))</f>
        <v>-118.36540861821965</v>
      </c>
      <c r="G2">
        <f>PRODUCT(E2,F2)</f>
        <v>48347.55937833128</v>
      </c>
      <c r="I2">
        <f>POWER(E2,2)</f>
        <v>166839.74120281127</v>
      </c>
      <c r="J2">
        <f>POWER(F2,2)</f>
        <v>14010.369957358105</v>
      </c>
      <c r="M2" t="s">
        <v>347</v>
      </c>
      <c r="N2">
        <v>0.232914861</v>
      </c>
    </row>
    <row r="3" spans="1:14" x14ac:dyDescent="0.2">
      <c r="A3" t="s">
        <v>299</v>
      </c>
      <c r="B3">
        <f>SUM(greece!D2:D290)/289</f>
        <v>408.46020761245677</v>
      </c>
      <c r="E3">
        <f>PRODUCT(SUM(Correlations!B$3,-greece!D3),-1)</f>
        <v>-408.46020761245677</v>
      </c>
      <c r="F3">
        <f>PRODUCT(-1,SUM(B$4,-greece!I3))</f>
        <v>-118.36540861821965</v>
      </c>
      <c r="G3">
        <f t="shared" ref="G3:G66" si="0">PRODUCT(E3,F3)</f>
        <v>48347.55937833128</v>
      </c>
      <c r="I3">
        <f t="shared" ref="I3:J66" si="1">POWER(E3,2)</f>
        <v>166839.74120281127</v>
      </c>
      <c r="J3">
        <f t="shared" si="1"/>
        <v>14010.369957358105</v>
      </c>
      <c r="M3" t="s">
        <v>348</v>
      </c>
      <c r="N3">
        <v>0.77689496199999997</v>
      </c>
    </row>
    <row r="4" spans="1:14" x14ac:dyDescent="0.2">
      <c r="A4" t="s">
        <v>300</v>
      </c>
      <c r="B4">
        <f>SUM(greece!I2:I290)/289</f>
        <v>118.36540861821965</v>
      </c>
      <c r="E4">
        <f>PRODUCT(SUM(Correlations!B$3-greece!D4),-1)</f>
        <v>-407.46020761245677</v>
      </c>
      <c r="F4">
        <f>PRODUCT(-1,SUM(B$4,-greece!I4))</f>
        <v>11.634591381780353</v>
      </c>
      <c r="G4">
        <f t="shared" si="0"/>
        <v>-4740.6330199063232</v>
      </c>
      <c r="I4">
        <f t="shared" si="1"/>
        <v>166023.82078758639</v>
      </c>
      <c r="J4">
        <f t="shared" si="1"/>
        <v>135.36371662099768</v>
      </c>
      <c r="M4" t="s">
        <v>349</v>
      </c>
      <c r="N4">
        <v>0.847102044</v>
      </c>
    </row>
    <row r="5" spans="1:14" x14ac:dyDescent="0.2">
      <c r="E5">
        <f>PRODUCT(SUM(Correlations!B$3-greece!D5),-1)</f>
        <v>-406.46020761245677</v>
      </c>
      <c r="F5">
        <f>PRODUCT(-1,SUM(B$4,-greece!I5))</f>
        <v>-59.032075284886311</v>
      </c>
      <c r="G5">
        <f t="shared" si="0"/>
        <v>23994.189576089069</v>
      </c>
      <c r="I5">
        <f t="shared" si="1"/>
        <v>165209.90037236147</v>
      </c>
      <c r="J5">
        <f t="shared" si="1"/>
        <v>3484.7859124404854</v>
      </c>
      <c r="M5" t="s">
        <v>350</v>
      </c>
      <c r="N5">
        <v>0.62796885999999996</v>
      </c>
    </row>
    <row r="6" spans="1:14" x14ac:dyDescent="0.2">
      <c r="E6">
        <f>PRODUCT(SUM(Correlations!B$3-greece!D6),-1)</f>
        <v>-407.46020761245677</v>
      </c>
      <c r="F6">
        <f>PRODUCT(-1,SUM(B$4,-greece!I6))</f>
        <v>-54.615408618219647</v>
      </c>
      <c r="G6">
        <f t="shared" si="0"/>
        <v>22253.605734418939</v>
      </c>
      <c r="I6">
        <f t="shared" si="1"/>
        <v>166023.82078758639</v>
      </c>
      <c r="J6">
        <f t="shared" si="1"/>
        <v>2982.8428585351007</v>
      </c>
      <c r="M6" t="s">
        <v>351</v>
      </c>
      <c r="N6">
        <v>0.82058749799999997</v>
      </c>
    </row>
    <row r="7" spans="1:14" x14ac:dyDescent="0.2">
      <c r="E7">
        <f>PRODUCT(SUM(Correlations!B$3-greece!D7),-1)</f>
        <v>-408.46020761245677</v>
      </c>
      <c r="F7">
        <f>PRODUCT(-1,SUM(B$4,-greece!I7))</f>
        <v>-49.365408618219647</v>
      </c>
      <c r="G7">
        <f t="shared" si="0"/>
        <v>20163.805053071759</v>
      </c>
      <c r="I7">
        <f t="shared" si="1"/>
        <v>166839.74120281127</v>
      </c>
      <c r="J7">
        <f t="shared" si="1"/>
        <v>2436.9435680437946</v>
      </c>
      <c r="M7" t="s">
        <v>352</v>
      </c>
      <c r="N7">
        <v>-0.37007019400000002</v>
      </c>
    </row>
    <row r="8" spans="1:14" x14ac:dyDescent="0.2">
      <c r="E8">
        <f>PRODUCT(SUM(Correlations!B$3-greece!D8),-1)</f>
        <v>-405.46020761245677</v>
      </c>
      <c r="F8">
        <f>PRODUCT(-1,SUM(B$4,-greece!I8))</f>
        <v>-72.651122903933924</v>
      </c>
      <c r="G8">
        <f t="shared" si="0"/>
        <v>29457.139375907162</v>
      </c>
      <c r="I8">
        <f t="shared" si="1"/>
        <v>164397.97995713656</v>
      </c>
      <c r="J8">
        <f t="shared" si="1"/>
        <v>5278.1856592025124</v>
      </c>
    </row>
    <row r="9" spans="1:14" x14ac:dyDescent="0.2">
      <c r="E9">
        <f>PRODUCT(SUM(Correlations!B$3-greece!D9),-1)</f>
        <v>-408.46020761245677</v>
      </c>
      <c r="F9">
        <f>PRODUCT(-1,SUM(B$4,-greece!I9))</f>
        <v>-65.936837189648216</v>
      </c>
      <c r="G9">
        <f t="shared" si="0"/>
        <v>26932.57420779247</v>
      </c>
      <c r="I9">
        <f t="shared" si="1"/>
        <v>166839.74120281127</v>
      </c>
      <c r="J9">
        <f t="shared" si="1"/>
        <v>4347.6664985741763</v>
      </c>
    </row>
    <row r="10" spans="1:14" x14ac:dyDescent="0.2">
      <c r="E10">
        <f>PRODUCT(SUM(Correlations!B$3-greece!D10),-1)</f>
        <v>-408.46020761245677</v>
      </c>
      <c r="F10">
        <f>PRODUCT(-1,SUM(B$4,-greece!I10))</f>
        <v>-36.936837189648216</v>
      </c>
      <c r="G10">
        <f t="shared" si="0"/>
        <v>15087.228187031225</v>
      </c>
      <c r="I10">
        <f t="shared" si="1"/>
        <v>166839.74120281127</v>
      </c>
      <c r="J10">
        <f t="shared" si="1"/>
        <v>1364.3299415745796</v>
      </c>
    </row>
    <row r="11" spans="1:14" x14ac:dyDescent="0.2">
      <c r="E11">
        <f>PRODUCT(SUM(Correlations!B$3-greece!D11),-1)</f>
        <v>-406.46020761245677</v>
      </c>
      <c r="F11">
        <f>PRODUCT(-1,SUM(B$4,-greece!I11))</f>
        <v>-35.156519729330739</v>
      </c>
      <c r="G11">
        <f t="shared" si="0"/>
        <v>14289.726308115205</v>
      </c>
      <c r="I11">
        <f t="shared" si="1"/>
        <v>165209.90037236147</v>
      </c>
      <c r="J11">
        <f t="shared" si="1"/>
        <v>1235.9808794788214</v>
      </c>
    </row>
    <row r="12" spans="1:14" x14ac:dyDescent="0.2">
      <c r="E12">
        <f>PRODUCT(SUM(Correlations!B$3-greece!D12),-1)</f>
        <v>-386.46020761245677</v>
      </c>
      <c r="F12">
        <f>PRODUCT(-1,SUM(B$4,-greece!I12))</f>
        <v>-88.43734410209062</v>
      </c>
      <c r="G12">
        <f t="shared" si="0"/>
        <v>34177.514362388218</v>
      </c>
      <c r="I12">
        <f t="shared" si="1"/>
        <v>149351.4920678632</v>
      </c>
      <c r="J12">
        <f t="shared" si="1"/>
        <v>7821.1638318315827</v>
      </c>
    </row>
    <row r="13" spans="1:14" x14ac:dyDescent="0.2">
      <c r="A13" t="s">
        <v>305</v>
      </c>
      <c r="B13">
        <f>SUM(I2:I290)</f>
        <v>154862243.7923876</v>
      </c>
      <c r="C13">
        <f>SQRT(B13)</f>
        <v>12444.365945775928</v>
      </c>
      <c r="E13">
        <f>PRODUCT(SUM(Correlations!B$3-greece!D13),-1)</f>
        <v>-394.46020761245677</v>
      </c>
      <c r="F13">
        <f>PRODUCT(-1,SUM(B$4,-greece!I13))</f>
        <v>-93.772964173775193</v>
      </c>
      <c r="G13">
        <f t="shared" si="0"/>
        <v>36989.702916422837</v>
      </c>
      <c r="I13">
        <f t="shared" si="1"/>
        <v>155598.85538966249</v>
      </c>
      <c r="J13">
        <f t="shared" si="1"/>
        <v>8793.3688099361261</v>
      </c>
    </row>
    <row r="14" spans="1:14" x14ac:dyDescent="0.2">
      <c r="A14" t="s">
        <v>306</v>
      </c>
      <c r="B14">
        <f>SUM(J2:J290)</f>
        <v>6054251.9376699673</v>
      </c>
      <c r="C14">
        <f>SQRT(B14)</f>
        <v>2460.5389526829213</v>
      </c>
      <c r="E14">
        <f>PRODUCT(SUM(Correlations!B$3-greece!D14),-1)</f>
        <v>-407.46020761245677</v>
      </c>
      <c r="F14">
        <f>PRODUCT(-1,SUM(B$4,-greece!I14))</f>
        <v>-90.418669487784854</v>
      </c>
      <c r="G14">
        <f t="shared" si="0"/>
        <v>36842.009841534928</v>
      </c>
      <c r="I14">
        <f t="shared" si="1"/>
        <v>166023.82078758639</v>
      </c>
      <c r="J14">
        <f t="shared" si="1"/>
        <v>8175.5357919412754</v>
      </c>
    </row>
    <row r="15" spans="1:14" x14ac:dyDescent="0.2">
      <c r="E15">
        <f>PRODUCT(SUM(Correlations!B$3-greece!D15),-1)</f>
        <v>-381.46020761245677</v>
      </c>
      <c r="F15">
        <f>PRODUCT(-1,SUM(B$4,-greece!I15))</f>
        <v>-98.30458670041142</v>
      </c>
      <c r="G15">
        <f t="shared" si="0"/>
        <v>37499.288051995696</v>
      </c>
      <c r="I15">
        <f t="shared" si="1"/>
        <v>145511.88999173863</v>
      </c>
      <c r="J15">
        <f t="shared" si="1"/>
        <v>9663.7917663387052</v>
      </c>
    </row>
    <row r="16" spans="1:14" x14ac:dyDescent="0.2">
      <c r="A16" t="s">
        <v>307</v>
      </c>
      <c r="B16">
        <f>PRODUCT(C13,C14)</f>
        <v>30619847.151022512</v>
      </c>
      <c r="E16">
        <f>PRODUCT(SUM(Correlations!B$3-greece!D16),-1)</f>
        <v>-408.46020761245677</v>
      </c>
      <c r="F16">
        <f>PRODUCT(-1,SUM(B$4,-greece!I16))</f>
        <v>-95.854038755205949</v>
      </c>
      <c r="G16">
        <f t="shared" si="0"/>
        <v>39152.5605704439</v>
      </c>
      <c r="I16">
        <f t="shared" si="1"/>
        <v>166839.74120281127</v>
      </c>
      <c r="J16">
        <f t="shared" si="1"/>
        <v>9187.9967456845243</v>
      </c>
    </row>
    <row r="17" spans="1:10" x14ac:dyDescent="0.2">
      <c r="A17" t="s">
        <v>308</v>
      </c>
      <c r="B17">
        <f>SUM(G2:G290)</f>
        <v>-11331492.782463668</v>
      </c>
      <c r="E17">
        <f>PRODUCT(SUM(Correlations!B$3-greece!D17),-1)</f>
        <v>-392.46020761245677</v>
      </c>
      <c r="F17">
        <f>PRODUCT(-1,SUM(B$4,-greece!I17))</f>
        <v>-103.06540861821965</v>
      </c>
      <c r="G17">
        <f t="shared" si="0"/>
        <v>40449.071663969175</v>
      </c>
      <c r="I17">
        <f t="shared" si="1"/>
        <v>154025.01455921266</v>
      </c>
      <c r="J17">
        <f t="shared" si="1"/>
        <v>10622.478453640586</v>
      </c>
    </row>
    <row r="18" spans="1:10" x14ac:dyDescent="0.2">
      <c r="E18">
        <f>PRODUCT(SUM(Correlations!B$3-greece!D18),-1)</f>
        <v>-398.46020761245677</v>
      </c>
      <c r="F18">
        <f>PRODUCT(-1,SUM(B$4,-greece!I18))</f>
        <v>-104.46540861821964</v>
      </c>
      <c r="G18">
        <f t="shared" si="0"/>
        <v>41625.308406335927</v>
      </c>
      <c r="I18">
        <f t="shared" si="1"/>
        <v>158770.53705056215</v>
      </c>
      <c r="J18">
        <f t="shared" si="1"/>
        <v>10913.021597771598</v>
      </c>
    </row>
    <row r="19" spans="1:10" x14ac:dyDescent="0.2">
      <c r="E19">
        <f>PRODUCT(SUM(Correlations!B$3-greece!D19),-1)</f>
        <v>-408.46020761245677</v>
      </c>
      <c r="F19">
        <f>PRODUCT(-1,SUM(B$4,-greece!I19))</f>
        <v>-99.965408618219641</v>
      </c>
      <c r="G19">
        <f t="shared" si="0"/>
        <v>40831.891558262068</v>
      </c>
      <c r="I19">
        <f t="shared" si="1"/>
        <v>166839.74120281127</v>
      </c>
      <c r="J19">
        <f t="shared" si="1"/>
        <v>9993.082920207622</v>
      </c>
    </row>
    <row r="20" spans="1:10" x14ac:dyDescent="0.2">
      <c r="A20" t="s">
        <v>310</v>
      </c>
      <c r="B20">
        <f>B17/B16</f>
        <v>-0.37007019422973397</v>
      </c>
      <c r="E20">
        <f>PRODUCT(SUM(Correlations!B$3-greece!D20),-1)</f>
        <v>-317.46020761245677</v>
      </c>
      <c r="F20">
        <f>PRODUCT(-1,SUM(B$4,-greece!I20))</f>
        <v>-107.36540861821965</v>
      </c>
      <c r="G20">
        <f t="shared" si="0"/>
        <v>34084.244910336267</v>
      </c>
      <c r="I20">
        <f t="shared" si="1"/>
        <v>100780.98341734415</v>
      </c>
      <c r="J20">
        <f t="shared" si="1"/>
        <v>11527.330967757274</v>
      </c>
    </row>
    <row r="21" spans="1:10" x14ac:dyDescent="0.2">
      <c r="A21" t="s">
        <v>309</v>
      </c>
      <c r="B21">
        <v>287</v>
      </c>
      <c r="E21">
        <f>PRODUCT(SUM(Correlations!B$3-greece!D21),-1)</f>
        <v>-370.46020761245677</v>
      </c>
      <c r="F21">
        <f>PRODUCT(-1,SUM(B$4,-greece!I21))</f>
        <v>-106.76540861821965</v>
      </c>
      <c r="G21">
        <f t="shared" si="0"/>
        <v>39552.335442534437</v>
      </c>
      <c r="I21">
        <f t="shared" si="1"/>
        <v>137240.76542426457</v>
      </c>
      <c r="J21">
        <f t="shared" si="1"/>
        <v>11398.852477415412</v>
      </c>
    </row>
    <row r="22" spans="1:10" x14ac:dyDescent="0.2">
      <c r="E22">
        <f>PRODUCT(SUM(Correlations!B$3-greece!D22),-1)</f>
        <v>-305.46020761245677</v>
      </c>
      <c r="F22">
        <f>PRODUCT(-1,SUM(B$4,-greece!I22))</f>
        <v>-108.56540861821965</v>
      </c>
      <c r="G22">
        <f t="shared" si="0"/>
        <v>33162.412256052579</v>
      </c>
      <c r="I22">
        <f t="shared" si="1"/>
        <v>93305.938434645199</v>
      </c>
      <c r="J22">
        <f t="shared" si="1"/>
        <v>11786.447948441002</v>
      </c>
    </row>
    <row r="23" spans="1:10" x14ac:dyDescent="0.2">
      <c r="E23">
        <f>PRODUCT(SUM(Correlations!B$3-greece!D23),-1)</f>
        <v>-408.46020761245677</v>
      </c>
      <c r="F23">
        <f>PRODUCT(-1,SUM(B$4,-greece!I23))</f>
        <v>-107.96540861821964</v>
      </c>
      <c r="G23">
        <f t="shared" si="0"/>
        <v>44099.573219161721</v>
      </c>
      <c r="I23">
        <f t="shared" si="1"/>
        <v>166839.74120281127</v>
      </c>
      <c r="J23">
        <f t="shared" si="1"/>
        <v>11656.529458099136</v>
      </c>
    </row>
    <row r="24" spans="1:10" x14ac:dyDescent="0.2">
      <c r="E24">
        <f>PRODUCT(SUM(Correlations!B$3-greece!D24),-1)</f>
        <v>-352.46020761245677</v>
      </c>
      <c r="F24">
        <f>PRODUCT(-1,SUM(B$4,-greece!I24))</f>
        <v>-107.16540861821964</v>
      </c>
      <c r="G24">
        <f t="shared" si="0"/>
        <v>37771.542170451459</v>
      </c>
      <c r="I24">
        <f t="shared" si="1"/>
        <v>124228.19795021613</v>
      </c>
      <c r="J24">
        <f t="shared" si="1"/>
        <v>11484.424804309985</v>
      </c>
    </row>
    <row r="25" spans="1:10" x14ac:dyDescent="0.2">
      <c r="E25">
        <f>PRODUCT(SUM(Correlations!B$3-greece!D25),-1)</f>
        <v>-377.46020761245677</v>
      </c>
      <c r="F25">
        <f>PRODUCT(-1,SUM(B$4,-greece!I25))</f>
        <v>-105.86540861821965</v>
      </c>
      <c r="G25">
        <f t="shared" si="0"/>
        <v>39959.979116010756</v>
      </c>
      <c r="I25">
        <f t="shared" si="1"/>
        <v>142476.20833083897</v>
      </c>
      <c r="J25">
        <f t="shared" si="1"/>
        <v>11207.484741902615</v>
      </c>
    </row>
    <row r="26" spans="1:10" x14ac:dyDescent="0.2">
      <c r="A26" t="s">
        <v>311</v>
      </c>
      <c r="B26">
        <f>B20/SQRT((1-POWER(B20,2))/287)</f>
        <v>-6.7485049110348436</v>
      </c>
      <c r="E26">
        <f>PRODUCT(SUM(Correlations!B$3-greece!D26),-1)</f>
        <v>-408.46020761245677</v>
      </c>
      <c r="F26">
        <f>PRODUCT(-1,SUM(B$4,-greece!I26))</f>
        <v>-104.56540861821965</v>
      </c>
      <c r="G26">
        <f t="shared" si="0"/>
        <v>42710.808513279371</v>
      </c>
      <c r="I26">
        <f t="shared" si="1"/>
        <v>166839.74120281127</v>
      </c>
      <c r="J26">
        <f t="shared" si="1"/>
        <v>10933.924679495243</v>
      </c>
    </row>
    <row r="27" spans="1:10" x14ac:dyDescent="0.2">
      <c r="E27">
        <f>PRODUCT(SUM(Correlations!B$3-greece!D27),-1)</f>
        <v>-331.46020761245677</v>
      </c>
      <c r="F27">
        <f>PRODUCT(-1,SUM(B$4,-greece!I27))</f>
        <v>-103.66540861821964</v>
      </c>
      <c r="G27">
        <f t="shared" si="0"/>
        <v>34360.957862825249</v>
      </c>
      <c r="I27">
        <f t="shared" si="1"/>
        <v>109865.86923049294</v>
      </c>
      <c r="J27">
        <f t="shared" si="1"/>
        <v>10746.516943982448</v>
      </c>
    </row>
    <row r="28" spans="1:10" x14ac:dyDescent="0.2">
      <c r="A28" t="s">
        <v>354</v>
      </c>
      <c r="B28" t="s">
        <v>312</v>
      </c>
      <c r="E28">
        <f>PRODUCT(SUM(Correlations!B$3-greece!D28),-1)</f>
        <v>-373.46020761245677</v>
      </c>
      <c r="F28">
        <f>PRODUCT(-1,SUM(B$4,-greece!I28))</f>
        <v>-103.66540861821964</v>
      </c>
      <c r="G28">
        <f t="shared" si="0"/>
        <v>38714.905024790474</v>
      </c>
      <c r="I28">
        <f t="shared" si="1"/>
        <v>139472.52666993931</v>
      </c>
      <c r="J28">
        <f t="shared" si="1"/>
        <v>10746.516943982448</v>
      </c>
    </row>
    <row r="29" spans="1:10" x14ac:dyDescent="0.2">
      <c r="E29">
        <f>PRODUCT(SUM(Correlations!B$3-greece!D29),-1)</f>
        <v>-314.46020761245677</v>
      </c>
      <c r="F29">
        <f>PRODUCT(-1,SUM(B$4,-greece!I29))</f>
        <v>-104.66540861821964</v>
      </c>
      <c r="G29">
        <f t="shared" si="0"/>
        <v>32913.106123927973</v>
      </c>
      <c r="I29">
        <f t="shared" si="1"/>
        <v>98885.222171669418</v>
      </c>
      <c r="J29">
        <f t="shared" si="1"/>
        <v>10954.847761218887</v>
      </c>
    </row>
    <row r="30" spans="1:10" x14ac:dyDescent="0.2">
      <c r="E30">
        <f>PRODUCT(SUM(Correlations!B$3-greece!D30),-1)</f>
        <v>-337.46020761245677</v>
      </c>
      <c r="F30">
        <f>PRODUCT(-1,SUM(B$4,-greece!I30))</f>
        <v>-106.46540861821964</v>
      </c>
      <c r="G30">
        <f t="shared" si="0"/>
        <v>35927.838895849447</v>
      </c>
      <c r="I30">
        <f t="shared" si="1"/>
        <v>113879.39172184243</v>
      </c>
      <c r="J30">
        <f t="shared" si="1"/>
        <v>11334.883232244478</v>
      </c>
    </row>
    <row r="31" spans="1:10" x14ac:dyDescent="0.2">
      <c r="A31" s="3"/>
      <c r="B31" s="3"/>
      <c r="E31">
        <f>PRODUCT(SUM(Correlations!B$3-greece!D31),-1)</f>
        <v>-360.46020761245677</v>
      </c>
      <c r="F31">
        <f>PRODUCT(-1,SUM(B$4,-greece!I31))</f>
        <v>-107.36540861821965</v>
      </c>
      <c r="G31">
        <f t="shared" si="0"/>
        <v>38700.957480919707</v>
      </c>
      <c r="I31">
        <f t="shared" si="1"/>
        <v>129931.56127201543</v>
      </c>
      <c r="J31">
        <f t="shared" si="1"/>
        <v>11527.330967757274</v>
      </c>
    </row>
    <row r="32" spans="1:10" x14ac:dyDescent="0.2">
      <c r="A32" s="3"/>
      <c r="B32" s="3"/>
      <c r="E32">
        <f>PRODUCT(SUM(Correlations!B$3-greece!D32),-1)</f>
        <v>-330.46020761245677</v>
      </c>
      <c r="F32">
        <f>PRODUCT(-1,SUM(B$4,-greece!I32))</f>
        <v>-107.16540861821964</v>
      </c>
      <c r="G32">
        <f t="shared" si="0"/>
        <v>35413.903180850626</v>
      </c>
      <c r="I32">
        <f t="shared" si="1"/>
        <v>109203.94881526803</v>
      </c>
      <c r="J32">
        <f t="shared" si="1"/>
        <v>11484.424804309985</v>
      </c>
    </row>
    <row r="33" spans="1:10" x14ac:dyDescent="0.2">
      <c r="A33" s="3"/>
      <c r="B33" s="3"/>
      <c r="E33">
        <f>PRODUCT(SUM(Correlations!B$3-greece!D33),-1)</f>
        <v>-337.46020761245677</v>
      </c>
      <c r="F33">
        <f>PRODUCT(-1,SUM(B$4,-greece!I33))</f>
        <v>-106.96540861821964</v>
      </c>
      <c r="G33">
        <f t="shared" si="0"/>
        <v>36096.568999655676</v>
      </c>
      <c r="I33">
        <f t="shared" si="1"/>
        <v>113879.39172184243</v>
      </c>
      <c r="J33">
        <f t="shared" si="1"/>
        <v>11441.598640862696</v>
      </c>
    </row>
    <row r="34" spans="1:10" x14ac:dyDescent="0.2">
      <c r="E34">
        <f>PRODUCT(SUM(Correlations!B$3-greece!D34),-1)</f>
        <v>-334.46020761245677</v>
      </c>
      <c r="F34">
        <f>PRODUCT(-1,SUM(B$4,-greece!I34))</f>
        <v>-104.96540861821964</v>
      </c>
      <c r="G34">
        <f t="shared" si="0"/>
        <v>35106.752358576101</v>
      </c>
      <c r="I34">
        <f t="shared" si="1"/>
        <v>111863.63047616769</v>
      </c>
      <c r="J34">
        <f t="shared" si="1"/>
        <v>11017.737006389818</v>
      </c>
    </row>
    <row r="35" spans="1:10" x14ac:dyDescent="0.2">
      <c r="E35">
        <f>PRODUCT(SUM(Correlations!B$3-greece!D35),-1)</f>
        <v>-313.46020761245677</v>
      </c>
      <c r="F35">
        <f>PRODUCT(-1,SUM(B$4,-greece!I35))</f>
        <v>-106.06540861821965</v>
      </c>
      <c r="G35">
        <f t="shared" si="0"/>
        <v>33247.285005967191</v>
      </c>
      <c r="I35">
        <f t="shared" si="1"/>
        <v>98257.301756444504</v>
      </c>
      <c r="J35">
        <f t="shared" si="1"/>
        <v>11249.870905349902</v>
      </c>
    </row>
    <row r="36" spans="1:10" x14ac:dyDescent="0.2">
      <c r="E36">
        <f>PRODUCT(SUM(Correlations!B$3-greece!D36),-1)</f>
        <v>-313.46020761245677</v>
      </c>
      <c r="F36">
        <f>PRODUCT(-1,SUM(B$4,-greece!I36))</f>
        <v>-104.96540861821964</v>
      </c>
      <c r="G36">
        <f t="shared" si="0"/>
        <v>32902.478777593489</v>
      </c>
      <c r="I36">
        <f t="shared" si="1"/>
        <v>98257.301756444504</v>
      </c>
      <c r="J36">
        <f t="shared" si="1"/>
        <v>11017.737006389818</v>
      </c>
    </row>
    <row r="37" spans="1:10" x14ac:dyDescent="0.2">
      <c r="E37">
        <f>PRODUCT(SUM(Correlations!B$3-greece!D37),-1)</f>
        <v>-352.46020761245677</v>
      </c>
      <c r="F37">
        <f>PRODUCT(-1,SUM(B$4,-greece!I37))</f>
        <v>-104.26540861821965</v>
      </c>
      <c r="G37">
        <f t="shared" si="0"/>
        <v>36749.40756837534</v>
      </c>
      <c r="I37">
        <f t="shared" si="1"/>
        <v>124228.19795021613</v>
      </c>
      <c r="J37">
        <f t="shared" si="1"/>
        <v>10871.275434324312</v>
      </c>
    </row>
    <row r="38" spans="1:10" x14ac:dyDescent="0.2">
      <c r="E38">
        <f>PRODUCT(SUM(Correlations!B$3-greece!D38),-1)</f>
        <v>-306.46020761245677</v>
      </c>
      <c r="F38">
        <f>PRODUCT(-1,SUM(B$4,-greece!I38))</f>
        <v>-104.96540861821964</v>
      </c>
      <c r="G38">
        <f t="shared" si="0"/>
        <v>32167.72091726595</v>
      </c>
      <c r="I38">
        <f t="shared" si="1"/>
        <v>93917.858849870114</v>
      </c>
      <c r="J38">
        <f t="shared" si="1"/>
        <v>11017.737006389818</v>
      </c>
    </row>
    <row r="39" spans="1:10" x14ac:dyDescent="0.2">
      <c r="E39">
        <f>PRODUCT(SUM(Correlations!B$3-greece!D39),-1)</f>
        <v>-307.46020761245677</v>
      </c>
      <c r="F39">
        <f>PRODUCT(-1,SUM(B$4,-greece!I39))</f>
        <v>-106.86540861821965</v>
      </c>
      <c r="G39">
        <f t="shared" si="0"/>
        <v>32856.860720347839</v>
      </c>
      <c r="I39">
        <f t="shared" si="1"/>
        <v>94531.779265095014</v>
      </c>
      <c r="J39">
        <f t="shared" si="1"/>
        <v>11420.215559139055</v>
      </c>
    </row>
    <row r="40" spans="1:10" x14ac:dyDescent="0.2">
      <c r="E40">
        <f>PRODUCT(SUM(Correlations!B$3-greece!D40),-1)</f>
        <v>-279.46020761245677</v>
      </c>
      <c r="F40">
        <f>PRODUCT(-1,SUM(B$4,-greece!I40))</f>
        <v>-107.86540861821965</v>
      </c>
      <c r="G40">
        <f t="shared" si="0"/>
        <v>30144.089486650148</v>
      </c>
      <c r="I40">
        <f t="shared" si="1"/>
        <v>78098.00763879744</v>
      </c>
      <c r="J40">
        <f t="shared" si="1"/>
        <v>11634.946376375494</v>
      </c>
    </row>
    <row r="41" spans="1:10" x14ac:dyDescent="0.2">
      <c r="E41">
        <f>PRODUCT(SUM(Correlations!B$3-greece!D41),-1)</f>
        <v>-339.46020761245677</v>
      </c>
      <c r="F41">
        <f>PRODUCT(-1,SUM(B$4,-greece!I41))</f>
        <v>-104.56540861821965</v>
      </c>
      <c r="G41">
        <f t="shared" si="0"/>
        <v>35495.795318622222</v>
      </c>
      <c r="I41">
        <f t="shared" si="1"/>
        <v>115233.23255229225</v>
      </c>
      <c r="J41">
        <f t="shared" si="1"/>
        <v>10933.924679495243</v>
      </c>
    </row>
    <row r="42" spans="1:10" x14ac:dyDescent="0.2">
      <c r="E42">
        <f>PRODUCT(SUM(Correlations!B$3-greece!D42),-1)</f>
        <v>-348.46020761245677</v>
      </c>
      <c r="F42">
        <f>PRODUCT(-1,SUM(B$4,-greece!I42))</f>
        <v>-103.66540861821964</v>
      </c>
      <c r="G42">
        <f t="shared" si="0"/>
        <v>36123.269809334983</v>
      </c>
      <c r="I42">
        <f t="shared" si="1"/>
        <v>121424.51628931648</v>
      </c>
      <c r="J42">
        <f t="shared" si="1"/>
        <v>10746.516943982448</v>
      </c>
    </row>
    <row r="43" spans="1:10" x14ac:dyDescent="0.2">
      <c r="E43">
        <f>PRODUCT(SUM(Correlations!B$3-greece!D43),-1)</f>
        <v>-346.46020761245677</v>
      </c>
      <c r="F43">
        <f>PRODUCT(-1,SUM(B$4,-greece!I43))</f>
        <v>-100.56540861821965</v>
      </c>
      <c r="G43">
        <f t="shared" si="0"/>
        <v>34841.912348499929</v>
      </c>
      <c r="I43">
        <f t="shared" si="1"/>
        <v>120034.67545886665</v>
      </c>
      <c r="J43">
        <f t="shared" si="1"/>
        <v>10113.401410549486</v>
      </c>
    </row>
    <row r="44" spans="1:10" x14ac:dyDescent="0.2">
      <c r="E44">
        <f>PRODUCT(SUM(Correlations!B$3-greece!D44),-1)</f>
        <v>-388.46020761245677</v>
      </c>
      <c r="F44">
        <f>PRODUCT(-1,SUM(B$4,-greece!I44))</f>
        <v>-99.565408618219649</v>
      </c>
      <c r="G44">
        <f t="shared" si="0"/>
        <v>38677.199302852699</v>
      </c>
      <c r="I44">
        <f t="shared" si="1"/>
        <v>150901.332898313</v>
      </c>
      <c r="J44">
        <f t="shared" si="1"/>
        <v>9913.2705933130474</v>
      </c>
    </row>
    <row r="45" spans="1:10" x14ac:dyDescent="0.2">
      <c r="E45">
        <f>PRODUCT(SUM(Correlations!B$3-greece!D45),-1)</f>
        <v>-331.46020761245677</v>
      </c>
      <c r="F45">
        <f>PRODUCT(-1,SUM(B$4,-greece!I45))</f>
        <v>-95.465408618219641</v>
      </c>
      <c r="G45">
        <f t="shared" si="0"/>
        <v>31642.984160403103</v>
      </c>
      <c r="I45">
        <f t="shared" si="1"/>
        <v>109865.86923049294</v>
      </c>
      <c r="J45">
        <f t="shared" si="1"/>
        <v>9113.6442426436442</v>
      </c>
    </row>
    <row r="46" spans="1:10" x14ac:dyDescent="0.2">
      <c r="E46">
        <f>PRODUCT(SUM(Correlations!B$3-greece!D46),-1)</f>
        <v>-356.46020761245677</v>
      </c>
      <c r="F46">
        <f>PRODUCT(-1,SUM(B$4,-greece!I46))</f>
        <v>-85.965408618219641</v>
      </c>
      <c r="G46">
        <f t="shared" si="0"/>
        <v>30643.247403540252</v>
      </c>
      <c r="I46">
        <f t="shared" si="1"/>
        <v>127063.87961111579</v>
      </c>
      <c r="J46">
        <f t="shared" si="1"/>
        <v>7390.0514788974715</v>
      </c>
    </row>
    <row r="47" spans="1:10" x14ac:dyDescent="0.2">
      <c r="E47">
        <f>PRODUCT(SUM(Correlations!B$3-greece!D47),-1)</f>
        <v>-337.46020761245677</v>
      </c>
      <c r="F47">
        <f>PRODUCT(-1,SUM(B$4,-greece!I47))</f>
        <v>-82.365408618219647</v>
      </c>
      <c r="G47">
        <f t="shared" si="0"/>
        <v>27795.047892389237</v>
      </c>
      <c r="I47">
        <f t="shared" si="1"/>
        <v>113879.39172184243</v>
      </c>
      <c r="J47">
        <f t="shared" si="1"/>
        <v>6784.0605368462911</v>
      </c>
    </row>
    <row r="48" spans="1:10" x14ac:dyDescent="0.2">
      <c r="E48">
        <f>PRODUCT(SUM(Correlations!B$3-greece!D48),-1)</f>
        <v>-352.46020761245677</v>
      </c>
      <c r="F48">
        <f>PRODUCT(-1,SUM(B$4,-greece!I48))</f>
        <v>-85.765408618219652</v>
      </c>
      <c r="G48">
        <f t="shared" si="0"/>
        <v>30228.893727544888</v>
      </c>
      <c r="I48">
        <f t="shared" si="1"/>
        <v>124228.19795021613</v>
      </c>
      <c r="J48">
        <f t="shared" si="1"/>
        <v>7355.7053154501855</v>
      </c>
    </row>
    <row r="49" spans="5:10" x14ac:dyDescent="0.2">
      <c r="E49">
        <f>PRODUCT(SUM(Correlations!B$3-greece!D49),-1)</f>
        <v>-338.46020761245677</v>
      </c>
      <c r="F49">
        <f>PRODUCT(-1,SUM(B$4,-greece!I49))</f>
        <v>-84.065408618219649</v>
      </c>
      <c r="G49">
        <f t="shared" si="0"/>
        <v>28452.795653948637</v>
      </c>
      <c r="I49">
        <f t="shared" si="1"/>
        <v>114555.31213706735</v>
      </c>
      <c r="J49">
        <f t="shared" si="1"/>
        <v>7066.9929261482384</v>
      </c>
    </row>
    <row r="50" spans="5:10" x14ac:dyDescent="0.2">
      <c r="E50">
        <f>PRODUCT(SUM(Correlations!B$3-greece!D50),-1)</f>
        <v>-375.46020761245677</v>
      </c>
      <c r="F50">
        <f>PRODUCT(-1,SUM(B$4,-greece!I50))</f>
        <v>-74.065408618219649</v>
      </c>
      <c r="G50">
        <f t="shared" si="0"/>
        <v>27808.613696698194</v>
      </c>
      <c r="I50">
        <f t="shared" si="1"/>
        <v>140970.36750038914</v>
      </c>
      <c r="J50">
        <f t="shared" si="1"/>
        <v>5485.6847537838457</v>
      </c>
    </row>
    <row r="51" spans="5:10" x14ac:dyDescent="0.2">
      <c r="E51">
        <f>PRODUCT(SUM(Correlations!B$3-greece!D51),-1)</f>
        <v>-377.46020761245677</v>
      </c>
      <c r="F51">
        <f>PRODUCT(-1,SUM(B$4,-greece!I51))</f>
        <v>-74.165408618219644</v>
      </c>
      <c r="G51">
        <f t="shared" si="0"/>
        <v>27994.490534695877</v>
      </c>
      <c r="I51">
        <f t="shared" si="1"/>
        <v>142476.20833083897</v>
      </c>
      <c r="J51">
        <f t="shared" si="1"/>
        <v>5500.5078355074884</v>
      </c>
    </row>
    <row r="52" spans="5:10" x14ac:dyDescent="0.2">
      <c r="E52">
        <f>PRODUCT(SUM(Correlations!B$3-greece!D52),-1)</f>
        <v>-383.46020761245677</v>
      </c>
      <c r="F52">
        <f>PRODUCT(-1,SUM(B$4,-greece!I52))</f>
        <v>-68.565408618219649</v>
      </c>
      <c r="G52">
        <f t="shared" si="0"/>
        <v>26292.105823775441</v>
      </c>
      <c r="I52">
        <f t="shared" si="1"/>
        <v>147041.73082218846</v>
      </c>
      <c r="J52">
        <f t="shared" si="1"/>
        <v>4701.2152589834295</v>
      </c>
    </row>
    <row r="53" spans="5:10" x14ac:dyDescent="0.2">
      <c r="E53">
        <f>PRODUCT(SUM(Correlations!B$3-greece!D53),-1)</f>
        <v>-386.46020761245677</v>
      </c>
      <c r="F53">
        <f>PRODUCT(-1,SUM(B$4,-greece!I53))</f>
        <v>-70.165408618219644</v>
      </c>
      <c r="G53">
        <f t="shared" si="0"/>
        <v>27116.138381810026</v>
      </c>
      <c r="I53">
        <f t="shared" si="1"/>
        <v>149351.4920678632</v>
      </c>
      <c r="J53">
        <f t="shared" si="1"/>
        <v>4923.1845665617311</v>
      </c>
    </row>
    <row r="54" spans="5:10" x14ac:dyDescent="0.2">
      <c r="E54">
        <f>PRODUCT(SUM(Correlations!B$3-greece!D54),-1)</f>
        <v>-393.46020761245677</v>
      </c>
      <c r="F54">
        <f>PRODUCT(-1,SUM(B$4,-greece!I54))</f>
        <v>-55.865408618219647</v>
      </c>
      <c r="G54">
        <f t="shared" si="0"/>
        <v>21980.815273279433</v>
      </c>
      <c r="I54">
        <f t="shared" si="1"/>
        <v>154810.93497443758</v>
      </c>
      <c r="J54">
        <f t="shared" si="1"/>
        <v>3120.9438800806502</v>
      </c>
    </row>
    <row r="55" spans="5:10" x14ac:dyDescent="0.2">
      <c r="E55">
        <f>PRODUCT(SUM(Correlations!B$3-greece!D55),-1)</f>
        <v>-391.46020761245677</v>
      </c>
      <c r="F55">
        <f>PRODUCT(-1,SUM(B$4,-greece!I55))</f>
        <v>-42.265408618219652</v>
      </c>
      <c r="G55">
        <f t="shared" si="0"/>
        <v>16545.225632513586</v>
      </c>
      <c r="I55">
        <f t="shared" si="1"/>
        <v>153241.09414398775</v>
      </c>
      <c r="J55">
        <f t="shared" si="1"/>
        <v>1786.364765665076</v>
      </c>
    </row>
    <row r="56" spans="5:10" x14ac:dyDescent="0.2">
      <c r="E56">
        <f>PRODUCT(SUM(Correlations!B$3-greece!D56),-1)</f>
        <v>-397.46020761245677</v>
      </c>
      <c r="F56">
        <f>PRODUCT(-1,SUM(B$4,-greece!I56))</f>
        <v>-14.865408618219647</v>
      </c>
      <c r="G56">
        <f t="shared" si="0"/>
        <v>5908.4083956415852</v>
      </c>
      <c r="I56">
        <f t="shared" si="1"/>
        <v>157974.61663533724</v>
      </c>
      <c r="J56">
        <f t="shared" si="1"/>
        <v>220.98037338663895</v>
      </c>
    </row>
    <row r="57" spans="5:10" x14ac:dyDescent="0.2">
      <c r="E57">
        <f>PRODUCT(SUM(Correlations!B$3-greece!D57),-1)</f>
        <v>-408.46020761245677</v>
      </c>
      <c r="F57">
        <f>PRODUCT(-1,SUM(B$4,-greece!I57))</f>
        <v>-22.865408618219647</v>
      </c>
      <c r="G57">
        <f t="shared" si="0"/>
        <v>9339.6095513416549</v>
      </c>
      <c r="I57">
        <f t="shared" si="1"/>
        <v>166839.74120281127</v>
      </c>
      <c r="J57">
        <f t="shared" si="1"/>
        <v>522.82691127815326</v>
      </c>
    </row>
    <row r="58" spans="5:10" x14ac:dyDescent="0.2">
      <c r="E58">
        <f>PRODUCT(SUM(Correlations!B$3-greece!D58),-1)</f>
        <v>-398.46020761245677</v>
      </c>
      <c r="F58">
        <f>PRODUCT(-1,SUM(B$4,-greece!I58))</f>
        <v>-9.2654086182196522</v>
      </c>
      <c r="G58">
        <f t="shared" si="0"/>
        <v>3691.8966416300486</v>
      </c>
      <c r="I58">
        <f t="shared" si="1"/>
        <v>158770.53705056215</v>
      </c>
      <c r="J58">
        <f t="shared" si="1"/>
        <v>85.847796862579003</v>
      </c>
    </row>
    <row r="59" spans="5:10" x14ac:dyDescent="0.2">
      <c r="E59">
        <f>PRODUCT(SUM(Correlations!B$3-greece!D59),-1)</f>
        <v>-252.46020761245677</v>
      </c>
      <c r="F59">
        <f>PRODUCT(-1,SUM(B$4,-greece!I59))</f>
        <v>-73.965408618219641</v>
      </c>
      <c r="G59">
        <f t="shared" si="0"/>
        <v>18673.322415895931</v>
      </c>
      <c r="I59">
        <f t="shared" si="1"/>
        <v>63736.156427724774</v>
      </c>
      <c r="J59">
        <f t="shared" si="1"/>
        <v>5470.8816720601999</v>
      </c>
    </row>
    <row r="60" spans="5:10" x14ac:dyDescent="0.2">
      <c r="E60">
        <f>PRODUCT(SUM(Correlations!B$3-greece!D60),-1)</f>
        <v>-401.46020761245677</v>
      </c>
      <c r="F60">
        <f>PRODUCT(-1,SUM(B$4,-greece!I60))</f>
        <v>-73.865408618219647</v>
      </c>
      <c r="G60">
        <f t="shared" si="0"/>
        <v>29654.022279249413</v>
      </c>
      <c r="I60">
        <f t="shared" si="1"/>
        <v>161170.2982962369</v>
      </c>
      <c r="J60">
        <f t="shared" si="1"/>
        <v>5456.0985903365572</v>
      </c>
    </row>
    <row r="61" spans="5:10" x14ac:dyDescent="0.2">
      <c r="E61">
        <f>PRODUCT(SUM(Correlations!B$3-greece!D61),-1)</f>
        <v>-353.46020761245677</v>
      </c>
      <c r="F61">
        <f>PRODUCT(-1,SUM(B$4,-greece!I61))</f>
        <v>-79.865408618219647</v>
      </c>
      <c r="G61">
        <f t="shared" si="0"/>
        <v>28229.24391124961</v>
      </c>
      <c r="I61">
        <f t="shared" si="1"/>
        <v>124934.11836544104</v>
      </c>
      <c r="J61">
        <f t="shared" si="1"/>
        <v>6378.4834937551932</v>
      </c>
    </row>
    <row r="62" spans="5:10" x14ac:dyDescent="0.2">
      <c r="E62">
        <f>PRODUCT(SUM(Correlations!B$3-greece!D62),-1)</f>
        <v>-381.46020761245677</v>
      </c>
      <c r="F62">
        <f>PRODUCT(-1,SUM(B$4,-greece!I62))</f>
        <v>-81.665408618219644</v>
      </c>
      <c r="G62">
        <f t="shared" si="0"/>
        <v>31152.103726262183</v>
      </c>
      <c r="I62">
        <f t="shared" si="1"/>
        <v>145511.88999173863</v>
      </c>
      <c r="J62">
        <f t="shared" si="1"/>
        <v>6669.2389647807831</v>
      </c>
    </row>
    <row r="63" spans="5:10" x14ac:dyDescent="0.2">
      <c r="E63">
        <f>PRODUCT(SUM(Correlations!B$3-greece!D63),-1)</f>
        <v>-392.46020761245677</v>
      </c>
      <c r="F63">
        <f>PRODUCT(-1,SUM(B$4,-greece!I63))</f>
        <v>-82.165408618219644</v>
      </c>
      <c r="G63">
        <f t="shared" si="0"/>
        <v>32246.653324868825</v>
      </c>
      <c r="I63">
        <f t="shared" si="1"/>
        <v>154025.01455921266</v>
      </c>
      <c r="J63">
        <f t="shared" si="1"/>
        <v>6751.1543733990029</v>
      </c>
    </row>
    <row r="64" spans="5:10" x14ac:dyDescent="0.2">
      <c r="E64">
        <f>PRODUCT(SUM(Correlations!B$3-greece!D64),-1)</f>
        <v>-397.46020761245677</v>
      </c>
      <c r="F64">
        <f>PRODUCT(-1,SUM(B$4,-greece!I64))</f>
        <v>-80.065408618219649</v>
      </c>
      <c r="G64">
        <f t="shared" si="0"/>
        <v>31822.813931973767</v>
      </c>
      <c r="I64">
        <f t="shared" si="1"/>
        <v>157974.61663533724</v>
      </c>
      <c r="J64">
        <f t="shared" si="1"/>
        <v>6410.4696572024814</v>
      </c>
    </row>
    <row r="65" spans="5:10" x14ac:dyDescent="0.2">
      <c r="E65">
        <f>PRODUCT(SUM(Correlations!B$3-greece!D65),-1)</f>
        <v>-391.46020761245677</v>
      </c>
      <c r="F65">
        <f>PRODUCT(-1,SUM(B$4,-greece!I65))</f>
        <v>-77.665408618219644</v>
      </c>
      <c r="G65">
        <f t="shared" si="0"/>
        <v>30402.916981994553</v>
      </c>
      <c r="I65">
        <f t="shared" si="1"/>
        <v>153241.09414398775</v>
      </c>
      <c r="J65">
        <f t="shared" si="1"/>
        <v>6031.9156958350259</v>
      </c>
    </row>
    <row r="66" spans="5:10" x14ac:dyDescent="0.2">
      <c r="E66">
        <f>PRODUCT(SUM(Correlations!B$3-greece!D66),-1)</f>
        <v>-376.46020761245677</v>
      </c>
      <c r="F66">
        <f>PRODUCT(-1,SUM(B$4,-greece!I66))</f>
        <v>-32.465408618219641</v>
      </c>
      <c r="G66">
        <f t="shared" si="0"/>
        <v>12221.93446863821</v>
      </c>
      <c r="I66">
        <f t="shared" si="1"/>
        <v>141722.28791561406</v>
      </c>
      <c r="J66">
        <f t="shared" si="1"/>
        <v>1054.0027567479701</v>
      </c>
    </row>
    <row r="67" spans="5:10" x14ac:dyDescent="0.2">
      <c r="E67">
        <f>PRODUCT(SUM(Correlations!B$3-greece!D67),-1)</f>
        <v>-398.46020761245677</v>
      </c>
      <c r="F67">
        <f>PRODUCT(-1,SUM(B$4,-greece!I67))</f>
        <v>-28.265408618219652</v>
      </c>
      <c r="G67">
        <f t="shared" ref="G67:G130" si="2">PRODUCT(E67,F67)</f>
        <v>11262.640586266727</v>
      </c>
      <c r="I67">
        <f t="shared" ref="I67:J130" si="3">POWER(E67,2)</f>
        <v>158770.53705056215</v>
      </c>
      <c r="J67">
        <f t="shared" si="3"/>
        <v>798.93332435492584</v>
      </c>
    </row>
    <row r="68" spans="5:10" x14ac:dyDescent="0.2">
      <c r="E68">
        <f>PRODUCT(SUM(Correlations!B$3-greece!D68),-1)</f>
        <v>-393.46020761245677</v>
      </c>
      <c r="F68">
        <f>PRODUCT(-1,SUM(B$4,-greece!I68))</f>
        <v>6.1345913817803535</v>
      </c>
      <c r="G68">
        <f t="shared" si="2"/>
        <v>-2413.717598692886</v>
      </c>
      <c r="I68">
        <f t="shared" si="3"/>
        <v>154810.93497443758</v>
      </c>
      <c r="J68">
        <f t="shared" si="3"/>
        <v>37.633211421413783</v>
      </c>
    </row>
    <row r="69" spans="5:10" x14ac:dyDescent="0.2">
      <c r="E69">
        <f>PRODUCT(SUM(Correlations!B$3-greece!D69),-1)</f>
        <v>-387.46020761245677</v>
      </c>
      <c r="F69">
        <f>PRODUCT(-1,SUM(B$4,-greece!I69))</f>
        <v>11.434591381780365</v>
      </c>
      <c r="G69">
        <f t="shared" si="2"/>
        <v>-4430.4491507482289</v>
      </c>
      <c r="I69">
        <f t="shared" si="3"/>
        <v>150125.41248308809</v>
      </c>
      <c r="J69">
        <f t="shared" si="3"/>
        <v>130.74988006828579</v>
      </c>
    </row>
    <row r="70" spans="5:10" x14ac:dyDescent="0.2">
      <c r="E70">
        <f>PRODUCT(SUM(Correlations!B$3-greece!D70),-1)</f>
        <v>-400.46020761245677</v>
      </c>
      <c r="F70">
        <f>PRODUCT(-1,SUM(B$4,-greece!I70))</f>
        <v>14.234591381780348</v>
      </c>
      <c r="G70">
        <f t="shared" si="2"/>
        <v>-5700.3874200262462</v>
      </c>
      <c r="I70">
        <f t="shared" si="3"/>
        <v>160368.37788101198</v>
      </c>
      <c r="J70">
        <f t="shared" si="3"/>
        <v>202.62359180625535</v>
      </c>
    </row>
    <row r="71" spans="5:10" x14ac:dyDescent="0.2">
      <c r="E71">
        <f>PRODUCT(SUM(Correlations!B$3-greece!D71),-1)</f>
        <v>-402.46020761245677</v>
      </c>
      <c r="F71">
        <f>PRODUCT(-1,SUM(B$4,-greece!I71))</f>
        <v>16.734591381780348</v>
      </c>
      <c r="G71">
        <f t="shared" si="2"/>
        <v>-6735.0071218209487</v>
      </c>
      <c r="I71">
        <f t="shared" si="3"/>
        <v>161974.21871146181</v>
      </c>
      <c r="J71">
        <f t="shared" si="3"/>
        <v>280.04654871515709</v>
      </c>
    </row>
    <row r="72" spans="5:10" x14ac:dyDescent="0.2">
      <c r="E72">
        <f>PRODUCT(SUM(Correlations!B$3-greece!D72),-1)</f>
        <v>-402.46020761245677</v>
      </c>
      <c r="F72">
        <f>PRODUCT(-1,SUM(B$4,-greece!I72))</f>
        <v>33.234591381780348</v>
      </c>
      <c r="G72">
        <f t="shared" si="2"/>
        <v>-13375.600547426486</v>
      </c>
      <c r="I72">
        <f t="shared" si="3"/>
        <v>161974.21871146181</v>
      </c>
      <c r="J72">
        <f t="shared" si="3"/>
        <v>1104.5380643139085</v>
      </c>
    </row>
    <row r="73" spans="5:10" x14ac:dyDescent="0.2">
      <c r="E73">
        <f>PRODUCT(SUM(Correlations!B$3-greece!D73),-1)</f>
        <v>-398.46020761245677</v>
      </c>
      <c r="F73">
        <f>PRODUCT(-1,SUM(B$4,-greece!I73))</f>
        <v>64.734591381780348</v>
      </c>
      <c r="G73">
        <f t="shared" si="2"/>
        <v>-25794.158721691751</v>
      </c>
      <c r="I73">
        <f t="shared" si="3"/>
        <v>158770.53705056215</v>
      </c>
      <c r="J73">
        <f t="shared" si="3"/>
        <v>4190.5673213660702</v>
      </c>
    </row>
    <row r="74" spans="5:10" x14ac:dyDescent="0.2">
      <c r="E74">
        <f>PRODUCT(SUM(Correlations!B$3-greece!D74),-1)</f>
        <v>-387.46020761245677</v>
      </c>
      <c r="F74">
        <f>PRODUCT(-1,SUM(B$4,-greece!I74))</f>
        <v>53.134591381780353</v>
      </c>
      <c r="G74">
        <f t="shared" si="2"/>
        <v>-20587.539808187674</v>
      </c>
      <c r="I74">
        <f t="shared" si="3"/>
        <v>150125.41248308809</v>
      </c>
      <c r="J74">
        <f t="shared" si="3"/>
        <v>2823.2848013087669</v>
      </c>
    </row>
    <row r="75" spans="5:10" x14ac:dyDescent="0.2">
      <c r="E75">
        <f>PRODUCT(SUM(Correlations!B$3-greece!D75),-1)</f>
        <v>-393.46020761245677</v>
      </c>
      <c r="F75">
        <f>PRODUCT(-1,SUM(B$4,-greece!I75))</f>
        <v>52.634591381780353</v>
      </c>
      <c r="G75">
        <f t="shared" si="2"/>
        <v>-20709.617252672128</v>
      </c>
      <c r="I75">
        <f t="shared" si="3"/>
        <v>154810.93497443758</v>
      </c>
      <c r="J75">
        <f t="shared" si="3"/>
        <v>2770.4002099269865</v>
      </c>
    </row>
    <row r="76" spans="5:10" x14ac:dyDescent="0.2">
      <c r="E76">
        <f>PRODUCT(SUM(Correlations!B$3-greece!D76),-1)</f>
        <v>-395.46020761245677</v>
      </c>
      <c r="F76">
        <f>PRODUCT(-1,SUM(B$4,-greece!I76))</f>
        <v>97.334591381780342</v>
      </c>
      <c r="G76">
        <f t="shared" si="2"/>
        <v>-38491.957715712502</v>
      </c>
      <c r="I76">
        <f t="shared" si="3"/>
        <v>156388.77580488741</v>
      </c>
      <c r="J76">
        <f t="shared" si="3"/>
        <v>9474.0226794581486</v>
      </c>
    </row>
    <row r="77" spans="5:10" x14ac:dyDescent="0.2">
      <c r="E77">
        <f>PRODUCT(SUM(Correlations!B$3-greece!D77),-1)</f>
        <v>-389.46020761245677</v>
      </c>
      <c r="F77">
        <f>PRODUCT(-1,SUM(B$4,-greece!I77))</f>
        <v>94.734591381780348</v>
      </c>
      <c r="G77">
        <f t="shared" si="2"/>
        <v>-36895.353627629433</v>
      </c>
      <c r="I77">
        <f t="shared" si="3"/>
        <v>151679.25331353792</v>
      </c>
      <c r="J77">
        <f t="shared" si="3"/>
        <v>8974.6428042728912</v>
      </c>
    </row>
    <row r="78" spans="5:10" x14ac:dyDescent="0.2">
      <c r="E78">
        <f>PRODUCT(SUM(Correlations!B$3-greece!D78),-1)</f>
        <v>-402.46020761245677</v>
      </c>
      <c r="F78">
        <f>PRODUCT(-1,SUM(B$4,-greece!I78))</f>
        <v>98.834591381780342</v>
      </c>
      <c r="G78">
        <f t="shared" si="2"/>
        <v>-39776.990166803647</v>
      </c>
      <c r="I78">
        <f t="shared" si="3"/>
        <v>161974.21871146181</v>
      </c>
      <c r="J78">
        <f t="shared" si="3"/>
        <v>9768.2764536034883</v>
      </c>
    </row>
    <row r="79" spans="5:10" x14ac:dyDescent="0.2">
      <c r="E79">
        <f>PRODUCT(SUM(Correlations!B$3-greece!D79),-1)</f>
        <v>-398.46020761245677</v>
      </c>
      <c r="F79">
        <f>PRODUCT(-1,SUM(B$4,-greece!I79))</f>
        <v>77.434591381780365</v>
      </c>
      <c r="G79">
        <f t="shared" si="2"/>
        <v>-30854.603358369961</v>
      </c>
      <c r="I79">
        <f t="shared" si="3"/>
        <v>158770.53705056215</v>
      </c>
      <c r="J79">
        <f t="shared" si="3"/>
        <v>5996.1159424632942</v>
      </c>
    </row>
    <row r="80" spans="5:10" x14ac:dyDescent="0.2">
      <c r="E80">
        <f>PRODUCT(SUM(Correlations!B$3-greece!D80),-1)</f>
        <v>-390.46020761245677</v>
      </c>
      <c r="F80">
        <f>PRODUCT(-1,SUM(B$4,-greece!I80))</f>
        <v>100.33459138178034</v>
      </c>
      <c r="G80">
        <f t="shared" si="2"/>
        <v>-39176.665381640967</v>
      </c>
      <c r="I80">
        <f t="shared" si="3"/>
        <v>152459.17372876283</v>
      </c>
      <c r="J80">
        <f t="shared" si="3"/>
        <v>10067.03022774883</v>
      </c>
    </row>
    <row r="81" spans="5:10" x14ac:dyDescent="0.2">
      <c r="E81">
        <f>PRODUCT(SUM(Correlations!B$3-greece!D81),-1)</f>
        <v>-392.46020761245677</v>
      </c>
      <c r="F81">
        <f>PRODUCT(-1,SUM(B$4,-greece!I81))</f>
        <v>139.23459138178038</v>
      </c>
      <c r="G81">
        <f t="shared" si="2"/>
        <v>-54644.036640529113</v>
      </c>
      <c r="I81">
        <f t="shared" si="3"/>
        <v>154025.01455921266</v>
      </c>
      <c r="J81">
        <f t="shared" si="3"/>
        <v>19386.271437251351</v>
      </c>
    </row>
    <row r="82" spans="5:10" x14ac:dyDescent="0.2">
      <c r="E82">
        <f>PRODUCT(SUM(Correlations!B$3-greece!D82),-1)</f>
        <v>-398.46020761245677</v>
      </c>
      <c r="F82">
        <f>PRODUCT(-1,SUM(B$4,-greece!I82))</f>
        <v>166.23459138178038</v>
      </c>
      <c r="G82">
        <f t="shared" si="2"/>
        <v>-66237.869794356127</v>
      </c>
      <c r="I82">
        <f t="shared" si="3"/>
        <v>158770.53705056215</v>
      </c>
      <c r="J82">
        <f t="shared" si="3"/>
        <v>27633.939371867491</v>
      </c>
    </row>
    <row r="83" spans="5:10" x14ac:dyDescent="0.2">
      <c r="E83">
        <f>PRODUCT(SUM(Correlations!B$3-greece!D83),-1)</f>
        <v>-368.46020761245677</v>
      </c>
      <c r="F83">
        <f>PRODUCT(-1,SUM(B$4,-greece!I83))</f>
        <v>97.834591381780342</v>
      </c>
      <c r="G83">
        <f t="shared" si="2"/>
        <v>-36048.153852210657</v>
      </c>
      <c r="I83">
        <f t="shared" si="3"/>
        <v>135762.92459381474</v>
      </c>
      <c r="J83">
        <f t="shared" si="3"/>
        <v>9571.6072708399279</v>
      </c>
    </row>
    <row r="84" spans="5:10" x14ac:dyDescent="0.2">
      <c r="E84">
        <f>PRODUCT(SUM(Correlations!B$3-greece!D84),-1)</f>
        <v>-399.46020761245677</v>
      </c>
      <c r="F84">
        <f>PRODUCT(-1,SUM(B$4,-greece!I84))</f>
        <v>146.73459138178038</v>
      </c>
      <c r="G84">
        <f t="shared" si="2"/>
        <v>-58614.630337294999</v>
      </c>
      <c r="I84">
        <f t="shared" si="3"/>
        <v>159568.45746578707</v>
      </c>
      <c r="J84">
        <f t="shared" si="3"/>
        <v>21531.040307978055</v>
      </c>
    </row>
    <row r="85" spans="5:10" x14ac:dyDescent="0.2">
      <c r="E85">
        <f>PRODUCT(SUM(Correlations!B$3-greece!D85),-1)</f>
        <v>-393.46020761245677</v>
      </c>
      <c r="F85">
        <f>PRODUCT(-1,SUM(B$4,-greece!I85))</f>
        <v>132.83459138178034</v>
      </c>
      <c r="G85">
        <f t="shared" si="2"/>
        <v>-52265.125903191154</v>
      </c>
      <c r="I85">
        <f t="shared" si="3"/>
        <v>154810.93497443758</v>
      </c>
      <c r="J85">
        <f t="shared" si="3"/>
        <v>17645.028667564551</v>
      </c>
    </row>
    <row r="86" spans="5:10" x14ac:dyDescent="0.2">
      <c r="E86">
        <f>PRODUCT(SUM(Correlations!B$3-greece!D86),-1)</f>
        <v>-406.46020761245677</v>
      </c>
      <c r="F86">
        <f>PRODUCT(-1,SUM(B$4,-greece!I86))</f>
        <v>175.43459138178036</v>
      </c>
      <c r="G86">
        <f t="shared" si="2"/>
        <v>-71307.18043544497</v>
      </c>
      <c r="I86">
        <f t="shared" si="3"/>
        <v>165209.90037236147</v>
      </c>
      <c r="J86">
        <f t="shared" si="3"/>
        <v>30777.295853292246</v>
      </c>
    </row>
    <row r="87" spans="5:10" x14ac:dyDescent="0.2">
      <c r="E87">
        <f>PRODUCT(SUM(Correlations!B$3-greece!D87),-1)</f>
        <v>-404.46020761245677</v>
      </c>
      <c r="F87">
        <f>PRODUCT(-1,SUM(B$4,-greece!I87))</f>
        <v>193.53459138178033</v>
      </c>
      <c r="G87">
        <f t="shared" si="2"/>
        <v>-78277.041010466855</v>
      </c>
      <c r="I87">
        <f t="shared" si="3"/>
        <v>163588.05954191164</v>
      </c>
      <c r="J87">
        <f t="shared" si="3"/>
        <v>37455.638061312682</v>
      </c>
    </row>
    <row r="88" spans="5:10" x14ac:dyDescent="0.2">
      <c r="E88">
        <f>PRODUCT(SUM(Correlations!B$3-greece!D88),-1)</f>
        <v>-398.46020761245677</v>
      </c>
      <c r="F88">
        <f>PRODUCT(-1,SUM(B$4,-greece!I88))</f>
        <v>186.13459138178035</v>
      </c>
      <c r="G88">
        <f t="shared" si="2"/>
        <v>-74167.22792584401</v>
      </c>
      <c r="I88">
        <f t="shared" si="3"/>
        <v>158770.53705056215</v>
      </c>
      <c r="J88">
        <f t="shared" si="3"/>
        <v>34646.086108862342</v>
      </c>
    </row>
    <row r="89" spans="5:10" x14ac:dyDescent="0.2">
      <c r="E89">
        <f>PRODUCT(SUM(Correlations!B$3-greece!D89),-1)</f>
        <v>-405.46020761245677</v>
      </c>
      <c r="F89">
        <f>PRODUCT(-1,SUM(B$4,-greece!I89))</f>
        <v>217.13459138178035</v>
      </c>
      <c r="G89">
        <f t="shared" si="2"/>
        <v>-88039.436501502627</v>
      </c>
      <c r="I89">
        <f t="shared" si="3"/>
        <v>164397.97995713656</v>
      </c>
      <c r="J89">
        <f t="shared" si="3"/>
        <v>47147.430774532724</v>
      </c>
    </row>
    <row r="90" spans="5:10" x14ac:dyDescent="0.2">
      <c r="E90">
        <f>PRODUCT(SUM(Correlations!B$3-greece!D90),-1)</f>
        <v>-387.46020761245677</v>
      </c>
      <c r="F90">
        <f>PRODUCT(-1,SUM(B$4,-greece!I90))</f>
        <v>318.23459138178038</v>
      </c>
      <c r="G90">
        <f t="shared" si="2"/>
        <v>-123303.24084624997</v>
      </c>
      <c r="I90">
        <f t="shared" si="3"/>
        <v>150125.41248308809</v>
      </c>
      <c r="J90">
        <f t="shared" si="3"/>
        <v>101273.25515192872</v>
      </c>
    </row>
    <row r="91" spans="5:10" x14ac:dyDescent="0.2">
      <c r="E91">
        <f>PRODUCT(SUM(Correlations!B$3-greece!D91),-1)</f>
        <v>-406.46020761245677</v>
      </c>
      <c r="F91">
        <f>PRODUCT(-1,SUM(B$4,-greece!I91))</f>
        <v>350.23459138178038</v>
      </c>
      <c r="G91">
        <f t="shared" si="2"/>
        <v>-142356.42472610241</v>
      </c>
      <c r="I91">
        <f t="shared" si="3"/>
        <v>165209.90037236147</v>
      </c>
      <c r="J91">
        <f t="shared" si="3"/>
        <v>122664.26900036266</v>
      </c>
    </row>
    <row r="92" spans="5:10" x14ac:dyDescent="0.2">
      <c r="E92">
        <f>PRODUCT(SUM(Correlations!B$3-greece!D92),-1)</f>
        <v>-406.46020761245677</v>
      </c>
      <c r="F92">
        <f>PRODUCT(-1,SUM(B$4,-greece!I92))</f>
        <v>459.73459138178038</v>
      </c>
      <c r="G92">
        <f t="shared" si="2"/>
        <v>-186863.81745966643</v>
      </c>
      <c r="I92">
        <f t="shared" si="3"/>
        <v>165209.90037236147</v>
      </c>
      <c r="J92">
        <f t="shared" si="3"/>
        <v>211355.89451297256</v>
      </c>
    </row>
    <row r="93" spans="5:10" x14ac:dyDescent="0.2">
      <c r="E93">
        <f>PRODUCT(SUM(Correlations!B$3-greece!D93),-1)</f>
        <v>-404.46020761245677</v>
      </c>
      <c r="F93">
        <f>PRODUCT(-1,SUM(B$4,-greece!I93))</f>
        <v>389.33459138178034</v>
      </c>
      <c r="G93">
        <f t="shared" si="2"/>
        <v>-157470.3496609859</v>
      </c>
      <c r="I93">
        <f t="shared" si="3"/>
        <v>163588.05954191164</v>
      </c>
      <c r="J93">
        <f t="shared" si="3"/>
        <v>151581.42404641787</v>
      </c>
    </row>
    <row r="94" spans="5:10" x14ac:dyDescent="0.2">
      <c r="E94">
        <f>PRODUCT(SUM(Correlations!B$3-greece!D94),-1)</f>
        <v>-398.46020761245677</v>
      </c>
      <c r="F94">
        <f>PRODUCT(-1,SUM(B$4,-greece!I94))</f>
        <v>362.13459138178035</v>
      </c>
      <c r="G94">
        <f t="shared" si="2"/>
        <v>-144296.22446563639</v>
      </c>
      <c r="I94">
        <f t="shared" si="3"/>
        <v>158770.53705056215</v>
      </c>
      <c r="J94">
        <f t="shared" si="3"/>
        <v>131141.46227524904</v>
      </c>
    </row>
    <row r="95" spans="5:10" x14ac:dyDescent="0.2">
      <c r="E95">
        <f>PRODUCT(SUM(Correlations!B$3-greece!D95),-1)</f>
        <v>-397.46020761245677</v>
      </c>
      <c r="F95">
        <f>PRODUCT(-1,SUM(B$4,-greece!I95))</f>
        <v>387.33459138178034</v>
      </c>
      <c r="G95">
        <f t="shared" si="2"/>
        <v>-153950.08710608853</v>
      </c>
      <c r="I95">
        <f t="shared" si="3"/>
        <v>157974.61663533724</v>
      </c>
      <c r="J95">
        <f t="shared" si="3"/>
        <v>150028.08568089074</v>
      </c>
    </row>
    <row r="96" spans="5:10" x14ac:dyDescent="0.2">
      <c r="E96">
        <f>PRODUCT(SUM(Correlations!B$3-greece!D96),-1)</f>
        <v>-405.46020761245677</v>
      </c>
      <c r="F96">
        <f>PRODUCT(-1,SUM(B$4,-greece!I96))</f>
        <v>379.63459138178035</v>
      </c>
      <c r="G96">
        <f t="shared" si="2"/>
        <v>-153926.72023852685</v>
      </c>
      <c r="I96">
        <f t="shared" si="3"/>
        <v>164397.97995713656</v>
      </c>
      <c r="J96">
        <f t="shared" si="3"/>
        <v>144122.42297361133</v>
      </c>
    </row>
    <row r="97" spans="5:10" x14ac:dyDescent="0.2">
      <c r="E97">
        <f>PRODUCT(SUM(Correlations!B$3-greece!D97),-1)</f>
        <v>-405.46020761245677</v>
      </c>
      <c r="F97">
        <f>PRODUCT(-1,SUM(B$4,-greece!I97))</f>
        <v>649.83459138178046</v>
      </c>
      <c r="G97">
        <f t="shared" si="2"/>
        <v>-263482.06833541271</v>
      </c>
      <c r="I97">
        <f t="shared" si="3"/>
        <v>164397.97995713656</v>
      </c>
      <c r="J97">
        <f t="shared" si="3"/>
        <v>422284.99615632556</v>
      </c>
    </row>
    <row r="98" spans="5:10" x14ac:dyDescent="0.2">
      <c r="E98">
        <f>PRODUCT(SUM(Correlations!B$3-greece!D98),-1)</f>
        <v>-402.46020761245677</v>
      </c>
      <c r="F98">
        <f>PRODUCT(-1,SUM(B$4,-greece!I98))</f>
        <v>530.93459138178036</v>
      </c>
      <c r="G98">
        <f t="shared" si="2"/>
        <v>-213680.04587614624</v>
      </c>
      <c r="I98">
        <f t="shared" si="3"/>
        <v>161974.21871146181</v>
      </c>
      <c r="J98">
        <f t="shared" si="3"/>
        <v>281891.54032573808</v>
      </c>
    </row>
    <row r="99" spans="5:10" x14ac:dyDescent="0.2">
      <c r="E99">
        <f>PRODUCT(SUM(Correlations!B$3-greece!D99),-1)</f>
        <v>-406.46020761245677</v>
      </c>
      <c r="F99">
        <f>PRODUCT(-1,SUM(B$4,-greece!I99))</f>
        <v>562.63459138178041</v>
      </c>
      <c r="G99">
        <f t="shared" si="2"/>
        <v>-228688.57282298824</v>
      </c>
      <c r="I99">
        <f t="shared" si="3"/>
        <v>165209.90037236147</v>
      </c>
      <c r="J99">
        <f t="shared" si="3"/>
        <v>316557.68341934303</v>
      </c>
    </row>
    <row r="100" spans="5:10" x14ac:dyDescent="0.2">
      <c r="E100">
        <f>PRODUCT(SUM(Correlations!B$3-greece!D100),-1)</f>
        <v>-407.46020761245677</v>
      </c>
      <c r="F100">
        <f>PRODUCT(-1,SUM(B$4,-greece!I100))</f>
        <v>642.23459138178032</v>
      </c>
      <c r="G100">
        <f t="shared" si="2"/>
        <v>-261685.03994032156</v>
      </c>
      <c r="I100">
        <f t="shared" si="3"/>
        <v>166023.82078758639</v>
      </c>
      <c r="J100">
        <f t="shared" si="3"/>
        <v>412465.27036732231</v>
      </c>
    </row>
    <row r="101" spans="5:10" x14ac:dyDescent="0.2">
      <c r="E101">
        <f>PRODUCT(SUM(Correlations!B$3-greece!D101),-1)</f>
        <v>-389.46020761245677</v>
      </c>
      <c r="F101">
        <f>PRODUCT(-1,SUM(B$4,-greece!I101))</f>
        <v>428.23459138178038</v>
      </c>
      <c r="G101">
        <f t="shared" si="2"/>
        <v>-166780.33286638377</v>
      </c>
      <c r="I101">
        <f t="shared" si="3"/>
        <v>151679.25331353792</v>
      </c>
      <c r="J101">
        <f t="shared" si="3"/>
        <v>183384.86525592042</v>
      </c>
    </row>
    <row r="102" spans="5:10" x14ac:dyDescent="0.2">
      <c r="E102">
        <f>PRODUCT(SUM(Correlations!B$3-greece!D102),-1)</f>
        <v>-408.46020761245677</v>
      </c>
      <c r="F102">
        <f>PRODUCT(-1,SUM(B$4,-greece!I102))</f>
        <v>573.23459138178032</v>
      </c>
      <c r="G102">
        <f t="shared" si="2"/>
        <v>-234143.52020644382</v>
      </c>
      <c r="I102">
        <f t="shared" si="3"/>
        <v>166839.74120281127</v>
      </c>
      <c r="J102">
        <f t="shared" si="3"/>
        <v>328597.89675663668</v>
      </c>
    </row>
    <row r="103" spans="5:10" x14ac:dyDescent="0.2">
      <c r="E103">
        <f>PRODUCT(SUM(Correlations!B$3-greece!D103),-1)</f>
        <v>-393.46020761245677</v>
      </c>
      <c r="F103">
        <f>PRODUCT(-1,SUM(B$4,-greece!I103))</f>
        <v>391.73459138178038</v>
      </c>
      <c r="G103">
        <f t="shared" si="2"/>
        <v>-154131.97365405623</v>
      </c>
      <c r="I103">
        <f t="shared" si="3"/>
        <v>154810.93497443758</v>
      </c>
      <c r="J103">
        <f t="shared" si="3"/>
        <v>153455.99008505043</v>
      </c>
    </row>
    <row r="104" spans="5:10" x14ac:dyDescent="0.2">
      <c r="E104">
        <f>PRODUCT(SUM(Correlations!B$3-greece!D104),-1)</f>
        <v>-393.46020761245677</v>
      </c>
      <c r="F104">
        <f>PRODUCT(-1,SUM(B$4,-greece!I104))</f>
        <v>364.13459138178035</v>
      </c>
      <c r="G104">
        <f t="shared" si="2"/>
        <v>-143272.4719239524</v>
      </c>
      <c r="I104">
        <f t="shared" si="3"/>
        <v>154810.93497443758</v>
      </c>
      <c r="J104">
        <f t="shared" si="3"/>
        <v>132594.00064077615</v>
      </c>
    </row>
    <row r="105" spans="5:10" x14ac:dyDescent="0.2">
      <c r="E105">
        <f>PRODUCT(SUM(Correlations!B$3-greece!D105),-1)</f>
        <v>-395.46020761245677</v>
      </c>
      <c r="F105">
        <f>PRODUCT(-1,SUM(B$4,-greece!I105))</f>
        <v>395.63459138178035</v>
      </c>
      <c r="G105">
        <f t="shared" si="2"/>
        <v>-156457.73764650835</v>
      </c>
      <c r="I105">
        <f t="shared" si="3"/>
        <v>156388.77580488741</v>
      </c>
      <c r="J105">
        <f t="shared" si="3"/>
        <v>156526.72989782831</v>
      </c>
    </row>
    <row r="106" spans="5:10" x14ac:dyDescent="0.2">
      <c r="E106">
        <f>PRODUCT(SUM(Correlations!B$3-greece!D106),-1)</f>
        <v>-391.46020761245677</v>
      </c>
      <c r="F106">
        <f>PRODUCT(-1,SUM(B$4,-greece!I106))</f>
        <v>382.93459138178036</v>
      </c>
      <c r="G106">
        <f t="shared" si="2"/>
        <v>-149903.65464430305</v>
      </c>
      <c r="I106">
        <f t="shared" si="3"/>
        <v>153241.09414398775</v>
      </c>
      <c r="J106">
        <f t="shared" si="3"/>
        <v>146638.90127673111</v>
      </c>
    </row>
    <row r="107" spans="5:10" x14ac:dyDescent="0.2">
      <c r="E107">
        <f>PRODUCT(SUM(Correlations!B$3-greece!D107),-1)</f>
        <v>-356.46020761245677</v>
      </c>
      <c r="F107">
        <f>PRODUCT(-1,SUM(B$4,-greece!I107))</f>
        <v>241.13459138178035</v>
      </c>
      <c r="G107">
        <f t="shared" si="2"/>
        <v>-85954.886506494353</v>
      </c>
      <c r="I107">
        <f t="shared" si="3"/>
        <v>127063.87961111579</v>
      </c>
      <c r="J107">
        <f t="shared" si="3"/>
        <v>58145.891160858177</v>
      </c>
    </row>
    <row r="108" spans="5:10" x14ac:dyDescent="0.2">
      <c r="E108">
        <f>PRODUCT(SUM(Correlations!B$3-greece!D108),-1)</f>
        <v>-399.46020761245677</v>
      </c>
      <c r="F108">
        <f>PRODUCT(-1,SUM(B$4,-greece!I108))</f>
        <v>263.23459138178038</v>
      </c>
      <c r="G108">
        <f t="shared" si="2"/>
        <v>-105151.74452414621</v>
      </c>
      <c r="I108">
        <f t="shared" si="3"/>
        <v>159568.45746578707</v>
      </c>
      <c r="J108">
        <f t="shared" si="3"/>
        <v>69292.450099932888</v>
      </c>
    </row>
    <row r="109" spans="5:10" x14ac:dyDescent="0.2">
      <c r="E109">
        <f>PRODUCT(SUM(Correlations!B$3-greece!D109),-1)</f>
        <v>-398.46020761245677</v>
      </c>
      <c r="F109">
        <f>PRODUCT(-1,SUM(B$4,-greece!I109))</f>
        <v>223.33459138178034</v>
      </c>
      <c r="G109">
        <f t="shared" si="2"/>
        <v>-88989.947649027396</v>
      </c>
      <c r="I109">
        <f t="shared" si="3"/>
        <v>158770.53705056215</v>
      </c>
      <c r="J109">
        <f t="shared" si="3"/>
        <v>49878.339707666797</v>
      </c>
    </row>
    <row r="110" spans="5:10" x14ac:dyDescent="0.2">
      <c r="E110">
        <f>PRODUCT(SUM(Correlations!B$3-greece!D110),-1)</f>
        <v>-388.46020761245677</v>
      </c>
      <c r="F110">
        <f>PRODUCT(-1,SUM(B$4,-greece!I110))</f>
        <v>200.33459138178034</v>
      </c>
      <c r="G110">
        <f t="shared" si="2"/>
        <v>-77822.016960123088</v>
      </c>
      <c r="I110">
        <f t="shared" si="3"/>
        <v>150901.332898313</v>
      </c>
      <c r="J110">
        <f t="shared" si="3"/>
        <v>40133.948504104897</v>
      </c>
    </row>
    <row r="111" spans="5:10" x14ac:dyDescent="0.2">
      <c r="E111">
        <f>PRODUCT(SUM(Correlations!B$3-greece!D111),-1)</f>
        <v>-388.46020761245677</v>
      </c>
      <c r="F111">
        <f>PRODUCT(-1,SUM(B$4,-greece!I111))</f>
        <v>172.73459138178038</v>
      </c>
      <c r="G111">
        <f t="shared" si="2"/>
        <v>-67100.515230019286</v>
      </c>
      <c r="I111">
        <f t="shared" si="3"/>
        <v>150901.332898313</v>
      </c>
      <c r="J111">
        <f t="shared" si="3"/>
        <v>29837.239059830634</v>
      </c>
    </row>
    <row r="112" spans="5:10" x14ac:dyDescent="0.2">
      <c r="E112">
        <f>PRODUCT(SUM(Correlations!B$3-greece!D112),-1)</f>
        <v>-404.46020761245677</v>
      </c>
      <c r="F112">
        <f>PRODUCT(-1,SUM(B$4,-greece!I112))</f>
        <v>152.33459138178034</v>
      </c>
      <c r="G112">
        <f t="shared" si="2"/>
        <v>-61613.280456833643</v>
      </c>
      <c r="I112">
        <f t="shared" si="3"/>
        <v>163588.05954191164</v>
      </c>
      <c r="J112">
        <f t="shared" si="3"/>
        <v>23205.827731453985</v>
      </c>
    </row>
    <row r="113" spans="5:10" x14ac:dyDescent="0.2">
      <c r="E113">
        <f>PRODUCT(SUM(Correlations!B$3-greece!D113),-1)</f>
        <v>-399.46020761245677</v>
      </c>
      <c r="F113">
        <f>PRODUCT(-1,SUM(B$4,-greece!I113))</f>
        <v>126.03459138178036</v>
      </c>
      <c r="G113">
        <f t="shared" si="2"/>
        <v>-50345.804039717135</v>
      </c>
      <c r="I113">
        <f t="shared" si="3"/>
        <v>159568.45746578707</v>
      </c>
      <c r="J113">
        <f t="shared" si="3"/>
        <v>15884.718224772343</v>
      </c>
    </row>
    <row r="114" spans="5:10" x14ac:dyDescent="0.2">
      <c r="E114">
        <f>PRODUCT(SUM(Correlations!B$3-greece!D114),-1)</f>
        <v>-395.46020761245677</v>
      </c>
      <c r="F114">
        <f>PRODUCT(-1,SUM(B$4,-greece!I114))</f>
        <v>179.63459138178035</v>
      </c>
      <c r="G114">
        <f t="shared" si="2"/>
        <v>-71038.332802217701</v>
      </c>
      <c r="I114">
        <f t="shared" si="3"/>
        <v>156388.77580488741</v>
      </c>
      <c r="J114">
        <f t="shared" si="3"/>
        <v>32268.586420899195</v>
      </c>
    </row>
    <row r="115" spans="5:10" x14ac:dyDescent="0.2">
      <c r="E115">
        <f>PRODUCT(SUM(Correlations!B$3-greece!D115),-1)</f>
        <v>-394.46020761245677</v>
      </c>
      <c r="F115">
        <f>PRODUCT(-1,SUM(B$4,-greece!I115))</f>
        <v>192.53459138178033</v>
      </c>
      <c r="G115">
        <f t="shared" si="2"/>
        <v>-75947.234889036597</v>
      </c>
      <c r="I115">
        <f t="shared" si="3"/>
        <v>155598.85538966249</v>
      </c>
      <c r="J115">
        <f t="shared" si="3"/>
        <v>37069.568878549122</v>
      </c>
    </row>
    <row r="116" spans="5:10" x14ac:dyDescent="0.2">
      <c r="E116">
        <f>PRODUCT(SUM(Correlations!B$3-greece!D116),-1)</f>
        <v>-353.46020761245677</v>
      </c>
      <c r="F116">
        <f>PRODUCT(-1,SUM(B$4,-greece!I116))</f>
        <v>106.93459138178036</v>
      </c>
      <c r="G116">
        <f t="shared" si="2"/>
        <v>-37797.122870757317</v>
      </c>
      <c r="I116">
        <f t="shared" si="3"/>
        <v>124934.11836544104</v>
      </c>
      <c r="J116">
        <f t="shared" si="3"/>
        <v>11435.006833988335</v>
      </c>
    </row>
    <row r="117" spans="5:10" x14ac:dyDescent="0.2">
      <c r="E117">
        <f>PRODUCT(SUM(Correlations!B$3-greece!D117),-1)</f>
        <v>-384.46020761245677</v>
      </c>
      <c r="F117">
        <f>PRODUCT(-1,SUM(B$4,-greece!I117))</f>
        <v>119.53459138178036</v>
      </c>
      <c r="G117">
        <f t="shared" si="2"/>
        <v>-45956.293819509461</v>
      </c>
      <c r="I117">
        <f t="shared" si="3"/>
        <v>147809.65123741337</v>
      </c>
      <c r="J117">
        <f t="shared" si="3"/>
        <v>14288.518536809199</v>
      </c>
    </row>
    <row r="118" spans="5:10" x14ac:dyDescent="0.2">
      <c r="E118">
        <f>PRODUCT(SUM(Correlations!B$3-greece!D118),-1)</f>
        <v>-398.46020761245677</v>
      </c>
      <c r="F118">
        <f>PRODUCT(-1,SUM(B$4,-greece!I118))</f>
        <v>120.73459138178035</v>
      </c>
      <c r="G118">
        <f t="shared" si="2"/>
        <v>-48107.930347989328</v>
      </c>
      <c r="I118">
        <f t="shared" si="3"/>
        <v>158770.53705056215</v>
      </c>
      <c r="J118">
        <f t="shared" si="3"/>
        <v>14576.84155612547</v>
      </c>
    </row>
    <row r="119" spans="5:10" x14ac:dyDescent="0.2">
      <c r="E119">
        <f>PRODUCT(SUM(Correlations!B$3-greece!D119),-1)</f>
        <v>-389.46020761245677</v>
      </c>
      <c r="F119">
        <f>PRODUCT(-1,SUM(B$4,-greece!I119))</f>
        <v>100.03459138178036</v>
      </c>
      <c r="G119">
        <f t="shared" si="2"/>
        <v>-38959.492727975456</v>
      </c>
      <c r="I119">
        <f t="shared" si="3"/>
        <v>151679.25331353792</v>
      </c>
      <c r="J119">
        <f t="shared" si="3"/>
        <v>10006.919472919766</v>
      </c>
    </row>
    <row r="120" spans="5:10" x14ac:dyDescent="0.2">
      <c r="E120">
        <f>PRODUCT(SUM(Correlations!B$3-greece!D120),-1)</f>
        <v>-398.46020761245677</v>
      </c>
      <c r="F120">
        <f>PRODUCT(-1,SUM(B$4,-greece!I120))</f>
        <v>103.83459138178034</v>
      </c>
      <c r="G120">
        <f t="shared" si="2"/>
        <v>-41373.95283933881</v>
      </c>
      <c r="I120">
        <f t="shared" si="3"/>
        <v>158770.53705056215</v>
      </c>
      <c r="J120">
        <f t="shared" si="3"/>
        <v>10781.622367421292</v>
      </c>
    </row>
    <row r="121" spans="5:10" x14ac:dyDescent="0.2">
      <c r="E121">
        <f>PRODUCT(SUM(Correlations!B$3-greece!D121),-1)</f>
        <v>-387.46020761245677</v>
      </c>
      <c r="F121">
        <f>PRODUCT(-1,SUM(B$4,-greece!I121))</f>
        <v>85.134591381780353</v>
      </c>
      <c r="G121">
        <f t="shared" si="2"/>
        <v>-32986.266451786287</v>
      </c>
      <c r="I121">
        <f t="shared" si="3"/>
        <v>150125.41248308809</v>
      </c>
      <c r="J121">
        <f t="shared" si="3"/>
        <v>7247.8986497427095</v>
      </c>
    </row>
    <row r="122" spans="5:10" x14ac:dyDescent="0.2">
      <c r="E122">
        <f>PRODUCT(SUM(Correlations!B$3-greece!D122),-1)</f>
        <v>-393.46020761245677</v>
      </c>
      <c r="F122">
        <f>PRODUCT(-1,SUM(B$4,-greece!I122))</f>
        <v>85.834591381780342</v>
      </c>
      <c r="G122">
        <f t="shared" si="2"/>
        <v>-33772.496145405683</v>
      </c>
      <c r="I122">
        <f t="shared" si="3"/>
        <v>154810.93497443758</v>
      </c>
      <c r="J122">
        <f t="shared" si="3"/>
        <v>7367.5770776772006</v>
      </c>
    </row>
    <row r="123" spans="5:10" x14ac:dyDescent="0.2">
      <c r="E123">
        <f>PRODUCT(SUM(Correlations!B$3-greece!D123),-1)</f>
        <v>-400.46020761245677</v>
      </c>
      <c r="F123">
        <f>PRODUCT(-1,SUM(B$4,-greece!I123))</f>
        <v>130.13459138178035</v>
      </c>
      <c r="G123">
        <f t="shared" si="2"/>
        <v>-52113.725482309987</v>
      </c>
      <c r="I123">
        <f t="shared" si="3"/>
        <v>160368.37788101198</v>
      </c>
      <c r="J123">
        <f t="shared" si="3"/>
        <v>16935.01187410294</v>
      </c>
    </row>
    <row r="124" spans="5:10" x14ac:dyDescent="0.2">
      <c r="E124">
        <f>PRODUCT(SUM(Correlations!B$3-greece!D124),-1)</f>
        <v>-397.46020761245677</v>
      </c>
      <c r="F124">
        <f>PRODUCT(-1,SUM(B$4,-greece!I124))</f>
        <v>110.43459138178036</v>
      </c>
      <c r="G124">
        <f t="shared" si="2"/>
        <v>-43893.355618199254</v>
      </c>
      <c r="I124">
        <f t="shared" si="3"/>
        <v>157974.61663533724</v>
      </c>
      <c r="J124">
        <f t="shared" si="3"/>
        <v>12195.798973660798</v>
      </c>
    </row>
    <row r="125" spans="5:10" x14ac:dyDescent="0.2">
      <c r="E125">
        <f>PRODUCT(SUM(Correlations!B$3-greece!D125),-1)</f>
        <v>-386.46020761245677</v>
      </c>
      <c r="F125">
        <f>PRODUCT(-1,SUM(B$4,-greece!I125))</f>
        <v>81.034591381780359</v>
      </c>
      <c r="G125">
        <f t="shared" si="2"/>
        <v>-31316.645009193438</v>
      </c>
      <c r="I125">
        <f t="shared" si="3"/>
        <v>149351.4920678632</v>
      </c>
      <c r="J125">
        <f t="shared" si="3"/>
        <v>6566.6050004121116</v>
      </c>
    </row>
    <row r="126" spans="5:10" x14ac:dyDescent="0.2">
      <c r="E126">
        <f>PRODUCT(SUM(Correlations!B$3-greece!D126),-1)</f>
        <v>-385.46020761245677</v>
      </c>
      <c r="F126">
        <f>PRODUCT(-1,SUM(B$4,-greece!I126))</f>
        <v>83.834591381780342</v>
      </c>
      <c r="G126">
        <f t="shared" si="2"/>
        <v>-32314.89899912653</v>
      </c>
      <c r="I126">
        <f t="shared" si="3"/>
        <v>148579.57165263829</v>
      </c>
      <c r="J126">
        <f t="shared" si="3"/>
        <v>7028.2387121500788</v>
      </c>
    </row>
    <row r="127" spans="5:10" x14ac:dyDescent="0.2">
      <c r="E127">
        <f>PRODUCT(SUM(Correlations!B$3-greece!D127),-1)</f>
        <v>-398.46020761245677</v>
      </c>
      <c r="F127">
        <f>PRODUCT(-1,SUM(B$4,-greece!I127))</f>
        <v>81.534591381780359</v>
      </c>
      <c r="G127">
        <f t="shared" si="2"/>
        <v>-32488.290209581031</v>
      </c>
      <c r="I127">
        <f t="shared" si="3"/>
        <v>158770.53705056215</v>
      </c>
      <c r="J127">
        <f t="shared" si="3"/>
        <v>6647.8895917938917</v>
      </c>
    </row>
    <row r="128" spans="5:10" x14ac:dyDescent="0.2">
      <c r="E128">
        <f>PRODUCT(SUM(Correlations!B$3-greece!D128),-1)</f>
        <v>-394.46020761245677</v>
      </c>
      <c r="F128">
        <f>PRODUCT(-1,SUM(B$4,-greece!I128))</f>
        <v>99.134591381780353</v>
      </c>
      <c r="G128">
        <f t="shared" si="2"/>
        <v>-39104.651498033149</v>
      </c>
      <c r="I128">
        <f t="shared" si="3"/>
        <v>155598.85538966249</v>
      </c>
      <c r="J128">
        <f t="shared" si="3"/>
        <v>9827.6672084325601</v>
      </c>
    </row>
    <row r="129" spans="5:10" x14ac:dyDescent="0.2">
      <c r="E129">
        <f>PRODUCT(SUM(Correlations!B$3-greece!D129),-1)</f>
        <v>-389.46020761245677</v>
      </c>
      <c r="F129">
        <f>PRODUCT(-1,SUM(B$4,-greece!I129))</f>
        <v>83.434591381780365</v>
      </c>
      <c r="G129">
        <f t="shared" si="2"/>
        <v>-32494.453281608676</v>
      </c>
      <c r="I129">
        <f t="shared" si="3"/>
        <v>151679.25331353792</v>
      </c>
      <c r="J129">
        <f t="shared" si="3"/>
        <v>6961.3310390446586</v>
      </c>
    </row>
    <row r="130" spans="5:10" x14ac:dyDescent="0.2">
      <c r="E130">
        <f>PRODUCT(SUM(Correlations!B$3-greece!D130),-1)</f>
        <v>-385.46020761245677</v>
      </c>
      <c r="F130">
        <f>PRODUCT(-1,SUM(B$4,-greece!I130))</f>
        <v>82.234591381780348</v>
      </c>
      <c r="G130">
        <f t="shared" si="2"/>
        <v>-31698.162666946602</v>
      </c>
      <c r="I130">
        <f t="shared" si="3"/>
        <v>148579.57165263829</v>
      </c>
      <c r="J130">
        <f t="shared" si="3"/>
        <v>6762.5280197283828</v>
      </c>
    </row>
    <row r="131" spans="5:10" x14ac:dyDescent="0.2">
      <c r="E131">
        <f>PRODUCT(SUM(Correlations!B$3-greece!D131),-1)</f>
        <v>-382.46020761245677</v>
      </c>
      <c r="F131">
        <f>PRODUCT(-1,SUM(B$4,-greece!I131))</f>
        <v>90.334591381780342</v>
      </c>
      <c r="G131">
        <f t="shared" ref="G131:G194" si="4">PRODUCT(E131,F131)</f>
        <v>-34549.386574462158</v>
      </c>
      <c r="I131">
        <f t="shared" ref="I131:J194" si="5">POWER(E131,2)</f>
        <v>146275.81040696354</v>
      </c>
      <c r="J131">
        <f t="shared" si="5"/>
        <v>8160.3384001132235</v>
      </c>
    </row>
    <row r="132" spans="5:10" x14ac:dyDescent="0.2">
      <c r="E132">
        <f>PRODUCT(SUM(Correlations!B$3-greece!D132),-1)</f>
        <v>-380.46020761245677</v>
      </c>
      <c r="F132">
        <f>PRODUCT(-1,SUM(B$4,-greece!I132))</f>
        <v>88.634591381780353</v>
      </c>
      <c r="G132">
        <f t="shared" si="4"/>
        <v>-33721.935038757423</v>
      </c>
      <c r="I132">
        <f t="shared" si="5"/>
        <v>144749.96957651371</v>
      </c>
      <c r="J132">
        <f t="shared" si="5"/>
        <v>7856.0907894151724</v>
      </c>
    </row>
    <row r="133" spans="5:10" x14ac:dyDescent="0.2">
      <c r="E133">
        <f>PRODUCT(SUM(Correlations!B$3-greece!D133),-1)</f>
        <v>-383.46020761245677</v>
      </c>
      <c r="F133">
        <f>PRODUCT(-1,SUM(B$4,-greece!I133))</f>
        <v>92.434591381780365</v>
      </c>
      <c r="G133">
        <f t="shared" si="4"/>
        <v>-35444.987601830107</v>
      </c>
      <c r="I133">
        <f t="shared" si="5"/>
        <v>147041.73082218846</v>
      </c>
      <c r="J133">
        <f t="shared" si="5"/>
        <v>8544.1536839167056</v>
      </c>
    </row>
    <row r="134" spans="5:10" x14ac:dyDescent="0.2">
      <c r="E134">
        <f>PRODUCT(SUM(Correlations!B$3-greece!D134),-1)</f>
        <v>-400.46020761245677</v>
      </c>
      <c r="F134">
        <f>PRODUCT(-1,SUM(B$4,-greece!I134))</f>
        <v>105.53459138178036</v>
      </c>
      <c r="G134">
        <f t="shared" si="4"/>
        <v>-42262.404375043552</v>
      </c>
      <c r="I134">
        <f t="shared" si="5"/>
        <v>160368.37788101198</v>
      </c>
      <c r="J134">
        <f t="shared" si="5"/>
        <v>11137.549978119348</v>
      </c>
    </row>
    <row r="135" spans="5:10" x14ac:dyDescent="0.2">
      <c r="E135">
        <f>PRODUCT(SUM(Correlations!B$3-greece!D135),-1)</f>
        <v>-365.46020761245677</v>
      </c>
      <c r="F135">
        <f>PRODUCT(-1,SUM(B$4,-greece!I135))</f>
        <v>67.334591381780342</v>
      </c>
      <c r="G135">
        <f t="shared" si="4"/>
        <v>-24608.113745885385</v>
      </c>
      <c r="I135">
        <f t="shared" si="5"/>
        <v>133561.16334813999</v>
      </c>
      <c r="J135">
        <f t="shared" si="5"/>
        <v>4533.9471965513276</v>
      </c>
    </row>
    <row r="136" spans="5:10" x14ac:dyDescent="0.2">
      <c r="E136">
        <f>PRODUCT(SUM(Correlations!B$3-greece!D136),-1)</f>
        <v>-381.46020761245677</v>
      </c>
      <c r="F136">
        <f>PRODUCT(-1,SUM(B$4,-greece!I136))</f>
        <v>83.334591381780342</v>
      </c>
      <c r="G136">
        <f t="shared" si="4"/>
        <v>-31788.83052979318</v>
      </c>
      <c r="I136">
        <f t="shared" si="5"/>
        <v>145511.88999173863</v>
      </c>
      <c r="J136">
        <f t="shared" si="5"/>
        <v>6944.6541207682985</v>
      </c>
    </row>
    <row r="137" spans="5:10" x14ac:dyDescent="0.2">
      <c r="E137">
        <f>PRODUCT(SUM(Correlations!B$3-greece!D137),-1)</f>
        <v>-375.46020761245677</v>
      </c>
      <c r="F137">
        <f>PRODUCT(-1,SUM(B$4,-greece!I137))</f>
        <v>88.034591381780359</v>
      </c>
      <c r="G137">
        <f t="shared" si="4"/>
        <v>-33053.485957281053</v>
      </c>
      <c r="I137">
        <f t="shared" si="5"/>
        <v>140970.36750038914</v>
      </c>
      <c r="J137">
        <f t="shared" si="5"/>
        <v>7750.0892797570368</v>
      </c>
    </row>
    <row r="138" spans="5:10" x14ac:dyDescent="0.2">
      <c r="E138">
        <f>PRODUCT(SUM(Correlations!B$3-greece!D138),-1)</f>
        <v>-358.46020761245677</v>
      </c>
      <c r="F138">
        <f>PRODUCT(-1,SUM(B$4,-greece!I138))</f>
        <v>60.634591381780353</v>
      </c>
      <c r="G138">
        <f t="shared" si="4"/>
        <v>-21735.088215209467</v>
      </c>
      <c r="I138">
        <f t="shared" si="5"/>
        <v>128493.72044156562</v>
      </c>
      <c r="J138">
        <f t="shared" si="5"/>
        <v>3676.5536720354721</v>
      </c>
    </row>
    <row r="139" spans="5:10" x14ac:dyDescent="0.2">
      <c r="E139">
        <f>PRODUCT(SUM(Correlations!B$3-greece!D139),-1)</f>
        <v>-348.46020761245677</v>
      </c>
      <c r="F139">
        <f>PRODUCT(-1,SUM(B$4,-greece!I139))</f>
        <v>35.934591381780365</v>
      </c>
      <c r="G139">
        <f t="shared" si="4"/>
        <v>-12521.775173363985</v>
      </c>
      <c r="I139">
        <f t="shared" si="5"/>
        <v>121424.51628931648</v>
      </c>
      <c r="J139">
        <f t="shared" si="5"/>
        <v>1291.2948577755237</v>
      </c>
    </row>
    <row r="140" spans="5:10" x14ac:dyDescent="0.2">
      <c r="E140">
        <f>PRODUCT(SUM(Correlations!B$3-greece!D140),-1)</f>
        <v>-368.46020761245677</v>
      </c>
      <c r="F140">
        <f>PRODUCT(-1,SUM(B$4,-greece!I140))</f>
        <v>32.834591381780342</v>
      </c>
      <c r="G140">
        <f t="shared" si="4"/>
        <v>-12098.24035740097</v>
      </c>
      <c r="I140">
        <f t="shared" si="5"/>
        <v>135762.92459381474</v>
      </c>
      <c r="J140">
        <f t="shared" si="5"/>
        <v>1078.1103912084839</v>
      </c>
    </row>
    <row r="141" spans="5:10" x14ac:dyDescent="0.2">
      <c r="E141">
        <f>PRODUCT(SUM(Correlations!B$3-greece!D141),-1)</f>
        <v>-377.46020761245677</v>
      </c>
      <c r="F141">
        <f>PRODUCT(-1,SUM(B$4,-greece!I141))</f>
        <v>11.134591381780353</v>
      </c>
      <c r="G141">
        <f t="shared" si="4"/>
        <v>-4202.865174646684</v>
      </c>
      <c r="I141">
        <f t="shared" si="5"/>
        <v>142476.20833083897</v>
      </c>
      <c r="J141">
        <f t="shared" si="5"/>
        <v>123.97912523921732</v>
      </c>
    </row>
    <row r="142" spans="5:10" x14ac:dyDescent="0.2">
      <c r="E142">
        <f>PRODUCT(SUM(Correlations!B$3-greece!D142),-1)</f>
        <v>-385.46020761245677</v>
      </c>
      <c r="F142">
        <f>PRODUCT(-1,SUM(B$4,-greece!I142))</f>
        <v>41.234591381780348</v>
      </c>
      <c r="G142">
        <f t="shared" si="4"/>
        <v>-15894.294154835874</v>
      </c>
      <c r="I142">
        <f t="shared" si="5"/>
        <v>148579.57165263829</v>
      </c>
      <c r="J142">
        <f t="shared" si="5"/>
        <v>1700.2915264223941</v>
      </c>
    </row>
    <row r="143" spans="5:10" x14ac:dyDescent="0.2">
      <c r="E143">
        <f>PRODUCT(SUM(Correlations!B$3-greece!D143),-1)</f>
        <v>-351.46020761245677</v>
      </c>
      <c r="F143">
        <f>PRODUCT(-1,SUM(B$4,-greece!I143))</f>
        <v>8.2345913817803478</v>
      </c>
      <c r="G143">
        <f t="shared" si="4"/>
        <v>-2894.1311966442681</v>
      </c>
      <c r="I143">
        <f t="shared" si="5"/>
        <v>123524.27753499121</v>
      </c>
      <c r="J143">
        <f t="shared" si="5"/>
        <v>67.808495224891175</v>
      </c>
    </row>
    <row r="144" spans="5:10" x14ac:dyDescent="0.2">
      <c r="E144">
        <f>PRODUCT(SUM(Correlations!B$3-greece!D144),-1)</f>
        <v>-381.46020761245677</v>
      </c>
      <c r="F144">
        <f>PRODUCT(-1,SUM(B$4,-greece!I144))</f>
        <v>8.6345913817803535</v>
      </c>
      <c r="G144">
        <f t="shared" si="4"/>
        <v>-3293.7530211426638</v>
      </c>
      <c r="I144">
        <f t="shared" si="5"/>
        <v>145511.88999173863</v>
      </c>
      <c r="J144">
        <f t="shared" si="5"/>
        <v>74.556168330315558</v>
      </c>
    </row>
    <row r="145" spans="5:10" x14ac:dyDescent="0.2">
      <c r="E145">
        <f>PRODUCT(SUM(Correlations!B$3-greece!D145),-1)</f>
        <v>-379.46020761245677</v>
      </c>
      <c r="F145">
        <f>PRODUCT(-1,SUM(B$4,-greece!I145))</f>
        <v>30.034591381780359</v>
      </c>
      <c r="G145">
        <f t="shared" si="4"/>
        <v>-11396.932281285681</v>
      </c>
      <c r="I145">
        <f t="shared" si="5"/>
        <v>143990.0491612888</v>
      </c>
      <c r="J145">
        <f t="shared" si="5"/>
        <v>902.07667947051505</v>
      </c>
    </row>
    <row r="146" spans="5:10" x14ac:dyDescent="0.2">
      <c r="E146">
        <f>PRODUCT(SUM(Correlations!B$3-greece!D146),-1)</f>
        <v>-383.46020761245677</v>
      </c>
      <c r="F146">
        <f>PRODUCT(-1,SUM(B$4,-greece!I146))</f>
        <v>50.834591381780342</v>
      </c>
      <c r="G146">
        <f t="shared" si="4"/>
        <v>-19493.042965151897</v>
      </c>
      <c r="I146">
        <f t="shared" si="5"/>
        <v>147041.73082218846</v>
      </c>
      <c r="J146">
        <f t="shared" si="5"/>
        <v>2584.1556809525764</v>
      </c>
    </row>
    <row r="147" spans="5:10" x14ac:dyDescent="0.2">
      <c r="E147">
        <f>PRODUCT(SUM(Correlations!B$3-greece!D147),-1)</f>
        <v>-389.46020761245677</v>
      </c>
      <c r="F147">
        <f>PRODUCT(-1,SUM(B$4,-greece!I147))</f>
        <v>46.934591381780365</v>
      </c>
      <c r="G147">
        <f t="shared" si="4"/>
        <v>-18279.155703754004</v>
      </c>
      <c r="I147">
        <f t="shared" si="5"/>
        <v>151679.25331353792</v>
      </c>
      <c r="J147">
        <f t="shared" si="5"/>
        <v>2202.8558681746918</v>
      </c>
    </row>
    <row r="148" spans="5:10" x14ac:dyDescent="0.2">
      <c r="E148">
        <f>PRODUCT(SUM(Correlations!B$3-greece!D148),-1)</f>
        <v>-384.46020761245677</v>
      </c>
      <c r="F148">
        <f>PRODUCT(-1,SUM(B$4,-greece!I148))</f>
        <v>62.234591381780348</v>
      </c>
      <c r="G148">
        <f t="shared" si="4"/>
        <v>-23926.723923315687</v>
      </c>
      <c r="I148">
        <f t="shared" si="5"/>
        <v>147809.65123741337</v>
      </c>
      <c r="J148">
        <f t="shared" si="5"/>
        <v>3873.1443644571686</v>
      </c>
    </row>
    <row r="149" spans="5:10" x14ac:dyDescent="0.2">
      <c r="E149">
        <f>PRODUCT(SUM(Correlations!B$3-greece!D149),-1)</f>
        <v>-403.46020761245677</v>
      </c>
      <c r="F149">
        <f>PRODUCT(-1,SUM(B$4,-greece!I149))</f>
        <v>49.934591381780365</v>
      </c>
      <c r="G149">
        <f t="shared" si="4"/>
        <v>-20146.620605936299</v>
      </c>
      <c r="I149">
        <f t="shared" si="5"/>
        <v>162780.13912668673</v>
      </c>
      <c r="J149">
        <f t="shared" si="5"/>
        <v>2493.4634164653739</v>
      </c>
    </row>
    <row r="150" spans="5:10" x14ac:dyDescent="0.2">
      <c r="E150">
        <f>PRODUCT(SUM(Correlations!B$3-greece!D150),-1)</f>
        <v>-372.46020761245677</v>
      </c>
      <c r="F150">
        <f>PRODUCT(-1,SUM(B$4,-greece!I150))</f>
        <v>85.234591381780348</v>
      </c>
      <c r="G150">
        <f t="shared" si="4"/>
        <v>-31746.493601820828</v>
      </c>
      <c r="I150">
        <f t="shared" si="5"/>
        <v>138726.6062547144</v>
      </c>
      <c r="J150">
        <f t="shared" si="5"/>
        <v>7264.9355680190647</v>
      </c>
    </row>
    <row r="151" spans="5:10" x14ac:dyDescent="0.2">
      <c r="E151">
        <f>PRODUCT(SUM(Correlations!B$3-greece!D151),-1)</f>
        <v>-379.46020761245677</v>
      </c>
      <c r="F151">
        <f>PRODUCT(-1,SUM(B$4,-greece!I151))</f>
        <v>78.634591381780353</v>
      </c>
      <c r="G151">
        <f t="shared" si="4"/>
        <v>-29838.698371251077</v>
      </c>
      <c r="I151">
        <f t="shared" si="5"/>
        <v>143990.0491612888</v>
      </c>
      <c r="J151">
        <f t="shared" si="5"/>
        <v>6183.3989617795651</v>
      </c>
    </row>
    <row r="152" spans="5:10" x14ac:dyDescent="0.2">
      <c r="E152">
        <f>PRODUCT(SUM(Correlations!B$3-greece!D152),-1)</f>
        <v>-375.46020761245677</v>
      </c>
      <c r="F152">
        <f>PRODUCT(-1,SUM(B$4,-greece!I152))</f>
        <v>71.734591381780348</v>
      </c>
      <c r="G152">
        <f t="shared" si="4"/>
        <v>-26933.484573198002</v>
      </c>
      <c r="I152">
        <f t="shared" si="5"/>
        <v>140970.36750038914</v>
      </c>
      <c r="J152">
        <f t="shared" si="5"/>
        <v>5145.8516007109956</v>
      </c>
    </row>
    <row r="153" spans="5:10" x14ac:dyDescent="0.2">
      <c r="E153">
        <f>PRODUCT(SUM(Correlations!B$3-greece!D153),-1)</f>
        <v>-383.46020761245677</v>
      </c>
      <c r="F153">
        <f>PRODUCT(-1,SUM(B$4,-greece!I153))</f>
        <v>79.534591381780359</v>
      </c>
      <c r="G153">
        <f t="shared" si="4"/>
        <v>-30498.350923629412</v>
      </c>
      <c r="I153">
        <f t="shared" si="5"/>
        <v>147041.73082218846</v>
      </c>
      <c r="J153">
        <f t="shared" si="5"/>
        <v>6325.7512262667706</v>
      </c>
    </row>
    <row r="154" spans="5:10" x14ac:dyDescent="0.2">
      <c r="E154">
        <f>PRODUCT(SUM(Correlations!B$3-greece!D154),-1)</f>
        <v>-377.46020761245677</v>
      </c>
      <c r="F154">
        <f>PRODUCT(-1,SUM(B$4,-greece!I154))</f>
        <v>78.634591381780353</v>
      </c>
      <c r="G154">
        <f t="shared" si="4"/>
        <v>-29681.429188487517</v>
      </c>
      <c r="I154">
        <f t="shared" si="5"/>
        <v>142476.20833083897</v>
      </c>
      <c r="J154">
        <f t="shared" si="5"/>
        <v>6183.3989617795651</v>
      </c>
    </row>
    <row r="155" spans="5:10" x14ac:dyDescent="0.2">
      <c r="E155">
        <f>PRODUCT(SUM(Correlations!B$3-greece!D155),-1)</f>
        <v>-381.46020761245677</v>
      </c>
      <c r="F155">
        <f>PRODUCT(-1,SUM(B$4,-greece!I155))</f>
        <v>80.134591381780353</v>
      </c>
      <c r="G155">
        <f t="shared" si="4"/>
        <v>-30568.157865433324</v>
      </c>
      <c r="I155">
        <f t="shared" si="5"/>
        <v>145511.88999173863</v>
      </c>
      <c r="J155">
        <f t="shared" si="5"/>
        <v>6421.5527359249063</v>
      </c>
    </row>
    <row r="156" spans="5:10" x14ac:dyDescent="0.2">
      <c r="E156">
        <f>PRODUCT(SUM(Correlations!B$3-greece!D156),-1)</f>
        <v>-374.46020761245677</v>
      </c>
      <c r="F156">
        <f>PRODUCT(-1,SUM(B$4,-greece!I156))</f>
        <v>56.334591381780342</v>
      </c>
      <c r="G156">
        <f t="shared" si="4"/>
        <v>-21095.062784584385</v>
      </c>
      <c r="I156">
        <f t="shared" si="5"/>
        <v>140220.44708516423</v>
      </c>
      <c r="J156">
        <f t="shared" si="5"/>
        <v>3173.5861861521598</v>
      </c>
    </row>
    <row r="157" spans="5:10" x14ac:dyDescent="0.2">
      <c r="E157">
        <f>PRODUCT(SUM(Correlations!B$3-greece!D157),-1)</f>
        <v>-356.46020761245677</v>
      </c>
      <c r="F157">
        <f>PRODUCT(-1,SUM(B$4,-greece!I157))</f>
        <v>44.534591381780359</v>
      </c>
      <c r="G157">
        <f t="shared" si="4"/>
        <v>-15874.809689885355</v>
      </c>
      <c r="I157">
        <f t="shared" si="5"/>
        <v>127063.87961111579</v>
      </c>
      <c r="J157">
        <f t="shared" si="5"/>
        <v>1983.3298295421455</v>
      </c>
    </row>
    <row r="158" spans="5:10" x14ac:dyDescent="0.2">
      <c r="E158">
        <f>PRODUCT(SUM(Correlations!B$3-greece!D158),-1)</f>
        <v>-351.46020761245677</v>
      </c>
      <c r="F158">
        <f>PRODUCT(-1,SUM(B$4,-greece!I158))</f>
        <v>216.53459138178033</v>
      </c>
      <c r="G158">
        <f t="shared" si="4"/>
        <v>-76103.292442319012</v>
      </c>
      <c r="I158">
        <f t="shared" si="5"/>
        <v>123524.27753499121</v>
      </c>
      <c r="J158">
        <f t="shared" si="5"/>
        <v>46887.229264874579</v>
      </c>
    </row>
    <row r="159" spans="5:10" x14ac:dyDescent="0.2">
      <c r="E159">
        <f>PRODUCT(SUM(Correlations!B$3-greece!D159),-1)</f>
        <v>-343.46020761245677</v>
      </c>
      <c r="F159">
        <f>PRODUCT(-1,SUM(B$4,-greece!I159))</f>
        <v>187.53459138178033</v>
      </c>
      <c r="G159">
        <f t="shared" si="4"/>
        <v>-64410.669690503521</v>
      </c>
      <c r="I159">
        <f t="shared" si="5"/>
        <v>117964.91421319191</v>
      </c>
      <c r="J159">
        <f t="shared" si="5"/>
        <v>35169.222964731314</v>
      </c>
    </row>
    <row r="160" spans="5:10" x14ac:dyDescent="0.2">
      <c r="E160">
        <f>PRODUCT(SUM(Correlations!B$3-greece!D160),-1)</f>
        <v>-332.46020761245677</v>
      </c>
      <c r="F160">
        <f>PRODUCT(-1,SUM(B$4,-greece!I160))</f>
        <v>154.03459138178033</v>
      </c>
      <c r="G160">
        <f t="shared" si="4"/>
        <v>-51210.37223028663</v>
      </c>
      <c r="I160">
        <f t="shared" si="5"/>
        <v>110529.78964571786</v>
      </c>
      <c r="J160">
        <f t="shared" si="5"/>
        <v>23726.655342152037</v>
      </c>
    </row>
    <row r="161" spans="5:10" x14ac:dyDescent="0.2">
      <c r="E161">
        <f>PRODUCT(SUM(Correlations!B$3-greece!D161),-1)</f>
        <v>-298.46020761245677</v>
      </c>
      <c r="F161">
        <f>PRODUCT(-1,SUM(B$4,-greece!I161))</f>
        <v>112.93459138178036</v>
      </c>
      <c r="G161">
        <f t="shared" si="4"/>
        <v>-33706.481590434138</v>
      </c>
      <c r="I161">
        <f t="shared" si="5"/>
        <v>89078.495528070795</v>
      </c>
      <c r="J161">
        <f t="shared" si="5"/>
        <v>12754.2219305697</v>
      </c>
    </row>
    <row r="162" spans="5:10" x14ac:dyDescent="0.2">
      <c r="E162">
        <f>PRODUCT(SUM(Correlations!B$3-greece!D162),-1)</f>
        <v>-333.46020761245677</v>
      </c>
      <c r="F162">
        <f>PRODUCT(-1,SUM(B$4,-greece!I162))</f>
        <v>90.034591381780359</v>
      </c>
      <c r="G162">
        <f t="shared" si="4"/>
        <v>-30022.953534471191</v>
      </c>
      <c r="I162">
        <f t="shared" si="5"/>
        <v>111195.71006094277</v>
      </c>
      <c r="J162">
        <f t="shared" si="5"/>
        <v>8106.2276452841579</v>
      </c>
    </row>
    <row r="163" spans="5:10" x14ac:dyDescent="0.2">
      <c r="E163">
        <f>PRODUCT(SUM(Correlations!B$3-greece!D163),-1)</f>
        <v>-333.46020761245677</v>
      </c>
      <c r="F163">
        <f>PRODUCT(-1,SUM(B$4,-greece!I163))</f>
        <v>104.23459138178035</v>
      </c>
      <c r="G163">
        <f t="shared" si="4"/>
        <v>-34758.08848256807</v>
      </c>
      <c r="I163">
        <f t="shared" si="5"/>
        <v>111195.71006094277</v>
      </c>
      <c r="J163">
        <f t="shared" si="5"/>
        <v>10864.850040526719</v>
      </c>
    </row>
    <row r="164" spans="5:10" x14ac:dyDescent="0.2">
      <c r="E164">
        <f>PRODUCT(SUM(Correlations!B$3-greece!D164),-1)</f>
        <v>-290.46020761245677</v>
      </c>
      <c r="F164">
        <f>PRODUCT(-1,SUM(B$4,-greece!I164))</f>
        <v>128.43459138178036</v>
      </c>
      <c r="G164">
        <f t="shared" si="4"/>
        <v>-37305.138077372976</v>
      </c>
      <c r="I164">
        <f t="shared" si="5"/>
        <v>84367.13220627149</v>
      </c>
      <c r="J164">
        <f t="shared" si="5"/>
        <v>16495.44426340489</v>
      </c>
    </row>
    <row r="165" spans="5:10" x14ac:dyDescent="0.2">
      <c r="E165">
        <f>PRODUCT(SUM(Correlations!B$3-greece!D165),-1)</f>
        <v>-289.46020761245677</v>
      </c>
      <c r="F165">
        <f>PRODUCT(-1,SUM(B$4,-greece!I165))</f>
        <v>35.434591381780365</v>
      </c>
      <c r="G165">
        <f t="shared" si="4"/>
        <v>-10256.904178032715</v>
      </c>
      <c r="I165">
        <f t="shared" si="5"/>
        <v>83787.211791046575</v>
      </c>
      <c r="J165">
        <f t="shared" si="5"/>
        <v>1255.6102663937434</v>
      </c>
    </row>
    <row r="166" spans="5:10" x14ac:dyDescent="0.2">
      <c r="E166">
        <f>PRODUCT(SUM(Correlations!B$3-greece!D166),-1)</f>
        <v>-259.46020761245677</v>
      </c>
      <c r="F166">
        <f>PRODUCT(-1,SUM(B$4,-greece!I166))</f>
        <v>19.434591381780365</v>
      </c>
      <c r="G166">
        <f t="shared" si="4"/>
        <v>-5042.5031147799964</v>
      </c>
      <c r="I166">
        <f t="shared" si="5"/>
        <v>67319.599334299171</v>
      </c>
      <c r="J166">
        <f t="shared" si="5"/>
        <v>377.70334217677163</v>
      </c>
    </row>
    <row r="167" spans="5:10" x14ac:dyDescent="0.2">
      <c r="E167">
        <f>PRODUCT(SUM(Correlations!B$3-greece!D167),-1)</f>
        <v>-261.46020761245677</v>
      </c>
      <c r="F167">
        <f>PRODUCT(-1,SUM(B$4,-greece!I167))</f>
        <v>9.3345913817803563</v>
      </c>
      <c r="G167">
        <f t="shared" si="4"/>
        <v>-2440.6242006577418</v>
      </c>
      <c r="I167">
        <f t="shared" si="5"/>
        <v>68361.440164749001</v>
      </c>
      <c r="J167">
        <f t="shared" si="5"/>
        <v>87.134596264808096</v>
      </c>
    </row>
    <row r="168" spans="5:10" x14ac:dyDescent="0.2">
      <c r="E168">
        <f>PRODUCT(SUM(Correlations!B$3-greece!D168),-1)</f>
        <v>-257.46020761245677</v>
      </c>
      <c r="F168">
        <f>PRODUCT(-1,SUM(B$4,-greece!I168))</f>
        <v>2.5345913817803591</v>
      </c>
      <c r="G168">
        <f t="shared" si="4"/>
        <v>-652.55642336591495</v>
      </c>
      <c r="I168">
        <f t="shared" si="5"/>
        <v>66285.758503849342</v>
      </c>
      <c r="J168">
        <f t="shared" si="5"/>
        <v>6.42415347259527</v>
      </c>
    </row>
    <row r="169" spans="5:10" x14ac:dyDescent="0.2">
      <c r="E169">
        <f>PRODUCT(SUM(Correlations!B$3-greece!D169),-1)</f>
        <v>-206.46020761245677</v>
      </c>
      <c r="F169">
        <f>PRODUCT(-1,SUM(B$4,-greece!I169))</f>
        <v>-8.5654086182196494</v>
      </c>
      <c r="G169">
        <f t="shared" si="4"/>
        <v>1768.4160416031552</v>
      </c>
      <c r="I169">
        <f t="shared" si="5"/>
        <v>42625.817327378754</v>
      </c>
      <c r="J169">
        <f t="shared" si="5"/>
        <v>73.366224797071439</v>
      </c>
    </row>
    <row r="170" spans="5:10" x14ac:dyDescent="0.2">
      <c r="E170">
        <f>PRODUCT(SUM(Correlations!B$3-greece!D170),-1)</f>
        <v>-282.46020761245677</v>
      </c>
      <c r="F170">
        <f>PRODUCT(-1,SUM(B$4,-greece!I170))</f>
        <v>-26.165408618219644</v>
      </c>
      <c r="G170">
        <f t="shared" si="4"/>
        <v>7390.6867505670862</v>
      </c>
      <c r="I170">
        <f t="shared" si="5"/>
        <v>79783.768884472185</v>
      </c>
      <c r="J170">
        <f t="shared" si="5"/>
        <v>684.62860815840281</v>
      </c>
    </row>
    <row r="171" spans="5:10" x14ac:dyDescent="0.2">
      <c r="E171">
        <f>PRODUCT(SUM(Correlations!B$3-greece!D171),-1)</f>
        <v>-215.46020761245677</v>
      </c>
      <c r="F171">
        <f>PRODUCT(-1,SUM(B$4,-greece!I171))</f>
        <v>-54.865408618219647</v>
      </c>
      <c r="G171">
        <f t="shared" si="4"/>
        <v>11821.31233162388</v>
      </c>
      <c r="I171">
        <f t="shared" si="5"/>
        <v>46423.101064402974</v>
      </c>
      <c r="J171">
        <f t="shared" si="5"/>
        <v>3010.2130628442105</v>
      </c>
    </row>
    <row r="172" spans="5:10" x14ac:dyDescent="0.2">
      <c r="E172">
        <f>PRODUCT(SUM(Correlations!B$3-greece!D172),-1)</f>
        <v>-173.46020761245677</v>
      </c>
      <c r="F172">
        <f>PRODUCT(-1,SUM(B$4,-greece!I172))</f>
        <v>-59.965408618219648</v>
      </c>
      <c r="G172">
        <f t="shared" si="4"/>
        <v>10401.612228482185</v>
      </c>
      <c r="I172">
        <f t="shared" si="5"/>
        <v>30088.443624956606</v>
      </c>
      <c r="J172">
        <f t="shared" si="5"/>
        <v>3595.8502307500512</v>
      </c>
    </row>
    <row r="173" spans="5:10" x14ac:dyDescent="0.2">
      <c r="E173">
        <f>PRODUCT(SUM(Correlations!B$3-greece!D173),-1)</f>
        <v>-204.46020761245677</v>
      </c>
      <c r="F173">
        <f>PRODUCT(-1,SUM(B$4,-greece!I173))</f>
        <v>-64.365408618219647</v>
      </c>
      <c r="G173">
        <f t="shared" si="4"/>
        <v>13160.164809141803</v>
      </c>
      <c r="I173">
        <f t="shared" si="5"/>
        <v>41803.976496928924</v>
      </c>
      <c r="J173">
        <f t="shared" si="5"/>
        <v>4142.9058265903841</v>
      </c>
    </row>
    <row r="174" spans="5:10" x14ac:dyDescent="0.2">
      <c r="E174">
        <f>PRODUCT(SUM(Correlations!B$3-greece!D174),-1)</f>
        <v>-157.46020761245677</v>
      </c>
      <c r="F174">
        <f>PRODUCT(-1,SUM(B$4,-greece!I174))</f>
        <v>-64.065408618219649</v>
      </c>
      <c r="G174">
        <f t="shared" si="4"/>
        <v>10087.752541801743</v>
      </c>
      <c r="I174">
        <f t="shared" si="5"/>
        <v>24793.716981357989</v>
      </c>
      <c r="J174">
        <f t="shared" si="5"/>
        <v>4104.3765814194521</v>
      </c>
    </row>
    <row r="175" spans="5:10" x14ac:dyDescent="0.2">
      <c r="E175">
        <f>PRODUCT(SUM(Correlations!B$3-greece!D175),-1)</f>
        <v>-182.46020761245677</v>
      </c>
      <c r="F175">
        <f>PRODUCT(-1,SUM(B$4,-greece!I175))</f>
        <v>-66.065408618219649</v>
      </c>
      <c r="G175">
        <f t="shared" si="4"/>
        <v>12054.308172482148</v>
      </c>
      <c r="I175">
        <f t="shared" si="5"/>
        <v>33291.727361980826</v>
      </c>
      <c r="J175">
        <f t="shared" si="5"/>
        <v>4364.6382158923316</v>
      </c>
    </row>
    <row r="176" spans="5:10" x14ac:dyDescent="0.2">
      <c r="E176">
        <f>PRODUCT(SUM(Correlations!B$3-greece!D176),-1)</f>
        <v>-191.46020761245677</v>
      </c>
      <c r="F176">
        <f>PRODUCT(-1,SUM(B$4,-greece!I176))</f>
        <v>-71.365408618219647</v>
      </c>
      <c r="G176">
        <f t="shared" si="4"/>
        <v>13663.635950392145</v>
      </c>
      <c r="I176">
        <f t="shared" si="5"/>
        <v>36657.011099005053</v>
      </c>
      <c r="J176">
        <f t="shared" si="5"/>
        <v>5093.0215472454593</v>
      </c>
    </row>
    <row r="177" spans="5:10" x14ac:dyDescent="0.2">
      <c r="E177">
        <f>PRODUCT(SUM(Correlations!B$3-greece!D177),-1)</f>
        <v>-261.46020761245677</v>
      </c>
      <c r="F177">
        <f>PRODUCT(-1,SUM(B$4,-greece!I177))</f>
        <v>-71.665408618219644</v>
      </c>
      <c r="G177">
        <f t="shared" si="4"/>
        <v>18737.652615951258</v>
      </c>
      <c r="I177">
        <f t="shared" si="5"/>
        <v>68361.440164749001</v>
      </c>
      <c r="J177">
        <f t="shared" si="5"/>
        <v>5135.9307924163904</v>
      </c>
    </row>
    <row r="178" spans="5:10" x14ac:dyDescent="0.2">
      <c r="E178">
        <f>PRODUCT(SUM(Correlations!B$3-greece!D178),-1)</f>
        <v>-158.46020761245677</v>
      </c>
      <c r="F178">
        <f>PRODUCT(-1,SUM(B$4,-greece!I178))</f>
        <v>-71.265408618219652</v>
      </c>
      <c r="G178">
        <f t="shared" si="4"/>
        <v>11292.731445229652</v>
      </c>
      <c r="I178">
        <f t="shared" si="5"/>
        <v>25109.637396582904</v>
      </c>
      <c r="J178">
        <f t="shared" si="5"/>
        <v>5078.7584655218161</v>
      </c>
    </row>
    <row r="179" spans="5:10" x14ac:dyDescent="0.2">
      <c r="E179">
        <f>PRODUCT(SUM(Correlations!B$3-greece!D179),-1)</f>
        <v>-196.46020761245677</v>
      </c>
      <c r="F179">
        <f>PRODUCT(-1,SUM(B$4,-greece!I179))</f>
        <v>-35.765408618219652</v>
      </c>
      <c r="G179">
        <f t="shared" si="4"/>
        <v>7026.4796024797834</v>
      </c>
      <c r="I179">
        <f t="shared" si="5"/>
        <v>38596.61317512962</v>
      </c>
      <c r="J179">
        <f t="shared" si="5"/>
        <v>1279.1644536282206</v>
      </c>
    </row>
    <row r="180" spans="5:10" x14ac:dyDescent="0.2">
      <c r="E180">
        <f>PRODUCT(SUM(Correlations!B$3-greece!D180),-1)</f>
        <v>-158.46020761245677</v>
      </c>
      <c r="F180">
        <f>PRODUCT(-1,SUM(B$4,-greece!I180))</f>
        <v>-35.265408618219652</v>
      </c>
      <c r="G180">
        <f t="shared" si="4"/>
        <v>5588.1639711812086</v>
      </c>
      <c r="I180">
        <f t="shared" si="5"/>
        <v>25109.637396582904</v>
      </c>
      <c r="J180">
        <f t="shared" si="5"/>
        <v>1243.6490450100009</v>
      </c>
    </row>
    <row r="181" spans="5:10" x14ac:dyDescent="0.2">
      <c r="E181">
        <f>PRODUCT(SUM(Correlations!B$3-greece!D181),-1)</f>
        <v>-204.46020761245677</v>
      </c>
      <c r="F181">
        <f>PRODUCT(-1,SUM(B$4,-greece!I181))</f>
        <v>-37.265408618219652</v>
      </c>
      <c r="G181">
        <f t="shared" si="4"/>
        <v>7619.2931828442261</v>
      </c>
      <c r="I181">
        <f t="shared" si="5"/>
        <v>41803.976496928924</v>
      </c>
      <c r="J181">
        <f t="shared" si="5"/>
        <v>1388.7106794828796</v>
      </c>
    </row>
    <row r="182" spans="5:10" x14ac:dyDescent="0.2">
      <c r="E182">
        <f>PRODUCT(SUM(Correlations!B$3-greece!D182),-1)</f>
        <v>-165.46020761245677</v>
      </c>
      <c r="F182">
        <f>PRODUCT(-1,SUM(B$4,-greece!I182))</f>
        <v>-38.065408618219649</v>
      </c>
      <c r="G182">
        <f t="shared" si="4"/>
        <v>6298.3104128236246</v>
      </c>
      <c r="I182">
        <f t="shared" si="5"/>
        <v>27377.080303157298</v>
      </c>
      <c r="J182">
        <f t="shared" si="5"/>
        <v>1448.9753332720309</v>
      </c>
    </row>
    <row r="183" spans="5:10" x14ac:dyDescent="0.2">
      <c r="E183">
        <f>PRODUCT(SUM(Correlations!B$3-greece!D183),-1)</f>
        <v>-125.46020761245677</v>
      </c>
      <c r="F183">
        <f>PRODUCT(-1,SUM(B$4,-greece!I183))</f>
        <v>-37.165408618219644</v>
      </c>
      <c r="G183">
        <f t="shared" si="4"/>
        <v>4662.7798812436267</v>
      </c>
      <c r="I183">
        <f t="shared" si="5"/>
        <v>15740.263694160756</v>
      </c>
      <c r="J183">
        <f t="shared" si="5"/>
        <v>1381.2675977592351</v>
      </c>
    </row>
    <row r="184" spans="5:10" x14ac:dyDescent="0.2">
      <c r="E184">
        <f>PRODUCT(SUM(Correlations!B$3-greece!D184),-1)</f>
        <v>-253.46020761245677</v>
      </c>
      <c r="F184">
        <f>PRODUCT(-1,SUM(B$4,-greece!I184))</f>
        <v>-36.265408618219652</v>
      </c>
      <c r="G184">
        <f t="shared" si="4"/>
        <v>9191.8379975245316</v>
      </c>
      <c r="I184">
        <f t="shared" si="5"/>
        <v>64242.076842949689</v>
      </c>
      <c r="J184">
        <f t="shared" si="5"/>
        <v>1315.1798622464403</v>
      </c>
    </row>
    <row r="185" spans="5:10" x14ac:dyDescent="0.2">
      <c r="E185">
        <f>PRODUCT(SUM(Correlations!B$3-greece!D185),-1)</f>
        <v>-240.46020761245677</v>
      </c>
      <c r="F185">
        <f>PRODUCT(-1,SUM(B$4,-greece!I185))</f>
        <v>-31.465408618219641</v>
      </c>
      <c r="G185">
        <f t="shared" si="4"/>
        <v>7566.1786889478817</v>
      </c>
      <c r="I185">
        <f t="shared" si="5"/>
        <v>57821.11144502581</v>
      </c>
      <c r="J185">
        <f t="shared" si="5"/>
        <v>990.0719395115309</v>
      </c>
    </row>
    <row r="186" spans="5:10" x14ac:dyDescent="0.2">
      <c r="E186">
        <f>PRODUCT(SUM(Correlations!B$3-greece!D186),-1)</f>
        <v>-115.46020761245677</v>
      </c>
      <c r="F186">
        <f>PRODUCT(-1,SUM(B$4,-greece!I186))</f>
        <v>-65.965408618219641</v>
      </c>
      <c r="G186">
        <f t="shared" si="4"/>
        <v>7616.3797743001851</v>
      </c>
      <c r="I186">
        <f t="shared" si="5"/>
        <v>13331.05954191162</v>
      </c>
      <c r="J186">
        <f t="shared" si="5"/>
        <v>4351.4351341686861</v>
      </c>
    </row>
    <row r="187" spans="5:10" x14ac:dyDescent="0.2">
      <c r="E187">
        <f>PRODUCT(SUM(Correlations!B$3-greece!D187),-1)</f>
        <v>-157.46020761245677</v>
      </c>
      <c r="F187">
        <f>PRODUCT(-1,SUM(B$4,-greece!I187))</f>
        <v>-63.865408618219647</v>
      </c>
      <c r="G187">
        <f t="shared" si="4"/>
        <v>10056.260500279252</v>
      </c>
      <c r="I187">
        <f t="shared" si="5"/>
        <v>24793.716981357989</v>
      </c>
      <c r="J187">
        <f t="shared" si="5"/>
        <v>4078.7904179721645</v>
      </c>
    </row>
    <row r="188" spans="5:10" x14ac:dyDescent="0.2">
      <c r="E188">
        <f>PRODUCT(SUM(Correlations!B$3-greece!D188),-1)</f>
        <v>-139.46020761245677</v>
      </c>
      <c r="F188">
        <f>PRODUCT(-1,SUM(B$4,-greece!I188))</f>
        <v>-64.065408618219649</v>
      </c>
      <c r="G188">
        <f t="shared" si="4"/>
        <v>8934.5751866737901</v>
      </c>
      <c r="I188">
        <f t="shared" si="5"/>
        <v>19449.149507309547</v>
      </c>
      <c r="J188">
        <f t="shared" si="5"/>
        <v>4104.3765814194521</v>
      </c>
    </row>
    <row r="189" spans="5:10" x14ac:dyDescent="0.2">
      <c r="E189">
        <f>PRODUCT(SUM(Correlations!B$3-greece!D189),-1)</f>
        <v>-231.46020761245677</v>
      </c>
      <c r="F189">
        <f>PRODUCT(-1,SUM(B$4,-greece!I189))</f>
        <v>-59.965408618219648</v>
      </c>
      <c r="G189">
        <f t="shared" si="4"/>
        <v>13879.605928338924</v>
      </c>
      <c r="I189">
        <f t="shared" si="5"/>
        <v>53573.827708001591</v>
      </c>
      <c r="J189">
        <f t="shared" si="5"/>
        <v>3595.8502307500512</v>
      </c>
    </row>
    <row r="190" spans="5:10" x14ac:dyDescent="0.2">
      <c r="E190">
        <f>PRODUCT(SUM(Correlations!B$3-greece!D190),-1)</f>
        <v>-251.46020761245677</v>
      </c>
      <c r="F190">
        <f>PRODUCT(-1,SUM(B$4,-greece!I190))</f>
        <v>-55.465408618219648</v>
      </c>
      <c r="G190">
        <f t="shared" si="4"/>
        <v>13947.343166447261</v>
      </c>
      <c r="I190">
        <f t="shared" si="5"/>
        <v>63232.236012499859</v>
      </c>
      <c r="J190">
        <f t="shared" si="5"/>
        <v>3076.4115531860743</v>
      </c>
    </row>
    <row r="191" spans="5:10" x14ac:dyDescent="0.2">
      <c r="E191">
        <f>PRODUCT(SUM(Correlations!B$3-greece!D191),-1)</f>
        <v>-225.46020761245677</v>
      </c>
      <c r="F191">
        <f>PRODUCT(-1,SUM(B$4,-greece!I191))</f>
        <v>-57.465408618219648</v>
      </c>
      <c r="G191">
        <f t="shared" si="4"/>
        <v>12956.162957598464</v>
      </c>
      <c r="I191">
        <f t="shared" si="5"/>
        <v>50832.305216652108</v>
      </c>
      <c r="J191">
        <f t="shared" si="5"/>
        <v>3302.2731876589528</v>
      </c>
    </row>
    <row r="192" spans="5:10" x14ac:dyDescent="0.2">
      <c r="E192">
        <f>PRODUCT(SUM(Correlations!B$3-greece!D192),-1)</f>
        <v>-201.46020761245677</v>
      </c>
      <c r="F192">
        <f>PRODUCT(-1,SUM(B$4,-greece!I192))</f>
        <v>-57.365408618219647</v>
      </c>
      <c r="G192">
        <f t="shared" si="4"/>
        <v>11556.847129999947</v>
      </c>
      <c r="I192">
        <f t="shared" si="5"/>
        <v>40586.215251254187</v>
      </c>
      <c r="J192">
        <f t="shared" si="5"/>
        <v>3290.7901059353089</v>
      </c>
    </row>
    <row r="193" spans="5:10" x14ac:dyDescent="0.2">
      <c r="E193">
        <f>PRODUCT(SUM(Correlations!B$3-greece!D193),-1)</f>
        <v>-175.46020761245677</v>
      </c>
      <c r="F193">
        <f>PRODUCT(-1,SUM(B$4,-greece!I193))</f>
        <v>-55.765408618219645</v>
      </c>
      <c r="G193">
        <f t="shared" si="4"/>
        <v>9784.610173746305</v>
      </c>
      <c r="I193">
        <f t="shared" si="5"/>
        <v>30786.284455406432</v>
      </c>
      <c r="J193">
        <f t="shared" si="5"/>
        <v>3109.780798357006</v>
      </c>
    </row>
    <row r="194" spans="5:10" x14ac:dyDescent="0.2">
      <c r="E194">
        <f>PRODUCT(SUM(Correlations!B$3-greece!D194),-1)</f>
        <v>-167.46020761245677</v>
      </c>
      <c r="F194">
        <f>PRODUCT(-1,SUM(B$4,-greece!I194))</f>
        <v>-57.565408618219649</v>
      </c>
      <c r="G194">
        <f t="shared" si="4"/>
        <v>9639.915278502971</v>
      </c>
      <c r="I194">
        <f t="shared" si="5"/>
        <v>28042.921133607124</v>
      </c>
      <c r="J194">
        <f t="shared" si="5"/>
        <v>3313.7762693825971</v>
      </c>
    </row>
    <row r="195" spans="5:10" x14ac:dyDescent="0.2">
      <c r="E195">
        <f>PRODUCT(SUM(Correlations!B$3-greece!D195),-1)</f>
        <v>-206.46020761245677</v>
      </c>
      <c r="F195">
        <f>PRODUCT(-1,SUM(B$4,-greece!I195))</f>
        <v>-57.065408618219649</v>
      </c>
      <c r="G195">
        <f t="shared" ref="G195:G258" si="6">PRODUCT(E195,F195)</f>
        <v>11781.736110807309</v>
      </c>
      <c r="I195">
        <f t="shared" ref="I195:J258" si="7">POWER(E195,2)</f>
        <v>42625.817327378754</v>
      </c>
      <c r="J195">
        <f t="shared" si="7"/>
        <v>3256.4608607643772</v>
      </c>
    </row>
    <row r="196" spans="5:10" x14ac:dyDescent="0.2">
      <c r="E196">
        <f>PRODUCT(SUM(Correlations!B$3-greece!D196),-1)</f>
        <v>-222.46020761245677</v>
      </c>
      <c r="F196">
        <f>PRODUCT(-1,SUM(B$4,-greece!I196))</f>
        <v>-58.665408618219644</v>
      </c>
      <c r="G196">
        <f t="shared" si="6"/>
        <v>13050.718980878753</v>
      </c>
      <c r="I196">
        <f t="shared" si="7"/>
        <v>49488.543970977371</v>
      </c>
      <c r="J196">
        <f t="shared" si="7"/>
        <v>3441.6301683426796</v>
      </c>
    </row>
    <row r="197" spans="5:10" x14ac:dyDescent="0.2">
      <c r="E197">
        <f>PRODUCT(SUM(Correlations!B$3-greece!D197),-1)</f>
        <v>-270.46020761245677</v>
      </c>
      <c r="F197">
        <f>PRODUCT(-1,SUM(B$4,-greece!I197))</f>
        <v>-55.765408618219645</v>
      </c>
      <c r="G197">
        <f t="shared" si="6"/>
        <v>15082.323992477171</v>
      </c>
      <c r="I197">
        <f t="shared" si="7"/>
        <v>73148.723901773221</v>
      </c>
      <c r="J197">
        <f t="shared" si="7"/>
        <v>3109.780798357006</v>
      </c>
    </row>
    <row r="198" spans="5:10" x14ac:dyDescent="0.2">
      <c r="E198">
        <f>PRODUCT(SUM(Correlations!B$3-greece!D198),-1)</f>
        <v>-269.46020761245677</v>
      </c>
      <c r="F198">
        <f>PRODUCT(-1,SUM(B$4,-greece!I198))</f>
        <v>-50.565408618219649</v>
      </c>
      <c r="G198">
        <f t="shared" si="6"/>
        <v>13625.365504274178</v>
      </c>
      <c r="I198">
        <f t="shared" si="7"/>
        <v>72608.803486548306</v>
      </c>
      <c r="J198">
        <f t="shared" si="7"/>
        <v>2556.8605487275222</v>
      </c>
    </row>
    <row r="199" spans="5:10" x14ac:dyDescent="0.2">
      <c r="E199">
        <f>PRODUCT(SUM(Correlations!B$3-greece!D199),-1)</f>
        <v>-239.46020761245677</v>
      </c>
      <c r="F199">
        <f>PRODUCT(-1,SUM(B$4,-greece!I199))</f>
        <v>-51.765408618219652</v>
      </c>
      <c r="G199">
        <f t="shared" si="6"/>
        <v>12395.755494862537</v>
      </c>
      <c r="I199">
        <f t="shared" si="7"/>
        <v>57341.191029800902</v>
      </c>
      <c r="J199">
        <f t="shared" si="7"/>
        <v>2679.6575294112495</v>
      </c>
    </row>
    <row r="200" spans="5:10" x14ac:dyDescent="0.2">
      <c r="E200">
        <f>PRODUCT(SUM(Correlations!B$3-greece!D200),-1)</f>
        <v>-160.46020761245677</v>
      </c>
      <c r="F200">
        <f>PRODUCT(-1,SUM(B$4,-greece!I200))</f>
        <v>-53.465408618219641</v>
      </c>
      <c r="G200">
        <f t="shared" si="6"/>
        <v>8579.0705669643594</v>
      </c>
      <c r="I200">
        <f t="shared" si="7"/>
        <v>25747.478227032731</v>
      </c>
      <c r="J200">
        <f t="shared" si="7"/>
        <v>2858.549918713195</v>
      </c>
    </row>
    <row r="201" spans="5:10" x14ac:dyDescent="0.2">
      <c r="E201">
        <f>PRODUCT(SUM(Correlations!B$3-greece!D201),-1)</f>
        <v>-36.46020761245677</v>
      </c>
      <c r="F201">
        <f>PRODUCT(-1,SUM(B$4,-greece!I201))</f>
        <v>-57.965408618219648</v>
      </c>
      <c r="G201">
        <f t="shared" si="6"/>
        <v>2113.4308325611792</v>
      </c>
      <c r="I201">
        <f t="shared" si="7"/>
        <v>1329.3467391434506</v>
      </c>
      <c r="J201">
        <f t="shared" si="7"/>
        <v>3359.9885962771727</v>
      </c>
    </row>
    <row r="202" spans="5:10" x14ac:dyDescent="0.2">
      <c r="E202">
        <f>PRODUCT(SUM(Correlations!B$3-greece!D202),-1)</f>
        <v>-126.46020761245677</v>
      </c>
      <c r="F202">
        <f>PRODUCT(-1,SUM(B$4,-greece!I202))</f>
        <v>-58.865408618219647</v>
      </c>
      <c r="G202">
        <f t="shared" si="6"/>
        <v>7444.1317950521589</v>
      </c>
      <c r="I202">
        <f t="shared" si="7"/>
        <v>15992.184109385669</v>
      </c>
      <c r="J202">
        <f t="shared" si="7"/>
        <v>3465.1363317899677</v>
      </c>
    </row>
    <row r="203" spans="5:10" x14ac:dyDescent="0.2">
      <c r="E203">
        <f>PRODUCT(SUM(Correlations!B$3-greece!D203),-1)</f>
        <v>-106.46020761245677</v>
      </c>
      <c r="F203">
        <f>PRODUCT(-1,SUM(B$4,-greece!I203))</f>
        <v>-60.765408618219645</v>
      </c>
      <c r="G203">
        <f t="shared" si="6"/>
        <v>6469.0980171514329</v>
      </c>
      <c r="I203">
        <f t="shared" si="7"/>
        <v>11333.775804887398</v>
      </c>
      <c r="J203">
        <f t="shared" si="7"/>
        <v>3692.4348845392024</v>
      </c>
    </row>
    <row r="204" spans="5:10" x14ac:dyDescent="0.2">
      <c r="E204">
        <f>PRODUCT(SUM(Correlations!B$3-greece!D204),-1)</f>
        <v>-204.46020761245677</v>
      </c>
      <c r="F204">
        <f>PRODUCT(-1,SUM(B$4,-greece!I204))</f>
        <v>-61.265408618219645</v>
      </c>
      <c r="G204">
        <f t="shared" si="6"/>
        <v>12526.338165543188</v>
      </c>
      <c r="I204">
        <f t="shared" si="7"/>
        <v>41803.976496928924</v>
      </c>
      <c r="J204">
        <f t="shared" si="7"/>
        <v>3753.450293157422</v>
      </c>
    </row>
    <row r="205" spans="5:10" x14ac:dyDescent="0.2">
      <c r="E205">
        <f>PRODUCT(SUM(Correlations!B$3-greece!D205),-1)</f>
        <v>-228.46020761245677</v>
      </c>
      <c r="F205">
        <f>PRODUCT(-1,SUM(B$4,-greece!I205))</f>
        <v>-65.765408618219652</v>
      </c>
      <c r="G205">
        <f t="shared" si="6"/>
        <v>15024.778906636515</v>
      </c>
      <c r="I205">
        <f t="shared" si="7"/>
        <v>52194.066462326853</v>
      </c>
      <c r="J205">
        <f t="shared" si="7"/>
        <v>4325.0889707214001</v>
      </c>
    </row>
    <row r="206" spans="5:10" x14ac:dyDescent="0.2">
      <c r="E206">
        <f>PRODUCT(SUM(Correlations!B$3-greece!D206),-1)</f>
        <v>-98.46020761245677</v>
      </c>
      <c r="F206">
        <f>PRODUCT(-1,SUM(B$4,-greece!I206))</f>
        <v>-69.865408618219647</v>
      </c>
      <c r="G206">
        <f t="shared" si="6"/>
        <v>6878.9626374790332</v>
      </c>
      <c r="I206">
        <f t="shared" si="7"/>
        <v>9694.4124830880901</v>
      </c>
      <c r="J206">
        <f t="shared" si="7"/>
        <v>4881.1753213908005</v>
      </c>
    </row>
    <row r="207" spans="5:10" x14ac:dyDescent="0.2">
      <c r="E207">
        <f>PRODUCT(SUM(Correlations!B$3-greece!D207),-1)</f>
        <v>-97.46020761245677</v>
      </c>
      <c r="F207">
        <f>PRODUCT(-1,SUM(B$4,-greece!I207))</f>
        <v>-71.665408618219644</v>
      </c>
      <c r="G207">
        <f t="shared" si="6"/>
        <v>6984.5256025632352</v>
      </c>
      <c r="I207">
        <f t="shared" si="7"/>
        <v>9498.492067863177</v>
      </c>
      <c r="J207">
        <f t="shared" si="7"/>
        <v>5135.9307924163904</v>
      </c>
    </row>
    <row r="208" spans="5:10" x14ac:dyDescent="0.2">
      <c r="E208">
        <f>PRODUCT(SUM(Correlations!B$3-greece!D208),-1)</f>
        <v>-49.46020761245677</v>
      </c>
      <c r="F208">
        <f>PRODUCT(-1,SUM(B$4,-greece!I208))</f>
        <v>-72.465408618219641</v>
      </c>
      <c r="G208">
        <f t="shared" si="6"/>
        <v>3584.1541549786575</v>
      </c>
      <c r="I208">
        <f t="shared" si="7"/>
        <v>2446.3121370673266</v>
      </c>
      <c r="J208">
        <f t="shared" si="7"/>
        <v>5251.2354462055418</v>
      </c>
    </row>
    <row r="209" spans="5:10" x14ac:dyDescent="0.2">
      <c r="E209">
        <f>PRODUCT(SUM(Correlations!B$3-greece!D209),-1)</f>
        <v>-70.46020761245677</v>
      </c>
      <c r="F209">
        <f>PRODUCT(-1,SUM(B$4,-greece!I209))</f>
        <v>-74.765408618219652</v>
      </c>
      <c r="G209">
        <f t="shared" si="6"/>
        <v>5267.9862134699215</v>
      </c>
      <c r="I209">
        <f t="shared" si="7"/>
        <v>4964.640856790511</v>
      </c>
      <c r="J209">
        <f t="shared" si="7"/>
        <v>5589.8663258493534</v>
      </c>
    </row>
    <row r="210" spans="5:10" x14ac:dyDescent="0.2">
      <c r="E210">
        <f>PRODUCT(SUM(Correlations!B$3-greece!D210),-1)</f>
        <v>-168.46020761245677</v>
      </c>
      <c r="F210">
        <f>PRODUCT(-1,SUM(B$4,-greece!I210))</f>
        <v>-75.165408618219644</v>
      </c>
      <c r="G210">
        <f t="shared" si="6"/>
        <v>12662.380341100428</v>
      </c>
      <c r="I210">
        <f t="shared" si="7"/>
        <v>28378.841548832039</v>
      </c>
      <c r="J210">
        <f t="shared" si="7"/>
        <v>5649.8386527439279</v>
      </c>
    </row>
    <row r="211" spans="5:10" x14ac:dyDescent="0.2">
      <c r="E211">
        <f>PRODUCT(SUM(Correlations!B$3-greece!D211),-1)</f>
        <v>-244.46020761245677</v>
      </c>
      <c r="F211">
        <f>PRODUCT(-1,SUM(B$4,-greece!I211))</f>
        <v>-78.265408618219652</v>
      </c>
      <c r="G211">
        <f t="shared" si="6"/>
        <v>19132.778039683741</v>
      </c>
      <c r="I211">
        <f t="shared" si="7"/>
        <v>59760.79310592547</v>
      </c>
      <c r="J211">
        <f t="shared" si="7"/>
        <v>6125.4741861768907</v>
      </c>
    </row>
    <row r="212" spans="5:10" x14ac:dyDescent="0.2">
      <c r="E212">
        <f>PRODUCT(SUM(Correlations!B$3-greece!D212),-1)</f>
        <v>44.53979238754323</v>
      </c>
      <c r="F212">
        <f>PRODUCT(-1,SUM(B$4,-greece!I212))</f>
        <v>-82.965408618219641</v>
      </c>
      <c r="G212">
        <f t="shared" si="6"/>
        <v>-3695.2620752031926</v>
      </c>
      <c r="I212">
        <f t="shared" si="7"/>
        <v>1983.7931059254538</v>
      </c>
      <c r="J212">
        <f t="shared" si="7"/>
        <v>6883.2590271881536</v>
      </c>
    </row>
    <row r="213" spans="5:10" x14ac:dyDescent="0.2">
      <c r="E213">
        <f>PRODUCT(SUM(Correlations!B$3-greece!D213),-1)</f>
        <v>-75.46020761245677</v>
      </c>
      <c r="F213">
        <f>PRODUCT(-1,SUM(B$4,-greece!I213))</f>
        <v>-83.965408618219641</v>
      </c>
      <c r="G213">
        <f t="shared" si="6"/>
        <v>6336.0471665956211</v>
      </c>
      <c r="I213">
        <f t="shared" si="7"/>
        <v>5694.2429329150791</v>
      </c>
      <c r="J213">
        <f t="shared" si="7"/>
        <v>7050.1898444245935</v>
      </c>
    </row>
    <row r="214" spans="5:10" x14ac:dyDescent="0.2">
      <c r="E214">
        <f>PRODUCT(SUM(Correlations!B$3-greece!D214),-1)</f>
        <v>-50.46020761245677</v>
      </c>
      <c r="F214">
        <f>PRODUCT(-1,SUM(B$4,-greece!I214))</f>
        <v>-84.765408618219652</v>
      </c>
      <c r="G214">
        <f t="shared" si="6"/>
        <v>4277.280117230096</v>
      </c>
      <c r="I214">
        <f t="shared" si="7"/>
        <v>2546.2325522922401</v>
      </c>
      <c r="J214">
        <f t="shared" si="7"/>
        <v>7185.1744982137461</v>
      </c>
    </row>
    <row r="215" spans="5:10" x14ac:dyDescent="0.2">
      <c r="E215">
        <f>PRODUCT(SUM(Correlations!B$3-greece!D215),-1)</f>
        <v>-67.46020761245677</v>
      </c>
      <c r="F215">
        <f>PRODUCT(-1,SUM(B$4,-greece!I215))</f>
        <v>-83.965408618219641</v>
      </c>
      <c r="G215">
        <f t="shared" si="6"/>
        <v>5664.3238976498642</v>
      </c>
      <c r="I215">
        <f t="shared" si="7"/>
        <v>4550.8796111157708</v>
      </c>
      <c r="J215">
        <f t="shared" si="7"/>
        <v>7050.1898444245935</v>
      </c>
    </row>
    <row r="216" spans="5:10" x14ac:dyDescent="0.2">
      <c r="E216">
        <f>PRODUCT(SUM(Correlations!B$3-greece!D216),-1)</f>
        <v>-122.46020761245677</v>
      </c>
      <c r="F216">
        <f>PRODUCT(-1,SUM(B$4,-greece!I216))</f>
        <v>-83.965408618219641</v>
      </c>
      <c r="G216">
        <f t="shared" si="6"/>
        <v>10282.421371651944</v>
      </c>
      <c r="I216">
        <f t="shared" si="7"/>
        <v>14996.502448486015</v>
      </c>
      <c r="J216">
        <f t="shared" si="7"/>
        <v>7050.1898444245935</v>
      </c>
    </row>
    <row r="217" spans="5:10" x14ac:dyDescent="0.2">
      <c r="E217">
        <f>PRODUCT(SUM(Correlations!B$3-greece!D217),-1)</f>
        <v>-93.46020761245677</v>
      </c>
      <c r="F217">
        <f>PRODUCT(-1,SUM(B$4,-greece!I217))</f>
        <v>-84.965408618219641</v>
      </c>
      <c r="G217">
        <f t="shared" si="6"/>
        <v>7940.8847293360313</v>
      </c>
      <c r="I217">
        <f t="shared" si="7"/>
        <v>8734.8104069635228</v>
      </c>
      <c r="J217">
        <f t="shared" si="7"/>
        <v>7219.1206616610325</v>
      </c>
    </row>
    <row r="218" spans="5:10" x14ac:dyDescent="0.2">
      <c r="E218">
        <f>PRODUCT(SUM(Correlations!B$3-greece!D218),-1)</f>
        <v>-192.46020761245677</v>
      </c>
      <c r="F218">
        <f>PRODUCT(-1,SUM(B$4,-greece!I218))</f>
        <v>-85.165408618219644</v>
      </c>
      <c r="G218">
        <f t="shared" si="6"/>
        <v>16390.952224062268</v>
      </c>
      <c r="I218">
        <f t="shared" si="7"/>
        <v>37040.93151422996</v>
      </c>
      <c r="J218">
        <f t="shared" si="7"/>
        <v>7253.1468251083206</v>
      </c>
    </row>
    <row r="219" spans="5:10" x14ac:dyDescent="0.2">
      <c r="E219">
        <f>PRODUCT(SUM(Correlations!B$3-greece!D219),-1)</f>
        <v>-145.46020761245677</v>
      </c>
      <c r="F219">
        <f>PRODUCT(-1,SUM(B$4,-greece!I219))</f>
        <v>-83.065408618219649</v>
      </c>
      <c r="G219">
        <f t="shared" si="6"/>
        <v>12082.711583019785</v>
      </c>
      <c r="I219">
        <f t="shared" si="7"/>
        <v>21158.671998659025</v>
      </c>
      <c r="J219">
        <f t="shared" si="7"/>
        <v>6899.8621089117996</v>
      </c>
    </row>
    <row r="220" spans="5:10" x14ac:dyDescent="0.2">
      <c r="E220">
        <f>PRODUCT(SUM(Correlations!B$3-greece!D220),-1)</f>
        <v>7.5397923875432298</v>
      </c>
      <c r="F220">
        <f>PRODUCT(-1,SUM(B$4,-greece!I220))</f>
        <v>-83.865408618219647</v>
      </c>
      <c r="G220">
        <f t="shared" si="6"/>
        <v>-632.32776947785487</v>
      </c>
      <c r="I220">
        <f t="shared" si="7"/>
        <v>56.84846924725484</v>
      </c>
      <c r="J220">
        <f t="shared" si="7"/>
        <v>7033.4067627009499</v>
      </c>
    </row>
    <row r="221" spans="5:10" x14ac:dyDescent="0.2">
      <c r="E221">
        <f>PRODUCT(SUM(Correlations!B$3-greece!D221),-1)</f>
        <v>-56.46020761245677</v>
      </c>
      <c r="F221">
        <f>PRODUCT(-1,SUM(B$4,-greece!I221))</f>
        <v>-84.365408618219647</v>
      </c>
      <c r="G221">
        <f t="shared" si="6"/>
        <v>4763.2884858944308</v>
      </c>
      <c r="I221">
        <f t="shared" si="7"/>
        <v>3187.7550436417214</v>
      </c>
      <c r="J221">
        <f t="shared" si="7"/>
        <v>7117.5221713191695</v>
      </c>
    </row>
    <row r="222" spans="5:10" x14ac:dyDescent="0.2">
      <c r="E222">
        <f>PRODUCT(SUM(Correlations!B$3-greece!D222),-1)</f>
        <v>2.5397923875432298</v>
      </c>
      <c r="F222">
        <f>PRODUCT(-1,SUM(B$4,-greece!I222))</f>
        <v>-86.465408618219641</v>
      </c>
      <c r="G222">
        <f t="shared" si="6"/>
        <v>-219.60418659436903</v>
      </c>
      <c r="I222">
        <f t="shared" si="7"/>
        <v>6.4505453718225398</v>
      </c>
      <c r="J222">
        <f t="shared" si="7"/>
        <v>7476.2668875156915</v>
      </c>
    </row>
    <row r="223" spans="5:10" x14ac:dyDescent="0.2">
      <c r="E223">
        <f>PRODUCT(SUM(Correlations!B$3-greece!D223),-1)</f>
        <v>51.53979238754323</v>
      </c>
      <c r="F223">
        <f>PRODUCT(-1,SUM(B$4,-greece!I223))</f>
        <v>-88.965408618219641</v>
      </c>
      <c r="G223">
        <f t="shared" si="6"/>
        <v>-4585.2586898559894</v>
      </c>
      <c r="I223">
        <f t="shared" si="7"/>
        <v>2656.350199351059</v>
      </c>
      <c r="J223">
        <f t="shared" si="7"/>
        <v>7914.8439306067894</v>
      </c>
    </row>
    <row r="224" spans="5:10" x14ac:dyDescent="0.2">
      <c r="E224">
        <f>PRODUCT(SUM(Correlations!B$3-greece!D224),-1)</f>
        <v>-141.46020761245677</v>
      </c>
      <c r="F224">
        <f>PRODUCT(-1,SUM(B$4,-greece!I224))</f>
        <v>-88.765408618219652</v>
      </c>
      <c r="G224">
        <f t="shared" si="6"/>
        <v>12556.773131937911</v>
      </c>
      <c r="I224">
        <f t="shared" si="7"/>
        <v>20010.990337759373</v>
      </c>
      <c r="J224">
        <f t="shared" si="7"/>
        <v>7879.2977671595036</v>
      </c>
    </row>
    <row r="225" spans="5:10" x14ac:dyDescent="0.2">
      <c r="E225">
        <f>PRODUCT(SUM(Correlations!B$3-greece!D225),-1)</f>
        <v>-179.46020761245677</v>
      </c>
      <c r="F225">
        <f>PRODUCT(-1,SUM(B$4,-greece!I225))</f>
        <v>-88.965408618219641</v>
      </c>
      <c r="G225">
        <f t="shared" si="6"/>
        <v>15965.750700952747</v>
      </c>
      <c r="I225">
        <f t="shared" si="7"/>
        <v>32205.966116306088</v>
      </c>
      <c r="J225">
        <f t="shared" si="7"/>
        <v>7914.8439306067894</v>
      </c>
    </row>
    <row r="226" spans="5:10" x14ac:dyDescent="0.2">
      <c r="E226">
        <f>PRODUCT(SUM(Correlations!B$3-greece!D226),-1)</f>
        <v>-108.46020761245677</v>
      </c>
      <c r="F226">
        <f>PRODUCT(-1,SUM(B$4,-greece!I226))</f>
        <v>-89.465408618219641</v>
      </c>
      <c r="G226">
        <f t="shared" si="6"/>
        <v>9703.436792865381</v>
      </c>
      <c r="I226">
        <f t="shared" si="7"/>
        <v>11763.616635337226</v>
      </c>
      <c r="J226">
        <f t="shared" si="7"/>
        <v>8004.0593392250094</v>
      </c>
    </row>
    <row r="227" spans="5:10" x14ac:dyDescent="0.2">
      <c r="E227">
        <f>PRODUCT(SUM(Correlations!B$3-greece!D227),-1)</f>
        <v>-9.4602076124567702</v>
      </c>
      <c r="F227">
        <f>PRODUCT(-1,SUM(B$4,-greece!I227))</f>
        <v>-89.265408618219652</v>
      </c>
      <c r="G227">
        <f t="shared" si="6"/>
        <v>844.46929813914574</v>
      </c>
      <c r="I227">
        <f t="shared" si="7"/>
        <v>89.495528070785028</v>
      </c>
      <c r="J227">
        <f t="shared" si="7"/>
        <v>7968.3131757777237</v>
      </c>
    </row>
    <row r="228" spans="5:10" x14ac:dyDescent="0.2">
      <c r="E228">
        <f>PRODUCT(SUM(Correlations!B$3-greece!D228),-1)</f>
        <v>-2.4602076124567702</v>
      </c>
      <c r="F228">
        <f>PRODUCT(-1,SUM(B$4,-greece!I228))</f>
        <v>-89.465408618219641</v>
      </c>
      <c r="G228">
        <f t="shared" si="6"/>
        <v>220.10347933409949</v>
      </c>
      <c r="I228">
        <f t="shared" si="7"/>
        <v>6.0526214963902421</v>
      </c>
      <c r="J228">
        <f t="shared" si="7"/>
        <v>8004.0593392250094</v>
      </c>
    </row>
    <row r="229" spans="5:10" x14ac:dyDescent="0.2">
      <c r="E229">
        <f>PRODUCT(SUM(Correlations!B$3-greece!D229),-1)</f>
        <v>25.53979238754323</v>
      </c>
      <c r="F229">
        <f>PRODUCT(-1,SUM(B$4,-greece!I229))</f>
        <v>-89.565408618219649</v>
      </c>
      <c r="G229">
        <f t="shared" si="6"/>
        <v>-2287.4819412148049</v>
      </c>
      <c r="I229">
        <f t="shared" si="7"/>
        <v>652.28099519881107</v>
      </c>
      <c r="J229">
        <f t="shared" si="7"/>
        <v>8021.9624209486547</v>
      </c>
    </row>
    <row r="230" spans="5:10" x14ac:dyDescent="0.2">
      <c r="E230">
        <f>PRODUCT(SUM(Correlations!B$3-greece!D230),-1)</f>
        <v>-17.46020761245677</v>
      </c>
      <c r="F230">
        <f>PRODUCT(-1,SUM(B$4,-greece!I230))</f>
        <v>-88.365408618219647</v>
      </c>
      <c r="G230">
        <f t="shared" si="6"/>
        <v>1542.8783802336918</v>
      </c>
      <c r="I230">
        <f t="shared" si="7"/>
        <v>304.85884987009337</v>
      </c>
      <c r="J230">
        <f t="shared" si="7"/>
        <v>7808.4454402649271</v>
      </c>
    </row>
    <row r="231" spans="5:10" x14ac:dyDescent="0.2">
      <c r="E231">
        <f>PRODUCT(SUM(Correlations!B$3-greece!D231),-1)</f>
        <v>-102.46020761245677</v>
      </c>
      <c r="F231">
        <f>PRODUCT(-1,SUM(B$4,-greece!I231))</f>
        <v>-88.265408618219652</v>
      </c>
      <c r="G231">
        <f t="shared" si="6"/>
        <v>9043.692092021116</v>
      </c>
      <c r="I231">
        <f t="shared" si="7"/>
        <v>10498.094143987744</v>
      </c>
      <c r="J231">
        <f t="shared" si="7"/>
        <v>7790.7823585412843</v>
      </c>
    </row>
    <row r="232" spans="5:10" x14ac:dyDescent="0.2">
      <c r="E232">
        <f>PRODUCT(SUM(Correlations!B$3-greece!D232),-1)</f>
        <v>-128.46020761245677</v>
      </c>
      <c r="F232">
        <f>PRODUCT(-1,SUM(B$4,-greece!I232))</f>
        <v>-88.965408618219641</v>
      </c>
      <c r="G232">
        <f t="shared" si="6"/>
        <v>11428.514861423546</v>
      </c>
      <c r="I232">
        <f t="shared" si="7"/>
        <v>16502.024939835497</v>
      </c>
      <c r="J232">
        <f t="shared" si="7"/>
        <v>7914.8439306067894</v>
      </c>
    </row>
    <row r="233" spans="5:10" x14ac:dyDescent="0.2">
      <c r="E233">
        <f>PRODUCT(SUM(Correlations!B$3-greece!D233),-1)</f>
        <v>-114.46020761245677</v>
      </c>
      <c r="F233">
        <f>PRODUCT(-1,SUM(B$4,-greece!I233))</f>
        <v>-88.665408618219644</v>
      </c>
      <c r="G233">
        <f t="shared" si="6"/>
        <v>10148.661078484734</v>
      </c>
      <c r="I233">
        <f t="shared" si="7"/>
        <v>13101.139126686707</v>
      </c>
      <c r="J233">
        <f t="shared" si="7"/>
        <v>7861.5546854358581</v>
      </c>
    </row>
    <row r="234" spans="5:10" x14ac:dyDescent="0.2">
      <c r="E234">
        <f>PRODUCT(SUM(Correlations!B$3-greece!D234),-1)</f>
        <v>-0.46020761245677022</v>
      </c>
      <c r="F234">
        <f>PRODUCT(-1,SUM(B$4,-greece!I234))</f>
        <v>-85.765408618219652</v>
      </c>
      <c r="G234">
        <f t="shared" si="6"/>
        <v>39.469893931570169</v>
      </c>
      <c r="I234">
        <f t="shared" si="7"/>
        <v>0.21179104656316081</v>
      </c>
      <c r="J234">
        <f t="shared" si="7"/>
        <v>7355.7053154501855</v>
      </c>
    </row>
    <row r="235" spans="5:10" x14ac:dyDescent="0.2">
      <c r="E235">
        <f>PRODUCT(SUM(Correlations!B$3-greece!D235),-1)</f>
        <v>26.53979238754323</v>
      </c>
      <c r="F235">
        <f>PRODUCT(-1,SUM(B$4,-greece!I235))</f>
        <v>-82.965408618219641</v>
      </c>
      <c r="G235">
        <f t="shared" si="6"/>
        <v>-2201.8847200752389</v>
      </c>
      <c r="I235">
        <f t="shared" si="7"/>
        <v>704.36057997389753</v>
      </c>
      <c r="J235">
        <f t="shared" si="7"/>
        <v>6883.2590271881536</v>
      </c>
    </row>
    <row r="236" spans="5:10" x14ac:dyDescent="0.2">
      <c r="E236">
        <f>PRODUCT(SUM(Correlations!B$3-greece!D236),-1)</f>
        <v>43.53979238754323</v>
      </c>
      <c r="F236">
        <f>PRODUCT(-1,SUM(B$4,-greece!I236))</f>
        <v>-79.765408618219652</v>
      </c>
      <c r="G236">
        <f t="shared" si="6"/>
        <v>-3472.9693309448353</v>
      </c>
      <c r="I236">
        <f t="shared" si="7"/>
        <v>1895.7135211503673</v>
      </c>
      <c r="J236">
        <f t="shared" si="7"/>
        <v>6362.5204120315502</v>
      </c>
    </row>
    <row r="237" spans="5:10" x14ac:dyDescent="0.2">
      <c r="E237">
        <f>PRODUCT(SUM(Correlations!B$3-greece!D237),-1)</f>
        <v>94.53979238754323</v>
      </c>
      <c r="F237">
        <f>PRODUCT(-1,SUM(B$4,-greece!I237))</f>
        <v>-78.165408618219644</v>
      </c>
      <c r="G237">
        <f t="shared" si="6"/>
        <v>-7389.7415026539675</v>
      </c>
      <c r="I237">
        <f t="shared" si="7"/>
        <v>8937.7723446797772</v>
      </c>
      <c r="J237">
        <f t="shared" si="7"/>
        <v>6109.8311044532456</v>
      </c>
    </row>
    <row r="238" spans="5:10" x14ac:dyDescent="0.2">
      <c r="E238">
        <f>PRODUCT(SUM(Correlations!B$3-greece!D238),-1)</f>
        <v>73.53979238754323</v>
      </c>
      <c r="F238">
        <f>PRODUCT(-1,SUM(B$4,-greece!I238))</f>
        <v>-78.665408618219644</v>
      </c>
      <c r="G238">
        <f t="shared" si="6"/>
        <v>-5785.0378178651263</v>
      </c>
      <c r="I238">
        <f t="shared" si="7"/>
        <v>5408.1010644029611</v>
      </c>
      <c r="J238">
        <f t="shared" si="7"/>
        <v>6188.2465130714654</v>
      </c>
    </row>
    <row r="239" spans="5:10" x14ac:dyDescent="0.2">
      <c r="E239">
        <f>PRODUCT(SUM(Correlations!B$3-greece!D239),-1)</f>
        <v>29.53979238754323</v>
      </c>
      <c r="F239">
        <f>PRODUCT(-1,SUM(B$4,-greece!I239))</f>
        <v>-78.765408618219652</v>
      </c>
      <c r="G239">
        <f t="shared" si="6"/>
        <v>-2326.7138179022168</v>
      </c>
      <c r="I239">
        <f t="shared" si="7"/>
        <v>872.59933429915691</v>
      </c>
      <c r="J239">
        <f t="shared" si="7"/>
        <v>6203.9895947951109</v>
      </c>
    </row>
    <row r="240" spans="5:10" x14ac:dyDescent="0.2">
      <c r="E240">
        <f>PRODUCT(SUM(Correlations!B$3-greece!D240),-1)</f>
        <v>23.53979238754323</v>
      </c>
      <c r="F240">
        <f>PRODUCT(-1,SUM(B$4,-greece!I240))</f>
        <v>-80.365408618219647</v>
      </c>
      <c r="G240">
        <f t="shared" si="6"/>
        <v>-1891.7850340129678</v>
      </c>
      <c r="I240">
        <f t="shared" si="7"/>
        <v>554.12182564863815</v>
      </c>
      <c r="J240">
        <f t="shared" si="7"/>
        <v>6458.5989023734128</v>
      </c>
    </row>
    <row r="241" spans="5:10" x14ac:dyDescent="0.2">
      <c r="E241">
        <f>PRODUCT(SUM(Correlations!B$3-greece!D241),-1)</f>
        <v>258.53979238754323</v>
      </c>
      <c r="F241">
        <f>PRODUCT(-1,SUM(B$4,-greece!I241))</f>
        <v>-83.265408618219652</v>
      </c>
      <c r="G241">
        <f t="shared" si="6"/>
        <v>-21527.421457218461</v>
      </c>
      <c r="I241">
        <f t="shared" si="7"/>
        <v>66842.824247793949</v>
      </c>
      <c r="J241">
        <f t="shared" si="7"/>
        <v>6933.1282723590875</v>
      </c>
    </row>
    <row r="242" spans="5:10" x14ac:dyDescent="0.2">
      <c r="E242">
        <f>PRODUCT(SUM(Correlations!B$3-greece!D242),-1)</f>
        <v>456.53979238754323</v>
      </c>
      <c r="F242">
        <f>PRODUCT(-1,SUM(B$4,-greece!I242))</f>
        <v>-87.265408618219652</v>
      </c>
      <c r="G242">
        <f t="shared" si="6"/>
        <v>-39840.131533176129</v>
      </c>
      <c r="I242">
        <f t="shared" si="7"/>
        <v>208428.58203326107</v>
      </c>
      <c r="J242">
        <f t="shared" si="7"/>
        <v>7615.251541304845</v>
      </c>
    </row>
    <row r="243" spans="5:10" x14ac:dyDescent="0.2">
      <c r="E243">
        <f>PRODUCT(SUM(Correlations!B$3-greece!D243),-1)</f>
        <v>473.53979238754323</v>
      </c>
      <c r="F243">
        <f>PRODUCT(-1,SUM(B$4,-greece!I243))</f>
        <v>-90.265408618219652</v>
      </c>
      <c r="G243">
        <f t="shared" si="6"/>
        <v>-42744.262856848487</v>
      </c>
      <c r="I243">
        <f t="shared" si="7"/>
        <v>224239.93497443755</v>
      </c>
      <c r="J243">
        <f t="shared" si="7"/>
        <v>8147.8439930141631</v>
      </c>
    </row>
    <row r="244" spans="5:10" x14ac:dyDescent="0.2">
      <c r="E244">
        <f>PRODUCT(SUM(Correlations!B$3-greece!D244),-1)</f>
        <v>432.53979238754323</v>
      </c>
      <c r="F244">
        <f>PRODUCT(-1,SUM(B$4,-greece!I244))</f>
        <v>-92.065408618219649</v>
      </c>
      <c r="G244">
        <f t="shared" si="6"/>
        <v>-39821.952729799057</v>
      </c>
      <c r="I244">
        <f t="shared" si="7"/>
        <v>187090.671998659</v>
      </c>
      <c r="J244">
        <f t="shared" si="7"/>
        <v>8476.0394640397535</v>
      </c>
    </row>
    <row r="245" spans="5:10" x14ac:dyDescent="0.2">
      <c r="E245">
        <f>PRODUCT(SUM(Correlations!B$3-greece!D245),-1)</f>
        <v>526.53979238754323</v>
      </c>
      <c r="F245">
        <f>PRODUCT(-1,SUM(B$4,-greece!I245))</f>
        <v>-94.165408618219644</v>
      </c>
      <c r="G245">
        <f t="shared" si="6"/>
        <v>-49581.834703925546</v>
      </c>
      <c r="I245">
        <f t="shared" si="7"/>
        <v>277244.15296751715</v>
      </c>
      <c r="J245">
        <f t="shared" si="7"/>
        <v>8867.1241802362747</v>
      </c>
    </row>
    <row r="246" spans="5:10" x14ac:dyDescent="0.2">
      <c r="E246">
        <f>PRODUCT(SUM(Correlations!B$3-greece!D246),-1)</f>
        <v>381.53979238754323</v>
      </c>
      <c r="F246">
        <f>PRODUCT(-1,SUM(B$4,-greece!I246))</f>
        <v>-95.465408618219641</v>
      </c>
      <c r="G246">
        <f t="shared" si="6"/>
        <v>-36423.852184387499</v>
      </c>
      <c r="I246">
        <f t="shared" si="7"/>
        <v>145572.61317512961</v>
      </c>
      <c r="J246">
        <f t="shared" si="7"/>
        <v>9113.6442426436442</v>
      </c>
    </row>
    <row r="247" spans="5:10" x14ac:dyDescent="0.2">
      <c r="E247">
        <f>PRODUCT(SUM(Correlations!B$3-greece!D247),-1)</f>
        <v>305.53979238754323</v>
      </c>
      <c r="F247">
        <f>PRODUCT(-1,SUM(B$4,-greece!I247))</f>
        <v>-95.765408618219652</v>
      </c>
      <c r="G247">
        <f t="shared" si="6"/>
        <v>-29260.143067119076</v>
      </c>
      <c r="I247">
        <f t="shared" si="7"/>
        <v>93354.564732223022</v>
      </c>
      <c r="J247">
        <f t="shared" si="7"/>
        <v>9171.0134878145782</v>
      </c>
    </row>
    <row r="248" spans="5:10" x14ac:dyDescent="0.2">
      <c r="E248">
        <f>PRODUCT(SUM(Correlations!B$3-greece!D248),-1)</f>
        <v>847.53979238754323</v>
      </c>
      <c r="F248">
        <f>PRODUCT(-1,SUM(B$4,-greece!I248))</f>
        <v>-97.765408618219652</v>
      </c>
      <c r="G248">
        <f t="shared" si="6"/>
        <v>-82860.074122969207</v>
      </c>
      <c r="I248">
        <f t="shared" si="7"/>
        <v>718323.69968031987</v>
      </c>
      <c r="J248">
        <f t="shared" si="7"/>
        <v>9558.0751222874569</v>
      </c>
    </row>
    <row r="249" spans="5:10" x14ac:dyDescent="0.2">
      <c r="E249">
        <f>PRODUCT(SUM(Correlations!B$3-greece!D249),-1)</f>
        <v>1138.5397923875432</v>
      </c>
      <c r="F249">
        <f>PRODUCT(-1,SUM(B$4,-greece!I249))</f>
        <v>-99.765408618219652</v>
      </c>
      <c r="G249">
        <f t="shared" si="6"/>
        <v>-113586.88761564622</v>
      </c>
      <c r="I249">
        <f t="shared" si="7"/>
        <v>1296272.85884987</v>
      </c>
      <c r="J249">
        <f t="shared" si="7"/>
        <v>9953.1367567603356</v>
      </c>
    </row>
    <row r="250" spans="5:10" x14ac:dyDescent="0.2">
      <c r="E250">
        <f>PRODUCT(SUM(Correlations!B$3-greece!D250),-1)</f>
        <v>802.53979238754323</v>
      </c>
      <c r="F250">
        <f>PRODUCT(-1,SUM(B$4,-greece!I250))</f>
        <v>-101.66540861821964</v>
      </c>
      <c r="G250">
        <f t="shared" si="6"/>
        <v>-81590.535925460747</v>
      </c>
      <c r="I250">
        <f t="shared" si="7"/>
        <v>644070.11836544098</v>
      </c>
      <c r="J250">
        <f t="shared" si="7"/>
        <v>10335.855309509569</v>
      </c>
    </row>
    <row r="251" spans="5:10" x14ac:dyDescent="0.2">
      <c r="E251">
        <f>PRODUCT(SUM(Correlations!B$3-greece!D251),-1)</f>
        <v>1277.5397923875432</v>
      </c>
      <c r="F251">
        <f>PRODUCT(-1,SUM(B$4,-greece!I251))</f>
        <v>-103.06540861821965</v>
      </c>
      <c r="G251">
        <f t="shared" si="6"/>
        <v>-131670.16072845765</v>
      </c>
      <c r="I251">
        <f t="shared" si="7"/>
        <v>1632107.9211336072</v>
      </c>
      <c r="J251">
        <f t="shared" si="7"/>
        <v>10622.478453640586</v>
      </c>
    </row>
    <row r="252" spans="5:10" x14ac:dyDescent="0.2">
      <c r="E252">
        <f>PRODUCT(SUM(Correlations!B$3-greece!D252),-1)</f>
        <v>1646.5397923875432</v>
      </c>
      <c r="F252">
        <f>PRODUCT(-1,SUM(B$4,-greece!I252))</f>
        <v>-104.56540861821965</v>
      </c>
      <c r="G252">
        <f t="shared" si="6"/>
        <v>-172171.10619716201</v>
      </c>
      <c r="I252">
        <f t="shared" si="7"/>
        <v>2711093.287915614</v>
      </c>
      <c r="J252">
        <f t="shared" si="7"/>
        <v>10933.924679495243</v>
      </c>
    </row>
    <row r="253" spans="5:10" x14ac:dyDescent="0.2">
      <c r="E253">
        <f>PRODUCT(SUM(Correlations!B$3-greece!D253),-1)</f>
        <v>1269.5397923875432</v>
      </c>
      <c r="F253">
        <f>PRODUCT(-1,SUM(B$4,-greece!I253))</f>
        <v>-106.06540861821965</v>
      </c>
      <c r="G253">
        <f t="shared" si="6"/>
        <v>-134654.25683667453</v>
      </c>
      <c r="I253">
        <f t="shared" si="7"/>
        <v>1611731.2844554065</v>
      </c>
      <c r="J253">
        <f t="shared" si="7"/>
        <v>11249.870905349902</v>
      </c>
    </row>
    <row r="254" spans="5:10" x14ac:dyDescent="0.2">
      <c r="E254">
        <f>PRODUCT(SUM(Correlations!B$3-greece!D254),-1)</f>
        <v>742.53979238754323</v>
      </c>
      <c r="F254">
        <f>PRODUCT(-1,SUM(B$4,-greece!I254))</f>
        <v>-106.46540861821964</v>
      </c>
      <c r="G254">
        <f t="shared" si="6"/>
        <v>-79054.802411827768</v>
      </c>
      <c r="I254">
        <f t="shared" si="7"/>
        <v>551365.34327893576</v>
      </c>
      <c r="J254">
        <f t="shared" si="7"/>
        <v>11334.883232244478</v>
      </c>
    </row>
    <row r="255" spans="5:10" x14ac:dyDescent="0.2">
      <c r="E255">
        <f>PRODUCT(SUM(Correlations!B$3-greece!D255),-1)</f>
        <v>1757.5397923875432</v>
      </c>
      <c r="F255">
        <f>PRODUCT(-1,SUM(B$4,-greece!I255))</f>
        <v>-106.96540861821964</v>
      </c>
      <c r="G255">
        <f t="shared" si="6"/>
        <v>-187995.96205551448</v>
      </c>
      <c r="I255">
        <f t="shared" si="7"/>
        <v>3088946.1218256485</v>
      </c>
      <c r="J255">
        <f t="shared" si="7"/>
        <v>11441.598640862696</v>
      </c>
    </row>
    <row r="256" spans="5:10" x14ac:dyDescent="0.2">
      <c r="E256">
        <f>PRODUCT(SUM(Correlations!B$3-greece!D256),-1)</f>
        <v>2237.5397923875435</v>
      </c>
      <c r="F256">
        <f>PRODUCT(-1,SUM(B$4,-greece!I256))</f>
        <v>-107.66540861821964</v>
      </c>
      <c r="G256">
        <f t="shared" si="6"/>
        <v>-240905.63604693121</v>
      </c>
      <c r="I256">
        <f t="shared" si="7"/>
        <v>5006584.3225176912</v>
      </c>
      <c r="J256">
        <f t="shared" si="7"/>
        <v>11591.840212928204</v>
      </c>
    </row>
    <row r="257" spans="5:10" x14ac:dyDescent="0.2">
      <c r="E257">
        <f>PRODUCT(SUM(Correlations!B$3-greece!D257),-1)</f>
        <v>2506.5397923875435</v>
      </c>
      <c r="F257">
        <f>PRODUCT(-1,SUM(B$4,-greece!I257))</f>
        <v>-108.16540861821964</v>
      </c>
      <c r="G257">
        <f t="shared" si="6"/>
        <v>-271120.90086142608</v>
      </c>
      <c r="I257">
        <f t="shared" si="7"/>
        <v>6282741.7308221897</v>
      </c>
      <c r="J257">
        <f t="shared" si="7"/>
        <v>11699.755621546425</v>
      </c>
    </row>
    <row r="258" spans="5:10" x14ac:dyDescent="0.2">
      <c r="E258">
        <f>PRODUCT(SUM(Correlations!B$3-greece!D258),-1)</f>
        <v>2038.5397923875432</v>
      </c>
      <c r="F258">
        <f>PRODUCT(-1,SUM(B$4,-greece!I258))</f>
        <v>-108.46540861821964</v>
      </c>
      <c r="G258">
        <f t="shared" si="6"/>
        <v>-221111.05156581552</v>
      </c>
      <c r="I258">
        <f t="shared" si="7"/>
        <v>4155644.4851474478</v>
      </c>
      <c r="J258">
        <f t="shared" si="7"/>
        <v>11764.744866717356</v>
      </c>
    </row>
    <row r="259" spans="5:10" x14ac:dyDescent="0.2">
      <c r="E259">
        <f>PRODUCT(SUM(Correlations!B$3-greece!D259),-1)</f>
        <v>2146.5397923875435</v>
      </c>
      <c r="F259">
        <f>PRODUCT(-1,SUM(B$4,-greece!I259))</f>
        <v>-108.76540861821965</v>
      </c>
      <c r="G259">
        <f t="shared" ref="G259:G290" si="8">PRODUCT(E259,F259)</f>
        <v>-233469.27763429953</v>
      </c>
      <c r="I259">
        <f t="shared" ref="I259:J290" si="9">POWER(E259,2)</f>
        <v>4607633.0803031586</v>
      </c>
      <c r="J259">
        <f t="shared" si="9"/>
        <v>11829.914111888289</v>
      </c>
    </row>
    <row r="260" spans="5:10" x14ac:dyDescent="0.2">
      <c r="E260">
        <f>PRODUCT(SUM(Correlations!B$3-greece!D260),-1)</f>
        <v>1480.5397923875432</v>
      </c>
      <c r="F260">
        <f>PRODUCT(-1,SUM(B$4,-greece!I260))</f>
        <v>-108.76540861821965</v>
      </c>
      <c r="G260">
        <f t="shared" si="8"/>
        <v>-161031.51549456522</v>
      </c>
      <c r="I260">
        <f t="shared" si="9"/>
        <v>2191998.0768429497</v>
      </c>
      <c r="J260">
        <f t="shared" si="9"/>
        <v>11829.914111888289</v>
      </c>
    </row>
    <row r="261" spans="5:10" x14ac:dyDescent="0.2">
      <c r="E261">
        <f>PRODUCT(SUM(Correlations!B$3-greece!D261),-1)</f>
        <v>1080.5397923875432</v>
      </c>
      <c r="F261">
        <f>PRODUCT(-1,SUM(B$4,-greece!I261))</f>
        <v>-109.16540861821964</v>
      </c>
      <c r="G261">
        <f t="shared" si="8"/>
        <v>-117957.56796423238</v>
      </c>
      <c r="I261">
        <f t="shared" si="9"/>
        <v>1167566.242932915</v>
      </c>
      <c r="J261">
        <f t="shared" si="9"/>
        <v>11917.086438782864</v>
      </c>
    </row>
    <row r="262" spans="5:10" x14ac:dyDescent="0.2">
      <c r="E262">
        <f>PRODUCT(SUM(Correlations!B$3-greece!D262),-1)</f>
        <v>1974.5397923875432</v>
      </c>
      <c r="F262">
        <f>PRODUCT(-1,SUM(B$4,-greece!I262))</f>
        <v>-109.26540861821965</v>
      </c>
      <c r="G262">
        <f t="shared" si="8"/>
        <v>-215748.89724815951</v>
      </c>
      <c r="I262">
        <f t="shared" si="9"/>
        <v>3898807.3917218423</v>
      </c>
      <c r="J262">
        <f t="shared" si="9"/>
        <v>11938.92952050651</v>
      </c>
    </row>
    <row r="263" spans="5:10" x14ac:dyDescent="0.2">
      <c r="E263">
        <f>PRODUCT(SUM(Correlations!B$3-greece!D263),-1)</f>
        <v>2342.5397923875435</v>
      </c>
      <c r="F263">
        <f>PRODUCT(-1,SUM(B$4,-greece!I263))</f>
        <v>-109.26540861821965</v>
      </c>
      <c r="G263">
        <f t="shared" si="8"/>
        <v>-255958.56761966436</v>
      </c>
      <c r="I263">
        <f t="shared" si="9"/>
        <v>5487492.6789190751</v>
      </c>
      <c r="J263">
        <f t="shared" si="9"/>
        <v>11938.92952050651</v>
      </c>
    </row>
    <row r="264" spans="5:10" x14ac:dyDescent="0.2">
      <c r="E264">
        <f>PRODUCT(SUM(Correlations!B$3-greece!D264),-1)</f>
        <v>2907.5397923875435</v>
      </c>
      <c r="F264">
        <f>PRODUCT(-1,SUM(B$4,-greece!I264))</f>
        <v>-109.36540861821965</v>
      </c>
      <c r="G264">
        <f t="shared" si="8"/>
        <v>-317984.27746819722</v>
      </c>
      <c r="I264">
        <f t="shared" si="9"/>
        <v>8453787.6443169992</v>
      </c>
      <c r="J264">
        <f t="shared" si="9"/>
        <v>11960.792602230153</v>
      </c>
    </row>
    <row r="265" spans="5:10" x14ac:dyDescent="0.2">
      <c r="E265">
        <f>PRODUCT(SUM(Correlations!B$3-greece!D265),-1)</f>
        <v>2629.5397923875435</v>
      </c>
      <c r="F265">
        <f>PRODUCT(-1,SUM(B$4,-greece!I265))</f>
        <v>-109.66540861821964</v>
      </c>
      <c r="G265">
        <f t="shared" si="8"/>
        <v>-288369.55581004842</v>
      </c>
      <c r="I265">
        <f t="shared" si="9"/>
        <v>6914479.519749525</v>
      </c>
      <c r="J265">
        <f t="shared" si="9"/>
        <v>12026.501847401083</v>
      </c>
    </row>
    <row r="266" spans="5:10" x14ac:dyDescent="0.2">
      <c r="E266">
        <f>PRODUCT(SUM(Correlations!B$3-greece!D266),-1)</f>
        <v>2426.5397923875435</v>
      </c>
      <c r="F266">
        <f>PRODUCT(-1,SUM(B$4,-greece!I266))</f>
        <v>-109.76540861821965</v>
      </c>
      <c r="G266">
        <f t="shared" si="8"/>
        <v>-266350.13183978858</v>
      </c>
      <c r="I266">
        <f t="shared" si="9"/>
        <v>5888095.3640401829</v>
      </c>
      <c r="J266">
        <f t="shared" si="9"/>
        <v>12048.444929124729</v>
      </c>
    </row>
    <row r="267" spans="5:10" x14ac:dyDescent="0.2">
      <c r="E267">
        <f>PRODUCT(SUM(Correlations!B$3-greece!D267),-1)</f>
        <v>1286.5397923875432</v>
      </c>
      <c r="F267">
        <f>PRODUCT(-1,SUM(B$4,-greece!I267))</f>
        <v>-109.76540861821965</v>
      </c>
      <c r="G267">
        <f t="shared" si="8"/>
        <v>-141217.56601501815</v>
      </c>
      <c r="I267">
        <f t="shared" si="9"/>
        <v>1655184.6373965829</v>
      </c>
      <c r="J267">
        <f t="shared" si="9"/>
        <v>12048.444929124729</v>
      </c>
    </row>
    <row r="268" spans="5:10" x14ac:dyDescent="0.2">
      <c r="E268">
        <f>PRODUCT(SUM(Correlations!B$3-greece!D268),-1)</f>
        <v>1789.5397923875432</v>
      </c>
      <c r="F268">
        <f>PRODUCT(-1,SUM(B$4,-greece!I268))</f>
        <v>-110.06540861821965</v>
      </c>
      <c r="G268">
        <f t="shared" si="8"/>
        <v>-196966.4284876989</v>
      </c>
      <c r="I268">
        <f t="shared" si="9"/>
        <v>3202452.6685384512</v>
      </c>
      <c r="J268">
        <f t="shared" si="9"/>
        <v>12114.394174295659</v>
      </c>
    </row>
    <row r="269" spans="5:10" x14ac:dyDescent="0.2">
      <c r="E269">
        <f>PRODUCT(SUM(Correlations!B$3-greece!D269),-1)</f>
        <v>2013.5397923875432</v>
      </c>
      <c r="F269">
        <f>PRODUCT(-1,SUM(B$4,-greece!I269))</f>
        <v>-110.06540861821965</v>
      </c>
      <c r="G269">
        <f t="shared" si="8"/>
        <v>-221621.0800181801</v>
      </c>
      <c r="I269">
        <f t="shared" si="9"/>
        <v>4054342.4955280707</v>
      </c>
      <c r="J269">
        <f t="shared" si="9"/>
        <v>12114.394174295659</v>
      </c>
    </row>
    <row r="270" spans="5:10" x14ac:dyDescent="0.2">
      <c r="E270">
        <f>PRODUCT(SUM(Correlations!B$3-greece!D270),-1)</f>
        <v>2800.5397923875435</v>
      </c>
      <c r="F270">
        <f>PRODUCT(-1,SUM(B$4,-greece!I270))</f>
        <v>-110.26540861821965</v>
      </c>
      <c r="G270">
        <f t="shared" si="8"/>
        <v>-308802.66455919651</v>
      </c>
      <c r="I270">
        <f t="shared" si="9"/>
        <v>7843023.1287460653</v>
      </c>
      <c r="J270">
        <f t="shared" si="9"/>
        <v>12158.460337742948</v>
      </c>
    </row>
    <row r="271" spans="5:10" x14ac:dyDescent="0.2">
      <c r="E271">
        <f>PRODUCT(SUM(Correlations!B$3-greece!D271),-1)</f>
        <v>2818.5397923875435</v>
      </c>
      <c r="F271">
        <f>PRODUCT(-1,SUM(B$4,-greece!I271))</f>
        <v>-110.36540861821965</v>
      </c>
      <c r="G271">
        <f t="shared" si="8"/>
        <v>-311069.29589356319</v>
      </c>
      <c r="I271">
        <f t="shared" si="9"/>
        <v>7944166.5612720167</v>
      </c>
      <c r="J271">
        <f t="shared" si="9"/>
        <v>12180.523419466592</v>
      </c>
    </row>
    <row r="272" spans="5:10" x14ac:dyDescent="0.2">
      <c r="E272">
        <f>PRODUCT(SUM(Correlations!B$3-greece!D272),-1)</f>
        <v>2142.5397923875435</v>
      </c>
      <c r="F272">
        <f>PRODUCT(-1,SUM(B$4,-greece!I272))</f>
        <v>-110.26540861821965</v>
      </c>
      <c r="G272">
        <f t="shared" si="8"/>
        <v>-236248.02568840797</v>
      </c>
      <c r="I272">
        <f t="shared" si="9"/>
        <v>4590476.7619640576</v>
      </c>
      <c r="J272">
        <f t="shared" si="9"/>
        <v>12158.460337742948</v>
      </c>
    </row>
    <row r="273" spans="5:10" x14ac:dyDescent="0.2">
      <c r="E273">
        <f>PRODUCT(SUM(Correlations!B$3-greece!D273),-1)</f>
        <v>1900.5397923875432</v>
      </c>
      <c r="F273">
        <f>PRODUCT(-1,SUM(B$4,-greece!I273))</f>
        <v>-110.16540861821964</v>
      </c>
      <c r="G273">
        <f t="shared" si="8"/>
        <v>-209373.74282356002</v>
      </c>
      <c r="I273">
        <f t="shared" si="9"/>
        <v>3612051.5024484857</v>
      </c>
      <c r="J273">
        <f t="shared" si="9"/>
        <v>12136.417256019304</v>
      </c>
    </row>
    <row r="274" spans="5:10" x14ac:dyDescent="0.2">
      <c r="E274">
        <f>PRODUCT(SUM(Correlations!B$3-greece!D274),-1)</f>
        <v>1089.5397923875432</v>
      </c>
      <c r="F274">
        <f>PRODUCT(-1,SUM(B$4,-greece!I274))</f>
        <v>-110.16540861821964</v>
      </c>
      <c r="G274">
        <f t="shared" si="8"/>
        <v>-120029.5964341839</v>
      </c>
      <c r="I274">
        <f t="shared" si="9"/>
        <v>1187096.9591958907</v>
      </c>
      <c r="J274">
        <f t="shared" si="9"/>
        <v>12136.417256019304</v>
      </c>
    </row>
    <row r="275" spans="5:10" x14ac:dyDescent="0.2">
      <c r="E275">
        <f>PRODUCT(SUM(Correlations!B$3-greece!D275),-1)</f>
        <v>978.53979238754323</v>
      </c>
      <c r="F275">
        <f>PRODUCT(-1,SUM(B$4,-greece!I275))</f>
        <v>-109.36540861821965</v>
      </c>
      <c r="G275">
        <f t="shared" si="8"/>
        <v>-107018.40424365149</v>
      </c>
      <c r="I275">
        <f t="shared" si="9"/>
        <v>957540.12528585619</v>
      </c>
      <c r="J275">
        <f t="shared" si="9"/>
        <v>11960.792602230153</v>
      </c>
    </row>
    <row r="276" spans="5:10" x14ac:dyDescent="0.2">
      <c r="E276">
        <f>PRODUCT(SUM(Correlations!B$3-greece!D276),-1)</f>
        <v>1722.5397923875432</v>
      </c>
      <c r="F276">
        <f>PRODUCT(-1,SUM(B$4,-greece!I276))</f>
        <v>-109.56540861821965</v>
      </c>
      <c r="G276">
        <f t="shared" si="8"/>
        <v>-188730.77621408441</v>
      </c>
      <c r="I276">
        <f t="shared" si="9"/>
        <v>2967143.3363585207</v>
      </c>
      <c r="J276">
        <f t="shared" si="9"/>
        <v>12004.578765677441</v>
      </c>
    </row>
    <row r="277" spans="5:10" x14ac:dyDescent="0.2">
      <c r="E277">
        <f>PRODUCT(SUM(Correlations!B$3-greece!D277),-1)</f>
        <v>1742.5397923875432</v>
      </c>
      <c r="F277">
        <f>PRODUCT(-1,SUM(B$4,-greece!I277))</f>
        <v>-109.36540861821965</v>
      </c>
      <c r="G277">
        <f t="shared" si="8"/>
        <v>-190573.5764279713</v>
      </c>
      <c r="I277">
        <f t="shared" si="9"/>
        <v>3036444.9280540221</v>
      </c>
      <c r="J277">
        <f t="shared" si="9"/>
        <v>11960.792602230153</v>
      </c>
    </row>
    <row r="278" spans="5:10" x14ac:dyDescent="0.2">
      <c r="E278">
        <f>PRODUCT(SUM(Correlations!B$3-greece!D278),-1)</f>
        <v>1609.5397923875432</v>
      </c>
      <c r="F278">
        <f>PRODUCT(-1,SUM(B$4,-greece!I278))</f>
        <v>-108.76540861821965</v>
      </c>
      <c r="G278">
        <f t="shared" si="8"/>
        <v>-175062.25320631557</v>
      </c>
      <c r="I278">
        <f t="shared" si="9"/>
        <v>2590618.3432789356</v>
      </c>
      <c r="J278">
        <f t="shared" si="9"/>
        <v>11829.914111888289</v>
      </c>
    </row>
    <row r="279" spans="5:10" x14ac:dyDescent="0.2">
      <c r="E279">
        <f>PRODUCT(SUM(Correlations!B$3-greece!D279),-1)</f>
        <v>1572.5397923875432</v>
      </c>
      <c r="F279">
        <f>PRODUCT(-1,SUM(B$4,-greece!I279))</f>
        <v>-108.56540861821965</v>
      </c>
      <c r="G279">
        <f t="shared" si="8"/>
        <v>-170723.42512896392</v>
      </c>
      <c r="I279">
        <f t="shared" si="9"/>
        <v>2472881.3986422578</v>
      </c>
      <c r="J279">
        <f t="shared" si="9"/>
        <v>11786.447948441002</v>
      </c>
    </row>
    <row r="280" spans="5:10" x14ac:dyDescent="0.2">
      <c r="E280">
        <f>PRODUCT(SUM(Correlations!B$3-greece!D280),-1)</f>
        <v>1338.5397923875432</v>
      </c>
      <c r="F280">
        <f>PRODUCT(-1,SUM(B$4,-greece!I280))</f>
        <v>-108.26540861821965</v>
      </c>
      <c r="G280">
        <f t="shared" si="8"/>
        <v>-144917.55757458427</v>
      </c>
      <c r="I280">
        <f t="shared" si="9"/>
        <v>1791688.7758048873</v>
      </c>
      <c r="J280">
        <f t="shared" si="9"/>
        <v>11721.39870327007</v>
      </c>
    </row>
    <row r="281" spans="5:10" x14ac:dyDescent="0.2">
      <c r="E281">
        <f>PRODUCT(SUM(Correlations!B$3-greece!D281),-1)</f>
        <v>784.53979238754323</v>
      </c>
      <c r="F281">
        <f>PRODUCT(-1,SUM(B$4,-greece!I281))</f>
        <v>-108.06540861821965</v>
      </c>
      <c r="G281">
        <f t="shared" si="8"/>
        <v>-84781.613241613071</v>
      </c>
      <c r="I281">
        <f t="shared" si="9"/>
        <v>615502.68583948945</v>
      </c>
      <c r="J281">
        <f t="shared" si="9"/>
        <v>11678.132539822782</v>
      </c>
    </row>
    <row r="282" spans="5:10" x14ac:dyDescent="0.2">
      <c r="E282">
        <f>PRODUCT(SUM(Correlations!B$3-greece!D282),-1)</f>
        <v>635.53979238754323</v>
      </c>
      <c r="F282">
        <f>PRODUCT(-1,SUM(B$4,-greece!I282))</f>
        <v>-108.66540861821964</v>
      </c>
      <c r="G282">
        <f t="shared" si="8"/>
        <v>-69061.191232930869</v>
      </c>
      <c r="I282">
        <f t="shared" si="9"/>
        <v>403910.82770800154</v>
      </c>
      <c r="J282">
        <f t="shared" si="9"/>
        <v>11808.171030164644</v>
      </c>
    </row>
    <row r="283" spans="5:10" x14ac:dyDescent="0.2">
      <c r="E283">
        <f>PRODUCT(SUM(Correlations!B$3-greece!D283),-1)</f>
        <v>1790.5397923875432</v>
      </c>
      <c r="F283">
        <f>PRODUCT(-1,SUM(B$4,-greece!I283))</f>
        <v>-108.46540861821964</v>
      </c>
      <c r="G283">
        <f t="shared" si="8"/>
        <v>-194211.63022849703</v>
      </c>
      <c r="I283">
        <f t="shared" si="9"/>
        <v>3206032.7481232262</v>
      </c>
      <c r="J283">
        <f t="shared" si="9"/>
        <v>11764.744866717356</v>
      </c>
    </row>
    <row r="284" spans="5:10" x14ac:dyDescent="0.2">
      <c r="E284">
        <f>PRODUCT(SUM(Correlations!B$3-greece!D284),-1)</f>
        <v>1776.5397923875432</v>
      </c>
      <c r="F284">
        <f>PRODUCT(-1,SUM(B$4,-greece!I284))</f>
        <v>-108.36540861821965</v>
      </c>
      <c r="G284">
        <f t="shared" si="8"/>
        <v>-192515.46052860323</v>
      </c>
      <c r="I284">
        <f t="shared" si="9"/>
        <v>3156093.6339363754</v>
      </c>
      <c r="J284">
        <f t="shared" si="9"/>
        <v>11743.061784993713</v>
      </c>
    </row>
    <row r="285" spans="5:10" x14ac:dyDescent="0.2">
      <c r="E285">
        <f>PRODUCT(SUM(Correlations!B$3-greece!D285),-1)</f>
        <v>1473.5397923875432</v>
      </c>
      <c r="F285">
        <f>PRODUCT(-1,SUM(B$4,-greece!I285))</f>
        <v>-108.46540861821964</v>
      </c>
      <c r="G285">
        <f t="shared" si="8"/>
        <v>-159828.0956965214</v>
      </c>
      <c r="I285">
        <f t="shared" si="9"/>
        <v>2171319.5197495241</v>
      </c>
      <c r="J285">
        <f t="shared" si="9"/>
        <v>11764.744866717356</v>
      </c>
    </row>
    <row r="286" spans="5:10" x14ac:dyDescent="0.2">
      <c r="E286">
        <f>PRODUCT(SUM(Correlations!B$3-greece!D286),-1)</f>
        <v>1239.5397923875432</v>
      </c>
      <c r="F286">
        <f>PRODUCT(-1,SUM(B$4,-greece!I286))</f>
        <v>-108.46540861821964</v>
      </c>
      <c r="G286">
        <f t="shared" si="8"/>
        <v>-134447.190079858</v>
      </c>
      <c r="I286">
        <f t="shared" si="9"/>
        <v>1536458.8969121538</v>
      </c>
      <c r="J286">
        <f t="shared" si="9"/>
        <v>11764.744866717356</v>
      </c>
    </row>
    <row r="287" spans="5:10" x14ac:dyDescent="0.2">
      <c r="E287">
        <f>PRODUCT(SUM(Correlations!B$3-greece!D287),-1)</f>
        <v>974.53979238754323</v>
      </c>
      <c r="F287">
        <f>PRODUCT(-1,SUM(B$4,-greece!I287))</f>
        <v>-108.36540861821965</v>
      </c>
      <c r="G287">
        <f t="shared" si="8"/>
        <v>-105606.40281679106</v>
      </c>
      <c r="I287">
        <f t="shared" si="9"/>
        <v>949727.80694675585</v>
      </c>
      <c r="J287">
        <f t="shared" si="9"/>
        <v>11743.061784993713</v>
      </c>
    </row>
    <row r="288" spans="5:10" x14ac:dyDescent="0.2">
      <c r="E288">
        <f>PRODUCT(SUM(Correlations!B$3-greece!D288),-1)</f>
        <v>494.53979238754323</v>
      </c>
      <c r="F288">
        <f>PRODUCT(-1,SUM(B$4,-greece!I288))</f>
        <v>-108.36540861821965</v>
      </c>
      <c r="G288">
        <f t="shared" si="8"/>
        <v>-53591.006680045633</v>
      </c>
      <c r="I288">
        <f t="shared" si="9"/>
        <v>244569.60625471437</v>
      </c>
      <c r="J288">
        <f t="shared" si="9"/>
        <v>11743.061784993713</v>
      </c>
    </row>
    <row r="289" spans="5:10" x14ac:dyDescent="0.2">
      <c r="E289">
        <f>PRODUCT(SUM(Correlations!B$3-greece!D289),-1)</f>
        <v>841.53979238754323</v>
      </c>
      <c r="F289">
        <f>PRODUCT(-1,SUM(B$4,-greece!I289))</f>
        <v>-108.56540861821965</v>
      </c>
      <c r="G289">
        <f t="shared" si="8"/>
        <v>-91362.111429045355</v>
      </c>
      <c r="I289">
        <f t="shared" si="9"/>
        <v>708189.22217166936</v>
      </c>
      <c r="J289">
        <f t="shared" si="9"/>
        <v>11786.447948441002</v>
      </c>
    </row>
    <row r="290" spans="5:10" x14ac:dyDescent="0.2">
      <c r="E290">
        <f>PRODUCT(SUM(Correlations!B$3-greece!D290),-1)</f>
        <v>915.53979238754323</v>
      </c>
      <c r="F290">
        <f>PRODUCT(-1,SUM(B$4,-greece!I290))</f>
        <v>-107.96540861821964</v>
      </c>
      <c r="G290">
        <f t="shared" si="8"/>
        <v>-98846.627791361083</v>
      </c>
      <c r="I290">
        <f t="shared" si="9"/>
        <v>838213.11144502577</v>
      </c>
      <c r="J290">
        <f t="shared" si="9"/>
        <v>11656.529458099136</v>
      </c>
    </row>
  </sheetData>
  <mergeCells count="3">
    <mergeCell ref="A1:C1"/>
    <mergeCell ref="K1:K1048576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greece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2020-12-09T18:34:01Z</dcterms:created>
  <dcterms:modified xsi:type="dcterms:W3CDTF">2021-01-11T20:52:46Z</dcterms:modified>
</cp:coreProperties>
</file>