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ENC_Update\"/>
    </mc:Choice>
  </mc:AlternateContent>
  <xr:revisionPtr revIDLastSave="0" documentId="13_ncr:1_{2497C4EE-B4D4-4CB6-9CE0-D5F25FC9F853}" xr6:coauthVersionLast="46" xr6:coauthVersionMax="46" xr10:uidLastSave="{00000000-0000-0000-0000-000000000000}"/>
  <bookViews>
    <workbookView xWindow="2145" yWindow="75" windowWidth="34875" windowHeight="19995" activeTab="5" xr2:uid="{00000000-000D-0000-FFFF-FFFF00000000}"/>
  </bookViews>
  <sheets>
    <sheet name="ENC_20210126" sheetId="1" r:id="rId1"/>
    <sheet name="ENC_20210204" sheetId="2" r:id="rId2"/>
    <sheet name="ENC_20210430" sheetId="3" r:id="rId3"/>
    <sheet name="ENC_20210506" sheetId="4" r:id="rId4"/>
    <sheet name="ENC_20210507" sheetId="5" r:id="rId5"/>
    <sheet name="ENC_2021061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2" l="1"/>
  <c r="R12" i="2"/>
  <c r="R10" i="2"/>
  <c r="R8" i="2"/>
  <c r="R6" i="2"/>
  <c r="R4" i="2"/>
  <c r="E21" i="1"/>
  <c r="D21" i="1"/>
  <c r="R7" i="1"/>
  <c r="R5" i="1"/>
  <c r="R3" i="1"/>
</calcChain>
</file>

<file path=xl/sharedStrings.xml><?xml version="1.0" encoding="utf-8"?>
<sst xmlns="http://schemas.openxmlformats.org/spreadsheetml/2006/main" count="488" uniqueCount="116">
  <si>
    <t>comment</t>
  </si>
  <si>
    <t>product_id</t>
  </si>
  <si>
    <t>version_id</t>
  </si>
  <si>
    <t>usage</t>
  </si>
  <si>
    <t>usage_fil</t>
  </si>
  <si>
    <t>enc_no</t>
  </si>
  <si>
    <t>enc_name</t>
  </si>
  <si>
    <t>edn_no</t>
  </si>
  <si>
    <t>edn_date</t>
  </si>
  <si>
    <t>upd_no</t>
  </si>
  <si>
    <t>upd_date</t>
  </si>
  <si>
    <t>comp_scale</t>
  </si>
  <si>
    <t>region</t>
  </si>
  <si>
    <t>min_x</t>
  </si>
  <si>
    <t>min_y</t>
  </si>
  <si>
    <t>max_x</t>
  </si>
  <si>
    <t>max_y</t>
  </si>
  <si>
    <t>unchanged</t>
  </si>
  <si>
    <t>Coastal</t>
  </si>
  <si>
    <t>NZ300521</t>
  </si>
  <si>
    <t>NZ30521 - Cape Brett To Bream Tail</t>
  </si>
  <si>
    <t>North Island</t>
  </si>
  <si>
    <t>NZ300522</t>
  </si>
  <si>
    <t>NZ300522 - Bream Tail to Kawau Island Including Great Barrier Island (Aotea Island)</t>
  </si>
  <si>
    <t>Approach</t>
  </si>
  <si>
    <t>NZ400865</t>
  </si>
  <si>
    <t>NZ400865 – Approaches to Apia</t>
  </si>
  <si>
    <t>South Pacific Ocean</t>
  </si>
  <si>
    <t>NZ405219</t>
  </si>
  <si>
    <t>NZ405219 - NZ5219 - Approaches to Marsden Point</t>
  </si>
  <si>
    <t>Harbour</t>
  </si>
  <si>
    <t>NZ505214</t>
  </si>
  <si>
    <t>NZ505214-Approaches to Marsden Point</t>
  </si>
  <si>
    <t>NZ505322</t>
  </si>
  <si>
    <t>NZ505322 - Auckland Harbour - East</t>
  </si>
  <si>
    <t>Auckland Zone</t>
  </si>
  <si>
    <t>NZ508655</t>
  </si>
  <si>
    <t>NZ508655 - Apia Harbour</t>
  </si>
  <si>
    <t>SQL</t>
  </si>
  <si>
    <t>update</t>
  </si>
  <si>
    <t>NZ14605E</t>
  </si>
  <si>
    <t>NZ14605E - New Zealand to Fiji and Samoa Islands - East</t>
  </si>
  <si>
    <t>current</t>
  </si>
  <si>
    <t>Overview</t>
  </si>
  <si>
    <t>South Pacific Ocean - New Zealand to Fiji and Samoa Islands - East</t>
  </si>
  <si>
    <t>Pacific Ocean</t>
  </si>
  <si>
    <t>NZ14605E - NZ to Fiji and Samoa Islands - East</t>
  </si>
  <si>
    <t>NZ300541</t>
  </si>
  <si>
    <t>North Island - East Coast - Mayor Island (Tuhua)  to Okurei Point</t>
  </si>
  <si>
    <t>NZ300541 - Mayor Island (Tuhua) to Okurei Point</t>
  </si>
  <si>
    <t>NZ404631</t>
  </si>
  <si>
    <t>North Island - West Coast - Rauoterangi Channel and Kapiti Island</t>
  </si>
  <si>
    <t>Cook Strait Zone</t>
  </si>
  <si>
    <t>NZ405411</t>
  </si>
  <si>
    <t>North Island - East Coast - Tauranga Harbour Katikati Entrance to Mount Maunganui</t>
  </si>
  <si>
    <t>NZ405411 - Tauranga Harbour - Katikati Entrance to Mount Maunganui</t>
  </si>
  <si>
    <t>NZ406142</t>
  </si>
  <si>
    <t>South Island - North Coast - Nelson Harbour and Entrance</t>
  </si>
  <si>
    <t>NZ406142 - NZ6142 - Nelson Harbour and Entrance</t>
  </si>
  <si>
    <t>NZ554121</t>
  </si>
  <si>
    <t>Port of Tauranga</t>
  </si>
  <si>
    <t>NZ554121 - Port of Tauranga</t>
  </si>
  <si>
    <t>NZ406422</t>
  </si>
  <si>
    <t>South Island - East Coast - Approaches to Timaru</t>
  </si>
  <si>
    <t>South Island</t>
  </si>
  <si>
    <t>NZ406422 -  Approaches to Timaru</t>
  </si>
  <si>
    <t>NZ506422</t>
  </si>
  <si>
    <t>South Island - East Coast - Timaru Harbour</t>
  </si>
  <si>
    <t>NZ506422 - Timaru Harbour</t>
  </si>
  <si>
    <t>NZ507625</t>
  </si>
  <si>
    <t>South Island - West Coast - Thompson Sound and Doubtful Sound/Patea</t>
  </si>
  <si>
    <t>NZ507625 - Thompson Sound and Doubtful Sound/Patea</t>
  </si>
  <si>
    <t>NZ507625 - Te Awa-o-Tu/Thompson Sound and Doubtful Sound/Patea</t>
  </si>
  <si>
    <t>NZ576251</t>
  </si>
  <si>
    <t>NZ576251 - Patea Passage (Gaol Passage)</t>
  </si>
  <si>
    <t>NZ576251-Patea Passage</t>
  </si>
  <si>
    <t>NZ576252</t>
  </si>
  <si>
    <t>NZ576252 - Neck Cove and Deas Cove</t>
  </si>
  <si>
    <t>Berthing</t>
  </si>
  <si>
    <t>NZ607625</t>
  </si>
  <si>
    <t>South Island - West Coast - Neck Cove and Deas Cove</t>
  </si>
  <si>
    <t>USAGE_ID</t>
  </si>
  <si>
    <t>COMMEN</t>
  </si>
  <si>
    <t>PRODUCT_STATUS</t>
  </si>
  <si>
    <t>SETISSUEDATEONEXPORT</t>
  </si>
  <si>
    <t>SDO_UTIL.TO_WKTGEOMETRY(GEOM)</t>
  </si>
  <si>
    <t>NATFLE</t>
  </si>
  <si>
    <t>RELEASED</t>
  </si>
  <si>
    <t>fme_rejection_code</t>
  </si>
  <si>
    <t>_timestamp</t>
  </si>
  <si>
    <t>19</t>
  </si>
  <si>
    <t>NZ406422 -</t>
  </si>
  <si>
    <t>Active</t>
  </si>
  <si>
    <t>Y</t>
  </si>
  <si>
    <t>POLYGON ((171.448333 -44.2734181, 171.448333 -44.2710067, 171.448333 -44.2708729, 171.448333 -44.2680623, 171.448333 -44.2583332, 171.4184379 -44.2583332, 171.3913358 -44.2583332, 171.3857717 -44.2583332, 171.3853831 -44.2583332, 171.278205 -44.2583332, 171.2781191 -44.3278497, 171.2781143 -44.3326666, 171.2376669 -44.3326362, 171.2376669 -44.3479125, 171.2376669 -44.357869, 171.2376669 -44.3628776, 171.2376669 -44.3662142, 171.2376669 -44.3679087, 171.2376669 -44.3709399, 171.2376669 -44.4112458, 171.2376669 -44.4593336, 171.2466178 -44.4593336, 171.2482147 -44.4593336, 171.248748 -44.4593336, 171.258892 -44.4593336, 171.2756821 -44.4593336, 171.3269522 -44.4593336, 171.4363784 -44.4593336, 171.448333 -44.4593336, 171.448333 -44.4593333, 171.448333 -44.4367568, 171.448333 -44.3243882, 171.448333 -44.2734181))</t>
  </si>
  <si>
    <t>2</t>
  </si>
  <si>
    <t>N</t>
  </si>
  <si>
    <t>24</t>
  </si>
  <si>
    <t>NZ506422 -</t>
  </si>
  <si>
    <t>POLYGON ((171.2708328 -44.4050008, 171.2722391 -44.4050008, 171.2736191 -44.4050008, 171.2759224 -44.4050008, 171.2843338 -44.4050008, 171.2843338 -44.3849274, 171.2843338 -44.3840425, 171.2843338 -44.3831285, 171.2843338 -44.3827798, 171.2843338 -44.3808691, 171.2843338 -44.3778349, 171.2843338 -44.3757482, 171.2843338 -44.3650006, 171.2743665 -44.3650006, 171.2731528 -44.3650006, 171.271306 -44.3650006, 171.2704809 -44.3650006, 171.2668283 -44.3650006, 171.2619283 -44.3650006, 171.254254 -44.3650006, 171.2469511 -44.3650006, 171.2421663 -44.3650006, 171.2421663 -44.3678203, 171.2421663 -44.3684921, 171.2421663 -44.3708768, 171.2421663 -44.372445, 171.2421663 -44.3748389, 171.2421663 -44.4050008, 171.2589578 -44.4050008, 171.2598951 -44.4050008, 171.2606536 -44.4050008, 171.2609086 -44.4050008, 171.2609397 -44.4050008, 171.2610693 -44.4050008, 171.2614531 -44.4050008, 171.2657481 -44.4050008, 171.2673996 -44.4050008, 171.2677439 -44.4050008, 171.2703867 -44.4050008, 171.2708328 -44.4050008))</t>
  </si>
  <si>
    <t>20</t>
  </si>
  <si>
    <t>NZ507625 -</t>
  </si>
  <si>
    <t>POLYGON ((166.8316667 -45.2962049, 166.8316667 -45.2970614, 166.8810361 -45.2970614, 166.912119 -45.3104262, 166.912119 -45.3354256, 166.912119 -45.3359611, 166.912119 -45.3397171, 166.912119 -45.340211, 166.912119 -45.3405001, 166.912119 -45.3466667, 167.0204742 -45.3466667, 167.022249 -45.3466667, 167.0230677 -45.3466667, 167.0244476 -45.3466667, 167.0263278 -45.3466667, 167.0354153 -45.3466667, 167.0366667 -45.3466667, 167.0366667 -45.3462713, 167.0366667 -45.3453004, 167.0366667 -45.3429163, 167.0366667 -45.3422175, 167.0366667 -45.3417551, 167.0366667 -45.3413091, 167.0366667 -45.2933535, 167.0366667 -45.2922987, 167.0366667 -45.2919544, 167.0366667 -45.2918453, 167.0366667 -45.2910293, 167.0366667 -45.2901248, 167.0366667 -45.2898432, 167.0366667 -45.2867557, 167.0366667 -45.284945, 167.0366667 -45.2840824, 167.0366667 -45.2837971, 167.0366667 -45.12, 167.0047132 -45.12, 166.9966794 -45.12, 166.9913144 -45.12, 166.9820469 -45.12, 166.9778064 -45.12, 166.9723768 -45.12, 166.9328438 -45.12, 166.8736968 -45.12, 166.8316667 -45.12, 166.8316667 -45.1406709, 166.8316667 -45.2077581, 166.8316667 -45.2453237, 166.8316667 -45.2476225, 166.8316667 -45.2499186, 166.8316667 -45.2522747, 166.8316667 -45.2586052, 166.8316667 -45.2640734, 166.8316667 -45.2666245, 166.8316667 -45.2783921, 166.8316667 -45.2962049), (166.8933333 -45.2924827, 166.8933333 -45.2933333, 166.8633334 -45.2933333, 166.8633334 -45.2756928, 166.8783333 -45.2756928, 166.8783333 -45.275, 166.881669 -45.275, 166.8826734 -45.2754314, 166.88917 -45.278216, 166.8901498 -45.2786358, 166.8910886 -45.2790382, 166.8933333 -45.28, 166.8933333 -45.2924827))</t>
  </si>
  <si>
    <t>STED:3.1.3</t>
  </si>
  <si>
    <t>POLYGON ((167.0366667 -45.3466667, 167.0366667 -45.12, 166.8316667 -45.12, 166.8316667 -45.3466667, 167.0366667 -45.3466667), (166.9683333 -45.2, 166.9683333 -45.1833333, 166.98 -45.1833333, 166.98 -45.2, 166.9683333 -45.2), (166.8933333 -45.2933333, 166.8633334 -45.2933333, 166.8633334 -45.275001, 166.881669 -45.275001, 166.8933333 -45.28, 166.8933333 -45.2933333))</t>
  </si>
  <si>
    <t>23</t>
  </si>
  <si>
    <t>NZ576251 -</t>
  </si>
  <si>
    <t>POLYGON ((166.8917232 -45.2793101, 166.8910886 -45.2790382, 166.8901498 -45.2786358, 166.88917 -45.278216, 166.8826734 -45.2754314, 166.881669 -45.275, 166.8783333 -45.275, 166.8783333 -45.2756928, 166.877184 -45.2756928, 166.8730945 -45.2756928, 166.8709167 -45.2756928, 166.8633334 -45.2756928, 166.8633334 -45.2772016, 166.8633334 -45.2817076, 166.8633334 -45.2820036, 166.8633334 -45.2826347, 166.8633334 -45.2933333, 166.8688007 -45.2933333, 166.8783616 -45.2933333, 166.8785304 -45.2933333, 166.8788167 -45.2933333, 166.8793136 -45.2933333, 166.8805393 -45.2933333, 166.8820109 -45.2933333, 166.8833303 -45.2933333, 166.8862067 -45.2933333, 166.891029 -45.2933333, 166.892358 -45.2933333, 166.8933333 -45.2933333, 166.8933333 -45.2931489, 166.8933333 -45.2929481, 166.8933333 -45.2925563, 166.8933333 -45.2924827, 166.8933333 -45.2919511, 166.8933333 -45.28, 166.8922336 -45.2795288, 166.8917232 -45.2793101))</t>
  </si>
  <si>
    <t>POLYGON ((166.8933333 -45.28, 166.881669 -45.275001, 166.8633334 -45.275001, 166.8633334 -45.2933333, 166.8933333 -45.2933333, 166.8933333 -45.28))</t>
  </si>
  <si>
    <t>POLYGON ((166.9683333 -45.2, 166.98 -45.2, 166.98 -45.1833333, 166.9683333 -45.1833333, 166.9683333 -45.2))</t>
  </si>
  <si>
    <t>new</t>
  </si>
  <si>
    <t>DELETE</t>
  </si>
  <si>
    <t>HPD</t>
  </si>
  <si>
    <t>NZ576551</t>
  </si>
  <si>
    <t>NZ576551 - Te Puaitaha Breaksea Sound and Tamatea Dusky Sound</t>
  </si>
  <si>
    <t>POLYGON ((166.446667 -45.835, 166.81 -45.835, 166.81 -45.566667, 166.446667 -45.566667, 166.446667 -45.835))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</si>
</sst>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theme="0"/>
      <name val="Calibri"/>
      <family val="2"/>
      <scheme val="minor"/>
    </font>
    <font>
      <sz val="11"/>
      <color theme="1"/>
      <name val="Calibri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0" borderId="2" xfId="0" applyFont="1" applyBorder="1"/>
    <xf numFmtId="0" fontId="1" fillId="2" borderId="1" xfId="1"/>
    <xf numFmtId="0" fontId="3" fillId="3" borderId="0" xfId="2"/>
  </cellXfs>
  <cellStyles count="3">
    <cellStyle name="Bad" xfId="2" builtinId="27"/>
    <cellStyle name="Check Cell" xfId="1" builtinId="2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A73AC-E370-400C-AD40-7519124F51CB}" name="Table1" displayName="Table1" ref="A1:R9" totalsRowShown="0">
  <autoFilter ref="A1:R9" xr:uid="{7A28DEDE-946B-4B95-89C1-69D953F09BFC}"/>
  <tableColumns count="18">
    <tableColumn id="1" xr3:uid="{FEE348BA-7420-4623-9061-E97CD2BBA422}" name="comment"/>
    <tableColumn id="2" xr3:uid="{D9AD0BF9-4015-4B18-9210-D7D4AECE9105}" name="product_id"/>
    <tableColumn id="3" xr3:uid="{650B83DF-A854-4AEF-ACAB-5F1EE098CEF0}" name="version_id"/>
    <tableColumn id="4" xr3:uid="{C3E77407-4F38-44C6-9705-965ED22C489C}" name="usage"/>
    <tableColumn id="5" xr3:uid="{A97C9A71-1E54-4A9A-BB40-15D476E4DCA2}" name="usage_fil"/>
    <tableColumn id="6" xr3:uid="{640CE66D-D130-4DF5-8571-0D26108E6E21}" name="enc_no"/>
    <tableColumn id="7" xr3:uid="{B0705465-8A4B-4012-8C50-C11863D40792}" name="enc_name"/>
    <tableColumn id="8" xr3:uid="{C5234F04-42FD-4659-9C1E-09916F75CB51}" name="edn_no"/>
    <tableColumn id="9" xr3:uid="{54ABF4B3-B7A8-4CC1-AFCC-E66101F433E9}" name="edn_date"/>
    <tableColumn id="10" xr3:uid="{FCF33192-459A-4537-AF89-54A8E4E273A2}" name="upd_no"/>
    <tableColumn id="11" xr3:uid="{0E309146-785E-4B84-BA92-D841BDF8391E}" name="upd_date"/>
    <tableColumn id="12" xr3:uid="{DD0B33EC-717A-4D2B-B39C-BDF82908D649}" name="comp_scale"/>
    <tableColumn id="13" xr3:uid="{BE7EE954-DD36-456E-88F5-D94C47712D04}" name="region"/>
    <tableColumn id="14" xr3:uid="{255B6BF2-5BFC-4621-A324-F44179827269}" name="min_x"/>
    <tableColumn id="15" xr3:uid="{A64A50E4-DA03-4F3A-B17B-C0C369839A58}" name="min_y"/>
    <tableColumn id="16" xr3:uid="{90DE71F7-898E-4897-A476-C6B9FE9CD8D3}" name="max_x"/>
    <tableColumn id="17" xr3:uid="{C02DB3FA-0EFF-4DA1-A75E-8D865C76D95F}" name="max_y"/>
    <tableColumn id="18" xr3:uid="{4C079978-175F-4703-A61A-6019F8C30812}" name="SQL" dataDxfId="0">
      <calculatedColumnFormula>"UPDATE hydro_indexes.enc_index SET "&amp;IF(B1=B2,"","product_id = "&amp;B2&amp;"")&amp;IF(C1=C2,"",", version_id = "&amp;C2&amp;"")&amp;IF(H1=H2,"",", edn_no = "&amp;H2&amp;"")&amp;IF(I1=I2,"",", edn_date = "&amp;I2&amp;"")&amp;IF(J1=J2,"",", upd_no = "&amp;J2&amp;"")&amp;IF(K1=K2,"",", upd_date = "&amp;K2&amp;"")&amp;" WHERE enc_no = '"&amp;F2&amp;"';"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opLeftCell="H1" workbookViewId="0">
      <selection activeCell="R3" sqref="R3"/>
    </sheetView>
  </sheetViews>
  <sheetFormatPr defaultRowHeight="15"/>
  <cols>
    <col min="1" max="1" width="11.5703125" customWidth="1"/>
    <col min="2" max="2" width="15.5703125" bestFit="1" customWidth="1"/>
    <col min="3" max="3" width="18.42578125" bestFit="1" customWidth="1"/>
    <col min="4" max="4" width="9.42578125" bestFit="1" customWidth="1"/>
    <col min="5" max="5" width="20.7109375" customWidth="1"/>
    <col min="6" max="6" width="9.5703125" customWidth="1"/>
    <col min="7" max="7" width="145.5703125" customWidth="1"/>
    <col min="8" max="8" width="9.85546875" customWidth="1"/>
    <col min="9" max="9" width="11.5703125" customWidth="1"/>
    <col min="10" max="10" width="9.85546875" customWidth="1"/>
    <col min="11" max="11" width="11.5703125" customWidth="1"/>
    <col min="12" max="12" width="13.42578125" customWidth="1"/>
    <col min="13" max="13" width="18.5703125" bestFit="1" customWidth="1"/>
    <col min="14" max="14" width="6.5703125" customWidth="1"/>
    <col min="15" max="15" width="6.42578125" customWidth="1"/>
    <col min="16" max="16" width="7.5703125" customWidth="1"/>
    <col min="17" max="17" width="9" customWidth="1"/>
    <col min="18" max="18" width="200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</v>
      </c>
    </row>
    <row r="2" spans="1:18">
      <c r="A2" t="s">
        <v>17</v>
      </c>
      <c r="B2">
        <v>510</v>
      </c>
      <c r="C2">
        <v>661902</v>
      </c>
      <c r="D2" t="s">
        <v>18</v>
      </c>
      <c r="E2">
        <v>90000</v>
      </c>
      <c r="F2" t="s">
        <v>19</v>
      </c>
      <c r="G2" t="s">
        <v>20</v>
      </c>
      <c r="H2">
        <v>4</v>
      </c>
      <c r="J2">
        <v>4</v>
      </c>
      <c r="K2">
        <v>20210118</v>
      </c>
      <c r="L2">
        <v>90000</v>
      </c>
      <c r="M2" t="s">
        <v>21</v>
      </c>
      <c r="N2">
        <v>174.28333330000001</v>
      </c>
      <c r="O2">
        <v>-36.049999999999997</v>
      </c>
      <c r="P2">
        <v>174.982</v>
      </c>
      <c r="Q2">
        <v>-35.162500000000001</v>
      </c>
    </row>
    <row r="3" spans="1:18">
      <c r="A3" t="s">
        <v>17</v>
      </c>
      <c r="B3">
        <v>675</v>
      </c>
      <c r="C3">
        <v>661903</v>
      </c>
      <c r="D3" t="s">
        <v>18</v>
      </c>
      <c r="E3">
        <v>90000</v>
      </c>
      <c r="F3" t="s">
        <v>22</v>
      </c>
      <c r="G3" t="s">
        <v>23</v>
      </c>
      <c r="H3">
        <v>4</v>
      </c>
      <c r="J3">
        <v>2</v>
      </c>
      <c r="K3">
        <v>20210118</v>
      </c>
      <c r="L3">
        <v>90000</v>
      </c>
      <c r="M3" t="s">
        <v>21</v>
      </c>
      <c r="N3">
        <v>174.55016670000001</v>
      </c>
      <c r="O3">
        <v>-36.447833299999999</v>
      </c>
      <c r="P3">
        <v>175.63683330000001</v>
      </c>
      <c r="Q3">
        <v>-35.881500000000003</v>
      </c>
      <c r="R3" t="str">
        <f t="shared" ref="R3:R7" si="0">"UPDATE hydro_indexes.enc_index SET "&amp;IF(B2=B3,"","product_id = "&amp;B3&amp;"")&amp;IF(C2=C3,"",", version_id = "&amp;C3&amp;"")&amp;IF(H2=H3,"",", edn_no = "&amp;H3&amp;"")&amp;IF(I2=I3,"",", edn_date = "&amp;I3&amp;"")&amp;IF(J2=J3,"",", upd_no = "&amp;J3&amp;"")&amp;IF(K2=K3,"",", upd_date = "&amp;K3&amp;"")&amp;" WHERE enc_no = '"&amp;F3&amp;"';"</f>
        <v>UPDATE hydro_indexes.enc_index SET product_id = 675, version_id = 661903, upd_no = 2 WHERE enc_no = 'NZ300522';</v>
      </c>
    </row>
    <row r="4" spans="1:18">
      <c r="A4" t="s">
        <v>17</v>
      </c>
      <c r="B4">
        <v>640</v>
      </c>
      <c r="C4">
        <v>661907</v>
      </c>
      <c r="D4" t="s">
        <v>24</v>
      </c>
      <c r="E4">
        <v>22000</v>
      </c>
      <c r="F4" t="s">
        <v>25</v>
      </c>
      <c r="G4" t="s">
        <v>26</v>
      </c>
      <c r="H4">
        <v>2</v>
      </c>
      <c r="J4">
        <v>3</v>
      </c>
      <c r="K4">
        <v>20210118</v>
      </c>
      <c r="L4">
        <v>45000</v>
      </c>
      <c r="M4" t="s">
        <v>27</v>
      </c>
      <c r="N4">
        <v>-171.875</v>
      </c>
      <c r="O4">
        <v>-13.9833333</v>
      </c>
      <c r="P4">
        <v>-171.41666670000001</v>
      </c>
      <c r="Q4">
        <v>-13.691666700000001</v>
      </c>
    </row>
    <row r="5" spans="1:18">
      <c r="A5" t="s">
        <v>17</v>
      </c>
      <c r="B5">
        <v>320</v>
      </c>
      <c r="C5">
        <v>661905</v>
      </c>
      <c r="D5" t="s">
        <v>24</v>
      </c>
      <c r="E5">
        <v>22000</v>
      </c>
      <c r="F5" t="s">
        <v>28</v>
      </c>
      <c r="G5" t="s">
        <v>29</v>
      </c>
      <c r="H5">
        <v>2</v>
      </c>
      <c r="J5">
        <v>8</v>
      </c>
      <c r="K5">
        <v>20210115</v>
      </c>
      <c r="L5">
        <v>45000</v>
      </c>
      <c r="M5" t="s">
        <v>21</v>
      </c>
      <c r="N5">
        <v>174.45833329999999</v>
      </c>
      <c r="O5">
        <v>-36.133333299999997</v>
      </c>
      <c r="P5">
        <v>174.80833329999999</v>
      </c>
      <c r="Q5">
        <v>-35.691666699999999</v>
      </c>
      <c r="R5" t="str">
        <f t="shared" si="0"/>
        <v>UPDATE hydro_indexes.enc_index SET product_id = 320, version_id = 661905, upd_no = 8, upd_date = 20210115 WHERE enc_no = 'NZ405219';</v>
      </c>
    </row>
    <row r="6" spans="1:18">
      <c r="A6" t="s">
        <v>17</v>
      </c>
      <c r="B6">
        <v>705</v>
      </c>
      <c r="C6">
        <v>661904</v>
      </c>
      <c r="D6" t="s">
        <v>30</v>
      </c>
      <c r="E6">
        <v>4000</v>
      </c>
      <c r="F6" t="s">
        <v>31</v>
      </c>
      <c r="G6" t="s">
        <v>32</v>
      </c>
      <c r="H6">
        <v>6</v>
      </c>
      <c r="J6">
        <v>6</v>
      </c>
      <c r="K6">
        <v>20210115</v>
      </c>
      <c r="L6">
        <v>12000</v>
      </c>
      <c r="M6" t="s">
        <v>21</v>
      </c>
      <c r="N6">
        <v>174.4266666</v>
      </c>
      <c r="O6">
        <v>-35.9166667</v>
      </c>
      <c r="P6">
        <v>174.6216666</v>
      </c>
      <c r="Q6">
        <v>-35.814999999999998</v>
      </c>
    </row>
    <row r="7" spans="1:18">
      <c r="A7" t="s">
        <v>17</v>
      </c>
      <c r="B7">
        <v>877</v>
      </c>
      <c r="C7">
        <v>661906</v>
      </c>
      <c r="D7" t="s">
        <v>30</v>
      </c>
      <c r="E7">
        <v>4000</v>
      </c>
      <c r="F7" t="s">
        <v>33</v>
      </c>
      <c r="G7" t="s">
        <v>34</v>
      </c>
      <c r="H7">
        <v>6</v>
      </c>
      <c r="J7">
        <v>0</v>
      </c>
      <c r="K7">
        <v>20210118</v>
      </c>
      <c r="L7">
        <v>12000</v>
      </c>
      <c r="M7" t="s">
        <v>35</v>
      </c>
      <c r="N7">
        <v>174.73527780000001</v>
      </c>
      <c r="O7">
        <v>-36.862499999999997</v>
      </c>
      <c r="P7">
        <v>174.8666667</v>
      </c>
      <c r="Q7">
        <v>-36.726666700000003</v>
      </c>
      <c r="R7" t="str">
        <f t="shared" si="0"/>
        <v>UPDATE hydro_indexes.enc_index SET product_id = 877, version_id = 661906, upd_no = 0, upd_date = 20210118 WHERE enc_no = 'NZ505322';</v>
      </c>
    </row>
    <row r="8" spans="1:18">
      <c r="A8" t="s">
        <v>17</v>
      </c>
      <c r="B8">
        <v>812</v>
      </c>
      <c r="C8">
        <v>661908</v>
      </c>
      <c r="D8" t="s">
        <v>30</v>
      </c>
      <c r="E8">
        <v>4000</v>
      </c>
      <c r="F8" t="s">
        <v>36</v>
      </c>
      <c r="G8" t="s">
        <v>37</v>
      </c>
      <c r="H8">
        <v>4</v>
      </c>
      <c r="J8">
        <v>1</v>
      </c>
      <c r="K8">
        <v>20210118</v>
      </c>
      <c r="L8">
        <v>4000</v>
      </c>
      <c r="M8" t="s">
        <v>27</v>
      </c>
      <c r="N8">
        <v>-171.785</v>
      </c>
      <c r="O8">
        <v>-13.842083300000001</v>
      </c>
      <c r="P8">
        <v>-171.7521667</v>
      </c>
      <c r="Q8">
        <v>-13.798333299999999</v>
      </c>
    </row>
    <row r="21" spans="4:5">
      <c r="D21" t="str">
        <f t="shared" ref="D21:E21" si="1">IF(D2=D3, "","product_id = "&amp;D3&amp;"")</f>
        <v/>
      </c>
      <c r="E21" t="str">
        <f t="shared" si="1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H1" workbookViewId="0">
      <selection activeCell="Q32" sqref="P32:Q42"/>
    </sheetView>
  </sheetViews>
  <sheetFormatPr defaultRowHeight="15"/>
  <cols>
    <col min="1" max="1" width="9.42578125" bestFit="1" customWidth="1"/>
    <col min="2" max="2" width="10.5703125" bestFit="1" customWidth="1"/>
    <col min="3" max="3" width="10.28515625" bestFit="1" customWidth="1"/>
    <col min="4" max="4" width="9.5703125" bestFit="1" customWidth="1"/>
    <col min="5" max="5" width="9" bestFit="1" customWidth="1"/>
    <col min="6" max="6" width="9.42578125" bestFit="1" customWidth="1"/>
    <col min="7" max="7" width="75.85546875" bestFit="1" customWidth="1"/>
    <col min="8" max="8" width="7.7109375" bestFit="1" customWidth="1"/>
    <col min="9" max="9" width="9.42578125" bestFit="1" customWidth="1"/>
    <col min="10" max="10" width="7.7109375" bestFit="1" customWidth="1"/>
    <col min="11" max="11" width="9.42578125" bestFit="1" customWidth="1"/>
    <col min="12" max="12" width="11.28515625" bestFit="1" customWidth="1"/>
    <col min="13" max="13" width="15.5703125" bestFit="1" customWidth="1"/>
    <col min="14" max="14" width="12" bestFit="1" customWidth="1"/>
    <col min="15" max="15" width="11.7109375" bestFit="1" customWidth="1"/>
    <col min="16" max="16" width="12" bestFit="1" customWidth="1"/>
    <col min="17" max="17" width="11.7109375" bestFit="1" customWidth="1"/>
    <col min="18" max="18" width="157.7109375" bestFit="1" customWidth="1"/>
  </cols>
  <sheetData>
    <row r="1" spans="1:18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</v>
      </c>
    </row>
    <row r="2" spans="1:18" s="2" customFormat="1" ht="16.5" thickTop="1" thickBot="1">
      <c r="A2" s="2" t="s">
        <v>39</v>
      </c>
      <c r="B2" s="2">
        <v>217</v>
      </c>
      <c r="C2" s="2">
        <v>462902</v>
      </c>
      <c r="F2" s="2" t="s">
        <v>40</v>
      </c>
      <c r="G2" s="2" t="s">
        <v>41</v>
      </c>
      <c r="H2" s="2">
        <v>1</v>
      </c>
      <c r="I2" s="2">
        <v>20120615</v>
      </c>
      <c r="J2" s="2">
        <v>9</v>
      </c>
      <c r="K2" s="2">
        <v>20180925</v>
      </c>
      <c r="L2" s="2">
        <v>3500000</v>
      </c>
      <c r="N2" s="2">
        <v>171.57166670000001</v>
      </c>
      <c r="O2" s="2">
        <v>-28.0833333</v>
      </c>
      <c r="P2" s="2">
        <v>180</v>
      </c>
      <c r="Q2" s="2">
        <v>-7.5</v>
      </c>
    </row>
    <row r="3" spans="1:18" ht="16.5" thickTop="1" thickBot="1">
      <c r="A3" t="s">
        <v>42</v>
      </c>
      <c r="B3">
        <v>779</v>
      </c>
      <c r="C3">
        <v>545904</v>
      </c>
      <c r="D3" t="s">
        <v>43</v>
      </c>
      <c r="E3">
        <v>1500000</v>
      </c>
      <c r="F3" t="s">
        <v>40</v>
      </c>
      <c r="G3" t="s">
        <v>44</v>
      </c>
      <c r="H3">
        <v>2</v>
      </c>
      <c r="I3">
        <v>20190926</v>
      </c>
      <c r="J3">
        <v>0</v>
      </c>
      <c r="K3">
        <v>20190926</v>
      </c>
      <c r="L3">
        <v>3500000</v>
      </c>
      <c r="M3" t="s">
        <v>45</v>
      </c>
      <c r="N3">
        <v>171.57167000000001</v>
      </c>
      <c r="O3">
        <v>-28.08333</v>
      </c>
      <c r="P3">
        <v>180</v>
      </c>
      <c r="Q3">
        <v>-7.5</v>
      </c>
      <c r="R3" s="1"/>
    </row>
    <row r="4" spans="1:18" s="2" customFormat="1" ht="16.5" thickTop="1" thickBot="1">
      <c r="A4" s="2" t="s">
        <v>39</v>
      </c>
      <c r="B4" s="2">
        <v>779</v>
      </c>
      <c r="C4" s="2">
        <v>661909</v>
      </c>
      <c r="F4" s="2" t="s">
        <v>40</v>
      </c>
      <c r="G4" s="2" t="s">
        <v>46</v>
      </c>
      <c r="H4" s="2">
        <v>2</v>
      </c>
      <c r="J4" s="2">
        <v>1</v>
      </c>
      <c r="K4" s="2">
        <v>20210122</v>
      </c>
      <c r="L4" s="2">
        <v>3500000</v>
      </c>
      <c r="N4" s="2">
        <v>171.57166670000001</v>
      </c>
      <c r="O4" s="2">
        <v>-28.0833333</v>
      </c>
      <c r="P4" s="2">
        <v>179.99999829999999</v>
      </c>
      <c r="Q4" s="2">
        <v>-7.5</v>
      </c>
      <c r="R4" s="1" t="str">
        <f>"UPDATE hydro_indexes.enc_index SET "&amp;IF(B3=B4,"","product_id = "&amp;B4&amp;"")&amp;IF(C3=C4,"",", version_id = "&amp;C4&amp;"")&amp;IF(H3=H4,"",",edn_no = "&amp;H4&amp;"")&amp;IF((OR(I3=I4, I4="")),"",", edn_date = "&amp;I4&amp;"")&amp;IF(J3=J4,"",", upd_no = "&amp;J4&amp;"")&amp;IF(K3=K4,"",", upd_date = "&amp;K4&amp;"")&amp;" WHERE enc_no = '"&amp;F4&amp;"';"</f>
        <v>UPDATE hydro_indexes.enc_index SET , version_id = 661909, upd_no = 1, upd_date = 20210122 WHERE enc_no = 'NZ14605E';</v>
      </c>
    </row>
    <row r="5" spans="1:18" ht="16.5" thickTop="1" thickBot="1">
      <c r="A5" t="s">
        <v>42</v>
      </c>
      <c r="B5">
        <v>423</v>
      </c>
      <c r="C5">
        <v>633903</v>
      </c>
      <c r="D5" t="s">
        <v>18</v>
      </c>
      <c r="E5">
        <v>90000</v>
      </c>
      <c r="F5" t="s">
        <v>47</v>
      </c>
      <c r="G5" t="s">
        <v>48</v>
      </c>
      <c r="H5">
        <v>2</v>
      </c>
      <c r="I5">
        <v>20151204</v>
      </c>
      <c r="J5">
        <v>3</v>
      </c>
      <c r="K5">
        <v>20200804</v>
      </c>
      <c r="L5">
        <v>90000</v>
      </c>
      <c r="M5" t="s">
        <v>21</v>
      </c>
      <c r="N5">
        <v>175.71666999999999</v>
      </c>
      <c r="O5">
        <v>-37.79833</v>
      </c>
      <c r="P5">
        <v>176.80332999999999</v>
      </c>
      <c r="Q5">
        <v>-37.241669999999999</v>
      </c>
      <c r="R5" s="1"/>
    </row>
    <row r="6" spans="1:18" s="2" customFormat="1" ht="16.5" thickTop="1" thickBot="1">
      <c r="A6" s="2" t="s">
        <v>39</v>
      </c>
      <c r="B6" s="2">
        <v>423</v>
      </c>
      <c r="C6" s="2">
        <v>663904</v>
      </c>
      <c r="F6" s="2" t="s">
        <v>47</v>
      </c>
      <c r="G6" s="2" t="s">
        <v>49</v>
      </c>
      <c r="H6" s="2">
        <v>2</v>
      </c>
      <c r="J6" s="2">
        <v>4</v>
      </c>
      <c r="K6" s="2">
        <v>20210202</v>
      </c>
      <c r="L6" s="2">
        <v>90000</v>
      </c>
      <c r="N6" s="2">
        <v>175.71666669999999</v>
      </c>
      <c r="O6" s="2">
        <v>-37.798333300000003</v>
      </c>
      <c r="P6" s="2">
        <v>176.80333429999999</v>
      </c>
      <c r="Q6" s="2">
        <v>-37.241666700000003</v>
      </c>
      <c r="R6" s="1" t="str">
        <f t="shared" ref="R6:R14" si="0">"UPDATE hydro_indexes.enc_index SET "&amp;IF(B5=B6,"","product_id = "&amp;B6&amp;"")&amp;IF(C5=C6,"",", version_id = "&amp;C6&amp;"")&amp;IF(H5=H6,"",",edn_no = "&amp;H6&amp;"")&amp;IF((OR(I5=I6, I6="")),"",", edn_date = "&amp;I6&amp;"")&amp;IF(J5=J6,"",", upd_no = "&amp;J6&amp;"")&amp;IF(K5=K6,"",", upd_date = "&amp;K6&amp;"")&amp;" WHERE enc_no = '"&amp;F6&amp;"';"</f>
        <v>UPDATE hydro_indexes.enc_index SET , version_id = 663904, upd_no = 4, upd_date = 20210202 WHERE enc_no = 'NZ300541';</v>
      </c>
    </row>
    <row r="7" spans="1:18" ht="16.5" thickTop="1" thickBot="1">
      <c r="A7" t="s">
        <v>42</v>
      </c>
      <c r="B7">
        <v>487</v>
      </c>
      <c r="C7">
        <v>200902</v>
      </c>
      <c r="D7" t="s">
        <v>24</v>
      </c>
      <c r="E7">
        <v>22000</v>
      </c>
      <c r="F7" t="s">
        <v>50</v>
      </c>
      <c r="G7" t="s">
        <v>51</v>
      </c>
      <c r="H7">
        <v>2</v>
      </c>
      <c r="I7">
        <v>20160912</v>
      </c>
      <c r="J7">
        <v>0</v>
      </c>
      <c r="K7">
        <v>20160912</v>
      </c>
      <c r="L7">
        <v>22000</v>
      </c>
      <c r="M7" t="s">
        <v>52</v>
      </c>
      <c r="N7">
        <v>174.84666999999999</v>
      </c>
      <c r="O7">
        <v>-40.92</v>
      </c>
      <c r="P7">
        <v>175.05332999999999</v>
      </c>
      <c r="Q7">
        <v>-40.805</v>
      </c>
      <c r="R7" s="1"/>
    </row>
    <row r="8" spans="1:18" s="2" customFormat="1" ht="16.5" thickTop="1" thickBot="1">
      <c r="A8" s="2" t="s">
        <v>39</v>
      </c>
      <c r="B8" s="2">
        <v>487</v>
      </c>
      <c r="C8" s="2">
        <v>663902</v>
      </c>
      <c r="F8" s="2" t="s">
        <v>50</v>
      </c>
      <c r="G8" s="2" t="s">
        <v>50</v>
      </c>
      <c r="H8" s="2">
        <v>2</v>
      </c>
      <c r="J8" s="2">
        <v>1</v>
      </c>
      <c r="K8" s="2">
        <v>20210201</v>
      </c>
      <c r="L8" s="2">
        <v>22000</v>
      </c>
      <c r="N8" s="2">
        <v>174.84666669999999</v>
      </c>
      <c r="O8" s="2">
        <v>-40.92</v>
      </c>
      <c r="P8" s="2">
        <v>175.0533332</v>
      </c>
      <c r="Q8" s="2">
        <v>-40.804999899999999</v>
      </c>
      <c r="R8" s="1" t="str">
        <f t="shared" si="0"/>
        <v>UPDATE hydro_indexes.enc_index SET , version_id = 663902, upd_no = 1, upd_date = 20210201 WHERE enc_no = 'NZ404631';</v>
      </c>
    </row>
    <row r="9" spans="1:18" ht="16.5" thickTop="1" thickBot="1">
      <c r="A9" t="s">
        <v>42</v>
      </c>
      <c r="B9">
        <v>399</v>
      </c>
      <c r="C9">
        <v>633902</v>
      </c>
      <c r="D9" t="s">
        <v>24</v>
      </c>
      <c r="E9">
        <v>22000</v>
      </c>
      <c r="F9" t="s">
        <v>53</v>
      </c>
      <c r="G9" t="s">
        <v>54</v>
      </c>
      <c r="H9">
        <v>3</v>
      </c>
      <c r="I9">
        <v>20150630</v>
      </c>
      <c r="J9">
        <v>8</v>
      </c>
      <c r="K9">
        <v>20200804</v>
      </c>
      <c r="L9">
        <v>22000</v>
      </c>
      <c r="M9" t="s">
        <v>21</v>
      </c>
      <c r="N9">
        <v>175.90666999999999</v>
      </c>
      <c r="O9">
        <v>-37.729999999999997</v>
      </c>
      <c r="P9">
        <v>176.24332999999999</v>
      </c>
      <c r="Q9">
        <v>-37.409999999999997</v>
      </c>
      <c r="R9" s="1"/>
    </row>
    <row r="10" spans="1:18" s="2" customFormat="1" ht="16.5" thickTop="1" thickBot="1">
      <c r="A10" s="2" t="s">
        <v>39</v>
      </c>
      <c r="B10" s="2">
        <v>399</v>
      </c>
      <c r="C10" s="2">
        <v>663905</v>
      </c>
      <c r="F10" s="2" t="s">
        <v>53</v>
      </c>
      <c r="G10" s="2" t="s">
        <v>55</v>
      </c>
      <c r="H10" s="2">
        <v>3</v>
      </c>
      <c r="J10" s="2">
        <v>9</v>
      </c>
      <c r="K10" s="2">
        <v>20210202</v>
      </c>
      <c r="L10" s="2">
        <v>22000</v>
      </c>
      <c r="N10" s="2">
        <v>175.906667</v>
      </c>
      <c r="O10" s="2">
        <v>-37.729999999999997</v>
      </c>
      <c r="P10" s="2">
        <v>176.24333329999999</v>
      </c>
      <c r="Q10" s="2">
        <v>-37.410000199999999</v>
      </c>
      <c r="R10" s="1" t="str">
        <f t="shared" si="0"/>
        <v>UPDATE hydro_indexes.enc_index SET , version_id = 663905, upd_no = 9, upd_date = 20210202 WHERE enc_no = 'NZ405411';</v>
      </c>
    </row>
    <row r="11" spans="1:18" ht="16.5" thickTop="1" thickBot="1">
      <c r="A11" t="s">
        <v>42</v>
      </c>
      <c r="B11">
        <v>531</v>
      </c>
      <c r="C11">
        <v>605902</v>
      </c>
      <c r="D11" t="s">
        <v>24</v>
      </c>
      <c r="E11">
        <v>22000</v>
      </c>
      <c r="F11" t="s">
        <v>56</v>
      </c>
      <c r="G11" t="s">
        <v>57</v>
      </c>
      <c r="H11">
        <v>3</v>
      </c>
      <c r="I11">
        <v>20170317</v>
      </c>
      <c r="J11">
        <v>7</v>
      </c>
      <c r="K11">
        <v>20200526</v>
      </c>
      <c r="L11">
        <v>22000</v>
      </c>
      <c r="M11" t="s">
        <v>52</v>
      </c>
      <c r="N11">
        <v>173.18332000000001</v>
      </c>
      <c r="O11">
        <v>-41.286670000000001</v>
      </c>
      <c r="P11">
        <v>173.45500000000001</v>
      </c>
      <c r="Q11">
        <v>-41.13167</v>
      </c>
      <c r="R11" s="1"/>
    </row>
    <row r="12" spans="1:18" s="2" customFormat="1" ht="16.5" thickTop="1" thickBot="1">
      <c r="A12" s="2" t="s">
        <v>39</v>
      </c>
      <c r="B12" s="2">
        <v>531</v>
      </c>
      <c r="C12" s="2">
        <v>663903</v>
      </c>
      <c r="F12" s="2" t="s">
        <v>56</v>
      </c>
      <c r="G12" s="2" t="s">
        <v>58</v>
      </c>
      <c r="H12" s="2">
        <v>3</v>
      </c>
      <c r="J12" s="2">
        <v>8</v>
      </c>
      <c r="K12" s="2">
        <v>20210201</v>
      </c>
      <c r="L12" s="2">
        <v>22000</v>
      </c>
      <c r="N12" s="2">
        <v>173.18332079999999</v>
      </c>
      <c r="O12" s="2">
        <v>-41.286669099999997</v>
      </c>
      <c r="P12" s="2">
        <v>173.45500000000001</v>
      </c>
      <c r="Q12" s="2">
        <v>-41.131666099999997</v>
      </c>
      <c r="R12" s="1" t="str">
        <f t="shared" si="0"/>
        <v>UPDATE hydro_indexes.enc_index SET , version_id = 663903, upd_no = 8, upd_date = 20210201 WHERE enc_no = 'NZ406142';</v>
      </c>
    </row>
    <row r="13" spans="1:18" ht="16.5" thickTop="1" thickBot="1">
      <c r="A13" t="s">
        <v>42</v>
      </c>
      <c r="B13">
        <v>773</v>
      </c>
      <c r="C13">
        <v>632902</v>
      </c>
      <c r="D13" t="s">
        <v>30</v>
      </c>
      <c r="E13">
        <v>4000</v>
      </c>
      <c r="F13" t="s">
        <v>59</v>
      </c>
      <c r="G13" t="s">
        <v>60</v>
      </c>
      <c r="H13">
        <v>1</v>
      </c>
      <c r="I13">
        <v>20190725</v>
      </c>
      <c r="J13">
        <v>1</v>
      </c>
      <c r="K13">
        <v>20200804</v>
      </c>
      <c r="L13">
        <v>8000</v>
      </c>
      <c r="M13" t="s">
        <v>21</v>
      </c>
      <c r="N13">
        <v>176.12166999999999</v>
      </c>
      <c r="O13">
        <v>-37.690730000000002</v>
      </c>
      <c r="P13">
        <v>176.19749999999999</v>
      </c>
      <c r="Q13">
        <v>-37.591169999999998</v>
      </c>
      <c r="R13" s="1"/>
    </row>
    <row r="14" spans="1:18" s="2" customFormat="1" ht="16.5" thickTop="1" thickBot="1">
      <c r="A14" s="2" t="s">
        <v>39</v>
      </c>
      <c r="B14" s="2">
        <v>773</v>
      </c>
      <c r="C14" s="2">
        <v>663906</v>
      </c>
      <c r="F14" s="2" t="s">
        <v>59</v>
      </c>
      <c r="G14" s="2" t="s">
        <v>61</v>
      </c>
      <c r="H14" s="2">
        <v>1</v>
      </c>
      <c r="J14" s="2">
        <v>2</v>
      </c>
      <c r="K14" s="2">
        <v>20210203</v>
      </c>
      <c r="L14" s="2">
        <v>8000</v>
      </c>
      <c r="N14" s="2">
        <v>176.12166669999999</v>
      </c>
      <c r="O14" s="2">
        <v>-37.690733299999998</v>
      </c>
      <c r="P14" s="2">
        <v>176.19749999999999</v>
      </c>
      <c r="Q14" s="2">
        <v>-37.591166700000002</v>
      </c>
      <c r="R14" s="1" t="str">
        <f t="shared" si="0"/>
        <v>UPDATE hydro_indexes.enc_index SET , version_id = 663906, upd_no = 2, upd_date = 20210203 WHERE enc_no = 'NZ554121';</v>
      </c>
    </row>
    <row r="15" spans="1:18" ht="15.75" thickTop="1"/>
    <row r="25" spans="18:18">
      <c r="R25" s="1"/>
    </row>
    <row r="27" spans="18:18">
      <c r="R2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"/>
  <sheetViews>
    <sheetView workbookViewId="0">
      <selection activeCell="F11" sqref="F11"/>
    </sheetView>
  </sheetViews>
  <sheetFormatPr defaultRowHeight="15"/>
  <cols>
    <col min="1" max="1" width="10.7109375" bestFit="1" customWidth="1"/>
    <col min="2" max="3" width="20.7109375" customWidth="1"/>
    <col min="4" max="4" width="9.42578125" bestFit="1" customWidth="1"/>
    <col min="5" max="5" width="20.7109375" customWidth="1"/>
    <col min="6" max="6" width="9.42578125" bestFit="1" customWidth="1"/>
    <col min="7" max="7" width="65.85546875" bestFit="1" customWidth="1"/>
    <col min="8" max="12" width="20.7109375" customWidth="1"/>
    <col min="13" max="13" width="12" bestFit="1" customWidth="1"/>
    <col min="14" max="17" width="23.7109375" customWidth="1"/>
    <col min="21" max="21" width="255.7109375" bestFit="1" customWidth="1"/>
    <col min="22" max="22" width="11.85546875" bestFit="1" customWidth="1"/>
    <col min="23" max="23" width="7.5703125" bestFit="1" customWidth="1"/>
    <col min="24" max="24" width="9.5703125" bestFit="1" customWidth="1"/>
    <col min="25" max="25" width="19.1406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12</v>
      </c>
      <c r="W1" t="s">
        <v>86</v>
      </c>
      <c r="X1" t="s">
        <v>87</v>
      </c>
      <c r="Y1" t="s">
        <v>88</v>
      </c>
      <c r="Z1" t="s">
        <v>89</v>
      </c>
    </row>
    <row r="2" spans="1:26" ht="15.75" thickBot="1">
      <c r="A2" t="s">
        <v>42</v>
      </c>
      <c r="B2">
        <v>453</v>
      </c>
      <c r="C2">
        <v>558902</v>
      </c>
      <c r="D2" t="s">
        <v>24</v>
      </c>
      <c r="E2">
        <v>22000</v>
      </c>
      <c r="F2" t="s">
        <v>62</v>
      </c>
      <c r="G2" t="s">
        <v>63</v>
      </c>
      <c r="H2">
        <v>3</v>
      </c>
      <c r="I2">
        <v>20160614</v>
      </c>
      <c r="J2">
        <v>7</v>
      </c>
      <c r="K2">
        <v>20191206</v>
      </c>
      <c r="L2">
        <v>22000</v>
      </c>
      <c r="M2">
        <v>171.23767000000001</v>
      </c>
      <c r="N2">
        <v>-44.459330000000001</v>
      </c>
      <c r="O2">
        <v>171.44833</v>
      </c>
      <c r="P2">
        <v>-44.258330000000001</v>
      </c>
      <c r="V2" t="s">
        <v>64</v>
      </c>
      <c r="Z2">
        <v>20210430</v>
      </c>
    </row>
    <row r="3" spans="1:26" s="2" customFormat="1" ht="16.5" thickTop="1" thickBot="1">
      <c r="A3" s="2" t="s">
        <v>39</v>
      </c>
      <c r="B3" s="2">
        <v>883</v>
      </c>
      <c r="C3" s="2">
        <v>667902</v>
      </c>
      <c r="F3" s="2" t="s">
        <v>62</v>
      </c>
      <c r="G3" s="2" t="s">
        <v>65</v>
      </c>
      <c r="H3" s="2">
        <v>4</v>
      </c>
      <c r="J3" s="2">
        <v>0</v>
      </c>
      <c r="K3" s="2">
        <v>20210420</v>
      </c>
      <c r="L3" s="2">
        <v>22000</v>
      </c>
      <c r="M3" s="2">
        <v>171.23766689999999</v>
      </c>
      <c r="N3" s="2">
        <v>-44.459333600000001</v>
      </c>
      <c r="O3" s="2">
        <v>171.44833299999999</v>
      </c>
      <c r="P3" s="2">
        <v>-44.258333200000003</v>
      </c>
      <c r="Q3" s="2" t="s">
        <v>90</v>
      </c>
      <c r="R3" s="2" t="s">
        <v>91</v>
      </c>
      <c r="S3" s="2" t="s">
        <v>92</v>
      </c>
      <c r="T3" s="2" t="s">
        <v>93</v>
      </c>
      <c r="U3" s="2" t="s">
        <v>94</v>
      </c>
      <c r="W3" s="2" t="s">
        <v>95</v>
      </c>
      <c r="X3" s="2" t="s">
        <v>96</v>
      </c>
      <c r="Z3" s="2">
        <v>20210430</v>
      </c>
    </row>
    <row r="4" spans="1:26" ht="16.5" thickTop="1" thickBot="1">
      <c r="A4" t="s">
        <v>42</v>
      </c>
      <c r="B4">
        <v>454</v>
      </c>
      <c r="C4">
        <v>580902</v>
      </c>
      <c r="D4" t="s">
        <v>30</v>
      </c>
      <c r="E4">
        <v>4000</v>
      </c>
      <c r="F4" t="s">
        <v>66</v>
      </c>
      <c r="G4" t="s">
        <v>67</v>
      </c>
      <c r="H4">
        <v>2</v>
      </c>
      <c r="I4">
        <v>20160614</v>
      </c>
      <c r="J4">
        <v>4</v>
      </c>
      <c r="K4">
        <v>20200330</v>
      </c>
      <c r="L4">
        <v>8000</v>
      </c>
      <c r="M4">
        <v>171.24216999999999</v>
      </c>
      <c r="N4">
        <v>-44.405000000000001</v>
      </c>
      <c r="O4">
        <v>171.28433000000001</v>
      </c>
      <c r="P4">
        <v>-44.365000000000002</v>
      </c>
      <c r="V4" t="s">
        <v>64</v>
      </c>
      <c r="Z4">
        <v>20210430</v>
      </c>
    </row>
    <row r="5" spans="1:26" s="2" customFormat="1" ht="16.5" thickTop="1" thickBot="1">
      <c r="A5" s="2" t="s">
        <v>39</v>
      </c>
      <c r="B5" s="2">
        <v>884</v>
      </c>
      <c r="C5" s="2">
        <v>667903</v>
      </c>
      <c r="F5" s="2" t="s">
        <v>66</v>
      </c>
      <c r="G5" s="2" t="s">
        <v>68</v>
      </c>
      <c r="H5" s="2">
        <v>3</v>
      </c>
      <c r="J5" s="2">
        <v>0</v>
      </c>
      <c r="K5" s="2">
        <v>20210331</v>
      </c>
      <c r="L5" s="2">
        <v>8000</v>
      </c>
      <c r="M5" s="2">
        <v>171.24216630000001</v>
      </c>
      <c r="N5" s="2">
        <v>-44.405000800000003</v>
      </c>
      <c r="O5" s="2">
        <v>171.28433380000001</v>
      </c>
      <c r="P5" s="2">
        <v>-44.365000600000002</v>
      </c>
      <c r="Q5" s="2" t="s">
        <v>97</v>
      </c>
      <c r="R5" s="2" t="s">
        <v>98</v>
      </c>
      <c r="S5" s="2" t="s">
        <v>92</v>
      </c>
      <c r="T5" s="2" t="s">
        <v>93</v>
      </c>
      <c r="U5" s="2" t="s">
        <v>99</v>
      </c>
      <c r="W5" s="2" t="s">
        <v>95</v>
      </c>
      <c r="X5" s="2" t="s">
        <v>96</v>
      </c>
      <c r="Z5" s="2">
        <v>20210430</v>
      </c>
    </row>
    <row r="6" spans="1:26" ht="15.75" thickTop="1">
      <c r="A6" t="s">
        <v>42</v>
      </c>
      <c r="B6">
        <v>156</v>
      </c>
      <c r="C6">
        <v>522903</v>
      </c>
      <c r="D6" t="s">
        <v>30</v>
      </c>
      <c r="E6">
        <v>4000</v>
      </c>
      <c r="F6" t="s">
        <v>69</v>
      </c>
      <c r="G6" t="s">
        <v>70</v>
      </c>
      <c r="H6">
        <v>1</v>
      </c>
      <c r="I6">
        <v>20110526</v>
      </c>
      <c r="J6">
        <v>1</v>
      </c>
      <c r="K6">
        <v>20190424</v>
      </c>
      <c r="L6">
        <v>22000</v>
      </c>
      <c r="M6">
        <v>166.83167</v>
      </c>
      <c r="N6">
        <v>-45.346670000000003</v>
      </c>
      <c r="O6">
        <v>167.03666999999999</v>
      </c>
      <c r="P6">
        <v>-45.12</v>
      </c>
      <c r="V6" t="s">
        <v>64</v>
      </c>
      <c r="Z6">
        <v>20210430</v>
      </c>
    </row>
    <row r="7" spans="1:26" ht="15.75" thickBot="1">
      <c r="A7" t="s">
        <v>39</v>
      </c>
      <c r="B7">
        <v>156</v>
      </c>
      <c r="C7">
        <v>569904</v>
      </c>
      <c r="F7" t="s">
        <v>69</v>
      </c>
      <c r="G7" t="s">
        <v>71</v>
      </c>
      <c r="H7">
        <v>1</v>
      </c>
      <c r="I7">
        <v>20110526</v>
      </c>
      <c r="J7">
        <v>2</v>
      </c>
      <c r="K7">
        <v>20200227</v>
      </c>
      <c r="L7">
        <v>22000</v>
      </c>
      <c r="M7">
        <v>166.8316667</v>
      </c>
      <c r="N7">
        <v>-45.3466667</v>
      </c>
      <c r="O7">
        <v>167.03666670000001</v>
      </c>
      <c r="P7">
        <v>-45.12</v>
      </c>
      <c r="Q7" t="s">
        <v>100</v>
      </c>
      <c r="R7" t="s">
        <v>101</v>
      </c>
      <c r="S7" t="s">
        <v>92</v>
      </c>
      <c r="T7" t="s">
        <v>96</v>
      </c>
      <c r="U7" t="s">
        <v>102</v>
      </c>
      <c r="W7" t="s">
        <v>95</v>
      </c>
      <c r="X7" t="s">
        <v>96</v>
      </c>
      <c r="Z7">
        <v>20210430</v>
      </c>
    </row>
    <row r="8" spans="1:26" s="2" customFormat="1" ht="16.5" thickTop="1" thickBot="1">
      <c r="A8" s="2" t="s">
        <v>39</v>
      </c>
      <c r="B8" s="2">
        <v>886</v>
      </c>
      <c r="C8" s="2">
        <v>670904</v>
      </c>
      <c r="F8" s="2" t="s">
        <v>69</v>
      </c>
      <c r="G8" s="2" t="s">
        <v>72</v>
      </c>
      <c r="H8" s="2">
        <v>2</v>
      </c>
      <c r="J8" s="2">
        <v>0</v>
      </c>
      <c r="K8" s="2">
        <v>20210423</v>
      </c>
      <c r="L8" s="2">
        <v>22000</v>
      </c>
      <c r="M8" s="2">
        <v>166.8316667</v>
      </c>
      <c r="N8" s="2">
        <v>-45.3466667</v>
      </c>
      <c r="O8" s="2">
        <v>167.03666670000001</v>
      </c>
      <c r="P8" s="2">
        <v>-45.12</v>
      </c>
      <c r="Q8" s="2" t="s">
        <v>100</v>
      </c>
      <c r="R8" s="2" t="s">
        <v>103</v>
      </c>
      <c r="S8" s="2" t="s">
        <v>92</v>
      </c>
      <c r="T8" s="2" t="s">
        <v>93</v>
      </c>
      <c r="U8" s="2" t="s">
        <v>104</v>
      </c>
      <c r="W8" s="2" t="s">
        <v>95</v>
      </c>
      <c r="X8" s="2" t="s">
        <v>93</v>
      </c>
      <c r="Z8" s="2">
        <v>20210430</v>
      </c>
    </row>
    <row r="9" spans="1:26" ht="16.5" thickTop="1" thickBot="1">
      <c r="A9" t="s">
        <v>17</v>
      </c>
      <c r="B9">
        <v>155</v>
      </c>
      <c r="C9">
        <v>569902</v>
      </c>
      <c r="D9" t="s">
        <v>30</v>
      </c>
      <c r="E9">
        <v>4000</v>
      </c>
      <c r="F9" t="s">
        <v>73</v>
      </c>
      <c r="G9" t="s">
        <v>74</v>
      </c>
      <c r="H9">
        <v>1</v>
      </c>
      <c r="I9">
        <v>20110526</v>
      </c>
      <c r="J9">
        <v>1</v>
      </c>
      <c r="K9">
        <v>20200227</v>
      </c>
      <c r="L9">
        <v>8000</v>
      </c>
      <c r="M9">
        <v>166.86333339999999</v>
      </c>
      <c r="N9">
        <v>-45.2933333</v>
      </c>
      <c r="O9">
        <v>166.89333329999999</v>
      </c>
      <c r="P9">
        <v>-45.274999999999999</v>
      </c>
      <c r="Q9" t="s">
        <v>105</v>
      </c>
      <c r="R9" t="s">
        <v>106</v>
      </c>
      <c r="S9" t="s">
        <v>92</v>
      </c>
      <c r="T9" t="s">
        <v>96</v>
      </c>
      <c r="U9" t="s">
        <v>107</v>
      </c>
      <c r="V9" t="s">
        <v>64</v>
      </c>
      <c r="W9" t="s">
        <v>95</v>
      </c>
      <c r="X9" t="s">
        <v>96</v>
      </c>
      <c r="Z9">
        <v>20210430</v>
      </c>
    </row>
    <row r="10" spans="1:26" s="2" customFormat="1" ht="16.5" thickTop="1" thickBot="1">
      <c r="A10" s="2" t="s">
        <v>39</v>
      </c>
      <c r="B10" s="2">
        <v>879</v>
      </c>
      <c r="C10" s="2">
        <v>662903</v>
      </c>
      <c r="F10" s="2" t="s">
        <v>73</v>
      </c>
      <c r="G10" s="2" t="s">
        <v>75</v>
      </c>
      <c r="H10" s="2">
        <v>2</v>
      </c>
      <c r="J10" s="2">
        <v>0</v>
      </c>
      <c r="K10" s="2">
        <v>20210416</v>
      </c>
      <c r="L10" s="2">
        <v>8000</v>
      </c>
      <c r="M10" s="2">
        <v>166.86333339999999</v>
      </c>
      <c r="N10" s="2">
        <v>-45.2933333</v>
      </c>
      <c r="O10" s="2">
        <v>166.89333329999999</v>
      </c>
      <c r="P10" s="2">
        <v>-45.275001000000003</v>
      </c>
      <c r="Q10" s="2" t="s">
        <v>105</v>
      </c>
      <c r="R10" s="2" t="s">
        <v>103</v>
      </c>
      <c r="S10" s="2" t="s">
        <v>92</v>
      </c>
      <c r="T10" s="2" t="s">
        <v>93</v>
      </c>
      <c r="U10" s="2" t="s">
        <v>108</v>
      </c>
      <c r="W10" s="2" t="s">
        <v>95</v>
      </c>
      <c r="X10" s="2" t="s">
        <v>93</v>
      </c>
      <c r="Z10" s="2">
        <v>20210430</v>
      </c>
    </row>
    <row r="11" spans="1:26" s="2" customFormat="1" ht="16.5" thickTop="1" thickBot="1">
      <c r="A11" s="2" t="s">
        <v>110</v>
      </c>
      <c r="B11" s="2">
        <v>882</v>
      </c>
      <c r="C11" s="2">
        <v>664903</v>
      </c>
      <c r="F11" s="2" t="s">
        <v>76</v>
      </c>
      <c r="G11" s="2" t="s">
        <v>77</v>
      </c>
      <c r="H11" s="2">
        <v>1</v>
      </c>
      <c r="J11" s="2">
        <v>0</v>
      </c>
      <c r="K11" s="2">
        <v>20210416</v>
      </c>
      <c r="L11" s="2">
        <v>8000</v>
      </c>
      <c r="M11" s="2">
        <v>166.96833330000001</v>
      </c>
      <c r="N11" s="2">
        <v>-45.2</v>
      </c>
      <c r="O11" s="2">
        <v>166.98</v>
      </c>
      <c r="P11" s="2">
        <v>-45.183333300000001</v>
      </c>
      <c r="Q11" s="2" t="s">
        <v>97</v>
      </c>
      <c r="R11" s="2" t="s">
        <v>103</v>
      </c>
      <c r="S11" s="2" t="s">
        <v>92</v>
      </c>
      <c r="T11" s="2" t="s">
        <v>96</v>
      </c>
      <c r="U11" s="2" t="s">
        <v>109</v>
      </c>
      <c r="W11" s="2" t="s">
        <v>95</v>
      </c>
      <c r="X11" s="2" t="s">
        <v>93</v>
      </c>
      <c r="Z11" s="2">
        <v>20210430</v>
      </c>
    </row>
    <row r="12" spans="1:26" s="3" customFormat="1" ht="15.75" thickTop="1">
      <c r="A12" s="3" t="s">
        <v>111</v>
      </c>
      <c r="B12" s="3">
        <v>154</v>
      </c>
      <c r="C12" s="3">
        <v>14501</v>
      </c>
      <c r="D12" s="3" t="s">
        <v>78</v>
      </c>
      <c r="E12" s="3">
        <v>1000</v>
      </c>
      <c r="F12" s="3" t="s">
        <v>79</v>
      </c>
      <c r="G12" s="3" t="s">
        <v>80</v>
      </c>
      <c r="H12" s="3">
        <v>1</v>
      </c>
      <c r="I12" s="3">
        <v>20110526</v>
      </c>
      <c r="J12" s="3">
        <v>0</v>
      </c>
      <c r="K12" s="3">
        <v>20110526</v>
      </c>
      <c r="L12" s="3">
        <v>4000</v>
      </c>
      <c r="M12" s="3">
        <v>166.96833000000001</v>
      </c>
      <c r="N12" s="3">
        <v>-45.2</v>
      </c>
      <c r="O12" s="3">
        <v>166.98</v>
      </c>
      <c r="P12" s="3">
        <v>-45.183329999999998</v>
      </c>
      <c r="V12" s="3" t="s">
        <v>64</v>
      </c>
      <c r="Z12" s="3">
        <v>20210430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"/>
  <sheetViews>
    <sheetView workbookViewId="0"/>
  </sheetViews>
  <sheetFormatPr defaultRowHeight="15"/>
  <cols>
    <col min="1" max="3" width="200.7109375" customWidth="1"/>
    <col min="4" max="4" width="254.7109375" customWidth="1"/>
    <col min="5" max="5" width="20.7109375" customWidth="1"/>
    <col min="6" max="21" width="200.7109375" customWidth="1"/>
    <col min="22" max="22" width="254.7109375" customWidth="1"/>
    <col min="23" max="24" width="200.7109375" customWidth="1"/>
    <col min="25" max="26" width="20.7109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12</v>
      </c>
      <c r="W1" t="s">
        <v>86</v>
      </c>
      <c r="X1" t="s">
        <v>87</v>
      </c>
      <c r="Y1" t="s">
        <v>88</v>
      </c>
      <c r="Z1" t="s">
        <v>89</v>
      </c>
    </row>
    <row r="2" spans="1:26">
      <c r="A2" t="s">
        <v>17</v>
      </c>
      <c r="B2">
        <v>883</v>
      </c>
      <c r="C2">
        <v>667902</v>
      </c>
      <c r="D2" t="s">
        <v>24</v>
      </c>
      <c r="E2">
        <v>22000</v>
      </c>
      <c r="F2" t="s">
        <v>62</v>
      </c>
      <c r="G2" t="s">
        <v>65</v>
      </c>
      <c r="H2">
        <v>4</v>
      </c>
      <c r="J2">
        <v>0</v>
      </c>
      <c r="K2">
        <v>20210420</v>
      </c>
      <c r="L2">
        <v>22000</v>
      </c>
      <c r="M2">
        <v>171.23766689999999</v>
      </c>
      <c r="N2">
        <v>-44.459333600000001</v>
      </c>
      <c r="O2">
        <v>171.44833299999999</v>
      </c>
      <c r="P2">
        <v>-44.258333200000003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64</v>
      </c>
      <c r="W2" t="s">
        <v>95</v>
      </c>
      <c r="X2" t="s">
        <v>96</v>
      </c>
      <c r="Z2">
        <v>20210506</v>
      </c>
    </row>
    <row r="3" spans="1:26">
      <c r="A3" t="s">
        <v>17</v>
      </c>
      <c r="B3">
        <v>884</v>
      </c>
      <c r="C3">
        <v>667903</v>
      </c>
      <c r="D3" t="s">
        <v>30</v>
      </c>
      <c r="E3">
        <v>4000</v>
      </c>
      <c r="F3" t="s">
        <v>66</v>
      </c>
      <c r="G3" t="s">
        <v>68</v>
      </c>
      <c r="H3">
        <v>3</v>
      </c>
      <c r="J3">
        <v>0</v>
      </c>
      <c r="K3">
        <v>20210331</v>
      </c>
      <c r="L3">
        <v>8000</v>
      </c>
      <c r="M3">
        <v>171.24216630000001</v>
      </c>
      <c r="N3">
        <v>-44.405000800000003</v>
      </c>
      <c r="O3">
        <v>171.28433380000001</v>
      </c>
      <c r="P3">
        <v>-44.365000600000002</v>
      </c>
      <c r="Q3" t="s">
        <v>97</v>
      </c>
      <c r="R3" t="s">
        <v>98</v>
      </c>
      <c r="S3" t="s">
        <v>92</v>
      </c>
      <c r="T3" t="s">
        <v>93</v>
      </c>
      <c r="U3" t="s">
        <v>99</v>
      </c>
      <c r="V3" t="s">
        <v>64</v>
      </c>
      <c r="W3" t="s">
        <v>95</v>
      </c>
      <c r="X3" t="s">
        <v>96</v>
      </c>
      <c r="Z3">
        <v>20210506</v>
      </c>
    </row>
    <row r="4" spans="1:26">
      <c r="A4" t="s">
        <v>112</v>
      </c>
      <c r="B4">
        <v>156</v>
      </c>
      <c r="C4">
        <v>569904</v>
      </c>
      <c r="F4" t="s">
        <v>69</v>
      </c>
      <c r="G4" t="s">
        <v>71</v>
      </c>
      <c r="H4">
        <v>1</v>
      </c>
      <c r="I4">
        <v>20110526</v>
      </c>
      <c r="J4">
        <v>2</v>
      </c>
      <c r="K4">
        <v>20200227</v>
      </c>
      <c r="L4">
        <v>22000</v>
      </c>
      <c r="M4">
        <v>166.8316667</v>
      </c>
      <c r="N4">
        <v>-45.3466667</v>
      </c>
      <c r="O4">
        <v>167.03666670000001</v>
      </c>
      <c r="P4">
        <v>-45.12</v>
      </c>
      <c r="Q4" t="s">
        <v>100</v>
      </c>
      <c r="R4" t="s">
        <v>101</v>
      </c>
      <c r="S4" t="s">
        <v>92</v>
      </c>
      <c r="T4" t="s">
        <v>96</v>
      </c>
      <c r="U4" t="s">
        <v>102</v>
      </c>
      <c r="W4" t="s">
        <v>95</v>
      </c>
      <c r="X4" t="s">
        <v>96</v>
      </c>
      <c r="Z4">
        <v>20210506</v>
      </c>
    </row>
    <row r="5" spans="1:26">
      <c r="A5" t="s">
        <v>17</v>
      </c>
      <c r="B5">
        <v>886</v>
      </c>
      <c r="C5">
        <v>670904</v>
      </c>
      <c r="D5" t="s">
        <v>30</v>
      </c>
      <c r="E5">
        <v>4000</v>
      </c>
      <c r="F5" t="s">
        <v>69</v>
      </c>
      <c r="G5" t="s">
        <v>72</v>
      </c>
      <c r="H5">
        <v>2</v>
      </c>
      <c r="J5">
        <v>0</v>
      </c>
      <c r="K5">
        <v>20210423</v>
      </c>
      <c r="L5">
        <v>22000</v>
      </c>
      <c r="M5">
        <v>166.8316667</v>
      </c>
      <c r="N5">
        <v>-45.3466667</v>
      </c>
      <c r="O5">
        <v>167.03666670000001</v>
      </c>
      <c r="P5">
        <v>-45.12</v>
      </c>
      <c r="Q5" t="s">
        <v>100</v>
      </c>
      <c r="R5" t="s">
        <v>103</v>
      </c>
      <c r="S5" t="s">
        <v>92</v>
      </c>
      <c r="T5" t="s">
        <v>93</v>
      </c>
      <c r="U5" t="s">
        <v>104</v>
      </c>
      <c r="V5" t="s">
        <v>64</v>
      </c>
      <c r="W5" t="s">
        <v>95</v>
      </c>
      <c r="X5" t="s">
        <v>93</v>
      </c>
      <c r="Z5">
        <v>20210506</v>
      </c>
    </row>
    <row r="6" spans="1:26">
      <c r="A6" t="s">
        <v>112</v>
      </c>
      <c r="B6">
        <v>155</v>
      </c>
      <c r="C6">
        <v>569902</v>
      </c>
      <c r="F6" t="s">
        <v>73</v>
      </c>
      <c r="G6" t="s">
        <v>74</v>
      </c>
      <c r="H6">
        <v>1</v>
      </c>
      <c r="I6">
        <v>20110526</v>
      </c>
      <c r="J6">
        <v>1</v>
      </c>
      <c r="K6">
        <v>20200227</v>
      </c>
      <c r="L6">
        <v>8000</v>
      </c>
      <c r="M6">
        <v>166.86333339999999</v>
      </c>
      <c r="N6">
        <v>-45.2933333</v>
      </c>
      <c r="O6">
        <v>166.89333329999999</v>
      </c>
      <c r="P6">
        <v>-45.274999999999999</v>
      </c>
      <c r="Q6" t="s">
        <v>105</v>
      </c>
      <c r="R6" t="s">
        <v>106</v>
      </c>
      <c r="S6" t="s">
        <v>92</v>
      </c>
      <c r="T6" t="s">
        <v>96</v>
      </c>
      <c r="U6" t="s">
        <v>107</v>
      </c>
      <c r="W6" t="s">
        <v>95</v>
      </c>
      <c r="X6" t="s">
        <v>96</v>
      </c>
      <c r="Z6">
        <v>20210506</v>
      </c>
    </row>
    <row r="7" spans="1:26">
      <c r="A7" t="s">
        <v>17</v>
      </c>
      <c r="B7">
        <v>879</v>
      </c>
      <c r="C7">
        <v>662903</v>
      </c>
      <c r="D7" t="s">
        <v>30</v>
      </c>
      <c r="E7">
        <v>4000</v>
      </c>
      <c r="F7" t="s">
        <v>73</v>
      </c>
      <c r="G7" t="s">
        <v>75</v>
      </c>
      <c r="H7">
        <v>2</v>
      </c>
      <c r="J7">
        <v>0</v>
      </c>
      <c r="K7">
        <v>20210416</v>
      </c>
      <c r="L7">
        <v>8000</v>
      </c>
      <c r="M7">
        <v>166.86333339999999</v>
      </c>
      <c r="N7">
        <v>-45.2933333</v>
      </c>
      <c r="O7">
        <v>166.89333329999999</v>
      </c>
      <c r="P7">
        <v>-45.275001000000003</v>
      </c>
      <c r="Q7" t="s">
        <v>105</v>
      </c>
      <c r="R7" t="s">
        <v>103</v>
      </c>
      <c r="S7" t="s">
        <v>92</v>
      </c>
      <c r="T7" t="s">
        <v>93</v>
      </c>
      <c r="U7" t="s">
        <v>108</v>
      </c>
      <c r="V7" t="s">
        <v>64</v>
      </c>
      <c r="W7" t="s">
        <v>95</v>
      </c>
      <c r="X7" t="s">
        <v>93</v>
      </c>
      <c r="Z7">
        <v>20210506</v>
      </c>
    </row>
    <row r="8" spans="1:26">
      <c r="A8" t="s">
        <v>17</v>
      </c>
      <c r="B8">
        <v>882</v>
      </c>
      <c r="C8">
        <v>664903</v>
      </c>
      <c r="D8" t="s">
        <v>30</v>
      </c>
      <c r="E8">
        <v>4000</v>
      </c>
      <c r="F8" t="s">
        <v>76</v>
      </c>
      <c r="G8" t="s">
        <v>77</v>
      </c>
      <c r="H8">
        <v>1</v>
      </c>
      <c r="J8">
        <v>0</v>
      </c>
      <c r="K8">
        <v>20210416</v>
      </c>
      <c r="L8">
        <v>8000</v>
      </c>
      <c r="M8">
        <v>166.96833330000001</v>
      </c>
      <c r="N8">
        <v>-45.2</v>
      </c>
      <c r="O8">
        <v>166.98</v>
      </c>
      <c r="P8">
        <v>-45.183333300000001</v>
      </c>
      <c r="Q8" t="s">
        <v>97</v>
      </c>
      <c r="R8" t="s">
        <v>103</v>
      </c>
      <c r="S8" t="s">
        <v>92</v>
      </c>
      <c r="T8" t="s">
        <v>96</v>
      </c>
      <c r="U8" t="s">
        <v>109</v>
      </c>
      <c r="V8" t="s">
        <v>64</v>
      </c>
      <c r="W8" t="s">
        <v>95</v>
      </c>
      <c r="X8" t="s">
        <v>93</v>
      </c>
      <c r="Z8">
        <v>20210506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workbookViewId="0"/>
  </sheetViews>
  <sheetFormatPr defaultRowHeight="15"/>
  <cols>
    <col min="1" max="1" width="200.7109375" customWidth="1"/>
    <col min="2" max="3" width="20.7109375" customWidth="1"/>
    <col min="4" max="4" width="254.7109375" customWidth="1"/>
    <col min="5" max="5" width="20.7109375" customWidth="1"/>
    <col min="6" max="7" width="254.7109375" customWidth="1"/>
    <col min="8" max="12" width="20.7109375" customWidth="1"/>
    <col min="13" max="16" width="23.7109375" customWidth="1"/>
    <col min="17" max="21" width="200.7109375" customWidth="1"/>
    <col min="22" max="22" width="254.7109375" customWidth="1"/>
    <col min="23" max="24" width="200.7109375" customWidth="1"/>
    <col min="25" max="26" width="20.7109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12</v>
      </c>
      <c r="W1" t="s">
        <v>86</v>
      </c>
      <c r="X1" t="s">
        <v>87</v>
      </c>
      <c r="Y1" t="s">
        <v>88</v>
      </c>
      <c r="Z1" t="s">
        <v>89</v>
      </c>
    </row>
    <row r="2" spans="1:26">
      <c r="A2" t="s">
        <v>17</v>
      </c>
      <c r="B2">
        <v>883</v>
      </c>
      <c r="C2">
        <v>667902</v>
      </c>
      <c r="D2" t="s">
        <v>24</v>
      </c>
      <c r="E2">
        <v>22000</v>
      </c>
      <c r="F2" t="s">
        <v>62</v>
      </c>
      <c r="G2" t="s">
        <v>65</v>
      </c>
      <c r="H2">
        <v>4</v>
      </c>
      <c r="J2">
        <v>0</v>
      </c>
      <c r="K2">
        <v>20210420</v>
      </c>
      <c r="L2">
        <v>22000</v>
      </c>
      <c r="M2">
        <v>171.23766689999999</v>
      </c>
      <c r="N2">
        <v>-44.459333600000001</v>
      </c>
      <c r="O2">
        <v>171.44833299999999</v>
      </c>
      <c r="P2">
        <v>-44.258333200000003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64</v>
      </c>
      <c r="W2" t="s">
        <v>95</v>
      </c>
      <c r="X2" t="s">
        <v>96</v>
      </c>
      <c r="Z2">
        <v>20210507</v>
      </c>
    </row>
    <row r="3" spans="1:26">
      <c r="A3" t="s">
        <v>17</v>
      </c>
      <c r="B3">
        <v>884</v>
      </c>
      <c r="C3">
        <v>667903</v>
      </c>
      <c r="D3" t="s">
        <v>30</v>
      </c>
      <c r="E3">
        <v>4000</v>
      </c>
      <c r="F3" t="s">
        <v>66</v>
      </c>
      <c r="G3" t="s">
        <v>68</v>
      </c>
      <c r="H3">
        <v>3</v>
      </c>
      <c r="J3">
        <v>0</v>
      </c>
      <c r="K3">
        <v>20210331</v>
      </c>
      <c r="L3">
        <v>8000</v>
      </c>
      <c r="M3">
        <v>171.24216630000001</v>
      </c>
      <c r="N3">
        <v>-44.405000800000003</v>
      </c>
      <c r="O3">
        <v>171.28433380000001</v>
      </c>
      <c r="P3">
        <v>-44.365000600000002</v>
      </c>
      <c r="Q3" t="s">
        <v>97</v>
      </c>
      <c r="R3" t="s">
        <v>98</v>
      </c>
      <c r="S3" t="s">
        <v>92</v>
      </c>
      <c r="T3" t="s">
        <v>93</v>
      </c>
      <c r="U3" t="s">
        <v>99</v>
      </c>
      <c r="V3" t="s">
        <v>64</v>
      </c>
      <c r="W3" t="s">
        <v>95</v>
      </c>
      <c r="X3" t="s">
        <v>96</v>
      </c>
      <c r="Z3">
        <v>20210507</v>
      </c>
    </row>
    <row r="4" spans="1:26">
      <c r="A4" t="s">
        <v>112</v>
      </c>
      <c r="B4">
        <v>156</v>
      </c>
      <c r="C4">
        <v>569904</v>
      </c>
      <c r="F4" t="s">
        <v>69</v>
      </c>
      <c r="G4" t="s">
        <v>71</v>
      </c>
      <c r="H4">
        <v>1</v>
      </c>
      <c r="I4">
        <v>20110526</v>
      </c>
      <c r="J4">
        <v>2</v>
      </c>
      <c r="K4">
        <v>20200227</v>
      </c>
      <c r="L4">
        <v>22000</v>
      </c>
      <c r="M4">
        <v>166.8316667</v>
      </c>
      <c r="N4">
        <v>-45.3466667</v>
      </c>
      <c r="O4">
        <v>167.03666670000001</v>
      </c>
      <c r="P4">
        <v>-45.12</v>
      </c>
      <c r="Q4" t="s">
        <v>100</v>
      </c>
      <c r="R4" t="s">
        <v>101</v>
      </c>
      <c r="S4" t="s">
        <v>92</v>
      </c>
      <c r="T4" t="s">
        <v>96</v>
      </c>
      <c r="U4" t="s">
        <v>102</v>
      </c>
      <c r="W4" t="s">
        <v>95</v>
      </c>
      <c r="X4" t="s">
        <v>96</v>
      </c>
      <c r="Z4">
        <v>20210507</v>
      </c>
    </row>
    <row r="5" spans="1:26">
      <c r="A5" t="s">
        <v>17</v>
      </c>
      <c r="B5">
        <v>886</v>
      </c>
      <c r="C5">
        <v>670904</v>
      </c>
      <c r="D5" t="s">
        <v>30</v>
      </c>
      <c r="E5">
        <v>4000</v>
      </c>
      <c r="F5" t="s">
        <v>69</v>
      </c>
      <c r="G5" t="s">
        <v>72</v>
      </c>
      <c r="H5">
        <v>2</v>
      </c>
      <c r="J5">
        <v>0</v>
      </c>
      <c r="K5">
        <v>20210423</v>
      </c>
      <c r="L5">
        <v>22000</v>
      </c>
      <c r="M5">
        <v>166.8316667</v>
      </c>
      <c r="N5">
        <v>-45.3466667</v>
      </c>
      <c r="O5">
        <v>167.03666670000001</v>
      </c>
      <c r="P5">
        <v>-45.12</v>
      </c>
      <c r="Q5" t="s">
        <v>100</v>
      </c>
      <c r="R5" t="s">
        <v>103</v>
      </c>
      <c r="S5" t="s">
        <v>92</v>
      </c>
      <c r="T5" t="s">
        <v>93</v>
      </c>
      <c r="U5" t="s">
        <v>104</v>
      </c>
      <c r="V5" t="s">
        <v>64</v>
      </c>
      <c r="W5" t="s">
        <v>95</v>
      </c>
      <c r="X5" t="s">
        <v>93</v>
      </c>
      <c r="Z5">
        <v>20210507</v>
      </c>
    </row>
    <row r="6" spans="1:26">
      <c r="A6" t="s">
        <v>112</v>
      </c>
      <c r="B6">
        <v>155</v>
      </c>
      <c r="C6">
        <v>569902</v>
      </c>
      <c r="F6" t="s">
        <v>73</v>
      </c>
      <c r="G6" t="s">
        <v>74</v>
      </c>
      <c r="H6">
        <v>1</v>
      </c>
      <c r="I6">
        <v>20110526</v>
      </c>
      <c r="J6">
        <v>1</v>
      </c>
      <c r="K6">
        <v>20200227</v>
      </c>
      <c r="L6">
        <v>8000</v>
      </c>
      <c r="M6">
        <v>166.86333339999999</v>
      </c>
      <c r="N6">
        <v>-45.2933333</v>
      </c>
      <c r="O6">
        <v>166.89333329999999</v>
      </c>
      <c r="P6">
        <v>-45.274999999999999</v>
      </c>
      <c r="Q6" t="s">
        <v>105</v>
      </c>
      <c r="R6" t="s">
        <v>106</v>
      </c>
      <c r="S6" t="s">
        <v>92</v>
      </c>
      <c r="T6" t="s">
        <v>96</v>
      </c>
      <c r="U6" t="s">
        <v>107</v>
      </c>
      <c r="W6" t="s">
        <v>95</v>
      </c>
      <c r="X6" t="s">
        <v>96</v>
      </c>
      <c r="Z6">
        <v>20210507</v>
      </c>
    </row>
    <row r="7" spans="1:26">
      <c r="A7" t="s">
        <v>17</v>
      </c>
      <c r="B7">
        <v>879</v>
      </c>
      <c r="C7">
        <v>662903</v>
      </c>
      <c r="D7" t="s">
        <v>30</v>
      </c>
      <c r="E7">
        <v>4000</v>
      </c>
      <c r="F7" t="s">
        <v>73</v>
      </c>
      <c r="G7" t="s">
        <v>75</v>
      </c>
      <c r="H7">
        <v>2</v>
      </c>
      <c r="J7">
        <v>0</v>
      </c>
      <c r="K7">
        <v>20210416</v>
      </c>
      <c r="L7">
        <v>8000</v>
      </c>
      <c r="M7">
        <v>166.86333339999999</v>
      </c>
      <c r="N7">
        <v>-45.2933333</v>
      </c>
      <c r="O7">
        <v>166.89333329999999</v>
      </c>
      <c r="P7">
        <v>-45.275001000000003</v>
      </c>
      <c r="Q7" t="s">
        <v>105</v>
      </c>
      <c r="R7" t="s">
        <v>103</v>
      </c>
      <c r="S7" t="s">
        <v>92</v>
      </c>
      <c r="T7" t="s">
        <v>93</v>
      </c>
      <c r="U7" t="s">
        <v>108</v>
      </c>
      <c r="V7" t="s">
        <v>64</v>
      </c>
      <c r="W7" t="s">
        <v>95</v>
      </c>
      <c r="X7" t="s">
        <v>93</v>
      </c>
      <c r="Z7">
        <v>20210507</v>
      </c>
    </row>
    <row r="8" spans="1:26">
      <c r="A8" t="s">
        <v>17</v>
      </c>
      <c r="B8">
        <v>882</v>
      </c>
      <c r="C8">
        <v>664903</v>
      </c>
      <c r="D8" t="s">
        <v>30</v>
      </c>
      <c r="E8">
        <v>4000</v>
      </c>
      <c r="F8" t="s">
        <v>76</v>
      </c>
      <c r="G8" t="s">
        <v>77</v>
      </c>
      <c r="H8">
        <v>1</v>
      </c>
      <c r="J8">
        <v>0</v>
      </c>
      <c r="K8">
        <v>20210416</v>
      </c>
      <c r="L8">
        <v>8000</v>
      </c>
      <c r="M8">
        <v>166.96833330000001</v>
      </c>
      <c r="N8">
        <v>-45.2</v>
      </c>
      <c r="O8">
        <v>166.98</v>
      </c>
      <c r="P8">
        <v>-45.183333300000001</v>
      </c>
      <c r="Q8" t="s">
        <v>97</v>
      </c>
      <c r="R8" t="s">
        <v>103</v>
      </c>
      <c r="S8" t="s">
        <v>92</v>
      </c>
      <c r="T8" t="s">
        <v>96</v>
      </c>
      <c r="U8" t="s">
        <v>109</v>
      </c>
      <c r="V8" t="s">
        <v>64</v>
      </c>
      <c r="W8" t="s">
        <v>95</v>
      </c>
      <c r="X8" t="s">
        <v>93</v>
      </c>
      <c r="Z8">
        <v>20210507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tabSelected="1" workbookViewId="0">
      <selection activeCell="P2" sqref="P2"/>
    </sheetView>
  </sheetViews>
  <sheetFormatPr defaultRowHeight="15"/>
  <cols>
    <col min="1" max="1" width="9.42578125" bestFit="1" customWidth="1"/>
    <col min="2" max="2" width="10.5703125" bestFit="1" customWidth="1"/>
    <col min="3" max="3" width="10.28515625" bestFit="1" customWidth="1"/>
    <col min="4" max="4" width="6.140625" bestFit="1" customWidth="1"/>
    <col min="5" max="5" width="9" bestFit="1" customWidth="1"/>
    <col min="6" max="6" width="9.42578125" bestFit="1" customWidth="1"/>
    <col min="7" max="7" width="60.85546875" bestFit="1" customWidth="1"/>
    <col min="8" max="8" width="7.7109375" bestFit="1" customWidth="1"/>
    <col min="9" max="9" width="9.42578125" bestFit="1" customWidth="1"/>
    <col min="10" max="10" width="7.7109375" bestFit="1" customWidth="1"/>
    <col min="11" max="11" width="9.42578125" bestFit="1" customWidth="1"/>
    <col min="12" max="12" width="11.28515625" bestFit="1" customWidth="1"/>
    <col min="13" max="13" width="11" bestFit="1" customWidth="1"/>
    <col min="14" max="14" width="7.7109375" bestFit="1" customWidth="1"/>
    <col min="15" max="15" width="7" bestFit="1" customWidth="1"/>
    <col min="16" max="16" width="10.7109375" bestFit="1" customWidth="1"/>
    <col min="17" max="17" width="9.7109375" bestFit="1" customWidth="1"/>
    <col min="18" max="18" width="10" bestFit="1" customWidth="1"/>
    <col min="19" max="19" width="17.28515625" bestFit="1" customWidth="1"/>
    <col min="20" max="20" width="23.5703125" bestFit="1" customWidth="1"/>
    <col min="21" max="21" width="99.28515625" bestFit="1" customWidth="1"/>
    <col min="22" max="22" width="6.7109375" bestFit="1" customWidth="1"/>
    <col min="23" max="23" width="7.5703125" bestFit="1" customWidth="1"/>
    <col min="24" max="24" width="9.5703125" bestFit="1" customWidth="1"/>
    <col min="25" max="25" width="19.140625" bestFit="1" customWidth="1"/>
    <col min="26" max="26" width="11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12</v>
      </c>
      <c r="W1" t="s">
        <v>86</v>
      </c>
      <c r="X1" t="s">
        <v>87</v>
      </c>
      <c r="Y1" t="s">
        <v>88</v>
      </c>
      <c r="Z1" t="s">
        <v>89</v>
      </c>
    </row>
    <row r="2" spans="1:26">
      <c r="A2" t="s">
        <v>112</v>
      </c>
      <c r="B2">
        <v>892</v>
      </c>
      <c r="C2">
        <v>678902</v>
      </c>
      <c r="F2" t="s">
        <v>113</v>
      </c>
      <c r="G2" t="s">
        <v>114</v>
      </c>
      <c r="H2">
        <v>1</v>
      </c>
      <c r="J2">
        <v>0</v>
      </c>
      <c r="K2">
        <v>20210603</v>
      </c>
      <c r="L2">
        <v>22000</v>
      </c>
      <c r="M2">
        <v>166.44666699999999</v>
      </c>
      <c r="N2">
        <v>-45.835000000000001</v>
      </c>
      <c r="O2">
        <v>166.81</v>
      </c>
      <c r="P2">
        <v>-45.566667000000002</v>
      </c>
      <c r="Q2" t="s">
        <v>100</v>
      </c>
      <c r="R2" t="s">
        <v>103</v>
      </c>
      <c r="S2" t="s">
        <v>92</v>
      </c>
      <c r="T2" t="s">
        <v>93</v>
      </c>
      <c r="U2" t="s">
        <v>115</v>
      </c>
      <c r="W2" t="s">
        <v>95</v>
      </c>
      <c r="X2" t="s">
        <v>93</v>
      </c>
      <c r="Z2">
        <v>20210611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ENC_20210126</vt:lpstr>
      <vt:lpstr>ENC_20210204</vt:lpstr>
      <vt:lpstr>ENC_20210430</vt:lpstr>
      <vt:lpstr>ENC_20210506</vt:lpstr>
      <vt:lpstr>ENC_20210507</vt:lpstr>
      <vt:lpstr>ENC_20210611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DPark</cp:lastModifiedBy>
  <dcterms:modified xsi:type="dcterms:W3CDTF">2021-06-11T03:25:45Z</dcterms:modified>
</cp:coreProperties>
</file>