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25.xml" ContentType="application/vnd.openxmlformats-officedocument.spreadsheetml.pivotCacheDefinition+xml"/>
  <Override PartName="/xl/pivotCache/pivotCacheDefinition26.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Ex1.xml" ContentType="application/vnd.ms-office.chartex+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slicers/slicer3.xml" ContentType="application/vnd.ms-excel.slicer+xml"/>
  <Override PartName="/xl/timelines/timeline3.xml" ContentType="application/vnd.ms-excel.timeline+xml"/>
  <Override PartName="/xl/charts/chartEx2.xml" ContentType="application/vnd.ms-office.chartex+xml"/>
  <Override PartName="/xl/charts/style10.xml" ContentType="application/vnd.ms-office.chartstyle+xml"/>
  <Override PartName="/xl/charts/colors10.xml" ContentType="application/vnd.ms-office.chartcolorstyle+xml"/>
  <Override PartName="/xl/charts/chart9.xml" ContentType="application/vnd.openxmlformats-officedocument.drawingml.chart+xml"/>
  <Override PartName="/xl/charts/style11.xml" ContentType="application/vnd.ms-office.chartstyle+xml"/>
  <Override PartName="/xl/charts/colors11.xml" ContentType="application/vnd.ms-office.chartcolorstyle+xml"/>
  <Override PartName="/xl/charts/chart10.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customXml/itemProps40.xml" ContentType="application/vnd.openxmlformats-officedocument.customXmlProperties+xml"/>
  <Override PartName="/customXml/itemProps41.xml" ContentType="application/vnd.openxmlformats-officedocument.customXmlProperties+xml"/>
  <Override PartName="/customXml/itemProps42.xml" ContentType="application/vnd.openxmlformats-officedocument.customXmlProperties+xml"/>
  <Override PartName="/customXml/itemProps43.xml" ContentType="application/vnd.openxmlformats-officedocument.customXmlProperties+xml"/>
  <Override PartName="/customXml/itemProps44.xml" ContentType="application/vnd.openxmlformats-officedocument.customXmlProperties+xml"/>
  <Override PartName="/customXml/itemProps45.xml" ContentType="application/vnd.openxmlformats-officedocument.customXmlProperties+xml"/>
  <Override PartName="/customXml/itemProps46.xml" ContentType="application/vnd.openxmlformats-officedocument.customXmlProperties+xml"/>
  <Override PartName="/customXml/itemProps47.xml" ContentType="application/vnd.openxmlformats-officedocument.customXmlProperties+xml"/>
  <Override PartName="/customXml/itemProps48.xml" ContentType="application/vnd.openxmlformats-officedocument.customXmlProperties+xml"/>
  <Override PartName="/customXml/itemProps49.xml" ContentType="application/vnd.openxmlformats-officedocument.customXmlProperties+xml"/>
  <Override PartName="/customXml/itemProps50.xml" ContentType="application/vnd.openxmlformats-officedocument.customXmlProperties+xml"/>
  <Override PartName="/customXml/itemProps51.xml" ContentType="application/vnd.openxmlformats-officedocument.customXmlProperties+xml"/>
  <Override PartName="/customXml/itemProps52.xml" ContentType="application/vnd.openxmlformats-officedocument.customXmlProperties+xml"/>
  <Override PartName="/customXml/itemProps53.xml" ContentType="application/vnd.openxmlformats-officedocument.customXmlProperties+xml"/>
  <Override PartName="/customXml/itemProps54.xml" ContentType="application/vnd.openxmlformats-officedocument.customXmlProperties+xml"/>
  <Override PartName="/customXml/itemProps5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defaultThemeVersion="166925"/>
  <mc:AlternateContent xmlns:mc="http://schemas.openxmlformats.org/markup-compatibility/2006">
    <mc:Choice Requires="x15">
      <x15ac:absPath xmlns:x15ac="http://schemas.microsoft.com/office/spreadsheetml/2010/11/ac" url="C:\Users\dimpl\OneDrive\Documents\Data Career\GIT\"/>
    </mc:Choice>
  </mc:AlternateContent>
  <xr:revisionPtr revIDLastSave="0" documentId="13_ncr:1_{FD73E448-4699-4B41-A3A5-B1F9893AA050}" xr6:coauthVersionLast="47" xr6:coauthVersionMax="47" xr10:uidLastSave="{00000000-0000-0000-0000-000000000000}"/>
  <bookViews>
    <workbookView xWindow="-108" yWindow="-108" windowWidth="23256" windowHeight="12456" tabRatio="927" firstSheet="1" activeTab="3" xr2:uid="{8B9CEDCF-26D6-4965-B0D4-9C366D6715E8}"/>
  </bookViews>
  <sheets>
    <sheet name="Q7 Dashboard Q" sheetId="20" r:id="rId1"/>
    <sheet name="Analysis" sheetId="25" r:id="rId2"/>
    <sheet name="Home_Page" sheetId="30" r:id="rId3"/>
    <sheet name="Performance" sheetId="31" r:id="rId4"/>
    <sheet name="Product_Market" sheetId="32" r:id="rId5"/>
    <sheet name="Regional" sheetId="33" r:id="rId6"/>
  </sheets>
  <definedNames>
    <definedName name="_xlchart.v2.0" hidden="1">Analysis!$C$170:$C$176</definedName>
    <definedName name="_xlchart.v2.1" hidden="1">Analysis!$D$169</definedName>
    <definedName name="_xlchart.v2.2" hidden="1">Analysis!$D$170:$D$176</definedName>
    <definedName name="_xlchart.v2.3" hidden="1">Analysis!$C$170:$C$176</definedName>
    <definedName name="_xlchart.v2.4" hidden="1">Analysis!$D$169</definedName>
    <definedName name="_xlchart.v2.5" hidden="1">Analysis!$D$170:$D$176</definedName>
    <definedName name="_xlchart.v5.6" hidden="1">Analysis!$C$184</definedName>
    <definedName name="_xlchart.v5.7" hidden="1">Analysis!$C$185:$C$233</definedName>
    <definedName name="_xlchart.v5.8" hidden="1">Analysis!$D$184</definedName>
    <definedName name="_xlchart.v5.9" hidden="1">Analysis!$D$185:$D$233</definedName>
    <definedName name="_xlcn.WorksheetConnection_Excel_Assignment_DimpleBathija.xlsxQ7_Calendar_Data1" hidden="1">Calendar_Data</definedName>
    <definedName name="_xlcn.WorksheetConnection_Excel_Assignment_DimpleBathija.xlsxQ7_Orders_Data1" hidden="1">Orders_Data</definedName>
    <definedName name="_xlcn.WorksheetConnection_Excel_Assignment_DimpleBathija.xlsxQ7_Returns_Data1" hidden="1">Returns_Data</definedName>
    <definedName name="_xlcn.WorksheetConnection_Excel_Assignment_DimpleBathija.xlsxQ7_Users_Data1" hidden="1">Users_Data</definedName>
    <definedName name="Slicer_Customer_Segment">#N/A</definedName>
    <definedName name="Slicer_Customer_Segment1">#N/A</definedName>
    <definedName name="Slicer_Customer_Segment2">#N/A</definedName>
    <definedName name="Slicer_Manager">#N/A</definedName>
    <definedName name="Slicer_Product_Category">#N/A</definedName>
    <definedName name="Slicer_Product_Category1">#N/A</definedName>
    <definedName name="Slicer_Region">#N/A</definedName>
    <definedName name="Timeline_Order_Date">#N/A</definedName>
    <definedName name="Timeline_Order_Date1">#N/A</definedName>
    <definedName name="Timeline_Order_Date2">#N/A</definedName>
  </definedNames>
  <calcPr calcId="191029"/>
  <pivotCaches>
    <pivotCache cacheId="0" r:id="rId7"/>
    <pivotCache cacheId="637" r:id="rId8"/>
    <pivotCache cacheId="730" r:id="rId9"/>
    <pivotCache cacheId="733" r:id="rId10"/>
    <pivotCache cacheId="736" r:id="rId11"/>
    <pivotCache cacheId="739" r:id="rId12"/>
    <pivotCache cacheId="742" r:id="rId13"/>
    <pivotCache cacheId="1414" r:id="rId14"/>
    <pivotCache cacheId="1615" r:id="rId15"/>
    <pivotCache cacheId="1618" r:id="rId16"/>
    <pivotCache cacheId="1621" r:id="rId17"/>
    <pivotCache cacheId="1624" r:id="rId18"/>
    <pivotCache cacheId="1627" r:id="rId19"/>
    <pivotCache cacheId="1630" r:id="rId20"/>
    <pivotCache cacheId="2719" r:id="rId21"/>
    <pivotCache cacheId="2722" r:id="rId22"/>
    <pivotCache cacheId="2725" r:id="rId23"/>
    <pivotCache cacheId="2728" r:id="rId24"/>
    <pivotCache cacheId="2731" r:id="rId25"/>
    <pivotCache cacheId="2734" r:id="rId26"/>
    <pivotCache cacheId="2737" r:id="rId27"/>
  </pivotCaches>
  <extLst>
    <ext xmlns:x14="http://schemas.microsoft.com/office/spreadsheetml/2009/9/main" uri="{876F7934-8845-4945-9796-88D515C7AA90}">
      <x14:pivotCaches>
        <pivotCache cacheId="21" r:id="rId28"/>
        <pivotCache cacheId="22" r:id="rId29"/>
        <pivotCache cacheId="23" r:id="rId30"/>
      </x14:pivotCaches>
    </ext>
    <ext xmlns:x14="http://schemas.microsoft.com/office/spreadsheetml/2009/9/main" uri="{BBE1A952-AA13-448e-AADC-164F8A28A991}">
      <x14:slicerCaches>
        <x14:slicerCache r:id="rId31"/>
        <x14:slicerCache r:id="rId32"/>
        <x14:slicerCache r:id="rId33"/>
        <x14:slicerCache r:id="rId34"/>
        <x14:slicerCache r:id="rId35"/>
        <x14:slicerCache r:id="rId36"/>
        <x14:slicerCache r:id="rId3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4" r:id="rId38"/>
        <pivotCache cacheId="25" r:id="rId39"/>
      </x15:timelineCachePivotCaches>
    </ext>
    <ext xmlns:x15="http://schemas.microsoft.com/office/spreadsheetml/2010/11/main" uri="{D0CA8CA8-9F24-4464-BF8E-62219DCF47F9}">
      <x15:timelineCacheRefs>
        <x15:timelineCacheRef r:id="rId40"/>
        <x15:timelineCacheRef r:id="rId41"/>
        <x15:timelineCacheRef r:id="rId42"/>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Q7_Users_Data" name="Q7_Users_Data" connection="WorksheetConnection_Excel_Assignment_DimpleBathija.xlsx!Q7_Users_Data"/>
          <x15:modelTable id="Q7_Returns_Data" name="Q7_Returns_Data" connection="WorksheetConnection_Excel_Assignment_DimpleBathija.xlsx!Q7_Returns_Data"/>
          <x15:modelTable id="Q7_Orders_Data" name="Q7_Orders_Data" connection="WorksheetConnection_Excel_Assignment_DimpleBathija.xlsx!Q7_Orders_Data"/>
          <x15:modelTable id="Q7_Calendar_Data" name="Q7_Calendar_Data" connection="WorksheetConnection_Excel_Assignment_DimpleBathija.xlsx!Q7_Calendar_Data"/>
        </x15:modelTables>
        <x15:modelRelationships>
          <x15:modelRelationship fromTable="Q7_Orders_Data" fromColumn="Order ID" toTable="Q7_Returns_Data" toColumn="Order ID"/>
          <x15:modelRelationship fromTable="Q7_Orders_Data" fromColumn="Region" toTable="Q7_Users_Data" toColumn="Region"/>
          <x15:modelRelationship fromTable="Q7_Orders_Data" fromColumn="Order Date" toTable="Q7_Calendar_Data" toColumn="Order 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53" i="25" l="1"/>
  <c r="D254" i="25"/>
  <c r="D255" i="25"/>
  <c r="D256" i="25"/>
  <c r="D252" i="25"/>
  <c r="E245" i="25"/>
  <c r="E246" i="25"/>
  <c r="E247" i="25"/>
  <c r="E248" i="25"/>
  <c r="E244" i="25"/>
  <c r="D245" i="25"/>
  <c r="D246" i="25"/>
  <c r="D247" i="25"/>
  <c r="D248" i="25"/>
  <c r="D244" i="25"/>
  <c r="D13" i="25"/>
  <c r="E13" i="25" s="1"/>
  <c r="C263" i="25"/>
  <c r="D263" i="25"/>
  <c r="C265" i="25"/>
  <c r="D265" i="25"/>
  <c r="C266" i="25"/>
  <c r="D266" i="25"/>
  <c r="C267" i="25"/>
  <c r="D267" i="25"/>
  <c r="D264" i="25"/>
  <c r="C264" i="25"/>
  <c r="C261" i="25"/>
  <c r="D261" i="25"/>
  <c r="D260" i="25"/>
  <c r="C260" i="25"/>
  <c r="C253" i="25"/>
  <c r="C254" i="25"/>
  <c r="C255" i="25"/>
  <c r="C256" i="25"/>
  <c r="C252" i="25"/>
  <c r="D236" i="25"/>
  <c r="E236" i="25"/>
  <c r="F236" i="25"/>
  <c r="D238" i="25"/>
  <c r="E238" i="25"/>
  <c r="F238" i="25"/>
  <c r="D239" i="25"/>
  <c r="E239" i="25"/>
  <c r="F239" i="25"/>
  <c r="D240" i="25"/>
  <c r="E240" i="25"/>
  <c r="F240" i="25"/>
  <c r="E237" i="25"/>
  <c r="F237" i="25"/>
  <c r="D237" i="25"/>
  <c r="E243" i="25"/>
  <c r="C184" i="25"/>
  <c r="D184" i="25"/>
  <c r="C186" i="25"/>
  <c r="D186" i="25"/>
  <c r="E186" i="25" s="1"/>
  <c r="C187" i="25"/>
  <c r="D187" i="25"/>
  <c r="E187" i="25" s="1"/>
  <c r="C188" i="25"/>
  <c r="D188" i="25"/>
  <c r="E188" i="25" s="1"/>
  <c r="C189" i="25"/>
  <c r="D189" i="25"/>
  <c r="E189" i="25" s="1"/>
  <c r="C190" i="25"/>
  <c r="D190" i="25"/>
  <c r="E190" i="25" s="1"/>
  <c r="C191" i="25"/>
  <c r="D191" i="25"/>
  <c r="E191" i="25" s="1"/>
  <c r="C192" i="25"/>
  <c r="D192" i="25"/>
  <c r="E192" i="25" s="1"/>
  <c r="C193" i="25"/>
  <c r="D193" i="25"/>
  <c r="E193" i="25" s="1"/>
  <c r="C194" i="25"/>
  <c r="D194" i="25"/>
  <c r="E194" i="25" s="1"/>
  <c r="C195" i="25"/>
  <c r="D195" i="25"/>
  <c r="E195" i="25" s="1"/>
  <c r="C196" i="25"/>
  <c r="D196" i="25"/>
  <c r="E196" i="25" s="1"/>
  <c r="C197" i="25"/>
  <c r="D197" i="25"/>
  <c r="E197" i="25" s="1"/>
  <c r="C198" i="25"/>
  <c r="D198" i="25"/>
  <c r="E198" i="25" s="1"/>
  <c r="C199" i="25"/>
  <c r="D199" i="25"/>
  <c r="E199" i="25" s="1"/>
  <c r="C200" i="25"/>
  <c r="D200" i="25"/>
  <c r="E200" i="25" s="1"/>
  <c r="C201" i="25"/>
  <c r="D201" i="25"/>
  <c r="E201" i="25" s="1"/>
  <c r="C202" i="25"/>
  <c r="D202" i="25"/>
  <c r="E202" i="25" s="1"/>
  <c r="C203" i="25"/>
  <c r="D203" i="25"/>
  <c r="E203" i="25" s="1"/>
  <c r="C204" i="25"/>
  <c r="D204" i="25"/>
  <c r="E204" i="25" s="1"/>
  <c r="C205" i="25"/>
  <c r="D205" i="25"/>
  <c r="E205" i="25" s="1"/>
  <c r="C206" i="25"/>
  <c r="D206" i="25"/>
  <c r="E206" i="25" s="1"/>
  <c r="C207" i="25"/>
  <c r="D207" i="25"/>
  <c r="E207" i="25" s="1"/>
  <c r="C208" i="25"/>
  <c r="D208" i="25"/>
  <c r="E208" i="25" s="1"/>
  <c r="C209" i="25"/>
  <c r="D209" i="25"/>
  <c r="E209" i="25" s="1"/>
  <c r="C210" i="25"/>
  <c r="D210" i="25"/>
  <c r="E210" i="25" s="1"/>
  <c r="C211" i="25"/>
  <c r="D211" i="25"/>
  <c r="E211" i="25" s="1"/>
  <c r="C212" i="25"/>
  <c r="D212" i="25"/>
  <c r="E212" i="25" s="1"/>
  <c r="C213" i="25"/>
  <c r="D213" i="25"/>
  <c r="E213" i="25" s="1"/>
  <c r="C214" i="25"/>
  <c r="D214" i="25"/>
  <c r="E214" i="25" s="1"/>
  <c r="C215" i="25"/>
  <c r="D215" i="25"/>
  <c r="E215" i="25" s="1"/>
  <c r="C216" i="25"/>
  <c r="D216" i="25"/>
  <c r="E216" i="25" s="1"/>
  <c r="C217" i="25"/>
  <c r="D217" i="25"/>
  <c r="E217" i="25" s="1"/>
  <c r="C218" i="25"/>
  <c r="D218" i="25"/>
  <c r="E218" i="25" s="1"/>
  <c r="C219" i="25"/>
  <c r="D219" i="25"/>
  <c r="E219" i="25" s="1"/>
  <c r="C220" i="25"/>
  <c r="D220" i="25"/>
  <c r="E220" i="25" s="1"/>
  <c r="C221" i="25"/>
  <c r="D221" i="25"/>
  <c r="E221" i="25" s="1"/>
  <c r="C222" i="25"/>
  <c r="D222" i="25"/>
  <c r="E222" i="25" s="1"/>
  <c r="C223" i="25"/>
  <c r="D223" i="25"/>
  <c r="E223" i="25" s="1"/>
  <c r="C224" i="25"/>
  <c r="D224" i="25"/>
  <c r="E224" i="25" s="1"/>
  <c r="C225" i="25"/>
  <c r="D225" i="25"/>
  <c r="E225" i="25" s="1"/>
  <c r="C226" i="25"/>
  <c r="D226" i="25"/>
  <c r="E226" i="25" s="1"/>
  <c r="C227" i="25"/>
  <c r="D227" i="25"/>
  <c r="E227" i="25" s="1"/>
  <c r="C228" i="25"/>
  <c r="D228" i="25"/>
  <c r="E228" i="25" s="1"/>
  <c r="C229" i="25"/>
  <c r="D229" i="25"/>
  <c r="E229" i="25" s="1"/>
  <c r="C230" i="25"/>
  <c r="D230" i="25"/>
  <c r="E230" i="25" s="1"/>
  <c r="C231" i="25"/>
  <c r="D231" i="25"/>
  <c r="E231" i="25" s="1"/>
  <c r="C232" i="25"/>
  <c r="D232" i="25"/>
  <c r="E232" i="25" s="1"/>
  <c r="C233" i="25"/>
  <c r="D233" i="25"/>
  <c r="E233" i="25" s="1"/>
  <c r="D185" i="25"/>
  <c r="E185" i="25" s="1"/>
  <c r="C185" i="25"/>
  <c r="C179" i="25"/>
  <c r="C181" i="25"/>
  <c r="D181" i="25"/>
  <c r="C182" i="25"/>
  <c r="D182" i="25"/>
  <c r="D180" i="25"/>
  <c r="C180" i="25"/>
  <c r="C169" i="25"/>
  <c r="D169" i="25"/>
  <c r="D170" i="25"/>
  <c r="E170" i="25" s="1"/>
  <c r="D171" i="25"/>
  <c r="E171" i="25" s="1"/>
  <c r="D172" i="25"/>
  <c r="E172" i="25" s="1"/>
  <c r="D173" i="25"/>
  <c r="E173" i="25" s="1"/>
  <c r="D174" i="25"/>
  <c r="E174" i="25" s="1"/>
  <c r="D175" i="25"/>
  <c r="E175" i="25" s="1"/>
  <c r="D176" i="25"/>
  <c r="E176" i="25" s="1"/>
  <c r="C171" i="25"/>
  <c r="C172" i="25"/>
  <c r="C173" i="25"/>
  <c r="C174" i="25"/>
  <c r="C175" i="25"/>
  <c r="C176" i="25"/>
  <c r="C170" i="25"/>
  <c r="C163" i="25"/>
  <c r="D163" i="25"/>
  <c r="C165" i="25"/>
  <c r="D165" i="25"/>
  <c r="C166" i="25"/>
  <c r="D166" i="25"/>
  <c r="D164" i="25"/>
  <c r="C164" i="25"/>
  <c r="D151" i="25"/>
  <c r="D156" i="25"/>
  <c r="D145" i="25"/>
  <c r="E145" i="25"/>
  <c r="F145" i="25"/>
  <c r="E147" i="25"/>
  <c r="F147" i="25"/>
  <c r="E148" i="25"/>
  <c r="F148" i="25"/>
  <c r="E149" i="25"/>
  <c r="F149" i="25"/>
  <c r="E150" i="25"/>
  <c r="F150" i="25"/>
  <c r="E151" i="25"/>
  <c r="F151" i="25"/>
  <c r="E152" i="25"/>
  <c r="F152" i="25"/>
  <c r="E153" i="25"/>
  <c r="F153" i="25"/>
  <c r="E154" i="25"/>
  <c r="F154" i="25"/>
  <c r="E155" i="25"/>
  <c r="F155" i="25"/>
  <c r="E156" i="25"/>
  <c r="F156" i="25"/>
  <c r="E157" i="25"/>
  <c r="F157" i="25"/>
  <c r="E158" i="25"/>
  <c r="F158" i="25"/>
  <c r="E159" i="25"/>
  <c r="F159" i="25"/>
  <c r="E160" i="25"/>
  <c r="F160" i="25"/>
  <c r="E146" i="25"/>
  <c r="F146" i="25"/>
  <c r="D146" i="25"/>
  <c r="C127" i="25"/>
  <c r="D127" i="25"/>
  <c r="C128" i="25"/>
  <c r="D128" i="25"/>
  <c r="C129" i="25"/>
  <c r="D129" i="25"/>
  <c r="C130" i="25"/>
  <c r="D130" i="25"/>
  <c r="C131" i="25"/>
  <c r="D131" i="25"/>
  <c r="C132" i="25"/>
  <c r="D132" i="25"/>
  <c r="C133" i="25"/>
  <c r="D133" i="25"/>
  <c r="C134" i="25"/>
  <c r="D134" i="25"/>
  <c r="C135" i="25"/>
  <c r="D135" i="25"/>
  <c r="C136" i="25"/>
  <c r="D136" i="25"/>
  <c r="C137" i="25"/>
  <c r="D137" i="25"/>
  <c r="C138" i="25"/>
  <c r="D138" i="25"/>
  <c r="C139" i="25"/>
  <c r="D139" i="25"/>
  <c r="C140" i="25"/>
  <c r="D140" i="25"/>
  <c r="C141" i="25"/>
  <c r="D141" i="25"/>
  <c r="C142" i="25"/>
  <c r="D142" i="25"/>
  <c r="D126" i="25"/>
  <c r="C126" i="25"/>
  <c r="D123" i="25"/>
  <c r="D122" i="25"/>
  <c r="C123" i="25"/>
  <c r="C120" i="25"/>
  <c r="D120" i="25"/>
  <c r="C121" i="25"/>
  <c r="D121" i="25"/>
  <c r="C122" i="25"/>
  <c r="D119" i="25"/>
  <c r="C119" i="25"/>
  <c r="C3" i="25"/>
  <c r="D3" i="25" s="1"/>
  <c r="C4" i="25"/>
  <c r="C5" i="25"/>
  <c r="D114" i="25"/>
  <c r="D115" i="25"/>
  <c r="D113" i="25"/>
  <c r="C114" i="25"/>
  <c r="C115" i="25"/>
  <c r="C113" i="25"/>
  <c r="C106" i="25"/>
  <c r="C107" i="25"/>
  <c r="C105" i="25"/>
  <c r="D106" i="25"/>
  <c r="D107" i="25"/>
  <c r="D105" i="25"/>
  <c r="D84" i="25"/>
  <c r="E84" i="25"/>
  <c r="F84" i="25"/>
  <c r="D85" i="25"/>
  <c r="E85" i="25"/>
  <c r="F85" i="25"/>
  <c r="E86" i="25"/>
  <c r="F86" i="25"/>
  <c r="E87" i="25"/>
  <c r="F87" i="25"/>
  <c r="E88" i="25"/>
  <c r="F88" i="25"/>
  <c r="D89" i="25"/>
  <c r="E89" i="25"/>
  <c r="F89" i="25"/>
  <c r="D90" i="25"/>
  <c r="E90" i="25"/>
  <c r="F90" i="25"/>
  <c r="D91" i="25"/>
  <c r="E91" i="25"/>
  <c r="F91" i="25"/>
  <c r="D92" i="25"/>
  <c r="E92" i="25"/>
  <c r="F92" i="25"/>
  <c r="D93" i="25"/>
  <c r="E93" i="25"/>
  <c r="F93" i="25"/>
  <c r="D94" i="25"/>
  <c r="E94" i="25"/>
  <c r="F94" i="25"/>
  <c r="D95" i="25"/>
  <c r="E95" i="25"/>
  <c r="F95" i="25"/>
  <c r="D96" i="25"/>
  <c r="E96" i="25"/>
  <c r="F96" i="25"/>
  <c r="D97" i="25"/>
  <c r="E97" i="25"/>
  <c r="F97" i="25"/>
  <c r="D98" i="25"/>
  <c r="E98" i="25"/>
  <c r="F98" i="25"/>
  <c r="E99" i="25"/>
  <c r="F99" i="25"/>
  <c r="E100" i="25"/>
  <c r="F100" i="25"/>
  <c r="E101" i="25"/>
  <c r="F101" i="25"/>
  <c r="C77" i="25"/>
  <c r="D77" i="25" s="1"/>
  <c r="C78" i="25"/>
  <c r="D78" i="25" s="1"/>
  <c r="C79" i="25"/>
  <c r="D79" i="25" s="1"/>
  <c r="C76" i="25"/>
  <c r="D76" i="25" s="1"/>
  <c r="G23" i="25"/>
  <c r="H23" i="25"/>
  <c r="G24" i="25"/>
  <c r="H24" i="25"/>
  <c r="G25" i="25"/>
  <c r="H25" i="25"/>
  <c r="G26" i="25"/>
  <c r="H26" i="25"/>
  <c r="G27" i="25"/>
  <c r="H27" i="25"/>
  <c r="H22" i="25"/>
  <c r="E23" i="25"/>
  <c r="F23" i="25"/>
  <c r="E24" i="25"/>
  <c r="F24" i="25"/>
  <c r="E25" i="25"/>
  <c r="F25" i="25"/>
  <c r="E26" i="25"/>
  <c r="F26" i="25"/>
  <c r="E27" i="25"/>
  <c r="F27" i="25"/>
  <c r="F22" i="25"/>
  <c r="G22" i="25"/>
  <c r="E22" i="25"/>
  <c r="C64" i="25"/>
  <c r="D64" i="25"/>
  <c r="C66" i="25"/>
  <c r="D66" i="25"/>
  <c r="C67" i="25"/>
  <c r="D67" i="25"/>
  <c r="C68" i="25"/>
  <c r="D68" i="25"/>
  <c r="C69" i="25"/>
  <c r="D69" i="25"/>
  <c r="C70" i="25"/>
  <c r="D70" i="25"/>
  <c r="C71" i="25"/>
  <c r="D71" i="25"/>
  <c r="D65" i="25"/>
  <c r="C65" i="25"/>
  <c r="E31" i="25"/>
  <c r="F31" i="25"/>
  <c r="D31" i="25"/>
  <c r="E33" i="25"/>
  <c r="F33" i="25"/>
  <c r="E34" i="25"/>
  <c r="F34" i="25"/>
  <c r="E35" i="25"/>
  <c r="F35" i="25"/>
  <c r="E36" i="25"/>
  <c r="F36" i="25"/>
  <c r="D37" i="25"/>
  <c r="E37" i="25"/>
  <c r="F37" i="25"/>
  <c r="E38" i="25"/>
  <c r="F38" i="25"/>
  <c r="E39" i="25"/>
  <c r="F39" i="25"/>
  <c r="E40" i="25"/>
  <c r="F40" i="25"/>
  <c r="D41" i="25"/>
  <c r="E41" i="25"/>
  <c r="F41" i="25"/>
  <c r="E42" i="25"/>
  <c r="F42" i="25"/>
  <c r="E43" i="25"/>
  <c r="F43" i="25"/>
  <c r="E44" i="25"/>
  <c r="F44" i="25"/>
  <c r="E45" i="25"/>
  <c r="F45" i="25"/>
  <c r="D46" i="25"/>
  <c r="E46" i="25"/>
  <c r="F46" i="25"/>
  <c r="E47" i="25"/>
  <c r="F47" i="25"/>
  <c r="E48" i="25"/>
  <c r="F48" i="25"/>
  <c r="E49" i="25"/>
  <c r="F49" i="25"/>
  <c r="E50" i="25"/>
  <c r="F50" i="25"/>
  <c r="D51" i="25"/>
  <c r="E51" i="25"/>
  <c r="F51" i="25"/>
  <c r="E52" i="25"/>
  <c r="F52" i="25"/>
  <c r="E53" i="25"/>
  <c r="F53" i="25"/>
  <c r="E54" i="25"/>
  <c r="F54" i="25"/>
  <c r="E55" i="25"/>
  <c r="F55" i="25"/>
  <c r="D56" i="25"/>
  <c r="E56" i="25"/>
  <c r="F56" i="25"/>
  <c r="E57" i="25"/>
  <c r="F57" i="25"/>
  <c r="E58" i="25"/>
  <c r="F58" i="25"/>
  <c r="E59" i="25"/>
  <c r="F59" i="25"/>
  <c r="E60" i="25"/>
  <c r="F60" i="25"/>
  <c r="E32" i="25"/>
  <c r="F32" i="25"/>
  <c r="D32" i="25"/>
  <c r="C14" i="25"/>
  <c r="D14" i="25"/>
  <c r="E14" i="25" s="1"/>
  <c r="C15" i="25"/>
  <c r="D15" i="25"/>
  <c r="E15" i="25" s="1"/>
  <c r="C16" i="25"/>
  <c r="D16" i="25"/>
  <c r="E16" i="25" s="1"/>
  <c r="C13" i="25"/>
  <c r="C2" i="25"/>
  <c r="C6" i="25" l="1"/>
  <c r="D2" i="25"/>
  <c r="G43" i="25"/>
  <c r="G57" i="25"/>
  <c r="G42" i="25"/>
  <c r="G50" i="25"/>
  <c r="G46" i="25"/>
  <c r="G34" i="25"/>
  <c r="G56" i="25"/>
  <c r="G41" i="25"/>
  <c r="G47" i="25"/>
  <c r="G55" i="25"/>
  <c r="G33" i="25"/>
  <c r="G48" i="25"/>
  <c r="G35" i="25"/>
  <c r="G53" i="25"/>
  <c r="G60" i="25"/>
  <c r="G52" i="25"/>
  <c r="G59" i="25"/>
  <c r="G39" i="25"/>
  <c r="G51" i="25"/>
  <c r="G44" i="25"/>
  <c r="G38" i="25"/>
  <c r="G45" i="25"/>
  <c r="G58" i="25"/>
  <c r="G32" i="25"/>
  <c r="G36" i="25"/>
  <c r="G49" i="25"/>
  <c r="G54" i="25"/>
  <c r="G40" i="25"/>
  <c r="G37" i="25"/>
  <c r="D143" i="25"/>
  <c r="E126" i="25"/>
  <c r="F126" i="25" l="1"/>
  <c r="E127" i="25"/>
  <c r="F127" i="25" l="1"/>
  <c r="E128" i="25"/>
  <c r="F128" i="25" l="1"/>
  <c r="E129" i="25"/>
  <c r="E130" i="25" l="1"/>
  <c r="F129" i="25"/>
  <c r="E131" i="25" l="1"/>
  <c r="F130" i="25"/>
  <c r="E132" i="25" l="1"/>
  <c r="F131" i="25"/>
  <c r="E133" i="25" l="1"/>
  <c r="F132" i="25"/>
  <c r="E134" i="25" l="1"/>
  <c r="F133" i="25"/>
  <c r="E135" i="25" l="1"/>
  <c r="F134" i="25"/>
  <c r="E136" i="25" l="1"/>
  <c r="F135" i="25"/>
  <c r="E137" i="25" l="1"/>
  <c r="F136" i="25"/>
  <c r="E138" i="25" l="1"/>
  <c r="F137" i="25"/>
  <c r="E139" i="25" l="1"/>
  <c r="F138" i="25"/>
  <c r="E140" i="25" l="1"/>
  <c r="F139" i="25"/>
  <c r="E141" i="25" l="1"/>
  <c r="F140" i="25"/>
  <c r="E142" i="25" l="1"/>
  <c r="F142" i="25" s="1"/>
  <c r="F141" i="2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DBD8D65-E25C-4FB0-810E-BE3DF0D163B0}" keepAlive="1" name="Query - Q7 Calendar_Data" description="Connection to the 'Q7 Calendar_Data' query in the workbook." type="5" refreshedVersion="7" background="1" saveData="1">
    <dbPr connection="Provider=Microsoft.Mashup.OleDb.1;Data Source=$Workbook$;Location=&quot;Q7 Calendar_Data&quot;;Extended Properties=&quot;&quot;" command="SELECT * FROM [Q7 Calendar_Data]"/>
  </connection>
  <connection id="2" xr16:uid="{BBA888B7-30BD-473F-BBEC-2FE876578148}" keepAlive="1" name="Query - Q7 Orders_Data" description="Connection to the 'Q7 Orders_Data' query in the workbook." type="5" refreshedVersion="7" background="1" saveData="1">
    <dbPr connection="Provider=Microsoft.Mashup.OleDb.1;Data Source=$Workbook$;Location=&quot;Q7 Orders_Data&quot;;Extended Properties=&quot;&quot;" command="SELECT * FROM [Q7 Orders_Data]"/>
  </connection>
  <connection id="3" xr16:uid="{C61D49CB-628C-4326-986D-54FCF54F9B71}" keepAlive="1" name="Query - Q7 Returns_Data" description="Connection to the 'Q7 Returns_Data' query in the workbook." type="5" refreshedVersion="7" background="1" saveData="1">
    <dbPr connection="Provider=Microsoft.Mashup.OleDb.1;Data Source=$Workbook$;Location=&quot;Q7 Returns_Data&quot;;Extended Properties=&quot;&quot;" command="SELECT * FROM [Q7 Returns_Data]"/>
  </connection>
  <connection id="4" xr16:uid="{33795DED-9E51-4617-98F4-778F0DFE5CA8}" keepAlive="1" name="Query - Q7 Users_Data" description="Connection to the 'Q7 Users_Data' query in the workbook." type="5" refreshedVersion="7" background="1" saveData="1">
    <dbPr connection="Provider=Microsoft.Mashup.OleDb.1;Data Source=$Workbook$;Location=&quot;Q7 Users_Data&quot;;Extended Properties=&quot;&quot;" command="SELECT * FROM [Q7 Users_Data]"/>
  </connection>
  <connection id="5" xr16:uid="{7EFF8773-10DC-4282-90AC-102CAD0D76DA}"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6" xr16:uid="{57931512-0B3C-45B6-8899-0F7CF0B9713B}" name="WorksheetConnection_Excel_Assignment_DimpleBathija.xlsx!Q7_Calendar_Data" type="102" refreshedVersion="7" minRefreshableVersion="5">
    <extLst>
      <ext xmlns:x15="http://schemas.microsoft.com/office/spreadsheetml/2010/11/main" uri="{DE250136-89BD-433C-8126-D09CA5730AF9}">
        <x15:connection id="Q7_Calendar_Data">
          <x15:rangePr sourceName="_xlcn.WorksheetConnection_Excel_Assignment_DimpleBathija.xlsxQ7_Calendar_Data1"/>
        </x15:connection>
      </ext>
    </extLst>
  </connection>
  <connection id="7" xr16:uid="{7F009A2E-4E86-493E-9772-92CC6FE263D4}" name="WorksheetConnection_Excel_Assignment_DimpleBathija.xlsx!Q7_Orders_Data" type="102" refreshedVersion="7" minRefreshableVersion="5">
    <extLst>
      <ext xmlns:x15="http://schemas.microsoft.com/office/spreadsheetml/2010/11/main" uri="{DE250136-89BD-433C-8126-D09CA5730AF9}">
        <x15:connection id="Q7_Orders_Data">
          <x15:rangePr sourceName="_xlcn.WorksheetConnection_Excel_Assignment_DimpleBathija.xlsxQ7_Orders_Data1"/>
        </x15:connection>
      </ext>
    </extLst>
  </connection>
  <connection id="8" xr16:uid="{CAB431DF-0C4C-498A-AA51-FF8659A6206B}" name="WorksheetConnection_Excel_Assignment_DimpleBathija.xlsx!Q7_Returns_Data" type="102" refreshedVersion="7" minRefreshableVersion="5">
    <extLst>
      <ext xmlns:x15="http://schemas.microsoft.com/office/spreadsheetml/2010/11/main" uri="{DE250136-89BD-433C-8126-D09CA5730AF9}">
        <x15:connection id="Q7_Returns_Data">
          <x15:rangePr sourceName="_xlcn.WorksheetConnection_Excel_Assignment_DimpleBathija.xlsxQ7_Returns_Data1"/>
        </x15:connection>
      </ext>
    </extLst>
  </connection>
  <connection id="9" xr16:uid="{54D727DC-F227-4FEA-B4FD-EFDB634D3108}" name="WorksheetConnection_Excel_Assignment_DimpleBathija.xlsx!Q7_Users_Data" type="102" refreshedVersion="7" minRefreshableVersion="5">
    <extLst>
      <ext xmlns:x15="http://schemas.microsoft.com/office/spreadsheetml/2010/11/main" uri="{DE250136-89BD-433C-8126-D09CA5730AF9}">
        <x15:connection id="Q7_Users_Data">
          <x15:rangePr sourceName="_xlcn.WorksheetConnection_Excel_Assignment_DimpleBathija.xlsxQ7_Users_Data1"/>
        </x15:connection>
      </ext>
    </extLst>
  </connection>
</connections>
</file>

<file path=xl/sharedStrings.xml><?xml version="1.0" encoding="utf-8"?>
<sst xmlns="http://schemas.openxmlformats.org/spreadsheetml/2006/main" count="259" uniqueCount="170">
  <si>
    <t>Region</t>
  </si>
  <si>
    <t>South</t>
  </si>
  <si>
    <t>East</t>
  </si>
  <si>
    <t>Small Business</t>
  </si>
  <si>
    <t>Import file ' Sales Data set ' with use of Power Query.</t>
  </si>
  <si>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</si>
  <si>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</si>
  <si>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</si>
  <si>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</si>
  <si>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</si>
  <si>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</si>
  <si>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</si>
  <si>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</si>
  <si>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</si>
  <si>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</si>
  <si>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</si>
  <si>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</si>
  <si>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Order Priority</t>
  </si>
  <si>
    <t>Ship Mode</t>
  </si>
  <si>
    <t>Customer Segment</t>
  </si>
  <si>
    <t>City</t>
  </si>
  <si>
    <t>Product Category</t>
  </si>
  <si>
    <t>Product Sub-Category</t>
  </si>
  <si>
    <t>Product Container</t>
  </si>
  <si>
    <t>High</t>
  </si>
  <si>
    <t>Express Air</t>
  </si>
  <si>
    <t>Corporate</t>
  </si>
  <si>
    <t>West</t>
  </si>
  <si>
    <t>Washington</t>
  </si>
  <si>
    <t>Office Supplies</t>
  </si>
  <si>
    <t>Pens &amp; Art Supplies</t>
  </si>
  <si>
    <t>Wrap Bag</t>
  </si>
  <si>
    <t>NotSpecified</t>
  </si>
  <si>
    <t>Delivery Truck</t>
  </si>
  <si>
    <t>Home Office</t>
  </si>
  <si>
    <t>California</t>
  </si>
  <si>
    <t>Furniture</t>
  </si>
  <si>
    <t>Chairs &amp; Chairmats</t>
  </si>
  <si>
    <t>Jumbo Drum</t>
  </si>
  <si>
    <t>Critical</t>
  </si>
  <si>
    <t>Regular Air</t>
  </si>
  <si>
    <t>New Jersey</t>
  </si>
  <si>
    <t>Office Furnishings</t>
  </si>
  <si>
    <t>Small Pack</t>
  </si>
  <si>
    <t>Medium</t>
  </si>
  <si>
    <t>Central</t>
  </si>
  <si>
    <t>Minnesota</t>
  </si>
  <si>
    <t>Small Box</t>
  </si>
  <si>
    <t>Rubber Bands</t>
  </si>
  <si>
    <t>New York</t>
  </si>
  <si>
    <t>Envelopes</t>
  </si>
  <si>
    <t>Technology</t>
  </si>
  <si>
    <t>Telephones and Communication</t>
  </si>
  <si>
    <t>Montana</t>
  </si>
  <si>
    <t>Office Machines</t>
  </si>
  <si>
    <t>Medium Box</t>
  </si>
  <si>
    <t>Paper</t>
  </si>
  <si>
    <t>Oregon</t>
  </si>
  <si>
    <t>Low</t>
  </si>
  <si>
    <t>Binders and Binder Accessories</t>
  </si>
  <si>
    <t>Consumer</t>
  </si>
  <si>
    <t>Jumbo Box</t>
  </si>
  <si>
    <t>Texas</t>
  </si>
  <si>
    <t>Virginia</t>
  </si>
  <si>
    <t>Labels</t>
  </si>
  <si>
    <t>Storage &amp; Organization</t>
  </si>
  <si>
    <t>Vermont</t>
  </si>
  <si>
    <t>Ohio</t>
  </si>
  <si>
    <t>Tables</t>
  </si>
  <si>
    <t>Louisiana</t>
  </si>
  <si>
    <t>Scissors, Rulers and Trimmers</t>
  </si>
  <si>
    <t>Illinois</t>
  </si>
  <si>
    <t>Computer Peripherals</t>
  </si>
  <si>
    <t>Kansas</t>
  </si>
  <si>
    <t>Maine</t>
  </si>
  <si>
    <t>Massachusetts</t>
  </si>
  <si>
    <t>Bookcases</t>
  </si>
  <si>
    <t>New Hampshire</t>
  </si>
  <si>
    <t>Utah</t>
  </si>
  <si>
    <t>Connecticut</t>
  </si>
  <si>
    <t>Pennsylvania</t>
  </si>
  <si>
    <t>Large Box</t>
  </si>
  <si>
    <t>Tennessee</t>
  </si>
  <si>
    <t>Colorado</t>
  </si>
  <si>
    <t>Appliances</t>
  </si>
  <si>
    <t>Michigan</t>
  </si>
  <si>
    <t>Oklahoma</t>
  </si>
  <si>
    <t>North Carolina</t>
  </si>
  <si>
    <t>Iowa</t>
  </si>
  <si>
    <t>Florida</t>
  </si>
  <si>
    <t>New Mexico</t>
  </si>
  <si>
    <t>Arizona</t>
  </si>
  <si>
    <t>Georgia</t>
  </si>
  <si>
    <t>Maryland</t>
  </si>
  <si>
    <t>Rhode Island</t>
  </si>
  <si>
    <t>Nebraska</t>
  </si>
  <si>
    <t>Missouri</t>
  </si>
  <si>
    <t>Nevada</t>
  </si>
  <si>
    <t>Copiers and Fax</t>
  </si>
  <si>
    <t>Kentucky</t>
  </si>
  <si>
    <t>West Virginia</t>
  </si>
  <si>
    <t>Mississippi</t>
  </si>
  <si>
    <t>Indiana</t>
  </si>
  <si>
    <t>South Carolina</t>
  </si>
  <si>
    <t>Arkansas</t>
  </si>
  <si>
    <t>District of Columbia</t>
  </si>
  <si>
    <t>Delaware</t>
  </si>
  <si>
    <t>Alabama</t>
  </si>
  <si>
    <t>Idaho</t>
  </si>
  <si>
    <t>Wisconsin</t>
  </si>
  <si>
    <t>South Dakota</t>
  </si>
  <si>
    <t>Wyoming</t>
  </si>
  <si>
    <t>North Dakota</t>
  </si>
  <si>
    <t>Manager</t>
  </si>
  <si>
    <t>Chris</t>
  </si>
  <si>
    <t>Erin</t>
  </si>
  <si>
    <t>Sam</t>
  </si>
  <si>
    <t>William</t>
  </si>
  <si>
    <t>Week of Month</t>
  </si>
  <si>
    <t>Month Name</t>
  </si>
  <si>
    <t>Wednesday</t>
  </si>
  <si>
    <t>January</t>
  </si>
  <si>
    <t>Saturday</t>
  </si>
  <si>
    <t>June</t>
  </si>
  <si>
    <t>Sunday</t>
  </si>
  <si>
    <t>February</t>
  </si>
  <si>
    <t>Tuesday</t>
  </si>
  <si>
    <t>May</t>
  </si>
  <si>
    <t>April</t>
  </si>
  <si>
    <t>Thursday</t>
  </si>
  <si>
    <t>Friday</t>
  </si>
  <si>
    <t>March</t>
  </si>
  <si>
    <t>Monday</t>
  </si>
  <si>
    <t>Total Sales</t>
  </si>
  <si>
    <t>Total Profit</t>
  </si>
  <si>
    <t>Total Orders</t>
  </si>
  <si>
    <t>Average Order Value</t>
  </si>
  <si>
    <t>Return Rate</t>
  </si>
  <si>
    <t>Returns Count</t>
  </si>
  <si>
    <t>KPIs</t>
  </si>
  <si>
    <t>Copy of KPI using cell reference for Dashboard</t>
  </si>
  <si>
    <t>Total Revenue</t>
  </si>
  <si>
    <t>Grand Total</t>
  </si>
  <si>
    <t>Copy of Table using cell reference for Dashboard</t>
  </si>
  <si>
    <t>Month</t>
  </si>
  <si>
    <t>Percentage of Profit</t>
  </si>
  <si>
    <t>Day</t>
  </si>
  <si>
    <t>Total Expense</t>
  </si>
  <si>
    <t>Dashboard LINK</t>
  </si>
  <si>
    <t>Sum of Quantity Ordered</t>
  </si>
  <si>
    <t>Average of Discount</t>
  </si>
  <si>
    <t>KPI</t>
  </si>
  <si>
    <t>Average of Delivery Time</t>
  </si>
  <si>
    <t>Average of Product Base Margin</t>
  </si>
  <si>
    <t>Sub-Category</t>
  </si>
  <si>
    <t>Category</t>
  </si>
  <si>
    <t>Values</t>
  </si>
  <si>
    <t>State/Province</t>
  </si>
  <si>
    <t>A</t>
  </si>
  <si>
    <t>Profit %</t>
  </si>
  <si>
    <t>Asheville</t>
  </si>
  <si>
    <t>Dunwoody</t>
  </si>
  <si>
    <t>Pensacola</t>
  </si>
  <si>
    <t>Rome</t>
  </si>
  <si>
    <t>Tamarac</t>
  </si>
  <si>
    <t>Belle Glade</t>
  </si>
  <si>
    <t>Kissimmee</t>
  </si>
  <si>
    <t>Owensboro</t>
  </si>
  <si>
    <t>Pomona</t>
  </si>
  <si>
    <t>Sunrise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</si>
</sst>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 #,##0.00"/>
    <numFmt numFmtId="165" formatCode="[$$-409]#,##0.00"/>
    <numFmt numFmtId="166" formatCode="\$#,##0.00;\-\$#,##0.00;\$#,##0.00"/>
    <numFmt numFmtId="168" formatCode="[$$-1409]#,##0"/>
    <numFmt numFmtId="169" formatCode="&quot;₹&quot;\ #,##0.00;#,##0.00\ \-&quot;₹&quot;;&quot;₹&quot;\ #,##0.00"/>
    <numFmt numFmtId="175" formatCode="[$$-409]#,##0"/>
  </numFmts>
  <fonts count="8" x14ac:knownFonts="1">
    <font>
      <sz val="11"/>
      <color theme="1"/>
      <name val="Calibri"/>
      <family val="2"/>
      <scheme val="minor"/>
    </font>
    <font>
      <sz val="11"/>
      <color theme="1"/>
      <name val="Calibri"/>
      <scheme val="minor"/>
    </font>
    <font>
      <u/>
      <sz val="11"/>
      <color theme="10"/>
      <name val="Calibri"/>
      <family val="2"/>
      <scheme val="minor"/>
    </font>
    <font>
      <sz val="10"/>
      <name val="MS Sans Serif"/>
    </font>
    <font>
      <sz val="11"/>
      <name val="Arial"/>
      <family val="2"/>
    </font>
    <font>
      <b/>
      <sz val="12"/>
      <name val="Arial"/>
      <family val="2"/>
    </font>
    <font>
      <sz val="11"/>
      <color theme="1"/>
      <name val="Calibri"/>
      <family val="2"/>
      <scheme val="minor"/>
    </font>
    <font>
      <u/>
      <sz val="26"/>
      <color theme="10"/>
      <name val="Calibri"/>
      <family val="2"/>
      <scheme val="minor"/>
    </font>
  </fonts>
  <fills count="6">
    <fill>
      <patternFill patternType="none"/>
    </fill>
    <fill>
      <patternFill patternType="gray125"/>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rgb="FF2F6074"/>
        <bgColor indexed="64"/>
      </patternFill>
    </fill>
  </fills>
  <borders count="1">
    <border>
      <left/>
      <right/>
      <top/>
      <bottom/>
      <diagonal/>
    </border>
  </borders>
  <cellStyleXfs count="5">
    <xf numFmtId="0" fontId="0" fillId="0" borderId="0"/>
    <xf numFmtId="0" fontId="1" fillId="0" borderId="0"/>
    <xf numFmtId="0" fontId="2" fillId="0" borderId="0" applyNumberFormat="0" applyFill="0" applyBorder="0" applyAlignment="0" applyProtection="0"/>
    <xf numFmtId="0" fontId="3" fillId="0" borderId="0"/>
    <xf numFmtId="9" fontId="6" fillId="0" borderId="0" applyFont="0" applyFill="0" applyBorder="0" applyAlignment="0" applyProtection="0"/>
  </cellStyleXfs>
  <cellXfs count="27">
    <xf numFmtId="0" fontId="0" fillId="0" borderId="0" xfId="0"/>
    <xf numFmtId="0" fontId="4" fillId="0" borderId="0" xfId="1" applyFont="1"/>
    <xf numFmtId="0" fontId="4" fillId="2" borderId="0" xfId="1" applyFont="1" applyFill="1"/>
    <xf numFmtId="0" fontId="4" fillId="2" borderId="0" xfId="1" quotePrefix="1" applyFont="1" applyFill="1"/>
    <xf numFmtId="0" fontId="5" fillId="0" borderId="0" xfId="1" applyFont="1"/>
    <xf numFmtId="3" fontId="0" fillId="0" borderId="0" xfId="0" applyNumberFormat="1"/>
    <xf numFmtId="0" fontId="0" fillId="0" borderId="0" xfId="0" pivotButton="1"/>
    <xf numFmtId="0" fontId="0" fillId="0" borderId="0" xfId="0" applyAlignment="1">
      <alignment horizontal="left"/>
    </xf>
    <xf numFmtId="1" fontId="0" fillId="0" borderId="0" xfId="0" applyNumberFormat="1"/>
    <xf numFmtId="10" fontId="0" fillId="0" borderId="0" xfId="0" applyNumberFormat="1"/>
    <xf numFmtId="0" fontId="0" fillId="2" borderId="0" xfId="0" applyFill="1"/>
    <xf numFmtId="0" fontId="0" fillId="5" borderId="0" xfId="0" applyFill="1"/>
    <xf numFmtId="165" fontId="0" fillId="0" borderId="0" xfId="0" applyNumberFormat="1"/>
    <xf numFmtId="9" fontId="0" fillId="0" borderId="0" xfId="4" applyFont="1"/>
    <xf numFmtId="9" fontId="0" fillId="0" borderId="0" xfId="0" applyNumberFormat="1"/>
    <xf numFmtId="0" fontId="0" fillId="0" borderId="0" xfId="0" applyAlignment="1"/>
    <xf numFmtId="166" fontId="0" fillId="0" borderId="0" xfId="0" applyNumberFormat="1"/>
    <xf numFmtId="0" fontId="7" fillId="3" borderId="0" xfId="2" applyFont="1" applyFill="1"/>
    <xf numFmtId="2" fontId="0" fillId="0" borderId="0" xfId="0" applyNumberFormat="1"/>
    <xf numFmtId="0" fontId="0" fillId="0" borderId="0" xfId="0" applyNumberFormat="1"/>
    <xf numFmtId="168" fontId="0" fillId="0" borderId="0" xfId="0" applyNumberFormat="1"/>
    <xf numFmtId="0" fontId="0" fillId="0" borderId="0" xfId="0" applyAlignment="1">
      <alignment horizontal="center"/>
    </xf>
    <xf numFmtId="0" fontId="0" fillId="4" borderId="0" xfId="0" applyFill="1" applyAlignment="1">
      <alignment horizontal="center"/>
    </xf>
    <xf numFmtId="0" fontId="0" fillId="5" borderId="0" xfId="0" applyFill="1" applyAlignment="1">
      <alignment horizontal="center"/>
    </xf>
    <xf numFmtId="169" fontId="0" fillId="0" borderId="0" xfId="0" applyNumberFormat="1"/>
    <xf numFmtId="0" fontId="0" fillId="0" borderId="0" xfId="4" applyNumberFormat="1" applyFont="1"/>
    <xf numFmtId="175" fontId="0" fillId="0" borderId="0" xfId="0" applyNumberFormat="1"/>
  </cellXfs>
  <cellStyles count="5">
    <cellStyle name="Hyperlink" xfId="2" builtinId="8"/>
    <cellStyle name="Normal" xfId="0" builtinId="0"/>
    <cellStyle name="Normal 2" xfId="1" xr:uid="{EF822AF3-1498-4972-A982-3040A461B5AD}"/>
    <cellStyle name="Normal 3" xfId="3" xr:uid="{1B775394-9A78-4407-8330-773FF15E0E99}"/>
    <cellStyle name="Per cent" xfId="4" builtinId="5"/>
  </cellStyles>
  <dxfs count="36">
    <dxf>
      <numFmt numFmtId="175" formatCode="[$$-409]#,##0"/>
    </dxf>
    <dxf>
      <numFmt numFmtId="175" formatCode="[$$-409]#,##0"/>
    </dxf>
    <dxf>
      <numFmt numFmtId="2" formatCode="0.00"/>
    </dxf>
    <dxf>
      <numFmt numFmtId="13" formatCode="0%"/>
    </dxf>
    <dxf>
      <numFmt numFmtId="13" formatCode="0%"/>
    </dxf>
    <dxf>
      <numFmt numFmtId="168" formatCode="[$$-1409]#,##0"/>
    </dxf>
    <dxf>
      <numFmt numFmtId="13" formatCode="0%"/>
    </dxf>
    <dxf>
      <numFmt numFmtId="13" formatCode="0%"/>
    </dxf>
    <dxf>
      <numFmt numFmtId="168" formatCode="[$$-1409]#,##0"/>
    </dxf>
    <dxf>
      <numFmt numFmtId="13" formatCode="0%"/>
    </dxf>
    <dxf>
      <numFmt numFmtId="165" formatCode="[$$-409]#,##0.00"/>
    </dxf>
    <dxf>
      <numFmt numFmtId="165" formatCode="[$$-409]#,##0.00"/>
    </dxf>
    <dxf>
      <numFmt numFmtId="165" formatCode="[$$-409]#,##0.00"/>
    </dxf>
    <dxf>
      <numFmt numFmtId="13" formatCode="0%"/>
    </dxf>
    <dxf>
      <numFmt numFmtId="13" formatCode="0%"/>
    </dxf>
    <dxf>
      <numFmt numFmtId="168" formatCode="[$$-1409]#,##0"/>
    </dxf>
    <dxf>
      <numFmt numFmtId="168" formatCode="[$$-1409]#,##0"/>
    </dxf>
    <dxf>
      <numFmt numFmtId="165" formatCode="[$$-409]#,##0.00"/>
    </dxf>
    <dxf>
      <numFmt numFmtId="14" formatCode="0.00%"/>
    </dxf>
    <dxf>
      <numFmt numFmtId="2" formatCode="0.00"/>
    </dxf>
    <dxf>
      <numFmt numFmtId="14" formatCode="0.00%"/>
    </dxf>
    <dxf>
      <numFmt numFmtId="13" formatCode="0%"/>
    </dxf>
    <dxf>
      <numFmt numFmtId="2" formatCode="0.00"/>
    </dxf>
    <dxf>
      <numFmt numFmtId="165" formatCode="[$$-409]#,##0.00"/>
    </dxf>
    <dxf>
      <numFmt numFmtId="13" formatCode="0%"/>
    </dxf>
    <dxf>
      <numFmt numFmtId="168" formatCode="[$$-1409]#,##0"/>
    </dxf>
    <dxf>
      <font>
        <b/>
        <sz val="11"/>
        <color theme="1"/>
      </font>
    </dxf>
    <dxf>
      <fill>
        <patternFill patternType="none">
          <fgColor indexed="64"/>
          <bgColor auto="1"/>
        </patternFill>
      </fill>
      <border diagonalUp="0" diagonalDown="0">
        <left/>
        <right/>
        <top/>
        <bottom/>
        <vertical/>
        <horizontal/>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rgb="FF2F6074"/>
        <name val="Bahnschrift Condensed"/>
        <family val="2"/>
        <scheme val="none"/>
      </font>
    </dxf>
    <dxf>
      <font>
        <color rgb="FF8C9090"/>
        <name val="Bahnschrift Condensed"/>
        <family val="2"/>
        <scheme val="none"/>
      </font>
      <fill>
        <patternFill patternType="none">
          <bgColor auto="1"/>
        </patternFill>
      </fill>
      <border diagonalUp="0" diagonalDown="0">
        <left/>
        <right/>
        <top/>
        <bottom/>
        <vertical/>
        <horizontal/>
      </border>
    </dxf>
    <dxf>
      <font>
        <b/>
        <i val="0"/>
        <sz val="14"/>
        <color rgb="FF2F6074"/>
        <name val="Bahnschrift Condensed"/>
        <family val="2"/>
        <scheme val="none"/>
      </font>
      <border>
        <bottom style="thin">
          <color theme="5"/>
        </bottom>
        <vertical/>
        <horizontal/>
      </border>
    </dxf>
    <dxf>
      <font>
        <color rgb="FF8C9090"/>
        <name val="Bahnschrift Condensed"/>
        <family val="2"/>
        <scheme val="none"/>
      </font>
      <fill>
        <patternFill patternType="none">
          <bgColor auto="1"/>
        </patternFill>
      </fill>
      <border diagonalUp="0" diagonalDown="0">
        <left/>
        <right/>
        <top/>
        <bottom/>
        <vertical/>
        <horizontal/>
      </border>
    </dxf>
    <dxf>
      <font>
        <b/>
        <i val="0"/>
        <sz val="14"/>
        <color rgb="FF2F6074"/>
        <name val="Bahnschrift Condensed"/>
        <family val="2"/>
        <scheme val="none"/>
      </font>
    </dxf>
    <dxf>
      <font>
        <color theme="0"/>
        <name val="Bahnschrift"/>
        <family val="2"/>
        <scheme val="none"/>
      </font>
      <fill>
        <patternFill patternType="none">
          <fgColor indexed="64"/>
          <bgColor auto="1"/>
        </patternFill>
      </fill>
      <border diagonalUp="0" diagonalDown="0">
        <left/>
        <right/>
        <top/>
        <bottom/>
        <vertical/>
        <horizontal/>
      </border>
    </dxf>
  </dxfs>
  <tableStyles count="5" defaultTableStyle="TableStyleMedium2" defaultPivotStyle="PivotStyleLight21">
    <tableStyle name="Main" pivot="0" table="0" count="8" xr9:uid="{D9253597-A900-4E25-937C-3E0CF21CB8DC}">
      <tableStyleElement type="wholeTable" dxfId="35"/>
      <tableStyleElement type="headerRow" dxfId="34"/>
    </tableStyle>
    <tableStyle name="main slice" pivot="0" table="0" count="10" xr9:uid="{57257E99-0948-452D-8E53-B0F1905B7583}">
      <tableStyleElement type="wholeTable" dxfId="33"/>
      <tableStyleElement type="headerRow" dxfId="32"/>
    </tableStyle>
    <tableStyle name="Main_Slicer" pivot="0" table="0" count="4" xr9:uid="{641336C7-3868-4B2E-8C19-348CD65FF632}">
      <tableStyleElement type="wholeTable" dxfId="31"/>
      <tableStyleElement type="headerRow" dxfId="30"/>
    </tableStyle>
    <tableStyle name="Timeline Style 1" pivot="0" table="0" count="8" xr9:uid="{019F8867-2F46-4877-9955-11125E43C772}">
      <tableStyleElement type="wholeTable" dxfId="29"/>
      <tableStyleElement type="headerRow" dxfId="28"/>
    </tableStyle>
    <tableStyle name="Timeline Style 2" pivot="0" table="0" count="8" xr9:uid="{194B5F24-565E-46B8-806B-25C997108438}">
      <tableStyleElement type="wholeTable" dxfId="27"/>
      <tableStyleElement type="headerRow" dxfId="26"/>
    </tableStyle>
  </tableStyles>
  <colors>
    <mruColors>
      <color rgb="FFECFDCD"/>
      <color rgb="FFEFA829"/>
      <color rgb="FF03C6A1"/>
      <color rgb="FF2F6074"/>
      <color rgb="FFF5836F"/>
      <color rgb="FFF5816E"/>
      <color rgb="FF8C9090"/>
      <color rgb="FFF25940"/>
      <color rgb="FFC3F644"/>
      <color rgb="FFC9A8F6"/>
    </mruColors>
  </colors>
  <extLst>
    <ext xmlns:x14="http://schemas.microsoft.com/office/spreadsheetml/2009/9/main" uri="{46F421CA-312F-682f-3DD2-61675219B42D}">
      <x14:dxfs count="10">
        <dxf>
          <font>
            <color theme="0"/>
            <name val="Bahnschrift Condensed"/>
            <family val="2"/>
            <scheme val="none"/>
          </font>
          <fill>
            <patternFill>
              <fgColor rgb="FFF5836F"/>
              <bgColor rgb="FFF5836F"/>
            </patternFill>
          </fill>
        </dxf>
        <dxf>
          <font>
            <color rgb="FF8C9090"/>
            <name val="Bahnschrift Condensed"/>
            <family val="2"/>
            <scheme val="none"/>
          </font>
          <fill>
            <patternFill>
              <fgColor theme="0"/>
              <bgColor theme="0"/>
            </patternFill>
          </fill>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C9090"/>
            <name val="Bahnschrift Condensed"/>
            <family val="2"/>
            <scheme val="none"/>
          </font>
          <fill>
            <patternFill patternType="solid">
              <fgColor rgb="FFF9DCA9"/>
              <bgColor rgb="FFF9DCA9"/>
            </patternFill>
          </fill>
          <border>
            <left style="thin">
              <color rgb="FF999999"/>
            </left>
            <right style="thin">
              <color rgb="FF999999"/>
            </right>
            <top style="thin">
              <color rgb="FF999999"/>
            </top>
            <bottom style="thin">
              <color rgb="FF999999"/>
            </bottom>
            <vertical/>
            <horizontal/>
          </border>
        </dxf>
        <dxf>
          <font>
            <color rgb="FF8C9090"/>
            <name val="Bahnschrift Light Condensed"/>
            <family val="2"/>
            <scheme val="none"/>
          </font>
          <fill>
            <patternFill patternType="solid">
              <fgColor auto="1"/>
              <bgColor rgb="FFF9DCA9"/>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theme="0"/>
            <name val="Bahnschrift Condensed"/>
            <family val="2"/>
            <scheme val="none"/>
          </font>
          <fill>
            <patternFill patternType="solid">
              <fgColor rgb="FFF5816E"/>
              <bgColor rgb="FFF5816E"/>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8C9090"/>
            <name val="Bahnschrift Condensed"/>
            <family val="2"/>
            <scheme val="none"/>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main slice">
        <x14:slicerStyle name="main slice">
          <x14:slicerStyleElements>
            <x14:slicerStyleElement type="unselectedItemWithData" dxfId="9"/>
            <x14:slicerStyleElement type="unselectedItemWithNoData" dxfId="8"/>
            <x14:slicerStyleElement type="selectedItemWithData" dxfId="7"/>
            <x14:slicerStyleElement type="selectedItemWithNoData" dxfId="6"/>
            <x14:slicerStyleElement type="hoveredUnselectedItemWithData" dxfId="5"/>
            <x14:slicerStyleElement type="hoveredSelectedItemWithData" dxfId="4"/>
            <x14:slicerStyleElement type="hoveredUnselectedItemWithNoData" dxfId="3"/>
            <x14:slicerStyleElement type="hoveredSelectedItemWithNoData" dxfId="2"/>
          </x14:slicerStyleElements>
        </x14:slicerStyle>
        <x14:slicerStyle name="Main_Slicer">
          <x14:slicerStyleElements>
            <x14:slicerStyleElement type="unselectedItemWithData" dxfId="1"/>
            <x14:slicerStyleElement type="selectedItemWithData" dxfId="0"/>
          </x14:slicerStyleElements>
        </x14:slicerStyle>
      </x14:slicerStyles>
    </ext>
    <ext xmlns:x15="http://schemas.microsoft.com/office/spreadsheetml/2010/11/main" uri="{A0A4C193-F2C1-4fcb-8827-314CF55A85BB}">
      <x15:dxfs count="18">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none">
              <fgColor indexed="64"/>
              <bgColor auto="1"/>
            </patternFill>
          </fill>
        </dxf>
        <dxf>
          <fill>
            <patternFill patternType="solid">
              <fgColor theme="0"/>
              <bgColor rgb="FFF5816E"/>
            </patternFill>
          </fill>
        </dxf>
        <dxf>
          <font>
            <sz val="9"/>
            <color rgb="FF9FA3A3"/>
            <name val="Bahnschrift Light Condensed"/>
            <family val="2"/>
            <scheme val="none"/>
          </font>
        </dxf>
        <dxf>
          <font>
            <sz val="9"/>
            <color rgb="FF9FA3A3"/>
            <name val="Bahnschrift Condensed"/>
            <family val="2"/>
            <scheme val="none"/>
          </font>
        </dxf>
        <dxf>
          <font>
            <sz val="9"/>
            <color rgb="FF9FA3A3"/>
            <name val="Bahnschrift Condensed"/>
            <family val="2"/>
            <scheme val="none"/>
          </font>
        </dxf>
        <dxf>
          <font>
            <sz val="10"/>
            <color rgb="FF9FA3A3"/>
            <name val="Bahnschrift Condensed"/>
            <family val="2"/>
            <scheme val="none"/>
          </font>
        </dxf>
      </x15:dxfs>
    </ext>
    <ext xmlns:x15="http://schemas.microsoft.com/office/spreadsheetml/2010/11/main" uri="{9260A510-F301-46a8-8635-F512D64BE5F5}">
      <x15:timelineStyles defaultTimelineStyle="Main">
        <x15:timelineStyle name="Main">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1">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26" Type="http://schemas.openxmlformats.org/officeDocument/2006/relationships/pivotCacheDefinition" Target="pivotCache/pivotCacheDefinition20.xml"/><Relationship Id="rId21" Type="http://schemas.openxmlformats.org/officeDocument/2006/relationships/pivotCacheDefinition" Target="pivotCache/pivotCacheDefinition15.xml"/><Relationship Id="rId42" Type="http://schemas.microsoft.com/office/2011/relationships/timelineCache" Target="timelineCaches/timelineCache3.xml"/><Relationship Id="rId47" Type="http://schemas.openxmlformats.org/officeDocument/2006/relationships/powerPivotData" Target="model/item.data"/><Relationship Id="rId63" Type="http://schemas.openxmlformats.org/officeDocument/2006/relationships/customXml" Target="../customXml/item15.xml"/><Relationship Id="rId68" Type="http://schemas.openxmlformats.org/officeDocument/2006/relationships/customXml" Target="../customXml/item20.xml"/><Relationship Id="rId84" Type="http://schemas.openxmlformats.org/officeDocument/2006/relationships/customXml" Target="../customXml/item36.xml"/><Relationship Id="rId89" Type="http://schemas.openxmlformats.org/officeDocument/2006/relationships/customXml" Target="../customXml/item41.xml"/><Relationship Id="rId16" Type="http://schemas.openxmlformats.org/officeDocument/2006/relationships/pivotCacheDefinition" Target="pivotCache/pivotCacheDefinition10.xml"/><Relationship Id="rId11" Type="http://schemas.openxmlformats.org/officeDocument/2006/relationships/pivotCacheDefinition" Target="pivotCache/pivotCacheDefinition5.xml"/><Relationship Id="rId32" Type="http://schemas.microsoft.com/office/2007/relationships/slicerCache" Target="slicerCaches/slicerCache2.xml"/><Relationship Id="rId37" Type="http://schemas.microsoft.com/office/2007/relationships/slicerCache" Target="slicerCaches/slicerCache7.xml"/><Relationship Id="rId53" Type="http://schemas.openxmlformats.org/officeDocument/2006/relationships/customXml" Target="../customXml/item5.xml"/><Relationship Id="rId58" Type="http://schemas.openxmlformats.org/officeDocument/2006/relationships/customXml" Target="../customXml/item10.xml"/><Relationship Id="rId74" Type="http://schemas.openxmlformats.org/officeDocument/2006/relationships/customXml" Target="../customXml/item26.xml"/><Relationship Id="rId79" Type="http://schemas.openxmlformats.org/officeDocument/2006/relationships/customXml" Target="../customXml/item31.xml"/><Relationship Id="rId102" Type="http://schemas.openxmlformats.org/officeDocument/2006/relationships/customXml" Target="../customXml/item54.xml"/><Relationship Id="rId5" Type="http://schemas.openxmlformats.org/officeDocument/2006/relationships/worksheet" Target="worksheets/sheet5.xml"/><Relationship Id="rId90" Type="http://schemas.openxmlformats.org/officeDocument/2006/relationships/customXml" Target="../customXml/item42.xml"/><Relationship Id="rId95" Type="http://schemas.openxmlformats.org/officeDocument/2006/relationships/customXml" Target="../customXml/item47.xml"/><Relationship Id="rId22" Type="http://schemas.openxmlformats.org/officeDocument/2006/relationships/pivotCacheDefinition" Target="pivotCache/pivotCacheDefinition16.xml"/><Relationship Id="rId27" Type="http://schemas.openxmlformats.org/officeDocument/2006/relationships/pivotCacheDefinition" Target="pivotCache/pivotCacheDefinition21.xml"/><Relationship Id="rId43" Type="http://schemas.openxmlformats.org/officeDocument/2006/relationships/theme" Target="theme/theme1.xml"/><Relationship Id="rId48" Type="http://schemas.openxmlformats.org/officeDocument/2006/relationships/calcChain" Target="calcChain.xml"/><Relationship Id="rId64" Type="http://schemas.openxmlformats.org/officeDocument/2006/relationships/customXml" Target="../customXml/item16.xml"/><Relationship Id="rId69" Type="http://schemas.openxmlformats.org/officeDocument/2006/relationships/customXml" Target="../customXml/item21.xml"/><Relationship Id="rId80" Type="http://schemas.openxmlformats.org/officeDocument/2006/relationships/customXml" Target="../customXml/item32.xml"/><Relationship Id="rId85" Type="http://schemas.openxmlformats.org/officeDocument/2006/relationships/customXml" Target="../customXml/item37.xml"/><Relationship Id="rId12" Type="http://schemas.openxmlformats.org/officeDocument/2006/relationships/pivotCacheDefinition" Target="pivotCache/pivotCacheDefinition6.xml"/><Relationship Id="rId17" Type="http://schemas.openxmlformats.org/officeDocument/2006/relationships/pivotCacheDefinition" Target="pivotCache/pivotCacheDefinition11.xml"/><Relationship Id="rId25" Type="http://schemas.openxmlformats.org/officeDocument/2006/relationships/pivotCacheDefinition" Target="pivotCache/pivotCacheDefinition19.xml"/><Relationship Id="rId33" Type="http://schemas.microsoft.com/office/2007/relationships/slicerCache" Target="slicerCaches/slicerCache3.xml"/><Relationship Id="rId38" Type="http://schemas.openxmlformats.org/officeDocument/2006/relationships/pivotCacheDefinition" Target="pivotCache/pivotCacheDefinition25.xml"/><Relationship Id="rId46" Type="http://schemas.openxmlformats.org/officeDocument/2006/relationships/sharedStrings" Target="sharedStrings.xml"/><Relationship Id="rId59" Type="http://schemas.openxmlformats.org/officeDocument/2006/relationships/customXml" Target="../customXml/item11.xml"/><Relationship Id="rId67" Type="http://schemas.openxmlformats.org/officeDocument/2006/relationships/customXml" Target="../customXml/item19.xml"/><Relationship Id="rId103" Type="http://schemas.openxmlformats.org/officeDocument/2006/relationships/customXml" Target="../customXml/item55.xml"/><Relationship Id="rId20" Type="http://schemas.openxmlformats.org/officeDocument/2006/relationships/pivotCacheDefinition" Target="pivotCache/pivotCacheDefinition14.xml"/><Relationship Id="rId41" Type="http://schemas.microsoft.com/office/2011/relationships/timelineCache" Target="timelineCaches/timelineCache2.xml"/><Relationship Id="rId54" Type="http://schemas.openxmlformats.org/officeDocument/2006/relationships/customXml" Target="../customXml/item6.xml"/><Relationship Id="rId62" Type="http://schemas.openxmlformats.org/officeDocument/2006/relationships/customXml" Target="../customXml/item14.xml"/><Relationship Id="rId70" Type="http://schemas.openxmlformats.org/officeDocument/2006/relationships/customXml" Target="../customXml/item22.xml"/><Relationship Id="rId75" Type="http://schemas.openxmlformats.org/officeDocument/2006/relationships/customXml" Target="../customXml/item27.xml"/><Relationship Id="rId83" Type="http://schemas.openxmlformats.org/officeDocument/2006/relationships/customXml" Target="../customXml/item35.xml"/><Relationship Id="rId88" Type="http://schemas.openxmlformats.org/officeDocument/2006/relationships/customXml" Target="../customXml/item40.xml"/><Relationship Id="rId91" Type="http://schemas.openxmlformats.org/officeDocument/2006/relationships/customXml" Target="../customXml/item43.xml"/><Relationship Id="rId96" Type="http://schemas.openxmlformats.org/officeDocument/2006/relationships/customXml" Target="../customXml/item48.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9.xml"/><Relationship Id="rId23" Type="http://schemas.openxmlformats.org/officeDocument/2006/relationships/pivotCacheDefinition" Target="pivotCache/pivotCacheDefinition17.xml"/><Relationship Id="rId28" Type="http://schemas.openxmlformats.org/officeDocument/2006/relationships/pivotCacheDefinition" Target="pivotCache/pivotCacheDefinition22.xml"/><Relationship Id="rId36" Type="http://schemas.microsoft.com/office/2007/relationships/slicerCache" Target="slicerCaches/slicerCache6.xml"/><Relationship Id="rId49" Type="http://schemas.openxmlformats.org/officeDocument/2006/relationships/customXml" Target="../customXml/item1.xml"/><Relationship Id="rId57" Type="http://schemas.openxmlformats.org/officeDocument/2006/relationships/customXml" Target="../customXml/item9.xml"/><Relationship Id="rId10" Type="http://schemas.openxmlformats.org/officeDocument/2006/relationships/pivotCacheDefinition" Target="pivotCache/pivotCacheDefinition4.xml"/><Relationship Id="rId31" Type="http://schemas.microsoft.com/office/2007/relationships/slicerCache" Target="slicerCaches/slicerCache1.xml"/><Relationship Id="rId44" Type="http://schemas.openxmlformats.org/officeDocument/2006/relationships/connections" Target="connections.xml"/><Relationship Id="rId52" Type="http://schemas.openxmlformats.org/officeDocument/2006/relationships/customXml" Target="../customXml/item4.xml"/><Relationship Id="rId60" Type="http://schemas.openxmlformats.org/officeDocument/2006/relationships/customXml" Target="../customXml/item12.xml"/><Relationship Id="rId65" Type="http://schemas.openxmlformats.org/officeDocument/2006/relationships/customXml" Target="../customXml/item17.xml"/><Relationship Id="rId73" Type="http://schemas.openxmlformats.org/officeDocument/2006/relationships/customXml" Target="../customXml/item25.xml"/><Relationship Id="rId78" Type="http://schemas.openxmlformats.org/officeDocument/2006/relationships/customXml" Target="../customXml/item30.xml"/><Relationship Id="rId81" Type="http://schemas.openxmlformats.org/officeDocument/2006/relationships/customXml" Target="../customXml/item33.xml"/><Relationship Id="rId86" Type="http://schemas.openxmlformats.org/officeDocument/2006/relationships/customXml" Target="../customXml/item38.xml"/><Relationship Id="rId94" Type="http://schemas.openxmlformats.org/officeDocument/2006/relationships/customXml" Target="../customXml/item46.xml"/><Relationship Id="rId99" Type="http://schemas.openxmlformats.org/officeDocument/2006/relationships/customXml" Target="../customXml/item51.xml"/><Relationship Id="rId101" Type="http://schemas.openxmlformats.org/officeDocument/2006/relationships/customXml" Target="../customXml/item53.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2.xml"/><Relationship Id="rId39" Type="http://schemas.openxmlformats.org/officeDocument/2006/relationships/pivotCacheDefinition" Target="pivotCache/pivotCacheDefinition26.xml"/><Relationship Id="rId34" Type="http://schemas.microsoft.com/office/2007/relationships/slicerCache" Target="slicerCaches/slicerCache4.xml"/><Relationship Id="rId50" Type="http://schemas.openxmlformats.org/officeDocument/2006/relationships/customXml" Target="../customXml/item2.xml"/><Relationship Id="rId55" Type="http://schemas.openxmlformats.org/officeDocument/2006/relationships/customXml" Target="../customXml/item7.xml"/><Relationship Id="rId76" Type="http://schemas.openxmlformats.org/officeDocument/2006/relationships/customXml" Target="../customXml/item28.xml"/><Relationship Id="rId97" Type="http://schemas.openxmlformats.org/officeDocument/2006/relationships/customXml" Target="../customXml/item49.xml"/><Relationship Id="rId7" Type="http://schemas.openxmlformats.org/officeDocument/2006/relationships/pivotCacheDefinition" Target="pivotCache/pivotCacheDefinition1.xml"/><Relationship Id="rId71" Type="http://schemas.openxmlformats.org/officeDocument/2006/relationships/customXml" Target="../customXml/item23.xml"/><Relationship Id="rId92" Type="http://schemas.openxmlformats.org/officeDocument/2006/relationships/customXml" Target="../customXml/item44.xml"/><Relationship Id="rId2" Type="http://schemas.openxmlformats.org/officeDocument/2006/relationships/worksheet" Target="worksheets/sheet2.xml"/><Relationship Id="rId29" Type="http://schemas.openxmlformats.org/officeDocument/2006/relationships/pivotCacheDefinition" Target="pivotCache/pivotCacheDefinition23.xml"/><Relationship Id="rId24" Type="http://schemas.openxmlformats.org/officeDocument/2006/relationships/pivotCacheDefinition" Target="pivotCache/pivotCacheDefinition18.xml"/><Relationship Id="rId40" Type="http://schemas.microsoft.com/office/2011/relationships/timelineCache" Target="timelineCaches/timelineCache1.xml"/><Relationship Id="rId45" Type="http://schemas.openxmlformats.org/officeDocument/2006/relationships/styles" Target="styles.xml"/><Relationship Id="rId66" Type="http://schemas.openxmlformats.org/officeDocument/2006/relationships/customXml" Target="../customXml/item18.xml"/><Relationship Id="rId87" Type="http://schemas.openxmlformats.org/officeDocument/2006/relationships/customXml" Target="../customXml/item39.xml"/><Relationship Id="rId61" Type="http://schemas.openxmlformats.org/officeDocument/2006/relationships/customXml" Target="../customXml/item13.xml"/><Relationship Id="rId82" Type="http://schemas.openxmlformats.org/officeDocument/2006/relationships/customXml" Target="../customXml/item34.xml"/><Relationship Id="rId19" Type="http://schemas.openxmlformats.org/officeDocument/2006/relationships/pivotCacheDefinition" Target="pivotCache/pivotCacheDefinition13.xml"/><Relationship Id="rId14" Type="http://schemas.openxmlformats.org/officeDocument/2006/relationships/pivotCacheDefinition" Target="pivotCache/pivotCacheDefinition8.xml"/><Relationship Id="rId30" Type="http://schemas.openxmlformats.org/officeDocument/2006/relationships/pivotCacheDefinition" Target="pivotCache/pivotCacheDefinition24.xml"/><Relationship Id="rId35" Type="http://schemas.microsoft.com/office/2007/relationships/slicerCache" Target="slicerCaches/slicerCache5.xml"/><Relationship Id="rId56" Type="http://schemas.openxmlformats.org/officeDocument/2006/relationships/customXml" Target="../customXml/item8.xml"/><Relationship Id="rId77" Type="http://schemas.openxmlformats.org/officeDocument/2006/relationships/customXml" Target="../customXml/item29.xml"/><Relationship Id="rId100" Type="http://schemas.openxmlformats.org/officeDocument/2006/relationships/customXml" Target="../customXml/item52.xml"/><Relationship Id="rId8" Type="http://schemas.openxmlformats.org/officeDocument/2006/relationships/pivotCacheDefinition" Target="pivotCache/pivotCacheDefinition2.xml"/><Relationship Id="rId51" Type="http://schemas.openxmlformats.org/officeDocument/2006/relationships/customXml" Target="../customXml/item3.xml"/><Relationship Id="rId72" Type="http://schemas.openxmlformats.org/officeDocument/2006/relationships/customXml" Target="../customXml/item24.xml"/><Relationship Id="rId93" Type="http://schemas.openxmlformats.org/officeDocument/2006/relationships/customXml" Target="../customXml/item45.xml"/><Relationship Id="rId98" Type="http://schemas.openxmlformats.org/officeDocument/2006/relationships/customXml" Target="../customXml/item50.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Ex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solidFill>
          <a:schemeClr val="lt1">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802952755905512"/>
          <c:y val="7.1765920956631327E-2"/>
          <c:w val="0.68890195022536282"/>
          <c:h val="0.84077205150800194"/>
        </c:manualLayout>
      </c:layout>
      <c:bar3DChart>
        <c:barDir val="col"/>
        <c:grouping val="standard"/>
        <c:varyColors val="0"/>
        <c:ser>
          <c:idx val="0"/>
          <c:order val="0"/>
          <c:tx>
            <c:strRef>
              <c:f>Analysis!$C$13</c:f>
              <c:strCache>
                <c:ptCount val="1"/>
                <c:pt idx="0">
                  <c:v>Consumer</c:v>
                </c:pt>
              </c:strCache>
            </c:strRef>
          </c:tx>
          <c:spPr>
            <a:solidFill>
              <a:srgbClr val="2F6074"/>
            </a:solidFill>
            <a:ln>
              <a:solidFill>
                <a:schemeClr val="accent1">
                  <a:lumMod val="75000"/>
                </a:schemeClr>
              </a:solidFill>
            </a:ln>
            <a:effectLst/>
            <a:scene3d>
              <a:camera prst="orthographicFront"/>
              <a:lightRig rig="threePt" dir="t"/>
            </a:scene3d>
            <a:sp3d prstMaterial="translucentPowder">
              <a:contourClr>
                <a:schemeClr val="accent1">
                  <a:lumMod val="75000"/>
                </a:schemeClr>
              </a:contourClr>
            </a:sp3d>
          </c:spPr>
          <c:invertIfNegative val="0"/>
          <c:dLbls>
            <c:dLbl>
              <c:idx val="0"/>
              <c:tx>
                <c:rich>
                  <a:bodyPr/>
                  <a:lstStyle/>
                  <a:p>
                    <a:fld id="{BA2C19D5-CFEF-4424-A873-2252A685D8B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705A-4437-BA2D-DFC01CA8C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Analysis!$D$13</c:f>
              <c:numCache>
                <c:formatCode>[$$-409]#,##0.00</c:formatCode>
                <c:ptCount val="1"/>
                <c:pt idx="0">
                  <c:v>409816.02000000019</c:v>
                </c:pt>
              </c:numCache>
            </c:numRef>
          </c:val>
          <c:extLst>
            <c:ext xmlns:c15="http://schemas.microsoft.com/office/drawing/2012/chart" uri="{02D57815-91ED-43cb-92C2-25804820EDAC}">
              <c15:datalabelsRange>
                <c15:f>Analysis!$E$13</c15:f>
                <c15:dlblRangeCache>
                  <c:ptCount val="1"/>
                  <c:pt idx="0">
                    <c:v>21%</c:v>
                  </c:pt>
                </c15:dlblRangeCache>
              </c15:datalabelsRange>
            </c:ext>
            <c:ext xmlns:c16="http://schemas.microsoft.com/office/drawing/2014/chart" uri="{C3380CC4-5D6E-409C-BE32-E72D297353CC}">
              <c16:uniqueId val="{00000000-8AF7-4A5F-BB32-D1944BC5CC01}"/>
            </c:ext>
          </c:extLst>
        </c:ser>
        <c:ser>
          <c:idx val="1"/>
          <c:order val="1"/>
          <c:tx>
            <c:strRef>
              <c:f>Analysis!$C$14</c:f>
              <c:strCache>
                <c:ptCount val="1"/>
                <c:pt idx="0">
                  <c:v>Corporate</c:v>
                </c:pt>
              </c:strCache>
            </c:strRef>
          </c:tx>
          <c:spPr>
            <a:solidFill>
              <a:srgbClr val="F25940"/>
            </a:solidFill>
            <a:ln>
              <a:solidFill>
                <a:schemeClr val="accent2">
                  <a:lumMod val="75000"/>
                </a:schemeClr>
              </a:solidFill>
            </a:ln>
            <a:effectLst/>
            <a:scene3d>
              <a:camera prst="orthographicFront"/>
              <a:lightRig rig="threePt" dir="t"/>
            </a:scene3d>
            <a:sp3d prstMaterial="translucentPowder">
              <a:contourClr>
                <a:schemeClr val="accent2">
                  <a:lumMod val="75000"/>
                </a:schemeClr>
              </a:contourClr>
            </a:sp3d>
          </c:spPr>
          <c:invertIfNegative val="0"/>
          <c:dLbls>
            <c:dLbl>
              <c:idx val="0"/>
              <c:tx>
                <c:rich>
                  <a:bodyPr/>
                  <a:lstStyle/>
                  <a:p>
                    <a:fld id="{C44E805E-F5FF-43D9-BBBF-1BC0AC3DD0D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05A-4437-BA2D-DFC01CA8C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val>
            <c:numRef>
              <c:f>Analysis!$D$14</c:f>
              <c:numCache>
                <c:formatCode>[$$-409]#,##0.00</c:formatCode>
                <c:ptCount val="1"/>
                <c:pt idx="0">
                  <c:v>684656.47000000009</c:v>
                </c:pt>
              </c:numCache>
            </c:numRef>
          </c:val>
          <c:extLst>
            <c:ext xmlns:c15="http://schemas.microsoft.com/office/drawing/2012/chart" uri="{02D57815-91ED-43cb-92C2-25804820EDAC}">
              <c15:datalabelsRange>
                <c15:f>Analysis!$E$14</c15:f>
                <c15:dlblRangeCache>
                  <c:ptCount val="1"/>
                  <c:pt idx="0">
                    <c:v>35%</c:v>
                  </c:pt>
                </c15:dlblRangeCache>
              </c15:datalabelsRange>
            </c:ext>
            <c:ext xmlns:c16="http://schemas.microsoft.com/office/drawing/2014/chart" uri="{C3380CC4-5D6E-409C-BE32-E72D297353CC}">
              <c16:uniqueId val="{00000001-8AF7-4A5F-BB32-D1944BC5CC01}"/>
            </c:ext>
          </c:extLst>
        </c:ser>
        <c:ser>
          <c:idx val="2"/>
          <c:order val="2"/>
          <c:tx>
            <c:strRef>
              <c:f>Analysis!$C$15</c:f>
              <c:strCache>
                <c:ptCount val="1"/>
                <c:pt idx="0">
                  <c:v>Home Office</c:v>
                </c:pt>
              </c:strCache>
            </c:strRef>
          </c:tx>
          <c:spPr>
            <a:solidFill>
              <a:srgbClr val="EFA829"/>
            </a:solidFill>
            <a:ln>
              <a:solidFill>
                <a:schemeClr val="accent3">
                  <a:lumMod val="75000"/>
                </a:schemeClr>
              </a:solidFill>
            </a:ln>
            <a:effectLst/>
            <a:scene3d>
              <a:camera prst="orthographicFront"/>
              <a:lightRig rig="threePt" dir="t"/>
            </a:scene3d>
            <a:sp3d prstMaterial="translucentPowder">
              <a:contourClr>
                <a:schemeClr val="accent3">
                  <a:lumMod val="75000"/>
                </a:schemeClr>
              </a:contourClr>
            </a:sp3d>
          </c:spPr>
          <c:invertIfNegative val="0"/>
          <c:dLbls>
            <c:dLbl>
              <c:idx val="0"/>
              <c:tx>
                <c:rich>
                  <a:bodyPr/>
                  <a:lstStyle/>
                  <a:p>
                    <a:fld id="{0BCCA044-4529-4B53-82F6-8C995DE48E80}"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05A-4437-BA2D-DFC01CA8C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Analysis!$D$15</c:f>
              <c:numCache>
                <c:formatCode>[$$-409]#,##0.00</c:formatCode>
                <c:ptCount val="1"/>
                <c:pt idx="0">
                  <c:v>478666.80000000051</c:v>
                </c:pt>
              </c:numCache>
            </c:numRef>
          </c:val>
          <c:extLst>
            <c:ext xmlns:c15="http://schemas.microsoft.com/office/drawing/2012/chart" uri="{02D57815-91ED-43cb-92C2-25804820EDAC}">
              <c15:datalabelsRange>
                <c15:f>Analysis!$E$15</c15:f>
                <c15:dlblRangeCache>
                  <c:ptCount val="1"/>
                  <c:pt idx="0">
                    <c:v>24%</c:v>
                  </c:pt>
                </c15:dlblRangeCache>
              </c15:datalabelsRange>
            </c:ext>
            <c:ext xmlns:c16="http://schemas.microsoft.com/office/drawing/2014/chart" uri="{C3380CC4-5D6E-409C-BE32-E72D297353CC}">
              <c16:uniqueId val="{00000002-8AF7-4A5F-BB32-D1944BC5CC01}"/>
            </c:ext>
          </c:extLst>
        </c:ser>
        <c:ser>
          <c:idx val="3"/>
          <c:order val="3"/>
          <c:tx>
            <c:strRef>
              <c:f>Analysis!$C$16</c:f>
              <c:strCache>
                <c:ptCount val="1"/>
                <c:pt idx="0">
                  <c:v>Small Business</c:v>
                </c:pt>
              </c:strCache>
            </c:strRef>
          </c:tx>
          <c:spPr>
            <a:solidFill>
              <a:srgbClr val="03C6A1"/>
            </a:solidFill>
            <a:ln>
              <a:solidFill>
                <a:schemeClr val="accent4">
                  <a:lumMod val="75000"/>
                </a:schemeClr>
              </a:solidFill>
            </a:ln>
            <a:effectLst/>
            <a:scene3d>
              <a:camera prst="orthographicFront"/>
              <a:lightRig rig="threePt" dir="t"/>
            </a:scene3d>
            <a:sp3d prstMaterial="translucentPowder">
              <a:contourClr>
                <a:schemeClr val="accent4">
                  <a:lumMod val="75000"/>
                </a:schemeClr>
              </a:contourClr>
            </a:sp3d>
          </c:spPr>
          <c:invertIfNegative val="0"/>
          <c:dLbls>
            <c:dLbl>
              <c:idx val="0"/>
              <c:tx>
                <c:rich>
                  <a:bodyPr/>
                  <a:lstStyle/>
                  <a:p>
                    <a:fld id="{B92A2C63-D730-4820-82D6-A81480D57589}" type="CELLRANGE">
                      <a:rPr lang="en-US"/>
                      <a:pPr/>
                      <a:t>[CELLRANGE]</a:t>
                    </a:fld>
                    <a:endParaRPr lang="en-GB"/>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05A-4437-BA2D-DFC01CA8CAA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a:solidFill>
                        <a:schemeClr val="tx1">
                          <a:lumMod val="35000"/>
                          <a:lumOff val="65000"/>
                        </a:schemeClr>
                      </a:solidFill>
                    </a:ln>
                    <a:effectLst/>
                  </c:spPr>
                </c15:leaderLines>
              </c:ext>
            </c:extLst>
          </c:dLbls>
          <c:val>
            <c:numRef>
              <c:f>Analysis!$D$16</c:f>
              <c:numCache>
                <c:formatCode>[$$-409]#,##0.00</c:formatCode>
                <c:ptCount val="1"/>
                <c:pt idx="0">
                  <c:v>411325.14000000007</c:v>
                </c:pt>
              </c:numCache>
            </c:numRef>
          </c:val>
          <c:extLst>
            <c:ext xmlns:c15="http://schemas.microsoft.com/office/drawing/2012/chart" uri="{02D57815-91ED-43cb-92C2-25804820EDAC}">
              <c15:datalabelsRange>
                <c15:f>Analysis!$E$16</c15:f>
                <c15:dlblRangeCache>
                  <c:ptCount val="1"/>
                  <c:pt idx="0">
                    <c:v>21%</c:v>
                  </c:pt>
                </c15:dlblRangeCache>
              </c15:datalabelsRange>
            </c:ext>
            <c:ext xmlns:c16="http://schemas.microsoft.com/office/drawing/2014/chart" uri="{C3380CC4-5D6E-409C-BE32-E72D297353CC}">
              <c16:uniqueId val="{00000003-8AF7-4A5F-BB32-D1944BC5CC01}"/>
            </c:ext>
          </c:extLst>
        </c:ser>
        <c:dLbls>
          <c:showLegendKey val="0"/>
          <c:showVal val="1"/>
          <c:showCatName val="0"/>
          <c:showSerName val="0"/>
          <c:showPercent val="0"/>
          <c:showBubbleSize val="0"/>
        </c:dLbls>
        <c:gapWidth val="150"/>
        <c:shape val="box"/>
        <c:axId val="2090692191"/>
        <c:axId val="2090674719"/>
        <c:axId val="1581181551"/>
      </c:bar3DChart>
      <c:catAx>
        <c:axId val="2090692191"/>
        <c:scaling>
          <c:orientation val="minMax"/>
        </c:scaling>
        <c:delete val="1"/>
        <c:axPos val="b"/>
        <c:numFmt formatCode="0%" sourceLinked="1"/>
        <c:majorTickMark val="none"/>
        <c:minorTickMark val="none"/>
        <c:tickLblPos val="nextTo"/>
        <c:crossAx val="2090674719"/>
        <c:crosses val="autoZero"/>
        <c:auto val="1"/>
        <c:lblAlgn val="ctr"/>
        <c:lblOffset val="100"/>
        <c:noMultiLvlLbl val="0"/>
      </c:catAx>
      <c:valAx>
        <c:axId val="2090674719"/>
        <c:scaling>
          <c:orientation val="minMax"/>
        </c:scaling>
        <c:delete val="0"/>
        <c:axPos val="l"/>
        <c:majorGridlines>
          <c:spPr>
            <a:ln w="9525" cap="flat" cmpd="sng" algn="ctr">
              <a:solidFill>
                <a:schemeClr val="tx1">
                  <a:lumMod val="5000"/>
                  <a:lumOff val="95000"/>
                </a:schemeClr>
              </a:solidFill>
              <a:round/>
            </a:ln>
            <a:effectLst/>
          </c:spPr>
        </c:majorGridlines>
        <c:numFmt formatCode="[$$-409]#,##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C9090"/>
                </a:solidFill>
                <a:latin typeface="Bahnschrift Light Condensed" panose="020B0502040204020203" pitchFamily="34" charset="0"/>
                <a:ea typeface="+mn-ea"/>
                <a:cs typeface="+mn-cs"/>
              </a:defRPr>
            </a:pPr>
            <a:endParaRPr lang="en-US"/>
          </a:p>
        </c:txPr>
        <c:crossAx val="2090692191"/>
        <c:crosses val="autoZero"/>
        <c:crossBetween val="between"/>
      </c:valAx>
      <c:serAx>
        <c:axId val="1581181551"/>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8C9090"/>
                </a:solidFill>
                <a:latin typeface="Bahnschrift Light Condensed" panose="020B0502040204020203" pitchFamily="34" charset="0"/>
                <a:ea typeface="+mn-ea"/>
                <a:cs typeface="+mn-cs"/>
              </a:defRPr>
            </a:pPr>
            <a:endParaRPr lang="en-US"/>
          </a:p>
        </c:txPr>
        <c:crossAx val="2090674719"/>
        <c:crosses val="autoZero"/>
      </c:ser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rgbClr val="8C9090"/>
              </a:solidFill>
              <a:latin typeface="Bahnschrift Light Condensed"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Analysis!$D$263</c:f>
              <c:strCache>
                <c:ptCount val="1"/>
                <c:pt idx="0">
                  <c:v>Total Sales</c:v>
                </c:pt>
              </c:strCache>
            </c:strRef>
          </c:tx>
          <c:dPt>
            <c:idx val="0"/>
            <c:bubble3D val="0"/>
            <c:spPr>
              <a:solidFill>
                <a:srgbClr val="2F6074">
                  <a:alpha val="50000"/>
                </a:srgbClr>
              </a:solidFill>
              <a:ln w="9525" cap="flat" cmpd="sng" algn="ctr">
                <a:solidFill>
                  <a:schemeClr val="accent1">
                    <a:shade val="95000"/>
                  </a:schemeClr>
                </a:solidFill>
                <a:round/>
              </a:ln>
              <a:effectLst/>
            </c:spPr>
            <c:extLst>
              <c:ext xmlns:c16="http://schemas.microsoft.com/office/drawing/2014/chart" uri="{C3380CC4-5D6E-409C-BE32-E72D297353CC}">
                <c16:uniqueId val="{00000001-3733-47E6-AD02-F15CF18E3533}"/>
              </c:ext>
            </c:extLst>
          </c:dPt>
          <c:dPt>
            <c:idx val="1"/>
            <c:bubble3D val="0"/>
            <c:spPr>
              <a:solidFill>
                <a:srgbClr val="FFC000">
                  <a:alpha val="50000"/>
                </a:srgbClr>
              </a:solidFill>
              <a:ln w="9525" cap="flat" cmpd="sng" algn="ctr">
                <a:solidFill>
                  <a:srgbClr val="EFA829"/>
                </a:solidFill>
                <a:round/>
              </a:ln>
              <a:effectLst/>
            </c:spPr>
            <c:extLst>
              <c:ext xmlns:c16="http://schemas.microsoft.com/office/drawing/2014/chart" uri="{C3380CC4-5D6E-409C-BE32-E72D297353CC}">
                <c16:uniqueId val="{00000003-3733-47E6-AD02-F15CF18E3533}"/>
              </c:ext>
            </c:extLst>
          </c:dPt>
          <c:dPt>
            <c:idx val="2"/>
            <c:bubble3D val="0"/>
            <c:explosion val="13"/>
            <c:spPr>
              <a:solidFill>
                <a:srgbClr val="00B050">
                  <a:alpha val="50000"/>
                </a:srgbClr>
              </a:solidFill>
              <a:ln w="9525" cap="flat" cmpd="sng" algn="ctr">
                <a:solidFill>
                  <a:srgbClr val="03C6A1"/>
                </a:solidFill>
                <a:round/>
              </a:ln>
              <a:effectLst/>
            </c:spPr>
            <c:extLst>
              <c:ext xmlns:c16="http://schemas.microsoft.com/office/drawing/2014/chart" uri="{C3380CC4-5D6E-409C-BE32-E72D297353CC}">
                <c16:uniqueId val="{00000005-3733-47E6-AD02-F15CF18E3533}"/>
              </c:ext>
            </c:extLst>
          </c:dPt>
          <c:dPt>
            <c:idx val="3"/>
            <c:bubble3D val="0"/>
            <c:explosion val="7"/>
            <c:spPr>
              <a:solidFill>
                <a:srgbClr val="F5836F">
                  <a:alpha val="50000"/>
                </a:srgbClr>
              </a:solidFill>
              <a:ln w="9525" cap="flat" cmpd="sng" algn="ctr">
                <a:solidFill>
                  <a:srgbClr val="F5836F"/>
                </a:solidFill>
                <a:round/>
              </a:ln>
              <a:effectLst/>
            </c:spPr>
            <c:extLst>
              <c:ext xmlns:c16="http://schemas.microsoft.com/office/drawing/2014/chart" uri="{C3380CC4-5D6E-409C-BE32-E72D297353CC}">
                <c16:uniqueId val="{00000007-3733-47E6-AD02-F15CF18E3533}"/>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Bahnschrift Light Condensed" panose="020B0502040204020203"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Analysis!$C$264:$C$267</c:f>
              <c:strCache>
                <c:ptCount val="4"/>
                <c:pt idx="0">
                  <c:v>Central</c:v>
                </c:pt>
                <c:pt idx="1">
                  <c:v>East</c:v>
                </c:pt>
                <c:pt idx="2">
                  <c:v>South</c:v>
                </c:pt>
                <c:pt idx="3">
                  <c:v>West</c:v>
                </c:pt>
              </c:strCache>
            </c:strRef>
          </c:cat>
          <c:val>
            <c:numRef>
              <c:f>Analysis!$D$264:$D$267</c:f>
              <c:numCache>
                <c:formatCode>[$$-1409]#,##0</c:formatCode>
                <c:ptCount val="4"/>
                <c:pt idx="0">
                  <c:v>448284.7</c:v>
                </c:pt>
                <c:pt idx="1">
                  <c:v>592171.49</c:v>
                </c:pt>
                <c:pt idx="2">
                  <c:v>357105.12</c:v>
                </c:pt>
                <c:pt idx="3">
                  <c:v>526776.56999999995</c:v>
                </c:pt>
              </c:numCache>
            </c:numRef>
          </c:val>
          <c:extLst>
            <c:ext xmlns:c16="http://schemas.microsoft.com/office/drawing/2014/chart" uri="{C3380CC4-5D6E-409C-BE32-E72D297353CC}">
              <c16:uniqueId val="{00000008-3733-47E6-AD02-F15CF18E353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5.068186560361964E-2"/>
          <c:y val="3.9442174437121988E-2"/>
          <c:w val="0.93177136700707186"/>
          <c:h val="0.80345958579995014"/>
        </c:manualLayout>
      </c:layout>
      <c:lineChart>
        <c:grouping val="stacked"/>
        <c:varyColors val="0"/>
        <c:ser>
          <c:idx val="1"/>
          <c:order val="0"/>
          <c:tx>
            <c:strRef>
              <c:f>Analysis!$F$31</c:f>
              <c:strCache>
                <c:ptCount val="1"/>
                <c:pt idx="0">
                  <c:v>Total Orders</c:v>
                </c:pt>
              </c:strCache>
            </c:strRef>
          </c:tx>
          <c:spPr>
            <a:ln w="12700" cap="rnd" cmpd="sng" algn="ctr">
              <a:solidFill>
                <a:srgbClr val="F5836F"/>
              </a:solidFill>
              <a:round/>
            </a:ln>
            <a:effectLst/>
          </c:spPr>
          <c:marker>
            <c:symbol val="x"/>
            <c:size val="2"/>
            <c:spPr>
              <a:solidFill>
                <a:srgbClr val="8C9090"/>
              </a:solidFill>
              <a:ln w="9525" cap="flat" cmpd="sng" algn="ctr">
                <a:solidFill>
                  <a:srgbClr val="8C9090"/>
                </a:solidFill>
                <a:round/>
              </a:ln>
              <a:effectLst/>
            </c:spPr>
          </c:marker>
          <c:dLbls>
            <c:delete val="1"/>
          </c:dLbls>
          <c:cat>
            <c:multiLvlStrRef>
              <c:f>Analysis!$D$32:$E$60</c:f>
              <c:multiLvlStrCache>
                <c:ptCount val="29"/>
                <c:lvl>
                  <c:pt idx="0">
                    <c:v>1</c:v>
                  </c:pt>
                  <c:pt idx="1">
                    <c:v>2</c:v>
                  </c:pt>
                  <c:pt idx="2">
                    <c:v>3</c:v>
                  </c:pt>
                  <c:pt idx="3">
                    <c:v>4</c:v>
                  </c:pt>
                  <c:pt idx="4">
                    <c:v>5</c:v>
                  </c:pt>
                  <c:pt idx="5">
                    <c:v>1</c:v>
                  </c:pt>
                  <c:pt idx="6">
                    <c:v>2</c:v>
                  </c:pt>
                  <c:pt idx="7">
                    <c:v>3</c:v>
                  </c:pt>
                  <c:pt idx="8">
                    <c:v>4</c:v>
                  </c:pt>
                  <c:pt idx="9">
                    <c:v>1</c:v>
                  </c:pt>
                  <c:pt idx="10">
                    <c:v>2</c:v>
                  </c:pt>
                  <c:pt idx="11">
                    <c:v>3</c:v>
                  </c:pt>
                  <c:pt idx="12">
                    <c:v>4</c:v>
                  </c:pt>
                  <c:pt idx="13">
                    <c:v>5</c:v>
                  </c:pt>
                  <c:pt idx="14">
                    <c:v>1</c:v>
                  </c:pt>
                  <c:pt idx="15">
                    <c:v>2</c:v>
                  </c:pt>
                  <c:pt idx="16">
                    <c:v>3</c:v>
                  </c:pt>
                  <c:pt idx="17">
                    <c:v>4</c:v>
                  </c:pt>
                  <c:pt idx="18">
                    <c:v>5</c:v>
                  </c:pt>
                  <c:pt idx="19">
                    <c:v>1</c:v>
                  </c:pt>
                  <c:pt idx="20">
                    <c:v>2</c:v>
                  </c:pt>
                  <c:pt idx="21">
                    <c:v>3</c:v>
                  </c:pt>
                  <c:pt idx="22">
                    <c:v>4</c:v>
                  </c:pt>
                  <c:pt idx="23">
                    <c:v>5</c:v>
                  </c:pt>
                  <c:pt idx="24">
                    <c:v>1</c:v>
                  </c:pt>
                  <c:pt idx="25">
                    <c:v>2</c:v>
                  </c:pt>
                  <c:pt idx="26">
                    <c:v>3</c:v>
                  </c:pt>
                  <c:pt idx="27">
                    <c:v>4</c:v>
                  </c:pt>
                  <c:pt idx="28">
                    <c:v>5</c:v>
                  </c:pt>
                </c:lvl>
                <c:lvl>
                  <c:pt idx="0">
                    <c:v>January</c:v>
                  </c:pt>
                  <c:pt idx="5">
                    <c:v>February</c:v>
                  </c:pt>
                  <c:pt idx="9">
                    <c:v>March</c:v>
                  </c:pt>
                  <c:pt idx="14">
                    <c:v>April</c:v>
                  </c:pt>
                  <c:pt idx="19">
                    <c:v>May</c:v>
                  </c:pt>
                  <c:pt idx="24">
                    <c:v>June</c:v>
                  </c:pt>
                </c:lvl>
              </c:multiLvlStrCache>
            </c:multiLvlStrRef>
          </c:cat>
          <c:val>
            <c:numRef>
              <c:f>Analysis!$F$32:$F$60</c:f>
              <c:numCache>
                <c:formatCode>General</c:formatCode>
                <c:ptCount val="29"/>
                <c:pt idx="0">
                  <c:v>33</c:v>
                </c:pt>
                <c:pt idx="1">
                  <c:v>61</c:v>
                </c:pt>
                <c:pt idx="2">
                  <c:v>62</c:v>
                </c:pt>
                <c:pt idx="3">
                  <c:v>48</c:v>
                </c:pt>
                <c:pt idx="4">
                  <c:v>45</c:v>
                </c:pt>
                <c:pt idx="5">
                  <c:v>64</c:v>
                </c:pt>
                <c:pt idx="6">
                  <c:v>60</c:v>
                </c:pt>
                <c:pt idx="7">
                  <c:v>46</c:v>
                </c:pt>
                <c:pt idx="8">
                  <c:v>55</c:v>
                </c:pt>
                <c:pt idx="9">
                  <c:v>45</c:v>
                </c:pt>
                <c:pt idx="10">
                  <c:v>46</c:v>
                </c:pt>
                <c:pt idx="11">
                  <c:v>59</c:v>
                </c:pt>
                <c:pt idx="12">
                  <c:v>64</c:v>
                </c:pt>
                <c:pt idx="13">
                  <c:v>23</c:v>
                </c:pt>
                <c:pt idx="14">
                  <c:v>29</c:v>
                </c:pt>
                <c:pt idx="15">
                  <c:v>69</c:v>
                </c:pt>
                <c:pt idx="16">
                  <c:v>38</c:v>
                </c:pt>
                <c:pt idx="17">
                  <c:v>47</c:v>
                </c:pt>
                <c:pt idx="18">
                  <c:v>37</c:v>
                </c:pt>
                <c:pt idx="19">
                  <c:v>14</c:v>
                </c:pt>
                <c:pt idx="20">
                  <c:v>49</c:v>
                </c:pt>
                <c:pt idx="21">
                  <c:v>44</c:v>
                </c:pt>
                <c:pt idx="22">
                  <c:v>61</c:v>
                </c:pt>
                <c:pt idx="23">
                  <c:v>51</c:v>
                </c:pt>
                <c:pt idx="24">
                  <c:v>48</c:v>
                </c:pt>
                <c:pt idx="25">
                  <c:v>54</c:v>
                </c:pt>
                <c:pt idx="26">
                  <c:v>51</c:v>
                </c:pt>
                <c:pt idx="27">
                  <c:v>38</c:v>
                </c:pt>
                <c:pt idx="28">
                  <c:v>24</c:v>
                </c:pt>
              </c:numCache>
            </c:numRef>
          </c:val>
          <c:smooth val="0"/>
          <c:extLst>
            <c:ext xmlns:c16="http://schemas.microsoft.com/office/drawing/2014/chart" uri="{C3380CC4-5D6E-409C-BE32-E72D297353CC}">
              <c16:uniqueId val="{00000000-2BA1-40B6-AFF1-671820DC3CF5}"/>
            </c:ext>
          </c:extLst>
        </c:ser>
        <c:dLbls>
          <c:showLegendKey val="0"/>
          <c:showVal val="1"/>
          <c:showCatName val="0"/>
          <c:showSerName val="0"/>
          <c:showPercent val="0"/>
          <c:showBubbleSize val="0"/>
        </c:dLbls>
        <c:dropLines>
          <c:spPr>
            <a:ln w="0" cap="flat" cmpd="sng" algn="ctr">
              <a:solidFill>
                <a:schemeClr val="dk1">
                  <a:lumMod val="35000"/>
                  <a:lumOff val="65000"/>
                  <a:alpha val="0"/>
                </a:schemeClr>
              </a:solidFill>
              <a:round/>
            </a:ln>
            <a:effectLst>
              <a:outerShdw blurRad="50800" dist="38100" dir="2700000" algn="tl" rotWithShape="0">
                <a:prstClr val="black">
                  <a:alpha val="67000"/>
                </a:prstClr>
              </a:outerShdw>
            </a:effectLst>
          </c:spPr>
        </c:dropLines>
        <c:marker val="1"/>
        <c:smooth val="0"/>
        <c:axId val="680157407"/>
        <c:axId val="680157823"/>
      </c:lineChart>
      <c:catAx>
        <c:axId val="680157407"/>
        <c:scaling>
          <c:orientation val="minMax"/>
        </c:scaling>
        <c:delete val="0"/>
        <c:axPos val="b"/>
        <c:numFmt formatCode="General" sourceLinked="1"/>
        <c:majorTickMark val="out"/>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Bahnschrift Light Condensed" panose="020B0502040204020203" pitchFamily="34" charset="0"/>
                <a:ea typeface="+mn-ea"/>
                <a:cs typeface="+mn-cs"/>
              </a:defRPr>
            </a:pPr>
            <a:endParaRPr lang="en-US"/>
          </a:p>
        </c:txPr>
        <c:crossAx val="680157823"/>
        <c:crosses val="autoZero"/>
        <c:auto val="1"/>
        <c:lblAlgn val="ctr"/>
        <c:lblOffset val="100"/>
        <c:noMultiLvlLbl val="0"/>
      </c:catAx>
      <c:valAx>
        <c:axId val="680157823"/>
        <c:scaling>
          <c:orientation val="minMax"/>
        </c:scaling>
        <c:delete val="0"/>
        <c:axPos val="l"/>
        <c:majorGridlines>
          <c:spPr>
            <a:ln>
              <a:solidFill>
                <a:schemeClr val="dk1">
                  <a:lumMod val="35000"/>
                  <a:lumOff val="65000"/>
                  <a:alpha val="20000"/>
                </a:schemeClr>
              </a:solidFill>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Bahnschrift Light Condensed" panose="020B0502040204020203" pitchFamily="34" charset="0"/>
                <a:ea typeface="+mn-ea"/>
                <a:cs typeface="+mn-cs"/>
              </a:defRPr>
            </a:pPr>
            <a:endParaRPr lang="en-US"/>
          </a:p>
        </c:txPr>
        <c:crossAx val="680157407"/>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chart>
    <c:autoTitleDeleted val="1"/>
    <c:plotArea>
      <c:layout>
        <c:manualLayout>
          <c:layoutTarget val="inner"/>
          <c:xMode val="edge"/>
          <c:yMode val="edge"/>
          <c:x val="0.22134848221473491"/>
          <c:y val="0.1154877073149877"/>
          <c:w val="0.52289604006169021"/>
          <c:h val="0.74315491281635804"/>
        </c:manualLayout>
      </c:layout>
      <c:pieChart>
        <c:varyColors val="1"/>
        <c:ser>
          <c:idx val="0"/>
          <c:order val="0"/>
          <c:tx>
            <c:strRef>
              <c:f>Analysis!$D$64</c:f>
              <c:strCache>
                <c:ptCount val="1"/>
                <c:pt idx="0">
                  <c:v>Total Sales</c:v>
                </c:pt>
              </c:strCache>
            </c:strRef>
          </c:tx>
          <c:spPr>
            <a:ln w="15875"/>
          </c:spPr>
          <c:dPt>
            <c:idx val="0"/>
            <c:bubble3D val="0"/>
            <c:spPr>
              <a:solidFill>
                <a:srgbClr val="EFA829">
                  <a:alpha val="50000"/>
                </a:srgbClr>
              </a:solidFill>
              <a:ln w="15875" cap="flat" cmpd="sng" algn="ctr">
                <a:solidFill>
                  <a:srgbClr val="EFA829"/>
                </a:solidFill>
                <a:round/>
              </a:ln>
              <a:effectLst/>
            </c:spPr>
            <c:extLst>
              <c:ext xmlns:c16="http://schemas.microsoft.com/office/drawing/2014/chart" uri="{C3380CC4-5D6E-409C-BE32-E72D297353CC}">
                <c16:uniqueId val="{00000001-BED9-4448-9252-70B319918AE0}"/>
              </c:ext>
            </c:extLst>
          </c:dPt>
          <c:dPt>
            <c:idx val="1"/>
            <c:bubble3D val="0"/>
            <c:spPr>
              <a:solidFill>
                <a:srgbClr val="03C6A1">
                  <a:alpha val="50000"/>
                </a:srgbClr>
              </a:solidFill>
              <a:ln w="15875" cap="flat" cmpd="sng" algn="ctr">
                <a:solidFill>
                  <a:srgbClr val="03C6A1"/>
                </a:solidFill>
                <a:round/>
              </a:ln>
              <a:effectLst/>
            </c:spPr>
            <c:extLst>
              <c:ext xmlns:c16="http://schemas.microsoft.com/office/drawing/2014/chart" uri="{C3380CC4-5D6E-409C-BE32-E72D297353CC}">
                <c16:uniqueId val="{00000003-BED9-4448-9252-70B319918AE0}"/>
              </c:ext>
            </c:extLst>
          </c:dPt>
          <c:dPt>
            <c:idx val="2"/>
            <c:bubble3D val="0"/>
            <c:spPr>
              <a:solidFill>
                <a:srgbClr val="2F6074">
                  <a:alpha val="50000"/>
                </a:srgbClr>
              </a:solidFill>
              <a:ln w="15875" cap="flat" cmpd="sng" algn="ctr">
                <a:solidFill>
                  <a:srgbClr val="2F6074"/>
                </a:solidFill>
                <a:round/>
              </a:ln>
              <a:effectLst/>
            </c:spPr>
            <c:extLst>
              <c:ext xmlns:c16="http://schemas.microsoft.com/office/drawing/2014/chart" uri="{C3380CC4-5D6E-409C-BE32-E72D297353CC}">
                <c16:uniqueId val="{00000005-BED9-4448-9252-70B319918AE0}"/>
              </c:ext>
            </c:extLst>
          </c:dPt>
          <c:dPt>
            <c:idx val="3"/>
            <c:bubble3D val="0"/>
            <c:spPr>
              <a:solidFill>
                <a:srgbClr val="8C9090">
                  <a:alpha val="50000"/>
                </a:srgbClr>
              </a:solidFill>
              <a:ln w="15875" cap="flat" cmpd="sng" algn="ctr">
                <a:solidFill>
                  <a:srgbClr val="8C9090"/>
                </a:solidFill>
                <a:round/>
              </a:ln>
              <a:effectLst/>
            </c:spPr>
            <c:extLst>
              <c:ext xmlns:c16="http://schemas.microsoft.com/office/drawing/2014/chart" uri="{C3380CC4-5D6E-409C-BE32-E72D297353CC}">
                <c16:uniqueId val="{00000007-BED9-4448-9252-70B319918AE0}"/>
              </c:ext>
            </c:extLst>
          </c:dPt>
          <c:dPt>
            <c:idx val="4"/>
            <c:bubble3D val="0"/>
            <c:spPr>
              <a:solidFill>
                <a:srgbClr val="C9A8F6">
                  <a:alpha val="49804"/>
                </a:srgbClr>
              </a:solidFill>
              <a:ln w="15875" cap="flat" cmpd="sng" algn="ctr">
                <a:solidFill>
                  <a:srgbClr val="C9A8F6"/>
                </a:solidFill>
                <a:round/>
              </a:ln>
              <a:effectLst/>
            </c:spPr>
            <c:extLst>
              <c:ext xmlns:c16="http://schemas.microsoft.com/office/drawing/2014/chart" uri="{C3380CC4-5D6E-409C-BE32-E72D297353CC}">
                <c16:uniqueId val="{00000009-BED9-4448-9252-70B319918AE0}"/>
              </c:ext>
            </c:extLst>
          </c:dPt>
          <c:dPt>
            <c:idx val="5"/>
            <c:bubble3D val="0"/>
            <c:explosion val="10"/>
            <c:spPr>
              <a:solidFill>
                <a:srgbClr val="C3F644">
                  <a:alpha val="50000"/>
                </a:srgbClr>
              </a:solidFill>
              <a:ln w="15875" cap="flat" cmpd="sng" algn="ctr">
                <a:solidFill>
                  <a:srgbClr val="C3F644"/>
                </a:solidFill>
                <a:round/>
              </a:ln>
              <a:effectLst/>
            </c:spPr>
            <c:extLst>
              <c:ext xmlns:c16="http://schemas.microsoft.com/office/drawing/2014/chart" uri="{C3380CC4-5D6E-409C-BE32-E72D297353CC}">
                <c16:uniqueId val="{0000000B-BED9-4448-9252-70B319918AE0}"/>
              </c:ext>
            </c:extLst>
          </c:dPt>
          <c:dPt>
            <c:idx val="6"/>
            <c:bubble3D val="0"/>
            <c:explosion val="8"/>
            <c:spPr>
              <a:solidFill>
                <a:srgbClr val="F25940">
                  <a:alpha val="50000"/>
                </a:srgbClr>
              </a:solidFill>
              <a:ln w="15875" cap="flat" cmpd="sng" algn="ctr">
                <a:solidFill>
                  <a:srgbClr val="F25940"/>
                </a:solidFill>
                <a:round/>
              </a:ln>
              <a:effectLst/>
            </c:spPr>
            <c:extLst>
              <c:ext xmlns:c16="http://schemas.microsoft.com/office/drawing/2014/chart" uri="{C3380CC4-5D6E-409C-BE32-E72D297353CC}">
                <c16:uniqueId val="{0000000D-BED9-4448-9252-70B319918AE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800" b="0" i="0" u="none" strike="noStrike" kern="1200" baseline="0">
                    <a:solidFill>
                      <a:srgbClr val="8C9090"/>
                    </a:solidFill>
                    <a:latin typeface="Bahnschrift Light Condensed" panose="020B0502040204020203" pitchFamily="34" charset="0"/>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Analysis!$C$65:$C$71</c:f>
              <c:strCache>
                <c:ptCount val="7"/>
                <c:pt idx="0">
                  <c:v>Sunday</c:v>
                </c:pt>
                <c:pt idx="1">
                  <c:v>Monday</c:v>
                </c:pt>
                <c:pt idx="2">
                  <c:v>Tuesday</c:v>
                </c:pt>
                <c:pt idx="3">
                  <c:v>Wednesday</c:v>
                </c:pt>
                <c:pt idx="4">
                  <c:v>Thursday</c:v>
                </c:pt>
                <c:pt idx="5">
                  <c:v>Friday</c:v>
                </c:pt>
                <c:pt idx="6">
                  <c:v>Saturday</c:v>
                </c:pt>
              </c:strCache>
            </c:strRef>
          </c:cat>
          <c:val>
            <c:numRef>
              <c:f>Analysis!$D$65:$D$71</c:f>
              <c:numCache>
                <c:formatCode>[$$-409]#,##0.00</c:formatCode>
                <c:ptCount val="7"/>
                <c:pt idx="0">
                  <c:v>219191.55</c:v>
                </c:pt>
                <c:pt idx="1">
                  <c:v>251227.65</c:v>
                </c:pt>
                <c:pt idx="2">
                  <c:v>233603.06</c:v>
                </c:pt>
                <c:pt idx="3">
                  <c:v>223024.1</c:v>
                </c:pt>
                <c:pt idx="4">
                  <c:v>240694.2</c:v>
                </c:pt>
                <c:pt idx="5">
                  <c:v>299751.28999999998</c:v>
                </c:pt>
                <c:pt idx="6">
                  <c:v>456846.03</c:v>
                </c:pt>
              </c:numCache>
            </c:numRef>
          </c:val>
          <c:extLst>
            <c:ext xmlns:c16="http://schemas.microsoft.com/office/drawing/2014/chart" uri="{C3380CC4-5D6E-409C-BE32-E72D297353CC}">
              <c16:uniqueId val="{0000000E-BED9-4448-9252-70B319918AE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stacked"/>
        <c:varyColors val="0"/>
        <c:ser>
          <c:idx val="0"/>
          <c:order val="0"/>
          <c:tx>
            <c:v>Total Cost</c:v>
          </c:tx>
          <c:spPr>
            <a:solidFill>
              <a:srgbClr val="F25940">
                <a:alpha val="40000"/>
              </a:srgbClr>
            </a:solidFill>
            <a:ln w="9525" cap="flat" cmpd="sng" algn="ctr">
              <a:solidFill>
                <a:srgbClr val="F25940"/>
              </a:solidFill>
              <a:round/>
            </a:ln>
            <a:effectLst/>
          </c:spPr>
          <c:invertIfNegative val="0"/>
          <c:cat>
            <c:strRef>
              <c:f>Analysis!$E$22:$E$27</c:f>
              <c:strCache>
                <c:ptCount val="6"/>
                <c:pt idx="0">
                  <c:v>January</c:v>
                </c:pt>
                <c:pt idx="1">
                  <c:v>February</c:v>
                </c:pt>
                <c:pt idx="2">
                  <c:v>March</c:v>
                </c:pt>
                <c:pt idx="3">
                  <c:v>April</c:v>
                </c:pt>
                <c:pt idx="4">
                  <c:v>May</c:v>
                </c:pt>
                <c:pt idx="5">
                  <c:v>June</c:v>
                </c:pt>
              </c:strCache>
            </c:strRef>
          </c:cat>
          <c:val>
            <c:numRef>
              <c:f>Analysis!$F$22:$F$27</c:f>
              <c:numCache>
                <c:formatCode>[$$-409]#,##0.00</c:formatCode>
                <c:ptCount val="6"/>
                <c:pt idx="0">
                  <c:v>273723.2427</c:v>
                </c:pt>
                <c:pt idx="1">
                  <c:v>290156.81109999999</c:v>
                </c:pt>
                <c:pt idx="2">
                  <c:v>271593.51039999997</c:v>
                </c:pt>
                <c:pt idx="3">
                  <c:v>336685.53720000002</c:v>
                </c:pt>
                <c:pt idx="4">
                  <c:v>239569.33720000001</c:v>
                </c:pt>
                <c:pt idx="5">
                  <c:v>288531.82929999998</c:v>
                </c:pt>
              </c:numCache>
            </c:numRef>
          </c:val>
          <c:extLst>
            <c:ext xmlns:c16="http://schemas.microsoft.com/office/drawing/2014/chart" uri="{C3380CC4-5D6E-409C-BE32-E72D297353CC}">
              <c16:uniqueId val="{00000000-FB5A-45C3-9E3E-4D79785A9EE4}"/>
            </c:ext>
          </c:extLst>
        </c:ser>
        <c:ser>
          <c:idx val="1"/>
          <c:order val="1"/>
          <c:tx>
            <c:v>Profit</c:v>
          </c:tx>
          <c:spPr>
            <a:solidFill>
              <a:srgbClr val="03C6A1">
                <a:alpha val="40000"/>
              </a:srgbClr>
            </a:solidFill>
            <a:ln w="9525" cap="flat" cmpd="sng" algn="ctr">
              <a:solidFill>
                <a:srgbClr val="03C6A1"/>
              </a:solidFill>
              <a:round/>
            </a:ln>
            <a:effectLst/>
          </c:spPr>
          <c:invertIfNegative val="0"/>
          <c:cat>
            <c:strRef>
              <c:f>Analysis!$E$22:$E$27</c:f>
              <c:strCache>
                <c:ptCount val="6"/>
                <c:pt idx="0">
                  <c:v>January</c:v>
                </c:pt>
                <c:pt idx="1">
                  <c:v>February</c:v>
                </c:pt>
                <c:pt idx="2">
                  <c:v>March</c:v>
                </c:pt>
                <c:pt idx="3">
                  <c:v>April</c:v>
                </c:pt>
                <c:pt idx="4">
                  <c:v>May</c:v>
                </c:pt>
                <c:pt idx="5">
                  <c:v>June</c:v>
                </c:pt>
              </c:strCache>
            </c:strRef>
          </c:cat>
          <c:val>
            <c:numRef>
              <c:f>Analysis!$G$22:$G$27</c:f>
              <c:numCache>
                <c:formatCode>[$$-409]#,##0.00</c:formatCode>
                <c:ptCount val="6"/>
                <c:pt idx="0">
                  <c:v>1043.6773000000001</c:v>
                </c:pt>
                <c:pt idx="1">
                  <c:v>35944.658900000002</c:v>
                </c:pt>
                <c:pt idx="2">
                  <c:v>103.1596</c:v>
                </c:pt>
                <c:pt idx="3">
                  <c:v>53146.412799999998</c:v>
                </c:pt>
                <c:pt idx="4">
                  <c:v>67002.732799999998</c:v>
                </c:pt>
                <c:pt idx="5">
                  <c:v>66836.970700000005</c:v>
                </c:pt>
              </c:numCache>
            </c:numRef>
          </c:val>
          <c:extLst>
            <c:ext xmlns:c16="http://schemas.microsoft.com/office/drawing/2014/chart" uri="{C3380CC4-5D6E-409C-BE32-E72D297353CC}">
              <c16:uniqueId val="{00000001-FB5A-45C3-9E3E-4D79785A9EE4}"/>
            </c:ext>
          </c:extLst>
        </c:ser>
        <c:dLbls>
          <c:showLegendKey val="0"/>
          <c:showVal val="0"/>
          <c:showCatName val="0"/>
          <c:showSerName val="0"/>
          <c:showPercent val="0"/>
          <c:showBubbleSize val="0"/>
        </c:dLbls>
        <c:gapWidth val="119"/>
        <c:overlap val="100"/>
        <c:axId val="800875984"/>
        <c:axId val="800868912"/>
      </c:barChart>
      <c:lineChart>
        <c:grouping val="standard"/>
        <c:varyColors val="0"/>
        <c:ser>
          <c:idx val="2"/>
          <c:order val="2"/>
          <c:tx>
            <c:v>Profit Percentage</c:v>
          </c:tx>
          <c:spPr>
            <a:ln w="12700" cap="rnd">
              <a:solidFill>
                <a:srgbClr val="2F6074">
                  <a:alpha val="75000"/>
                </a:srgbClr>
              </a:solidFill>
              <a:round/>
            </a:ln>
            <a:effectLst/>
          </c:spPr>
          <c:marker>
            <c:symbol val="triangle"/>
            <c:size val="4"/>
            <c:spPr>
              <a:solidFill>
                <a:srgbClr val="2F6074">
                  <a:alpha val="75000"/>
                </a:srgbClr>
              </a:solidFill>
              <a:ln w="9525" cap="flat" cmpd="sng" algn="ctr">
                <a:solidFill>
                  <a:srgbClr val="2F6074">
                    <a:alpha val="75000"/>
                  </a:srgbClr>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Analysis!$E$22:$E$27</c:f>
              <c:strCache>
                <c:ptCount val="6"/>
                <c:pt idx="0">
                  <c:v>January</c:v>
                </c:pt>
                <c:pt idx="1">
                  <c:v>February</c:v>
                </c:pt>
                <c:pt idx="2">
                  <c:v>March</c:v>
                </c:pt>
                <c:pt idx="3">
                  <c:v>April</c:v>
                </c:pt>
                <c:pt idx="4">
                  <c:v>May</c:v>
                </c:pt>
                <c:pt idx="5">
                  <c:v>June</c:v>
                </c:pt>
              </c:strCache>
            </c:strRef>
          </c:cat>
          <c:val>
            <c:numRef>
              <c:f>Analysis!$H$22:$H$27</c:f>
              <c:numCache>
                <c:formatCode>0%</c:formatCode>
                <c:ptCount val="6"/>
                <c:pt idx="0">
                  <c:v>3.798409575650519E-3</c:v>
                </c:pt>
                <c:pt idx="1">
                  <c:v>0.1102253813820588</c:v>
                </c:pt>
                <c:pt idx="2">
                  <c:v>3.7968665571057607E-4</c:v>
                </c:pt>
                <c:pt idx="3">
                  <c:v>0.13633159826945943</c:v>
                </c:pt>
                <c:pt idx="4">
                  <c:v>0.21855458913788198</c:v>
                </c:pt>
                <c:pt idx="5">
                  <c:v>0.18807776794136122</c:v>
                </c:pt>
              </c:numCache>
            </c:numRef>
          </c:val>
          <c:smooth val="0"/>
          <c:extLst>
            <c:ext xmlns:c16="http://schemas.microsoft.com/office/drawing/2014/chart" uri="{C3380CC4-5D6E-409C-BE32-E72D297353CC}">
              <c16:uniqueId val="{00000002-FB5A-45C3-9E3E-4D79785A9EE4}"/>
            </c:ext>
          </c:extLst>
        </c:ser>
        <c:dLbls>
          <c:showLegendKey val="0"/>
          <c:showVal val="0"/>
          <c:showCatName val="0"/>
          <c:showSerName val="0"/>
          <c:showPercent val="0"/>
          <c:showBubbleSize val="0"/>
        </c:dLbls>
        <c:marker val="1"/>
        <c:smooth val="0"/>
        <c:axId val="800874320"/>
        <c:axId val="800872240"/>
      </c:lineChart>
      <c:catAx>
        <c:axId val="8008759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800868912"/>
        <c:crosses val="autoZero"/>
        <c:auto val="1"/>
        <c:lblAlgn val="ctr"/>
        <c:lblOffset val="100"/>
        <c:noMultiLvlLbl val="0"/>
      </c:catAx>
      <c:valAx>
        <c:axId val="800868912"/>
        <c:scaling>
          <c:orientation val="minMax"/>
        </c:scaling>
        <c:delete val="0"/>
        <c:axPos val="l"/>
        <c:majorGridlines>
          <c:spPr>
            <a:ln w="9525" cap="flat" cmpd="sng" algn="ctr">
              <a:solidFill>
                <a:srgbClr val="2F6074">
                  <a:alpha val="10000"/>
                </a:srgb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800875984"/>
        <c:crosses val="autoZero"/>
        <c:crossBetween val="between"/>
      </c:valAx>
      <c:valAx>
        <c:axId val="800872240"/>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0874320"/>
        <c:crosses val="max"/>
        <c:crossBetween val="between"/>
      </c:valAx>
      <c:catAx>
        <c:axId val="800874320"/>
        <c:scaling>
          <c:orientation val="minMax"/>
        </c:scaling>
        <c:delete val="0"/>
        <c:axPos val="t"/>
        <c:numFmt formatCode="General" sourceLinked="1"/>
        <c:majorTickMark val="out"/>
        <c:minorTickMark val="none"/>
        <c:tickLblPos val="none"/>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800872240"/>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474498746179721"/>
          <c:y val="0.26344132812368781"/>
          <c:w val="0.53494361868186402"/>
          <c:h val="0.67491649792371078"/>
        </c:manualLayout>
      </c:layout>
      <c:radarChart>
        <c:radarStyle val="marker"/>
        <c:varyColors val="0"/>
        <c:ser>
          <c:idx val="0"/>
          <c:order val="0"/>
          <c:tx>
            <c:strRef>
              <c:f>Analysis!$F$84</c:f>
              <c:strCache>
                <c:ptCount val="1"/>
                <c:pt idx="0">
                  <c:v>Average of Product Base Margin</c:v>
                </c:pt>
              </c:strCache>
            </c:strRef>
          </c:tx>
          <c:spPr>
            <a:ln w="15875" cap="rnd">
              <a:solidFill>
                <a:srgbClr val="2F6074">
                  <a:alpha val="75000"/>
                </a:srgb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rgbClr val="2F6074">
                    <a:alpha val="75000"/>
                  </a:srgbClr>
                </a:solidFill>
                <a:round/>
              </a:ln>
              <a:effectLst/>
            </c:spPr>
          </c:marker>
          <c:cat>
            <c:strRef>
              <c:f>Analysis!$E$85:$E$101</c:f>
              <c:strCache>
                <c:ptCount val="17"/>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strCache>
            </c:strRef>
          </c:cat>
          <c:val>
            <c:numRef>
              <c:f>Analysis!$F$85:$F$101</c:f>
              <c:numCache>
                <c:formatCode>0.00%</c:formatCode>
                <c:ptCount val="17"/>
                <c:pt idx="0">
                  <c:v>0.70133333333333314</c:v>
                </c:pt>
                <c:pt idx="1">
                  <c:v>0.66785714285714282</c:v>
                </c:pt>
                <c:pt idx="2">
                  <c:v>0.53870967741935483</c:v>
                </c:pt>
                <c:pt idx="3">
                  <c:v>0.6825</c:v>
                </c:pt>
                <c:pt idx="4">
                  <c:v>0.53625</c:v>
                </c:pt>
                <c:pt idx="5">
                  <c:v>0.37289473684210517</c:v>
                </c:pt>
                <c:pt idx="6">
                  <c:v>0.38833333333333336</c:v>
                </c:pt>
                <c:pt idx="7">
                  <c:v>0.3833333333333333</c:v>
                </c:pt>
                <c:pt idx="8">
                  <c:v>0.37479166666666663</c:v>
                </c:pt>
                <c:pt idx="9">
                  <c:v>0.54162162162162164</c:v>
                </c:pt>
                <c:pt idx="10">
                  <c:v>0.44699999999999995</c:v>
                </c:pt>
                <c:pt idx="11">
                  <c:v>0.56999999999999995</c:v>
                </c:pt>
                <c:pt idx="12">
                  <c:v>0.67956521739130449</c:v>
                </c:pt>
                <c:pt idx="13">
                  <c:v>0.57289473684210523</c:v>
                </c:pt>
                <c:pt idx="14">
                  <c:v>0.48499999999999999</c:v>
                </c:pt>
                <c:pt idx="15">
                  <c:v>0.42624999999999996</c:v>
                </c:pt>
                <c:pt idx="16">
                  <c:v>0.58342105263157895</c:v>
                </c:pt>
              </c:numCache>
            </c:numRef>
          </c:val>
          <c:extLst>
            <c:ext xmlns:c16="http://schemas.microsoft.com/office/drawing/2014/chart" uri="{C3380CC4-5D6E-409C-BE32-E72D297353CC}">
              <c16:uniqueId val="{00000000-386C-4838-A8C1-9ECB56190431}"/>
            </c:ext>
          </c:extLst>
        </c:ser>
        <c:ser>
          <c:idx val="1"/>
          <c:order val="1"/>
          <c:tx>
            <c:v>Product Category</c:v>
          </c:tx>
          <c:spPr>
            <a:ln w="15875" cap="rnd">
              <a:solidFill>
                <a:schemeClr val="accent2"/>
              </a:solidFill>
              <a:round/>
            </a:ln>
            <a:effectLst/>
          </c:spPr>
          <c:marker>
            <c:symbol val="circle"/>
            <c:size val="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cat>
            <c:strRef>
              <c:f>Analysis!$E$85:$E$101</c:f>
              <c:strCache>
                <c:ptCount val="17"/>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strCache>
            </c:strRef>
          </c:cat>
          <c:val>
            <c:numRef>
              <c:f>Analysis!$D$85:$D$101</c:f>
              <c:numCache>
                <c:formatCode>General</c:formatCode>
                <c:ptCount val="17"/>
                <c:pt idx="0">
                  <c:v>0</c:v>
                </c:pt>
                <c:pt idx="4">
                  <c:v>0</c:v>
                </c:pt>
                <c:pt idx="5">
                  <c:v>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1-386C-4838-A8C1-9ECB56190431}"/>
            </c:ext>
          </c:extLst>
        </c:ser>
        <c:ser>
          <c:idx val="2"/>
          <c:order val="2"/>
          <c:tx>
            <c:v>Product Sub-Category</c:v>
          </c:tx>
          <c:spPr>
            <a:ln w="15875" cap="rnd">
              <a:solidFill>
                <a:schemeClr val="accent3"/>
              </a:solidFill>
              <a:round/>
            </a:ln>
            <a:effectLst/>
          </c:spPr>
          <c:marker>
            <c:symbol val="circle"/>
            <c:size val="4"/>
            <c:spPr>
              <a:gradFill rotWithShape="1">
                <a:gsLst>
                  <a:gs pos="0">
                    <a:schemeClr val="accent3">
                      <a:lumMod val="110000"/>
                      <a:satMod val="105000"/>
                      <a:tint val="67000"/>
                    </a:schemeClr>
                  </a:gs>
                  <a:gs pos="50000">
                    <a:schemeClr val="accent3">
                      <a:lumMod val="105000"/>
                      <a:satMod val="103000"/>
                      <a:tint val="73000"/>
                    </a:schemeClr>
                  </a:gs>
                  <a:gs pos="100000">
                    <a:schemeClr val="accent3">
                      <a:lumMod val="105000"/>
                      <a:satMod val="109000"/>
                      <a:tint val="81000"/>
                    </a:schemeClr>
                  </a:gs>
                </a:gsLst>
                <a:lin ang="5400000" scaled="0"/>
              </a:gradFill>
              <a:ln w="9525" cap="flat" cmpd="sng" algn="ctr">
                <a:solidFill>
                  <a:schemeClr val="accent3">
                    <a:shade val="95000"/>
                  </a:schemeClr>
                </a:solidFill>
                <a:round/>
              </a:ln>
              <a:effectLst/>
            </c:spPr>
          </c:marker>
          <c:cat>
            <c:strRef>
              <c:f>Analysis!$E$85:$E$101</c:f>
              <c:strCache>
                <c:ptCount val="17"/>
                <c:pt idx="0">
                  <c:v>Bookcases</c:v>
                </c:pt>
                <c:pt idx="1">
                  <c:v>Chairs &amp; Chairmats</c:v>
                </c:pt>
                <c:pt idx="2">
                  <c:v>Office Furnishings</c:v>
                </c:pt>
                <c:pt idx="3">
                  <c:v>Tables</c:v>
                </c:pt>
                <c:pt idx="4">
                  <c:v>Appliances</c:v>
                </c:pt>
                <c:pt idx="5">
                  <c:v>Binders and Binder Accessories</c:v>
                </c:pt>
                <c:pt idx="6">
                  <c:v>Envelopes</c:v>
                </c:pt>
                <c:pt idx="7">
                  <c:v>Labels</c:v>
                </c:pt>
                <c:pt idx="8">
                  <c:v>Paper</c:v>
                </c:pt>
                <c:pt idx="9">
                  <c:v>Pens &amp; Art Supplies</c:v>
                </c:pt>
                <c:pt idx="10">
                  <c:v>Rubber Bands</c:v>
                </c:pt>
                <c:pt idx="11">
                  <c:v>Scissors, Rulers and Trimmers</c:v>
                </c:pt>
                <c:pt idx="12">
                  <c:v>Storage &amp; Organization</c:v>
                </c:pt>
                <c:pt idx="13">
                  <c:v>Computer Peripherals</c:v>
                </c:pt>
                <c:pt idx="14">
                  <c:v>Copiers and Fax</c:v>
                </c:pt>
                <c:pt idx="15">
                  <c:v>Office Machines</c:v>
                </c:pt>
                <c:pt idx="16">
                  <c:v>Telephones and Communication</c:v>
                </c:pt>
              </c:strCache>
            </c:strRef>
          </c:cat>
          <c:val>
            <c:numRef>
              <c:f>Analysis!$E$85:$E$101</c:f>
              <c:numCache>
                <c:formatCode>General</c:formatCode>
                <c:ptCount val="1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numCache>
            </c:numRef>
          </c:val>
          <c:extLst>
            <c:ext xmlns:c16="http://schemas.microsoft.com/office/drawing/2014/chart" uri="{C3380CC4-5D6E-409C-BE32-E72D297353CC}">
              <c16:uniqueId val="{00000002-386C-4838-A8C1-9ECB56190431}"/>
            </c:ext>
          </c:extLst>
        </c:ser>
        <c:dLbls>
          <c:showLegendKey val="0"/>
          <c:showVal val="0"/>
          <c:showCatName val="0"/>
          <c:showSerName val="0"/>
          <c:showPercent val="0"/>
          <c:showBubbleSize val="0"/>
        </c:dLbls>
        <c:axId val="336768528"/>
        <c:axId val="336769360"/>
      </c:radarChart>
      <c:catAx>
        <c:axId val="3367685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336769360"/>
        <c:crosses val="autoZero"/>
        <c:auto val="1"/>
        <c:lblAlgn val="ctr"/>
        <c:lblOffset val="100"/>
        <c:noMultiLvlLbl val="0"/>
      </c:catAx>
      <c:valAx>
        <c:axId val="336769360"/>
        <c:scaling>
          <c:orientation val="minMax"/>
        </c:scaling>
        <c:delete val="1"/>
        <c:axPos val="l"/>
        <c:majorGridlines>
          <c:spPr>
            <a:ln w="9525" cap="flat" cmpd="sng" algn="ctr">
              <a:solidFill>
                <a:schemeClr val="tx1">
                  <a:lumMod val="15000"/>
                  <a:lumOff val="85000"/>
                </a:schemeClr>
              </a:solidFill>
              <a:round/>
            </a:ln>
            <a:effectLst/>
          </c:spPr>
        </c:majorGridlines>
        <c:numFmt formatCode="[$$-409]#,##0" sourceLinked="0"/>
        <c:majorTickMark val="none"/>
        <c:minorTickMark val="none"/>
        <c:tickLblPos val="nextTo"/>
        <c:crossAx val="33676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4049874745155716"/>
          <c:y val="7.8243789052848747E-2"/>
          <c:w val="0.81090596021738737"/>
          <c:h val="0.89572222251250477"/>
        </c:manualLayout>
      </c:layout>
      <c:barChart>
        <c:barDir val="col"/>
        <c:grouping val="clustered"/>
        <c:varyColors val="0"/>
        <c:ser>
          <c:idx val="0"/>
          <c:order val="0"/>
          <c:spPr>
            <a:solidFill>
              <a:srgbClr val="F5836F">
                <a:alpha val="50000"/>
              </a:srgbClr>
            </a:solidFill>
            <a:ln w="9525" cap="flat" cmpd="sng" algn="ctr">
              <a:solidFill>
                <a:srgbClr val="F5836F"/>
              </a:solidFill>
              <a:round/>
            </a:ln>
            <a:effectLst/>
          </c:spPr>
          <c:invertIfNegative val="0"/>
          <c:dLbls>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1-96A1-406C-8613-8688E8EDA0D5}"/>
                </c:ext>
              </c:extLst>
            </c:dLbl>
            <c:dLbl>
              <c:idx val="3"/>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6-315C-4ED7-AC91-A4FAF999D93E}"/>
                </c:ext>
              </c:extLst>
            </c:dLbl>
            <c:dLbl>
              <c:idx val="16"/>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 xmlns:c16="http://schemas.microsoft.com/office/drawing/2014/chart" uri="{C3380CC4-5D6E-409C-BE32-E72D297353CC}">
                  <c16:uniqueId val="{00000002-96A1-406C-8613-8688E8EDA0D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strRef>
              <c:f>Analysis!$C$126:$C$142</c:f>
              <c:strCache>
                <c:ptCount val="17"/>
                <c:pt idx="0">
                  <c:v>Binders and Binder Accessories</c:v>
                </c:pt>
                <c:pt idx="1">
                  <c:v>Telephones and Communication</c:v>
                </c:pt>
                <c:pt idx="2">
                  <c:v>Tables</c:v>
                </c:pt>
                <c:pt idx="3">
                  <c:v>Storage &amp; Organization</c:v>
                </c:pt>
                <c:pt idx="4">
                  <c:v>Chairs &amp; Chairmats</c:v>
                </c:pt>
                <c:pt idx="5">
                  <c:v>Bookcases</c:v>
                </c:pt>
                <c:pt idx="6">
                  <c:v>Office Machines</c:v>
                </c:pt>
                <c:pt idx="7">
                  <c:v>Computer Peripherals</c:v>
                </c:pt>
                <c:pt idx="8">
                  <c:v>Appliances</c:v>
                </c:pt>
                <c:pt idx="9">
                  <c:v>Copiers and Fax</c:v>
                </c:pt>
                <c:pt idx="10">
                  <c:v>Office Furnishings</c:v>
                </c:pt>
                <c:pt idx="11">
                  <c:v>Paper</c:v>
                </c:pt>
                <c:pt idx="12">
                  <c:v>Pens &amp; Art Supplies</c:v>
                </c:pt>
                <c:pt idx="13">
                  <c:v>Envelopes</c:v>
                </c:pt>
                <c:pt idx="14">
                  <c:v>Labels</c:v>
                </c:pt>
                <c:pt idx="15">
                  <c:v>Scissors, Rulers and Trimmers</c:v>
                </c:pt>
                <c:pt idx="16">
                  <c:v>Rubber Bands</c:v>
                </c:pt>
              </c:strCache>
            </c:strRef>
          </c:cat>
          <c:val>
            <c:numRef>
              <c:f>Analysis!$D$126:$D$142</c:f>
              <c:numCache>
                <c:formatCode>[$$-409]#,##0.00</c:formatCode>
                <c:ptCount val="17"/>
                <c:pt idx="0">
                  <c:v>89409.63</c:v>
                </c:pt>
                <c:pt idx="1">
                  <c:v>59393.259999999995</c:v>
                </c:pt>
                <c:pt idx="2">
                  <c:v>46020.750000000007</c:v>
                </c:pt>
                <c:pt idx="3">
                  <c:v>44215.95</c:v>
                </c:pt>
                <c:pt idx="4">
                  <c:v>31784.339999999993</c:v>
                </c:pt>
                <c:pt idx="5">
                  <c:v>29973.82</c:v>
                </c:pt>
                <c:pt idx="6">
                  <c:v>27187.759999999998</c:v>
                </c:pt>
                <c:pt idx="7">
                  <c:v>24267.520000000004</c:v>
                </c:pt>
                <c:pt idx="8">
                  <c:v>15941.339999999998</c:v>
                </c:pt>
                <c:pt idx="9">
                  <c:v>12099.57</c:v>
                </c:pt>
                <c:pt idx="10">
                  <c:v>12064.460000000001</c:v>
                </c:pt>
                <c:pt idx="11">
                  <c:v>8561.5099999999984</c:v>
                </c:pt>
                <c:pt idx="12">
                  <c:v>4810.34</c:v>
                </c:pt>
                <c:pt idx="13">
                  <c:v>2565.5300000000002</c:v>
                </c:pt>
                <c:pt idx="14">
                  <c:v>1601.93</c:v>
                </c:pt>
                <c:pt idx="15">
                  <c:v>928.00000000000011</c:v>
                </c:pt>
                <c:pt idx="16">
                  <c:v>499.42999999999995</c:v>
                </c:pt>
              </c:numCache>
            </c:numRef>
          </c:val>
          <c:extLst>
            <c:ext xmlns:c16="http://schemas.microsoft.com/office/drawing/2014/chart" uri="{C3380CC4-5D6E-409C-BE32-E72D297353CC}">
              <c16:uniqueId val="{00000000-315C-4ED7-AC91-A4FAF999D93E}"/>
            </c:ext>
          </c:extLst>
        </c:ser>
        <c:dLbls>
          <c:showLegendKey val="0"/>
          <c:showVal val="0"/>
          <c:showCatName val="0"/>
          <c:showSerName val="0"/>
          <c:showPercent val="0"/>
          <c:showBubbleSize val="0"/>
        </c:dLbls>
        <c:gapWidth val="20"/>
        <c:axId val="1991889872"/>
        <c:axId val="1991891120"/>
        <c:extLst>
          <c:ext xmlns:c15="http://schemas.microsoft.com/office/drawing/2012/chart" uri="{02D57815-91ED-43cb-92C2-25804820EDAC}">
            <c15:filteredBarSeries>
              <c15:ser>
                <c:idx val="1"/>
                <c:order val="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invertIfNegative val="0"/>
                <c:cat>
                  <c:strRef>
                    <c:extLst>
                      <c:ext uri="{02D57815-91ED-43cb-92C2-25804820EDAC}">
                        <c15:formulaRef>
                          <c15:sqref>Analysis!$C$126:$C$142</c15:sqref>
                        </c15:formulaRef>
                      </c:ext>
                    </c:extLst>
                    <c:strCache>
                      <c:ptCount val="17"/>
                      <c:pt idx="0">
                        <c:v>Binders and Binder Accessories</c:v>
                      </c:pt>
                      <c:pt idx="1">
                        <c:v>Telephones and Communication</c:v>
                      </c:pt>
                      <c:pt idx="2">
                        <c:v>Tables</c:v>
                      </c:pt>
                      <c:pt idx="3">
                        <c:v>Storage &amp; Organization</c:v>
                      </c:pt>
                      <c:pt idx="4">
                        <c:v>Chairs &amp; Chairmats</c:v>
                      </c:pt>
                      <c:pt idx="5">
                        <c:v>Bookcases</c:v>
                      </c:pt>
                      <c:pt idx="6">
                        <c:v>Office Machines</c:v>
                      </c:pt>
                      <c:pt idx="7">
                        <c:v>Computer Peripherals</c:v>
                      </c:pt>
                      <c:pt idx="8">
                        <c:v>Appliances</c:v>
                      </c:pt>
                      <c:pt idx="9">
                        <c:v>Copiers and Fax</c:v>
                      </c:pt>
                      <c:pt idx="10">
                        <c:v>Office Furnishings</c:v>
                      </c:pt>
                      <c:pt idx="11">
                        <c:v>Paper</c:v>
                      </c:pt>
                      <c:pt idx="12">
                        <c:v>Pens &amp; Art Supplies</c:v>
                      </c:pt>
                      <c:pt idx="13">
                        <c:v>Envelopes</c:v>
                      </c:pt>
                      <c:pt idx="14">
                        <c:v>Labels</c:v>
                      </c:pt>
                      <c:pt idx="15">
                        <c:v>Scissors, Rulers and Trimmers</c:v>
                      </c:pt>
                      <c:pt idx="16">
                        <c:v>Rubber Bands</c:v>
                      </c:pt>
                    </c:strCache>
                  </c:strRef>
                </c:cat>
                <c:val>
                  <c:numRef>
                    <c:extLst>
                      <c:ext uri="{02D57815-91ED-43cb-92C2-25804820EDAC}">
                        <c15:formulaRef>
                          <c15:sqref>Analysis!$E$126:$E$142</c15:sqref>
                        </c15:formulaRef>
                      </c:ext>
                    </c:extLst>
                    <c:numCache>
                      <c:formatCode>[$$-409]#,##0.00</c:formatCode>
                      <c:ptCount val="17"/>
                      <c:pt idx="0">
                        <c:v>89409.63</c:v>
                      </c:pt>
                      <c:pt idx="1">
                        <c:v>148802.89000000001</c:v>
                      </c:pt>
                      <c:pt idx="2">
                        <c:v>194823.64</c:v>
                      </c:pt>
                      <c:pt idx="3">
                        <c:v>239039.59000000003</c:v>
                      </c:pt>
                      <c:pt idx="4">
                        <c:v>270823.93</c:v>
                      </c:pt>
                      <c:pt idx="5">
                        <c:v>300797.75</c:v>
                      </c:pt>
                      <c:pt idx="6">
                        <c:v>327985.51</c:v>
                      </c:pt>
                      <c:pt idx="7">
                        <c:v>352253.03</c:v>
                      </c:pt>
                      <c:pt idx="8">
                        <c:v>368194.37000000005</c:v>
                      </c:pt>
                      <c:pt idx="9">
                        <c:v>380293.94000000006</c:v>
                      </c:pt>
                      <c:pt idx="10">
                        <c:v>392358.40000000008</c:v>
                      </c:pt>
                      <c:pt idx="11">
                        <c:v>400919.91000000009</c:v>
                      </c:pt>
                      <c:pt idx="12">
                        <c:v>405730.25000000012</c:v>
                      </c:pt>
                      <c:pt idx="13">
                        <c:v>408295.78000000014</c:v>
                      </c:pt>
                      <c:pt idx="14">
                        <c:v>409897.71000000014</c:v>
                      </c:pt>
                      <c:pt idx="15">
                        <c:v>410825.71000000014</c:v>
                      </c:pt>
                      <c:pt idx="16">
                        <c:v>411325.14000000013</c:v>
                      </c:pt>
                    </c:numCache>
                  </c:numRef>
                </c:val>
                <c:extLst>
                  <c:ext xmlns:c16="http://schemas.microsoft.com/office/drawing/2014/chart" uri="{C3380CC4-5D6E-409C-BE32-E72D297353CC}">
                    <c16:uniqueId val="{00000003-315C-4ED7-AC91-A4FAF999D93E}"/>
                  </c:ext>
                </c:extLst>
              </c15:ser>
            </c15:filteredBarSeries>
          </c:ext>
        </c:extLst>
      </c:barChart>
      <c:lineChart>
        <c:grouping val="standard"/>
        <c:varyColors val="0"/>
        <c:ser>
          <c:idx val="2"/>
          <c:order val="2"/>
          <c:spPr>
            <a:ln w="15875" cap="rnd">
              <a:solidFill>
                <a:srgbClr val="2F6074">
                  <a:alpha val="75000"/>
                </a:srgbClr>
              </a:solidFill>
              <a:round/>
            </a:ln>
            <a:effectLst/>
          </c:spPr>
          <c:marker>
            <c:symbol val="circle"/>
            <c:size val="4"/>
            <c:spPr>
              <a:solidFill>
                <a:srgbClr val="2F6074">
                  <a:alpha val="75000"/>
                </a:srgbClr>
              </a:solidFill>
              <a:ln w="9525" cap="flat" cmpd="sng" algn="ctr">
                <a:solidFill>
                  <a:srgbClr val="2F6074">
                    <a:alpha val="75000"/>
                  </a:srgbClr>
                </a:solidFill>
                <a:round/>
              </a:ln>
              <a:effectLst/>
            </c:spPr>
          </c:marker>
          <c:cat>
            <c:strRef>
              <c:f>Analysis!$C$126:$C$142</c:f>
              <c:strCache>
                <c:ptCount val="17"/>
                <c:pt idx="0">
                  <c:v>Binders and Binder Accessories</c:v>
                </c:pt>
                <c:pt idx="1">
                  <c:v>Telephones and Communication</c:v>
                </c:pt>
                <c:pt idx="2">
                  <c:v>Tables</c:v>
                </c:pt>
                <c:pt idx="3">
                  <c:v>Storage &amp; Organization</c:v>
                </c:pt>
                <c:pt idx="4">
                  <c:v>Chairs &amp; Chairmats</c:v>
                </c:pt>
                <c:pt idx="5">
                  <c:v>Bookcases</c:v>
                </c:pt>
                <c:pt idx="6">
                  <c:v>Office Machines</c:v>
                </c:pt>
                <c:pt idx="7">
                  <c:v>Computer Peripherals</c:v>
                </c:pt>
                <c:pt idx="8">
                  <c:v>Appliances</c:v>
                </c:pt>
                <c:pt idx="9">
                  <c:v>Copiers and Fax</c:v>
                </c:pt>
                <c:pt idx="10">
                  <c:v>Office Furnishings</c:v>
                </c:pt>
                <c:pt idx="11">
                  <c:v>Paper</c:v>
                </c:pt>
                <c:pt idx="12">
                  <c:v>Pens &amp; Art Supplies</c:v>
                </c:pt>
                <c:pt idx="13">
                  <c:v>Envelopes</c:v>
                </c:pt>
                <c:pt idx="14">
                  <c:v>Labels</c:v>
                </c:pt>
                <c:pt idx="15">
                  <c:v>Scissors, Rulers and Trimmers</c:v>
                </c:pt>
                <c:pt idx="16">
                  <c:v>Rubber Bands</c:v>
                </c:pt>
              </c:strCache>
            </c:strRef>
          </c:cat>
          <c:val>
            <c:numRef>
              <c:f>Analysis!$F$126:$F$142</c:f>
              <c:numCache>
                <c:formatCode>0%</c:formatCode>
                <c:ptCount val="17"/>
                <c:pt idx="0">
                  <c:v>0.21736971875825528</c:v>
                </c:pt>
                <c:pt idx="1">
                  <c:v>0.36176463709463508</c:v>
                </c:pt>
                <c:pt idx="2">
                  <c:v>0.47364875387874406</c:v>
                </c:pt>
                <c:pt idx="3">
                  <c:v>0.58114510092915772</c:v>
                </c:pt>
                <c:pt idx="4">
                  <c:v>0.65841813121366688</c:v>
                </c:pt>
                <c:pt idx="5">
                  <c:v>0.7312894854907237</c:v>
                </c:pt>
                <c:pt idx="6">
                  <c:v>0.79738746335806243</c:v>
                </c:pt>
                <c:pt idx="7">
                  <c:v>0.85638585086241004</c:v>
                </c:pt>
                <c:pt idx="8">
                  <c:v>0.89514190647330705</c:v>
                </c:pt>
                <c:pt idx="9">
                  <c:v>0.92455797863461475</c:v>
                </c:pt>
                <c:pt idx="10">
                  <c:v>0.95388869253165498</c:v>
                </c:pt>
                <c:pt idx="11">
                  <c:v>0.97470315089420489</c:v>
                </c:pt>
                <c:pt idx="12">
                  <c:v>0.98639788951387697</c:v>
                </c:pt>
                <c:pt idx="13">
                  <c:v>0.99263512072225879</c:v>
                </c:pt>
                <c:pt idx="14">
                  <c:v>0.99652967965925932</c:v>
                </c:pt>
                <c:pt idx="15">
                  <c:v>0.99878580239467007</c:v>
                </c:pt>
                <c:pt idx="16">
                  <c:v>1</c:v>
                </c:pt>
              </c:numCache>
            </c:numRef>
          </c:val>
          <c:smooth val="0"/>
          <c:extLst>
            <c:ext xmlns:c16="http://schemas.microsoft.com/office/drawing/2014/chart" uri="{C3380CC4-5D6E-409C-BE32-E72D297353CC}">
              <c16:uniqueId val="{00000002-315C-4ED7-AC91-A4FAF999D93E}"/>
            </c:ext>
          </c:extLst>
        </c:ser>
        <c:dLbls>
          <c:showLegendKey val="0"/>
          <c:showVal val="0"/>
          <c:showCatName val="0"/>
          <c:showSerName val="0"/>
          <c:showPercent val="0"/>
          <c:showBubbleSize val="0"/>
        </c:dLbls>
        <c:marker val="1"/>
        <c:smooth val="0"/>
        <c:axId val="1991860752"/>
        <c:axId val="1991865744"/>
      </c:lineChart>
      <c:catAx>
        <c:axId val="1991889872"/>
        <c:scaling>
          <c:orientation val="minMax"/>
        </c:scaling>
        <c:delete val="1"/>
        <c:axPos val="b"/>
        <c:numFmt formatCode="General" sourceLinked="1"/>
        <c:majorTickMark val="out"/>
        <c:minorTickMark val="none"/>
        <c:tickLblPos val="nextTo"/>
        <c:crossAx val="1991891120"/>
        <c:crosses val="autoZero"/>
        <c:auto val="1"/>
        <c:lblAlgn val="ctr"/>
        <c:lblOffset val="100"/>
        <c:noMultiLvlLbl val="0"/>
      </c:catAx>
      <c:valAx>
        <c:axId val="1991891120"/>
        <c:scaling>
          <c:orientation val="minMax"/>
        </c:scaling>
        <c:delete val="0"/>
        <c:axPos val="l"/>
        <c:majorGridlines>
          <c:spPr>
            <a:ln w="9525" cap="flat" cmpd="sng" algn="ctr">
              <a:solidFill>
                <a:srgbClr val="8C9090">
                  <a:alpha val="10000"/>
                </a:srgbClr>
              </a:solidFill>
              <a:round/>
            </a:ln>
            <a:effectLst/>
          </c:spPr>
        </c:majorGridlines>
        <c:numFmt formatCode="[$$-409]#,##0"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1991889872"/>
        <c:crosses val="autoZero"/>
        <c:crossBetween val="between"/>
      </c:valAx>
      <c:valAx>
        <c:axId val="1991865744"/>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991860752"/>
        <c:crosses val="max"/>
        <c:crossBetween val="between"/>
      </c:valAx>
      <c:catAx>
        <c:axId val="1991860752"/>
        <c:scaling>
          <c:orientation val="minMax"/>
        </c:scaling>
        <c:delete val="1"/>
        <c:axPos val="t"/>
        <c:numFmt formatCode="General" sourceLinked="1"/>
        <c:majorTickMark val="out"/>
        <c:minorTickMark val="none"/>
        <c:tickLblPos val="nextTo"/>
        <c:crossAx val="1991865744"/>
        <c:crosses val="max"/>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Analysis!$F$145</c:f>
              <c:strCache>
                <c:ptCount val="1"/>
                <c:pt idx="0">
                  <c:v>Average of Delivery Time</c:v>
                </c:pt>
              </c:strCache>
            </c:strRef>
          </c:tx>
          <c:spPr>
            <a:solidFill>
              <a:srgbClr val="FFC000">
                <a:alpha val="50000"/>
              </a:srgbClr>
            </a:solidFill>
            <a:ln w="9525" cap="flat" cmpd="sng" algn="ctr">
              <a:solidFill>
                <a:srgbClr val="FFC000"/>
              </a:solidFill>
              <a:round/>
            </a:ln>
            <a:effectLst/>
          </c:spPr>
          <c:invertIfNegative val="0"/>
          <c:cat>
            <c:multiLvlStrRef>
              <c:f>Analysis!$D$146:$E$160</c:f>
              <c:multiLvlStrCache>
                <c:ptCount val="15"/>
                <c:lvl>
                  <c:pt idx="0">
                    <c:v>Critical</c:v>
                  </c:pt>
                  <c:pt idx="1">
                    <c:v>High</c:v>
                  </c:pt>
                  <c:pt idx="2">
                    <c:v>Low</c:v>
                  </c:pt>
                  <c:pt idx="3">
                    <c:v>Medium</c:v>
                  </c:pt>
                  <c:pt idx="4">
                    <c:v>NotSpecified</c:v>
                  </c:pt>
                  <c:pt idx="5">
                    <c:v>Critical</c:v>
                  </c:pt>
                  <c:pt idx="6">
                    <c:v>High</c:v>
                  </c:pt>
                  <c:pt idx="7">
                    <c:v>Low</c:v>
                  </c:pt>
                  <c:pt idx="8">
                    <c:v>Medium</c:v>
                  </c:pt>
                  <c:pt idx="9">
                    <c:v>NotSpecified</c:v>
                  </c:pt>
                  <c:pt idx="10">
                    <c:v>Critical</c:v>
                  </c:pt>
                  <c:pt idx="11">
                    <c:v>High</c:v>
                  </c:pt>
                  <c:pt idx="12">
                    <c:v>Low</c:v>
                  </c:pt>
                  <c:pt idx="13">
                    <c:v>Medium</c:v>
                  </c:pt>
                  <c:pt idx="14">
                    <c:v>NotSpecified</c:v>
                  </c:pt>
                </c:lvl>
                <c:lvl>
                  <c:pt idx="0">
                    <c:v>Delivery Truck</c:v>
                  </c:pt>
                  <c:pt idx="5">
                    <c:v>Express Air</c:v>
                  </c:pt>
                  <c:pt idx="10">
                    <c:v>Regular Air</c:v>
                  </c:pt>
                </c:lvl>
              </c:multiLvlStrCache>
            </c:multiLvlStrRef>
          </c:cat>
          <c:val>
            <c:numRef>
              <c:f>Analysis!$F$146:$F$160</c:f>
              <c:numCache>
                <c:formatCode>0.00</c:formatCode>
                <c:ptCount val="15"/>
                <c:pt idx="0">
                  <c:v>1.3636363636363635</c:v>
                </c:pt>
                <c:pt idx="1">
                  <c:v>1.4166666666666667</c:v>
                </c:pt>
                <c:pt idx="2">
                  <c:v>3.3888888888888888</c:v>
                </c:pt>
                <c:pt idx="3">
                  <c:v>1.3846153846153846</c:v>
                </c:pt>
                <c:pt idx="4">
                  <c:v>1</c:v>
                </c:pt>
                <c:pt idx="5">
                  <c:v>1.3</c:v>
                </c:pt>
                <c:pt idx="6">
                  <c:v>2</c:v>
                </c:pt>
                <c:pt idx="7">
                  <c:v>2.8888888888888888</c:v>
                </c:pt>
                <c:pt idx="8">
                  <c:v>1</c:v>
                </c:pt>
                <c:pt idx="9">
                  <c:v>1.3076923076923077</c:v>
                </c:pt>
                <c:pt idx="10">
                  <c:v>1.3265306122448979</c:v>
                </c:pt>
                <c:pt idx="11">
                  <c:v>1.3703703703703705</c:v>
                </c:pt>
                <c:pt idx="12">
                  <c:v>3.8714285714285714</c:v>
                </c:pt>
                <c:pt idx="13">
                  <c:v>1.5238095238095237</c:v>
                </c:pt>
                <c:pt idx="14">
                  <c:v>1.4193548387096775</c:v>
                </c:pt>
              </c:numCache>
            </c:numRef>
          </c:val>
          <c:extLst>
            <c:ext xmlns:c16="http://schemas.microsoft.com/office/drawing/2014/chart" uri="{C3380CC4-5D6E-409C-BE32-E72D297353CC}">
              <c16:uniqueId val="{00000000-CD18-4AD6-B285-F4C5C72F3E35}"/>
            </c:ext>
          </c:extLst>
        </c:ser>
        <c:dLbls>
          <c:showLegendKey val="0"/>
          <c:showVal val="0"/>
          <c:showCatName val="0"/>
          <c:showSerName val="0"/>
          <c:showPercent val="0"/>
          <c:showBubbleSize val="0"/>
        </c:dLbls>
        <c:gapWidth val="100"/>
        <c:axId val="613816111"/>
        <c:axId val="613814447"/>
      </c:barChart>
      <c:catAx>
        <c:axId val="61381611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613814447"/>
        <c:crosses val="autoZero"/>
        <c:auto val="1"/>
        <c:lblAlgn val="ctr"/>
        <c:lblOffset val="100"/>
        <c:noMultiLvlLbl val="0"/>
      </c:catAx>
      <c:valAx>
        <c:axId val="613814447"/>
        <c:scaling>
          <c:orientation val="minMax"/>
        </c:scaling>
        <c:delete val="0"/>
        <c:axPos val="b"/>
        <c:majorGridlines>
          <c:spPr>
            <a:ln w="9525" cap="flat" cmpd="sng" algn="ctr">
              <a:solidFill>
                <a:schemeClr val="accent1">
                  <a:alpha val="1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61381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Analysis!$D$163</c:f>
              <c:strCache>
                <c:ptCount val="1"/>
                <c:pt idx="0">
                  <c:v>Returns Count</c:v>
                </c:pt>
              </c:strCache>
            </c:strRef>
          </c:tx>
          <c:dPt>
            <c:idx val="0"/>
            <c:bubble3D val="0"/>
            <c:explosion val="5"/>
            <c:spPr>
              <a:solidFill>
                <a:srgbClr val="2F6074">
                  <a:alpha val="50000"/>
                </a:srgbClr>
              </a:solidFill>
              <a:ln w="9525" cap="flat" cmpd="sng" algn="ctr">
                <a:solidFill>
                  <a:srgbClr val="2F6074"/>
                </a:solidFill>
                <a:round/>
              </a:ln>
              <a:effectLst/>
            </c:spPr>
            <c:extLst>
              <c:ext xmlns:c16="http://schemas.microsoft.com/office/drawing/2014/chart" uri="{C3380CC4-5D6E-409C-BE32-E72D297353CC}">
                <c16:uniqueId val="{00000001-6D4D-4908-967E-32C539327C88}"/>
              </c:ext>
            </c:extLst>
          </c:dPt>
          <c:dPt>
            <c:idx val="1"/>
            <c:bubble3D val="0"/>
            <c:explosion val="9"/>
            <c:spPr>
              <a:solidFill>
                <a:srgbClr val="F5836F">
                  <a:alpha val="50000"/>
                </a:srgbClr>
              </a:solidFill>
              <a:ln w="9525" cap="flat" cmpd="sng" algn="ctr">
                <a:solidFill>
                  <a:srgbClr val="F5836F"/>
                </a:solidFill>
                <a:round/>
              </a:ln>
              <a:effectLst/>
            </c:spPr>
            <c:extLst>
              <c:ext xmlns:c16="http://schemas.microsoft.com/office/drawing/2014/chart" uri="{C3380CC4-5D6E-409C-BE32-E72D297353CC}">
                <c16:uniqueId val="{00000003-6D4D-4908-967E-32C539327C88}"/>
              </c:ext>
            </c:extLst>
          </c:dPt>
          <c:dPt>
            <c:idx val="2"/>
            <c:bubble3D val="0"/>
            <c:explosion val="12"/>
            <c:spPr>
              <a:solidFill>
                <a:srgbClr val="FFC000">
                  <a:alpha val="50000"/>
                </a:srgbClr>
              </a:solidFill>
              <a:ln w="9525" cap="flat" cmpd="sng" algn="ctr">
                <a:solidFill>
                  <a:schemeClr val="accent3">
                    <a:shade val="95000"/>
                  </a:schemeClr>
                </a:solidFill>
                <a:round/>
              </a:ln>
              <a:effectLst/>
            </c:spPr>
            <c:extLst>
              <c:ext xmlns:c16="http://schemas.microsoft.com/office/drawing/2014/chart" uri="{C3380CC4-5D6E-409C-BE32-E72D297353CC}">
                <c16:uniqueId val="{00000005-6D4D-4908-967E-32C539327C8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Analysis!$C$164:$C$166</c:f>
              <c:strCache>
                <c:ptCount val="3"/>
                <c:pt idx="0">
                  <c:v>Furniture</c:v>
                </c:pt>
                <c:pt idx="1">
                  <c:v>Office Supplies</c:v>
                </c:pt>
                <c:pt idx="2">
                  <c:v>Technology</c:v>
                </c:pt>
              </c:strCache>
            </c:strRef>
          </c:cat>
          <c:val>
            <c:numRef>
              <c:f>Analysis!$D$164:$D$166</c:f>
              <c:numCache>
                <c:formatCode>General</c:formatCode>
                <c:ptCount val="3"/>
                <c:pt idx="0">
                  <c:v>2</c:v>
                </c:pt>
                <c:pt idx="1">
                  <c:v>8</c:v>
                </c:pt>
                <c:pt idx="2">
                  <c:v>2</c:v>
                </c:pt>
              </c:numCache>
            </c:numRef>
          </c:val>
          <c:extLst>
            <c:ext xmlns:c16="http://schemas.microsoft.com/office/drawing/2014/chart" uri="{C3380CC4-5D6E-409C-BE32-E72D297353CC}">
              <c16:uniqueId val="{00000006-6D4D-4908-967E-32C539327C8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Analysis!$E$236</c:f>
              <c:strCache>
                <c:ptCount val="1"/>
                <c:pt idx="0">
                  <c:v>Total Revenue</c:v>
                </c:pt>
              </c:strCache>
            </c:strRef>
          </c:tx>
          <c:spPr>
            <a:solidFill>
              <a:srgbClr val="EFA829">
                <a:alpha val="50000"/>
              </a:srgbClr>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invertIfNegative val="0"/>
          <c:cat>
            <c:strRef>
              <c:f>Analysis!$D$237:$D$240</c:f>
              <c:strCache>
                <c:ptCount val="4"/>
                <c:pt idx="0">
                  <c:v>Central</c:v>
                </c:pt>
                <c:pt idx="1">
                  <c:v>East</c:v>
                </c:pt>
                <c:pt idx="2">
                  <c:v>South</c:v>
                </c:pt>
                <c:pt idx="3">
                  <c:v>West</c:v>
                </c:pt>
              </c:strCache>
            </c:strRef>
          </c:cat>
          <c:val>
            <c:numRef>
              <c:f>Analysis!$E$237:$E$240</c:f>
              <c:numCache>
                <c:formatCode>[$$-1409]#,##0</c:formatCode>
                <c:ptCount val="4"/>
                <c:pt idx="0">
                  <c:v>460548.51000000007</c:v>
                </c:pt>
                <c:pt idx="1">
                  <c:v>602532.59999999974</c:v>
                </c:pt>
                <c:pt idx="2">
                  <c:v>369172.68000000017</c:v>
                </c:pt>
                <c:pt idx="3">
                  <c:v>552210.64000000036</c:v>
                </c:pt>
              </c:numCache>
            </c:numRef>
          </c:val>
          <c:extLst>
            <c:ext xmlns:c16="http://schemas.microsoft.com/office/drawing/2014/chart" uri="{C3380CC4-5D6E-409C-BE32-E72D297353CC}">
              <c16:uniqueId val="{00000000-8A8D-4061-82BB-9AFAE44454C6}"/>
            </c:ext>
          </c:extLst>
        </c:ser>
        <c:dLbls>
          <c:showLegendKey val="0"/>
          <c:showVal val="0"/>
          <c:showCatName val="0"/>
          <c:showSerName val="0"/>
          <c:showPercent val="0"/>
          <c:showBubbleSize val="0"/>
        </c:dLbls>
        <c:gapWidth val="219"/>
        <c:overlap val="-27"/>
        <c:axId val="454610911"/>
        <c:axId val="454610495"/>
      </c:barChart>
      <c:lineChart>
        <c:grouping val="standard"/>
        <c:varyColors val="0"/>
        <c:ser>
          <c:idx val="1"/>
          <c:order val="1"/>
          <c:tx>
            <c:strRef>
              <c:f>Analysis!$F$236</c:f>
              <c:strCache>
                <c:ptCount val="1"/>
                <c:pt idx="0">
                  <c:v>Percentage of Profit</c:v>
                </c:pt>
              </c:strCache>
            </c:strRef>
          </c:tx>
          <c:spPr>
            <a:ln w="15875" cap="rnd">
              <a:solidFill>
                <a:srgbClr val="2F6074">
                  <a:alpha val="65000"/>
                </a:srgbClr>
              </a:solidFill>
              <a:round/>
            </a:ln>
            <a:effectLst/>
          </c:spPr>
          <c:marker>
            <c:symbol val="diamond"/>
            <c:size val="5"/>
            <c:spPr>
              <a:solidFill>
                <a:srgbClr val="2F6074">
                  <a:alpha val="75000"/>
                </a:srgbClr>
              </a:solidFill>
              <a:ln w="9525" cap="flat" cmpd="sng" algn="ctr">
                <a:solidFill>
                  <a:srgbClr val="2F6074">
                    <a:alpha val="75000"/>
                  </a:srgbClr>
                </a:solidFill>
                <a:round/>
              </a:ln>
              <a:effectLst/>
            </c:spPr>
          </c:marker>
          <c:cat>
            <c:strRef>
              <c:f>Analysis!$D$237:$D$240</c:f>
              <c:strCache>
                <c:ptCount val="4"/>
                <c:pt idx="0">
                  <c:v>Central</c:v>
                </c:pt>
                <c:pt idx="1">
                  <c:v>East</c:v>
                </c:pt>
                <c:pt idx="2">
                  <c:v>South</c:v>
                </c:pt>
                <c:pt idx="3">
                  <c:v>West</c:v>
                </c:pt>
              </c:strCache>
            </c:strRef>
          </c:cat>
          <c:val>
            <c:numRef>
              <c:f>Analysis!$F$237:$F$240</c:f>
              <c:numCache>
                <c:formatCode>0%</c:formatCode>
                <c:ptCount val="4"/>
                <c:pt idx="0">
                  <c:v>0.17258111396619155</c:v>
                </c:pt>
                <c:pt idx="1">
                  <c:v>0.14403159395600082</c:v>
                </c:pt>
                <c:pt idx="2">
                  <c:v>-4.0391620260163172E-2</c:v>
                </c:pt>
                <c:pt idx="3">
                  <c:v>0.14397904978955309</c:v>
                </c:pt>
              </c:numCache>
            </c:numRef>
          </c:val>
          <c:smooth val="0"/>
          <c:extLst>
            <c:ext xmlns:c16="http://schemas.microsoft.com/office/drawing/2014/chart" uri="{C3380CC4-5D6E-409C-BE32-E72D297353CC}">
              <c16:uniqueId val="{00000001-8A8D-4061-82BB-9AFAE44454C6}"/>
            </c:ext>
          </c:extLst>
        </c:ser>
        <c:dLbls>
          <c:showLegendKey val="0"/>
          <c:showVal val="0"/>
          <c:showCatName val="0"/>
          <c:showSerName val="0"/>
          <c:showPercent val="0"/>
          <c:showBubbleSize val="0"/>
        </c:dLbls>
        <c:marker val="1"/>
        <c:smooth val="0"/>
        <c:axId val="454623391"/>
        <c:axId val="454611327"/>
      </c:lineChart>
      <c:catAx>
        <c:axId val="4546109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454610495"/>
        <c:crosses val="autoZero"/>
        <c:auto val="1"/>
        <c:lblAlgn val="ctr"/>
        <c:lblOffset val="100"/>
        <c:noMultiLvlLbl val="0"/>
      </c:catAx>
      <c:valAx>
        <c:axId val="454610495"/>
        <c:scaling>
          <c:orientation val="minMax"/>
        </c:scaling>
        <c:delete val="0"/>
        <c:axPos val="l"/>
        <c:majorGridlines>
          <c:spPr>
            <a:ln w="9525" cap="flat" cmpd="sng" algn="ctr">
              <a:solidFill>
                <a:srgbClr val="2F6074">
                  <a:alpha val="10000"/>
                </a:srgbClr>
              </a:solidFill>
              <a:round/>
            </a:ln>
            <a:effectLst/>
          </c:spPr>
        </c:majorGridlines>
        <c:numFmt formatCode="[$$-1409]#,##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crossAx val="454610911"/>
        <c:crosses val="autoZero"/>
        <c:crossBetween val="between"/>
      </c:valAx>
      <c:valAx>
        <c:axId val="454611327"/>
        <c:scaling>
          <c:orientation val="minMax"/>
        </c:scaling>
        <c:delete val="0"/>
        <c:axPos val="r"/>
        <c:numFmt formatCode="0%"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454623391"/>
        <c:crosses val="max"/>
        <c:crossBetween val="between"/>
      </c:valAx>
      <c:catAx>
        <c:axId val="454623391"/>
        <c:scaling>
          <c:orientation val="minMax"/>
        </c:scaling>
        <c:delete val="1"/>
        <c:axPos val="t"/>
        <c:numFmt formatCode="General" sourceLinked="1"/>
        <c:majorTickMark val="out"/>
        <c:minorTickMark val="none"/>
        <c:tickLblPos val="nextTo"/>
        <c:crossAx val="454611327"/>
        <c:crosses val="max"/>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Bahnschrift Light Condensed" panose="020B0502040204020203" pitchFamily="34" charset="0"/>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plotSurface>
          <cx:spPr>
            <a:noFill/>
            <a:ln>
              <a:noFill/>
            </a:ln>
          </cx:spPr>
        </cx:plotSurface>
        <cx:series layoutId="funnel" uniqueId="{42292B3B-A706-4C24-89CA-58078B142FE9}">
          <cx:tx>
            <cx:txData>
              <cx:f>_xlchart.v2.1</cx:f>
              <cx:v>Total Orders</cx:v>
            </cx:txData>
          </cx:tx>
          <cx:spPr>
            <a:solidFill>
              <a:srgbClr val="03C6A1">
                <a:alpha val="50000"/>
              </a:srgbClr>
            </a:solidFill>
            <a:ln>
              <a:solidFill>
                <a:srgbClr val="03C6A1"/>
              </a:solidFill>
            </a:ln>
          </cx:spPr>
          <cx:dataLabels>
            <cx:visibility seriesName="0" categoryName="0" value="1"/>
            <cx:separator>, </cx:separator>
          </cx:dataLabels>
          <cx:dataId val="0"/>
        </cx:series>
      </cx:plotAreaRegion>
      <cx:axis id="0">
        <cx:catScaling gapWidth="0"/>
        <cx:tickLabels/>
        <cx:txPr>
          <a:bodyPr spcFirstLastPara="1" vertOverflow="ellipsis" horzOverflow="overflow" wrap="square" lIns="0" tIns="0" rIns="0" bIns="0" anchor="ctr" anchorCtr="1"/>
          <a:lstStyle/>
          <a:p>
            <a:pPr algn="ctr" rtl="0">
              <a:defRPr>
                <a:latin typeface="Bahnschrift Light Condensed" panose="020B0502040204020203" pitchFamily="34" charset="0"/>
                <a:ea typeface="Bahnschrift Light Condensed" panose="020B0502040204020203" pitchFamily="34" charset="0"/>
                <a:cs typeface="Bahnschrift Light Condensed" panose="020B0502040204020203" pitchFamily="34" charset="0"/>
              </a:defRPr>
            </a:pPr>
            <a:endParaRPr lang="en-GB" sz="900" b="0" i="0" u="none" strike="noStrike" baseline="0">
              <a:solidFill>
                <a:sysClr val="windowText" lastClr="000000">
                  <a:lumMod val="65000"/>
                  <a:lumOff val="35000"/>
                </a:sysClr>
              </a:solidFill>
              <a:latin typeface="Bahnschrift Light Condensed" panose="020B0502040204020203" pitchFamily="34" charset="0"/>
            </a:endParaRPr>
          </a:p>
        </cx:txPr>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_xlchart.v5.7</cx:f>
        <cx:nf>_xlchart.v5.6</cx:nf>
      </cx:strDim>
      <cx:numDim type="colorVal">
        <cx:f>_xlchart.v5.9</cx:f>
        <cx:nf>_xlchart.v5.8</cx:nf>
      </cx:numDim>
    </cx:data>
  </cx:chartData>
  <cx:chart>
    <cx:plotArea>
      <cx:plotAreaRegion>
        <cx:series layoutId="regionMap" uniqueId="{02FC623F-CA4E-4A21-9ED3-8ABE24E817DA}">
          <cx:tx>
            <cx:txData>
              <cx:f>_xlchart.v5.8</cx:f>
              <cx:v>Total Sales</cx:v>
            </cx:txData>
          </cx:tx>
          <cx:dataId val="0"/>
          <cx:layoutPr>
            <cx:geography cultureLanguage="en-GB" cultureRegion="IN" attribution="Powered by Bing">
              <cx:geoCache provider="{E9337A44-BEBE-4D9F-B70C-5C5E7DAFC167}">
                <cx:binary>1H1pb9vIsvZfCfL5UsNeyO4+OHOAaVKbZcl7MskXQnEc7s2luf/6t2RLGZu2c25gX7yQZoAgkVQq
9sOu5anq4r9vu3/dJnfb8kOXJkr/67b782NQVfm//vhD3wZ36VZP0vC2zHT2o5rcZukf2Y8f4e3d
H9/LbRsq/w9sIvrHbbAtq7vu43/+DdL8u+w0u91WYaYu6ruyv7zTdVLpX7z34lsftt/TULmhrsrw
tkJ/ftzctR8W2zTXQVjeffxwp6qw6q/7/O7Pj08++vHDH2OBz378QwL6VfV3+C4lE5tbNhLEMu9f
5OOHJFP+/m2DoYnFmI2FKR7ex4ff3mxT+P4Ttf7nw40Kq7vvH66qbXWnD598Sct7Hbffv5d3WsO1
3v/536Q9uU748OLjh9usVtVukX1Y7z8/jn4+1Jnz8AEn213szdX96vzxFKb//Hv0D7Beo395hOR4
cf/bW8+A/CvZftum218tzu9BSPCE2TbF9gGiEYTcnnBqEoJNLB5eh99+gHCv0JvBe03OCLa/To8S
tnWodVaX4WHtXrqpfxM3PiE2s7hJ0c+t9XjrCTyhjBGbWPwBNvvw2w+4HTR6M3CvChohtz47SuT+
KsMhU++54egEC4IxR/QBGPbUZiKEJrAhLWFb9j2y6Clwe4XejNtrckaw/fX1KGFzMqXubqvwtq4O
y/f2PUd37sxCFjm4O4Dm8Z5jYEsJB2SxdfjRh832SJs34/YrWSPsnOujxO6vMt4qvf1lBPCbxpJO
wApykyDrYc/xp8DtjCURyLLAnt6/RvgdNHozeK8KGiH31+VRIufeJdt2+54RJhET0+QQQpI9cuIp
csyaUJvblKC9mxshd9Dozci9KmiEnDs9SuScbRL+yEoVvqenYxNsUdsWaB/9j8wlQmJiI4YZouil
0PIfnd6M3i9EjfBz/jpO/LIkK7ffs4PfebuzI3wCJtOyTIofbOIYPdOaWJRxCDEPP3pwdg+qvB20
/TU9EzSG7Dgjy0N6/iH78cHJkjr99q6bD+AzAR5E6MhisomJICW3yd5iwvsPfMADfC+p9QyB1wmE
l1Pz/5XQEayuc5Q78abaBocVfYddKCYEEwZhyd7/vZQtMI4xtkcJ3k6PN+P2opARTjfHGWXOwEqF
39/R3WE+sYRlIUxGMQqH6JIzQjEnD5Z0ZDD3mrwZrNfkjPCaHSeFsuMKv2Rl/H57i+KJIALTHbl1
/wJcnqRz1sSGd4Df3Gfqox120OjNwL0qaITc5stRWsT5XVb67+rb8MSmkGdztuckR0aRkwmllDBq
7tO50YbbK/Rm3F6TM4Jtfpwh5e6uXN914e17BpV0QjEiEPE/cFvmaMsh054gkxNhcgg3H4cl/2jz
Zth+IWqE3GZ9lBtu+X0bvCNolE4gVjQZPqRpI/YEITqxLUEYpApPQbtX5M14vSxlBNXSPU6osvYd
QxDwaCajtsUofdGjCTLZFepsZO7fH3m0JWjzdrheEjJG6zhN4jJJQpWF+nCXvz2+p+YEwb6ikGe/
yExyMUGU76o4//Bfj83iQaO3o7a/tGeCxsgdZ/T4+U5XHz6FEIe8L8XFIRLBFqTZr0QiJjBchIE/
21fpRpHIE7WeLf3vZtm/ljYC8vOnozSYn7fQw6D8KlPvuAnZhCJEAEb2ckkOmxPLgpDzUGwdxSb/
6PR2CH9e3jNRY/yO1ISq7+H2XeupYgIEs2DQY7J/Pc3ioIEBKnLctMW+R2XEdy0fFHq23L+7+V6T
M4JtuTnKbbeLmU/uSn3Xv+O2A98HllFY5OUWBgZhJeMWdEntgR0h949ObwbvF6JG+G1OjhK/9TZU
d+8InTUhUNmh1qEsN8rAbTHBCHgTiEYfsBtBd6/Om1F7WcoIsPVxFuRW710C50BCUiBMGHtIDcCH
PSa7BPQTcRPs5CNEHweaD/q8GbJXxIwwW10d5SZbwYLVt/E7mkjCJhZmBEON+ylc3AKvBlBSar+4
wQ6qvB2w/TU9EzSG7Di5yU1WVsEHdxtn1fYdzSMElNQmQGKRF2MS8HfQtrDrAju4tsNvP9TgHmv1
bOF/NzD5pbARipvjZFFOszrU7xxWmhPBASdujShKgaCXCEHFje8DzpFr+6nLm4F7XdIItdPjTAUu
A+ir/rDUyVZ9P9z/78CoQPsk5lgc+l7FyHLuetIRh3wAWizvX6OU/LFWb4bwl8JGKF4uj9Lprbdl
/74I7jpPdl7PEk99HrMnzASihYh9UDlC7qDJm1F7VdAIsfVxWst1pqp3TcEptJRATywSUHG7f41M
JjKh0YtCZdzeNaM8jir3qrwdsYdLeiZnDNj1kW4xrbe3Qa3vqkofFvAdLCWeQPcdlEnZvi9hlBKA
pbRNC5DlkN09QW37SJ9na/678cn6l9LGCB6nq1uHt0Hob9+Ts4SWZkBOAPX84MZGbg4SBIAVaLEd
ObZ7jUo9B43eDt/+0p4JGiN3pO4thIME+n2zAxvIE4Gg43zfnjDad4JOkIBeIUgPRvvuoMuztf7t
PfeqpDFqx0lX/h9UeiATh9jD5OJlH8egEgTcCqeHdtlRI/pBozdD96qgEXKfjtVSag2H5cI8Dw83
/9s93e6QI4ZjBD+LqKPIEqqscNoKQ//CvhPsmbH8qdSb8dudl9tf4DNZIwjXV0cZrmzuvpVbHW/f
D7/dwSs4JkDgLPFDgAmG8Ql5KSaQq++6wV4+v3PQ6NmC/67dfFXQCLnNcZDOvz4A/XhxnnzyN0+J
wxkeiCItBp2Uz2ADxpnACdZ/mpsffvSBBhsdyH5dn5ebzkdff3IJx3Hae3PXbN+zRRmQIFDHhrLN
y90mCNlgCC0I+IEg2b0gMnkMyIM+77CLdpf1TMx4Dx1pg0KfwewF/7Bwb3deuzZlCN+x/crhRTB8
0J2AAFVzj+rhtx920ecHhZ4t9+Pt9GTpH0ZRPBuv8JqcJ9/98+PnL8fptO4LAc62zKDF6x1dF4FT
UgR6I39uuVGllEGDF3DM3Lb3rm0Uejyw9we93gzifxE3wnLjHCWWZ0H4nu2vUKuBo8GQsu0rpyN2
C453MBMmoPBXijk7bd6M24tCRmidLY4TrTiBduV3nWkCew7CCmiEfYgWd27sSbgIBhOazE2T7fu9
IB147ObO9hq9HbXXBI2RWx0ncuWd/659eAQO5HA4zk32Re1Rmobu+/A4tOqN4pKze0XeDtfLYsZg
HefZ/PM7pXSfNNt3bYCF/mUubCjL7Gqlu9fIODI24YTzXdfJPQu5q8Y93mqPtXozfr8UNkLx/K+j
3HJXWQ39Codw4LCWbw8yCWw9EwprGL2MI9/hDOepYDrNA46jMOWpXm9G8r+IG2F5dZxhysNFvnvv
CRyxItB6B4PXHpAaBZy73hNMTCCg7VEx7rE+74Tgw8U9EzbG7zjrqNdgUWEA3d079lVCtsAp0Fjm
Pv82R0QXNDMTSmCqxmFa26hC8FOlZ0v+u9ne65JG4F0fZ4Xg+q571wlDCBq6CKdgIB/84DjkBOYF
zhmDH9wfFBn5wXt13gE0uKhnUsaA/X2Unu/TXZlClf/9XB4cazSZheG/ccwCx4uBbhE2nEO9f41L
OQ+aPFvn391i+yt6JmeE16fjbFr4HOrbTOnwfWveNkBiERhW+fB6mtdBGQd6ZWEGg3h50MJPlZ4t
+e9C97qkEXifl/9/NtvrI0h/znN1t9V2ej8I9tEU0l+/exhfOvrqPqJ/MQp9WNnl9z8/EhjzBFbv
54DZnZD9Nx+Iysfxx2GbP/ri3VZXf340hA29tRzZ0N9HLBgvxUFmC6f74C041jqBvj5I/S0Bre5Q
0vv4Qe14PZhUa00EOE4oq0PVHUYDwJbWu1Aa3tlN57CwzeDWQraJ4EuHyzzPkh4S3J9rsv/7B1Wn
51moKv3nR4ikPn7IHz630xWOcYIIqCIClY4ENi0E4Vd+u70EShg+jv5HmFpVnlcYK0pRc8Etmk4H
WlrLNBniKctr7ZpDgy9JYjdzntFhippeLOEEU+D6cdZe97GdrojGqYOKii/i0Gws6UWRclSGIofZ
KpjGlX/p52RB46qRHi0Th1L1qa3j8xbTSsatzx0jxoFEdtQ5nqZCilQlUtPY9GVBE3xVqSKQeY6Z
MxA/3dC20deKiEBqVlG3r8vku2nUsufkJsqiHySvCsm8+qIXfXUZZbY1L1qLKkmiOr0Mo6E+yXJe
rHoWNJXsijSeN2QI3ShR3Wnf2myZ+l06jaKhOqGlJ2aVrokTxdlguz4s56a0DdzJlvae23RdnkrW
FSSQvan6xWCW5tTMqefkVmGdmiVfJAm+zE3EJKkEWqcxWimvS92oE7X0eYWncRD3sii4N6vMPHXg
hsmmXKFSFn7cyrAtHD8mpQNgpauhovGMWQY7SaPIdrzMS2VNWT7rsN+pRadgrqBj6c6fxslwVViq
cNs++CR6hG/a1LKXHWXNF4UyLANdCNfsSeZt8rLH5jTJYCSzcAojQOaqUR4ZrlRJ4riehm3Gjds4
6RAbJMyHMoZZbeuolLXK9OCYVkYbadCqqGRlRf1lQRTfCF+YxrTlBelk2TdFO0+xLheYWd2cpUop
GSLKzrpUVZcGq8xK9qGRBpXkgyaNrPzQOmVxaToR6sJ4asSDEcuqEWkio5rGG6MPSW64Rtp1/jDP
8nIoy3UWJaERJDLOYCSHJUGQZsLJm04N6oR5qrLLLxn2rMtyyNswlkJnoRHFsqyyMmovvCpO56rI
OPPPCBuapp0JLzDrYU6HvKwuhe5xb9+0Zq3NK6Ppbe5PDRElqXCwn9YdnpkW510ICtiZZXZrGK7d
58Ws0J6qHZSY6HPG8+6i7YohlX2kCjzDIYoyJzb8zg2hruI5Rq21mIZ9Y3wKYiuMXTywtJeVnXbr
GGI6LpUovluDXwxuVmDvUiWBkTtgSYpcRnEefPIsFacbI+oxctK8N8+GprWbWWKw1nPqIsiURJVS
J32EgkWmEmMaDoz4Tsvr/qr0AuZLYpTd5zhMRCytwiZfi4BiN/FT/6wI+uLMLkI+rZo8d+wAqXYO
CpjrwdTWNPULc9qpZFiEvcrPbV2qT6IrulqyAtFB0j7SiUQClUscRd4y4La35DkzWmnpisXSrzrL
RQaqBmkixQDyIU5lZJGql6gJ8DQwdXVZN0ydFzz356ygMkCNdSaixr/2krxb5UmOLVkY/gAVILDy
exf0xIjeZnlfhn6wH2n+86//uc5S+P/+O//8424i+j9/g461h1Hqv/wUzGTZeRM9/tBOm5+y/pnR
vXNCP1UdubWH4esHZ/A7b/7vHCIGhwj52+sOcX3o0nrsDfff2ntDCHnA38FdaFFBIKM3weXtvaGA
8Yu7uR3Ap0L1Hfwa/NbBG0I2Al4Q5kRYMK1qd379H3cIs3MEeFaB4PjKbqiH9TvuEMH0q7E/RDC9
DMPRamjcRiZGO3/5yB+SIBZpRZW5UqaRBQVsWGobboeUtwgr1OXTmJIqkz1p8nLWGQSRqZ1X5K7r
EqZlOoRK5nWv113vUZHJgkTD525IKP2EREJit9Xom8+xf5N2NXNC37Y+N5RW68L0q/OhFYY3C7PI
8mUWGGztt/Cm09idyOdGFMSLsorUikXdsEg76yIpK/LNaKnXr0xddFxSG1enTSSouiGxV7NTPRSD
6dSJ3dappCmpv0dDX0qFNThaOzOliPLZ0OvWHWLdu6Q0iRMwUn9pI6sNOlk3qbGOSWgNsihT8DEx
YHvle0lqOwSrLJ7miRfeILAH0g9aNThlGDX2Eood+jsrs+LKpjVegpcO5riLvieF6KchC0NHm0UY
yabBeB7hEOIIEp/bEfOiBXyErHsWealbdSRcVIpUpSyhTWBaIWPbxbST3IzSdllqZjiDEmRaCCw6
p+FB4w4BKywIYgx9iczEWjfC6qaoqhla1kIU2aoahPdpSDm7ypnlXZdVj/my9CpiuJHOrWSVaKoL
h5Ve9HfTlsHUIBB3xDZjsAZ5I4u6Uye2yJJVlTNYyzptQ4lt7Zky7vt2VdXVLqDx82DKQnu4LJRP
Q3Pu+Wm5iJENDqzsW4mrdtFH7aBcxvsmcKhXRDPee96CZin+Ox9In8pBG8O1SFhCwRe2LFxQw+QJ
9NzxWt34cOKOmdNaUdyBk60SofUc11Fv6mXgWyqVaZRYIdr6eih9QC5B0rISMU01dXCR081gee20
Mz01tYVCy7AZLnng2VMR0MSJIbyLnNAqfUmzInUCW1SyrCvNZTIYJJTawu00GbzGKTueS2Ww6xjM
dmrhpV+Xa6vnkRzaQbIw29BiKJzaiue0S70TFquZsmN9YxjBRUcgLirhZ2b+0FUybfovyGyHGWOh
N/Oa/spMIr0syiCYDnYRnRapYS5zC2KgyivwiTAUhJAa6ak2gkimtAtPaJ1ks5Zn4cpI+mFpFrA1
sZ3gG9Hjr6ri1CmQz2QUVIZDq6iZZYpV1QlM0o6WOmy/lVmZnJQh9VeFzWp3GFJzWub9PDOEo2le
zyASgPUxCjdMDeX4hSEMmaMocPwguLOG4m/WoUgKL8ulXZiDFLSMuWNS3rqi7v1TZXVK6rDP50U0
XFWhoSXKQiQbbHkOLSN0DtpHq8jqjVJ6XZUvESH1Hfi03uUBgcWBzbYo8saNWU6k8odqkRXFUrXW
VUGSy5iHpwPy5qKsIXbCw3VoV/PM1OKE+e2lFuFSDSl2udlP/QhW37cDhzf0RhfFnPfdOsJGJ4VV
d7MyT6pp4w1a+h79ZEOQLFuVahelyV1CzVJi1doQNwf1VWioNS8QckRla1lUFhjBkK9pnpYygghN
QrcqknAYil6YdaCmaVcqh4mmhXsr10gBHvYc61Q7RiDqBS+T24H1oSywKU5sMJcndUk82Xkk2gSi
ihY1J4ELuwJd+EFx0UR6anC4KBiQv+k4jbbJzprFtcdyySNtrCB/oJchLmwI/qvAAcDKWd7l4gsr
gr9NQzcywd2PoErRwme6dnRYJNJGvHcswxMnNQSbUw1m/aIibS79wRbLOGKXnl1etE1lzsBM8FUW
GS1zdGxXn8Gu1C5umNfInFTRJsJ14xRVXM1NAGpmZkW9sXwruCRdJ9ZlZ14OpVG5NEq/aB9jJxL1
Wd+lM1VA8tNFOZOD0pfaVmBdgkB6tRnNIhITUC+j24CGm5gE4B0Kz+liJOZhVF0nKrZnOB28qzZu
17lRlE6HquiGGdGN5YtQJkaz1YP42/bxEteWDfdxnc/SJOlkgNuZbstlZkdzgSMPVrGgG4z8Yt7y
8lZZvTW1ykEvzApf5x6L4QaGoNtNg6RZWUVrbgJELmuRnyY6+GTHeJA4GaZmRnsJlnZqG+IrFa12
IEN24p0tzQ1+zjWZ6zDqLjuALpV54xcOmFH+NfZ89HdicdstCYOtZlBPYtasWd9MmyI+gbmj1cxq
Crwq7YjLosnDwvFEFjhxn/B50tXDMsiqRZVHJ03oxfMqMUPHF0Yuw8aYgTNLnMETTPKWilRmtKa3
1AC8ZJUZfNMPJr0IUmrIgZXFOqlDw+nbJpvmkRV8yzubOi2uT7uwAJ/QJjeINgvlZWvRDOBYIyGm
uKyuml5vipClt5COLATv/45YnEwbuB67i7PYgUJJuGp6skRlimY08Dh2fMsaNp1Fk0ZaXpG79RCg
lRVa/qw3SC917ZMvXlbnl8REsZJGWal8ymOwTE1K1LlvNDqWWRnYTgV+LQ9btegzK3KhepbPVJ3X
p9hXnhNinC9EbYbSI8ZNYLQ799z6bmYLaXBr00JL6ydDJerM9CGbcmmfUD+U/RDVlyoy+FLoeDjp
GnJDOzP/ZpSN4S+8VNXxzGIt0ZIkqC0lpVnfLMDP4mlTidvUaM5RwEKnom11qS113irDcIrYuEj7
oD6Lu/CzLkk5qzs7OykG+zPXNLmGdPAEQ4IwRXB5LlZJ8RXMK120qPe20YDKaWt55ZJ0Bp5GWRPM
7cQOJed57KQxpOahbr4I39dTZXJj7Tdt/CkXVStFo/kPu7Z8t7ZyLK2AJFtIBfsr1hq2jGv+hcRW
7qQ8ZZ8YA8rA8GzTwSyIrpWvTNm1pp4LlqSSkC5zO7rbRABYJElH4lnBQzDIkPhM/VKn0zT6npfx
t9402KUQqvlMdDM1RR1sEjO23L4Bl82iHKUOD0saOJCAUpmbZbLSw5AtorqmECMof41wsqhiL3YM
i+XTuhbZJU9x4YO5DeoLoyB8MTC7+GwMYpFVfXfdaJ/OkAhF6IghDk9VVX0vYn4L1jmZFcIWbl16
9U0YoZUNRMs8F2XvWq0RTr3cBgcRCtutMGmcAOgl5RhZhDeKkNDJsFWcRkgPEp4U1Z+mtBWLNkOd
y4LiFpJH5NRdEqLzPG/QFRhI3U1JTRIu7aoNkjkFYmpGUxqD89KG+lIwQVa+3VuzBGLBT2Zbkt7J
eMI7IBt6cpUGBH1TiWV/o6EKZDFUvpBeUEgDJRAw1LDmWICxHCAnhwC4OWH1YMiwNl1F8JkHiQqB
favK2jsJROKmEHk4AQ8bP3BSD6VtsCrrls3itPGvhAGBKFpDoOWkqvlUimFp4/Z75tn2XKPiGxwE
LWRa5d209nx76SlgWIbOEhIc5RyQO7EioLtE2ORukmWR7Gj9talo5eAhr6XKPeJaSebJ0ivAB8bZ
IqAql72XVzLnKFmQCkOaW0bNiTLbqVeSTRRE5CakdjlPcpuvwiDNVlEVpE7MxFU/BLOkKcrLMmjo
3ETf6iSAoCnysmmUejfIL1OZFNj1DEpcO8hzV1ul5E3knZR2r6asSBaDgnsvLTstuQAiITNU7oS0
cXnSFWBSQkvCOLhG6qIByiYOvraiOrUhyJ+ZHJY5FflNl6lsCu0WubTCdNXaYe9GiKcupCsR3CIG
TaTPcvCLSbbMMnop2pTObZ/cJqq+gfzcOjPs4aJKIVfBldXPulZRp8wrN6d9IElulWugKZpZORj4
U9KWWlZJmt50lU4djCNwd71BZYRKQ5IscaLAAgoJR1l2GqfDTVrk3SzTENeFmRd+j0vkoo4NF0MI
d3qX2MDo0VTaHfduGEpOi6Cmm5KKChgU9QMCYC3jQE9RNGROABQmQNqcdYEOZgNMUL8paRS6Ca39
WUGVmFIKAQ8uuCV7I0rWsQ8Gpm/jdCZMq9jY3Ptm6tJ3RdzZ86CNu4uiZ8ZMaBs5fcIg8kG5ODPz
aKO6vt5gM3PSrGidQZexDKjZb3AkTgwYmuIMdkYc1jSNhCN57Skn7HsGOUeCjC+YD1s/t+cM6foU
Ut0eFiOetcmw9HjcTAfDmCfBD4MXNdCx2jxFOsoXRVyeFyFZqS4AExkU3Kmb0JzlOaS4DS7JnFTN
HGcWAoI1WsGcCXCikXlixvzGYgGRJBy2Hatvvdr/lmUx3D8ZuairNcu8m6wZKgkplf/VMHDj1DRZ
VuEwOD5hp4Pgf/M8c0shsnkMDlJin+cbz8ORNJSJTinNL6IWIjRDR6ZT1YMOZcx9cxN7WQshmnFe
20XDZZx2A7iFyIPLBW9QSNPIg1nPuV6WcAd/7cvgjsQt3CNe28uAAEsJ7G4CfHVgpV+SLEqzaRii
dANuCwisLiMJBHlZyVwclOqirXC1aIyucMzIjudRaPilk+PSDJwsrvIvuEWh07VAjZdWXty0NU+W
TRM0S4is46VggZpToegs7wd/BcyiPStVfd2XA9DfmTgTvI7OVWigH1ao69UQhPZJTjgQqUkfn9SZ
18+slpbXVPWZy0u8hTw+WseKQpLvA/M3+I3T6Mw/JR0jTg0PBFrDaFs6LYaum5Os427UQMbUMGrM
KjjD6QIpBkGAUvNGEer6nQGJVeFHEh7h57vAbxhSEfPMpzV37DwiUxwk3pmNKnvBkv4bT2shU8y2
zE9gxSCwXas6UYsy6pdW2QyybJsNSjMILXTAwB+Lr/BIjtAtYCy5G6UB8Mi5pSAUKge3jUG8Fq1T
w97x7Q5CPsj8ZxRHCtgB7GRdF82CzEyWEDsugVOOnCRJmxmYK2sKFr0H6C01TeJwHgX5GSRU/LKO
DDqHdBhYF9JFX5pYQCHBo2a8BncNnqiFjGHTa7FSWnGZxxF1sQdMch2njtFACpIhXKxYr01p+0m4
0DFFTlnmkYwrba6quKhOdEZ+FEO97kVSAusZ/I2HcIPAuk+7wU/PoxJgzGJbRiLGU5QkrWO0BpJ2
FlZuXHBj1dLoPMQpBho7Xfs2+5RxoecQYxdOl8Ptr7tuppA591vgPJLKgnzGCvpZHYcgitdYhvD0
wiHLL+ysWvd5HwEB77mDT6bANECuhYlyUiNVsq0CuLwEKBuiHTPowCpbprcIsqScDnFuQeDSn7Sw
U53aSzxp1hXYSAuVLgSB3xoWfQuZteS0OO+qrFuGwI67kEauwER/yr1GzWjdTSHdgjsZ9cypGt1K
2A3mZkA1nvOuBSplAMdLK7Isc3TZR8aSR/V0aOzYKQqkBCQ7g/pcUAOok7Zt+Qwn6Bps5yXu/R6u
qKmmsd1C9sVbxy8hJawMUw5DLmtgBVzkhe1JABMxJdR/vqkqExeRbwCQfFcTKgLX7shwA48/O2eD
qNwuR9gl2oSKj8UkLUuosECwbLh2wnoJSU50nXrBHUfFRg94FXN7SxCe5fAUSpTO64r/KJs+h1Q3
7KcKDZGjU+EWUA5DUR65Q9H8yKsydhIj/hpAlWVaUAyJZm44Mc4yIFY48CVDJHxXKeADAjRA6BJ5
X6GodV4GYKAdXZd25+TwMI2ztG7wiQFxfS47P8GybSAxb4oe6kQ1ePK8Ac5cmHkxVbpTpRtUTLaF
vcpTtCpNy4FiWwrBWJzUM2By/BNwWZaMB8QK8NB9UZ8a2VDOqcaJkMym5TJMCu+cg1WrZKZRaaUQ
HhcBh/rZYFfXBrVTPUu5NvpZacRt6RAUAN1mQ57Qg/nAdTiLoM+rwFLBGlleDrxDbfTmaQ3nVL/p
uGNxdeohoYG1kP8nnP0RsfE7wvtXZPxLjzB5zMs/fH9Py8OoEhhsaEOpGZqZ9w+E29Py0BGLgBKH
wwQE2pxhRN4/Rer7R+4A+w6VbZhQQ+G5nD9peXgL5g1BAVtwGO98/7SPQ2HiSYHFv8teqFLvygyP
i9QUrD882AfKlhhIXpvcF7EfkfI9UjEwzJ25iDuIefwfiW+cAcG+jDh3FWSzafj/2LuS7bhxZflF
fAckCJDcsgaVBkuWZLttbXA8dAPgBAIcQPLrX8Cl7rbU99qn99cL15FUVcSYyIyITJCrgYhDIaaP
cR2VFR2g4fuLyfgPTQj1B/7RBMpRHReKjjRBRaWXvIBhnPc5HIuTcSu5nfJHjeCp3KahLxNL/L6K
SFOmjXjT97K6QHHy7uCTT+mc7Da17/pIviEh7jA5Dti67LP41iouypTNZQzDECHgKEn/FfAo3qRA
qqoSJqIaEuC74JXTtEz1+n7YzIVuh3KIDisrgBSPQIZkzW8smbu13MhoJsT/A6V7Uk+7lXYf1hzM
JlbDaeF52VKAuQkCKsQ0JWjw+3REBxBNlRpRMGOATehIAaXWN2k03YtmA+EhpzKJivGeF59iGh0G
mX3eBrSgreIS9/bsUo4z3BYlAUI7mQaEeLtzU/2wROJdZb071Ih057F/moqEXOhmeiuH7LqKuy+b
nHZjBTPPfXPBt3D0jmNTwvH42i6ImeoqX+GB+69dKveST8NNN3hWNqTf9XzAw7ajrumdbCsJze3/
SL7/dovy36qXPA/JCn/tjMAivhC9/Hmv3I+m5PyZP00J+z+IdVOwcWkW8wxG5S+GD5ffgVeDEuZs
R8Ktk88EHxI9cTEXiL0CSB8sTTAAz3oXWBIoT2JGOGe4kSaBYv/fWJLiFb8HU4ILUuI8RQoADBfh
r/i9uppVFW+FPa18VR/HClDZnvfUT+WytWa3ZK4dj71d3zYm2fyuUfMOiTnFrhOkP1az7sBp0C3+
KPTUqrIDurrTBfG/LyNowhxfvssFrcsGbF6XRxEIk+YpjVy+p5MG2Cbhw62UyINbCr6WGEQNiAyU
WjX67mZZxu22qRhwqHwi2ymDZiDdiap1VyiSX+/h6QP2yBpVjsrZkhbcXS/WVSVvaVNGC6suPBqX
lNTx/hLolLg0QAMfukKmV27QT1Vmo4+6aaN30na8TO3SXWBXykMvQSP0+dDfbcsABHcZ7udcfkOs
jE4K9DRWyX2arPWxKGq1XxmFlZUdkGxZ/9E7qn1JitHsO7KNB9br7ZjYsT/aDU9Xc3LP6UJKnY1v
RmNpOSXJvY7zd2Ke3sSi6Eq1dI/ebvHN4uFFN3U3A7jy4b/2xqztTZr3H0U7wpjG43JVr/KpgGKA
WwPIntL7eq2fLJurMjPmcami7VPddGTfU6X2dQ6+ZiLrvNO622EJvluoOMCPA5oneGiCLTnDVxd2
oRfZlpE7WkeIgwBlP8qhaD6YdQJ7u9DugnZNv7NS0CNYgaUEZmZLRdo/hq1/i3hqO4k0ukJIbT+b
NHbvACgiftQioTvaN5DBJP3bxrOTyLe8zNlo70D8uY9pnb/jgzYXZnH6Ih7AD3FRZ4ctK+JTYXl+
cE3+HqY4smVK/XuZCnmVtmbIdpkc2vsEx97XiNjAplhC78ekobettire+0SBFQaPvR0a1T3SKAba
5joHj9/Qh6EZi+OQi25PKcBhgZ1TVnrWewVSANjxYosLZ2lfX8o+jkupVwMgheXlmM/cgAhYpmsp
o3E6ehex91nq9XXacgJQf5z3wzrqXatB7u4ZxtIc49wJF6IJcu1Xy8ZLUxEGRrIa1z+ijm3RRe6M
EX+sgCzeNEAVcLR1aX1oMk1dGTdy1+PIefyfof+ukvyFvDHBMf9TB/LHrNQgFXz+wJ9CDpSYxz1T
hCQQJcehJvZfZj5Hqac4g8kOly2+9BhRGKOAhhmlRGPckYoS57DOf9t5CicTlpkmuGUTDuW/svM4
S164a6GQVJ4wlsUUoR2A/5fumvCRnFXH2OUMKkLsk2qrH1TTiyuWpvOOrmz4rYA049jjPu1j7Bdx
lTfAaYqBLO9Zl/efUl4NvxHaDb/JhSSHH87M/+BNBmfxB9El6mDB00H30cAkOJXB3/3Bny0m7ITY
F+llNafmM1Pp8tYS1QVaOALfqZv1ougJYr3e1Ok5FIJe6D8707iP79XTIcBhiGehNyVZuIv2lSsr
VAKweNL2UkjxsbUCiJCfdPGmLpzhOAxZdoPqNB0EHivPrpe0gL6jcvpp2brtWzYB693320qvZAP6
pOZTAyIN/t7BWcPvM5X36w5kLbsUvh1v4p72xxRqyHIDxl4i5CziXToP7Z1KVvhxWTzHO5JbuwIV
yLL9NG3QueWTgrGjI1/KueLJJ5l3YLCGCsHwkJvrbIAQFanx04MCRHM0a4oDIxppXh+lBZizg2Cv
2lGdkt8i5yJwYdm7admC8HSztUQ023eAcaGQjEBzzaUzdD6tUSsgwdtoCdXnBGc68zNELQLUeK86
0AHJsn7sqrxlZTQU8Q3zldhzt46/5QCMhlKTxhPI1dQyl5gAfsppvR7BafCLpUj0LkoTP5SEJ/ah
mKLqngwAFPcVpHLAFwnfQ4NAHNj9pTj4iTp9nOkC91djKz0sIpdLKazlTbmlanwXT0ZBLZ356RJu
TgO4IIGEctFTrnYx9YMoNTyGYxvXAlJBSBop8Hfex9EhlVvAcR0BPCp14gFgQ4RauQ2ofg9g7MQg
yYlAWXAgoIx9zKo1PyjGu7d155bjIG0CzSdTUPEFMVIpyRIfSQUq3Y2evV2bJLrYEvgOViXzsSb6
iMNg3mOnFmBLsvZhS9aZglKdqqutyqs9DsLss8rG/gSZxXYomn48rdrBtweoKgGHVJBb7uycLuNu
tt1wkY8gpUSUL1coiSs+UNDqp9wrUPJNxtTvqSfzXQzGiZW6y9rfkywNuPEGv8MyDVVMAQIbtOW8
MVryDFzxHnvvUcmooreAzyYGBaVouX8EBauXvrRZZ+adoMLKXbWILi7zfqy/dZUSGmehqy4SYvy3
up7bQICrdoZUuetn8gbqWqc/z7ppQKx2c5rcDYMTV9u00cuG0Gr+yBcti5uVJeYzNDXjBL56Whx2
hY3Gr52YqgbYN4K8HR9Nqg8jUNDoYES+vpkRFa9QUWVjfJjmaNOPkPGu6wkqWyBKkeha4JSda+Xe
TUr2gWh3kKTioO3KYmWd20lfk9NmpcJRMHY3Tnnd7+FAmM+DyQIBvTZY6gsxl2s91A9xBqMpF4X+
15C53UFEnd0mk7EA6JICT3Ohb6sSDPLRLfYHywYxlOCeht9Gzau0dHpG6xeZbSdrIGHTxvefBsHM
Jz8nxQDByQxFi/LYyIeBTEtUTmSZvhCApQSMo2PkthCeTkDWe/PZDU3B9n3UbMfvprxAzyGjqqbk
MFY57GgdjfPtopPtQzPQSENfC+e4Hi4WAbhz2+MkiNfPbJoc6a9y0Bl4qSWif6yjNZZpBZh38/PH
ToKvHMooYt3naR1bLB1oHq6N2/itHWK0eDaziY5+GiFog68PUU+eNHdrp+YlALogiYa4Wu4nLZO7
1BhsLC3y5s6xBrKqTkIlvIcEbL5cTDYmJZlB4N20kcsqmMTNY+22fXrZIaqZoaNyAGg3ysS07waX
PUVzB8ICg1MXu0aCrtubnK+knNSau1LZzH8ycWRuFV+Ldp/zypQCF8dcymSB6twP5ssQj+/p4vnl
XBQVu4jHwt9PvKHNPgJRDtW/yqGujXPdwh830CanrBLHeAJcrugswLRGa3ejQL29S2qQ9GWmJvaV
zR2HfgAQ4NH4+lAlJtp2TcyWm7SpzLVQswLutwW6zoIMWSDjZYd8cfE1jZrxskggeIYYWETvapwz
G7pcrHvwq40pY9tmyQ4CQyjRJgOOr1zHrFsvOk9XWL+ZV24POy530Nakx0XA4A8tHX77n+P4g+P4
1UwddIgPv0v9d82Esx8IX+q/AwSvqlj9jSwkKT737D1y4I0Z8MQfXcQz3hhnyZ+FC/9Kl3kGCVDf
leIGb+B/zwjls+cYo/4yckyR6B2j6FqBC9r/jedIX3pHIUEHdRsKAH1JBj8V13a+9M0auDpd7GsG
iF+ME0Q7fQobsyP9rLcPjE19/Rl7nA1QZa3DmkIEsTC1QAAhyBfZubSLIIFY6uyqUGyd9jX0ifbk
kbEwvGlY20draaCS7L+weqwgEIk4byq6k1mWxr9nC2LNh0YtWfM5z1kvvtKWWn4rubaIz9tYD2hK
Cs4b7lNMABnsZcNc3ZfGs7a9iTPA9sVBtm28XifQ/lR/QNVm8JkfpvQ/+K8hKehv/zXlAIuTtGA8
LTg8/IS88q6zuNWT4ir/XXjTVfY0tmmTnhq4dS47bYMcwUFtum/0Hw0ROhHHnz/+FR6M52cZbinD
VbhIeYQbU7zyn7eK5gMnXH+rYsiGIR0ylCFahNcdQUTrFi/duHdqlClQ1DTaeoiKUroOCdTcG/f0
auRwHOFRAoxw8S2Ks1v87eeNfAkYpwEvp4DTi5DcjqK22as2LkpHoIZp9I1DCEWSvdwymdljk4Po
ImBARs6fahBtI1Ly/tpuv56b8Fzgb8DcGQn5Y6+fC3LWZCai+Te5Ys3xciZ9M3xUqUg6WfpKT/qu
E2ocx1IpGE/+i/AC8N6PSwOPz5DuhutuixQlhrCHXm4fyWYdkUXRb4CpMgtpoiecfcZGihDvbzpr
bkFjm/gNre06PdYDIWC4cIdag0H5+UC8DAExAQg0kSoHTxu5BMiafTUBI9ekWutOfBXF1jF3YWzf
ivUQiXYo1gucjojr9j9/5D87j1J0HJEVyI9QnuIVuKgyJRrIr923lHvs8uMa8y2G+s35aUgPOhcp
f3LhyLLlwFE98skAl3LFYdaG9P4XCyF+ZckwAAVIk+8bFYkVuC7n1VQUW8WKfoy+IKUra6PTAhIW
G6JdjBoMYr4q3dId2IQ1AX9YJBStYppAyNv2vFp3XRS77rFoVeu6vWXGJQ8t8M/hy8/H7GUsDJAY
RFaaEtRbD0ACDVUefoyFJy9yRyBE+LK40WERkKkmGCyyeMqicnF0jh77pLZh04zehBfdy+nfDlYM
sBoMN6JyIBApTNvLZuQ2GcZ14CZoySLY8ArWa/PlvJJxZddUMNj9QU6u/txWrINFdZA1x+yUR1U0
16VVsLbB8q8Kn+r0BgVsutS9aX9hVuLXawwVTShHtijUrJhhHm7a+XG8Fuq7vug2+mUQCY+QozgO
PSgVCN903+28XS0aF2XtjL+Z1bYGivF6W6NH3/fiEtxqA7Kk3TayXrfKIvkTmWSECyiaGImaB94W
coNyihYLTGKC/LG4uyJb0eBbay28tb/YpjGQohcWA3APavIUyGVFsUdcSf/KYmBldnbu5v4pYxCl
MlDbyH+1pRDI1nC7eMsimHaxnq1nM6X4G/SNMCd9LCAAh+JypNweJw+I+VcbOn1txXEHAKooI70I
mULBkLxaFpAcDaD7Tf/UO+wie6BDnadvkljRFVmv04rhKMTcbB9ataxrBrfbQVOwg8H3/AHJeSI6
uTattg8OGX38Ntc8OAhQibVNcVFPLEyPGWiBJbTOGZsfelfV24et4bWvS9I04dDSGH1MkOkKqMJK
ipS17UMOQT3mjiLVEi/DhvShfN+zgQ5HpCyEuasXqeFg2O+PL3IZQQCWm6XCVxg4D2g5BPvBNxh7
1tafF+jKbX8sZhfPjyk123jjXA3AFnIah/TeSIp2OckUh+unLu+QDDCTOcYiy3IJPwORuYGL8nPb
8NqEY/QzVD0LRVfBGyFh7OVap2LtZFz0zdMWt1DGlQvQyH4ovalMc0kn62Eofv7E19YIYECKrK/v
FFWAKV89cXBkUL6l/hPdprAY/ZQG85cMWY3Dm8+W8SdR0Q2LEGLvcZBvvrNg7he7PHBhLzYFBZuO
LFhwYgkBfElftWOjoCWQW95+aNOuHb/DJSz63VhlYY1UPXTxwYnM6LfzkEtYnF4xIw8SqcSzKZEX
5KEVHxNprxuR88eFgkGAUNzHfH4Y8wiyd8u2xVxjERFVViQVui9TAeYMm10RrEOI5OBdXIqqHsPO
n0HM3yU47/u1pLWjy3zx84F/bdcASuYkCAWQIwEXH0KDl3Ndc6E6b4fs/Tx1BE4scy6BEztvYd2m
cLLSkwJQi2W71AXFixy/e7YRBGhhV0yVT8SjgEgc7U2s3pBtpfuEBhNpt4HER9vM/aAvNrbW2HVA
J4NPHa95i90JwAXb6OddSl5ZthweUI5jE1YNM4hKK69MNTKg281UXfI+HxXF3hrBsqEBY0SnsHW/
72Mkk69om1BgyyEE5hDe2NL1FgcNcrDhxgPHCr8yFhjM56aosvSkPdS3trSrN/xW2AXv0oqGLq6y
5cOxjjJHj33uZii6VpwX6O4vuvYqAkDXIBlA+S1sFcJwIfSrro3IL8mayazvqZyDpRqdxdLamk2b
ryPJ66RDUG7s9iFLunA+tpGJMSELbxu5HrYWWkEJ2Caa/Ht4qQ7D4bOKYvXReYM1gdaxwBJLPcBA
WLcJZvOkk97DrI3wSPBAPQqCnxBjxRiKVqYYinHMVDTuWDNV2BIKKSv46Tw+wRSGEuA/87Rf7dEc
7gK8qyxhOcJO5Iy+2qOx31K+chu9m9vMwDqc3dtE5ctc7xBZKtn9yiyEr/wh8AqPRB4sSBccSyAU
XwdepDJwIfslezdMMVbIuOIGFn2Bsx/jk1Z9atgB1IeBXBsAzooBb2bRwWWB0cMoebc049uMg/Kr
jmJMcxgDbMj5waEcJU6ANsLGH5cOB9XztEmLlE5fLk3eYa9gF4XpkPUSJiKqdIyXYq2K+YEY8JH6
gtU1zibkPoU49eejjQThf3Q+HAIwEjEykf8ZUcEdHCKgzes7pVYOJeI4AdXeCU9EdcsTVK1YD1aB
+M5LoEcFuALnrLZXpJkosOAe3k507WQbpW9AaEMHa71Z5FeiG3LyYko5cuk603xLq2ZzD63hrfvs
t7jxd+kck2Xb51VXIPXDwn8cQHl6BjzOWSUWA/6dtPENJS4uINyD3AZAMbBaILBLbreqVN0MumEn
l3rGZpg359emXCLkA1RH6Oqn9JE345rKHcB0kDHItvAqFvDfhBwvR5XBM9tlW+O3DWEtlmJ/udSr
mEo79BU/zkUmkTrQRsv2znOT6A8QUUuxp+mYQDqO+NSsUKqOQ7EvgPjXSChq5Al37Yx7a5DwcA0K
npCL2IPkP8poyBU59JCdpu9XNss6el8YsizvFmTjjm+iYeyiB5wY2fSNOc7d+y2bZWfK3phYDfcF
sp3rC6GBbhw3k+atKYva0ETtMsCmNv8St1XefVOAcJFDhKWy2t+LafSe7OrGAyg9jaKzLN8jDmDg
TkQb1fy2iLOoRpEO3idDo35XOXKCMcoL6D+XvtmombGkt9gNvbqnnIycHLou7fsMOb9CqyZQa7WV
B5QHGP18g9wgqfVRpK2f2IPoEmovgVArmR+xVjgEHP28EbifzZBrX5TINeN23CvhNmiYvRwipS+8
bnHa7OrCI6Npj2yziX000QRg8hKLw0di5ynclvh26uF1FeW40nzhd02SZXhBmkj4ZaR1gxeI6VI8
bjNDar9sE9KZ56uKu14mp3iJoizbrRWrp+xi6aoY1S9YOodzkbBIozuSMhwqnxexclLskI5WMHm3
+t732dtKRJVvjllNo6S/rKe1yOc7XlGmixJcWcAkMgf5cP0hk0JE23WaNgNGKlotTPYbWG2r2HVE
hcuam1hbHTdvq8pXuTj4CoZAHpC4StF2mKzQJJSsaECYEqlWbfcE6mmIX7qRAD7/mMikw/OQllwU
7ycJ1m/nEAdjZJEIpHGC7GKuwpeg/XBZUBClCD59qgb0Hixc3FF+rJQPI0abscYLFORj9Ni1WTD5
6YzM62xX+NFgAWwd/I2LsXAt3tefu6pGtmH4bJXhH86SQeBpjYoRZHaxDtMT90jZYr/FKHSCN3Zp
UQFLiqbIYSqirs5V+jvqtBSIOJzW8LR2PoeuGSmKuWITstGRNminD2DGJt1hvKBdNhdq2tJ4eZMj
1w9N0ZjpfnvkWFl4AsWf7BcRLWGBcReFmYdKHb9rijYMzTzHeCuO2Nx6tGFGESv08bk/zlFqvwBw
U/gdW3rDH2uWigKqPF8AAILSUMUYi+fVgzzeAl+ZVVHonBjX74MxYdW43bOPW7CNhZ/owOo3lGgX
PT4PdXR++5+DfH4fkIKkfpMlPfLpd3EXqflLrXmv3YXu6IpO22Rb8CyZUKnJIwJwaYqSnSfKbPOI
pYbIe3ISDEexClbGtUJRlbuinQxGaU7aBm9JemBsbgeYQ8xFWZM1OL0Sqeb4ZZNJguSr8wiaHjsI
du3cJ5VoxGi73nTcx6cV7Cg+Rs5Te14eUNo0GB+eanziwLImdH6BNgzrVMYuPEaliuOXq7EkU++3
SKfTeIWe0jC854W0TeuEVqKT4Vti7QZ8DgUtKFbXMKrQ9POARkiIxw+moSbNDhFBkZbqcoMybukv
ZEC0yMHryWBPF5UMyMfgMb96zhL7Jeayw/IZGDxWdN7NcHbvhqDrxRcmc3hJZ5njBeKnsB3ajYX2
dxOXyr+fGhApGhK0HN+rLI0lPaHmQxaP1/S8VnQ1FGN28TzkKKXi0JxF0xpfghPA4OFVr2uc83MM
yTd5D8+tykEbg6zs9I4MUuDhrFIGIdMItcV42QAwAGSDaVLTZWaClmI/4XzF7+p1QprusYaziAQD
WgzNYk5jakjb7poiRRJHKQaoiy5RJ2bC+9VoB7zAaWTNbWsn/L+2HiAaIz4GVATSLW9u53oUAAW8
q/D0WEkzf+CotYQoQKyQ/Y17yC5QReC4UPDYTZk71Uz5oWlxxLaHJepEMVyyAkfV8onwpYK9kcjV
q1F54wwnV2ODDLzjpBrEu1/XdEgpPfWVwnBc0O97BpWDGgzYIHwttg9U5caP7y0FQc1P47nrSyFR
EmdP+2Wr0aNaehTN4RuJYeVGl4bhQ6mRsGqAV4UlfsZP8wEMJimRNxH6O2qd4MVhgeP9qMXD8JNu
NuDKUDDXXVECslh5+4b2scM7+BqHGHZm04B1dQZZtpg1ThynzjqBqg3CbviO7Qy9CYTlQA0tKi0A
LxVxjdC3bRE7dbuxATDBrtuah/00QvcFEF7W+QhTSblYceYNyJ8JBS0oD4M3aRqggmTKa2DxqLIl
8XHwy+jlJ4gdFhFdeTE4p29B5QaQEuoAmJ+sFpSP9xDUtSsSZ0QVrerIPXKHhz2gCxSYKTOAQPwp
ldCUgonEWY3J36J0Q69414Zjo0UeMEbNJS7G4juPZDUaINFUE03nK7+xVmT39Tb56NHBmQaqsPXI
gX2CvcX6iny/YQQqaErDMuq7CMYf4WVAqRoNfxWeddGCy37ixaps/CVF4mBzy7ntV3FMEzOM0R8e
FZ4WccCJRsGqDygFY6Nd3sSZ+wBE0tfjOyJtJSVUeCtVy4PP4NvYb8WsweeDJM8BTVy4GvVYAt2+
DfWHLZ2S1JQTTgcoTsY4NvAps4wVUzxhlbdVkexm/DLKkAWIDNd02T/35DyXtkc+HAqFMQrly0F8
NzdNMwf7V6wyWBN4/2Hz6qEN7+i+o/eiSsLvWEwivAMJOOGNgk4M70DkHrgN3YgeW1nCWxS327jG
PfJNfRZ2ZdGGvzwvWfiUsEQFKgPjT2c8PJjTSKKeyIoU/zJGqkn+dkIpKpDgnnRAz9MVGfrJpbco
TQZ5YLQFOHAAT4SXFG7ZeIl6N1jfKTKqm1vglqHltUZhvqfnBzFX4EizWCrR4zli6yCEz+qy6vop
va/PBgtJMeGbbR4HMDpqbAAhB8ddmu5b2Vpk6SrLp+hx0qxHn0cPFm++0okMbhwEXXhGNjehWdP3
DReZGudIKdgUNnmfBJoRuQtLWJOZ2JJaI5lm6Nr2oKoGu/F4HhDgwMHoIc0ouFjpEEfVtUqQfJj/
Avh6FdADy4F9wApOYNx4/A9YWY0czmndJ48KAgW0OpPI+nt03sDM2igNO6hBohxGYdY2tP0X0d3L
2C48ngfihKAcJkoRvsZZ3bSYyA8ZoKqzaayAAYfxB7vToKLvz8L2VwA6dhPBzRh4FiAr/M9DWP+D
+M7nSK8TcCX/XCMESSVmZ3uRpnfIlg2ru0A2NF4mXWGGTYo0XrZ7No4/b8tLCAH3PWD95HG4TwV0
ONZ58rItYqYJ4NsKqeVg1fiTZihLY48QNmT0gPTAX4/zPx+InBwABzwvEoCL39Ncfuh8rRyJm5aI
Byi/cVDIGif+ZbbWMHPPO/vnHfxeL+tvxCL0ENgtgboLdV1Q8PI1kLk0VQqZeMMfni2GV1sA7VcO
DSY7LumQz8eqF5u7nzxdq307dcGeUxSPeIyGLcV59IsWvVzpaBFCqXAlOs0KSHxA1b0c8xUVCX22
UvvQnDeVh1+HPb5MkIPbo4YSCFOg0mnFziwoDge4FpEKDal6aqcNIjRE9kfWUsNQ7wGmZd3B1Fu8
HftDxLd6pYgnd/7MZ/VnM/vzTryeRkxcSihhYExQpANJFS/7gHPXjij6NN+qoQ6WafvuCPWonjHd
I8N1Sm/+/fMYUgpJ+Bfu/nn5vAwlLjHBZLp9PvYWFNypSmJgWQ10X7hL9t89D5A/FMDoX06xVf9h
DqgXQKJnXd2ejyU4yWE2UCkF+6IbbDgwfv7AwOP8sEyxIEA/pdiBkCynQDRf4Zl+3RbtNlafsi5y
NdtlbZvRJ+6wYf6dqcNX4wEU9eU4SqcjyHxt6lqRtOskuTydXZGZAR3BOkpsi5ef9+oVt4Zvh0Kj
ABmPUUQcAMv6ct46MipRocLRV1IBpn7eVgmvg6voaBvCSZ/PXbsjbeqSrMxcA6YDaagkHnYj7Zbs
fYV09OjxF+06S0R+GHBgmBgCVO5DQg9MG25RedkyQsAXZVoNF25LCEooJGwJKokJl15OBgkVHYj2
nRkkMF/kkgtUvOHlyCSSbK/hRUAaJJFZ3wORuklSYCLkbSuYlOa0wmdh5lagPky8rDuRgAr7NFiL
9PWDq5CWZw9tM23JuCMQ3Q6QxDkGCBCZ8bGh/G1x5hlrjiCJ3kFEGVsU3JRqLiDlmWauY2A1FSQk
JwRAmW73TVT1WCLPjlMW4WMKKec+LFFEDjkOMf7dvJ5DoPr7aHrVJjhSELIG98TPSQRH2yQ54pcu
mTDccP041JV0aIKTGZ19rh6kLeaN9HmMKlz1MLbxVkIEWHR6z/usqabyTyjG4jhHPuHZwfru2YHx
8xjfzebBucjsDMQLMU/Nk0OfGzyyrRHtzFcELIqWu2ZpcS8oaibZpmreU7jjBb3l6wh15GXFCQo1
XLFhdsB/URQrxIeFXwdq96qeWsDBQIYysB+hwlqOxPFoMtKTtrQUqqbkbWGLPvMHaXELu33HVlRI
Mu/AgwSmDb4pSfitGQeQG+90DxRc7rHOIXM4Kmdj1BRuYzjDf6wIiYf8ivHFJ0/QFa5jfgs4T/T3
HXSMSKqvuiHkZPYwaFAOo+wyOP5DZ1CwON/7JdnciiIQQExQegTLneW7FdV8/U1dDCOK14Am9xpR
fpE78LVaoapPSprRf+GkrVe1FykCga5ss651H1GgK0f1YZSBzuClPdtIC55e8pu8xXlSHTvowKHL
ffb/AMgH/3VFLTq8nJdG891L7bKmRijpCih1+nJ2hENU7AZpUOlwSWqUGPF1NBeoWuhM/th3RdQc
W5SCYqWS0j+yVaOw06q9uECZFnrShG6XqN8yn4CwmAeonZPdUjB1m+mxIcCyZ/dOYFGfUskM1Olp
or5UqPn2URKN6kVFLBAjN3S8QBAOqCvp2HXekyeDOoYoctXzGx5Ew1mqFGaXRO5YZUuKgkt6utuq
ZiQHRAvjIV8J8tPqgbdfVT89omZof+3SSF6384B0sQHQOAQy8jSbqdirwuf3Wa8s9Aa9/qYHK/aN
6iWSYLtuz0Rhr/ItaY+r6MBOdz3qYsE/XlEvouqyo8dXXuaIE7+4xUwX0GOIb7aoG1QPiZutXIuK
HVVFzGOPWpmoUQToCNpeav6fvDPbjRzJsu2v3B9gg/Pw6k4fJdcshRQvhBQDZ9JopJE0fv1djMy6
yIisjkShXxq4L4UCIuX0gTQ7ds7ea6fP07yE7xX6aFoMqn7CrZXvTHswz6RbZPmmNQzn2qV9iM69
J2gDVOU9Tc0cHdXgRF8tRlCcsyxhPYx2keWgPNA6W309PPSjSyOEpQBL1KzOTi81QN16CrdJgFEh
fM1RP+sTygj1pbfdwtrB8ho4fuV1ppHQeuG3cPCCGtSUIc91hEwidmG43YPaKjm/wfzx+gEuRBJm
7btZ9OJ6Dlzzqvet9Q5NvHW2C+HqPFNmX8ygHE905Y0z1tlsZQDm1VdrmpwGZkJoYS1E7/g2iW76
1hnGvLVza3nv+wKWUZQIZI3L0nPnYqbBcWi1UmEGmcr57KsU3JRpifxGWwELMUe97Tg5lXN2Q7MS
Zzl3cm8LZV95VT3j0fZevEl/MVWS3LgWj8/YqyGm5QmADPj2GMSebqFVBENzIzJXvmkB5qcwGbun
PSwOtBnlNshT5PqGctx3JubtxrGrBh/d5Gxssx7u4baW932mh3JbDkP6vHKLX+UswGpAI4aOYq3U
joL3xyQYCHHJgzdny9adw+kusvus2jbLWLwXtVg2DJ/ql6bNu40Qo3UfMdw4wXiBhSPN5Ax+yn3v
Q3++LphDQPyjEcxFkwFOn9FxUlbY+kKjhbhnldG7NCi24pC6sdh4Rd/d+ZNf7lnofX8bQWI+Dlab
3aEfQnMyZfLZbhtxGNVsHQox+u+AEJ8nzu/PS1cv4QGYJyLwrk6/ab6QA6QHpXaUp/pxkJGHNN/t
mCSX6YBJG6G5H5WI1KmPMfUFffQcNUP04czCeSpk0n6My7h8U9zg8Ri09sVF8HAw2Snibu6GR+pe
Y+NNzXiN0bz8vJgtxsjKSlCM0ea+ySAmsZfNrEhmgaucXbsEC8PAaCv6pjiUnpLPaM4c3j/4Csts
nH0BeuSNfmF3FzWZPFq6ih7rWi5XaV90uzlgyeV4Xuc3jWsOZ6nc6a7pE/kkwRJ8ccqRxcHuNOp4
XfPw0Gu7tfBSXM0ymE75NDst/aSwOSR+7cYc21F+0o6JToshk+skyeQ9hpXsOaSl89Yt4YDkPINc
hwL/sljGgLbKz/dVlHjXTN4tZzvUkMLCRTcO97ts9ktqtHclo4G7dG5Ft0WxYu7lVHRvYlAuJB1v
Wa5l5KorBFTArY26fUqdBcZgltYYMoMyPFrMIrejWNzbcEwdJgbS+GokNto43CHukkdbXc/U4HGg
aLWH16XnjMEAS1GW1bCpIpFcT4ZI7+j+VDeQ0ZqXapDv/A3i9yG3XsCQqLhQQXEzRwWyUE9Y+Tlq
hf1ZGYlajc6TeUGCBPLNHsfugEkMMFqUWcGVm7QyhFFVN9G5zkIRM1+GgTQyh4/DaKkBqS5DNG5q
J2luWgMdwpU2uoDv2jenQV53ID6rvYW2fzo1blffOrNr3AdNlEMOn2XWwukR8qFI87HG6trq7KrO
yxa0ngQxeQCJaxmHYOz75UGHkNqyw1p6mDGG3bYCmTiKdkrLc0mvAIeXFVC5bL1aJeOFLk4BXVJZ
6dMULC3gOLPyQd1xvIinlSh/NdAgGF68nFOpZB0BWuP5FE5pg9zpOA5+cPbs2WyKp8XRiT1u9NyB
5zvbLHbmKXSZVBy6Sq9wlbH3FIS4tMS1YadVBLHYSNIKIp8bzY+5g5pnY8PVvW+1ZSyHiQNwsTWD
zjavp6iYAYNJ5guXoGI5jRHuwXWn43YubFy0GCbL82DouS9uK20AzHH4+huTCAH6R3W5qseE7dW3
w+AW4RBrv4B2S+O/b3keYOnD3rW0Xe9cCwbcdZkxNd7UDe3n7TLM0ICcWjOQClRRHpvc9dpdOnnT
pcxp38bFnM9HJyUtI/ZDMwto1RXSOpWpFIxJlQcWx56YyvvYtW4ML5qhQRSJ22/wXRFZoOklvljC
kF/HiNLEkULbB2y+gLOxaNrK3lLCZUYLm3KVyE3YR/wHkG1tQGGmQp1XW1bSgf+gNY18zr/QT7GK
cOck/auXdhZ2ubIOrCDbCXtuPe9iGaOvnpkx18mx6EL3PR3Hz8uSpc9pJj6nkfAwjHRT/TghOdkl
YSIPJnuHyRrhS6ZywXJVabu6wdSu9viziQ7oBDShAPWo2NS1Vz/KpgJCKjHwqzB3WV7Hof4ypAlc
3rZiupjOcECAV5hba+6nLl7Ya9y7qM+cxwBdk4zzkRYUtwP3C+iefPpqtaK8F7jbcD4FQXrdQ817
VB24rZ2a0xGve1NDLCboIDrVbdFBvOyqfdlhtmpK09pFQ9ZelYlnXOxydq9swSy1TXtm6kAu29i2
E5IWVaAOy2zb1QZTb1XHZjR2/U5YeLmRNU4oKuWUEIcwmTP8zbSA7NGPAr9cnSBtRaepTr3Ph9tp
eu+PSyLzrwnj+O5QMPaLJc/ktFl0KW/Y5Nn7c7+s4rygvOAtJA9sOvleQYzYqoZ8giJPrc80BOc9
WqIIOHFU7wMRFHdGYUrM5z5I3qZ+rgoEainntn1gJ8VbO9nQ1z2nbd8cM5FnZTsgERJMUeEWsoh7
ToTNh05NGu/5PG45gzu3gNPVeQQ69aXMnOAPjmyJS/J6ZKAcA2RrTw6d7BdmAna5LmmY/pzC7C5+
kjiUrayN6z0IDbZcz+i6qddNe7b7j3bEaLaDLMp8lh5365+w1+E062U+D4zAlpYeZjAV1tapWEY2
vpEX3qUSvf2RZRlkWbviPWyKCtvstuR1t3TluCcyLYhg8ZUdxJzgRxBiBrv3uRbt8ElwaANpKxzH
/PwHUTUyYCUcjaEEyYmF85h3nv28yhn21jKWapNrA/KZNxcfaoSex4JkAD1UCSKtNvGcayaK8gr0
nFVBZKKiuZ57JT5Ke5jBtNP9HOHjVvOXYdA8KzyTHNOUoLn6dWSYNoKQH8ddU4zOmd55ipIrB3F2
XNWs31yUrcm+DrLhClqj5ChLNTLEFYEz3s7oVm4L8TLey9BX1Vsgxnlb9rB7KtPogOxMgfXI0C+M
ECtRwv1JCJ2oqc4sfg3o8i4DrNrNEZUn4hJsbk42WQagslUgqGvTEzspRowPCGW4ibZuVmeFW477
dPSZ8NQlmS7UaHK3nmLxeOoutympnSZZXpteNeWt3VpTH3OoSEpWtMhvIX9LS6VYtA0TCJ176ysH
jy1cttx5r1CzrthdzKl45JjjlbN5KbPWb6Mth+0ZbyEs2Bq2dMB+6+k4Y6wWVhuFyNzVcTPqpC6v
dAgywtz2ivMXxIiRppWzmVGfR2ovlejy1zQtXfB5E48K0x1MQk4jN+OMAXvYp5RqzUllygBM0fXz
CAcPWVbd7LyOEeBjYtqMhA4C/dbQxFK7hlncFUqU/A6ugYpLFQisGU2MqO/5+N9qIwIzL0VfNDqO
RDZ7r5707Ozxjx6yIdY5CFDUtWNrW8ksrkjDWhUFyBjWIQrP4RJ8hVphwrVE7r3wvHUWEPI3JabM
ADAS0n8zONgmBSxxR7IcDy8qo58QXg/Uk/ONWUSmdrcq7VVXHhaGbvxa7Hhg0T4cWPhjDTl1ULq5
chQfb4GhhPijX02CTp08OgNIEn/no5/NnbOpVKdb5FH5QInD0SHt9kJAI7VRD7ZxiTjqYqMxo3IX
ESumBvTUD6F7yIeg1lrQHB5p8OZblF6qmtxd2sxuXu3EhBAoonXQtOH1QuUX7hKj8qF/D2MSQXi1
3C5yd4FeHPfAOLJ+EaGqng1EP8PqrCTUxVU8OztEMPVXsykpshDlZ7LctX4fZfEokc/MmwW0yj0+
JqV/iP/PUZ6Odx6i3SPt6fy6NXH0l7avLoWldb0TTo2GbIyYTwujeiyieQpOHRUcaUSN0O5mbqay
OcjBRFw5h2Jq8AyN5VexmEnJ0upi7fXZR1U8OIt+6HNjmqkPjJVaPXBATArheQfpu0MdJ3U4fxhL
MoPAs9Kpsx7CMgdkTARO80WazNU3fQEF02wWg+AlUxI+s6OakP1RZV45fk2NeW24UFDbzRagbLrH
PjYmxr5WVohmyO6iZpuYuGh3LjkHRwur8ls1Vi79yiCx03ZLPzH3OKCCZ7ypyRqBwG56anhFkYGa
YyMF4r8tUhOItY2ybORO9LZuUg7eBGR0lOGXmTngvJkcECxB6VdnI+1bFPbKw/OB5E/UKEpsTTJW
2HgAfwODbAvsFPwwwZxCEEXyB5q/6oqtol/2saCj4N5IontlmC2fcxHgY8R8p/mxsbQmYbQrkHx8
M9BU0TssRHpNeITdf+ZsOWX3QVHLtehy7PxIBeOfpRt4+QdLpKMPzugWD+3kJBfUm+nXVFp88+G0
zKjoEkVjZFnyeSNyc3oOZ0/d4QHP+Ai46xhaB3V7mLin8VCUXvSwJhAEcVS008miZ5HHE5KdT5Pj
Ym/0yt49Nm5RoJqU3mOXpC32/MZ89WUPBSxAHplJ0qZcp1/0BluWvsHqCfrFVv2I16xq0O1DPo7G
U+pLRHN9A2gIusJElscUQTSaJIfhrWgCTRzSmvSyMR38jnE6OiNLL3AGmjAEbqB6dNJ+xZ41xKw4
Cnp5altjGJteKoI9+gzxNM244vd6aPiUiBSCzy7sxBQkaebedsZa8Pag8JoNJbXON36ZRKhkyi7P
Yjb0AkEY3ZK7paYBsFl8IfxdOaL7ix2zzndLN/M3qYfKDzVLLeLREd+nnjwDOyFUZRo8/RawWoxX
89BISM/dGII1l4Picp7XcR7IaQLVdntxqsS+CrOqDFAvJcR9SGBIV2Ri2B+6gm8+G6K/Q0JYbJGm
2e+YdVTD+COINLEcPWjjYAIKF6tJF/2mkuGQ7FSWhxXrr3QqCGs22OzBn7wXI8nEfEPjqnToBbQQ
NiookG95hBBjU6MPuWkRvpi7YPI0Z4LIxmzRJaYHoZxUi6fSm+W0Zd+kqqM8jzNHdgC7GZjdTg4e
ddouJIiFVe28dog/0s2oqjenr9tXOUC1zPKG1iNCT/Rb6cgtX8m31JjIdiv72dgaVB4XqXAd9bRd
PjepMk6y4KEGQ1sGt4Ma2vPgYZXnQF5e0xYIjkZihi80jPOA2yD1P4S9ODuIcf3DSIzZqexbgE7F
GALk0I1Zo+hp6PAEDFaPvZM1frxEBij6Oo/mQ+PZY/WAiTePJb2tWHKrExDieGpH+UJSm24zJIuT
9Zolen6NksHaiB6AeMq8aFeHVfIdtbMZu547PIeU+wfLTayPFmH8q8mfrAwFvjicCK9YgcLLjPbg
IDD5b+ZQvaObHu6EMjXpCkNrWjwHy12UGpjWpeXWB/YD2XDM6J2YMLMrmmjG9dTZ8lNBryMOZw4q
HeF/IIkzq30xwsp9LDLHrbcuTf2TEI3FhA4BaOk4X7Si+Q+ODxR5Jz/YoKCax4zmMVe9cqBta/Eg
3b51vduhyDpW+Z6odCRTssOWjXZh1kXdMWpgDtreuhqFjz5MNhYSiKmtOQ/ZyVRZXSwn9OV6eE7y
eQIE0LhteSzaENb0lvA/c1g5aZ47SRavEpENozZkGzDxc9+M0QNaC2UjyST5Vpa+NOeTIgMDXaBv
z96e4MAp/Ow3oLeGTSeIo6tYx7zMhAQxNsgnYkP7aYrOxkX6hUqaMh6xl8aizUODut4Fvj1mov1m
doYO+pg5K/rBXS8mXa6Y+DwtETGJNFm17dyDHVOQtEgXk4ARJxw4wuTO7EsJjndKxiJmPhxy7sPJ
lM8kfBRtr9q4n0i5snamcKDlfKhyGS294VVErrdT61KSbRaRsTIADONQHG1pWK+fxPVTM6oOWTqP
QfdJkV1GhBmsiJJ/Q6If+POVMfScl68K3SeVv53NKAzG/e+ncz8PlxkaBozpsc6CZ2JGx0jm59Fc
7mmcSWkefC1bsc4z6j90H2CaK35wo2Uq9Q9zyp9H8usVcXEzq1ytw0x8V1LAXyUZ9ObCwcQu8a3+
44rjH6IaB0oJk/k+yFyFBm40CXPYZnnBTPCPj/wfZbr9d/DXvyax/Y+C3/43Zro5psPP///kM3/j
Pd58G9+/Mrz/C8fhjz/5k+RgWWSY8tQ4VKf/gn39SY61bFQC/0pws/8LSiIKF9/G6GsFq/uLGe0a
aEqGOHRXOkcQI207XGfU/wng8Ve6lUkvbL2MHUFq/WGh+/leygYeL/Zd5xIkffCiJ9c7acSHcuMt
LNI6q7sOyHMLUDHqrE1rdQRuLICseGSrg7L77tpLTGW/Qjgqb+gIyOyqY9BCYpboSLdS0tUvVF3j
61DWMh5SvWwyWlrzNhrp3G4ESMl4Bi8wHtiXrQfl9O1bMybj7SKjZOZJb2BNlosMSFRL5LTPybo4
BrIAxSzLkYREoYeDH/EWMfUVM2aNtHUBxGpnvmPNDfw9SL8pPUautah4XeA+ClX17Oi6LL92gdHd
MgIYa1DZ9XybJMzQaUglfPaaypU2BW3P4NRq6S4YJhS6Y5rx/KvTe8I+qzDVdwj+O31KGYWhx6n1
bJxD3mBLI3gxyMXp6tq5t0PR3kdukT4sRTnedhUexAKkesxsO0TF2LfjoZjAQdArb7pt4bb0BGiK
zHcyVGUTIymbBwEGwH4ehBiCRcRTYsKzPSaWl6sDMonUCQ4hAukUg0JuLmY8Uwk3dHeacL4hmbNu
rO2A3eCELK5V9CJTkLrbgpUNLCdueyzL8yfM0W7vPIwlADHpUHcDXsyTcb4pIUpFCWIA8k4Z1qSy
3otQUCVyIHR84DGkiSW3iaWN/Zi0Vj8RqTo4Nl+m4txz3ZvGSARuZ/rMusx+spIrGy1xEnduP643
DpCjZS4YFxo/LLclQKlqPA+DUsK8sXRdDEANZd+PEymg5WRjfXlNYbPZyxvZobSUvw5TN9Qwtqnh
q+T+x1P8Hy14/z+GWFoRENnfLXjXrcr7/L35ac3786/+xT4Ebm35iFcoQ1Zf8ppU+eeaF7EaugRI
ArZZCTLhSi75F+PW+S80LzYynJBlCdU2m+CfS6DNC6LS4fjLsmUCjrD+kyXQ+UXLhCAMZ6bjAmAE
0RjAzP55Bcw1uAmOcvLkNQlZDgVmjwcTBOgFaZvYtx0TAsY/gfnRG0HyFGSRPOm6Sc6GzJNzL8ng
AN1h0UfwmwM9iHFrj2gGyU4qjadQgJgPMuHlu9Ycoq3FEnWL7UN9K6QNvjVLqxd6PsOOIRWS8KxO
Lq3JARI+XUCLuGMgYKWmnA4DfSAi62r/UTVq/geJ5ypr+ou4iG/AZXpPwQ2mgArmV6QAxDoJk0vg
kpPWfOcnfXRItSKfdxjWz8X7/sstcvfHK/+fv8Ro/1wxsaFxvYh9ERsl84G/GX1twzLntCzFaTIk
nbq0+sB3AXA24Tv4/ZV+rpR+XAmVqBVQJ+HAtX+VUy7Ktxi/+9VpIiMIrGWhV5gb5FQnyR9Hu3IP
mmXr4fcX/Tcfby3OTMvnZmKjXv/9L6JRRu79VDd9dVJ+xg5iKIjDPS5EdsPZQ0bzn18NSzHyOAu/
a/Br+ZlGId0iLGInFEt4AEDYLXsqbmu6VVX09Ptr/SpPXX85iKRcJHBMdsxfdX8zcLGsBlJ46rK5
AtObJX0VoxZbY1Q412Y6m2+VVNb11JfjcamCQezynnjD37+Pv3/Dq1KWwttEYRywqPz8DVdWH+ha
kT7ZkTGSxTPuidjHjvcU+YLgo99f7O/3kGeCZ12LLebj7lqm/fXnlB1BtAPYQwAay3LfhrInMYMn
WGSizE66XxVETGfL8B+u++8+JIU+SiEfgpP/q3mZgdKUp5weSakkm28z8msC85tWXAot599/xl+u
tcKpwJBHFrJHVsG/nShcmpTkRJNzmVtdim5Bo2oUptRXqZ6c599f65f19se1PEbvrhsiY1gL2J++
z6IeQDzBVDgtepng7yVBfa4wlljx76/zs3CdxGQ+E/EHeAtZZLhd7Z+vA5MPA0I75ycaM5w85wk7
4YZJv71BR+49Znlek2VPx4VcAmQtyc6s0+zy+/fwy72zvgeLjoDL84mCFSP6z+9hZIDAdGngPRAg
Fwtr7Ow1ZSm9JNjNz20aejGdSv0P6/mPr/AvC/p6WcgcfHAEweyh4S9b2pj6Y7skQU5SeOJ8IpOl
PnOW1zeiaLKDdEQDRhDbO2E2GrwknnClx9PkN/NXizQy+UUQGX8uEYwdU3xe5yRP+J+lMP6oqv5b
tu6/e59YGCgNIPxCR/5VJ40oI5kA1hhHVK/+hwYcziizqyJ+IiKY/WODWjQg8x1D786Ai3gxRxvX
DvOm5KTK1r2Khig5zczdbyLD7wOII1lbxG0WMbH5/S/597s2RIYMp5+obbwXv75VE81P21dTfqoZ
rSCPSrF/bJsePd7vr/P3JxGcJD9ZECAQ5wH5tZtg2HwpRp+f2qld7pE2QeZsytZbU5a9f9IVr7ff
z/dJyIQNpwFmFri3f9P2h/0qJixYztHFxGmYjDHSM7WteFT2iS1AiM+TvuLYE7yRfZQeUAwM//DF
Wqa3Pom/vA2mrwFmFooC3s4vn7mSAoFsZyfHQE1Sn9axMqDYaHYEychiuTewqH944GNh0ivScTUn
vZT/X0q6qkwtr3pG/udIKX3H4MZWm75DZUxE3qDyrU1u3aXKegIL886GueEk38dZVS+hrpbLUoG/
20Sd9B+DbiYjsw69q5GRmtj09WQ/eKr0H7G3mAjMQus6a1wghabIjScjmJZ7Ddxe0a3PxtuaVt17
lWjzg1NfcukNJsSbaG6S73VoeOLMtLpGfzyKBOSf5fZIPzNFIl+wyhuxO7mQujqbXNoosb5QXDnP
k+MI8C0JmeK0ehP3e0X64RTXqLgzeo1FdkkdnmzXY2lBQpd/qIzFmwOs9z0lgdXegsLhT4li4IQ5
5VGq9mbmu4cJugWGwGDuv4YB+FeQhMEbbmkZPrRWwf3G05+W+7KNuLwQ0rgP7VXmbvYqeFvcxOMY
HaWXYP3b3mt5G5rp9q7LJ7KqgrwynqLW0Rf2meoFUPV0++PrTfxp2NlNZt4Lp8vKc7sQzHBKrNR3
zogPM2TjeJjJWMsKsQt+rFaIcK7ksLBChbj6P5M4yx1J59QyCS2zFmySgu9Oe2Heb6VpZk/unLuf
kBdWxtZOzeaO43LQxIXL60xZnl18kDIxfoj8g+Eag7tESp0eInBd4JlxjzwWqeM8h9An7I1h893W
TJE+SOG095YkM7jwoIXhKO5RGCR5vdyDLUAsPZRyvjPHbr7NtcsxFzZl/rnyB5YmRAIvFhK/aues
9yGaB9DpsHfSrc7CIUfqYlHAWDX45gb/G/2MeljIsdcAOxKOXnoz9ONyX3uGSUxhTZ3DoBdieMEH
6Aksn5aEyKzQ2AFiEu/ZtCbuzCF3r1dCSZdwctYRGicG32uNJz8j+gG5lqsvqVEV5zKsdtFilPGM
3fEWElBH3mVAnPO0tDvCNLytNlp5nw5ZfjLRMVxN6bQy8CoU9HZvXiynWc5ogfyjExANnw7BDuFH
+d75TXnRXG2bJB7BW0twAHQCCwRr8cHMC+ctJMlsI2jYmy2DY6NUJPDA4yAZliBny2/kPpqBwZEA
iSSMb9V+YRpGp6bR58JC2o4hG4Jw1p7pa4lNZiD+xkUAoqHmY1VliKmwRE6jR+ZIdo/maPDcN4k5
8JLW+S29lHAzAgyPR026ORuOs/e6/NlH8rjTvbCvKg+GqcLZIoZmOpRRTR9lQe2bLaDHI8GoOY+y
B6SyH5Gw34Uy+l1h1A5SMrcBnj3aJ8MMX9FOJoyHHVFt9RyyqykEhLXjnhcnXNPLczjD+RSXrv80
jskVLev0dWA4s8tcPZ+zqmYBdtcaqbb1jZ87zmVAnHZv5VV/NnDCELXuX+NS1uTJu3WBNrVcF5G0
/9aZpThqq8Xk0DAQRt2ROsXZat3W2iRGGlzjB+cNtZWLQmfU9vLsLa5DWmiVqN2AwPoKh2x3S6Hk
khnus16UgVk9o0ZLmSqb0yMhb9QPbb+2gIB/6EsZMFOCAx7s3XIIvxZ1Lk8Ye+dThnCEi1JFX2Rq
PoTeND0Ek9Y7Z0F1u+4/HgGRYsy2uejqu57m1jbgSSNiD+mNvbFLLBGE8R3Tcg0RKRsfoYIZ5CxF
Db5+N2FHCNIowFbO0Udx/5GOp5t9tJguTcXRRYEi7Brr//ASVEsXW1O+kqGXsNiulpMiHvwSsIxX
2PUVI8Ry3xSldwdQ+wcbLv00FOmEUGKOB/So52JSBLrZTGE/O8UMOd5r7D5HVSmNU4Nv/+x01O1o
/ML+uIw1N2ZB7cARoTLuKy2DXa1xQLSht0dxPb4ptwm/04QtQc40lv1k117waZ6WaDmY3hqZrRj5
klZNPdbM3RFTS3QzG51/j/VIbxF2ia0xdMGRE3R0jJC8En5rKflNYI9hjF7oczfQ3K1d8xLRPwWH
C4sfXFVDCdMEBxVU0T36IibpENsdDv9F5tKmkNaTkRt0HxCqnPlRo0fG4UDAIXYOGxBV7pcZ4/A9
iga6BujwSCglGheH4C7xcQaTwouuegpwW/jhMO4mdH/Ppe7bO7A6kHkTq4CV1tkXvsE8dmq0i2Ni
HUbGxGcjai6w5sxtwkT5Lu0q7+hhYbte46fRIyzeY+J1VlyHU3uoTNQB1dKH72gHCGhcIIuQmJg7
W6aDEtdP4oWHbGzQ8DWTxQC9T9IXhKCQ682wvTWXhLI/clpi3HujaHa6JBqepK+xOpCqE7yhxaaJ
03bpFfShsI2ThLhVbUT628Bx/HogCOl+cBFhbBxBFDYpxA17+sqO3wLB9244sYsDesuAA4DVnitL
DzxdNHKnoq7uhO8NtyHJlChR+oxM3Sg81gwwT1PYGJsRq/5V26GNLDB5HrAk1B9l0wWM10XUfcKB
AmHPL8rvkVfnqMUD0Z4MLOUErFfyJejF55qX3hEz4VZbMCV2te2TZXw3hcvMnhrTIKdGUcuGoJG3
HfEfMeRFdYU0HThFW+z4xXPEovaXyYhEjL8GfQtKAzLA01Rfgki1HwG2wzN9W2aUEXtglznLQXsE
Z7phOdxZ5thjjylZs7uKXYNFQCKq345u0JXe82CqJui/+C5nRaw0hOV+z8DobIccCSEP9tBwTIIF
0DEeuMy022/yyVPPSI3HD1fm4VuqIoa9zWrqiWdzCbE2eEBcgnpLR6Q5Gr6rz/DOo3RX++MnPVj5
jVkykjXCNSi86IC751OJ2NCv0xtta9SDFQxeXOjJyWsJ0OZdDfPRxS93AdpQxRVAiTmGWqphbiiF
94DFKUOpVHTz0Uqm4WzJWqD8gWLAckY67WNI3gIBH56tmKrPbCMW3SHuS9B027RfjKe8isw9yCd+
NzaFA6LZ4SyWXH0RnI04YWRV3OB3+97JMP+MBpFbmY6SeckCgSAxsOV89E0neSEUwXmHWWR8t301
XZN5kD55DYmaVsvLzu4cPVtNDpNeefJzIlxg0yP0Iwa2zxTGyW4gmH2Tld2D77ykkPEJqmd5JcKU
m6p+gbwCazY0HoJxZigSNAti7HDvLqS8y2bQqB0wrM0UJ7jPGAxbDZKIkDM2ybduu43m/KOs7Izk
c87JYD8RjjF4PmLKtffKn74NC6HpnOVREkg72peYeLfMAM52X3vIOUZrU3tqH6YRk4bQNmAAcDub
xYx23iNHdLHeF8ELZxgXDrbuIOjVmnT0IZ8fOx+Yls2k5lI043dDmARbMAzZ+CN+ipzG7g55zHzO
pa6OkUl7wJ5HqI1CwhXLBvOjHDAxcsZn16EQOruqZcYa5XCZpqG/Noe5uMY7eSihxhCHjPiHQzXK
0mm+nXwECpk7+0cPKhSmUZKV+w6NC2AdNog2uZutHhhCVYh9OPTfBmm0O0GM6MHy83ZDSOBnieNx
L7XwrwZB72BJzVMx9ffKMd5z3923SaapU6Kbpu7PtdG9TfVyizP7DNHpWcjkwpJLw6jKhytfLt+L
Ln0BDP8Aru5AVo7YNkX1Hpn5dFhKmpQBthbLM/vtQtJoHBmW99wy78E1YX+graSwMlIW+cw+VT5T
f0J79oUSV3MWTBssul/qMSLesaarvfEMTgTppNQn4t++zGMOL0zZ+y6oYJ3rSKefTNGv+jIZlmcX
0elGa8Jb2tw5WMtuRLOJCASV25Bde92zGY7qCStmtMv6/DFw0uwYTFG5ld2oXg10X7t5GkmU5gxz
TUAFENkZzbeBj+7sOXnw6vduc8jrDisjvFJ5gp1Fe3RCOrZtgyibDy0y2B3wJuKDFiDU18PoYc7L
6vnBs/3oK1MrbZwNUdHQ2ZRRH5oHe7Qn52oIcU8gqc3G+Y4IrvX17K4s3jVNZ9heBUz8U0oQW7QP
JnQkm3WqWyDkKyprb/Vp1mLF86Zj4KjAuEG5E+QxstxiFf7SNPWZk11nZfR/2TuTJceNNem+S68b
MowBYNGLJjiTyUzmnLWBZWVVYQrMQGB4+v8gJf1XJXW3TPtrpoVKKk4gCET4534ca0dvhm9elOGd
CQU/QF6VEYNDLUbDUoSNFESwkm1RxGnfr0suL+hMy0xjwrf8BjpMw1tZs8coTeeUJvN4qbnHPXt1
ON1otsMuOXG1DZYjoV9SUnpq0/kT246ezAz2AYj7hbHsTgzMqd/T2RxuUzEZZ93IqIOKmuwYZ0P4
BiwQkTuyXePeaJ1uI2ivrtC7lE6L+SCcmy5Wy5aX5rsJFGXVvtSFYukgNSKclWE1B9b2PLUmyALG
JRt0Mm0RKQHDZX81iO6LkLm5TuAsuSs7ru5ovA4yQxWHghZRshllczBBNARJa4VHK3YQBVo2+V6P
FehzUvP5eqqy6QOlV+QQClrq2CeoHXaL/PXzr/hebt7rgm1/6ab+znWceW9aWfXe5h17MDy+qAQe
malhZtmjsdlk1jMX4sHPOJhJE2PXhL20/RSKKzkyRhnLBc+HbixzEro0Tcf+ToN9QDxoyI5i7oqd
yJ32hTJrPkCS8oxcR+Zri/By5yTSeM17nW+d6ALveRibQ+MU4102st6dtZhWmqyf8WFOU4fFhc+F
BzV8rBy2ffVi3sFZnNZwVCv29n0v3WatsiVZlcyoIoiXXAywdq5CvfHXpa2c+pCFYKU4/ylhPftl
VL0j/iWE2lIURW8++Q1RZirmfMI23DvwZhXRjMMxw9J7lnWnXxxjcE5lOjMhmx3EK3rbj5/nnYb5
aqtSvgFr7uSzxAV5jTtgyvixteX9xVVIvR3qGq3m9nyV/XJMZM+UjTKCK9/VyLRYcdgQKQPbqOYb
szAIMS5SHBb0+cYllnwL/NFblyVtZcLmDOgA3CQrXy1PKFPxEJm+tvFjbJCVLNHz3cpbjxRKveY6
D6EJvjm4xfJ/y46jZQiKJgLDcqcbxRNtJrwJzroeNP01NhzcBlmX+buk5byPNZbXhovOuv4UngzN
DH/Mho2olHI2WTNPmo5a+Y6USJiC27l6Ak1hnH1jCI8qDsv3MNYxu9L4QsAq5idsWz2zSWz8hDWM
8j1zW/pe6lGzVlOrpE4dlwyNezYHfMLCJDW9CvG7swIOh2JH2N08s29pXjp/Oby5LrNjT1TqhoJ7
8x6QUspKizdutln8LZ/z6r32El56xIh6BLIZHjok1xxLnda+z1MURDqKXFfzOMqaMqb43tfeaVUQ
G2R7q676KHTPJ5MZejtiZ+FR7/h2ui7kxz4yKw0hKqJYFP6uIwa0iUox3VhI4DdVrsK3BkOlE8xi
Nk4Sm+otAEM66CR1RKuOnY+zLrgc7nTLQfxgLOqRRuEsGIj4n53KQVIAYaKCzOvYEw5+z1nizvSM
6Gn1ziiSUBSzWH7TZeOExPKkoOmS66Nvc6RATGiPMxuCH25Y8YH9bjkHm6UJ06Va5EgbEc5uz5rm
veb2BAs9l22fJ2L13RPskwM2GONrWybjl1F5TKFaFuSw5bjJbGKWFdwZq7Q+YxUuLnQ29Y+YjL1v
lbLDH0k5+kflxPR+RwN3JjsZ6u3kuFO08gvOAOXX4VsqHKqo2sZqwrVbInCvZZWU06/y87+NDo9T
9f2//uP9W54U66TtmuSj+6NNi8nX/+lz+G/5/vU9/9nl8PmQ300OtDj6jGBtBna4HRhs/3+Tg0cl
LzwfC0iLidsKUMu/TA6LmYt5Kso7bCV20cyPfvd56b+YJj4xRjmCWNc/NDn8dXohWKHyLnRzQYj8
eUicGpWJrcfW9lwEaOpKUs7i3rfbx386vGDUhtcc0waTEiamP4+7ZqNt6IlT2h4SkfEIEhcTOBvt
23ygXuFvRpZ/Mi0sMy5qBqzFu8F0FHX259fiuwC/qKxwUbn8W+566gaiC+n5mctnJfLk75g39Kf/
ZU7hLgU6jIMxXoLaN35+yTFrER7cJtzjGQnJKddldybRH5GXJqPsYNce/GeMf5a51XuM+IRs6DfZ
CVJ4xa52aO92lLJZK48FlmZKyPZ+OXJpm/xG/1pA1DnXPt4L0gL+bpgpt83FhIofjsURm3h+lRkt
CFJruiejE8WR7oFqSz9Lcgnpjr3YEU0baytixDfVmLiTqIXw3LX51QTw9x1CxvwcZzbSQBXd6P2U
bAZXFkFP+no/s8K5YfYtvCBOrf5qtn3+g5V7eTtbQ/pkotmuCj2UqKTs4Qy6zQJuIsNeL0MqE+ba
3HlKB22E2r8xYvKAsrPak2t05aWpPJiHGKrfdXro98z1CHg22rCvJ5zEK/aloQg8zSw/Wo9OJjHn
I6yAmV21Xg+Ii41nb/XWbN6STPMHpOoYGZcYyYQW3b75julMLXOZKt26hYsGNISc54EeUxGz0q28
+No3bvWWsgZ+Sf3MvPfxDMfBoLf+t5QC53QFN9KF+2BOJUuONBm3jfLw2kPqir9msfQc1ARb3uqS
MGAAXqU8M6bqTxOZL2ZIM7T/MGnWxEQ591KskTTPp84tBMf7eExQscZ0ukcDFZvW0Js32OdqW456
t6UUWFuUT5F/a/I83sVF/DE1abWOYM+d8HUgHRqzE+ebloMTF6G8qWU+v9Bho10tOlPOyFceZXmj
kZF3Vbq2zpI01BkmaQ+2SGgUtXUbYlHRbqwpyc56GvXfolZ0XzNjSuVmjmZRbLQu8Y8cghZcs/io
OxkMxtBcimVlQbHWN52yO7ILNhWS3bjKsujJb1kL1twkd1rFRpZx18h8aijY+9g6XaIJnXZVd0q1
xsbdg+UTudZL30GLhfxl94sVovbH3PhBFYj6PhykeRZxe8f9e6As0nNtTm1+PYgmCsejDZvGUN/H
3NW2TqN1N9Dy56/dsiTjm3W+VoAtbolmwBObu+6ecTszr867hx2ZbHpnfkUusS7mHJsbc5rbi+bO
82bwKaxEOeqDyPDVdsrtazHkL64VluY+Id2r7FVH4Hr6KEQCRYbea4zqoof6I1fI7bTozUSz1lmU
Z86GRRc62iRrto7eIKfxgKhDoVQQ43jU0dqwpj9n7QBvFnJV3w4RB6Ks14zd2/TRhgobdRIVicnN
8OhOXbzxsbhE7H5Is1FOCTds5TBmWRYlRbEb1Czc11Gz4W8DozPJvnpDq68ZvU3etk3bhAZCtp3A
WLNhjnBzOgupu0pUdBF1wxasxBk63EVkZz16zJH345MfagorBBxW582sACoALCtCLd4MDW1Hz2k/
aM6W7KjjfnNHYqNwXEBJUy5Ou1DzkOXAn4hy+G32xrQze/BVnuwaveAyXOaus1c6q303nNCUQ8sM
qa/tGfxBsWKlNMwKky8OUn/ndBa5WDNkoTSOzt7MNbZ6iOPkdvLZNx7NuIxwU9XLf3ZDET5gGhg+
hFksva1GQXcuyY0D2h2vi7Q+QaGS9qFq9eJIvMLfdHk/oxPXIVomMeDyVNs2cX9XuWzIRVuuZZOQ
/Kz8DulNZ94AGockTRj6X0Av5EHdacXD3MLQR/dn6rRWasivo2VX322ctGfeSBJtM0ijp4oGyXkN
TFjGm4buiYOnS/9WOol4lznhKZDciiaL1s2v2pC5eAoAFSOQQYOOORhd/gOchXy2UJjuZJYKiPpz
Tsd6HgOoaVlGGFw86BPmdyvXn/fxf68C/24VCMLlDyuev9j7/5uSiKJ9b39aOX4+5vdloP8LSxEB
Zhgssgkl71/LQLyuwqC3CaMlmgF2RNZov3tdxS8OD1ksO6zPbGal/1oGYoNlRbm4M1hW0Y/yj3q+
kUJ/XsLQqsI/1gKYNOCXOn+m6VHwYNqV2dsHxn+QeByYiMi3ajcjOBxlVDt7Lky0mZXDMH0DceWe
GSQTF/cMY7gvyx7KZ1tp79KVBLXxYF1myLKPIgVPsBKVoGCxtd1LLFV7P6UqecxbB5ZUj/6XR8L4
UlYh9OjUTY+sldGbiPtwBUz3o+YxrUlStI0VYfr5AxC+hiE0gr8Vjpn5ADQxO5JKK06haxE8sFqC
owwISoeqaF+GBJnSPD4aDH8ORZLDxM41wf6aUecR+DXwpVAy4a4ILVTSo0IYywiCpxjN66ihn7pJ
xjh7SoC6wPdVK1Va9dZ0DbkzSjN6NfzEvxhadmeMBIVD03gkwVoiDBCvLGoAASxWKuuHNU0kM3P6
lz1UKTNo8qaDkWfQB5uCYrRshxBnI/HrO1Kvvg0DL2I11CfUSSN3RV9mT7WdCkwf0k53VT6me/Bq
hATsAfyEO2HgN8z+pfSSkJxfPFwxr80f/jRMr2SrrSsT0mkPKKW5CGaTV1xiTHKIlW4BX/Qn8uT1
13wZZBLxd7eVQvdyjYyPEY3jys4KuacdF9RTZvff0KdWSeMwYvSrE12IBxvm/qan/QOcfFmsWye8
ybMqP2iediCSiX2oLlmcqKbe1bXCgkIylvRylwCNsYcdzPzwYNKOd0dF2WxufS1FNSSWtQhBaX+q
7Cl9jqbEf3NrhvBpIir0Dm7SlRrqRz+0kxtG7/oN9zmS9tzRkxcqWdpz2uvywS7takdY0PRXAxUd
e2eUtAFn0rKu8+QmN1FEemNyXWAjLFnceyrxDPLMXe2xV7TUQmXT7/yGc6WMOhEG6WzLjx6K5yWk
b3QPhsw64R2Ru7wSxPA9N3mtqVe4FFHlXIk0zvsxnojda8o6mYOzIJvL6BY4e/uYMtgIoAPKQ671
h6oIF2RI4XgXs67MtwLz500d2RnGS0qv01QSq85BaGwHO3ZuZTWczHiwOR3rZq/pHYHVqHuPe/J+
sHUyY2NWofteW8N3px7zQzQhpOdT7hzKOrS3LgGN9eQW5rNlZx84OdGntcg231yveCyVNT+3eEkI
Yxf6tYwFGtwYh9qR4hggIj6hwkusoMcEAwTvdwBS6Z0bZTW5O7JEHwg88a5QPCiaE/nkJXoeKEtj
WqCy/JRGfIkYmND9e+AvHnx6dPu2Az/AtmXVZcZjVxaHyBzEsSQDWoCxRfdxmcskMs2u9EPJeyeU
ezExVRPhXByIXxIVrEiu9Fws37oSu6oLinwLjKJeo4oxJy/G9J6bvf19Bu4QWFkaB/PiwSZzn73C
bxyf3KLSrtgByoAv1IVzHmeAugi63GnUtQ9S1KeaDUAa+P7W6dJ8F7aQngh2SshFVxWG6lULB7AH
wjKuqU4pQEHnUxtQZq8uha6aD6sj287Sew0Xxt3Bwxg3jBt7FG3X8l47OmcrvLWzTEhiTiWc8Cm6
ndsy22ElAlQ5IfwEjRrFEnME5B1Rwoms2ZKtLnt0J99XT9E8sYuXGWNZ2UTQbTAMEnns8/lUkte+
mfB8bQxDe03NxSPHOM/aMGdkJSVqVuhNIQKpJS8sc3WK1QkylzozBzPNyq8SRv0pxEF5dcABHNrW
GXPGTlp3TTqMQq5bBA7h9HcBuXCX6o53p7ci74IK1Mtl0b3QHfNZMpWQYgP7zH/2uWtcZpCHL2zl
knM+qy/+3Ik9d8Q5IIqtLm1kJ5xKQ3puUwEunwH7OccLetelYX2T6kNNIjuRUHfyakO2KNoaiNLr
2YyrjdPW1ks25OZeMEPcNKFXkvhKze+zG/U3A42e77ZVLzcXaGuvMdYl9FZDyRXLen9rMRxmehiD
jJiiIdCMML4zDNZfkFqclYrq8UHvOfRF7Mxr5PVq046md/JQJ3AUyzK+tdx04EQzBvCktoNfTu8Z
gUdWvyuSsTtk/lw9yR68pFGlG0qI5rtMMRqrFEWzdH7pDGh7rbBXTjRuRV2qi6Ei8+gbUfaF3HK2
HtiTYwXgdpvwEz/RYlnt0ZgoUcrqxn/LhEjWeTHorzJEmODKhKeuM9eTKZy7uU+1j8p29WNFi90W
IlJ7aySFPDi2Bu8fADyOlMF7igaPhnK91h9iet15OReA0QQ4a2vFbnNppvprAafgQ597Lv89ljzy
86ONHdTCnISXCXxgq50YEZtQKgpgPmDcy4GGJebAPXzCPEv0K5JRw70/TaPHHrNVvUp7WGBBwTjo
WmPz2JcxP+nVWLlZxuaqwZ/nhl79wwecdVAyNtEKBu2cwOWCa5bfKVVk+87p36CroCOUC+TAY2fO
wFa8gSh718P+B4afN1oc7wuDvDxtIow8rTo/NHATNtRdPZp1VB2r2HUfVZWZz1k6FB9oQONLE/JA
VQhUb5FMHSOuKuJT9MeqbmvV7XA2wbm7YalFoH4FkF53NolZdjbYlCQ+j6bjQhoYe++u7upJvLYi
/NGDuvb2Ug18cewrTNQb1LIgLPUdhSjVvMsZ1tzggtLKt4oLKGsvX60NKtm3dUZX3dHTsmbdDqkJ
x8zKTkY0Fce+Sdw3VPP6i+6GUXoXjrE8ubFjNI+wM+JwJ+dMsq+ArDWDLI06J/3mxWOrPTl1ODrI
NXSeIWCBkDvgjLRwG+jTrvHLYqtE+8I2dFg1ZHTWFO+hwkf2CzP7YS+YnAdT3vUX/ua49UHsB8DS
GKPb555UGQKKVjqrDHDfM/wcbc9a5KmYY7mJ8a4fuYPQqqIlEexNaQRRYUwXxW750vBtHucOyShO
hnebLo1j4wtt1dpavzOKcQJDsiy36JTs6T2ymlOSMK7agmSnVKoMuz38VTvImGLsWoTVYArtaz7j
S0hrLTrMNg1hIDTDY5ObybHToUwaEisBKNIzAggwOJDyX3pLyAACyLRLapVAyWj9DTzLcNMkstwM
oV2NtIJm3MjCCnoeX/O+1ysTncvMd7RU6z/sPmQZXWUVDLYVEQHjm/AK4b20v5pe+l8tMGENl6hj
hvZpj/n3Jq7okm76m02c5VjLtuZ/D2k/J02UFMlPYv5vD/ptG+c6v5g25Xkg/4Ft/5pL/C2y6Fm/
iCVytOSgll2c9Qc13//FZlPFKEEHCGAa+h9S2+zwmGLhtiehZZqm+EepbddYxO0/Oua5wSzxcJ6S
d7GYBn5WopEOy5I7lrH3IPmSJValhwPaZ3RWTPU5GaB7FOGXqfAcYFleFD/pPWs/QOsl1ZdRf8Hx
xlnZKGyvbkhzXuNyI4+nCM6wKORjWbCCgL/kHRjuPuIfHcE99/W7blVZA/eDA/zUNlrxbHYCsR2M
tMTNCrPQCYvyVMaRf8bA6rwXei3nYDRb592qBH+JCnL/uaNz9Hs2uuNTZpX5+H1Jh7AjTFp7uMSl
u2nyNvCiMT3paVZ5O8H1ieQTP1xGlVpvX3pu4MYaJQgTvu1U3WqOCwWWO41Wbt1kGPfRv9auaY0X
gwrH9VD32lcKA3N1ajvlcVhKc+mJG6JzilcywOLPrYOdeQnecBicrVHrNmVK2VcbQeYUgWxeOd5s
r53Gzl6btEUgMkJ7rRF2DWRoDc+YzCYqEKmjIFzdJ7uyyqs7etR1CujC2D6wZdHegLYl6x5L3hN0
7HjRaqWNE0nV7jM1p6oL2I1q/mZu5pjxK0JuvQ39SCY0GdqdeQsvba63GoGjR2gy9ntP8dpMb+VQ
vdkRytMyLXmE5Lsc5czgWHA3NR79zNHN1WQOxmOUkGABZOPw9J31OTguO+PS0toJX61rK7bUVSHz
jeco3ABe7AO615q6yLYDW9OT0UjTCj7/VRqUPgZszxqxqns4IrjZcx5DN07mnqtirN5MSKd54HR5
+JxiBkwCpxcYJpXNvEPG0Wyso9Hxn70ys3rk2tB/ZoncLXI/UVROTeZH1DbxMXLEA5ykJcuqsfOt
gxV3zns1QhrB3rWoBs3Y4kgoJl4fxkt5MiNcKSToZz6QuxwUs27s9NRlM7cnPEG8gcGox2jjRilH
l7Fz9SaHnOEuxsIMMhplOimoGFfaMGRod7lAFBxomKFCNTp0lUrmVVSm3TfoJWgU2cyfbcj0CUe8
ZhvPEqerg1LD2qJWQluMB0TsefpRLB/em7t0XhYMHMFmWMY/M+7Wgy1y+zCOMar73HbVmwDrE9ha
xYcIMVzfMZQX589XhDuajVuFvHEAr8u5WSvqcAIyBeHz0OC9DtAZIndtD7QB7xqwOO868BkvsMHt
noTeVG+1acxqVYMp2kcMK+xrlFIhnJHLKA+JRR0bLt7eovLTTHj+yMKlsZsWjC5So3ixu3TSnj/f
JVvfPtrLCZpzwDyNN+tUgrNMMy3jQnc6FAGZtbCyIZXyPQPQqeeHbsjKbAuLlq/U1Jfj49FX0V66
yS9P+J7K09SU/NkHzpyuYCDB38UUl+yyUuOE8BFPd+4guUK5KdtiO9eNaZuAEPsxzw5nZCq05Zwy
TMnuydG8fFf2CqnXNfKxD0htjsHoZt2w7nxzZlQphntG8eOdSqfqzeJMs7C/wk/jPKXQYEVyrTp3
Xh+UlUMrtGNqsNBakxVBTyTKCqamdS84ksJT6k/+M1+miNfU1xj3KVA8mOlNW711dt/SI5Ca44Pi
LIb14OXbmRauQFeRc+2Trv1INcuwVgyc/Gfpy/HBE1oeYPDkxDaboeHDcADOBDk1Pl1ODQY7Qqeg
eAJKGbNGn6aPgEOmUCNQ6fcDnbAftFYhPBn4zUGDh1DoWKln9iGKUvvADInjO7Hnp9DZ5QoCERyz
g5njbcLWsmFaYVJs2VkDuOgQE2TeUGdg0XC3K6UXx0HDHeNaGFVxL1W5OHgyiebjZrFJBersbmFG
Td9tN7eOYdMlewBTxjfpuLSxRyTKtjqXwDPJq+S7VY8DmwJnOlR5wfI+lWFQJtpTwwzpOWZ0vS7q
DJCp9FnVwQOGPThq1GuC4uO/jcVW9/IJW7I+f08mRLDAGmR7wlmHCqRSF2hfPofW25Sl7akbQkzi
iLHGoZ+b7IZSRGdNJgG/ajh2pkB1nFE9l6WoaPLvjuPH9JuRkKeBdqqnYwH07yIH7d7INXPc6Myc
G6R71RpnCbmovpKjiA9Ya3edEnS6KksROcqwfPe0vmZaH96RL+JqMrkkebWqvwc7/2pFgxEtBZtz
BLY8sc5Vxm7qKQQd9TzEsnkAnHgXO6q+pz8yWlGpatxT+uI+FC7uK9kTaLmtCaPvE4jIS5uo/oq2
MsIg8R7nyBQvPdgSSO9O2eyAkcPX5HtDcVIMd/jhD3taT0CqVOZdS3kCqToa0jeSbvMzMUTSKyGm
rmtL2dVmNHHMSiCEiHtWM65i0FzVBvmj0JlExAPeYgosA8PunZSIQ9/nlIxI2bO5JgWlLHQZj/Hn
o0k56FsC4IFoSWLpt31q99iTyBMoXHltMFjpl5Hb+2nAaX3pTP3Lgry7qdiIditElUoEbhFCFhFz
uoZNYj5M7MBP05ga18wQ3Q9Fq9iXyY/K+n3smN5eE8HU/tQ1c3YANF0EVd28MhEMrzHlwQg6WYhq
YYxn1QEtl1CblCtA5raWdts0HfNbOjmR3dz8O8UW47meE3jI0J+ukEHVm5eIcM1wRtz5le/cjv0A
gDgrAOiskOOri8sY70YPa7NYx72uXW1CnSTFerCsWNZXyhbjscIY9SXpIX85ZfVEWkg/Yvl7prld
0XPGedqm+pthRniA0/asAUF9HYbIyvnNTWQ1wtbA5hnH5CHt6Nbyyv6md5s9m+JulbkkQ2Ld6Llq
ltVonwfQP3xCzwjA/FlyDUKRPgEYpBds8yYprfhM50K5N6XxEqY25DgpQO6ZpY3TqcvWYpRybVQ4
s1uzsjcxghV3Cj+cMYDWtF0IbuFbn3jRuDLNyrp6kS3uSAl0D2Vj99zoC4WcR+MJwapxq7mduiGE
SvF0Hz0JvQYk12jJ2gCzz+4QMJ8P3OUhSUsF/5flx9akgHYNzy1tNxWkK5iwAvkF4218l4/0uWeW
Pj3qTaNOU2vpL1rDAxVtqjdcgRRonRZYImT6q9Xp0F2JbfBHZiMnK5/r+9jJpQqmoh02+BzQg+Kh
NI69nfbXZOGuNaE4eF3qncssmp70VoYg4vP+Oe7j1zTMQ2omDI8FxaiiJ0VaY+W2Y8cdt7XwLebj
ftQj5Aw/9raiF3wPXQPKFc+6jiRGJlM0W/BqDr+EnCqGaiTpAQWRu6OMfYg6bs4UY7C958rng6tq
bB7CtHS37ViH6Ybb4bD3GAKvSVIjfUY0obRFfs/ultx3Q75njeTYnkp7Yj6vx9NC/rfL7WCao7Xl
MSNxoRHAMiKC+pbWvfjhgXTeJJnAChv7nfyoXLfe+wCaNnJZWgE5aVZ4o+sVth+UVZmnYpNoNUWG
tFIFXu+hxNGItQ4n2QWTqpmbk38+ZWmuLnPrVdYT97fspoM6GKsgJydxx+DACtrMKe97oPziXvqa
NQcOLYor1aUsC4rBxsdg6tHWh2/HD0hf8j7CyG4jbrIRBOZzkbXtZuozfwzS1guvLcuAG1NWFVfe
yYpe3VwVJfpVyhrL9omTGOX9HGILX0ECQHLpp7PTOs6lLuK6ISRca+u+dKBRlrI7jUY97TxEvjvD
6drHeMiPdCmdKm8e17Vv1re0LhFu4Wq5g9LXMJpywl0Tec8s1Iat22LCdRv7mqqJqYSjsow6izGP
5LGlJNTYJhSHMCTHGp9Sf1uUKQ4VMd/35EO+jlkuUbx8U9KbUZCrsQradAornM8Z7vf8Y8I7f0dK
ab6lT7lJNpD0nP6r11WPVT8Vmbtqkt4OzV2ucXE70Iu7I7njkv6VLxXk7fhUyNoNz1ahv3eDXxG+
YSGXeJwLh2xISBOC98w2HvK6e+8DltFfkpx/a1CKsiK8K6u23uJbBukvA6caXuaYDIhtNV7k3kWA
wQj5TQf6mHJsQH/Yyf8PaJm/uMJ0y/Ewy1l48AyoNn9yoEX+0E9mxLrWbRr7AJHVPyMFmo+Mgdpv
fmMkf5Ned/7iCdNti/ksVr0FZmF+Zts/3u+TImr/6z+M/wQPO6EyteW+yBsf/DJL95YL83vGAB8P
cNl/xBLexiVSXm8dmkaAjwxaQ4vzm9RJJVc+ftgbUWM5JkKujAtzy5n2F9Pwn1Xc+RuVlSwAbeas
LNty0X7TI93y2dDb3fxgCg0aN8H1Zp9AynqDZ+68l44auofW8J12OxPjHNoATLplf5nZTxDJ9UY2
bBEkc9b6EXuRjCvGI/1tdMvKqf3GKVP88GZVPFh+xIq+q7l6BMLUqzc9t8fxDPrA1ZZrp84Gy9DC
66y1fbvFYNa0Oy8qm/3EX2xu7RJW/q6JsU/jffLKt8+9cC5q4294F4va8Uc1xMdDKWyUGo9KTsSZ
P33pGSvkULTAgkkLsKNzkpS9QY9mHh3+77NreaK/vBBdgiwDbDpS/3x2eVCbtVryQjKWfMUVhrVN
V9R8P/z2qLOh1JztUjmyCZm5y77901dfEBT0UVLJ6Vv4H38WfSqNoiC4yUwX08p8FAP2Z/rlJ9aP
siH1rfGqosMbF2gDOYO/sVsai7nx58/+K5jCB6dk0Yb5p4M8pI4WlmFT7ls6i8DRDFFv0zhcm49F
ymBmbRtgEljGTOWpiyrWqHpT9Gz8GDXLfWSPxuPn0fi3R+Vv5E2DydMfzpv/waOSzOWfeWzLQ37T
NpElga5BxlkkRC6Ri3H2N23TgE7JmS0We8ineQX3yO8WFRenMo/yPMtdbC3mHywqxi8WYWLIQeQT
Hd/4Rw4VCG4/n2cQWB3e12J1waoCKfNPZ3leu207ZmI4I23QpyfgXXe5LFaeI0r9RE7cM/MAYkU3
97uMtvtcf6EVDnxsVrAOeTRzrovNauGmmqxO0oYMNPauoq68h0QwuRRd0KdFgu5XDSM9GbY1cHnD
CjjtU20YNGjnsKBydQBWn7eKsSsY6a66KeSUFti9EiyXvlcVcC/T8YjxVxHJS0gxTDahm9SqQX1o
4lVbiI5DqVwqG0Z/zbywOqc5dNw8HXFuOU5mPhL+ZzCTxP2goWoM/GbYZvqMzet6YLA7Lxsx5kz3
M10D74wX8KwVXatuEjjJzcaMO1xzDbtFOCNWpGMgGcktj6qR5CL8ktF7HtXuxfc7lQYt05tdrWnw
pcWCzGSiBT1TA/oYxAtSswqBa6afnE0qGXhi6OXwN1HH1K2JrPvWDeA5h09SZ7lAO2NYjNEq+mR5
tgvWk4tAsya3D+qzAfoZzqUrAqbT1XggAEWWImwcPii9BuBCQ0kWYnDw17SmaDa2kamNiCoQo63R
sOcsjaUmj9ZDnWbGapVkg3MATOc+++k0nk1WJe0uSe2628YtESwYCwaCrEUL7bUW2cbEppfvrA4d
QQAqoH0p7VyauYH74cGmLG3lCbsp19xF2XEIle+pqAYkFqne25rDMGyGLi0DGj9VtJ1MkspL1UdF
FLWVAwGRRH+fUXu3mdMseSEMwBv6tqf3nHQl3pYmd3Z9OVYPxGDjUyY6+cqEXZCwUgyKKy3qmALG
kb42G+gYAAHWvRmjwqN+1wGkY6QA3RgNtYkikByTokOGQax/y0aAIrKwQbMG2HwEFTO6q9LKswch
rSX9HPcYdlOtPNCSbLLCogVPoPB/WWavGF6I130Nc2XgMkAJz3ZRx+U7xI90GJrc3bKedDF+FGH7
AJD9A56ctgAy5nXoNeDW+QWAJXIrC7mXnY0fRILcTS6kfWSz4r0txvedIvkIE6GdkegdBf+zxcNp
rduwfqR5sLnUnj5/RYsP130dTc8gXPJ9OGMeDTRN99NVpTHFV5XW3k4Aqi61k/4/9s5rOW5jW8NP
BBeAbqTbmcEkZooK1g2KCkRo5Aw8/fkwsvcmR9xk+Vz7wq6SLRKp01p/QqzeFhDMVmaPzN1qlLsx
0El9tMOqXSFNR/1HpMPnFnI05vhtkN4rKG7rZia0rW+zXVtALamdgPaChUr5zoqqbj21o/C2RS7N
gZUFCOSiBEBYdVZb3tRZ4G0bW09/5oaaDnDyi/W4BPj24+Rhp9F+T/RYbsQ0YHKKscE+ST1vXUjz
EbOkz1ZaowXCzGbceL3p4KuENzrfEbuTKio7+3ZoCLrissqyu6n+tU3/uyu+sysKYAx2qzdAv591
VuTtc+bmXz/zN+ZnINMBdraFbqDptQQHoL/2RUf8IVHPAN5xiNExAPvvvihR8Jy8AekXSvcFdVOa
fxDZy04GKIiFgiWdf2JTenbGNZegd2Aw7pCLYJy5/P9ndQZ8wm6OcQ0B8SP+JIsil8q+Er+Gz/90
ZDs/4C42rDyjBJBmkxfn7mNBhw0X4Z7Bni0yx6GG3XrljkHxFY7oeIsPiDjgoAIJoZgpdJ59j9tf
R8nnrqDL93pxwlwuDneWkwSvDVPqs0fEphPLBeV6nBY9AAKnboZNP+JImlm6uieeoXjEIqr0OFNC
U6APGP8ctTbPfWAowX6JAeXUJTF9Vzddi0qrjnjERTc4ZeXampayBbOohsEDHeqqa5zgnqVr2Pw/
HsKRPIDl0fr97Zis0yIXWDh5BB6PJhkLGDtlGtBO7AzTx0ro0D0MRUteyxAWGjpIGTpF9usCEy2c
Lzz8V3NzvC3IEljpPaCH50UIZl2VHkavV6hGgPIyeoTbKQdJIugDLdHbz3Be0i7fwXXACymo8NY0
z0wLGwSn3eRgJxOLctjUUNVWHComZJPJ09tXOq/WT1eiqAFlX7D0c1kaOGNDmgZX6jm/7KcWYKe1
3epYt6K6I6AkW799vbNJJJfrUSzinM4Qx/J8GYHPJpFpNGCVWsr1wri+Y0XhdNfRInj7Kq+8P4lE
TFiOi/uikGfvz6sRxgEQuPvaHOKdy1srhRfvVeM+vH2hk57ueU3G81jwDBZWAevCb4tCEhqmtxDE
9iY+Y4fZaUyyIRkzpC4NmykTNaKSyG5WRdGq+6m33MsytRU2L0ZwH0EqvMgsq7qrJxsMzu6tBuug
WIf8bIh5HxIweqTzBAWGsfmxD50cMjCeShrRDKjTyMjlImOJPAfhY7znHNd8Huw53r/9kJAkztcF
PHRR+lmOiU00gkhEks+/WmAGKUwmfE6GROADEhK444RBc9AA+7eFQolui+JpTGttYykMERi8yZ4e
JHGERtlu8V0gYk/FA+wlJNeVneufDRDTa8ub5FcH5PezVdl+bQzmBwNwkbYVuOq6hq/wYOqQBKMZ
TWnbRwD3ISqjPIynHS7rRtKHX1nOFMxDy7oJOxOVS1wAQNtetM/KwPRFaMd7jdJiXVhx5oNkGbtG
FO5DHVjJIYGyvsmNKiKaIwy+IyW311mj4BCUc39TpsZQrYgCk5eZW6W7PrAtv+xJZbMlFo30jYsU
OjgZ7qou1Ke2yddpleNzlE3aDbTH6QeOGs2K1i0qa9WKnRVIGp2JHZkkRZU29IVZchgSOk3BBulT
GKmn0ogKRF66N03QRNGcrYYCv5Qij8YvkIbhf2Zmvbc8Lz0kUzJezujabmz81jatG+ce0Woxxhq0
RL7hLELNQl6iRoDqOgrUT01p7pWWp9pGhjG4okM4cwbdM7WNylemd4AkQSBqUALDAOy1q7CutZXm
5Du9TC6X97kpUFOvhUdKLrYmzcrIxJ/WYrQhwc0PoUI+SMz49FFLVYs9Ae4F15AKIEQQYWJSScDz
InVQ7AgPcwH/pHikj9/cJryn/MAZHzccHOIelCR+nBQjID+4xpUQj+D6xRZYU9uIcnTx9Dfz+iN5
SmDCahz4NCOapLEI98PU4U2H3X+AlSFrW39oCWhdTVB7XajG5g9R881r6MZ3U51exYEV0a3p1aYP
027TBTDKIjh1cHngbJqA3Xj1SQzExvBDnuAaG9pfSWbR91Hb6uB/M5FmtY2zkXo0M9K+h5rwIy2x
4djgDYK0oDYuHZCoYw6TcFX0MwWdLvDshwtHyhp6PMfTIpYoEm2NLCfBMinGCw2bnZ1qyFidNDf4
UyujiZsZg21kKomvHqZj6OIrSmM2I2fDNqS2cegi/sCxGIoLoo0dTv0QQueiuMRoVl/XUOkeMa7R
QbobB6kWpo3mikDA8mYmgI1lqjGqiwmlxCHKx3RviFjfOwXTxdamQlc0301MLnxzMMFinIgONEGP
mF0k5KT1MgR0MbofttNMX0RfD0e4Cv1B9V4Lh7eUlzWw4q5qFeUDJdihg/1wo02KdMF0gquLH4vT
GOhGPGexh1v0B5keYmekzeNH2ev5lmYCaT0qLH2ZAoAlEzAasecxRj1VfhmPUB7ITcInvuCPSd4p
/LIgiB69UgcpKzpyYGz6BlWj46tKy/+pb+uhuNbpV26CkkPB3E9w0QsIv3DT6etBOsIIB1GbCXML
Sv1g+jxxfXTs1kSRNyn4T/p0Mbd683n2BnmDnZB+jX6l6jYqaJdQ3rLofxpJPWw8XNL2U5LU3yMS
17bwU51PEWGGlzl9oAdN53yRFmV0oxQm7EHPkQ+3Fn1lo+Dg7ujBwOY16KZgLaLuU9C9L0ki1Ebp
JO/GGudCBH8TfmkGhBRZqW0Zet2nArrToYqt5sfJoSRNSLhNah6yKjl+2Sk+mLMnua9JlMRQYhQC
JMLONUCcWNsCb8OECG8fjhpPruLoxtOzYWN1wkTTPJu+tIA4Z6cMmhWm+/yM6aXN5xAtPcEgSAAH
1RHh1/ctj6TZZGy1RGCAsKvE8oWHtoLGdQpdjo5M2UIDoTzHJc3pSCZ3LWwfA+BMzpH1sYfRtzJE
ND1xBu4/xX3Nuo7LzzGZyDtacbYxd4aO9jHINQt0udDuJy4Qbcgy5HgB2YDbniLr6xBYC8fAjtp7
HQn2KlBhd1/rZrWpncj4oiP6bSBu7Zy+KnZNYs7DivOiuLBGfddWLAoGEp9rAHS5LaNqPGQKskKf
JtG2wHbKL/LuwQhI/BnaNsb+c7B8B1VLHeRkTZMM2O9wWZqiHa/fUd9r6VbRZd1kVc9ottpVO+Yd
ZqMZQdG1MAn69oKMjgLEJgJRcteU0fVIeFU2/2qp/1uwvlOwwhuh8/m/69X1Yxo/kXj6kqb666f+
7uTSruWkDrxGfs+JjPqfitUw5R90a3UdJwrOTIakmH2WLWRwkKKbvzSjTnYUf3tOmLBUl5AOnKdP
fd5/FKxxjhjoFl4JJsEEHE6xtwAGfHluQ45BunuHCVE+CHCsgVA9mlVYS6+VM/R3qN8xBhxh8fu6
rloEPbL/qCQg9qrx8urzs7f3SnVpLKfEZ2fl5W6ATUwHfEhHCWYv+Mazsz9a4FJ5UdcjvMqN61AB
qK066H3ReuzREgFoyO5Ph84TjMLMhcFX4VzILJ0bR65dz8l/eGy6N/yOiIxM/Ic/znDLjB3wX/CT
2Btj3L59x6fgkfM7th1M7yj+MQI/r8NkTMqx7U3ttRhpIEG4mNOPEF1csUVEBLe+n0Yj2cSIJECb
bFIWJ6WLXUapZpAuXbQ/YPk3xhqOEcSRNoZWCSTJ8d6pLRXivJNEtyySx6zxFtc+ogE+NVF1odLB
Gv240ezFzKrP3ikuf/8MxKXpBLpQWBo0BM+KfHzUyEIt0+b6xPnEAX8BNxVKHpBs3K4QgHofysBI
v7z9Ms9qMuj7DqqYBbhiLPKv5baefX1LH0OJ4Vx+nbuzcW2oqLvOm3odEyH66e0rnbVQTldCxoth
GNWZB3/m5ZVK2sBzRSf32i11+VgNBdzJoHUnc6XKyGd/hvcJNcUt1omwhuy9QXNWLHF5BgowNA0r
e6njzy5PAwmCd44nyGKx+UgRBE6ZLvdgzVlDp4Sz24S5Z7Qb0uqk9Sycn3i8NoeBauhytEWtw55L
CqKeHfLEBda5mDW40/Sz1Ppyo2tz5qxBFyRlgLDn7p0G1LnHynL/zrJsCPTQkrm6wEPPPpRud1Zu
WYF2BVMpe4zrlu0H4W2LRAp1bR4eMfJW30IXTuY4VxGnGUy/1yi6nCeMg+cCJjJ+4bJI+p9xLZwf
vYW65/j2J5bWbx+ZLhyDiGqUtZXZufDzn92ljRenXketuAKCKAOP8ocuDfzkpancYhXBgbfS7/ps
sroVyeUI+jDBajAI3KVLb1qlVXZfphYNaycdws+4wRYHWvIYaNHh/2gvPe4As2xMVpbGN8HLNMED
iOfXw9IZr5YeeYhxBe2fU+vc7KNsbwEz3FMz3KIKEiOcQKe6bmm7t6cGvL304o14MlkbZDfPKyiv
yWW69O0BZOQxWnr586mtP+gRgZisVDHi3qXxPywYgLGgAXMyfofc0X6AwQZUMGStg4MBtBDYJOZD
FRmD2gWOBsCApi745p1ghzivtK/dgkXAZiZtlHPdwSBV5Qc+YzbzfsEv4hOU0S+oRr3gG+iZyp1B
n+2mIpfNl0NdbY0TJAJ9C3gE+NnF6ndBTbJGgJ+U3g3aVSAVwyjaPVuNOazzBXNxWyf9gvFqhFWZ
V36wCLfedV6C7yi6xfnRtYvab/Qxocmm3JD4sVF/NBeUpzkBPvMJ/MlPQNC4YEJiQYemE1BUL5gR
TjfZPgcbWrEBASkBJgEvJSeoyQkGbCpOAJRcsCjcbIGlagCqUC5Q1bCgVvEJwEpOYJY4AVujcMZL
+1eOWTecUs2m+JRxBsFySTxrBm10yCHGh89SxXfzr3i07ldaWqvaTI3kXFfzrvc6bOizeuFxJxCi
P+iOJqjdBQzpjm8QrPAK8shijiiZNuRqsB9i1jNUvq0wk1/XaWsENxHeI+S2KbqC0WYa8f27tJt2
SXcbfmW9deyFW/sUAdczdciDq07hcIZQTbbFf5TQOPI7lwQ5vEBtDDVonBMtGoCarYsmQCoQeR0k
+wFnAQxvAk4FW5R1GXS42WLFzCk9u3UWwSha9Q30tdsm1mBfFGHsPmldz1F3g01pu4sldLNruAph
cMyF0zpWss7HppqnfUPHu478MoyczA+w1a9A6uglbyeYjdNebyjY1xZud0guqFfTXQ29QlsvfJDP
WpkhWRDChunAP7p2kya61sA6zPPPSZZ52UHUUON8FbX2/dxhY7IFhzONi2iIGvyFnAi8dhfUfZl/
YDMWR0JSTbXtSu7AL9o0nH3XGGdEv7DQh6vMnRjaGlOl3sDz7Y61sCxImoHAmdWBVQcm6tArWuHw
K+af2Ct5qKy5gQxcKouqgwFEBbmfRG48ilUlNnirBpuZFgMBu0NdercJTDe5FnEFBSgrk1m7oBCX
W6PEupvb9ZzSN6ZoLg5RbAyhrzwZLaGFJM8vbggYR1WhqNbjEJMf346x9rUm+nfSVjHzyLw2ZhyK
YPYj+BAPUzqY3bVdengm5ETkXlldzpYUkirBD3iZ4G0FcWTkf9LHzKNjhYvzuG0Ga44vjDZsHyTk
10drhFmJEwWDd9vlI010uL+A31ln0FRJRaXQDQ2BHxtxhaJj4GSRhEn/obHs4VtZR2LfO4gk4K0B
JlHTBPweKy2ScZsvxKt5LIW8a1rLeDBajb8xIP50abFNDgpuM0tibGVNE38JJ2zMm1hzPKzEF4FT
niSoUZy0wcRonCQKDL1a0PxoyLmxAua1ccEO5n2i98nozlgl641rkHBwQFgYmLdJ3Sl1b7q5hwYE
d+7uqh3b5fCJq8CtpTQIVAUS5+FQFDPCjdEEYcCN01kefrn1gfWJ+yKj+lpaGC7fdRXCeNycC5Qw
nuqZOmWKfPUurx2mfN1xKgj5f6ypZptHN5UhJ5y0RRnpfG4Mf7qrTIvgfiF4rcbtSHaL8OFtIhTi
z4vMgA28W+MJvJyT2zz7FODSdnT7OAYvIpmecTGF9uOQi0X3UqOOEu2oNxchx9wEEkeukg8uu8Wu
yXXjuvLC6k+pmxhfRDKKzWNBB6q7CPD66TdTTQXNAXcSu9LktSLVrKbvKlXWLR6VcLEqLBoVnecs
bPZZoGVPE3kerCGIKiHg2TBBEOZOUbPFFM77rOlBhnMz4ZcrR7LMTfUQ3cd0Ky68jN7AxjJrM2TZ
A85b0TX0PqFB6EM/NfNFtaMFwjvInBjUnxkL8nR0DYaUPywrtg9Dijc6Iun12WTgglKwU6KTfND2
7LSi1zl6V8nX2uu9B23imE4LpK2NH/Ru6dRm0Pn7QzyY/KoxM6J5LQdMKQ8lnwVpOtnP27mgoXFF
Olf6IekxQXOdBvkL+cj7ecCDaq10o5kxOFFFcZXbkLy1VpeFH1U52jeivMpo7VpNFj1wEoFIiDko
jC0nRqekooaGqjf0bsUuMFUf8IIx4i9GgbobRRInsOlj2Qr0aRG5IDV0BCK3j1pQDt/gMWj9OnUa
GxcLTzfu0BYHCI+6qon9eF7oKbHZJuJ2RPJkXWd2CeG1KnvdvpJGJMf1xOmGQNkI101/gFELN3x2
MtYOTI59YxQjVNkUL6Td7CKXo90zom6aSNppkKA1dvUZ01DjIYnA7ZkOsfeJsZ41tznemSywZukl
Wxde/oCn6Z/hVFsagEG62EuYOb2ZwQpbeSWD1O3vK6IPazZ3RrRfnvR2FA7wTWLRKmzf6jISt+ao
pzac2cLjucaRLC9VayAhWROwZkBk6NqrFEMaykgPlKCJXEWCxqjrh6mSzPvJth0UYUHk/Moa+7eT
8k4nxbEXjtgbnRSUZPXjj+I59P/rZ/7uo+gmjLiFWUnFcooh/W8fZSHLwS3FOZKAbzT7FAJ/91EM
kH8Tp1mqPEO+ZMTZf1AXmB6dD8uiX4kQ+B9kNJ/wwud9AHfJW6TSQDlMN9E7p7eSjVTqgcb+DLml
SjzMLzx36r5AFZN5fUz0zMFMQYGuRjQPmxbnv0vBCjj4YQaX0Fm60pMswyOnL1eJqxxxnm5PK61l
5sJ1p8kZN7tOJe0Y7JQbW3GM/Gno0cTO/Neg2wdMO09+1OEVVzOcry7rxujS6DNrmtVqcB1tFeFV
stZ6NO7ZEf4CmwOiojSeCG0Oev1P8JKgXRd2S4DMh6SCHCR8V4aDc4cVQRd5N3HcQrnymIarDH9/
lKNdjmww7epZmzB7RDyzDumuu3/xWv+dNe/NGtzE3p41ef7zext/79oXE+f0Y/+lzCxkUMNGS00r
h1bNfyYOlBmH6YISHrTdwBCWOv7vicNsA/A3Ydj9bWn2t+mt1P/A6MyGwW9RxUFB/UcNSCl/w/uB
xUkhIIXVcCydpszLMp2zPIZsRdzvizxcFOMx7hNz7iFLbr9Mtvrm6piAlXBZfHpP3hqTvWY1jpNi
WyccQW/dBxfmxVFLW3VFZNxl74JiOJpND7FGqalrnOsTiHBTJ6GeAajDJs30DZ4ighlRedvS07An
s0EW6YjdlUyFDdxNFExIon2jcsZVaHBN6lba8NgXrnW90jeJar4scZ+dRQpEVRbm2raSbzbRFTjI
89cV+NUaaml9KPv6iwHpfD1bvVglVGF+FjiftEG/Byv/1iOh4mfLL2lBszlsseMsHKob27wzIvAo
M+d57HJsfb2uvthG4q3axQz1lMuLwsHEuQpZX685KBfcQ5i3LYUTr6ankAvbDAUq+TOm0saVbfMq
T573esUvTXtegcQslEfgNejuIYubZkP9A42O8CbykrCAjwIYGF1kFvsEoQuSYOAwu7L5v0reDW5H
+AA/mSBiJG6L0NPZRGUaTryCkkxW32qN+S4s0jsPKMZPGy5JHWVdWBJiFE1n0+8qXPexHlAbQus/
Eg2AM5OzmCgV+dOUVxweRW0CCoKnDQrhyMpLw+9Bqhm8B++B8OnWF3larhs9AcTOaBJwugcf03vM
3RKveQjcQOHai2dYqaXztpyB2gaXwSE4DnG2cA6uoT2cBklMTNdmkkRplQ7jgDLmLutJPMa34WGA
30Wdxr8y3brrY24qTNDp4qfFep90zaYIs/HoeKB/PUenjd7yd6FkX8eNAcOwgPnh9FGyJsGMYp4j
JNAm1Sz8jmvG89PoKTx6YHGv8J3/BteNbz/zpySwRugeGtBx6zbwpImTopgdYeFiHWY6uOuD4Xvr
uqm/nL53FrrI6DCPQnXM84YRQ8bx8AotKvYLJP7pUTfCJyY5o5rdgGqA0emiAV4Vy1yAszl9JENY
rGw3+SYMboSZh+UQBI3rjtcF6fdhon72h4p54ji44iOVnom7YXZ4TvMFeTE2vA5f2O0YTC6z8fQy
ckgT60Hjr5Yq+5bhuewHlArH1GwspM8MWpTowXHCcu0+a+ARmDDDV0CpPW2ZstzOmWn6tSr0DTJn
XqmOO/0QRsiIG23EHd40LkVFBOUJfVQOkxKsEquNhASijgwBQkljqmGC71yTiSp0FgK3x+8G557U
x8riCQ1qfNdH1vVpeolkBnU0yFAcJYTtDor0qujQT6OZbTYy8tQRFW++G3H68XtjmYaKpvHp22oZ
j68F+SXeGMsSwhDIy8qjN8W7OY1yML55W5S1t0MLqnzqaW8LkxozDI3hfBoAywhnit/FaIt2YmIZ
83rmtyR6bH/6zG03COYBwwgHxtbvYQ09IiTT9qcoTmBdzJQ6Q9sHnmD1suJv2BvxCQz1hEucAB9n
9ugaszkTRIij1yQMoO7yS3o147U1Wjt3SL5psGkgeQz5ZaBM5WMjFK+7Wdf2ocU8LWBZX040I7ZI
cbGgzkR+qTUEosw5y5eTZNh1sjjQbOAsLndelJILoI38MgMsG8tzRMKtLjb0yUDfzYZoLbvBu3/J
dhjjTMfA2oKLl4YsiqHB4jbw6TSHjAFMF+4iqCa72YACRelj+qXs+zUG2OUCksfroSNQjClS7Dmx
8C8nFb/WJtOD+XeatLS6ehz3tAd+d3Rr1QyJ2pJ35rS4ggeau7JAnth2BgZTNZZ0JGO+X5GipK70
nG68HK87h4QvafFqJmbA6V3DXgV+z/iViJy8rcxpKMqxJY3EtVgCFxsyJ9WCWxPTK9gHkIfcoHqq
HP5z1iU+kx6VUsx6IrU03hp1/d3VNcvPNRqrBXYkGTGBvtKiW23orh3Y/isxuOFxikf8AjSU0QZO
yJPumwrSwSofNUxo53T+qqw0w/KCE4Hte67RaKt5rpNvJqSSDfZn2NPEuvlghQQzNu5QJlf08bpj
POh8QqHTsSO5At24n+iQrSPSUG4jRMM4rWPRhGFl3YwIGSbV6j5EbEwqMJUrIQugyzyWQfeotUXx
A0/47zLGvwEx8qie3EpoM01gbZ6bNcv/sG9zuDzU+qNXok8k7qskS3OTJbLXNiFb0QbINLjykL1r
21TkQ3MNOuU6kMxlk+3baW61L1NIykSExXt6GUSeaIkxSg17XU2qglbW2+bkhzgBa/d5x/Ehcux3
iH9n8APB2aA72KpRKurgg+c8RrSw5iyLuts78YRX1xw9xYrNReTuQ1fjC2FRBKxlzEh/dgR8BUSl
rnqOof66LsF2tGKwMhL62XkKhMicvLbs9oSVLIsdc1DE6kc+aArfNvX09tXOMLtfVwMMsk2QapjG
Z1ebh1CTCGQ6/EUYIMtJgIgdzQ+xp/z1XP8WAe8UAYsXMGf2/107Q/yp4x+PzyuAv37mrxLA1f/g
V8B0hmYgl/oYvPEv1rzr/EFRYMNzAM5DsLi4Gv+tJqN21hGyeYIb0E1G838MjyEuWFQTVKtACvZC
xP8ntfP5RIHNb4GE4nX8F7H/ZQEQ0neZ3bLo9qbZ4bOGYyZIgzQj/Kk6QYaMY9X5JR7aEDxPaUDP
3tUr0+VsANNFXsocOgq6i0CV49XLq1dVOHtw7trd0Jm970yZ7RuxSSqtE2f7/8elkM7BBUYIy6Lw
8lI4FvWGkRHOLQ1YVKlpDJxA8eUAIK7eWQReeyo0Ep6wwWqp4ZZF4hn2ORujKicpsUAcxxgLSChz
dYtNQTs63S9y0P+UIyxg77POx+kFotLQJRRxeh/n/HCIGZ1KLV4gcUIwNLDawObYfhp7exPmAbq+
QmhLhwGPBPqc/4ws/tfFOQotoxg06uw5W3xxAlG27Y5IUHsx54/83JDVPyOLcxULoSPMZjZFc6Hd
v3ybDQb8TV8FHY6L0q4ZmznyDmusnN5PFjOcdx7qjH5xuhyUH8zMKK9hBzHxnn881HmmiIy221FF
4Qei6p+OMJ8QbWfEeWUXxL++JxxefuPLb4hc0qR3RhGON559tooHEccbVxTdYhaLMIpuOB/LK/y3
x//ymn67CnCw5zo6pyGxDNpngxK3RSNXODbsRLyEN2raJdvEzWSQJj3qmfUOS+G1t2g+u9rZR4No
FFahlXaknhCEEBCbQDgr4D1+dZQ5sE5rpb69/YDmQtw4f0I6gbgSQvphQLJuP3/CKVI25nRMOxj9
Em29TD+FhFcd7GLGfLIIFYI60jknl9x72fywW909lpbYd2Fd7PrO6/1uRHVWD075fRyxfZjQSKzM
oK0+zPW0Sp0oXBuqmt9ZmIxXvr/QEU8ZtHUcdBdnI85tKJ2KlmkUD51UK7lkHdBksXpf0wRheBB/
16VbDBvB2/NNfGW/6rMzcrR1Mc2BRLYOIZTeAOOE78wF69VbY31eZrjFP2e3lniIIUCXW4gbkW8G
kUW0IPmdlWsTJVeFzUesrpI1wYNeCvV8zo9jntSXoNUQtrPFzwVqMHDEEgA5EY8qgE43Qe5yJDbD
6QJBQH2NZ4d2mDknbzCNxcidKDEqyNr71IGbYuzjBmsPCHZdS83Z4sQXo2QlzhLx6JFU+YZODM5J
bWB5WMJbF5FUHztOXddKTsS/iVlta1jIFHXtDZFg876KHURQkkpkJLn1EnOXxfmm6ndJjp8+ZkVP
ahL3rdvCqMbLew9RuL3hN+fbt0fr7xMEkiwHA2a99PDLPBusY0P1ZkFEJRQvuibdnTBcVz+QHvnQ
zUHpYwpl/OMpyRUB5TDbQCjCevNyepA+3LverNpdHQQHo5E+ItrvXg73W0AxADz78vYT/r4LolNn
taH5jyODPG8tNqHX53ybdgcNmGi3Xg4HhCl0tc162rx9qd+HKeooEx0WdCMdisHZMA07q08G+Hw7
z+0JVdQq41AMnfPOC3z1KhimcEwBbucdvnyBGRBDhjMf251d6zUmQ562B+J3b99+mHNWKDsQT0Nc
hMtp0aBHfHYdBV3AgAnQ7MbRKDa4eSdbG9+bjd1gjyaReHOkYOBTfkAFcj+Dxu4Kqd5TFZ07qJ5u
gyOMgTQTqScAzsvHrUjFnuPewUSSrACaTV66hQ/RbuXQxouD4iwPuA17fq0XP9NicO5JShx2oaX3
V9k8k1xDKv07X8BcWGMvl3hEcDD0SJLDwsY6P3GEUtO0IBLNLg+7/KDXlu/pHdg3QQXXAc7368jB
4yWFEIDUR5tuujImW4maeuO5GBk5efozNcb+WrnjZp6Hr9h/m+sqbssPU97Fq7KNiVIPI+QgU3pN
msB7h4vXHwBLTSE40jP/z8iHgVF72eQOvNRoug9JZ9p2gww/Rqxi67Jykg0OZfo6Q8TAjlVnR+gl
j27sPDS17R3IF0fRgQMCcYmFd4eBYPHgElw24z5wFNiRbkHtJ/q0pI2LpE230HPKd7YEY/nsv32C
Z09wNjqHFp+9sJia3YTV5DGYvfzYWiPKFk3ftHHNIt8BnSWJfhAFncOmJK/h7QkiXh0FVLvgji5e
K+fT3Z1YS+ANNrtEw02IPq5rfeNYdevIBkDM038UZKB+dkwj+g6Dte36cJ0UJoayIqI1GzZbEzsi
NEbSWQ0wdzCHM7tyHXHB3YiaHo1PaPyccsNgqXQ+OHQXLT2Bt6Z5n5HA13ujt/RLDWuGPfKdR1rV
H+yJC4XyZJnhNdY77/z3o5trUw1KdMeof6mWXs5Ei/xiFdBL31VJ+jkP0D8gO9FmIijo/ol3zomv
LNs2R24qT+nwi88Fzk2qbPo/RoMMIn/yoP+ya9NFljCv3rnSUnGdjSSutJC3saFatOMvH4sQv650
AouRVIcPaGPCz3jmLvDmRDVhTQoShG5r7jGwjfeSCl/ZfXEBNU+iUGrzc8C4DePKDBIdUNeZ/oR7
fDs61b1O0GjqtN8oee13NqjT2fO3Z7UAvBE8C8s+X9O9XmvGOGbIUobneJRx7pkCsZly3NxEP/+E
c/NQxOm4CaeSw42kx9s3Yb3ROa28PXteHUwA9uwswMy/IX7ooslR7Zm/WBe2G710bIKig2ilIWJd
W9F7AuZXNk3CnoA+EUtbiwvVy49sewkBcN3IR55qQILSCNYz4e7v1Iivvl8EsACcy+vFZ+DlZZIG
macBf31HjVyv3X6MiPBJPNAewncG+K/rEI7XRsNoE3N6ZNN0A1KYltrFPNvvrZG/F+UQ26kKKcpR
iljn8xWJo4WdvuJmejqxsK0hudTz1dQv4cCZoa0XF8td5CDBLFSnvzOtzgniy8bNumjzsjm3I345
Wy4I5YNrlus1PrAy+lY6NSGKmLe2N01sWHCV7cK210XHLyC7DcgJ08cqtTYwHYjxw10oUqBE03DV
R4KGs9m2nbG2QnRqbw/EVxYaQC6bPFQcyQzHOBsZkebGk5Xb1c4eg3rbSUhhsiHAnrN8/M4reeVS
gPDSQdlOG46383J0xInRYGXqkPA9B9mTFJNzN+M7WgPA6f+Px+IMis2avbTUflvVSlC2tnRltSN3
q74jGs3eFtNifVy3dBH/02i8/bV6PLeDeGUR40q0RTgiogM4rxvNmTCLouNKmMOGm6DNyw/YGZHh
qDeQ18dMEvkRTe8sH6++SuprYnxtQ8Ltefkqw1DPYfJb1Q6CI1isRfRlnBA5j0yveedSkIv4ZWer
JicNHWIP1B6gzrOR7CpZdBihM0QkctqtTb4MipRIDvMG9maeru26MTc2Z/J0XYl+0LZUjt3oz1Bf
M2KnLCYXDn6zdwiaKf1kloSkbGpsdbsNFDsM/qELRY/ksGhXikjRBrQ2BcBpME4lsJ1HEjABCmjf
Xm/hODmgnJkurCWFkXxbZ/bReERY7qvIeLA7HAY2qRwtc5tgo237xIJF5hdvIAv2p53QLAlXJRVM
dDFGtQiICFB19LFJC2M6pDndtR0s4kz6ml4ax2yGN7drOtU311YGRnIl224K7uwG9u+WP2sDFM26
UaDY0lP5JofCGl65DoLVTWeJItl2VpV+6DWA92Oda8XeWIwnV1NYmxh1RvGnrMHwEMIfQhDMAoYQ
DLorMBWZFAbRflZOeX2Z9JST8CO8csCGqhk8wmV7axo3RQ8x/QJzzECn75CV5qbMrOVwFeNa9ujA
f4SSFLTjenZBYT6UFlzgHRTSZLrFXLr/kMeybv1JqzznXi8yN/QJ+gy7A4fYcVu5oxeD2YVIH2Bl
zfO6aUiGX9xuCz8NlvafrpkYt1aN5X5Moipdj2lWYIYqI8x2k7K0ABy7O/q82663ys9BaaZfUs3V
79vcRiaCwdhew0LbF5V3g8B5m1fNdgQ/vw8cmqgygssNOXtnSjVslKeybdj1R9FPA5B485gomzSi
zsSgKcEPFm72Dym0we/hqHIPtbOzScTyPRnbO+nNmHIPcl79H3vnsRw5kmXRf5k9yqDFYjYBhKQI
MqhzAyMzSWg4tMPx9XPArhZVMzZlve9NWVp3ZpAB4f78vXvPzesgueqJRfnwBkSVuBuY1nrT+9K6
UBGslcA1w07Pymc8i1uXQLE7J6i6rUFC6B1SsSUkJ8i48qsyvcFhQdiWh/Glz+LnebGcvaMZgHcx
iSGIjo9xYBfhnBcjRUXvhSW7RNT33nJflPOxHexhky3K4T/FuaC7NEu7OxXzbEaLXrTbeQCLkacx
OfEeSWXSSqOMO3sX+/YF1fO8NaSf7phckk6lDWMUm8rcL5Sulxgmxg8Gz/p1nXpoOYbWjWZ96L5c
rSW4c8Af5dOwBpQinGNXIhCFUD0fLT0zj73y/C1NipOJUTBzGgN2mHqt0Fe/1ll88Bz7IRvVKxr3
eiv1gEbdGL9WBLR2vIGVf5xGj0AerUXD72iPqP3iUx9bWQTR2EddAJWjRJy3sfNgiVLODZes06a7
Nun8Sz8S4SWt/npQsUdwE7J8pdWffSubg28BZs/6CgtL5U9fdj+MG5URyMqAecqGRWFBamucnBvb
1DvE8yILBpK9fbInTB6el8rUrTnyWs4RbKYsEoQMy7eGa3/bSp6yXCHj8AvjSCK2wtAwiJ1rLP4V
f4AlzgsBQttcI5z9vwU6k3gLwnKjzNgm7HnBM/WmGdaO7GIihTQE4M3eW8OiZw+IxcEqSnOMKr/z
po0S2F6vNc1lXl14fpdsSjU52on2rA7gV7To9zuuFOFzdRktfjU9pnT170BIA0Gr6iI7yhwWnYNx
5hYYiL9DOSaXDUly8ynNev3D1WPqSfq7zdZb9PKqYZP9OfR+4jKcTzD0SQdy+zz37oM9FfFXQHOf
zO+aMPLNt/ZrUT4QkcmvvrqGoJWNqnrjB04G4qPHxjmTYdy8Ya2QEU4CtR+oWB59kt7epp7PUVqJ
DWDAeb4IztPZXNtHbID9C104xiA53ODVe8aTgG6hfU0xSP1sG7vYFbPWvnpkORxyVJjlkeBMgA3I
p18QVGLv8gj7jNzYqYZoXHpejtLUHLTkqGC+/fQ5BdcRRwH0D1rIW06lQQdeG/0nlBOshZuB0IHn
Nparh8XJCE4IknU+LHQbTQpMa4vcw7Rcn0FNnqAKpA9oWsuN8NDH73oup/bMdJ2v6K0W3avEBCKT
u8X0PJnAK26SOE7OmU9YI5ney41AgXVtwyxflfHZ3tYz92EaTGfZUIm08LXT9IygvPlB6w5WwiRg
s3S8qttaVMtuGWfyTMRsV3uswsm5LJvJCwlFcc68RC0vFXeXJnx7KlDPnj3kSx/dlHT39tIZj33G
9c7ygtBE1P97P+WiEnOtrjQezfvG6ZoPZz1hAtxdGijXLTgqrmx2cGai61wNh6vR2e2pQWp3vUx9
8zGopnuFLQPlwPPan8JIOuAWY8plRbUfnxK6EfjVBujFsnfO9tJqa9xPkJxnlLoN9S78wF+YgGz0
Q5jeLBsmgTRidW2wLTeRDHJCHxEjthuS4SFY+uMIM4GUTOOxMRRB5Y6Inxo3TW5dZxQ/3ATdGtmi
S7oxMRfCAPMpIr+5C8kAmkl1Oph7HFdXa4DWAcjo/ORrOetiEmeHb6ldo2vJeQwIw0YE6VCB1wQY
nW2rLY9dsVp4hoAmTgTTMT5BO+EvfEMnkkSWQ5QvDdqNhfecNlbdvxCHqL58b+p/eYnthDEI8aPR
DetTPoLTY+ZiOg9ZlU7PthhGL5SCX7JcgWH+0DXvVp66D1qwQPVpapmelVvBNesRTr+WELrufLcf
n3UixC/ZersBH/jXzopHau2JH1RoakfHbrULaaDE7J6r5hPrcacnmvrSF5HttRnLzYamfXzBI2Qf
Wz1Fl2VJPlEsxYWSfX4KdCYyi8QLdVoQW6fQv+BJeCRn12E8AjPc0G/puw1xc8Sou5pAg2nnS0W8
jObGFzvlyLWB0tOqYzVNwD3SkSdpAYDE0gsOaIpYs9IzKdHCCCtjEXealdPEhS3OvdZ7P52OMJL8
Ogz64Uv4GmemSa/ysK1k+0Xgr/H8TXOaZG98IuTEwMqr196zWixfAkpLFxKxTcR5lzvjp+lj9+Oe
eTz7TcNlcdnJ+70uC6PbfMcQLWapXYIBYnTmuUS3N357P8TgPMbWbG6HiZwVAo7ae2Pwk3Psrtiv
FYKGYAVvYp+uHgyf97sGlPnSZhnxpJ3m96zxolizTbGZfVFRezecieNdM8Ydi5hrevRNB2tkIGz5
P5beH27jqiFOoyyng73G67Rsm9cW6j5IkF6S3bl23+wwbPdPoDGwRaGjGRLB/9Q3TRPFU2N9OEHi
7OwGk1cD2TgyLag4SG3dvQH9asNE046KoeM9xAWqiATp5juKELlZ6anPJrAUgjbFA8L2G0IVkczo
esZZpusiiQf1tqX/o4/pdMqrpuPHFu5Zl5i4MCiybliQvGY9025mpL9nkDnxgxub4hjMGfkJQ1Yt
xCsybGwNRz862XCalCohsozTjZ7I7hryco2GsFYbSn1KwIDxHy3U9wAC5rHw6vlSiMn6NcHvbDPd
YEkDZ7BYfbutXQPR32BfzXNuv1Bv65jGZ/ERyHXOJICu0lkmG0x4TMtSCtIpF+rFJ1HrotcpdPu5
OYCnaqNAEvG3yRDa+nJ5p/9XvRWVt6ymWC6SSYI9Cz0nnNBTyk7DvCj6Y6Hp1maKNVgLlY0mDrPa
VRWTWmwTrnfPH0gIY1jxOLaay1IXJJex54eMTuzdjXiaNjSmQS4B/HwPssB9xqlaHrLMe56xSuxp
l6bUgZRymypTYiMymd5kPo0bMOvH2FqMj1SPJcQ9DewKCrrIz0YrkhMvY9+A6pIFrcJEKfeK4sJ+
yW1nXzuzIOokZwEWOafTxG2DfQAU9GsqRvMFRhphSFWwoFqo7MeGeNJwpobdOaxdfLW+fDYcz7tX
E3fJmQBg7Dzqwk03dGAaSCH+XBg1mWGTDNltm/MYkOGZZBt0juRaNw2Z03aV9+GMkg1nLbbgZTDD
0XMp6O0kf4eYi5ZU1oeB8F5y623tWgDvul9082XARbvjVdzhdkLJyoyNgswbbyvbiZ/wkVFm2BPh
ip6OUN4fsouvd0tUVJZ/1StCn2I93aYOnKzC6pxz1ThChKkMDIYW5XJUSkw3rqOx7VRkV/LCuTU5
mnOOe9ZK0bbny2pH7GqOpaWW8xoxQ5tugnjIXysS+vYwMWu2nJWv1C4NLY0x0+a7ILbaa/LlEPGy
M2RAujrCpAOZ6RfHs09d7s2HmEC1ye+LG0wo4qqvMWL3tgAFxoAHbXg/4F/J1cbt84NB7NprwMyU
c857B0cHn7GzhC1c4BWCkKJOJhLmFWdndxSm92Es7icg9PYHFWv5o+zx7ufgrp68EhO0NY3JdvDG
6l65VCyl6gyG3sGwhMmMK51yaD5gJp2yk2YJaUeTp/fewSsM3Kq17YqzJpPV1qs8caZ9g77SJNhO
MAYoWYQEkWg/qiqv783Wr+5JJi3KTaZYQPNUDr/K3tSJas3TX22sL0icNT6wRQVwcrpcPCDf8+Vr
R8XDfYNVv8MVBy/vO0qsbEjAWgJ4lOyW9M6W0sBQiPzSOoo4Mx+pjzmZFlVqn5Ji7n+RPzX8AvtP
E6FXY/VV2GtMSr8M8Q+9z42P4tuOR8bIfNe3c/yDIGIO4XacaUHYLDExA06jVajQp8AD8OTUD2U7
szD06SzFzkvIvNnZgaSjgdeIxyM1x1UgXWNhT90REzPBPvEPx3D4N0ED/C/ycsLuIrvWeYxqCyZa
NPX8ltgykUtFNSotj0PMzA/NM7vur7LFGTg36vVkpKFsZJaQWWHwyYtGvO7RlrQfo9QOlLbX1FoC
DExIYcbMVXCdp7pdR25HmjoJgIDJATGw1YXlPMY/pm5KU1xSwDwRtDrVlzmO/FRIcoBZpG0FP/52
MZ1JS8YNyZQGeuZeR5nmGQvBvpwnxB7+fwLEFBRESC+ISw8qoH5w0I/V+5LowOdVWZBxwCxm4N0G
XaCz2TqzsRscHBCqG8SDI1FUcAuZt4Yybvl+hefQD+mAkuVXPSqGaV8phB83CL+nr8mlN7qBYtik
N65mpI+FmkxC6TG4g7X27gsvaLE5NL7+iMy8V4eZNnx8tke+9MGcdH5HqnJ+66yOuXmummuN+Z9w
ypB7wrtL7z9VEX0ZruKkDfz9pTb7XxmnF4BVkopY9VP/mcFOKPfB2OGpHoMqy3E6Z+Ycljrvz4Yc
AiwWNf2/kwRSQxq9GKjonNRu8qPudjRROmYr6OiBj3W86jYHbjZh9q+wGvUVoY5RpwrNBZzOOZ0s
HdAPJWTp1QQklWgDn4wc2FlbCv3ETLo7yGrEqUHoBVrfIntellQ+SRMB8He/8z8a1L/SoFps+//S
Gv5fgQaHd/meZX+QoP7tn/zdvumQWrA60D1eFV74lc7890ADV1+DXEmCMegB8VcYSP8uQTXN39DA
AWhmbMNYhQnOPySohv8bcmNnFcnRUV9nO/+OBPVPrJiVx0QsCfJBZhZ0s6HH/bGnjKqjXHInMR96
ykoOLHB4FJ4bfs9wKVlLGpvTJda0jlglDvxpWmgXMyBcqLY1hWsl80kZ7WfaBfAZZATMLhwCjeTz
eSJrRtf5HNpE9F+1SWR3eYcQewPyiXU75ag72thavo+bpqbPd4R6Au1bD7DCVMVlhUccggQXTmpo
42e9aAsESlvaZ22GuTdD7ig3aT/Id6Jg1LsHBi9DJc9lCyHK8dp2RbfsvFJvTySHNR9g7PP3IZHq
DsM4jjtgFm+qW7owID3bCy3U859TlxgbsymJs0EZeZ+kLucALcs2gu3raaRXWPzFfPJ7JPXPTvv3
LVgnMdxVHR258WcoUrXYdq7FtGWWDv++Y42QVM01pSUgNqXYWGY7kA5gVsEdeHvzupYmX61xfYFj
oSAebElztfVYPI/BQnW9gO28Nekt/zKyQnupW6e/pDA+tyTP5DejMzDR9dOhfMYH7u+TFGvbCPb1
7Pvd0wCo/0Am0jVdafPRTM097hZSttz2419ekv9jfhL8cYDCl7Z1JPpodJns2+AQ/zQWahgUJbEO
bsQWVfxmrHc/IVfhFXYcyEZP744jAX7HKpeYftK6YjqmDcuux5iE2XHWP5rC4DIEjpzPSW0XJyks
5yFW/KlF+fVpNsK4SsgCP6ejizkqaWFV+PFzYs8mgl1avUWNCcctSlIJa8lIUOu0fcHhKVKC/vii
Q3/dWIM+XemL9at2x2tJ7NFhGGPnoPxu3U8YImf417azg51Lb4KULfqtxNF/sm0hf2YpZgcAPPJn
08XW0VME4XQ44wBnMHlupnE3ZHK+8FIWt96k8TL1KIkK65fOtsJZNe5c0gexTV5hRq5IfvTnMcoy
+o+CamKvL/jwzIyTqVdzWppr7tJmqLP8pkrXCtQvTdirdfPpw3Pi9M7IgtG+E7QHKhkDiGzfH6io
sqsSctzNN8zDr43pBj4GX860sOht23TJD4pBSxCSTW5etGyYz/1gcEFNduxs8TEUOuu7qRULhkHZ
v9hp334EVInXtt0Foc4R4S8Clf60ZqG49k187YjN4GVzL4N1dPUvclqTIWucTJ52SQd9uedwXu81
oi+eFZ4PcJX4WVFY8Ox0YvlJp5QZBvnBCmCFSn/ljZhvG9eMT2RGti9eazcReUn6HvP260zrPmpH
t3qqWj6lmDoSqvPJoqjh3l+LmOOLPtBI7B1CL1QlzMusd4WNBZyvqkZN3TDPz0KWK7WbmA6vC6oo
Tp3TDAaGUM3cZpyd+Mx5mm+x8y33349tk9OKJLpP3XQtljKjEfEXIab6q69V/UvACPWlht6BnTLD
Z0b6JeFdFgGpH7Ve7FtBqFqIT3FM0f+MzD3UUnjbwk/9s6+3Qv3FQPdbPPjP9Wq9/Ks8G3WK665g
R299tf/l8ssW71SydHSUusYlaov58kZ1rfaQLwHfwMhNHdtTrz3mKptS5OLNGtLWQWne+3rG9mLx
Do4bs2zjk19MzXsxucysArpqSdgYXfxGz5IvoxPuCKR11Hb//9rzf30Be91e8e6wL9N//uMXqJei
7wykAZfSxVxNJOd8C/c12bVAtTsmkKwzcStZL8wVPV6n+JYxizbveqw7V4Z0Y3prHSZaU4l3a/aM
a1dyhk1Nej0kFPrxY+m1VJFpnZT+X8xlv/fjP1184t09Dlwmpmy05H/83SUIkW6xpXMRo0NnT/Z9
/MXTHMNzpzn+bIAcusnnfj6XxArtBw62RJPUNYGQTTadGPdhDQzM7lg6kvOi12qPA+CZfYB2G7Mv
cdnnxe+za4941jtZBSUHC9grXxPbBLcosz/6WI5HfVl8JlRrj3JkElIji/I6vGo0AmeTFvFAG/fF
ZIBx0Hy6SNBu8LtiL9iVvZXsmjKd35gwgGGRU3zMmKpsl9qrwRmZ5vxpJD3rFVFJgFv6xjS2i9UE
O0sUH3SwDn1q1e3GKprmWNpT/FZ7vOrUBPPd96sXB1ryqyNnlMQeWCx3Y13A8p0784LVVjGNyXGB
Bmab/tIJa93lGN7fePKmT7us1hVkvTS5F58w3Sw3tr6eYmyCdi7NKq9TZlU86o0JZsLGCP7qVflP
QuLFsU3S+VhIsw+7zsRUSTPomqNiHzleOd/mnMnrv3gQKBK50394ElCJUTMg7XG+y8E/yRlZq7Hi
FhNxoKUxeKGit4Uzel2bSzmjEWC8TkhmzBegXZ7sKMWad5ch2P1CCxbGW9UfU631orTMS1psZS+Z
+OhZEU70OqpNktS7AWgVryvBbh9K6uUTy//wYUp7+hwzz9YiYAmVxzjIp9NcU47dTPXgbCty4HgO
7NpiWGOVcbkrjZhDKJnr48FPtDlSS+MdGXI8cZomzdZjnlSGmpntactr9wjNFUOmUR9/MdZhiSSn
NqKjIQ6zsaDe5K09eCVxWQgtuK+cjYcXQrkOjlZMKprNbNkGlnoxmqaOaCtbG36ftCIQmBciSGwe
1tzsAdXDNfmJTAvi+TQVJ8HB6gCbCeQXvc12v7RmKm4Ai9u0BMYifWYfyJ57LUcatzTSwmefVflL
7zNmJka8dZNDSt3COc5iNaBT0KS/tMAzLhpsWQoc2kQnnXDDvdZXbtQxw0w2VoqVHCsPzlv0Bix5
pVh7Kr3s+HM8jOuxNEVrEjIIsO2oxO37mCRDf4wZf9mbxcitj9SK0dkCamiKKw2nE+VPoO5pxglt
uySt/lGBzwYt3QLuVqzseqjVi3GdOLI4KR4Ef5MQaHWl2SoVoYN4dsUqITJW+rjcMziPx43h5fOl
o7Y8QAgMCE3ql+XLdAv/SK9d25ZjVWBidWM41vTf5BYnMqQ47MIpIhGGurLTeAoz8mXFZkZYN+AQ
1jZOE+sRjb3yCx/9ZcAITDgiZStUf9q/YSmL6taDI3hnVp4M2QwCrgypofffu8F/TrZ/cbLFU7Iq
pP8hevpfJ9u7z7rmvZve/0R5/v0f/p2yYv+G4QeCyXqCQWDyrxZL/Tc6oIaBH8j8jizi6Pv7+Zb0
If4nbLqcYvHqwSn6x/nWCn7zyA1Z7XuUd99ywn8DT8Qx9o/LJD5dYvpWzBHAVgPe85/UiWVl9UvV
6Org0I1SESm6GdlfpbRuzRWTtQ3MnCWoqrKu2smB3vgGIz47ii8MfQcrl4A+ykP6glTFKPVSztIE
PEBHj7rgZzMN8Vm6rrqqlKFHxCDPNJcRP5EEohHvmxuKPGO3NJuNZpGrymReNRTXaczwl7DjhcLV
FM9dr7qTytv0lk6BvvXwgz/Fpmax99AA23YBGRPbVFTtQ1J0c33Q24DurTHr3jtnZFIqCkMghhKu
hcSGgwgGoHFGIpPWJK4v2admYDeR7GU38EO9V0eJfIwCLbCv06qMc17wngw5+MTEio80A7ZCk85d
4Cfl1WQF+TkT6XBDca/tjThfaM/GzHHFMM1biIYkA3uADEOyz5JwniW5fRxcNuU3qSPgJYfI4VhP
fsdlNqAX8CNIBzjVbjJua+aDB9Nsky09hWBjZ7ZxkktQ3Q2a5e4Gd6nuCfgRd/nodxBUkeMxGSzq
EwaRJsx9VsZCpkTDgdkZws6vbmrwq/pWMV1IOf03C3hNR38Bvzxcj8J+pW4fHoy+r/2932H2i0yE
9AQqY4RH4zRaz3NZoCEbLX/PcC6fw2mJ4xtbFFmkLJ1mp6AqcJiCXFZtWr51GZ+f0A3oXxCp661d
GRdvuqNsqqOetIG9neh39jhmIuyFad0aRNG+GapJnujNzuepz50wwHcLyXEInYpF0UvJhLMImTgF
5Yq5b2imOzoIuMI2XzJpuxEMkAJM27gqp5L4Ab0rNFTNqQ5Sr0JdGCSWF3l+iceW1Hqt96J4Xt0/
NG2L3PK3lU0uXDrqIiICseIAPYn4kAexs+PYA8tByp8GNdRO2DaDX9oExoWHnDV/ntsjuXkVvffA
2lKVIM9Chhu5tXMveNpCwwuuSMtIQWShPNLS/nWpMvrVxPHuUiyDyMp9fss+dcJkRNxqjEZ2ImhQ
e7WROhwpCtuLQ/w1UZVOcPL8vsXXkCqib2YAfqj9bq2p5bnhsQWW5yJ7YrZEx7tOsyhHP47N1qV1
gqNmvig5MENOMlsk6BcrlRhPPlkRGXoOQ1pEERqLDRYil2mS+hdJWjxCZKUF/vhgmoUjHxwS9hyU
Zi36wmcGuUm+1Z08u3I73bsffETbL7O94KqE7llauzoQ7HCoGhU/f8puQaCZL4HVsJmXudFNIQ0A
ilzbEJrDKdOq86PEFdGw4S/Ak5n9LdQlpDN00wOYSls+DEU2riCMRMut28ICBfVWMMtd6ojKoUaZ
njoAkFTjoqiaenNmZRuzJHmrjCwhSCY1Mu6PJioeTymgYcxqMZIUxvLM1/el8pKozGvf37bwT4qE
eCvffiNNXg4/AYwYhfvGNQrGCcjZIE7kcViweOq4GIA3y6yCgBIkGQCoVAfh+1gXo6vgiuJVDs2h
Q55ngpz/28HzPzv1X+zUhkmL7P/bqfefokv+GMXw+7/5JweBfQOkAYOg7yBAum1/5yA4v7l4khkv
4TNdN13+r9836dWm3ItxSP/7vyz9N0x3Nrs4531caea/03MmMu9PezKaYnZ/mtvImG3qiT81nQNT
wLcVfnmw/ORNFpxbhp5ZGEaVV9JpH7pJO9T0SV79ynglx9LYjZ7awVc5DatOEWWJebRkpY79qmKs
YX8fg1XZSIALuayr2nGYgu5LxTjxxaqFFKsqUlv1kdia9Iv2rZlc1ZNWibaz8bNsF2v1vB3pCeSr
2lIuWVT4Q3VVy0zyaeMqW2rbba+ZZqRWxSbCyrCdqrPqTTJaV1VnjryzW3WeTh87kfCkFxpKjo9m
FkAHXJWh6aoRtRGLylU12g/JC2sTx/NVUeqt2tJhVZnmq95UX5Wnhtsj+FvVqMhJtjY9yxGZ6tqD
houNcrVCwipYgDYT+mvA6ehbs1XpWqyaV2tVvzZly5h6VcR2qzZWripZaaPUKxHODquC1l61tNmq
qmWw/m5O6GyRip6YVgKizRDL5qsadxnqZMtd3bDb1pcKye6AdBel3zletbyj1s6HxkIXOnvCuASr
5ndY1b94Q3dVIDlyDtWlwHl5nZV+N25yXFVkvY/lTddYidya/sSkq26L1xHV0j1mMehivTaEdLmQ
YjTJ1D20lhY/AGNxruxCMVfVKqc7JFRsTL6a7LYTpXyNA0Z2VGjB81xZRU1U0Ih4UKC8TKcA6q6E
WkbGgX/vScmsrbQ4hJUmhNrB8ps3L8uZkubeVD7XRQ2prURtvnahbu36e+pslIi0E73prhEs+hEQ
VoOLF5ijgeYJDVtvNvWp62NKKoKj6hMofJQSrV977SaDWw6cmj0XIhgHrvUstjOll//wTGbc0Rwn
9RbfQvz8TUL3rbjazlUmHoxCGLeWO4sre51C0k/NfzTNeq4np3JtwhaLsatyGvwDYtc75bD/jCzp
9Wak2Q1pmBChhb7RAXw7Di8HBEHUtT7pD7pFxwOp5Uc3Ep2pQV3Pw6QfuKqd4O+khCdxAbUQcXRG
ijM2uUf0ihjNBz4S3x7tFL1O1J2Z8Gg6I5y6g9NPfPlWJerC3IXfsRI6Sh53ROUgHLdgyMJ9aPyS
DzQ4+bZb+J419OaKk/tQNW8p798+czF3YMOntx3PGW1ryqLyuTHq7BZMLUNZkJ97Y7SaT2dG0xSP
ojl//2Y5hAh/N1FZcCang3afLCkyNadz3JAYIv/enld5pjZUX+UqFqgdcon63JahcEHfhtn6xb/F
UtRVw5M3V/xFKmTz6EwsIhGoCLXVgx7LurTzH99PWu4M/LQFyzUnZYVmJptlAD80EGfJTAA5XJKj
s0Xk94xkwHyR9aqlHyrbu++cxD6KIp4vBp0QOGAoY8xk9OxDM3FTx9GuTzDjuGsm7K9dSaLBr8FL
s9taF+7ZNzh3tJwkLrGeU8W0GiF+PJHFZgmc+AddvnYjnSqlhRnPfNDk8xM9Bbu+TFLtQSw47xcX
5UWboAgS5RBsv+9WJSvxkCUKvHhfxPUQGpAAQpFz5ZRnO9dG29sxhLwynRB48/GjxFxFo4unfuE/
+BDefFq4odmKLOzz5bav09upVXfUo49Ti15kcghthcadVJQNgX9jDiPasuQupbpnZEJAYd59OTK4
CixUMQOnr9r0LnNvoWBJ95wLnhOmGZGjz/61i8gcAbOzLUB6mY0SoW/W4jKwj9FkXtkeRma4Fybw
T72RG7fuxBpeGH4SuV7DkcTDgZ9V6jYjCF3OOWHQ4mTVXnzH3G8+G7MJoJmMSWh8vpvuXVGA9Qsm
e0tiD8I+vE2HaYJaN/hFS6wWwOw64dzQmp9tPYmrNs2aq3wZ+21tVsbRMp2fnTEcat+5R51aMmMY
LbQRCUl2ifnaa/5PNYI7Ifqr2pHgRZiuqoFRVJaKEG8hZYIAzvDIdcXDSOhmCFZx+VVNDpIBPCCr
923XDDN5fGNzCrxijxc5DR1n4QZnrrGbW7LhcqkKuELGk6sQjiCcOBazqo6MXayDZBGOdH9stjOd
040ejEiilmZHNPtbq4+4VmqhX5Pl4zHVGFYFvatHDn1Y3ajaEPQfFbH6slRDx9T3PjMTHaYtW/2H
h3A0MoriccBU/66UZm1514G4Wy1E+rFGBI/YesUA22uw5MJ6YE3lIckXi6MDeVHhgsIxiB/aqv+V
qiEm09xXtxh6JCChBDtAWA+mrsgc6MbtMpn1tTDcW9qaxT2PVbfVaVDdWYuyt+D+a+LTRy0/FDVh
eHavTTAlzeazd6D8wVo8Mtth8to072MpzKj1+yDKjelVj8E46oLdnhayA4xg/Ake6K1Nrb2u2vhJ
GnTJLauYNg4aW1K3cTd1tvMUq5qZCK8h6p46eWXw3Id1bzE70f1rUKLJliLB/2V7znTx0Pk8Fapd
awgvWJ01rjrJIZacaExmgLgp86fcGxFu9Xb12cde/olmkxMjKekbuKgxFiENWZxryx3925NMKvj4
y6DfenEu7knAwOqatlRW1upObDr/tpka+aPWVflDmoZ16w7wihwqrE3nZktU8haxkg8ZCua0dtow
xvMRbNw5T64n5PrGqTdjY2YUvwCfDdpx5ydtpfNKJM+DO2tn1+h8kMuIdrmJQg/jLtG2U5GP157T
2TwxNRg90ToNaUuLZBucR3EraDqdbLxm25i8AMiubfwcwAu4oHHM8u3St3WNWLvWbofEd45UCsXe
0EW7zWbCTMiJEvY27eYvZsfm2aiS4Ul2mTwQuNO+uO2ANYi1MEKahL7Ko1Wv2U0W4vk9FhVVGEpm
7aQLFrDGMNuDwCsdNt2Qh3msYrwXhs+vVdJmt8sPr2fO03exPBeupt8QatcB5xPdnhbyFI6SZEdq
hpsZZxgQhT1qCLRY/vKWd51ooryeMFHJFsGFURibLO3LXWXTzxBMFveLYN6dpXD0sFVszDFeUyH6
6W4hV3BTTKJn55r8s5I4ztq8l3hmCu3NGoJbgL39p1zp262rhl3QuMluLOO1E9UCsSd0JYJfzStO
v33V0V/YQcW5JpFz0wSk7fW6dJ6tZt7Pck6i3loelGt5t3Nmwp/1/XyPS3/vInMKS6Pbikkkn+2s
9tbAlkdIYLmdsnzczvo8n7LJ6MMx7+Mj3NTrLGkvduw4Edlg+VEt7nwV5xAUkNdraWFsab9fgoLV
1bjyRgidK2uKGUezLyqZJ/eWm7cRr3AvE2wlDCPg4moMJJ8Tut0orgI9UYjVZKnm40z9u1wzh0Ud
nidV4WwVY4Bo9okvxUZWzHlJB2QcRVS5GQ7cPplS9TMtfNTwjAFiYR7YDV/Qc91rejDtqjpYZYej
fIiJc9oaaulvk9wRu3xy7BvEba/tYmXbpXEvGS2BMF+G4YKqxYzKwMnPrdc4H0SxqjA36+WDWNHh
Rlb0RzJj+uwShSHEMacbf5qsyKOxebJnTj/Ix/o7xIbmNaK/9pJQqmzNGNmv0rwf4NbiTQs4810O
iUKR39nQheP4VGmZSxayrjOmI313mrKZQAI/Zav8H/bObClyLNu2P3SVpn5rv8r7BsdxAgh4kREQ
oXar77/+DpGZdjPznFtl9V4P1ZhFEDiOS9prrjnHLDOYQna80z0owlo7+k5qn2aLgzbWtE9Wfz3r
LVVfXCNdUSj6EbE6wxcey+MUsslaVE0O/ZQVtD90DKufInWS8zDkDef4xt5bMN4P8IcfdcBOS6Vm
P2vktdr0MNMZSuvkbE9nmwTYA50K80tW69ldE6kPBtCQzhyz6jDStYtPMA+KdZxHH5VSPPW1Sn2K
Hq2LXp+2pWQl7re1odevHF/cjYn7/dYGcl5xBrpZceLc4xUJ6eE1M+uo27Jai2nmSuvy4dnthu5U
lfBa56z3gB5NbXaf5pVwSE1a0Q9CiToFJ0k8bhWlwynPwYU8zWhYcA7IpPfphTo3jj50jBt+d++l
hSfyOlsq/zFHBIGwiFu2xi1fLF00+pB/y5dIGZqKdwqWmBkkfNRTY2b7SQStXMJoxRJLi0MCasYS
VXOrJbXmIG8RbEiGAqttwUeI/dl98pVwy5ewG8bRJfjG+uQrB8fpeYnFjb+H5KwlMIdTsf8VLSE6
scTpatbs+5GEXbpE7ZoldIez+5zWnWLOIpDnKr2/hktIz1rierQtcbpdInzOEuZDyEJuWwJ+vLAn
Br9gLWRUbGmL9g7ZVyLwv/uZvI3b6d+pPqwr/uV+5vD5Hv2tNoKQ/fIVfxoPDTCWNg9z/IU0JrjL
/vhP46EhsBdahgMkjrUN6sufaxn6JPCgsZVx2SqDW0IM+kMBsg1aI4ics7BZ9s24Ff8jCcj+u//L
AYMFW5OXhQGR1TbVQn/3MaRGUHWOCNwL3ljtEAb5WJ1ychYk+OhQIgCDkUClFsOmLt3scY5LR/6A
VPgzgrvyaIvUclZGYX2jZnB8SYUWnyAyjHhkabcPSFO5FGHLuZHFWuPM196IKIQU+ITDUD3peRVo
PjVVmaVOqYybHSf4JLkI0JuMTFg4tsSg8oMKJpbTSVet2O6E61xl9hp0lLMlLY5vMZHdQ1rSkeMn
+hCcM46L56aj5Wty++poynr4pDDqzVYtJzvZ6K/ZUIidXsblW61SfcXZxiX41LxTu83qlLgpQ4Yw
6+g0T9G418vC3vKL0i459kCiVKLfRrqHP2ZVSzxQNYHEzlD91mkyLnMT2Pe9FkXmC82bC0C0XCP2
AoePI/1GhTgTUVfla6gYL5kTy6fRGScslONSXCRfxtFzN70+rQKrVw/4Eau93dXmpVYKJx5ixEpP
aN5QfTEcHDeK76SWvcu2YsSCurBxgNifKgWZOiu0/keTiuAwBY61TXMj+6loWNvMiWf8XIxFFavh
uthLM/7ZdWa9IRkxfncMbwCeH1MqXpUeBW0q895MswP/I5KI96Z4UbF6qTS+dV6VMBaioYceAxia
g1+xgcFF8WMpFFT2IWesgPXMEs6KpXoU8wjUhixIeVg+kU9V37hbMjUkAlCg0j1KRoVJgh0Rr76n
Mlzj+bvTsQJOoAqWhZabGuHNTo30Shn7fB8Mkb6KZrs6R5ZJzRrEcIfvYhVIZMLe2UmGnUmxvnsc
3CY7OwT6zxGHpzv2VPDEomC4DnVVb/OmGT/Q3bPcx+3WrrpUK39JAvfgoQfb2CmRDGeOaPF+dPLm
3AYekt7oDuFnRIRtxa7E2YPLzEN/6kpxMlAbCj9uhU7l1kRFdi3nzK9zU89XldtLP/SIE1rjBLUL
t79JSjateFZQeLA2w6jf0ihFslZTGqtEZcpTrxTjfFvaBAE50dVbOdA2VPGiROWWx2aemqeQ56Ly
eyjUvwq0u43nZRLwc+qea0f7dGcHKFUUJZC5qYf3rVqj1nOcsTNa5GO3ItHlC4JU6ve1OJUBoidN
fxEChaP/6AFrb01m94+0CmZMPKrHUNBH7g5DgeMzRg/fqfq0cPMGAlqPF2zZVchwlafDdCoGzW5X
Hjrz0aMtsFzTvhVtJlARV+FAEJ8rnsyuCz2LXkwS8ERAbhmRuZ2XDd0ziduCTH8OwyMJlr0c246T
VlpQApT0FJW7/Ei0e4JTxJjQQA0bCMbW/bSh/SLheBVMm3jw5qd+rOgwwDO3jRydxAZlEESn7OAu
8vL66ro0ugde/Q2nrnujs31f59Z8P3BiWBWjODodlzXKsjke4kBxuB9clqHK1MAAGA2tHqU3PaZN
Vt6ppsewa1LgRViuwofN8N4N9XDwpjgKDjltDI9jUpkrychgjaV+x7mTEboYHkK7qs9TUiYrbp76
pen4dSPzRSuKWi1uCpVch9agH+bK+ERrdy+lXeUHECTmQTWd68dGo1akvUyc3UG4Y/sTrYO4/KaJ
coJ6YVrtI0PW9FPpJVUgmpioe+dALaYK8RsjXo+X0YxWRuykO9GNlNMH3Mh1c25PcdSNT3mm29uq
zEMsO717p5PcQNjlRiShxa0DYpOvVqFH+wlSxkqj/xGxu5009BLHfeUhOO9tKbWfRlJp/jhE1mpy
7e5XEmgFfXRxcWsqTOslqDQOUfp7OKtwUxkZu2H6zGCoNhrONsxUr9i+2nOtsluDKnqMJHt3q67L
E0HK9jrnTAHD6M1X3YjlfRPV6WKDC+aNHbr1TtlMkpxQvTXtqf26E5H9M1yUnUGMHx1KGltbgc4X
sM9e1YTSzpGGDlKUzvBSguRY2UY532CsSuTJwn0F48S1YbklwAWPKHCcjnd51GncsEJylE5sv6VZ
T2ROwHw3gjzfzeyG3wcV2uisuAs6bunmMJl7p3dLBdQjcB7j2BjXJUzqAxvs26wbB04P+LZqy3A3
qT7xC85NR65F3D8MZRq+aKMDzalTjT+5eXRNsmbKfa0Kh2c9dKujtCpxDL2o9LiDBnLPfZOYYquf
G2o+b/PcXbswJiGaQSsgU55iIeg6XKOmWrAIPpcEtjJpEFiew+ggPe2Woh4zK9cFSH4rCFeASrx9
PLrdNvSotwREwA7cC85Ei9JdQXoap1TiIQkRbB1KQrZcUNG2U/jVwpbKFpMBEc5DoPBD1dy+h2B4
j2K93GkUwJ3mvhEfhsiyH3VTahenqR8aSzmPgFWe9MkGdCqDisHHooCm1ead14luUzmif6LFrjs6
rnpP5qQ9RBgktlUaL6RbNPJuzgA10M3WHGPmOBY7oX2j/bm4zgvGAPSD0wPxeyDEa74SuR5ou0f2
xIcX9C9GHGv7bO6dsyrj5GjGzpbW8gp/FIlU134etcH2dUglmzi3Al/QAvANI0e568jH3xOSNFZj
U4KsqIKfHkuCFQputEPfYuZCedg3oGTPkW0Pp5Ie7u+9bIhxNX2xLmcSs1SRzb+A23yLVJ5TCZOI
xzTgJbRGyq6GXL/vJtZdz111U0bGW9AwNtDXAPKgLLAl4o8e3fE8BYb9lFX4OCrIABubrfcOtq3c
xmMavNXdNO7sMa7fmFIYYWUnURfM/iCGpNtmbvM2GNxXpK6Mbciomi5TY9ZF71rnsLXAp+ELL5mP
UsLBSbGwjO2JJnWsI0QN+oudwVqDN0gSVBfZU4Jv45FDVXrKK49HvWMwEMVD6iX3RdEaOynC8kJS
eqtcq9x52L3voBgA/RkdbRclttrqkRmeBU65TW0m3T5kakSpA9ZxRdAaD5GdIbt6Hd16CXaPwR7e
qK9JVvAlnHLHeD/fl2yBVqlTG8dirvOt4w3je+cFXubTDMshJW1cx0/pPMx9l/3H2inm8SOnaebN
hfKoc8x9V6EM1ryQX6pT1TZBp6BrOtdqept1b6WSlIX9XFO3SvG2wvBjp/ldOZrsY1LqMIZeYRYl
7/xJ+tskpTgPPNJcAmqOXNY3aXLPuXfVxnq2HYj2bfWg5Ak6BHREch9A5+S0GRH12AeWpv/yALP5
LdYyv2tZa1CsFm4gMdU+Rw/qjLP0wYGPYqEwTUg/QbOs/kzycfyq36Afhntcl8FG5F3Z+Kwh8M83
XbNiZ9GsqyFDg65EIL5Xkb7UD3ViYenoD6LkgeSziUjAo7TGx1iK7B6UEzeE3szY/mDsCfIZ3NOj
NwZdAgy596LiI+5Uz/ZT5ZlU38QYpal9DBwvTk/t6Mni2zD1vGvESUeNrjeZc1L2kxpKjMXq0BD9
Kif0twbLklL7GIX5WmuDpMV8Mo0/S3Afn4PkFXJGcL7zNcUbDfPBdjL78oCQONa+0cND1RsvPna9
V91VJX+7aNzi1eLKs9Kp3vIdYWRJBIwOiWgXQ2ku/LAcc3zOunFXxKN3oABo5gpmmLuIzv02Awbx
K7Zen3ZWNgEFpXN5gtM8bNgE1Ld6aehJXFWzXSqxWA1RRPKxmBBho6Hb21nrLXeDac2pz1wXNkcY
c2gWT3Cc7t06szekic2TnjfkmXWSSjGp9g0LoXHtuBP1STjYypOelgWQ6t5+oQUK90gTlwjUuOBM
v9IzqlJ5524YaYkxZe30OjjBfZgA0vb1TI6PLNHCdZ+EcbBqu1m/wzVlrpKWmq7aykZ2rY7ndiRY
S1IOPIVZgrPbIOqMudlvSor+RpUk30Iva19bjp7MTE1/mfI5fFTO3GypTqvuAkUpoSZbpi/HVLCg
g36oifGOmMe7kk7MpKkeg0DpLQXF/NWOxdqB8EB+a0MJ+qgyquc6qkktwZD4nhfhc4D5+WybeJJZ
4dATZJlLqi7HwOd3vX4SUpWP8FSafB0EZS7uiA/bD3lUvYu5ZrlTziMmHS3SaZaGsxSv4jnE7aST
4r1Psyl7SXACPnnJEOzIyFCIM3WGuWMUap8QcIbPHhrRqiRXT4A2LNe8onyb1IhHa/IXM2p+66Dp
VxAp2gpP/hqq+PBj5tTHiV+jhKguxulaiaUUNJdZfKtDCA56NbNJhLthbhpPMzamAOrGJj0+RPOc
nCFaxgdl0fZFwpwBdnT5MOnaj8wr5icqcgLHdw2XH46lUIGLKp1eUm4VJp/8QV/NiZjvtalgywBi
d9eafXajIJ66mJnPFVGH1jcqHditmSLFc/IlJyOLfZ4EBkAGyJPMn8tB1nDqs2NxuI5zfclZz/gV
pmoQpL5h5FXfi3bw1L2RJo0FDsllGKsMngLAarCvr7rIRe4GPuDOnxq7muFqSLZDLp5L/sFem17a
fCzHb/OgsfilnJKBt712ekO8ZNN1whQljVL1OJx4S2oPOFNYRaycG6NgT/N/lN03kc068UKH/S7Q
RPUty9T4/BfTz/+SqTOWzNxfEwGeTjjHgfzNqQx1Zwmu/jWYU1bjgBnNGC60CzhrTZr4vcye34g6
aID0gvDNVNauT8yjlTpbza63TmRsPBHclR2ZpoKiwV7byTkBDRTv/vWLWyw9/+O1kbcxwM1CCv8n
zV4ZfZXrgTlcyrK+iJKzYrCP+3+XDPtfvgmOIsCf6Lm6+Ocb4FASytDbD5fYhN3Pf1wt2+ai+D1A
9F8j2r+VJL0FSfz/t4wfsizOodr9LQ7NDMwX/elEE7+x1jYpdnFwp6A+8kd/qJLS+A1Z0CWQTMsm
+PXFSf6nLmnyR3g+KOt0Bf/eoib+oUtatNm6goISDGWEoXXy1f+BXZwujL9/hKgBofAHZxqeOIFi
+JVb/Uu4LXZj5BujiY5jhbuG7Wjh+A5L7lNZCaSeaTRs+IEsN8q0Isi3AFPRxnrPYafaMEDua0NB
CveKzD3Os7CDTdYX8+C3uj4+sLFX9s5IaIx9SGVSv1RANZwVKJ+Q6rAAEyor3oY67gEPrZ8FTCt+
p/CGAojr3LNMXMHDbajnAxme1vbzBAM704RV08FHBcwKryfkvSYo2eB4GjnMZBIfX0aN1pPgWmad
2lqqrNtmNXmO6awNhCbzLM02Wjc4ke8GYru+6rtbA2ZtKxrI0D4HOUrqHNeIH8skmR7GSG8vdWiq
2+I6yjdiLDToON4YOj5u65BpLylvmVPi0QkpMeeJPO1DeiqOZlnHJ267O5aINYysIi62To43x2wi
fOHtQMnkenQAvtitMF8yyUouturs0TCBesrIfguhM93TGCzXrDusa2cm9aEvMNlHhnmN3JnEVe6K
jTax/BopvbxaQssuVj7cHJ0zrZNloMvKUUQfwIrKnS1AV6JgpSdDKehE7ljd+pqbOr2fcXjHsdO+
DNESZOIM0p31YVOZRXEJylr9SnpXbnu6LraNQ14GIay5EXr4cAK2VkYAs8fVosp3G/4LYsuLxPnn
1yiUqzJzjv1QsKQEp/eY1I11s0Y5nqxSDNe40WG1pdGPhC6cd6dwhzUPjRPS1LR2QMn4pP1snuSl
9tAXo3rM6lSheGXNxbTSiAQdmJ1Apg91lrQXbUy7VcwV+8S2J8AwYI6XCaDiuoSVujEcXqkGF2mt
90H4bfYEIJDMq0CrJHnBpJ0nCb6JsjROVoT1mkjQZ8bfvw87O3sgXwj/BF+jvAmQkQ8e1AkksCBB
fgccerE1JM2k5ImSQmfazVqX33STT7Rwu/ZsprZ9mogXlrVlbzm6N3cFbU2v6IAgiAkyRUcbF/Ma
RGBWMez39rpK02HHwT3calV3ckkrHPXIvev7poII4+Yw6fDkr7xk5NyVZz0hLD6DMDAn8CYBZkLS
ns8aTwR8CjcAyPo2ECe7X/pEqxw3RJdcI6u+17CaGeR51zKzb5w9sk3ulR9NKQRp9OJ5WkD2LETf
lKizLeyPdlqp2KTWFfUJ688pmz61kDU7VvwSVp7+YncSQ9Akg3059NrdQNX3JujKcHGtv3IzbO7N
Uo1bDVWcDrDQoYq9sZ9taGtgREWDcFlDcGFJ7ybaUXBk80HevELsqjadUPWOtKnJwfc4t/G5VW3k
UwLqT3jl8oARAlMvgQxSbmi5NNgPZbxNB5INNkehmxdY2UPpOeEBrD1cS6ayA4Ui44Mas3mXtylw
WR7Yuzkd3Tu77qEdWcOhnnDbrxEgh4fBbp8x/Gh7rZqcC6J1lHOBFY096HiQyEHKdWUwF1+nYLDU
Gd7KRdXeD8J8DuGJWX5LOBVu6ZVKofHFwXWyvPieffd7bpeoNRV+ojk23t2ydyiEqvX2ran5kZfW
8XVdZuYpzHJGcNPhI61jfO+VnXG+i7LrxG3Xj8alpruo4T6JfHqbOwlxO+D+zM6/PcfTOL3JaYTP
pWK9eqxqjFM6KXpqZNV9gUEQIq3kXHoNnQDvVslMxLbE5rCXOT1ptDkpDmXaE5SI85YWnjKXtzYR
v/D9D6vQhHczRF6GqOAZ2DBgf1IU6OaqCKg/VN3I4Nw5iP1l7GpbY4aQ6Zmt2k4RSCJu7siZY/cc
ZVNj2PuJaOWRuuOo49miVR+pBtQMGEYCZnmMGMrv09orcNYWo7dPOwSQ82jX7sPIA/vRqgMukXTg
o4dS1TvfGyOuj9Gspsanw8j50fLpj1dGR46VjE4gbMiNpbhVgHsZEtixHwuTxqZqCrRtK5M8pHW9
PUzwne+jrMseYSxawse3LXYRLYjDSs5D9Fp6drPpTVvtCSVE7x6nfkk6hG02fujWPodWbaAu2SVy
2DzQFtWXTLqD1fe9j8kZfwC39l95anM0t2xzuGv7prmS0a10wIITwzOByBIXiIMn2qcloXvRgW+9
V7Uev/JMxgILHucO64q6D3pH/tLHqANAmwUWqcy0f9HSbL4onV5fBpSfSlnup5NLh6wiBIWOKFSP
zQGW8MEp+oPibrtqOD9Ma0gOy3ox4F1EqIu8566fnDPSVPapJXqC+aIzQXK7ZTw8BJXtPvMckZuS
vce2Y8WpIf6IksRMSgr9UMfj+JEy1djcjEI8TmneX0fB0IP3L9KuceI2dPhYqn4FV5terIysOp/i
1hYrU6oZ73uVftptld6wETwCY/TYTvGxPLKwUljuIi7Wsmir+7miI3hFnNubCLmxUNhMptTvSN4M
r84wDT8DL6reoMT0ANfYX/qBRFfyx2rSjsT6+yuEa1Qcq6m1D1ufmvsJNhodFdAP9zj0y3ovtKF8
k+FIlHuag+5QGuAv1kmcVEgnpKVfKi+2bd8rrPZGcTa2em20KvxmZXbgmoOm1Jk6qIbJZsLnlcuN
JWr9NZBtYG/yWE+pau01Z9dldnwLZAm2AaA8Rb9djuvYszElWRGCr2P0bJhSU5xJAlVHI2rdtVva
+nrqqS/OTD5wIivnFYUu9qbSsbSBI6WyO4L06htN+WB0Tbtu2ISfM63HGSEwbaxHkZSHRth17qss
r1/TOlnILGHXGPAXmuI7Jd1lvmmhclWgP6v5J8xw6y7Q2T5ZpvvDDiP5JICZvBdhU2wpPO6zNbf4
QPlTn2IXAvLNHZHFrH6IhS7u5GyLt96pM1xrJR5bM3ToEp6syfohBvbEbWBYzxLDVex7BMoQxmpW
n3lB4S9EKP5vOnept4dmN928NKj61Ugo/72XFISXuVO+MZ23D47ERbdKRlN/7WYOkJtQHzo+S3rT
+VjXjU9ZsVfaBMoNtSMelOA7xpP8CUeh22wtUuenrukm5kpNA15YN6zLca4ckjC96nMXf69ycQmn
niiG6qHeaRsMjyyXplY+2K3U6RC2w3UoFWtIh+jAPdQ3zfeMUOzI2JOBcure/kF/mElbBlHm59ye
BGs5NSAuG5plTCujiXWQhmF4aVpz3gxEpg9mkmFvtp12PZdWtu10vTsbbADdrlY/o8TsoNl3rgAP
j/Ts91iU16nb1k8hroQfLjHkbV9Qbu3z26Sct6zt7i4yxxQskJXiVQ0cJJ24DhMbAradfJbYw3Kf
4RMzjxZl3Fqs4a5gbfSSBWP2DYEs2ulLPXVtBN25ZqeDCktp3imtlVyFOmdENYRHbyY3us0BMey9
WFJaTllb+r3xBPBS9sZsAaLYwftalqa7YSs6n1LNKI8D9o8zP2F2Nu04/gjmuCW90bYgkKt+GxI4
O1RZaK3NdH4pwaR0K8M06veQBc3VqiqWY3pcH75Gv/9Oyf9+SiYf9a+m5Pwzfs/f/zEkL1/z55Bs
/yZAOsAewG1jWwIt5c+0lvcbpjxOYCSav4bdv3h3jN8E/VxUrAoHkcVegs5/zsjiNxCYVDlwJv59
tP5PZmTklP8xI1sGr2LJdJuuZ/6zObZjWovnaNQWIOm4hpycvTsJSB74lzpJ5wjzNcDzZgK800E/
WKUh8Bw3qtXd7Ab2uDJow9zAeOw/BQaW+5l0wpvUE3inoUxBh/JVaj0WAZ/hfM7flAM9iSiZeY9/
1yVoxYR2h7MGsE+aKJY/jcxcMiPeowCud6vHrr/X+3dV1FwzDJbPLfbvVzK8vbaa+wzsSKqX4zuu
GTXS8KhNM6frkBjUKFEeYT7RPbgp3Sr9EXEVQ2moFYjHCfoy5sQpxixfjdwBMtndLbEui3tLMLOV
qU2PYr/CE4yUpKZpQ/ASa1fJhVZNXWt0thLRexseWDHppTxzLcwWafGxAH1fC1BGl66Z9FVnZc0p
lM3wwSYwf4XLAqOQw8x0Yi1VPUxlEr5D5mIyTszCB1RE3kWVK0owdHx/3nCZAb5e0UIL4lreWMGQ
UIPYkX5NL56lxgcKGOdtObXrqSkOQgzgeukmXfV5B3TKnnaDGYsrIQ9p+omlPkYa1TmOKe/qOgZb
izZpH60Jw3TckHAHqmTtg7k0MiDUSzK7DcU6mebu5I1DHBzmxqiO/ZwBb9RDeMWsCipx9nRl5qta
m7JnS5XdI92bnKQ6A6A9vRvG95jSre+txvqsHMg357nUzsOMZxe+lUvz1mSvhjGYz3NodC9ZOpXV
ailsOA9BXZ1YRPW/JOYX6kGmVkvXTcYGsrfzbFNi+kjW+SBZpRksb+4YZ2vDlzA736svUyt8W2cX
xgrh14TT/pbA+8gWQGVV+mllhdfck7mxR/qMbxyyrBczVPGDnB2+m6WL+tHAWrztqsg+GWbCkBB1
RbRnFMaJOuH2Ntu+2g+T0d9CsvcrFy7vq5aH9dHSlfyJYUPUW1dnTe8b1uDFG1KH8obwMw9szsNC
+56ElnuN7JiJiX5OLfdlM6cfdllYEtGC+EKoz2otHRa9lYIXwu8xJZfQRFcxJs1dY0zRUZAhkRuj
GHAwBbmNW2QK1ZqPK512FrlxiPQFhviKPzeK0L6rersrFgBBeUmQU2OaPxVX+fcxNxIbOG4opc3b
M7JIIHXSxzr/U+RG2Lb+KPspcbFMyFHPzjkqWA7/gGjfjLMaI1LQgzsmr91b0zGiAmtfDe7V8BKO
rLaYV5bFcAbaVj6OGVfPphm77DUIWO0aWcDpSXQ461ZpaRa4VRrnERwz7uEpJgbf2lNFXCHWLzbj
9bnFtrazART7TdGQu0lpWpFBn248C79LzfVyCxq8UH6MGfBp/BpXESr05CpigjdybZcM84/23JCl
yxAxcudiGpW2H7r62eYI/aCl3lLSskzIFqNyH+buXbFMz2qZo7Nloi47NT2gUpjQ7Zi3i2Xy9qYm
exhqC/vRH3M5aVRLZhsBjHFNGbkPhDlmCxJdVML1sUz4OqN+nxxZM/EvWVq16xY1QCILuIs+4CAU
JAkiFiB9H85Gwz+zqAmLrhDhGKWSB63BWFQHoB7NfYwQIRdFgmAqy/ZFpUhmI2CXzd16QsLIFy0j
WFSNdPqsm/7UzryHQaufki8BxJCpvtWb6Gn8UkeQSTwxoZcgnJDloOwrNm/6oqkEiCuMfffukCTX
FtmF9RDLxekkFj1G6QXxd0v5ahTtaliEG7jt/dr8UnOwBnl7EWFKx20CReJ33QcFqMKBdKyt5tQu
4tBEEenOXAQjo5kw4dimYFyUaXSsQ2HH/Hjl/MoKrrmT42BvXQz2Jh+jk7vIUnpYm5hhFqmKZo2d
5uTawlPj08SK6jJ9qVtNAcPPWySvaprkjUUV6zKMLNlDuohjrqw/RQHhIo1D4zQrWcF3YPlEjcNI
SWGfk9Ojc2QKvwms22uYodTvLnLcvAhzoRtOF1pQME71Rv00AxpZaQ5eE1PGD06tVVwSyHwgixqU
FKQ/DEnqsc+C4MFZhEFcmyQbCn1aW/yaJLPHOl2ExGwM3qNFWjQXkdFc5MZ4ER7dRYKEg6tWreUe
m0WeHDs+OlRKvjiLdEnlEmfTBMADtCcSWKn4GBgtbh5wI+rkxmkLN1Nuu0Fkv9wmyC8AgJpFLB1a
G920XiRU7jHaOWljdNUqUgvmIcrW1SK7WosA6yxSrByb6MP+0mdl0TQrkXY3PoTZRRZ6doUrzhpx
kXbjReQ1DP1K46S9XuTOg1qk4Myz5FrrFnl4MN6cvuZ8bGjpo1pEZGeRk1sW2dvmS2PmdrjozZh8
Vriq8+30pUc7Czl/kag1pN2j0wwTOb14PLgtj8gxnd2DltHM9Tv/87/n5H97Tqag+F+ek4vhH4fk
ry/445As9d8MRwiDg+5fT8jS/Q0rDwtlk/JjYX7Re//cIlnLFskgN8OKaTkg/78Tsg3fwF3O3MC2
PZuaZvc/OiFb/wAcUBpDC50FYIk1JPukrxbVv2yRJtW2fS5i+hMqNZ60pKHqJDXT22g56afK+/lA
hAX9BhsFWk76Jet8CTxfWk8gGu3K/IsCxNjfX22rDZ7Tmcv7VC1iUdTikz4UX2pOkHP/XwEnR1oC
3LJh2BTPk9MODx3Rejb6E4SfI5pI9tkvIlVfdd5zRBQN8exLxWq/FK18EbfQag7RIndhQMs2yZcG
5n7pYfkijZE3zn7mqGUhsPdLIsf+pY0r+4bgh6rW9WXwq12ktlDr71IMWSgV0Ehf50WSswF2voxh
Bdp6aqJfZM3R7WivIDRfj+JaYk/myD9ZDVd6ON7NojYGjIc2VRpK0x6KnI5pX/QqvPSaSa38l2YY
osaxoiss+wzZN6UMnRsGetWAGWymQnWfuUGzIZwaAd2xSOVanvJ2zbL381l2ZY+TQRsPJwb0PTrq
9/GQhTsCgd7RYZex04uxtNazUu6jikLqLugtzIQ/gWSD9Q6AHn0ZfzvBALuQn/CfcNtDhhWob1nP
gkLW7coM0urYBWmywZlC5QzbI7J/1ShPCwHua7MIxk6W3sXmvM6DvxfdrReq2ofw2Pa0TTRMIQF4
IBkDclvZNGY+VtnQHg3hoSOaI2+OzMgJa2We3RsYo3QQ7TPMJncqyKrhRvyedcRi3c5uPZZvBZaI
aJ7Ghf4uJMdON2hpfhiSTQZP/B4TKcLIGCPY4S7F8TeMmMr1uGmPbaKsyHejMbx6bfmLRqep2+vt
XMVrjWD8L6oBMtuHXpENfmzP7Udec+zYw6bMninGSA6AVKsNjNBkqVxy+/fSkAwVQ400hBq1lZpV
C0aOytoahWTwGikIvp/bJkyeK52UfP8A/D4mWWjMLIh2AtLObZhEdMWsPhnZJ79d4IQreq9i3lsA
hDjGzqA6pwLmgitUcAkbzMzKKDCf2G2P5WgAjDkZ5lPo8T2ImK6pwX20mzHcDDkWi1VrGH2+D3Jj
SUCj07ERc1e9NMURATvdgvBXXN5UnAINpgIjHXyRI9XYEod5o5dqVbVG8H/ZO48uN440a/+VPt8+
dSJNpFl8GwAJXwblWZs8ZJFM733++nkCoqbZnJlWa68NtaCqUMwCIl5z73O3SZTOK83pwL+CaV01
oZlvslQ/GZ2HfkvozmoqrQc0DftsFPK8VFYAf69hsi+Kec9SkufeE7WB0N6ag03hNrwDraIWtxq7
UHvTtr2JFjlAQYnj8GjkTe7HrH4J0/LGc09Uy2bEnbGrJWsPtP1LfbLbuj+iV8wfZr2wilVc2nJn
JwVOGa+9LBEfzLRMvuOGe9Y1HBCZm351m9LakIhC9nGctE9ab2S3sCaddVswqYonqT8SX8Op5aKm
oy9hfSJsVk1I7yJM56G7ZhmANK5P75FQvnhWk61DgodWWmnuky58sFERwyDQk3WAuXedxGKQK/pP
4KaLjfA3tdXTLscnPKvRRrBTOzgkpftGZqPUNhLjwa7UfDdbUp+mQR5Q+ufkZXnUmKHV9jeSOtWv
pwQNKiqwVzOzrDcnl8kmSqnpJ8K5jk7fOU/MWPpTNdrZxCHVcqZQpjDxj2WgfQhSEBhypOFyJ0jT
YvUTJvfLwNmYIkbbl+C8973m4YjUNW/ywzactoGx9OuugNBFTBZBtHFa3+Y9pAunydUI0PgsbHoa
5NDDdgqIzgHT3Plo+sEhmDyUC1ETjEwW1poIdjOetmEmfFApwryPmNBInrk5sGOKp25aA/0szjFb
tLukdRGFCQC2Q5EuNCKG8IULFzOxnH7btG7+Rjfi3kddyNQ95Nf/luBvMmSP3Dmdijt96EGfZaF4
wruSfW9nq/sEYs16dOqpuNQ1cY0zO9JthknkZlg698BSs4XhwGTDhyOUcehGcf8YWyY+jKg1P5st
b2nTrMcze5zixtWrFjui1O/aVpKb2DHPaPNxfgz13HZx0egxkUwelTnN2rmVyIZEJJP1kLQpykSX
IzML73SPpJQYJgpekN5xMUa7DjsmM1RZ7IxKgi5ajiKrom3OyAh5UBY8R6hcgZVVsn2n/COnZdGG
+GwMabvHzl7jU9WnL3nXp+vFrJYnczAZmgeJ0+CSjSGiOXX7jNTdOC8MZs8MzjEiZ7YACifr6EHa
vf6IS8uAkpNUMINq9sT4sKPXqq5aOAQ2uPu2ZGjGwVTvudGnzxEJOE9mZAG8h1k+saw1UUka1gKT
pu+OBEZcuh4DM/25qXfdm6htVdzOtDCpeJsBHBV7XCNN/Ap6WoE7utLuuYlSgZp5KSP0sQUKeb/X
sZ3M5jBBYhHT8tXtBtsP0pk2GLqwQ0KfRYfTNGOwCqO5340ifxrhv+3idCQtFEnmgV9ltiF8I7uY
apIkC+fYh1q1qcm4WP89R/5PDKDMVW3qyv9bbXX77UvzuU3/pUb+8UV/1MjyN9yVFnh9SDTw6tT3
+8MDKqzflAmTghf65rWC/meZLISJRAtZFdG/UoVD/xgko5b6C+IqQ420/1UEaKHwwo7KmJqQDH4w
/v6nsjgze03MQTSczXzxhuhm4eSDI8tyt07m4kxmmzVX+SGmYvuGmcXlDuIt9yTdxj60hPc8Zrkb
QPzix1eccZtEvNY+Twlyw1WXQdA3Wqw0nI2Nti2WuH+zsD3fNq5TJ5vB8Pqt17nxrTG5TF4lqdwr
rOkqfyJCGTRLE5BEToifQ9wx2+P8Pk1Fcd+NLMO8wmb4yDmbvjQAyY5YFtx+RUZDwYdwDF56ESlV
s1t6D1nk5g+N0b3YbrocqFAnChUnvLdruTwIPWseptAMtgyIbSbf3eRro9kd8ZGyjVSfd1xvE4kH
6hDglsieenUyOOqMiK/HBRXgdM80sr1HaBm9cq33kPfUGQMExdh6kaM/OtcTaLIT3FuKj6CJYjo3
6qxyObSwY3J86QjhKFTUqSbU+Vaok05w5JFF27QrU52DQp2IdVwkGH/UOQkTmyOz5ndI+hbnqMtC
aqups7XJLSKiInXiYqh30A+h8cU6x4lsqLNZ45AmVjHB8TcRnKpO8BaZ6F6MJRdBVPTnQp300fXQ
79T5P6ubIJ1gp3V2aqDxntr9rG4MNuPj2VK3CA2J+TlRN0vi6d0jqwquGyiaKaydqktXTWRgZVI3
06LuqFp3tE0RZMVF64T52Km7zFS32my03G/qprPVncccUbs1Y2eLCbF741lxNXLbefe1ui9Nisut
ru5QhZuhTORepWjTfKrX6WsNkP2OYVl5TtRN7F0v5eR6QcNb9T7M67VdN0zzCGVS1/mkbnaSx6JL
cb3ubXXzz6oGYBo2bF3KbHhD1md2Ku6pUDWDZcrq1mpQf/eqotBUbRGpKmO6FhzkTifnSlUhmapH
hKpMUGwk96Iifi5WdQu8hqpCNkE1wyqewia4FjmMXil4MIz3J8bsDv099VCsKiMzDxLoHJl8i/Vc
vDaqguLuEX6kqqrYYbSFV60eLg0gjk91VgHF07JqwkQUh0+kKsg7t0a15qrEw8Ep7gm97R4MDKd+
Ks2OymdYoCmxGHIYXtWqs+omubHbzkHFBTGLjgLA9MFMEja7nt4cJNr8bOXWOhiUgIUMJWoT5C8c
I9X9TLrbvghr4bMZkX6s4XZkbligHhuwIGKJg2MQzfUdy6Pwrokscsxr23wnToZkaz7b02sbRMqC
7vbzo22zBGJdnsHTTvRoL+0gP/bLAH0m15wRLZFWy2FbVLO4SwJT15nXFbCrGQeHL46OW5lhcRkQ
L1bXASdJXC00leXXTCdpgYs+n27MxYG1E6cyTtmdDNpLiNDFg7MhPUg2WsiSLdaTErF8URv4QeoF
VoNbTRcjE/orwDlS4TCLNVWNP6qUYrqB4ehOpOOYITojY9sMVajWzONsk/c9ib4Vj8SyG7P9HDp5
1T10oMiHfYneKi6OS8WAfgHfk+S4Ma3BSMfHJplC98MK0yAq1hFst1E+50My1o7vVlJLtxqtRfJ1
dlALpjtSi5qGi4vL7e852Z/Nydhs6v+uDjh9LtrP/6q5/v1L/qgCrN+ki/NcCqKeLM/Qf64CDKoA
y6AKQPlMoQA/4o8yAGX0H/tjNNaIr3VMGabNoQpK4i+UASyjfykDPGJbhOPiGpWma9hXZPdPZUAd
dG6WhJN9yo3K1deKBQ6lUUeBVK/7Vqu6GgwC8qGRRD+zDG7LYqYVb6TQ2CAsHdXpY4ZVV8uROtuc
ur5GwIMV7N2Aypb96YCTxamzhZDeCMiFs80bdIHjbUdUG6zR2XCYEgD9wpe27dost8+DVbcfaThe
wOI4CLMMzVlbke1sM6zDCHzrcFMZy/youQvs/KUD6raucaYi21Ce/mWHmkIFr096JtdJKxCwOA3k
xX1Wu319D78hfWzqwPvUZovJ9J7mW6fYHpLqRB5zxGJ59t40E9kJLzHbiz+RvBHv0JwKQojmIvch
cLl3aV3Yn2pWthvNK8d3rFV0nsy2t2U/46LCiqS24wbu6dKMNBdDswY1acmzQ4LH+N1uZf1mtCZr
Yyjo3kfpuR/ZNN+6oiHOfkghqvJHcDP0tknyciz2nufofpeY3npiP8n/Q3b3pU9IUV2LeRabbgS8
tmIY5+UrRmi0RlZgz6tRl8OexJr8vkdI9ULAAac2hdMORfx88VpjPnJJqc10zAALMY0W76Msib/y
fpCXJIW/4A+lod1hM0UsLu0GX+qks97tiqdocRjFuX15T6vtrAccU8zF3M64seRgvGoEdcFuqg3z
rrSgtHsVY7PcQb07xPpC2JFEihT3Vu/rRtGTF65cg/A1tuZI2lhmJRPOyaBe3rU5r7ZunGk7rFLL
wSKI4YO1tXOIWr16XCiCbnutLs8lOYn5zlq0+W7qF3vQsXsOVqfq2j/+y/7PotzVpHKDrWOB1Akq
1+BZRXNMqjYciyM7vjErN04X1Im3RR3PgkXHA4aTFITd4pNToouPv0/U/6SzYmdq/NvNw+sMhrUI
f1bo/PiaH0eqfu2eTHSCGE4ESgE6nT8aK8XdkaxNTcQ2v68m/jhR5W9C5wh1bQuUMjsCvC//3Vhx
wvJZ4saHioP15S+5WFQb9avXSnVZkrA0DnzFcf65zeLghKVAgtFtn38N6dOj7MtP98v979/qH0Wf
35foltv///9+EQAJZTT7+QV+MZo1k5nl1cQLuImNbht5vfcZM1fsMXv9+u9fSv6PnlF3XWnqhsku
RdI//gIKmvWWMzWz9JtEZrNIgPVrBkNr9KSukdbyvb0WJlHJjFwA17lWLmUmif89ClPUYf4Vsbnr
hMq0EEHB2AEfFLvZLfpvMc6lOD/3DXeBdRJ2tRyy1kuC5slNxHyyLUa+T3PdbRNs9se2S/T7pC45
KmcyiRmvGIjzmLvBwVwZAwt2ZBEckExDMuzU6WP9O6XHtorBYcVbuuDimcojDC56A0FtFT/PU9af
MlBIrFKJQx+3RO8qKJHTMZOUk73culhnx3etFDY8BKQmKw66Zo33zTLvLAgbyynpPGiuI7Bdq/BN
FMQejXCX4oULdg503Xb396nxn5wa1D2KUvV/z2NO3+iRP9L552Pjxxf9ODZcIFqOp8PIUCtG4ydd
n/ebZJVJcfb7yEU5F3+cGuSh6BYtjRDMTLBxK5j6P+syghSpppip6DYW17+0tdR/OTYsl5MMDx3T
IHJXAFj98kkzbSIKiNQIj4POvHRtmrpzGcnu5WYsul1csy0axJdEG1Fl1Ra2ZDB0HtTIodtjaxp2
Zq3XO5QpIAd/eoz/y3EjDf6NP59o/Gj846hfhWFD+Ba/Kg6nlvFMyrzs4EAVL+88Ws87d4Hih04h
kClZEhCLdUuz/LgJVl2IFkqrBhgGrFuCr25R6JeWlqhu/Gp2cud1qbTwFp/F2FHmtfqnPEIh3mDV
q5Yto3yNaGxJjJ0aBbitBvai09w9HM9lYxE/gllOz0YLMXoJiKx5juYhZPCqEVa59mRWY6tps3nD
CAcpC6I47wjzXFfiwcSfGu+JmjCCUeuNrnlP/HH/7JVEpY9NnQ8r6r4MIeWY1F9y4rgAZRJwz9oH
h/s6hiw4Ix1BR7IdAiPKjrBgsnQLQIlQKlJLsJLXREaO4YiEOHgBKa7tmnhpjnWY6Lu+N9uPWETN
nZdjV7ST9oR/+ljBSXlyinjC8wy/02n7DihDNBwnbdA25MdQp2VMq25ry5zPRcjEh4hWNiBE6Txo
lvdJmEm70phOlZslzaI30ugqZyV6Od5oKNYuaNAxQDnR3PpjPEzn0FkeRR9md83cx8CgPJr+drT1
cOummvWlaQFUeFXUriYJvId6XsT2g3DT6mGAaULgNKM5OSwO0BwMJOkNU5TWfE5CZNxMQOK7Zal9
1mTGtvay8WkWguAKQuMOk13JHb7rYls5XZSu9cbu1y13iQqf0/eTGVTk83jaylwEVBhREbO9dONa
r0P7wlOvT4CkGtJuMnEMyS46esQNHSNdZOEmKET2VoE2fiod1mb1qIOSTHuNZW0bLxgQjelsDsL5
GjqRvUV1X/soN8EfGSTBZ/PQ+EZcdlDKosHaLjUBbqsqraLPKW/7lWk005pJCCt7asUH4eBwZuQ5
nOTY9j5WCA9hW5T5MGgKQA1Am5aiM0nHzBu0qYuxCps44i0NHzjYjgz25vWCK+VN8k3WAJOowF2v
96U36p+NMInghczzNwMo9U2NCWrjMhHc48dCytux//xE/U5obsBI5cC9lzSbcjTnaL10eKx21O2M
Sh3Ztu7KqHPHQJlJXDWYWW/eZGEWLlgiA+1JTi1iO0vLuoOHBvPkVRJP2MRzPAzAENpVrmfROWTD
dsLfxNOzgCmtrUFt0pk6ZpDWE9KyA+sDI8AIgiIbm6dlrIqzl8HKAKVQp0T1JIxaS6YoBjc9n65I
jaFCupRhx1zMBPLUEU/gEAEud05a2oe0a569aFy+OMMy+cHYWgcPRrq6uFEoVDrQKE7C8ROcWLdZ
VS4I7VUeLoW+SeMmVSOWYpwxwDXOexE4Xr+RuMqgK8BPGW7RuloHQuyAeUIRc3AADF2Un+eS1fDK
m4fhUIbMbzCeENkKadjN8LqWdrMa4tC4Q8Y6XuwGli5siWigkS3a7I702ArJrhsBJgXCq7HV03E9
VmxMb22Og1MeQXLAAJnlL7RPNbhSsyv9CajzDTVifdZgIbcbR+k+Y6UAdWi8so3ex9ZGKIWozXsU
to3SjQ6LbG5GI4ruY2NMnyulL3WV0jScewyG1cjO7ypElW2afiQhcXEoAZRUleGofd/Gc6a9YXZe
lBYRXatxlbg6V7lrWDV2s7WUCrZZzPo45/r4CXgU2melltWVbpbF62bRbA30hlLViqvAtlNa28gj
acIZh+ZRmkTqrALdji66NIzXcsjjB2eecn3fNm14T8XM7HOYuzRbGyQPvpOOA8HOwkkmSRABbBso
NXBExBbkXbKHbjp02EjT9VFGeG9chGMpezwyqJW2WA64AFHAElHP+e49eFo0bmsHSpGtebxE6Inl
jEvP3CazSbp9akx+PaJp5myYDonSOeNE0/mDNx3nPB/yFIXfahal0jiq+AJIR4ilE4luWr9KqJ3Z
UHLqFmU1Eka2cQOz8lNHXuv117bX3OiUM4NANGDyjxx0x28j+yMxEQOOrlWt03oyX9DIVoeEEcO9
Z0Y6r5p/GLUSfZPOZ95NWnWmyuXIkdk5nN0AHXh58By8ULbUgJDrubZxBezHqrKS21mCtrQYN/AF
y2TcEX2KhHlUcnRM7GINytHY5NGMJrXhDypv7T1RcvbGMKeTJWsrW7dVhNxdesPHoCTwED6dTYPr
bqfqki+ZksrzLpXmGv8PCnrrqqYnAio6t5DaohXXaXMyXSXOl2aECl9vF8fy+1nDH45o1zO3c0P2
wgajoHixk64r/FrJ/DGbo/ifr+r/kJjjAHSccgV0V4eAGzkjEzhXyXevHoJe2QkAhKYvlHD8uiBP
Wclwp5HJ+DAL+zGdArlLrs4Ek9SVBdJ7ZN60V+8C8kHjLkgLJLhdVL7PyuTQKbsD+n9+X9DKcEFo
ZlK8m5hf+Z6YJAxll0CmgxbXUSYKdjj6ueU441OkTBbh1W9B3YX3InOB3awcx0g/I4/71Go6KQmz
bqKXT7zqmKAYd5DouBpCHbwL0RoiOMB1jcnvA1TL7rZUDn9Lef2nq+1fOdighSsaQN+2D6E3clnD
ILkBkBhh0uAjdo7R48kNAk5km6MVY7mVuYW6WgVEBIpAgK65/uJ6NViCZtG8I9JNMHdo6MB/4qn2
0BAonEGjyAa0lEAOPMU76K7ogyrOMI1P2uIwFkyS4VzrC66w8QpNaK4ABcqT5tW4YhUGUyEWcHvh
Yb6CFwTvgcD3FI9hSBpuAgxSRb0HKWlNm2kMIvhCWFAxLWem+zgpvkN5RT1YivrgNikHbUSU184t
7Sy5YW+QTmuO9hwpvDu9NPDuH5DqO+81NPNdaaOdV1tLHJJ6oOxyTl3s6rZBXkf7Jkyi7BeujNqJ
+l2cV/o9OdpRfiSd16NDdeB/FsKK15kIxaFyk0ysC2j+q9bsyVmY8BWY3cl2ZwMZ2d9t3X/S1qHS
/PdQk9dvbfePF6x88S9BmD++8kdv52CyYpZte2x4pLJt/ZNs4hq/2fQ0Lh8bT7eYGP3k2hK/2SZT
IZA9uLNYuTP++KO7c35D/2YzDoJ8QgfI8v4vTN0BOP/aQ6Fw1V1LaWZ1hkJqrf/zVCicARQUCSDF
Nnf6U+kWElC8UbUnc87JlrWoAlZesuQPIDPWcx5mqP6meMOGadynUaPhAA16Z9t0XvPouboG8Cjz
XmK4i7uI0GVYu71XnspJ1luWWh1anjSShzZAy7ntE1W8SU0Vap4rM7liJWhvBm/mBsWGsOfTeCzc
tOeAmEOu99wNn/Wi9YIV9lclPU/eiCZ8IeU9wAXK6up56QbKQSj/tD8ak2ju2AtJtvqxKwvIvlPR
jn4XaNkAcjRAcj7X0BGGRYcbQAG9q2hM4qBK2k00JeO+MevyZhnBV050BK8Ls3mCuMT8FFSzujaw
z7DHBg3gLepfnhUpsHsyAzbs5bKtTW4HXJVxzh/DSKKfMpGCJi1/jZaA0laPn8sUkAyQyuHGhRji
kuyy1mpSGEP65xBGldU9plXi3Aelbl4CiN4sVO3G0rflDGLVylxt2dDLeqxnyZ4xqkFXLMBsw8+c
IvXvWGiUDOFZXDjsQ83XPk0rbPfR2bFmg6yk6C50l6HbGLOwsM2weYU/PUIZoCC3zh0IxoDkc9x1
rr10qyDv9h5d/7PVQi0EULDovjYweOJQpKdt2kLy+5D9eXGNfZeIT3jRJBLgcvDToHsJwA8fvbF5
nlOcWh4F1js5qjM+bBrDfHajDRQwP9Q7SQhhGD60ZEWDpnbK7IadY32bFbgEeMp55KyqnKgjLNb2
fUoAGLmSDtznJjAuM6M4X4Y2Wr6l+tYZZkj2C2kS5HLE4f0yQsRgi7JqEnx28Igm/PkwcRHwE4xa
aMFFN7s3bNjFmgVKeohYH4ensRPZcJm8sKw/N2HYvoux7r/HyaBfbJRipySszcfUtpINO97+TJNT
28TD5Twy8KLNDaXO+zhZ/a1Wweg1RvHNKvJ3ZxyB7uayqMFsWP0qi01xN2cOvpy8mQlLCqP+CT5K
uU6GIPPtOsj6NWHZfb4XFoSIbWBTDK6zYhzfESKXYqPTOVd+q9UwgNMEBxuRCoYvnQ7dp5IRgIYh
6iAVkThXtUcpNIHMvAyVcT9K/dPS0rSTwtbQk/nolfNq79lx5a0tJ6qb3cBieCdCw36VgfuE6ecb
2BbQnjS+FWhdKI8yG8gciTJMX4VHonwS2QaBkKb+wHeg/DDb6LatY/plb6TfwZnFm9mKpnUftqNx
02JZC3cu9EMkDE31KWdD3z80hPvxI7XbROuD+4GIHkh1aXUzD+awaQd7opf1yFsxo0OaLgNOlsVw
830f6Gy2WdQnVIwiSf0Y+h9aTlHKm1aacCTNMjqwgdL9uupG5HaattEr2321mnyGU7mc0LSDx+za
aJe6DF8Cm2JHBjPtopiZpFhMfEOCYd8mTGIEyNfjyUUdYhUdW/hg1nHJt1a6ggYgL3jklHeUACB7
jMBEwwdaJ2zVj0lqLpuy76vdYLXxeiCQ5mYc5MgTSJblCQauPMjOJSVGdNoLSJ6oB4or0nCTZy3V
SazCFybNzLdqZzhPTFkm0g2b1jhgFlp8QmGqUyZFeaNnJjhzaeFsBIhTG8Qz9SjeDyk5MZxUTX0x
IfrSt7nQtO0KJrXU2efN1TKDpgtKZ+1lafppAW8PU8MZIdsQMcgB8Z5BRV1FQ88OlQVIg0zU1pnf
DLfZEs7fexyB/K3jQLoOyQd24qrfTUH7wUqw3thOhLYismmUQYnA5c2JfC/LoCERsH/nYrFJX87Y
GjL84FMalBr1dzWO9jrHyP5hFNw2vsNI7Wzl6JyHUH8MyaTem1ouTrFwqnVTUH9lCmEULewLK+B+
OhcsGcPkrehA3fdGU4iDmB1dAZKigz0Sj2c7rjjZHYs2inl321bCOPdYS04T/g1/MrKHwCZQw2nB
ERDnxlAjaOLvfUxK14owSsChhD+uRx0vomca9YGtMNId2Af1RkzmfaOXa62cjJkAOGu+iaowvgUX
TxpSVnHLLqm3kUasoyavGc309WnK89pHYtx+lSVTn5Cm2seCWp07kzp8YYdxaBaPYrrLD6FsvtYe
Mcp9On7Jc1aaQp91v++5bvQmOrj0u/t+zEwQQu4tU92Hri1MphAGYOh+kNB74nzbaGTYzMlDL1rt
MkbJ/cRzPQY40vg0ZrfoQ5btZKdohwDlgHO3B/D5cmmbjZV6IFbk0JO9bE3zs5XO7H57nusDs60Q
AFrSzf0NCNqw9A1uzoaUApU/i/xqDqOVdU2mtQt3QUgEzWN5BMPjaW8jmKqZyaPjLptYxdyK3yNv
pxQsN+xRRPnzvtbDxzQtnYRA3IVSpsV8cDukOpryUuom7t2EsY3QoT3MpT5JBpJLfWcw3Ig2VdIg
/q766TUvxXR02Oyc+rpod5BOGAkPORDLtT6DUBGg4zn6MY2z1I26PSNZYn9yTkxmlfbnGc/shnou
YTLu9eZKGk7+4AK9OOYix3VpSh+R5bidDTf8CldL27XdKO/b2a23I+KlrUmkFDqiguMVdzEPKKW9
IOYhDF8YYZJmmrA0aqqUaDsvN619DBFz2IhF9kx7ejwy3G7Q5UqrMk8N7tLIZz1UMSEy5t5zsYgP
gnwI7raVO0fAsVqHoaOa0h6hChXhZnHboT8IVL4ndGjaQatrm8IvEGArBRu5O10ik1iXyuWxZQSK
O9T1lmYT0Y9sUiRWn1qpMF0kGCcXN2rqh8RLWIR59hyvS92TOzgz07bBeLVf9GgasJpPuKIxgzqI
NJq5g/Lm4QslmPmcJ24OKpdf/hspSlgzW7nD+tQja18QPgMjGU2+HuBeW5rDPow15R2I29A3Gb7j
oLGJj6ACqjPgxUj/iBMXr4yywQ1VBFMTO830Buc7CzneLp1AMYGKmsN78U0e0qn09C8M9Bm+oKXB
ekq9BYUP8DkuADye/ggyHHxqL411RwYhii47yu+YsSFisdOo9zsZ3VSSpEZvzLvz2DvyYEcu8sEC
yu2lzRryLFpZZDurYNuAZ9o8un1bD5sMpsnXCfzOu0fN/YwuyzkFVlSQSDkPzrkVlGbwO/XQu8kF
ExBjdt663GxfcY6hIA+ltc20BUDMJMWhuY5nWzWpNa9D29YFzRObDudAZng32XW6C6p/DQRW/8x5
Gh/jEbArbGn7bbjOh6GSMCvWajU37q4jZDVMntVYmbG/6UubuI5ydlIfDqyHeTNnfjwNw2lRw+lZ
jalbNbBOinFidMUQu1Tj7Pk62cYEBfLtOu+u9KqBqccQnEEPvGM1GNdsRuSGGpazYJ3OlRqgu/VS
PVbXqTrnefIdNHf7RKucvYXX+TtyQO8IwDg4xmo8LwD2b4mlqk9sgO2Lqcb4oxroG2q0ry0ScgxN
vz+rwX+jVgBSBj1YJrUXSNWKYFTLgiTTWBuoBUKlVgllQ9S3RpRgV9UYrNTCgTHPcJswbzlxSMD1
zyM+LM5gULBw8pkpavhIqysf6LaNJUXPSxIfoQOVectnvbGSEyGyMCJzgePL67KPKAWxvnfwk/tx
3dvfh64cv6IRBFJbgUW+GQyD1N6xsf6Gmv6Dfex/kLNEX/5v17o3n+Pi27/sdH//ih99v404TonZ
baI7r1p61qo/pCAOShBXOOgWUIjgO/2p7QeDKl3HoOtnmUlGF7q7H22/ZSr5CAeMI/Rr3+/8lbb/
fzT9XC+m4PugR2Gpa6ud709Su9ljUEEWxkKAIQNOX840WHd/sp39da6AXMWWIOwQsLCDvq6Vf3qJ
YOxRqHK774k8AzjlrgAo00XySP97lf6/7YD/5FXUP/SnV8HbNk0y4lWc4r3V3svpWyf/bM38Jy/x
y4DEiUuLWRsv0S8XR1zmeFMvfyKc0dnZ//oqLqseixPB4J2ByP6X30iLTSEJh7rZS61oPkrHBioa
i9HwnZGXlgEEG6R2AW6lPjiarei3TCSoU5NJ383TMO7iqmlejGgxdejgbbJpOucC/3CQG3ZCZEUQ
2bmlrhYbs5tQqoM7fGQ03Ecrh5TApzl1J8aoTnJq7cGBJVi9Q2mA/eG2sGv0Yd/DD2VjF4GcZL+5
STUnuiFpSNUnlLw2Ccknu+mTQyQy5yRYwn/ScjyPIE7n6EbUmn1iyceCUWitH2kSVISSIAMHAZDI
Jrg/9zDrnmFToUuqmEIkTv1hG7lzDGJiSoHW0uw5C4I6g1I/NbrnqZity4i0c6f1TuaXpGUdrFzl
BPe6tSVOhbHwVOk3rkhznzyJieSwaWCK1fFNCHE/O0sy+yWTipm1T6vfBGCL9mVCUFBY9tElSIbx
g3J6vgyLSc6AHUwYswcW5lq8fBsLO3iLKqgKG0JRlmd7RNQKJ0P/1jSTlq1la3XftdoCvkuYZPdC
rBX5RZPdWZeBK4zkAB4wHdRNOUuDNF8yrrGBMfvKq6BjJBGYiIIsIEYBHir8w6Dy0RB0DoP5RLtN
QutbhziJXIOu/5os07O1GN88PNmfJgMjodVr8VtHjCVtDRZZHA+1vitG69vSlY3HRKpe9knN/ZVk
VLsrGUBA7QXfL5/4OZLJSY+5J9uXWIOiB1XfOeVoE26qfAwoiRo0AwzqMR8aySEsaMO9pmq2LBvF
ji3vgn+Z8OW1R5CB7wKtS9ZL5oZHOVsGxZ7NCxiLva7rpNsBNE73iUyGx7Rc+scOI916aTw1voCk
cclC1h5Q7tMjeGggFlrZ+wNQmTvX43GSVkXOet5Uxsbg7LztRtKXDolh51sC7pFSTtQxAaOEgAFE
H4SXOYzFY1L0KRf3GMs7ItyTXRSi+9KtJvgS4ADHJm5owa0xetA4U8K/aHb1An5mEFh3c0QKBhnm
9hpfvXWEbFifa83RH+jthoNNlOp9oJkU81Vk3ju08ufRkrD/6+XSsVJkLyMHse+j2jYOddOxx+sn
rCmoj4Mv3QT10KvGsgOcSENQUpd/t5LU/Q41tlu3sEJODQ3ol8gTuh/2tQWfCHImEJHOgwPtqecR
4Dzd6Mv0NatbnmQ7TJkfUeTu9ZbWiHBe4wwNz3oSUCv8YHax85H1q+9cp2h2jP3GN9cIBjbUMrqI
vBb7AUukvbH6icgB4n3MFX4e90NPsX3XRIrcAtgcPzdErd0UfejdscM2nzKvI7iLPb/mT7UuT6MR
zvf4hpYtu1z3Hq5e8XkmYODSzPN0PyVRdzsxLzvrkzPftLUnTykJnDsd98QaE6H9yKiVanOZFyBA
mjuspTB4gRqnfURXAKmwWYRTrAAGpQQd27bcxPjOkcKM4rsV24xjoqyMwLgOyVe52O0eVmTrE2jW
7nhryM0E0Yzyv2p3FFUAj9oqbsFNR+wIhVWfstFmlRuVdfS0GDlrNLJz+J4yiGwSL5GFG06x/Bd7
57FcObJl2X/pOcogHKrNenIl7qXWETGBMRS0w6HF1/cCX9ZrxiWL7KhxDV6aZb4IOgE4HO7n7L32
kd82ujeNcj5S3KzOkAlN69wOk2qdOpIcBbtI/YPHjmFHK83ZwDb0DzY5hDsCP0v8loskJ84SrOQO
ORZrj5DSHbuEdsuRqD5oHLm5jMqbdnSmtK0bdiHaEBIx1hA/uQ8j2S8rk87Ttczr6ju20pZlrM9u
CGr1CKTRp3XLKvANnuhMbI7rBiBS+l/oyOedGXn2mSkNuR/KhMhiqK0Kg2FpfEe50UyofJLwd+N3
+ePUALJBk5YdX/64KR0bBoIgTmaMCpOesDtcDXM6XoESbbe9l5XTljn8ghXzNsKIwIS+DJmQD4Ma
uxHkIE9U0FdW3urfs6xtnkhrbDa9jVt/JWpL2yZILC7Auaa4+CLzVsgx/JqKuHzsk6LYt34n9+SY
h1tq0fqCp8FLXen+Wh+77OiU3TNCufbgUbvIUAcQyeKFmR7QY85YPOv+0m91bp+McWrVhp9cYPXq
LwyNII/VZJRjUGo+jWlPGRYHKGSUK93riyPUhjHD/Q0CZiMo1AWtpM670pFmBkS+OHcGMpYvbdPP
N4nASkC5mnqorTy5dwdH46ytOobFxRgeRw7bK6Puek4IlXYP9XcYVhr1PhBUuApK16oPXW7FP32D
P53lKdyJ2rHPQmgI+8gh+QRJDn1uwiu9PbvR+mApLXscfA5gUlbOnV852tYGlrX26G3vI6It1+S1
zgGHaxRaqTteD5Q/t5bR++vSb2hGhpgJLXjOz0ZRAbpWTHAazdlxZkavXV1gQhe6/EV2cnfAJdfc
N5kzPzKRomsn1qKrNu18QM+APR3R+KQ4Kbn3asv50rIhbQECmgRjDpJk4oZMor0ZauN122bzzazp
/a9ehtpDsaBwyUlOjY2nOf88pwz16u+Juux2FNaw04UyLm20+JSjMxYZcnGOpOIh37fH5KvsGu/G
L3sY2qjOnqxuEk99rYmn1FbTJV8qZxdXsbaZyM7aaErEgQuj/WKOtPoWKKncUhgstrD+xsuXu97a
RbwpG8+7MheslZQlH74mPSMizKCkit1AAkpdl0zE3Qhr6cytYrmVPlFfxdRaWwV4bT3WOo0eJEDT
sTOn/CqEaHowkEBgaFzm8uwZ842vCY99hUf8MqChS7eR4bbI3QgqEXqXlY2R7Eqv0uJAxdf54ofI
ltpQFzb4KT6G+ix4/HM1X2QNMeEG6g30R75F5NGUxSyBhnEba8n3OpvGSxaF6WASsXjl1jN1tdIG
ajQ1anqEzm5D7qdjsp2xl+9cIwN7C6YDFp+bXoGbovdvmdlR4KY7S4cZpaA7aNuwViOR1g2fbqC2
8DiqUrOoBxdutsEPE6JVNiD48m3qD36N6GcVikZdUOaVxlq6srzvylHuOhYc9kDSRY4ozJaE47lf
153Tk/iUzxfTAN+0Cp1hZ5kGCUzEhmn3ja7D20CXw45ZQLnJe5YNPWp4NVubLKC5SRBQez0xR4gO
5L41ZP6od0ynQs1sq/3E+K5HFGRFgWBSDIP+HWyYiaU3Ka2VJhqQOQ0vZkKr9ziPw3xTZ657pLI5
bb12qoGGmL1CQtGrCimXg0ag7UtWOgls+kZ3Rt55zcopPIf8y70gE69d+YvzuWs16Bb80evUQtcB
y7AKgwaM3j7RrfmAQIN4S9JXliu6cuPRXJM5FF8ac2ISoZ4UdzBoSVv3UrmdVaztW7skgNayJ/Pb
JCfq86as7mAVkISTJdpZFPbXHZpXKoQkfA2p9sur8AsZQn6xOriO1ILCcy4jo89bsnLaUVPvPK8e
tmUemfswTPoVjOf2DE5b3UGu0fH7ddhC1Uz0XxtP16ZKqGk0TvHDldqPZravRrOxduY4FMu+rTqg
n4H5Pyf3QxnP69rTooDVas+N6Nf4LOQmCikt+Zn3RZOAVHAblcjtGoKlvWGBI1Ei3eheqx0AFsPX
dBXXi1aLDkNnEtyFE/diVETYyDiithLJrZPkpAdSIezwG6Xxt4hSd5BhzYKK3xHtREhjeaeEY87o
tvQKpaEZn8Wpo66lzNQXLcrkiq96gXpGdT9U7zp3rkGBe5N7KjuA+p6J3fOzPdC/LiCxHi0tcT/i
Wnj1fJ1GTn1HlT/b9kXnkq461sXGmR1nC5ghXIc1aXs5aMpdX2UcyfU8OaLNnbqV0RLXUc/FGclD
VkCJ1vbrzVBGFuVErxuz7KyR39neG19HKuYXht9RwKxNYkr7KsVvZpbdcB3OU3lop9jfp1rc7Fqv
41UsClDFGcI0dDw1T3GDPuk7DvNqWPcwfK6E0aY30iaUnLZG/dWp2V+hpI3Ny4k2w1eKxe6RKp98
Cid3CZuHOPWoL19IxygUQbxeHIxSdmdx4omLuGjaJ8qEdgDKYzjCt+rPyP3LftCgDyEPGTzcsmtp
8Lmq+Fk00JJwvItnUm9LpGcoh48GbqnzuoVj6GgcsAHhScFZt6G/MWmteLCkW9Bmto1sYTXGl6U2
/cp61/tilq7c6v5MGEeUz9S985SOKs5a9ngzn8KYVMZVB6Nv40w1K1mapwEBFQSCOK7O4+Vre5w4
VUCqtmZMbB6RLph1kVrda3kC7RJjYsQqv6Jw4xGQRbcjM9RTbaUW7OiczC9duBWST3bG+9J3ivsy
K8rzds7NQ03LWrKfL6YwQsGWKa8jpaIZtCLguORov0ig71A1Aa0xOsd7bDUQpZw7vT2nmIGqdoLn
3tLacz6K+TVbxfR5NKzyIa2y6ovq1OjulYbSa5XQ/s5Q4S7APCCXpB5qrbwRxEJJyubJ+C2rHfC8
HQ35Y292v6LBGyDde8b56HvyzGJn+0MqwHgkwzcbR8su57JHv9tYWr5vM7daDzyq86wnDWGFpKu9
FDQ3LlM2Q6tU5GlDBLBdXdSRQ5m+BsnD+/8T9A1iRL5pMErRpi11XgIay6a7zvAkbESUx49j3Vh8
uDAc0jAObxplld8tTX0TaTN8E9N4N3dmI3ZAD/qNJgdjn1YzK7vSLBo2SwaB79K7ielgk/WSE0kb
gid34k5H0d+TwcCMRxlZin2MsZP8EZinVGA7/HwgAgNwmdF3XAaYc1gJERBqyNGj0b3nqMP3BDz5
tyXbbaMi/0mMxGPqiuQ1fooJvLFq7+g1/HRzr77qy3b6Hs0hccrZ4AEztqb0wicPYU+0CXcM3M4e
OT7NWc3nplih+4QaQ9wnPQHLaYcD3Kx9xIySPdUUEzFjw7vHnm1ecwZ5ZEHOrkY1O0caNYQ3DK2z
VbkMn0s/m9d5PXgkcVjppQMdl9YcRf6VSahbgIOiWkf9IG8lGnJ2uNpNURTtofWm4iZMNOfarfQI
T4BjXpLIa/02IgBMZTrQ8aeVdwzhgl1Je4zPczsjf12lPnm8MP617mtKHm8YZ82+YLnd9oosyLkd
9RvkQg5AKxyPZZuVe/r4+V3LirvqCAve+n6v7+u8u486YJejqztHKyqnfTvU32JfugFSJb5YbARJ
U6A/T8Jcf85Wzj0OAgxcE1UZ+99S/sZ23iNTatV3q0rV18ZryUMgmy/Ovpd6mupnhurCM2+AYEC1
ZGCyNeZ9Z2rjtCYizfYvk5wwo3UpK2IOrZrI3V0lx5mjWVz7l3Kq83tZ0P0s7Mnfx3SbNooS1r1j
Nr/Gse1WOp7PdV1Z9VGfhx8ogYqjnZsFXUibQ1LVT4CEsvRQJL6xQOACDX08vA/PhjzlPBYRe2MR
Qp9jV0gPOfF+NGbSbXB6LJnrfF/hjQTd6Dy7HEFGYj3sWr9hD+VQOaNMpHWe8UPQnTgTpW1tncqi
kJIBcotCI+h9LfwdO5Z9jXfavGlG/3c1CvACvHoPpunWCHGaErWAX4/hhjbWwqW2y73ujx2GBOLi
sUjDOsUq+ElS29sqKMkSBLT5AhSAh4/yz3Kug/ycrDmvDgZB/Q5kRbROVMmcrPacx4t/WdZ+jP87
+oXNN5+iUr72K76pghOGqLu+YekevivnlDvjknXPPsmtg6kko0pv+EdCj3cLICPf/GWdmqEwK+L/
tE3bZun788L0xiFWdTS4sNiL7sdU8MlAPnShtyDpPh7qxIUpvJehXLSGmNAZ8eQeYgzUJ+L+6kDW
aJGyvF2yOVO2nEzeVRWNxR5p2fS3RXIGNQ3LsKjD2SYQ+D+vj7QzzPEQoIOJpKIVSZN8pWtKdpxJ
xSfX98b0tQxlOh7ebESTwjm5lci91KyUVgfEoBBlnIckMmqVlx4yk4ompNjqWk0GFcR8ji+6fBw/
GX+pxL+y0b7cX9OCwu8DBaVHc1KpnyKhYgQ4TeAVGgV4yQU61fDw8UNcLuJ0EAvDqmfj/dVpC/x5
P0eDz0Xrm3XQtpRu3SFmFxG5VniZm/oczBOgv578qG1Zs0n+eOj35o9lokzVkWsuwtQ/h8ZtOxoR
rKSlSDJtlQW6nboKhWBX05fMLaSMqykmbOLjYZcZ8uaKBU4+wZNFGU7r63Unx2p8p3QThoXKlB+N
on8AfTcHkcOs9V3m78fDvffuW6wxuoD46hnWyQ2O6ko3YCowXNPa95VZ7Tn848EA8/TJKmMsN+zN
lfmwQTmBs9Dopzd0nv95ls7cDT+al7k5hd1PSEDjSgOjT16Ao+8d9C7PMdkdQTtQiv/4ct+btBjP
HdcRlim8Ny+Na7XzEOl1YLmRuLGxyVyoiCX241Heu6k8wqV9pdP4fGlyverGCfKpOlGw9LysAj3Y
7TWhNyNUzVR98vzeuyChE4MmLKryZCX/OV2ysZPYGwcW1AG5qzmU3xyv/Pbx5Xw2xsmiltjQGvhQ
14FhtmRU1HvhFTcfD/Hu5GD+GTwcpgfgtT+vw/dTb6jNtg4Ue9eLqNPNownYBN/3kHyJNVaYSvYL
ep82C9YG/UA222cr2ttXD7oAwSKeJXSf0sXJiiZs1Vla6SM1QCYFHaR1UK5lFRlHaXUAQSY3H1/0
2/v6QjNAwGPapuGevnsVxypvUlYVFJJoXOFMN3gG3U+2Em/nokUP3QYGDeALIe/JC+4jI4bAnsNH
a2GlN6pEeKT6czell/Hx5bwzEhdBvi5CftsS7sk08ZskmafJKwOWNsmmZZHOu/eqTh8/Huedx4T6
xMQWALdnaRb/OVUcVWRINN0ymBN9W+fPmpeTdSzXSRUePx7prbHaw8X9aqiTbyw1KmhWDkN1vU/h
XgpCxwb3X7kN3bbq5fwwwVDd42gP600lWm+jA7L56nBk3bYzmVkp3d+92VBGKwjmBt0v5uxoe6nC
nExETDTE80WYcw4UlbQgnNIt4lzVbnOTIJGj2+fjJUo2Ktjo3PM1ZTZ8jE4yf3KhIIpO12a+4PT1
dF4AAzj3yesHElazfNlxT5u4ffJJ0rskef2WJOjkuZg78JU5EdV1Hn6txyxCOzQtgRbOwXGQVNt0
Zo1KZWuzeyhCDkatQ4BVWRCS5V3MIYWlosyqbZMt+jSEVmhEUwvb7VDiZ+iBBWtomtejKEVAb3vY
tK1nrhkn3VDCc88zgZYhzfAmjazXGz8a1rML9ItQj9znbiFZxHfQ6N9dvFqffLTemWumjw4BBQs4
VtM9mWth0YOpgJAczCmw5N7wrQNPfQwiYsPLFek2Q/DxlHu74bHgprwwKZG9gGj/c3JXpeh7tPJl
4HstZtikLLYVnqlzx1LtPvSi9jym9HqPqiw6+3jkd15fdnP6AlHw3LdnjpoMMi3uHBlQ5pq+9FBT
v1X0e+4hYKa/Ph7qnYtE4MFqRK2D/51uHemLct6cOhkUfU1XBOltTbkWNLGWyvrgNFnirRsa7Mhl
TYr2Hw/+znWyr1rcSS+4r1OOg0tkBGUnKYMmLJN9Ncj7aIyQeqRT/dfbALEsUoaLwsj17YVa8Xor
Rw2oiaA154HpeU/TJIeN6UHiQyZn/fU0ZbuBYAphFKcP/RQZpoALdFHf5egKOgJxHQqvVno1DLaz
o/D0829voAANA2ZiwWog5ziZolGSKynyisuyCyvQ1IQVAW+PsW7yJfvt48HevoAMxtaGrYFNQ/v0
81WhDYmdruDKNHEfW9pTNXs/09G6jwbnkz3I8i7/uT9lKI6lDpfGmv+C2nm1a4PenkxSQ4hhqXxr
USv1Sxudft7PGMr7I2XKz3aj74/osxX1FwHckvb9eoJoQrmklTJiZRBH6avncjLurZpUli5GZxx3
5vnHd/Pt3Bc6G+8FL+fz6Tz9RNsN5442dLMAHOGR4OpAiAwUvv7JMG83NsswHA0t0ry4mcv//+pO
9p4+Jgk/OiCNQLvXXPy8auSL+PHFvF1FGMUgsoKVGf73Qp95PcqomSO8eSNb3GlY6Dtvnafdb1c6
N2nV0lAnAI2Ur09WyYUt+GaWLAuHa9u2z2p5Mirk0dbn2JcFvo0Hesh9ynBSZfPF6NOlnyVN7GYC
U7LSSkESDcQMXECwHPbtWEUH0Ef5Dij//TzZ1a2PDW0TKcXmYNkWVKVpnyGLcx58c3AWy439yW//
7oNZ0j1oBkJFPX0wSBLinM4GgZkDLdl08tOjNlLn/PjBvDvLFoahb0DsebPlLATKXBmVeSBbF+Nw
2Qd6Ztx7bvvZruW9R0GsDqpKnKWcYf+cALabW1JVkoVoVBZCljA+jI4+7j6+mvdWIJiOlOGAMVLs
OJnMc6qbY9RpGeKhBtSMy2dqtLt22zT5d/xqf7+L5syITJRPBl4xyJN/XpTXJg6wA17RKQt/Lveu
Tpybog6fPr6q916ehRfkgrfmYHA6jceGaI655OXJE9u7zhablhHaP2m2lLs6sr0fQ67SA9XCf/hY
/2Wx8b017wWSSeHonUMPpVMdgHqfBRHMjlZqz3Ma7VT6qNL5jhdx//FlvjfhOfaYTPaFN3d6N3Ou
0XVUkwUqUtm+cGyYTWaqbT4e5cUcfPrp4Ca6Jp8jGKCnB36/M8fOpuQeeN2gPyaxXu7I/ECPllp9
Tm/OHR5SwyvXXdn2V9Uks0s7d609bDhgNJNyaCxDqDaqEF7N4KHH6Lr0s9Ot8e6ddzlh82Za8LVO
Xpc6bHR7KAq+NqOgTdBWz0brQ3O0vIY8Xe+JDBLov0CNz3NpJY/Z0DeH0C+/xSg6yFVpyVMrxIEq
ko+3VlPQYriOj2/kO+8aPW22oK4LWpr94Z+TP3f5HZKR7fYg559qNtqdrhBThjn6len547HeuR0Y
y3mx7aVQy677z7FMA/QRXEy29qHxU6fgsCls/bmZSAlwiUHcUipvP9lhvPPSGQYdO3Y0fLHelPX7
OieVOyq5vNT+EieRtjZR7dDHqOeVZU7VQ1UP1QY1Rh/8/bUa2PmWihQbxNOVUoATTWqvKQPOapeV
M5BkWec3VOOJUMqix4mgvb/ftzHgUgaATeazlJ3cXYduYyOqMtD0qFqDqEGVIK32Zqj8IigcDtIf
X+E73xzGYw+1ZK+yWVxm1qstRxHWIk5Kbu3YR3QuRD1sdOydGwtF7H9nKH8BVDpsGL3Tj6hyRdIW
xNQHhl/Ka1hE86p2W+cs6Qzjk+XrvTlq8UItPoSl0n8yR3skcXKmMhA0RXffxeUv267uAZ7WGF6r
G6+Dsvj3t9HCdGECx6RTc/oCGiO9NrOZZTCbMxo/d7itu3qjqAN8MtA7CzMldcxYFpVn8A3L83z1
vNQ8oAALOQLmkf0UjePem6v7T67F4mecrMp/jHEyJ3yN0CshGANBv7ECbKKOjd3Yt2bnhATU4sNL
yPJe2UOtNg3muIdyqMG/2PRqO8gmFP861JAyodMrCAMhS9sgnHvKMYu19RGEfHxjkua+llMffg2V
LvdFgziL0y1+VkiTh9j2aFLo43htGzVaXWAvxu3sF4itpNFku8XmtNd7yMccoMboCp4Ju8MySVYS
XNZVPLrxHnLydMhtJJq9FRcXPU5jzJX+fVJmzZo7nO1wraH5iREKBogTIQ0Ps9qGXWwjFs6G81JY
yXpI0m738e19b24KA1wG88SiT3EyN52qqdrJYW4iE36uxvbZi9WVsLSdVZTbUAPi9fF4773h7LnZ
7FG+pyF0Mp4dT5KA2UkGEK2WmtPlYGaHoZWfbF7fttUEtVIaW9QyKdP5J8MIsBwws31SrfTsRqmk
RjPo/aiyB5rQFwhS1vgbv0W1/OTIdJqJRzttGZcqLXeUw/XphsxXRYWZ2aYmUk7zl5hoq5VXC+0G
o4ue41/3OeNUdhFu26yvcEQiEiSHk4Uce+DBRuVvp4N2sPRO2xmtkGsgGdhfJ7Wn30kH20+/2wac
rmFECpi5c7TxW4NYaGBym8gI78xMNGtvtskUaVPs+i0JcduU32fT5uoXng/gri+Mp3Godji6+O/F
bK9jsK9bV3PNx8qyP3sU7z1xB1y569OG44Esj+rVGkEIgl3IjIAxvX2eaPeupkHfZ0bbfzKz3luL
Xo1zujHqVU92HDyPAPQKQCHqDWuIl9uPp+97WxvHcjmtmvTbnCV//PXF6JWpykrUMqDp5K0nW644
jD+VGWC6uJk+MZ29O9gSPc7GF3fb6bbXqVmMZM67osUOjM1yBqugdihA0VK3ySe3772FAJ4OFYzF
svdm85tPk+WkqKiCOq1vzMbFGx5OT2Ve/2oTNAux88mdNN6bF0vPmwMsEgL3tE8zNyrn/rJPS0kH
weVlGkdvroeDSS1+U1paHAhVtetR+dZtgrM5mCJMDRE05wsvwuLsl2J6cLEEYc8IIxIyPn7S7/56
LIiUkajfgjX480mTvN1oWcw2Z6jUL8uPHmOzv3uhTvw3xoGhgNEF0cabzUHTa1Os0OMFnEQV1Zz2
WeLPh6JRf/IhfW/bSnEK0Ya+/MM9eQ+twcfBgfYyaPGMxA0S10He1KUNL824Imrgvsj9TwoV703g
V0OebljTWeRo9PQiAKe7h2b4yxc54nbnWJf9J2cO6735y4mUJhnbR87CJ+eidvDIrh5daDKtOX1r
Y/V7SHxiDHPDw6OfRmtNaQmsXF3iOV68BpqxKDNrRH9+3zyBxI+fwsprgs7EsYCrDZ9R3NZ3RGWW
G0+Sjw693tvBCvEePZtVk6TeZklHaUaIsEtpszR/6wNEHLf0NqPSv6Vld4kUR22B4P1KvH6ACmQl
W9KxzTuF6JqPPQkyH8+m9+6Cvzh1KXEwb08bsDA0GgIuFTs/ON9zOxtgKMSTDdWHmilJptPwyYDv
PeLFmbUwtyi2nt52lRrRVLEZCpLKJ4BPgbrZkY3pEdQU5tCWFk36x5f4op042RCimIEVZvK6cMw8
edKRBlXI8fIicAjYWsewOO5EbPTwByb7LC7z/FGZhUf6H8rJF7uAFxPIXXRzi6c99ffaQHbqJ7fh
nfvOZmOxQPsYA98ceSFBeOQOWnkALURs43pyLmTMtnFKy+YJdtEMPTr+/smNeKeIiSqBqs+yahPA
a/65REWjPSui5Vk65hApqxWJHYJUa9eEdbOHzm2tmCkoJ+186+PjJ1G8yXBeiH/Cnf/LYtALa//0
ieALR45hcMwRp+V9HWkEMLSkwLecWrRGFl9DYuXzDdpqaZ9xZ9xDm6JGxmLVQKaliGxoRHqvSPPo
rwdr0HfTFOpfYsHG22xn/QvbYrmPB6YUjikiSEcgG0jyf02IsVmy+61w0niLVlhsak22QeyQ0TPG
nbvxojOzzABYWXK84rXFhEa0+fwUe51/zHX3q95N2ScH83e+FXwySTWgAcDe77RwRLktzZvW4vrz
bLyLkaUFozMmT4mhxbuPH/p7QyG8RmuAG53PxskGhKZTVQG7LQKf9JONqrzFzTeq7OjHefT08Vgv
z+30uS7VX2IJqDIiY/xzgknNybuBEIlA9VCyViDEJsxeszD2oSr7jXRz48wo9fC6Hc3h0jS16MZs
NRBbVq72Sur1v3b1/5OO9Ek6koVPg4X33yiBzXP7/A/44fK5+PV//tdD+xy/pjf88xf+HeThg1vQ
lx7ty8Z1mTT/DvIgIdHh2dKCAZ+AdP/fTH5BatK/kQ7/D9eItoDOE+1Qe+kJ2H/DbXjZLb+aX3w0
qNhB2EFeRfHgzXtDZgW098mbLnw5a3O29gY1TbvCGfxHSE/WgZQ+BN99FKmzxhbNT2Oakv2YYOeb
KlkHdTWUZ2zIx+u06/xtkRjjbTxN9jXI0QZPRZmPSYjfh/Wlw0RFxrUIh1sNTrIkg8nvWcoe4nD0
AR11BTxvJxp6IuuwaGvQ4wUa55LNMK1rNGKl99tS7pR0Ad54fewPkdsZUIlDd9TSIxGTVX8Hr1AX
d5osXXOLAc8U2yiF9nrGvSTIwiPcea0zbLyKsB6AfzQjdLNintpbkgWLNRCr5DIsinhfkQxlrRdX
PqpsE6duS3YwF1Vu8rnTvgNdS0jvEHW1VkWc3mBtu2zHujrMBNHtSAnpnn1Dh7vekGiHLRM+C5Gt
1hr3IJ/OtT/OrimPABo4f4PbyobR3OIO66szEygBR9IF+noZR1mvHUayC6dNRiwHwVD0F2Z9o0cZ
xf5QKEBQe1hXQF77UC/bKjB0BNkEshUcbrPx1sn1pL5QMJWhXiItN82i/58V4f8L6IJQ1+NV/a9X
hIvnesqf5c/Xq8I/f+k/Wa4k9bCBWpqfFJgoF7LC/CfTxf8PziMoEWnW/+stfxXUgeaDlcQXy2H+
NdPFcv+D0wUFF9ovwmV/bP3N2sDgf1T9/KVptqiFKdFSODj9zkkdREcRZ6BQIsMm/bAX8hyFx/RQ
QCvH+mR/BkZZPpyv1iKul34KHDwm7VIOPj1st7SAiRZwpmAcOQDrWo/b1xmS/auHcP2vn/dapL8c
sk5GwaKzqNltNktvtsstvfu+suMxgIWXQLQfq5usrNktuYCadG3IV0ZD0ZuoWO22Gdzx4ePhbf90
z7gcM1nuEUd6Jtd8WhjruskjScNtA1jROWmaKNd2uRsDR0A6RVp1XB/JvWT/iDOqMEA/WmGzqlXC
2Ykl1b4rESlGK4KIoBsMJMSBjMek6M1DBv8t48/iBy2KtQWpq1+NClwAbIGG4DZMONNvao3ZrZV6
pKNiUAxiARUhdJ3qSE+v+gJfADpjX+AoV5ExUQOt2O2saMHMgV6Nxj0qXXVZD7ShgZ/gsbagxwxO
o549+Ik6zq9++h2TJbrrZd4/5h1JDSQnyfPQAGKCVxeE2VCa8jxmufqGTkR9NSKdvziMiX/eVCyD
nNGJr+zdot30YBLLA7dKFoDgdf5uyHbM2pN3zWXqbgPNBsPq/cQXbOOOZXxl49WiUOsjO8VXiuPO
TeqbMu9hGvaLbSttSe1uHLSCszUmlCaLYWOFSX3MOrO6aYo2PCLSG/dOZeSHCuHhFnxr/5jqRf9Y
pbNzx9Mxt2jkTLJf7XzdOWP1YyoH3geX808yyOkBKXv5lTwMnkzFDizgW8o7NNT4gVvpnztkhwQk
mk+/BxyzD3rNX5n0unlysGydh2MkDrh4jfsunzm3tIM8H8vSPy8Kjjcb0uxEuhIFfr6Vw5cAUwKw
1EaFOd+q3tzC4cxulRPjfzMirDtmWcPF5F+jDMkwyet0IwJtRFshRVfB2ud19rR22jtJlx9Kj4dL
tOYAATzN401jYfkACd/kB4VNnVqmnUGa0Ma9ZoTZbYSod+d4cXUpkESucz/qf0GxA3GJ9Z5quq6z
aBjlt2Ss+kcaoPOFX/X8KCue9gpU5MoYuWJ/0NRlmC0vOwGnV1qk94i8uRbwt/6K0Kli3WMwLFZ9
LPtfRpZMe+L8xFUkeBIhctKVIBN1U2gQ2TfgZ7ivWaSe3dy313DX03TTjloiMVuG4a2jh9UP5Cjz
hRzi6cFka72XGJIJLanIFiVz56eeOsY9aRLDJl7cnYbGvW0inmPaLbd6maK5HPtfE5kwuxnnY7Sq
Zp6EcHCVEWg+/Yblrr7mkRse8yb7OmhNd4yTuoCM/JvNh96vEq1wYkpmhUnIn/0N/Ah5idjYHiOT
uYkJM0v2Jj7pjRD5NxG6/a9WuOpSpTaTcjT79RjzoEAstLuwEupKgWy88iE+XnVTaNxL0LRfO9sp
v2FjZba6ADNqMyy/WXjLwE1r9t3oTZ4C1eDBcJBD+Rx5MAE4ME7wH2s/27xcnBfzEjRlo92Ok5Lt
ZkzS+YK+TfOkKMzdTsDxvBXtmXxttAbciTwt1s6gJ0FbmsBPx3BM9nAT6h+UGYmgFURIu3gNveqL
kWD9hyHi4iQzreqydUA9mE+0Y4zM+dqXcmh/JHUnviZ4NLMo6K1ZAqVsZ43oMV0fgH2Cb7WPQ2R1
4hZKA379hQxqgAlZE0Yfy5VhjwiJq9nZMQ/Biba06UAJji1LUycvu9I3V3iF/aPQsutWh0la6vmt
ZneXolDFDjepfTPXVJdtd7Quazu6C+3wssD1uNGp+geROceHwswe2BbDQs1RHHRi+p54EApF3/3M
YrM4aDL6MS0s1XimQyyNTp2X5Clsc7sf15RM258GDvRtlDRn40JmxX9gwO+A1mpMNaQk146QNcFy
FQvVVfNVP61rwAJO6h21TFWbJK/kvFJ+WB1Q4uFb0EaxxmFpr4oko0tR5PnvSM2tRzdOumCWxLQm
DvJ2WqizZqH5Zyk8nwuadgMeVl5YIBDGWTLhXIHrGR1mGm3svXt4tgvZtlgYt6q1vG05aOZaLZnO
vVygRzrSZXNh5A524gddZNxZCz+XcmtzbrxAdU3u/Y/mBbUL3xPsbvGC4I3yFmKuAnTsGMM3uZB6
u8bM13Kh90KZMOib+GRc2gvddwLza5VDt49e0L98wL0d3nJ4wISRblPpVLcINgxM7lmzQ8cZk6mQ
acQ8eeM3z+6RfFvZeCbHxWy4wIfxLcIhdkZn2vtJnwxrNC7exl+QxW4vLM6MFt1hw/R28LFhG9N5
gHM8sYiAR8mU2awU79WFWKDIw4JHhjlsHlBRwWSNY96qZhuB6IX5ywycWsM+KqceH+bBStf1QjOh
LR0M+cbqtfJo1M78rBZAM1CA+V6lqgTQ0fjBONv+oQCNfZ0sdOceUukxI+Jn7Zg5/s+FAp0PJIs0
whI37sKILl9w0VENG0FX3q7SerquYMVWw4KW5kiYfnGdCHDGAp4WC4KaQ5G2I9ypRDpf3OSGxrcc
XNwhSazRWqGl3kRa5D/C3TL2ecKMdxbctdePZF4Mobgo6QUkq2zQbot29C6Nap6OJBdheidpBfJR
5QDIFVF1iSHJPfdHnDBQ9Yc6WuX/l73zas4bydL0f9l7VMCbiN25+Lyhl0SRvEFQUhE+gYRN5K/f
B6zuHYmsELf6emIiZqqnWsIHk5nnvOc1MEmh7aXFZdNp69gwf5VEkPntudSx8zjkweyS8zRB2LfJ
KD2nc1KE69zKzT8btMUl+WfCVxszN8ejljKiITPa/UCa4+NUDlkGNJzlF26fdN8rJ/fNS6tzx2Um
Hxa592gvXn8TqmJE9bWAl2YoUeyC1Bu/1Tmmyn05LXVBI28R4Zbkd4+i3oZk/ZwJtILJj1dBHvD5
VfglO2N7EcmuduHcM0rAOdfLsCwgpW2dZ7V3PdtxdtCpaL7ZTWh067aZi+XdmKvXEinPHc4hmFYY
mHXiIrJjj8256X+EWTw1TE8B1XZm0XHgoAeYX0DWQhgFRnzXMIdkDRSUCUGMJ+km8QYKojSr1jJt
vGuNIc2dUTfNYzRmTrobCA7BdIDZ8LqiyEsJnlPNN9UMzLsx1ZbYgHA6I5QgHum1+JKZbX3GPqL7
QXZAHm5sL+X+rGrBl9WMJTxlqP9JEXbSYcYhJVY3RAxt8tQuj4zyxEWJF8zBNbtpU9V4YPdtnuRY
Wtu4b6Rex+EeVbVxJ5JouM9shxDNikpDeH5zlejXXxHJB4dEpmwVS7lsyrqaX3rcBFdZFFCeRFJa
N2yD4ofT+OBiRgL+2VEmnvyEjWhVtfycxYVmn1rGcJ9mJu/OkkYo1ibe+Puk8uezSU7ylnzyaZMs
CvGaYusR5nm17ual/EVP+Bj0qsSgiFsA6oWKWan5BekRkIiO663Is2hlZRMeV7MXm5jRNk6JjDSS
H/CfrL/rISxocvRLMHXeMUNbOyrqJDH6Q2LY8hQz1FnK4UCsZS5bPLqW8t6R4WbkxTx1c4uNxCR4
2EPvfdTQWG+nWks/s/wSJ0Dxgg/o0kf+NF0eaqeuGpjCBzej8l8jSvSuA7+3t0mPv9TsUhCmEU+2
T0x1EyQIMfLOw3qkr5+SWPBhCmK4Omecz2Jq5MMwuO41PnHqy0TFvft99/VucrH82EWdCQsIvuY7
XTF4bhGMhtMdjMwh9Bi/409zw0IzrZyorYGvjqOID8wa+eKxD0OHxDl1KoSqn/OGujnAnuvy9z/q
dULza0tKxhQqyuVHIVl52/gmGAnYUYYCuKocCUgUOYtKfpAXejLGfdsO6YatWW9noGfCmwYqqLyh
eQ3SZZnCAb3LJ1eeEFlhKhp79Q+yjILb0E+wP+ixZoyNtiYIuvc+4msyXXnXTSO3Cxc8Et+zhU7y
68v3BgOS/4xsUmEHsSYwq8m3siLLvJ4Vu1OGViNKneBltOfxgI1esjMs+xnZ1lfcuhzoJ5RLBvEE
mwGtzuXY2u7j2GC1k2mnOJtm5TzZsL8V4tJGjGdcbcJj7FvFhvAivcsUC7piK8HTGPtFk9yPLQlI
1KtlFV1QQOqdUM58htE2bVqJoqNedhgbO8u7MWn9T4YXzC9VmJhIzIXrEsnYsceiEafuneryOAxs
YGlcU7PTLNOXJAX/JeLA+ULaBT38q1ZXpAncCpQc7CkYb2BYT0FP+GW3csmU/OQ6RbO1VUxOPKS7
i3yQ1KAWkAMua+N9og086pH7lk+tMxT+qS8xt76Q8ZTwkLIs4UjqekUESZGa66Fx4hJHFycfMDHC
6tPo3A03JOz7OsbCsZMO5kGBr8vkSIpYton18v+IKejjjdkxvl3HGRTwEaZsaJ/hPHT4iSw5Mu5E
Td+aaS42eJlzx4mIyO9jE8YVUVHKBwpDPGOmyKedNtE504h0odt9NTEjIqTY8tadZ+CXVWGxf6na
JZcidZtvcz4Uuzbrs/0wUl2ZxcQXqXsaCozHh/s+K5+Clv5RK6t5DIkRyDbtTMzz67OLFnOTk9bL
VMpLjTucXpyjxcFxWzhjto9heIs12YDlsffC+lnNRv3szhaqU7u07RXLttg55F3c0ImGF7M0sXOa
aPr9UnRfRUUvQxSXczQVu1G/9HYijUripXtSz1xdYiSPKHjYWTqpjniz0bWIwAGmzoLbymmHe9Ma
7C3+4fWz17XZHknufG4suudNKzQnQF9bHZFhAEpSls1VT6IcK9hlN+ljwYiWNGmiHlwXi43a06yR
zhxwuSXM5NUQXX6vheKpVLpc4VZI4lzm6gPMGnmSjQSVI4YTi9FoOULTiu3Sm/G7LytbPiCOCC+s
CZgF+9DoIsEB/ZTNgbjwQZ33sBDmvTBtb01C03jPmID2fgLbDxcECO5Cc1UV4ENBRpsMTUG/hKxS
vc1C3TwWfnUzqqD51g897bbpJdeWcDG4mlI4Ky5/qTCWwnn51cqNALFCKKXtuoYJcDE7U3m0lqWq
lv3dLIpp0wCWPHlSYULc4mC+ypnib4cxAxlZmtdMmTTwqXLlrSla3kydU4q8nsWNSASeDYk9E8sS
8qlS9ILrOJjWAKxyd2Uwn3WC5aMaQddeP0N8MygkEoEfqRoMzNkSEA+nm+XtK+IjHD4f1Knl2sdX
boXJXnnESi47kIBarUuYDxdD7EPZWuABIzF4DAg1gjWAI49+AfJ0hq9m0QAITWn6QtjxfKlZbmKt
5oRiZFoMfcME9MpsVHEnG0iRKwrgaDFg9eC2Y6Aol3EJbne84mQiq1ThM7qCyWMD4miWIDQrILjY
T4H/CtNbN4NRb4mnA84AuJu2AgfZNd4cmNLi9P6JgsdsAb6gWTAFBhHE0k8+aMcFKPP6SX7HPMTe
YkU3fxGYYa1iuy2PxgKuoHFlW6Ojj0laAqnB48AkiAaD17XQGX9TZQP2SM0W51hc/hW/eT0kVQF2
K+rUPRqm8adp6qVcDgxeX1lRLMkOyuVfn2YGdNm4QEOiJjzEtEpx0dR2sUG0Fl6EfScfiHjQ6EYS
MDUI/eJiQmR2Pbp0WuvE7NncDbv7gYq1flIJxU5ryuhiCthn6ynlEaaebL+bOAtj9FMQkdzRPm07
n/KcoNnoYvmeZbtsw0gZu3PZlSCSURZQ8xYtf5xDdD5nEOw+pwvqTV2ynAI0aE9WyCfh6qH7Mci4
fk6tOLkOBtKdrXb5frAzw58MHLL0uZ14Qb9ey9swAiHF/624q8jJ3WmXY9KHIPr59WyweiDggbSm
64AtH9wJEHU0PPc6SAyPo2KKwgtJhNqlnAv789TO43qZla39mkrYpR1ep35ufW58HAuzgReJKUd5
nEtTXOA8LS48myK2Wt5BSnn42EGDbnatrinOJ4vdzE3G+3miTG4K8DmzLu3PRiXYbNnHHvCrbB4R
1cUn8AtCqRZIcOwBLUNMH0+JSKdNrig/O3aTZk2bU+ySUPGF1IripKfZqVjYOE05oKB1yaKYzbF+
IvgRgHoCM3aymFahp3B2sEHZ2IDLWw57Pp7XbVYFPA2Qo/nc1m7yla5+blazXS39RKdAoVpH3bSA
Nl+agKrdIAR3Xo9E+V5DVMv26cg6KiKHU8sfG3o8h2/NMOM7NYGX2aWqsqMgJ/Q0NSUg4rJVIuG0
t23hFNd4e2MH7mceqBeOv46MOB9SIBPWZAs6jUxrvkTMhfZQBsOfgYjVvuenrwQFnrPOIpqQpqyb
bxhIUnLITpfHnGSrVdZk6TW2v0/j6PHUdGA4R6J2WSpjwTPoS5NuaJzkA1VJ7mJsNeNxh39YRN0y
eNnVhE2ttZok5QRZR1SQ8zhvxoEXPoco6gobSP31P74uzLnKOWIMa2i/exNnasOhchS6Vzd4VTP8
TfNsX081CzqjqkwCj00G9kFyjcwS0hUjTn3Z+JqObApmbOOLl8HVtb9NOxrYV6A46PBTw/f6blqq
gFlJWrLG1sMeIIE7no5BSRjeELqPuk3SjV4mMT2AynbwAi5W1EN46uP+X8zn/yEvfEBeQIPrwun/
3aiy656/p0P3Z993v84rX//kvzMooj/gVvlQEjzQLsuM/pvFEDh/eHAIkACFjNVcz6FRIMmqT//P
/4LFsEwlMSUhbWJxO6JH+HcIhfWH7SzMWppYf7EG8v/JwPI9McdCIY4ky+Jc4Ne9IWNFzoyNYGOQ
mZSVLyml/h4fvniVhWgTfno6N+9niH93JRtVEwIwBl7vKPvE6Ah3KVcPoY3dLL6XT42o1YqU1+ED
ecffXYlrIDVDAIS10PLvf2quibaONblMDR4+xbCOB/O6G8mt96W+/8e3BJCAz87CnjK51q8XGiES
RXWrm8PMei7K4iU2spec//ufXMaDo48q4P3wE0MLjDE81dCTTtE2ChkukhlNhqDK/oNHx7cKZQrL
AEbob5VMMDwqFyvYhsCQqr1QS9QUmhxqQJF/cFP+myY4DJFSMD+AkO6QffKWkh6MFTO0aGoO6TQV
zOXmuzlR97gI3zfjGG5+/wTfwi2vF3PQ6eItAYDx1gzBsLyatVmTpShBJwKOkkMeynhVG9mzGYJW
Zdicr8hh/OeSJu7y1R3plfP5dnn5bU03DHp5AHqoPw1YEa68CGNwTH2cD9bXWybA6z0CibArQKBl
Vf/6MWpyXGccOxrk9SSYVMxJt7ltxp9+/yT/Zm1hn/XfV1mwjZ/W1sKwGA2GegcjUhjWt+p+rCZx
Eu1/9uh+utKbnWkqqrRmIM4HUg7zxlf5s67pAf4/lpf5/qaQ54YhX0YQuRitLN/qTzdVx5UXVnVT
QRi0601jjgY5Yw1nu3areRsxdt9YUWvtyEXwDmar6k1eEs/pSFec4EWgT5voP8jZwOSoZRD3/RVG
DvLYOS65PLshKF5mTLSOibbGyyboYrgJuvNXdgTGVDf8V8hKr7a0+TbjcQx6AyWr27mN7K9FYNdH
L87jp7GiQJkq5R3igHyPesa0nSTVcFMQiZcAuJJVvgJ0A8GU1JZ9j8p+KEqxhccqPuFt7Z4w4J2+
y5hd3up9fjsuwbdz7tbniay5fJ0GYVoThVWa33KcxdEO83sMGJbPVcxNF2Pf7Oooaa4Z5NWbHtsa
mOpODFvLGgjAAsbuo72P9/hOmkzDcgmibrSEKVYmd6crNq4KZ8w1+LgNgYLNJSXZeevjBIvpuLJ2
8N9rMv7QfJ3cijISbWp9tsweKntFuRNGlbEmQ8z+mqSjd1aJlT8lYV3e+xPTX9k5zaP0K/trzL03
q2ACG2mIXtT8JsJbV2nQRP3acWbWuvJd+lmDXu6+m4heoOiubg0j659iHg2W07K59of8xbR4pwPW
q18JD3hR3RR/Il6uPsLN49d3XX2ey2XG0FJuJqztqExJ1/DVHRZX7pEdvV9DDcn2Y1I6K8oA4o/x
xhenLMEJbOUOzCkTp4mucz8RLz6xPlcW8Td7fyhRP9nGBFr/+tmXHWEnpGuEF6nPIysyHgIyO5Ja
3HReV7JJPocaJ2IMCrPiKcIXfVXBM9yQIpIz4scBXWOK3/rlPmNK2Fxa4ErRxk/j8SGNGyPaMrDs
QoyTikyvfBCDC5wk9dcQz9HPTHeqFztI6xP3OG+xWo5XcKDkwc2t6L7GR/CzQzpTvsb+1MPLGXpM
gUA7HXGtVoCKLQ4JiMBsXkEfq8Ij3qVJ6hVm3gbyYz+672TLsnNNbaxHlyNOY/hOt9Ms1sCY1Kb3
SPWTcT+EIn+O0CrsIsE6whoLTk8WjeW+G2NF3RyND7rVxR4vtR4to9HaGZGsjqe3GvKOhFmYTMPK
J6vyG84Y3Q9SauujazD425ST130Zg755THLXOwdzyR4KEOZBCzecE2S0jCHglBlrq+BNeNAMn2QC
H1HF2Jozu7LXhMy+0IBE8HZ858QPsXaEbcwbY+7oR1LoC1fEPjAkTsrFA5w3NDgcfdi+AZ6FdOBk
aMWf8pEkQuKXVPqnaCLvIAofPI3YPX3hWsND083jHpEjbvrRwIegp1Dgupu9dNCQVtLAeLyzyj2e
/n/2Qxts0k59EpIg6Hr8NqQz4ZfCByaKG//MURjcpgOLkmGzIp+0HC/Hvo22ScE6R50er+wmKL6G
VqPP2M7uKk1/nmjVkAg4FR2xuhnxu05f8lGzK6qbtIRUIoY8unYoKhnTseqLoaStGpsYnJisJ92y
u1VTP+6t5dxtXO7brvLnrDPC6xBp+nOpSIxwxt5ChTKBJrixc1IDXxT2Y/HTEEGdMMu53oxoY7de
p1lGVSgj7BwGjB2NtiSivGPPSQmYurX8VgIol8+ex0bZtuwfZGMEtzojOsRu23kTBxIwzHOG8Bbr
/xb0D0tPLFP5DIeolfvSrIZNPudsYvZQb/yJS7cAc4cMN+OFYjt9TxEfkmssMCDvsEzHLWnbZuW1
02Dbnk4OKb4MQ687udTVtV2fS6vhY6LzJO+zslwUkTydLI7AEnyAltddF5LaY1+E1p/mxG41Lt+I
Z2rrigjv7Cr3VLIbZ9R7ZD3kcmUYvUcelbfrGLSsMau2156j2RH7Wq1H7ddfoBNF1zqIxUaZAVHh
JBnhUdOzc5dm2+L24ovPY5PE69AX4hTrobrtBvYeI2H3mCIWfTFWPPOoHnZOjlAzEWN25cS2+S2y
hv4M1EI9Wg/Qhbvy0PnmuM9T5EpVlBiXfZtdO5kzPhh53l3PKu0v41x/JVRhgr4CDS2cMcNyteUd
dJRp4GRZXWMuG9+UxWMgMelnAPtSJ4uTZZ99YT3ft6OZHGz8i4hWquS6Nx3kvzMcCI7FZM/m/s3w
6mFlBxx6i7blaGRpeY89vji1gh3HrEIIS6bVLO4SgC5/bbLkpCAD4h3s6L2mVeGTNsa5LdYQkNVw
QPfktnvA7pUNFDut+i4iIHYuSzaznCZP8onkUbWGnVccxSRNEuEh06GnxiB2M49St6uycbKKQajs
TegZk1xSaewvXWVXp0k6ULeD3mzAl6ErOGU3bAYL3VUJDKbwEjnPk60qzeFTtux/VTDFdxI0G7uB
Iidwws3GKj1NeeQQekFM0hieoNXUgtjsgYjRNbU4IpeVxsDwhfD4lJihsaj+bDyINlaWBEcFhg3Z
cI7aBanxTABHxb4+h4uEgvCivr8RPuTrNneJBmGSkeSIk9LWZXI6WCNTX6t7CguzgFGkyk9T7ij4
hJYP0ERxDdkBLvp4EmVebLLG/OaGw6EhC5gJCcn1rofsxPZZX2wc463n5cal5QgDMlpQYdLq2vOe
dWrDkM+ZFg9l2B9siRmOkvFzkXoFMX12QSAT0yRSfKwHBDzqauCMZjaQELonXHswSNB29BXLNfme
EPM+EBNAgG8ZqIjS0jCOmUKSsAuSiv3N9dm+3YTqhG7JnVaTixhx03DDh4KJCLOa2Rs/oNq+V69A
6aX3N83IY+SKzdmvxWiniTUbOrM8gEyx39jTeIl5phmgyKZOIMMsu5qRmUJ509QVRUToHwveOyPk
gZ1iRR81avCzm58HreHye0AI8KLECe2dn1aQEB1GTGd5aCvrfjDBEAv21CnInkU53MUzx9zvW4x3
nWG0SNBtrmRRj6MaevMA3NGrEqDEwygpwgQpWxxQHMdCpPXZcEnR+P313kt6lwsG3qIHRNjxzqBE
tBQ4rl9g5RQSbraEaNSbrBMj0Ytt9dzjyrotOvwFfC+cbl6PnYl8IX+f2pO1g+9nrEmG9J6Jixn3
inSuDxq79zo1fh+WGLCwFt77u6a8wYgRB++hOKTIS07D2FUvtUNOwWrqp44w5MSl2C7LkoWU5lZ/
NfrUmlbBL24sCm1olM+UMuIU2rAbZpvOs8sa6MHlPHhnl7yUC9HmLYh+F237UTIv6JmIH5LFotAh
v6/eukEVf0IQ4z47PmK3VcT/2oeGFdzCneQAjmeFrUSW5U+vp6IQ2FqvJ13YHwkWraWLffM1ImLH
JQ8BgAep7M3HkQywUzm9ikO/BEp7RleveoVMdnLcB5mRRcBsHaIaLJqd18Jmxb7ynxp/RaS1hjaE
V14Jn+mbX4DtxOSjg80OEf323jOS+ty400fbwDvEgqsAVOAViQUsrgxvWtIhG8bYF3V28F2KZx8P
MIzeSPuWsFhIdymIQppzmgcmYOPD79eD/f4ZU6LArggXz573XrqzVbhjW04o2bspiRnhwZEy4jh6
qgZK466evPk6MrzonmTs+yKa5YvReNO2n0diL/tapNmy37b9SpZD6EBpaSgn3QLlU5cwDIYy9kPG
VtwfjRgToL/Av//Bqz/Cqy1rYRH9Bq/OvuPq9Cx+gar/+kP/gqpD+w/EHey5COTQ2eLS9f+kNZH5
h4tWIPIITEa46/ooRP4NVYd/4HqEOMOHzGICJPMr/huqJrYRL8YFumTRYBD+X//7F31u9+Y//yxC
eeshBrJFtIEL9w1Zp4v70Zs1IZUB4bfsrLNg8NlLFHZVpg6tB1AA+UJgNlGnM6E+eWEZEyUvzo+Q
XdKGIW7UeM9kZwrbgomKLxp5q7mvMV3FTJSg78SWBsmfsWBtSdGhI/npSf8N9r38sp92LZvzERx6
UbazcXhsG78eaWGHSA4Tg/YMCUTdWakw1h5l2gUB8iaDqJnO+PcX5GB+d0n8X5czG1zf522+waaN
rCSBcKiTs+9HF3UfEG1Wjpwte1yJEokIQhoo31oTfiO2WFKtB3cM3EPks/HsvIQwKESC6GdWesS1
doWoDxzF7hExhiKDg16LgYZvme+WttXrvRuL+px3i5sumA5nhFXErb+Sraz02sMpnpnmJHjWhj+q
u1JzFNmW9p570dTdKpchl4qAI5JtG8RL0+GRZrEipxFUwueNUFz33TDs8LeYL2cfBUuLzESy8XP0
tg6l0IzTGFa+PXGEbQiOsQ6SbE62kD2mZAuoo27M1C0huKeJ/dmCzqBXWdBxb0QhyUcjJQg18Sd+
hrKzUJGxazeP9jgh5fRrW6bXKq34RdHsOUeKnlR9aZFEYW8jDWhvdp5aHRJuJhJXSBMDY+cHs988
2AyP01Pfdnx/SVdq4DRiaO50KxgQO6WtvjahpYwnx+55clmHwTWk51rVx7ZBHrQesU/XxCXBAKN3
GPm3zUBM9JbgUE5wpSWkI4MonXQh64Ao1sQlwk2Fs50tvuTec84Wfj/M9Dzj0PLH4UDQUMnMv8Vq
hr/a7CQPKZtd3oLvMup6SFHFNAdXm1W15Tk6w9rLHB5LZpTgGMqDHfdp1jWvdVys5c9YTZTpSS+v
JFgeTkTIFe+PjKhzJBFfQrjvjWBN0tN0mSbk9RmhCckcgEwdFkZoCM0ns/C0bGcWYYmcgQbDD6Zg
U492uUXLkWxKT1oLl1nNn2FJ9lecPvRmVU5qIbPVATFG3nuX85z498YYWFfT2JQ3RFEmzzbgyAHg
2A3XmS2CZ4E+9GvjmLmCoMQnm04wLMdp7MN1mi81fUXU8Xyyle/BH6uD6N7Abaq/tTNt+BtvDPhs
xjbg8U5Z5bfXZq88vAu8xBB4bQzSsYiyc8NUO6AGrmF/B7Hl3WUORcLLnM9D88g/VvlLoyZ1l1Um
EIeP3n9dJ3wjHfP6YU3nbH1Gl8brKQtD+isjnni3kMBKYFRiqx95MiyugBxlvS+aeop3nWk03UMX
e+qOap6FYOiAB5zZuLTsC+beZw/1RbOKVUe/P+ZglnlsqxuGF/IwkDWnLhxSmRMCVQeuAkiWa1w5
O6BBpIU8F8Ls4eEMBG2eRVrY7edCa8O4J/hby4vebo32Zlbw2ncl7cn0RVe0kV8y16yKu3jMITtC
MZeAoY5z1ONSROq54lnSU/IslTlRdkZRwoNgBtUe4jJE5+eyq5BniLDYWb9+yAWyZbUjD5Z17I/L
ouhbiA4rNUHxYzOv7c/ZYKDaYvqU+g+qDAf7Oo8ho0Aesor6e+BM1lXqhxSPYVlxTaNIckXoaNLm
T63VQiBckb7Z/3DisC++tuwQFvHhsfba67oSwg+pbYw42gYlEaVbu8CjZQXTMz91MuCd92VrXeW9
dtTXcIhl8acXCNsGg5plQn6oOdr2dcX5oyUsBDiAx1jYIbG9de2b5jG1HTACVOzg+wb+cMjANHyU
LAmvBDYOD944xEu26acAo8FpbVX18AUhn7GFdZtu+DC6tTMk6dEpoxiNHoFkqyrDwcVyrJkM+qDy
DiA//uLLlksjA0an1dwhifZFzhxijgWbTH1smtC877zGXjuV+WQA9ax6AZmkmAVpoOmkwgNBgMm3
souDP1VCAJCwWnFN8NXFMLVy3hZlq26JkkmePGcU24pDakPZ59wxdBNPlptWO1ugusahuCL0qQ/a
myghfTVoCroT0svLy6xJyi923gWryOz6nTZ6IIBRYXhHXCkBjlNzPZa6uvBAOLYDzLNbtvXmKY+G
9NPoljdTYKp830pi6eRMephJ3bkfszr7lHR++QU30S7Ztb1ANMABtikLqU+lERU7NKjZasSafSGm
gd6QuF1/5tBpHoRXNekm153YhZlZf019f3m0pIetmJkNYu0Hg7pqfOWsEpAYwjOD7iVrg3ZTws8+
2IvZLHnt9hVJnoG7SU1PkH84Uw5sutYeAWSreh+Wcl6mXE59XCJGd4ln3eZx3exNFOsb0tCaBwhW
oE9o2vyjoP8at3MVDFeyd+NPUZP6e6PTxc4zsBEi20CHmJT4/pWR9vLMhj0fcOeaj5NhRTjtFNN2
7lqSPaHDruUw5/DnOv/zmI36h2mW+TkKI31uRRt9FMb1BlagJMJmlf957fEdeu9fSyJZV05I8j3k
o74BThELrDs5HEKuASSMMKU+x6zyw+/rojdD0terLhYkSLMtkg7ezmPdWKdBOnnRSUIpekSxyMbQ
9DY1xu+v82ai+HodCP5YNlPtLayHX+9uTGt/6KIkPrng5OypZsuevbBSPRWzYfzziy0jXx6nBTPk
rd+JxRo2EorAU1iCWtcLe/CVH2Bk2Ev8/lLvC1kwEoit1OIm5j1vB+kyiYKGWGzyAP3ZuhILK83D
oQsksK/P3WIh9Y+vZ9GHWHwmxIx54ZuhthXWLNuy8k5apfH9X0eQIPmLHG+xTFW6jJSjDx7nm9ab
d8fNLW5j6N15eW+L9blK3D5qe/cE55PqisQtih82VE5goUBVgQX5U2ujGvlnE0xb/eOPlEGgx3M2
8VWzPfPNTdfClaYqYbUPQ7ZkK0FsUxaeIb9/tO+XAlfB+CfCvdzDPeDNAixjexJx1vmnBOrkYc4g
Kwbhh0Zbf3cVGsrQI0+Q6fjbZe73ji09g3t5ZV74GRMkCKj/wWfiYbKNAwLdzmKH8OtyKyTTYbKO
vZMdQ6fFnomPYpwxIthC6bCu+kaN+oOW7v3+xZ7OHsZtYY/LZX+9pMjGeJ5K3z0Zdew/WFBPGc+O
lCIDdo5bAePXXvmd5hP5/Wt7v7PgogRlhqQNXKrfrQjM+TNTN0RfFwOrO67ZJ3sfwozO4Vj//lJ/
c4t8HFCbqMFxLHu7WQYoa7lUZcMPXRiJlVWfdceEtHQXAHzp4NTy1fz+on93fxgohhDbPCA+Z+lr
f+JijLDWnTTyrVPpQ2MRi59OaYaYy5hL8/P7a72iaL/25RHoBLZzbhAF4fuVtoxdTfYTprUdlNLc
qjwseQOzvGtG3V7VCPoZnsyUyWqirmP2N3dXo0TBuQOEdGkuagaWaAx+YE3oUHVqwfw/LPzmIy/5
9xsvshInWPhSMJist1QzkXlThmyRL7wCwl5nMSTkXBmcl8QA8KnlEWX9B0/n/dpdcgCoK4Ei4bm9
pcUkJXhJzBl3MkKDWleFDv0DeXmoK1uLIzNt4uV7zzPrSg6lfISIq62Nk0XqTna2LMnSHbTcUSXB
VEVfkv7jw4HhAMxJeGoO7+4Vx/zpUzElnhljyKqvdEjRbXr5k5UwrCcKRmQwe82PYJx33yakwmU1
AOXwiSIO//XblFm3FP1kjI9uTCw2Gp589WrpxMlON/77x/93FwM3IlCHeJH3iYWwOSLcy6P5pHCo
vskF6n+0SHQ5ntnQJf3+Yu9eNXcWLi7AJu44bGdvVl1VGFbTxeZ88smSx+Qp6/myWIh0ib+/kP1G
/AYVlu1yKR7gM3Kkv62MSoJulN8EExVEm3Y3Jj3csDbCrsfkGK/Y7tzkI0iImyBjSLGMIk20CZwW
LHk5BmuJV1ZWgBMYE80S80akNTpghG0aPlAWqJezM4kCoj2XBc3xxPTqphdIrasPNo/372cJymAu
w7kG+fNtKZQJ3CCCqutOtmaEPTE0OqPlyfaJOf/jqotMDr4Bl1EAkN67ARUiULsfFQKHFjoxooGc
+8dfPtqSQlOfXaE+xA+X0+unjdHlWIMquTgDhhYE5LdvSejKsWTruSdfKvdPMhPGU+vG0f0rIOIH
HaiO1KX3pVbK/uAAsN9+Iu5C0oSs6XDlZejlOb8uM7eE4wDVJj9ZeF5UGpl66GOLPqOSdew1Frfh
N+SMhbsZa+bNV1ECG0M4bZId7H6GzEGI83xnDhUooi4WvEYS2EdjMbT886tOoK38LkfvbmU3QT8b
gr9pyrxDBCWJSXUROvWtl3fQDJbPqzQ4DPZz31rNaWznpluhr1A33qSAxrqY+fG5ADiCwiHHZHFy
ZAp9Sahz0W5Mq6huJ9CGq9bvjb1yM/+GmCVD7+tAMF8ee5wozACDBLLjc5MU+MAbolXqts1FX7j4
SAQlbvWbGrNSGmidnVD2WWtkP96AKM9KJf4cgyQkE+zbHDElcXS+sKpLkr80wkertH5MbVgAihuo
ADFRaxYwFDuA9GacFf8cGBI6m18DUcIaijAsJgKGrkhIzb/VMvhX8TkWMchLVC51jWxYa6koPayR
RIcFRGElC7V1blVUHJPQUHeN0lV6A1GpJI8+kWN/28H/qTYwiljdtVU1xV2tYbRs2qG35I6JsLor
yBm7SHy/Lu7gIXQ/FGNwDcKbe/pPxxeDe9lKa4GiJmLVVwjc+IPcuvfsIdQmwQViM6NaO3cvxsXa
AEQDBwpCyPpC7fwGFeYGHATkqtcpQHhYzb6zhb/I3zjAhIMUNjniKFU+GJ9UnXFpWWhOrciEOSBX
ael09rWYRq+/szIj7TYFn0t6Q7+KTs+aAwwHYBC6x3Fsu6DYINwx1roRCOV8my3c0wlfkBAjjYQd
TFlw4Y6xNR1TpG0x56oFo6ZuSzCtsBk6vVclPeyK8SwoIwQA1X62hNeWqA09PjB8WsmDN7KWs+G1
DgCz5+tDtgfUkPpM4U5I0BHyEqarCJnVc61eol7HN4hyYba+QnBeOfBjnFRZn93c9v4ve+fRYzeS
Zu2/Mvj2LDDouZgNeX3mTW+1IVIpid5EkEH367/nqrt6qlWD6ul9A1VAFSCl4SUZrznnOR95kmXJ
ttc9uuy/PVbeRbVnXrw1kw8B66MhM0QxnCcrTMwiYwvKqSihn6KtiJXnchfJ4OJByiqX62r1l5m5
XfT6K+Lkadz9xCD+bTVDuuZH4tqXQiJ1qO2C1kdoKorLJFYxno86ckMOGGiZwP88/nxPM2TMmF35
167PPiIqzXwudjj3zf4KqRGPad0ZbBqqxeHCOuDX7F0RWml+3zeSH0SYzE52XWX1D80q5PxFz75t
gALx3bJ8CFoCgs7uXIknrygaJ9bAt5bvgcEmY4te3HLuF9ExBc4WamMCM8Xk15zHrAGyNsoYV3Cv
OGxzUIY6g+2/UpiXBDe7agBqEFX52MFVSRJ0GzGvcLc4VapnWr9UDCVxvzVrwEgCwdupNs2ZURsT
8iFgQLbqsZj+duL/Z0/6L/eknCp/qFn+BCU9531/+Yd4hX9elf78e7+vSll6mhSCF1XGxTvzx1Wp
+I1HDDOPRcXw9x2pzX/+ziI1f2MXyjwjBGRHapMb/Ds7US/4pTGgAkFUTPgMRZUd0jP9Urnlfi7d
kpCpY10AC/NTrL/4OnkY15o22x0wQw7yAr9jS3eRYeF/dKLxgpNrnXZ5XgHjyIjdA778tvSwtoZi
4XVWXnYDKsd85xO39L52pVotmCu5Xq+S3F/0tuk7C/vqAKHMx9p+kT4nZJKTYXHzkzoG84TzUZLL
u1OZHbLjozB8YCHkg/HB5BdME6+hi1X5J9wMdlByat2Z595rcKvyYwIMIFS1+yAcdt0xl8LPhxb3
uDCmFJGXOQa+imrpUq0eBZJF4xTM2SSixWC2821M7dTbTaFvWC/mmKT5ttbprIoIYbv7npkhmsOL
LXTIrtrB5siPJlTU0520fDDbfhpM6c0aGlmwawkoSx8I7vaoLMtaOiS31GjErH4czI2RsRM/Cufy
J1O8z/7brMqu2XvyAkuFSgZxfckIdElEzyJLTMFqB4iIPUGWZVR7CXYpds7p13pd0tvRX9pti+03
j3p/kV0kUhm8rXoejG0jpnnLQQeSyls3A/93OfPxIxZyvPGDwuzj0kztQ0VlhcAVJ8OUIO8ma4kh
brWvVW3C8Qk4QMJdp8aggDLvyStVTzvpyO5OstXhhul8WDM6b2NjCZP70Vvm57JzyzczI0TGr5os
tlm4xUNeut+NZi4eqN2R/oez3DShEe4ybN/HAfLFO0ieMsLNjZrKV80xD5vh5CTIrISoHjJEgPfj
zACeCRsRqOglIeRN3gns6nEOlyfc0uQ2GWHYf3UvFucabMFmxgJ7LMF2b81pqK/o1HtIflBoWcRW
z+2It1oaItuncxt+emCkqkglqrgbWeJ9pCMyK5IZFvMmXII1i4ZCGCfAAPytxWzMe9XDxpgAoL3Y
VvVUGJ317gEESWN4Gp85qqQXL+ChYrvq7MD4OMe0rEd8ZTOcA3v6niR98LGiLt+GXWsuwPfS4UOt
/bZYOchENjlR2U1Xo5O5txU62Z09rugePYRWB8UReGTt552ha4n32dIAofxmopqdhmNYlBi9nSVk
S9/2Tz17/Vt7cttDadf2FVS++YZ9GazgtHPJjcnEDfL+4k02WfHOJ1rt51nbV7pdq4NuGpgaRBx8
dqh+kzhRqX/Klb3eSXcYr+uBsQ57MTFGSRf4D0sxcMQZhs1rBfrjOViUfR+upof6jEfiUM0qMaIu
yPNTAzboVgeaqGJl568Ubzh97WUyz1055uchK+WTRjf5CBu9O7GbbbYGBMt3AjEKBL3ecDW4Lej0
WfvFyVz91dqJOqvvmJQmR0ISpv2wmindQBjslBzdH+6IPptWZnmdC6ziaWgcm7KroVokZxaeMDl0
ZkZTyCJXNOnRCrurxTWXOAntqCsd/U03E8VJSYijSY8dNW6H0Uf04GPyxt9ZmUlGwuzJr8Bu9JUp
p3xXOehgvcaZ7ovWBcxF2tKhVdq+Zxi4vGksE5/oFsZ7LkhyO1N/vq7+Ii6uhnrDczJs2nouoJc5
xb5zCg8/jG7LZ4J+KjoCwdNiXBJu/LL7Brlp2K9BPfckPZv2dvZmB66CGu6AZqLqG6leYVWOGWAB
1/qxAuUygB0kmlsZCS3xh0+AEsYzvqK7bhzCG6u10jcYudUeNJrcwXih8MHebZ69vDTP4VCGN0Zb
W/fLPGoOCoJEr9v24iWo5ttK6g54FQ8qQ+kUuS+EijpOpmE+5hT/p64FgcIOAveHtpuzlkOEpJRX
DbJ4FB+UOpZ0xKO3gFOOTQyacS+95ZON+6z4pQOVR7ovikOPV+Jr6QHFp1I7cZYw4pSt9aVg03Cs
epeZElFaT0IV/UPqD/4NHR97QegwtENLKZ/7Roc3s+uv5xETwEfXapMTTUwPVd7KNOLp8a+baVq+
AT0plpjWBItF404nI63HfdKL8QYPhH2ChHLZ8kn5MmEduJvdJdksMND2NuToe0627t0Ldfs1GBr/
x0KLUUXe0COvCNNvUzkXF/s9EYwYKSbE3FfL3Lsb3MFDbLT8nHFo9MYxEGUxRWZfjR8devQKPQVq
FmBQoLkvSakvRJQN29ZnI0t0R57ErleUPxqHrofwD/kapI3nbZ02rb/aaRrsGzknZy2S4GoMGjTN
86qOWRggVCwRxuP35zypnKG6GRwTx1FQ9+dSLMNWE85H/quBLH+gui2c0r2ZKh9hydjoVyI06Fc6
0kbiHowpKFh70vdd2gfXqxEu301bV/piRuG4xs6WXlXTYDxlmeu9Ix3l1VMSRhtBxCzAok4DeZPr
mpAkZQYtrIbGviElh9zvBnNbGVSLiIrEDfb+0P68J6Yc2XpooP4RJEEigg8+SobSOzO3P9h7tWcj
bdzHIE17ivvZvp6G0OE1uFiw1lczBpZ1vnyA7PtssV8HjZS/yS9IWOuM/6E4phZKSpU17V2bWvaz
HwzjdvaNaidl6+4Nr2iQJdAmMoGwWBLnxIS3docAyOzvfYCKn0OmqgF4Yrdu9DSGj8Itul3D/HNn
0sU84dzLnLg2OueuTCQEAmucw/sqBSzJsKiNJ9O+DhI18bHXjnmWpjgPjjefwsEKtnSZ8jsuEWtA
IT+Fh2SQ/gElV0fadb/ETbL0d91adUSodvKA5tU6zDArY2gDRjxNa7juE6Aar9QC1tNshwWqeUzq
P4La0O81TORdUnZvrqz8rVGE97YFrYffzxyoO3AEoq6f8jQqhgJTQaeMo9dYPbIqx1MJh7ZcP/NO
1ZiRYe2dLD1v3JbjjQQ6EBOp0+/qonTvEmrTnSC08EqD9ih2U6D8YmOTpF3EMy/hGxuU1wYH2AvB
C/UtShyni5PVdPacd81uRPeMfQ3EgpEL/2BBv7j1hU83bfr5OwWa17PlDihAluSguyKJUySxVuQL
JcqjW6Ui5s5GDtB2YxYrZy5ctrEt5evYo1MwyunBUyqLptWejp65oGKAHsFzwniSmyP0v1H4Zlvk
q9a+BGJ6Zm1IMQ27fm7gJZnT42hW6bNZttWzY1EDOmm/OrELcu+2K4fwai09qpXUTY7gPjVibeSH
qO9aTjDcF8kRoa9aN4goilMxhKFEbyByTYkZtodaWmn/3cYz2YeoL5ihB+SISIjHIwQRekN1cqtM
3iOSs8+Oo5abUCqxCcscHW4q51PWTOs2pfB/W73gqnC8p9TDLaKt/IaNguC3dE516YsvgLytCDR7
FcvEY6bk1+y01tE6LgRoR+OU2RupwXd09vqhMpCtvnEfdKRXhcBBwPsLMDASAEw7NNPeJN8kLjEE
zbQIV3kl6m1FwCEfi70D5O3EYR/qjV1R3BhVDpImt88QYd9F7zDVGQcNnqesoPcHCjBlxYWppxBA
EzadwLa7iDlBc0ozae8aHeyytFlO0MFvs8WxXmyFUCUO5raOTa9RO8GGNV6NGQ1dqe3N2i5D1Do1
q050+mte2O8LQ9R9ka8dDK5gHyaufzt7WRl3XsOUhdvvwyB1CtVe8oQC0Tt0+AVPrtWb56yu8s2Y
Tk68Bopjrs/yY975CC76YY2Zp7vx4ugpwtOa3jSo53ZhWSy3rskvVwTVNl+Hmj6hU0PMRPxfhdf/
OsJFqGvBusdZj2L2z8loWeIsVa6D/FgQ9EgJN8NWVmvAW9qFmPbomI38JFcImIzSoFL+0DL/L4LX
X4bjF5WwBbAd0H7gks94USb/cYu35o3ylrXLj2KGpr0WCmJMXmXYw8Ly4a+/1S+ri8u3ggDHv5fu
98+ShFzmhYc0k2/VWUA0eUYWlGBL2n7/6+/zJ2PO5Rsxgg9p+pFCe78SB8t2WRxV+ulRd8myY3Xo
HD39k2ydD3dSlSxoxjAzcz70+qO7+GZ4qwAkIhr80lwnGT/dX/9If/6IWQiyj8IfcNEr+L/0/toc
gmygy2Bm2axnZHPL3i4uClanCpnQm2mmPrFO8jkLSOo/v/d/5kf/en50uTP+SmePo4xVwi/Do8tf
+n14RK5NiF4BfdDlGf0fkb37GyhQhPTcxf8YHTnmb1h+BA8TnkOep8vX+X2U5P2GsshiQCAA+bPA
c/6dURJmrn9e+rDs4eziIUKlgZQIm9s/P7RKeDj2ZYqW1zVnGeFr9MYhcpCJLlHnOeO7mdY+0lu3
fci7pblZCbqKZICENW5CXWyFn5uPxVCuy1ZZc3mbUWCB9jDQFoa+2s9hbp9w6YoIaz8cbjdgo8xz
ETrQ/ZBMw0Bws6uxmtprMw2FH7VWdY3XrrzzWzvY12aY7RM/8fdOSRUbp7UB8ZNX2X7NM3UsmS6d
dU+ZvkJLMdBBsrEBSQewEYe+95prq9Wxj0Mz5k2YxjbQWlzY1nCATpw8EI+JwS83pvmoza9lubYf
flkF57W0EwrEORioAViITKM374jE8W6nZA5YpXghsZ0X3OXx4nA8lMoyPidO9x9+l+ODJpPmCF9C
fU9nK5FAEjtxl2edvsC81IPTO9OpKH2T3QlHAwEUhfW9MFszLlzkt+C0bNy9qJpvUrNJr/puNT5p
s7HW4Fxl+r/K5rjk8m1k+gLP9KL0zYLxOeuG4TEMBxB5BFqorxcJ9ZsyeEPF2nWWiKFGoaO1Cdne
Bw36CrZkkUXqDaHBYenHrOzUh2Q9pJl8TK+86i2udFN9rfJhOIRrPuwEbdjnaurqOjfVrbGm7qlU
Q3dSybpeEa1Arp3r9zuf2ARro7x8wSK+aEvxoablW5iHQFm5SpqvRhYhszS7ulqEn8DPqD1+0Tks
SOFL9LXIXQO4s5ntsXlWT4ijstdyyDmgGQ3axLKS9LCt6TDFBnmE2UWshUs0s9yAR6kcfdZOuPYA
Ak0bqIfA3JCtFz1XujAvm/omo3qxqegQlE8/8sLS1BzzRT/QVOxguiJr7nKk4JEjF/86Ve26ATmJ
s1gF9bkDqnFtGbagkawn+HaMMvwlogxOX2B0WB5tUep8lfPkAOhCZbv3K8WfQuF8STpkXYPlIt1A
kxQ3CGHD+zRZsngKjC1Eb4h0y7jxlHuTV+H4CUKzPBJ5geOhMIxsM/Z62TtNNl+t6+D1rDmG5jls
i+SNoITUOCXSksU2bHzxTU5mr6OMCICHEbRbsh2XUrwPzGubOG2kvhe6kV8Um7047CbxUSob0Oq4
DMtDj7A2OABjJa9aBZSkubX0gKdthhHJAAov0omwX+zRzK4k9oqv8K8JD2YcuqSxr5g3dWkTfCkI
3jmX7ryYjPbIj17HsjXipfCTC8SxGqsN/WRLgEBTf7DHCp+ZPH81zKnbeJ2ygVV4y3e3Uwu9hhBt
s02CpHkrUt2LuFLkk/BhNep98Im4jYCLd8cgaQfiLUYK7oEB+vWFdb/pBnXPADRkjpLzPAOrIBye
Y3wbsGTFu80gdh11v5mdLt84WaihKwxwjFvhn1yzx8JgZ0XAdWB602rNa03ZTLOJGDD3I6DLBwsb
/L7NzXLeGOGQOPgmlflukce6XR3eqCPkDbIEmjovaHC76pguBDmUTsIyl2A8ArWC3OHC+nXxCltB
ktAgBnvijZboY5KCRQcOOHVfmBKjmXVQTRwwmafgC8ylv3V6ZXy2rg8aohfFSAO8cBukYRpGhW2F
ACMcZ9wZZI98wfI+fZdVNr0vTiPONh1cvcVMGiyR7S4qicPElhTUYVJuYBTWG2H040n7Q2jGwuwe
07LvNtRy05XyiOmqUU9vvMY/Od1CAg3pv/chsHNqY6LGipLXZiscuZ/N+oluXe97Rel/YUOOeG8Q
SCPCX5o4HEZvi/Jx/bYikK+3oyC9oLU1s942G7G/mEFxO5tgKvSVU0mP/HlHTV3+uhopebwLXUFp
vgVLSaseZYrVxAAYe+mL22RmRmmFhXcrCgwKq6jUg0fWyoMn/PSO1+JMP1CuR2r5F9dpmgeJWOZB
iz6xIjMvkpcJKSgsdRXoqGEoe7rw9F8CSBq8pIjlfAjw096ZwE7usIAxnUlrwIx56aBNqPu4HcnE
KVyV8trmyIvneslvtBXqnQx8STPc1/VNEZr8uF5JgnZfZVwYZAc86myRIqF67xr/i3e7AsY8u26T
4JtYh+TRCZR3LPJyesIgypI3G5Psu70ayy3AFF3vB0O2KAuW5CaEZP+4co8fU37xzy6XYAQW5e6x
1EGQTeT6he58BocgjfWQimrZFc5iRbMY9FYOJHWUg8v7SOdivSLr0j9mhODBASnucHniWZCWfZu0
Ve/wki2BGK7JsfUK66zmNm3BnjoXlIJu71JsKfvL9XxS7SyuQXIyGncMfw+E3bgtybSxt5Y1ufdV
uGbfkgH3Tj4b2LKVnHHyueZASAJD1XurVNM+XMLwOArdv6ikBbAr3PHA8+QtEXocFdmdH9Z8RCAp
WYAv5mYogG3G2g7l/WSbNVuWwibOhX0dEP8cbqisnFtd1sl59cP52HMwsocmJRLi5KfZ5uGn6G2r
jdzelW/E/2RfzCkpCXwxuj1yKQMs5cirhtsv45B2KtuNyV7xd/lYlHfE+UxfOt+fNuUgvHerzYNb
a2l48rLLSxMdtZXv12mCV6OUZbWPzRK+YVrCODJmBNxjEJBaxGYTWBnz3yl8z42kfEQ71Ms7T7HV
PNg+lqto9bySmIJCSPPa8qBp7rtQNKbEWQa8NObg58q36JYelUw3c2iD3rUzz991oefHGS6XJC7S
6X4VVltcDarqazCkRvbmdrabf1gej3iMP8l0t2qCRok1iUyn1TsLMdO/79sUPpE+cctaqjz5Y8OA
4kMm6zu17/xKKl/zWYyz9RIO2n8SMu1OOMCeZOMv29qW9dGXfRf7Gp6E387k8a3vvAB/gMr/KAbv
3deT/opTgArCIWMm6l397odGcfD8oLojhGo7ObVxzYeDkgIOIEuBQf6wV3dkYtPJkim7tAOMHToH
asBA4N52p3KJNaEzMupUmKZPgafVtl6t9T5jiob9BdNzbUT/aaGaIR+Wf9lC+QH+4b9oodqGvPCP
f+6gfv6dv3dQ7N5/QxvmIYW+GB8Q4P2jiaJVIiAQZgVmZIF81aJf+t2pTN8FVgOlqIcencgAGpy/
t1KO8xvkAlzPtFhI1XGH/DutlHMhd/5RP4d0GVADgw/ClYOLoeAytPiDNLVb25JwqgWAbsejF1dG
jfIDxaIbu9Irl4OPr7IhUySFG3vxBp4JXjPiKk+zb30SrC0L6NoCBWxmciYISdbEMPW+97kqK9zC
FQ4coqG65bqVpape89WR122/mt8KO52J09DlrCMTH9kl44s36j43vPbZHwbfOvYyHMfTbOdqOiuG
XNsMeRRlk1UtGLw8ImWYtMRCJ0PkLsa1qYnqAFcXkKtTNKu1kYv6MlLJ85bOQCePMxu1pYBUhIZV
u9HPPOcwYOaxZXnvZrHjZfmZQPXpyJ7APxhKq+PY1kUXsWWb70dp7K1CW5vWCsk3mO19ZlQDNsy0
vfxUy1q8zi6vA1vb3UbjUsxCwTa1WBnwig2hesmw0W1VsCdDJupyxDaXiIEWaQ1zv6RcRcQnz1U2
V03rZeXuCUhSf0eqUuFdTcJ3P7kikNCB+STqafVIIMdT2BvOla/SudwWijxBZyLtZa+CLqu21mxN
Z5DCRPpURCcvNOfNzmNVN4LOcbJssA8FSyKkqnFfwjDzr9jf46BaY0H1arHDz0pdcMSTbo2J6yjq
UoQja5MQcByiH1rK4KeKzve7TQdz6H20LfHQ9xiUK1Kg5m9U9V3xIyxE/4P8aZZGN1bTu7V4BNMh
drzwL3JHhHb+WzdhPWNtGI7XpB2VJ6/R6Bd9VSbkale6OOZO2NhbVZX3FNZqa+ZUj0lWTrf9UrEe
BOnBbTmX7WbpSsLoWd2fgqJsiWgy1x0ZOeW+JEJQ5N38MHjaITvBqKxNHrJSiSs5pKcgoCyPHZur
HVtFkBxYtI8DGdiLeyTWXu14v/YfrdVVn9Yghc2MtPegrsnLfj5IgipKoa/bUdOH4tTbwxQ5dlox
Es4LcXAa/SUrnHGI19Zx7wyuoEsT1qVfUuWYV6Dc6h3ARGM/2k5D2qGpzqgjur1YxXzftIMgrLuk
qnRE4sPLC6DDlZZZXjHil+B+UHhQ5XrNcYTXf5ODy6IgGirnGkXneqIKM6O1MNlbaU4mZReIVGpo
j1V642VMJjba8a7x+GCpnsvkCzVBuMM2PdJV2s62lGVz0sLvnlGa3pA05t5f7uxbdCLmhokAXEQp
zmtBQ8mhPcSB3blsJDt6aMfuzB+tWMzb1i3Tt7TL8ehJB1vnCMWmrzzo3rmX7otiLPd4fBISgC64
O6Bt+85T4WPqGMhSgApcE+3yslrmbWMXMvaNxLsu19FlWCvpuot+enUlOPioKOfpes5t6504PFbl
GgM4483KtB88y9Hs13v7hwE+so4HrsauXIvhCITvEx19GKscZcTG0IsMo3L0nMfOnuYstvyx/XSC
JX1yCyc10R8p9+tQQ51pwr7na3TGEVkDLlRQBpHUkOAn02tPJXDMOIAbRZQhmlS7SYPD7HqEBJB3
EkQaVuhucFPBja6H/EqEmX5iTVfGFdfnqZ/lPbd1+xBYC0GKjIrcMgkPBhBteFi29E+BMrB0kg8U
fJu9JrsLqyAHiNs23xhwhZvKpPSJOjR63nZpHULKTEHASvEw1Co4LvQum5K7+1GQHlWzSFssNrB2
Ek/D+hyYzCmW2U39yPclJDc8FhE7avtLW6UgGzNtbOZJOAWcNs99BzgUbmz4ew8t07OYdnJ6LbOe
Eb5dtGer6ph0jP78SQDXuB0te/iRlpPB7kUSq1ZlPYpjy36zkHPfroJx1Egiy93SuO1OVOlwZynV
XYG6Mx9ZlxFkzRaulLu27dNt30rzAx2q2jizbh9g7gDmXNgD4ZLXRuSwU/oxrwhAmrHx36EXrMZm
5dbarrxy4gwWjBdB4582TcubP5gYe/jB6J0tuaYxT6TNokxYzxgcuqtgcrNTG6qO4i0bNwNWH65s
mC3f80UNj+6YygLwTUK4prlUdDmiR3sw44sXRA4dV7UsOkah+504VXvLxiGki7Xa81x0RWzYUl1j
9J/uK9/YsnsPzxIbbB6Rip0l8PKN8pyZQm4E85IvVT8SKNBX3dnvguXRnESPvIBs0AcnnBkVBgge
2jnJWWgnDqR5MiJu1diVrzWr79c0aNRdQ67hS1cm+ZWe8R1nCL6ehXKWbWa2xX5R47JNlkGi1Wjw
bDv8tuy12SQOx6ZaR6IpfP0M/QT9UO70zcZgrx7jPyP8wczMO4mIzN76zDdOzWQwBq3LablymR2W
gJ6A7getY3Mdh+nNmX03ckcMwctcs/wsqMBPIhfep8XXN+I2afI7zH9T7BVm+Lqsbn8wnZWDPiDH
+JKd0uc7tCHetY9Y8olITUWuDvaQMkoTBhWbYJqvtWzVDgUW7uf/FMf/p+L4Yrr4q+L45vv0X4eP
umObqFhh/S13+/jtv//fT7vGP5YM/s+9AXsqXDZ/2DH41m+uy86TfdHFKPkzPvv38tj9DbMRhtAL
7O2ngvV/ymPrN0A+/HECywQV7b8Xkv3rxo5NFV/oYvIz+SnMXxdpjuHNqBoJmoBPgppw5c1teenL
Hy7K/2ED+fObYJpBH8vv+Sfz4tCORoetjfyMEu3+7Pcr/IPRjxF+Df9iDUfv8sdiH1g62Ggui+86
pm/+ybLYAkeWRWqvh3nM4SNUOQWEBRQB4DgDeLxUh1oo3B+r65BWg8Dzr3/TP11OouzwnzKjEALZ
8a9GJKtiqTt5FgKQZnqyav81QKXy19/iV5ExbHGLManlY5eEfeb9YnxTyli0mQh5cMX0BO/khWKs
jTW+bcpqyV36j17vf/nkcBb+ekFxf7JjpUVzQEcBWvvn7gk6JhIYSoADSkvCNMpagMQMjfpUukl9
qkbn2fmJzgRkNIDRtNuixh8Wgs6of6I2+zbh/W6lAisN4N8jeAiwnGM7hjImgRJcZ0+130SWFIAU
aoCeikHb0Spq+6tVTPt07Ad0VhckkRpM62WBH3WRw+p6w+zCvsmk5ljOSnujzWV+WWgcrqm3pjSy
LV/xUpdh/eQhPnklPKplXI5mMklJs3QH4ms8l15wdFRNbCjCAE0YbJTWADsu1E8GXK7cjXpdj+ho
zrowxp1d1z8cv3poc+eTPuN+YEdCpxHUp86cv6SIC/kWhbfl3VxH5HWum7Jb5b6UFxhzIzZuX0zf
KT7l0SewryPxgQKdYt+xCJKb2sm7mWf7oknzkpOV2i8+SdWnIsuhzfV+x0RrxH1jhHCg+3yziKJA
GC3Tp8FzCPMOytgMxxT4CHNosqNHkpyqZFuAqzjTlMQ6wyRP7vp05aKgLrdUAsNCMOeShqiECz3v
ciA7T9LHw5wF6HOtAGdMB9LIhPMl6GeaWSnv2Wl84zUrR3VL4BFfJ8B59tSKksZJ5fpg2gRJ5Uph
hMJwnl0ltVTnlmBYgsZIqWZYxi1SS6aVLdk2xdQItiDa2o15Zb44LdGe8Fnn2MhyS7/r3JQijc1F
XEPRSZ/yjHqqyeGIJqi0Npn0LsLm/ELQgFJ7TfSbuu9Wzv5a9ddJuNjvyJuGJ0fb5UEamTiL2fYO
dcO9wJQs3+mhmfdNbb9nVLx03blOd4VvzwD38vDeZDu3B2OozmtqtHcXfrLFsueMprmTbGgqc6cm
iFWt56bwr70OeOvs5nsVOvoKKRaRDWvm3eWs35LExveYDL5ABJmioiwzprLu6zymANYTucEOdk+i
6jOtJGf7WMCQrckMROdSAnoZqS41c0DwQ2Jv2cxHGf5Xh6UenKPb9fJqac2LPSh129t64dzgjmb2
Aq4oNe/tRC4fPWqyC8OouR7TwrgaUs8CKRlmZMkZAM6LGrMOujh/I03Jd0tLu+V5QW4ct4T/7ZIu
w/9qBMl7UA4NSfZpuE+TZLqaqf4ZDmpqFzT68L9N8kpLJnSEdaDyTPQck4ZKHehV02m1MnF9mXLu
kgIOVtu2BWUT6Wien32w3n0NBSvrdBjMh5wV1cEa7S8+n6sRVOlj2ZpM4H2utJ2vp8FhiTwmpSIM
zBg2CUlUGxlACPLW4mz0srunyqo2uNG+Ae3pA7Zu5RIFSToeEybyWzKC7+dF7wam4ofCQGfbsnLb
r6CT0Sp68hnjk8/Eup+MTQcVfcfW2v7oR+A7bdZ5237egXq3n1y3C+NGlMjqG3/s77TR2cxlzeCY
15O9J9UR9dXIDCbL9MUy7HTrTVKVA3LnpFueWxFU17yQVvQ5IQIly31XLSs+KwyMaKK4jCGzsPM1
s2tq2n3GAcDSnr49Si9hbFUtmpu+Do7VaD2XNSJrKxHsEtGjwfOmEWDwsklKIzinSfk9YZfLWqHf
+tpyPrRJvGGh7fG2c/o6BPDOs8crwbvNl2K+xvlfHWH4qwMj2nLTTuv01s6YraiGLrgNNIxLXHk8
QNHFfMAQxKheBV5v6tPVucf+6KEsY+Qmqrroo9atbJau2bD1EPzxnHjzt7peWDTIhgqX/PYSOeKL
C8L7sITIVWOpKh0Lh0hwfPXutgrwsevVd67JWJwkG4V1vK37wDggyfFiKf1PX9hsdkbA5BuZuMUx
KAL/qepnsccsVyOFID/cHxfcqSXJ8kx3sgP2Cqi9s3YPLuvJWy///+ydyZLcRrZtf6XsziGDo8cz
uxMg+mwZmUwyNYEllST61tF//VseKemRKRn1NK+BVFVWDEYEAnA/fs7eawvgrloc/+rZWyi+y75Y
Ei7/CGROsHIRVonmnYtUPJpgrEJbF6ixtT43HqzW2Tq4Tz/1GGZ+nUcg8w6Z2J9kZW5g4E1pkDVd
dzuIpt/lZcadx3z0gIICFDWwuw2b57eKfGQ6BB0pnnEkj+yP03HMTNaMN+p0Ly4MakPxqC9b/X9F
RP/UAYff8Y9F/ulrJ78uP1b4l5f93gQnPsqnlU3tadFm9uFY/NkEd22qfBY0F3GQ/oMTzRI0uhGM
KYAtXFnTopr8Q07kkVSlsmP4f/C26dAy3tE5f0br5GTwrorzdZUWCTTU80At8Tj8WMUZLShCc7C7
AzHpqLirzuy3yPK6/ArMI+kdOhLYh9iW2L70NBmOY1r1H5KG3PV9nglE8h1R6ER05nQ+cHtCGR6w
bxnNHIdxDEz8A5J0fa8k5ID36RCsjAlJWBBoVZHiRI+zUdmfeexfCvQZMX/V48jz+dDn9fpBdv4j
Kg2YmBUHgqAmm4/wS4EIkzbeejNMynzGg0zb1UEg3je9/tmH9QaKT0uNc1VN+Ul29DFrYkHe1JuT
Q3/Bst35FtiyZGIuxDkikmNbwtD7Jo2u1lGCmshOxxJhPgg+Wq04HPC3jdAP10n6hHmQpn65UBe8
SucmX/j9U2zFkldPYuyONnpkb0+97tdhVg7HNc+s0DVxTzAImxDbGBVO58Ap/dL/NGZrG4dV4emf
3RKnntOMfmgb5EKWzNnJx5L04jUQ6qvAjhdUGTprmfY+bEMG70ECB8kOUPrQ75okB5wu86iBSe/Q
nofBRHffQwYMgMuL686Tvr6fbFE8LXnhEkITD+JzR8oTEfczJgF2jWS+85pC+7Ymkx/OZhudiClO
XjUWy9sGVdr+8vmk+lTc2d0SEGDUHY2i58e4hHO6DtP3nd4N1X4YiHCsPWIjyVTQtkgX+i3YUeXd
61ODbQvRSBIMPVGp15iYkwSkoMjXgyOxd+wSG4Lj3lxVuZFFqxZUWp2fVqs+jp3FLtlnI0tlGhuf
G9yEzk40i6fvuVVUHmPJveA1+SkbpNzw7imCZmmnqD1s+4EGb/HUgfZ8ADy7fG6bRF57lek/ZrBK
dgkae2dDIWqeEELEV1GLnClblDsYsOgVR9aUCIYsZ6LaU72PNV8yW21ta6+GrPZYofCQ2S1dcMfv
nYAOF7PRalr2niX9fVEY5rfJMTGiR11Z1sDp4GZtYgOJwM7P9D65zYuav8snwWnn1MDlDVrzCLAh
3nW1C8wfZcc5IouaMOkpD022kM3a69FN6cDahbg7eXvR+4K8m8R8Au+c70sP+zkDYDKAkaSnpbfP
hS4f+tr6TMTwcF3a+qfKmxdiBMZWtZKHVQPgB+KvjIk0BuHhODsiciPam4y80CIj7o489Oiol7u7
dS3qe+msBFJoJobOZcERllriNJC1HNC0i7cl9NvDSnz61gBMfsI5kxf08ScznArb/MhAhUNiuWAS
gEgrgwldW2CBZQsrA4wTNIEo31UANrZG3atQeMIpwmGS2r5tTHmDWADZiUe0dqVN9j2NZYNx/Ijh
R3cJHuboVhCj4Wk+JQJm+GEzzbr7eURkdhMJEf+2dFlGEweg68JPvzbKxgr+YoI2VJPgsWSQDUKd
17yscHiphTJ49Aci39uH1teJBp9GkWyHZDTJK8qr9SNeJJ1Amza5HTkkQJ1qahil9rI3WpfoEXxd
dR90caNjGQVUSw5l0ZN3DdhvC4wW1f/EQiHgVE36ZnSc5WqKmvpDAmnyk8/3N/HNr3N2JFvclRtn
jclVxcTC+ddRjvuJSjwoFQYg0NsBm3Hi1mAqqqYLu8JIHomH0FdO2bTbja7MrkY0oISJdiojJjMc
8mKcRoZE9cz7RI+rcFpKyPl6u+3SxUAq2bq3NUlWjzgAWPwHg9BXf5ozk7coerQL3trdA7RAVkCv
n/qQxRw9AquSdIbo+bKytHkfffPnMj8VNU8omGGBoFI9RQ3ZWg8z+p+nbiq9jaMhtUSVVeOiw9KM
zrN2qv0cszwTEGFYPA6TcUZTwhsxQJg3+F/4JMVIPuikw5ilu6v51S27/XIrOxTim7peIdkOyLEJ
N7XfkG3/LZf+uVxSHLA/m0h/8eyrnujN1zn9rX5XLqmX/akZMJVcGpwMwZBM+MnN/M/0Vfb/+z+E
M6MMwKdA1UNZpMjnf2oGTJcXUdv4Hs2sd/USpZSBIxcsOaoulNP/yslvv2vj6SRdqCYioWk2ZwBa
iT+WS+QjFxBXquy6M4Z0ebEYaIJgstze2up4O1nszIlz/3JI0b6U2rE2ksbuVDJJdYBeo+8R2Syv
HXaqMtT0xg7nbBnXq5nAlq8catxNCuqtW9tDxSmcGWuQF9NiPeBaWb0BXN5gGMwIC2zXPNlLTLdz
C+E3S/w7PdV698NYD6MweYT6rlkezEvinzONvf4MvqJIF3UiVgyQpNar8pQiVAyJk+FEPjIyhGcb
k3o8J9doh9rGe0gMl/DkLETXzpolSqune4fZrpSPEtaB2HrgAgr9U9q6PRm4VTN6BvEyelnpV4Qv
5Ggz9fa3RJPdzm2b5d42igqB5jJlvNRZtPXXpsIhdvPf88r/31BCODRhf/4APlO6v3v81Iv+OK2I
X+jeGR4NXfgXbxaH3x8/1//Fxd9gOShsL8IcGuz/byahq4eCWSrHaA+k6p/HFYwRlu9z8BEmreLL
8edfHFc4K/3Yw7+Ye/BL0V9lavC+wy1Gpx11Pab+A/eShnkV23cm6tLbtZj+Ja2SQFpG6z6WDQYq
FuiOdz4LTi0I9z1RHS8w6nVcgNdRZTwtXIFr6AP/hA975+tQ7wfBi1xLJYfiVPhuZaEYNZhm6rxf
qdjqk97QScnYBm/7Gbxi1UcYXM2ZRKxJQdy/uw/+ppv//hTIm3MMBIRLvqZLX//dl201XXIcok+1
dn3/WhYlK08hRu96Eet8BqztP5Ei9k9f+S8DC96Vq2WCYlX3mrptvtdf9RLNyOS5cBlKMd/nNIBe
4eWD//IVMOnfI9rIWBDcpLwdnEx6ze+HMJmuzY3BqZI2TlRfuQoTsXB82paeCdw/Gp3nn1/W92EY
DJ3syyyGcR0XF43Zj99wkUJf42geD0M9t6QIOhFwqnVldh54kwWNcEGqe+sRu3x0kfufASZUT1UD
eS9MnHwlrM6V7rlfDGMIutEexgBuhLymHzh/XgzvH+4C2/3LfeDaiJt49pns0LZQfYfvf5EKcyVZ
cv1wsF2g/48aYWrRlYwL5NJxrZgTbSymEyXxUiDp7G3xyDO4nBXp/WDoMDpOKRvDEROo/RKbsnMC
IpC5l9BoA95bPXE7pwnpZ6NugK+HHSJuS4OdCIaXolIOhoR+o3UpmRKLARS7sWdxq3UuYMsBQ/BV
oy3z+ZISEaW08oK1G2v7i0eJTfhst87j1stbI7vqTHu+d1glnE1Kepp/ADSmfQIU6pPF1lHyHruI
cF8stHIhGwiYeSLEV+7SGSu1QHgyY/D2R+vDXC3TdaUnsBxxr9AVoM8Dx1MtBB3TfDzGI5Q5DcTC
vZ+3nQeEvm2eh8yAxtPp5vEN0zaPY/PsQZS/17GllaHfrhecfuZvM9HZL15H4MgbVawcI7IHkn4+
azBSHu2edNZ0TaGnAbGmj7z48zMcOPZw5JEIyC5ZAoPV8U05+DInKyRcOL9Koycjy6HbDQg3XoqB
63hBikUdYSADHPfz6rX+09SS7uEw6z2nMcFSLbwScwd0B7yXP2uQRC+hnW/3asL4lNgDOqzDTZrP
lCEZ0cyBZfNljWVs5F5O0N5DrVvy5OS7UVoeVYBJ2QcOPeth2+O9/pSMk//kNaynG0RIwH9LDJtO
gPzYeqmlB7Iubnj4UcNd+2TrPjW0iBkWVCl3Bn0YLbQYsVx1yOUL+rz1fE+PAXjb6BhcUp7u5vkt
CSGu6c4wo7vEaSTCPJLDSpLA1KjvOpERh/IFJOHl+ltzjwR88Kxtkrvuhv56IsO28vXby5/pIzw4
Jew/1o01OWh81w+J24+bKfb93dBKbmCUhBxVQLU3BymzKLqCUEJG4CinYZO3s+efwVMKJHI9tdQQ
9HR7stueGVVjB16ZG/MDKk8d7UaEcmXcFSjWgggzA5q6IhX6cRK9SyAOfjqYcVL2qbZf9CGbNm0M
y+zcNJVNdm7NyCGokqGPro3VX6BfGNPruGjtiEtBrun9hJF6+iS5/MxjoNztJUdOPNZY4wPNG9Gb
gO1GPzLaXGf52JhRsp2VLyyq/GXnA75oldiVia+1a7zMvLU9NWsZpwMTtZnRUT0/OuBSLthZfnZt
ubXs3AGZmIjPUjfaDcMiJ4AHIu5Q7PTnKWkZavX0Gn/trRxNa2JKegKxn85Xo6uNB8sDnREMOmLR
QK/XW68b4tdWsmzS7HBPVZo4t41e+aRerNZyLaqpBPAxq8wxUP6o1Jq1f/UZDsIh10jy3XBz+xCO
+rmCAzdK2hOuGz2Zlewr+oHWxz6JCVXu2pdKuBnaL4KWDi0+BMJyXJVf0V0Yx0tuy9dE8D8C1uX5
zDbHvWyQhEEamBaxS69ArvGYQ5OnF/NULglzJIhVkOLscZzPF1a6QmHdNpZongmnJ4VxzKeXufbi
p8x2WDBrIwdwpGefMkxaa3hJtYl0CTzbJaDDa3w9gWVCXijbaM0sm9yRFMSL5GvEOzIPPBv0wIps
aJWN+LXsNG09rok1eEez7GAphPBkkeZ1AgOAY5jmlzUebWfbVRzK/Sa6nrQmvgc3kRxjz390k6R9
KvruZSlntfqn4onZELmroIBuGR+xztuNSE+4WIxfBy1i7od5CbCQP7kPTBxzTjfjdCQdUhs35tSK
0E+Ee2VFdecRFmxUd/NgzMNuhRBQJl6zqWcJvGAsEajhcmlxIBWWPTI8j6pbBs3Wl0KY/PmGHav7
SC6vEX3xvSkFQ9s2Ub1bPfCQAU7GAdCBzLVrSAADl66MSBKlQ/R5cT28clYFrCIx9U3GV9q7oqEp
shiRfK5nj1qk6W3v2pxgdeRi5GdtfWJbUiw0LBZWEXfEGMkFQWHm3WrzwrZQInTYaIUjX4lm8K/t
C6s3d1Y2C1ox81nGureJZ03dSrTH6PwltbjlEMta2joGa3qGYeZpNPg0Tk9SsZz4acKi8FkHS0DO
KyI9EPApbKKYxrvC388mmW1O0aTkWRg56303QotPRvA/xL1JoKG2410zldbCzKt554zNBCMrgIV7
IoB4luyJEdolULnueGMzWq2XlbbXQCQLy6TLhLIDQxrzLRaSTZP7fqo8sKbNZF1Pw0CLv7CJi+l6
Tb5WJrGGtDU77ghjbQlVKtgfZWqzTpcXNOXSInyEGGK7VAyLKQi8unysN3Zmm2RUEpGm4Kwu1qSr
toAdjBJgvu9Hat8SweVWrAVICXqjKPRQupbWfEOEKfRUvfPr58mgp3tn2IpSnJYN33UaFSW0ooHl
nq22KWCkcEq2mLwXSax6kZOnj64bxrMF0z+XKG2B9i0P8I7tZycRLKxLh5MUxspMsxxZtopxEfHj
xBl5Yd0kV8VaTU+yLrrioag1/dQMifat71p/nwwTgcV8ZqqcVCOvyJixV5FuQx8hbP1ePJqdynSM
VczlrnMtcJrxnKor2sKrCqC4sq0PjQcmC/1CXz1E6hfN0Ci/rBeIbkGC6q0mWk4NvbHqJKkiyNdS
ZqN2pD8JbbEQNrFVutODY6ba8IBHGg1ymE5JnHhnBry+w1bV+CvwDi9ul3S35KkWi4+ZR7VMXu/U
Q2URNrlgem1vU92K4OURz7PpyU0jBGwx9iUN1glRD7D23OqSW7PsxzAltWvLPwgZMHecimxtEH0k
7bkmAfKYj4n2edb89KT1iFNGmbD1LF55QKQAJnAmpKsYpsuM19lUOnAe3fWviBGOwrY0P8QeSzpY
4WEn9BhO7SpKjOBze6xHoJ5xX4hzRUARmg4WiSCjxQk6mIqkd8r8GxxY1NpjHWFwrksMRC1hrjyB
U8iq8K3CH64Vy50/W9OR+5rCYGj1O79v9Ds61eNm1MvQkUt5YEbcbqmNo4fZGfDksYluaP1O29my
7iy9t25AxVUf+LXZl6u5OLHzlYg4cvS2molqvHS2sV/cDDlJWcTGLnc6xMSPUEwHRv6GeVuPgCND
cukoIGfirv0CXcR4b5biTOVXbcmg178hrrZP5tugoMRIiVutcicr8g5atn7F0sIPYg08wjvUeFOy
KQe9qCm0tRHdFDuwDBYAXqwgidKLsF+xGvZZfTW0BlQhE9DhjcwLbtIyYbVJnY47ch1B7BFXhYz5
fsmnjGkIZffm58coder4nnMN89zlwEEQhsEU4C/CNgg3mc+O1xwa+1L042aBgxNxJ/78ff5y+uGN
VGQDgEEd7vn7TBGwyv2Q1T28SrxwmKYhejy2+HULJoDEKjgkIiWny3L48/f9y9FffUEmug44bcvi
pPjjqYsjeYFSfG4Oc1Y4RNmSrFXKmWStyU1Yv0i0Ws6OkyhQ56iq3J+/+1+Ekby7miXj03L4EAyU
fzjzYb2leyKc+vAW5gclx3j01KoL0IjVvo/xlAR603EsUZW3QWxaE1w+wn9b5v/YMgcK8t2v9deW
OZtt8p/wpauL9J3Vjvbqd307+xeOWY5Lh0Pphi+98d/7dh6mOR4btOgCpSacIe6+3/t2pvML81o6
MLanmwYv46f/Q2Zg/sIfJTKUtHGEKsq79y/6duhr3z3CPlpR0/QB8Bse8QUuVsDvGwuucoPgUM0O
8LBUbeArTugqY6pyY+z8mUjjRq8DT3cT0taMhTB4CkLyiZ2VOU1oTI7ykKyMi7a1XcftQStqMXVB
Q8NID3QODa9lSqG2ROQqgXISt4iKrGNvDQClFwMhXsFYCfWCYGmbyBBn9lgw5S9Xn7oIMshzpc6e
jb7ywI0Z4OEA9aF3LRLUUG99Cp+jV1hXkM+DoTa8Zm8UbtJtKSzVSy6A8jxLl3ujpdxn2M4bT4z3
2FWkN5/jmSjeMhXzucsM8xjlikVvNrMLNtyo8hqqbld7J8d35av0yBssKtVeuKSQwsVUiXsW1jIi
7lkG8kGtg42vDs6GEZOrIEzxqCYXL64BxLyuteFgjon5cZ2o8CqTCk6aOqWlU0pxGxsqSBX4UfT0
lmqIsVcZzijhsR7h9HrNupQr8JbUh8/iGZngpcrs+GOXtbDkpPmyxKpkGWI+gC0mPu1U8G66SXJn
FiX0OQbTSVaG4DPf2lJ5EF5ugurPdL47Ie1UN8Okm7eOlZbEFbrUCzkVlgdwPeimdL7JonQ8mjW4
etJMec1bypNzSecq55KeB/c1V/jtBy30mIIRmgHV1aB+4UvFyE8q5WcC63ElTjChxGYGPl9uIDrm
6Qc6XHyFesn4W2DP8W9PFhy1YK5zyYF48Bnf0O+MYTQb8xV5pfu2L7GwN0pU94lhNfzyolyZr4/T
+i2JVD6jPla0iovp3K/S3i3ga62wiGjKoBDIPrgjACvQj60WNqI0HisKlOfLWbC2S270fLaGaEcJ
wN+0Rgb/ZiPgsyXqJup1k0xXZGGop/uRu8HoJL+sb/YEvl6OiDT3ofCTi8cGDbKDm08zqH2jkWFU
AAC/f3UtFbeqqxTWBJTutMFHzw9c04DGju3HFO551lBfVxmcujD3GfNuabVxvwkey+saD7p1cLPI
PGoZliZMRyafO10HatUS8g7djhj6P4dx7phIDMQEUEXFiD80Di2juk/oZNEpU0W9Z/b0DG1onZ6Q
/GV9q6ecWDDRQovgED2O/vZySO5ABz5dbuFLDb3kEoGeetiVGeg5cjhWT+bAJZlUoMglkgV7OOEb
CWj6nQqCgxmszlkK9W6GTeGpBplqLL7t+JdHAtUFB69U1duXGqjVWTiYZrXPq8sxpLUbaPDO4IhH
C0zLk6Zai0HDIRmRShsT2E40LpzRmoCRFZn0vkjsaUSIXPJ1dIIH3uJj20sDC+8FN5hmEjUs85Hr
c2nPXY5+C7ELRkCf1iRikGzvqS7867V1+An7S55a3QjoQwVYVi8cXJmY99kl2kLr8KAyFF/9jU4q
ywHcv757O4oSzszBO9E60Ig5l8Gcu3jarXIZkq3PQ4HFo8P6GHCMmc+lgafwvMgZ33NGilW6tJwL
8RWec5/l2atyUkdLUfD3WAiuj1AhiATsgVjquBAee7sZuIKcy84NNzroItDCz7ketQcfHfMeMA1R
tCro02HGGYGVocnxIMlxsainWSLNlS885zl3lObDkdgUBg3RSF/X5hTXLgchsyrJtC2jLN1n+pru
B8vg2DRO/EpFqrJ/UpLGtoJoKBNVssUNTjoJP2snSSPWITkQaVoJarxhId/VBg68wZlAV7iESwwP
UzIauOQBTojYHDDgrbhNVepryYimQxfdKOiDr2pFVxT1gmdZ1cQG+szXOMchmSY2dzdk20fczbQG
oDlmVxZ+vQOWUnrql3veMrCXhXrPdw4NkKQmv6YDGzodSXJB7cb31NU2Mk6i7XFiM6AFrCpZ3zgH
ehskPup+9BciGprW85+gQPNDvi1pRD1T0HPm41ayI1pnx8yTsCda7AjdtkH+dm85PF1FkSP/HSYu
r0ndeXniytGznqaKyItwbu0u2V1WVoILOa1Pidc+idSsqqcpJhP0k33JMi4stUqJcUr3VtLbL76K
OsyGtvwgksGgk1C9wkLyj13TqM2g1dXmDPUdeisH49tptVnICuoHug6oxkQwJ4DKOccvyXJg+THL
aSPigRIiiGscBmQ+r/5VSesOZKsb0ZWCr+EXH9asANCVInALoZLGT2ylhM/0HNpOVqXz1OSqH848
vuw2CUsMvc/JsLMQF6LzWlflUx2L7uRH86BPwYKDjjrE7B4pfaF/q41IOlXxSG51c8Ue492LytUj
nt3RhHmNAqgVor9lMkTaIj7jcMRj+TF1Wzq0JN/82vbGVjPq9loCoAu73g11F3T4FAylKLXp0PfL
USZDc+VmPnJqFYhdh4DCPkGB2jUo+ncaesP7xhqDrHTPkWEh3lro/mjsE4C5oiMu8ZJVFT89kzDk
THScjU3DRHFjOMZahS6jmzhwWisLIZSVBwHeI8HJ2HihZuXmLq+M0Q8I5dmBy5lOdpbkeai50zIG
CBeTZbc4S+EefG7LLozlAHnLcBP/qjet9c6be/ckM59tLp1bxYVp0CJN4qMlRkjAOCrv0jX3Tq4R
cfcKTrxO4uFV97KGs30zM17J3eGqm0f9hikU1DWp2fNLYdXZx8UtPxIs0hbXRSutD22egCfv5eSF
1tr5HOXN8ZtkavAl8ZB+yQnG7MpNtm1tN914aLt2i5b5B31sx80y9yWTvwaPs2WBwBuIvrnxuiRb
brhezmvWe9VuHaaIfTzVyUufPvo+2OAcTv7ejaZfx2gmdDtzvwBxXc6JvdA/LlpjZ+YuCtje7j5I
4I6UP5Wztedy/g2AwqMGTgu7sZQ3XpqsH8gTsMPaHcodAcHWPvJHbDV+am3jVj62/oAJqXOojLay
bOsbgmFYokhbCu0pabYxdcNpKDtxYqipHWy/lsfcH6zr2oSqzEWrUPC1aKkcBJRz23pbzUfjkbFi
YXsr83sLrhFxoCdtzcUdmwBAHmusdmQDOccCbNaHuDZDszKrg4GGY++pHcJcmhESrs+MMOcHI9tT
e5Z46zZI2H2c8PaHIS2NDZEB+jlHinpdL0X/ERyDdr2UDcZgzXN53UTt+qUfC1wmkWHg2ZirFsBr
X3/OFImVRif8Qe5vOuBGRwvDnUztVndaPWTndYFQW7vBtVWvJS8xnLvui5aX9JFUJ0+4hcpk7+RO
c7ltgI1N+L/XftjrUZ6ENjPCkMU/3qy4v/ZRnPTHsbJfGxJutgaRDbTF9UKtVuK4QAx4iTodEmJU
y/kz2dVkt2odlWCqV5sl1/NtjxHuMWpZUVj5u3KLBYkRSmq4B5o15r5M8AZJA0eEPRViusY9jtOn
MQdSkFlIOGq3m97Wz4TYFwIGcdEBb3Nb1H3nNBIgQkRWKobFKsf4lcU/3iUZcxSGqQ0ch7FqgClH
6HJqIp73vZNoLExd6hw8KP5PGq4Bj22PhECUmiLZdE3PCSRpt8iMalJWeC5SeA1PjeMVx5UQjMBn
fLcDV7ciZ1TzhczFYGwU+scpnj1uceKiLO2U4o8D95UPBCv/hgIkvmZkd4viUn7SgLJd4bK/cfKK
HinVwEM5GMhxJ+l0AYGYUX/KWxqMn6TTDPqxzJHJnrRWrMZwYNXyd4jDhnZiNqpROcUc3KK7qPcn
qlnsgQE2qtp7jtqCRT3KsqlZWL4X8gfQhjPV2LsZISt2aBSWpgexhFCHFh3sifkM+YBdl0hvqPxe
6pnxDlmpXV61tEvbHSYiurO6XTL8HDtYbFt7oAaFCEEBXk2SQsQhq2igL9wUy0lX0ojFmMQj/VxS
5duJshyf0+/Nkd/m/xN/BVheoKav/lMN5X2NdF7+7/+87w5xdLY52BscoA2XY/Q7bQbWPHpufZod
opox+6askad/Wq11kJ+tBS3Bzip9qpGaASCK5Cln8/2u5fA3H0DBS3/ov/EJkM9Z/Ieim5rGu/7U
lDiiXo0+Ptgz+gBGgZKe6+CLyLgFOZfEFJtRs0/NNImv+iZaK/RnMrqNK9ranj6IW6x7VJU//1R/
c1lQyaAEomzHgfpePFKZQ4Qy14oPlUbpB1R/jplUEjpPRUZMNfJyKp+hXCmOtDFu/knZ8V67wsXg
7R31DyU4QNYfGxrV4ubQ8FeuyUK+LGPkdsHtIwGtZvwgyWID+DInz3zM3Ug7CjUJqiwSJQgWaRvj
znIW9KmBTvJUcujVCbppkRV+u4zzp8pkof355fqbHxG5h6CNSq+PSfP76zX6caqZmOUOVTTiaWBa
O0glMsGY2KEtIEuuKaGZzLJ9Ka18Obc9vYqWuPbHtJ67c1m1/9B3FKrn831bF1UmNZBl0vTEy842
/OMl1GwgdgN1A4YF/BrBRYXQ05J6krR4JGJtdfydDHJbEayYx2bkfFFNyCT2Agh6GkrZqDMYV/bn
l8r8uw+mOFPQo+k3/6Uj6jK478quTQ6NA/6CUpOzF+EJ09S5M1WRKasHEEOedVxqNc+ZkXrmp9Ey
xvNgjWQoXSQOsCE4LeON5vwseo6xl6Dv2Fop31OltSgikPdBp3o9KA14srUyoluSM/Eabkh36l/f
DqV4BefzsKouQLU0JGtGSgqBaWS+V3XcS6pCR6tVIrcmFbfhBPTzy2G8b4vzO7l4gxyi3mgh/iW5
PBFamy7M4vdmYrMGGvWKBMEb1FGnmvn0F60GaqRRe6gMNaeey4SPtZBC9TD7DlcrNiF6hvaqFWFW
WPxXLhb/nuEyxdtLe8g0VJd56jK6NJDjSImswUWWYeo2Y7yNR1KG10VJw0jVo3kDnYtxhceB4PXy
Zf/bif7nTrRa1n+iHb10ojcved2//KgfddQLf9eP+nSUaT6rZ8Zk0zIEw4Y/5dsWyDeGDDp52Ggq
lbL7D/3oBfmGJM9iuqMjRGSt/wP5Zv9CjDYNY17G3sNK+2/60Jb747BD8RcUaJ+N1ECwagmlPP++
D40AspHO7BrXK7KOeN2nMl56TP2GHpSLvNFQfW2bknl1MHpEdgU0yddnumcOlvdUHOTYaNcRn327
tFq5i5ljY3Be5U0dVwdopsPJayd3A9nduaqHSnsgeRMqQhXjqk49hSgrnYeRMwdDVVDANJIxc4um
rYNSDZwd8GEc4VaxM2jJktQyRibITR/UK68JEjs+5Gly46DeOOGiwdnQRh+mtb2bZb1Ra2wAb04c
WolVyUNwQTCpcxIWNt8h9zeMuV8HGrWbIWtkWI5dFnZmtdwQLgUym5Q0TlyItXF/tIXUtpRWYkcX
at3bKpSnio29VtnVJ38Zs61slOeosLZES911+WJtWa3J0TJ6eqFuSSvCBn5rlszxRQnjiStlcSbw
/MMih/TsonnYlEKsNFENjGz1orhQzXgAI3bXLQBsW5mvjFRTLDDwKANLb0zYPLZJfxcq1lQOM/l4
hTxxGrtJBLUfdenZ18tp2wMf98vhAA4Okz0JQcECRyEESKZvjEhnHc4w5ybLE0laeF4ghW1BNPWb
HvzTpliGOOxszWFuPnwpJQSJeQbhQFzaVYN2IDRBw9Wru9NSzFk2aO8NcHMtSNl8g9Z2Dn7kn3oc
96GXG1AZ1kh7WkwaDBwpbXhN0KvMYZ53hgXwFxPlcjSoYh6hIa9HKbxxA3gUNO0sbGjbGueGWbdI
bCPcx/YYwQ8OnDh6SVtfZL82c2NdtRo0qyoixNM2280AtDcwOdQwLHRxBnNsKQptm2ftYy2dJ29e
rzNjcoMYvtdOqzjWIlBN9m5TvqwEc2dtb+2zOurofE8EAeHbPrWG/9Wia7vpR9/ecE8o13TgTNwS
Xhd/AGaN/z3GPcThpyCqqafdIdbQkoVO4I59RI4pfl2sVWDillezln9ZF2vezgh8tlmKU8KuaJqu
awWRoOBeSKus3bhxQz7qCrPMIjYtpHvZbnLRfdZkD93DnaMNqo8xlETu7nHJW9ua2MWdg1lzF5nZ
xw5SzQ2qzXJnel9iX+rEc7ttaDeO9kheK7RfbIfWxi3S9FyOuRdWEvdZlifLHh5896hXs7dBIJ+f
V5TyGynXGwyJxQ6o3oTGK3F2KwefjY2xd1vNcMl7Q9MhkHfrVl/zcstul4SDTRhR0pvQA9zMOQqO
sWEae+OBiQ3pZ6NxxdFk2Gg05T8OOLx3gxeZG4P2RujE/rSxiToMdLum0LEz/SPceiL/NOHw5Lbr
rk8aN/QHwIkwwaqHXDMXUnwG/SRoh9gBtU3C/ELLk63TeBOev9IJh6LKcZ4R9cNHHa5dKCn8Qe26
Qie1J1fylubPlxR3OkmunAbH1o1Bz4/axl25ng2TDHRARQYKU/82R4kHBI1cd3KXadk4/YNOjAk1
sXPyoAcHVmefHUS2WyY89TaBfR+sU+FsLMSW0D/83wDPnVNGWkwH7gsytHCepWK/pNrX0lqXXdGB
y+vd63Tiz0u32iMwUf2Jqtq5sdaFqGCazaJUCwlh3IGw0pe2hs4We3SR4VIc3JGKosgxt0ze0IeM
/JetkdaA7ongCvXY6W4Ww90NpfHit0rzQs4MwF5pP0RGEoel62+HhbQ2HjUIbe3XUdKic1cwzXaX
QW8ooCxCPsx3WWGMW8Kd0E/0ebMBBeAd0JPd1f+XvTPZjhs5s/Cr9AvAB/OwTSBnMjlTlDY4FCVi
RmCOAJ6+P1BVbUuuob23N+WjKiqTmUDgH+79bml+cd3+Kk/s/Ng76tmXvUf96A5hOVsuEQZZ/RgE
06eSaKkI0fd3N5XgymKYLjIpH01jPHv20F0a3zxlAmyMI0TJXsfdoBS9LVOEf7GV+iExRu9dN+oA
Y8jmcZZR7G17hPLozPm2lUN5xSaq29uq8+HwgNErwer0VvqFgMXgcbZJxytr47y4kAcmc253g18y
4/F5xXpZHhkWZ7c9hLHc4CGktFhhMATeQKRcuetGx9nolfOwbsMQwLbZeW77Y9IRYwbTVEOCM0IF
T3m8pFXrfi4L9SLjcTx4s/dNjCbrtaRMd6M5yL2qlbZjbcRwpZqCm6FEL5146YbUh/WNy+umRfUz
oDcOK8Ig8kVs8ULsVJshzIZzczRS7dMYNDnxkuqbBYWRs3Acj/60EA2cZd0Wx7l74PzNTikT8H2i
ccpB8geAQ1IAaiwTCOtiObuEcdMOch8YcLsx9omXf5JT5kCS8R/noT/3aL03zFvfLa3xTmVdxuuo
adnYjWvsiF8nFcyu9JPfsE4TNk/yhVN1B4aduE9/Xqz6K/rAeniywVVCqWHgRkb4QbHTI1dLDa0v
5DOKnMpbgXCkoJMkz9VX+TeICQOCr7yUTQc3GVJDp7cOrSmyCX9ng4f6yRrpHyHDzHPXk33h9ILT
u4Bp08is2NRm7NxbNm7c7rOYSKSpT5019V4Q5mKV4WAvLxFsEc7TdEvX/dea9QPt9nfl9Wrp+avy
+qYoX9mI/1xa//ih30tr+x8IMiDdmjgZV5QEVff/ldaradIlphjD/Wpx5F/9LvFYnZFrg01VbiLK
+Ke8AysMGTIU78hGgMb9J2U1W6efW3msmVToJhHHvAOkBr+apTqeobVyjfZkD5qKLLvk+TQNMLEG
/85J61QcnSDRIHvjY8Sx2JER/sSCKMfJ+KF4VVoHmimsqiCL9xr5wd0jHNLyDEooy28HMsK+oNzz
PjuLW59Szp3zIHMzClaFKMvirDoBIoKMUgSQKae8vsqbVkPTkTbimg1NQ+T4zG0slylMltRsdhVb
wuDzhPbUP8BvZgYytLP7MknFOmc2HY+5eJZSLGE231rYIUk+SMgLfZ1Wwvr4AVsXnSiSXbOm21wx
wE2HZKeVlU4iORr6VLHzYMQoL4REYn7agahZmgtWZ0Ybqeo7D6/0TIz4YejZLaHqFK0OPK3GegpO
F5BmYDowa9k2XXwTsrqkluXzJHpurkZGobET6JTy0+SB0UljQ3+TsuxJkivSzGHezezVYSpcc/AU
YTV2i0akzMgsfwOZXqs4ZXhYYBnwFzI/Iydv7CUs3Clhnowt3Uy9ArQGYbT5N5YOc+8U4UBiowMx
AsIZEk97SvZmoeLuArRCO+oSspYOOnhD3B8xzaDTNnmf1sdU06Z94jQmNYo7spHqdTTdyPTvjFI6
Ozdo5ldAyTDHkFyEczGn0BrYcU24Iq5gvFp70dvVkTX/uC/qiczStha406ZyPdgVBPoUclhViwix
SXLjmEEN8bNUkWsnRWQPjkVxkohDvxCU3FWy+hTX2kDSS1z6mwXt402Zu0+FqJI7i6XLrUwn746G
YPqcAk0grxbMWtek6o7rQbAZFdkzBXB8W5piBvPaaGaI/nkKY/ZZkTQy7xIERfycNso6qNTVbjRG
k1QwHanLk9dZV7Ebl3sNwclCiUnr9MzWFmFtXLpPrWvUD2zvC9KX4jRhvZS3lgpZU3oqFAx7jzWl
LYE1Q19tyTYZjpL40L0si+QZL4x1DhYAuRujceQj41yaSb/B6ESL0pXvhrRdLDPewraOkXS9LZjk
bGbM1kSIExXRSecxB/LV56NtbWxLeVcGEhSiJTOk1lAZxukGrY95Jj5AHNAx4mLJZ77rsey7u7R0
6+euV/V+ir3mq8TpY7QE1GB08U9809UWfoYdzn1DXBMqprvY7dNTTU3ymADAeBnZWlcrRMB8y0Wn
n7WlZovWtpZ3kqUKdnbefIcMGB9w+LVbUM1MymIvfwgKf3wh6Lj8NBdL9smSQ7bi2/3iU4sbG/Q4
d5irDd2emai5DTw57LLGPUsB6RoqTLlnwUMQR1A7J6l6MFs1GU8N2KpAI4eEB+biYK/eMPPIbus4
V4DOGtWFhCdYXMUM4lISsspNhj44srV23go5EgkSw9DgcxkACJdpmGg6DXEvT0IP6gjssPlsI/y9
GbTuKVu6h7zRvG/KAUdPuTnpzPEkIKHQbBZawy63zxVqkSt0xM3Gzfs48rLkGNi9dz3LDqWzGPuH
BQZzhNJDvLmj7m8auYhbSr3la8vEtN0YWqngD8oG3HZiPyWp7YRuCz1hDVSfYYEFyTXjnPHz4GjQ
gFlao1DTQ/aC9HK56k5j1iSv1IzZ91IiWe+n9socY7l1XKmidBqtF5PB5MHSPPZNSsr5ylRrCnfh
yn4z0B9xx9mpfjHQoOw6YWhslnRf3BVoztjrDAYD0XUpP/UZuiGkUqg1UoJL1MFczXBCrmPDIpHW
wzTE/tdCVgxPx2wVTfirygC833xvazH7RnZ5ryNqunPgghKhKF81f+OqmkqMGu/H6KdA1CRBrt4q
zZjZYVw8FprzJhnJ8TEsVnDsNYHwVT47yIawwiuNkI0L2R0QWkj0DgddvbU88+4NupJjosV9yF/K
mikHzcVeNNizFFRX2rBiZ/zGf7NF57wLzf6WNa15ZUCDA9TcVjNEGUp0BuDc5DCOAW7714FVFFdw
iEnvzpe3FNPUpl2V2rZST0LvHgjxYLxgdCnZsuwJMnrZXQZ1dK9nS3DXGp3Yaq4JBNoG0nNItPRS
FlOyoyOI6X06A7u+Q5vPSmzH/f6W03rftyai97QtxWOCAwbZYdecZE4r26GzLq8dAWnR6evpWtR6
ciCAbWZgX7nDHuu0uOPKrdDmB/I2Y3D9rVV0tjCgjJKyx/afEze2T7xDEInAv0PhMByiM3Oq2yrW
nF1pzuJo1AOZ0z1h3nOvZ1daB3zbrWuxH0Y1Rvaohs+AsPGM+IKoU6/4MvTG17xtCmAj5nI14foa
N24v01vbb+lbekH2apWa4Wyp/t2wpmI7GvP4kEPs3n6oX0TiFzvcZT72AS1+oIDuL67uDXsZMEmZ
eyjv4BAtg2D4AF8eHE7UEV2qHSXihMxmj1zLr51ul1+IDht3QHeKbxXWjy2xw3yvvv8l9cvvHWnE
R3x8q8ijAEPo8P9ILw02M/bkAyha/agzE49Qppo7LD/GFUD1/C3IfcKJylTbg1WC5N3H5V0+lBab
/jzbNUPeHjFxNtsRourBIjB75ykqL42GfF+Y6XTOKoEwv1RMgAZD0yKd/XeoGjFtLa+v3wZHZiHv
/RGqpRGOc+oe5GRheXGuFxsPY405ATFGYO6E4by1enM3EkK3qZnOhCQz7DmiNVIktBcjI6ouTWnD
MiIFN24Jb73QxcVrujtPx3jUt6TlVARdwMCO9LS+90HindjQJruawIoN+Bxz42Y1WrcUZ+NSJrvY
Lq+tStPug548+dIdgwPp86zrreoOuM4t6+10B+CJuCCBJtctZyhjoxEVWVHucdyJaFiaOrITQduY
jiD+Jgs7jeZZN9qAvoSz3XvEjJodlhyKYuAY3wnUBd80g6jNUB5sEIU6PMiKlOeBNd5JBt1vWTWz
Nde4/IjJPrhqqu9cDZJ9MBCCgAeQzJ+gGY+qwl+eM/HdJNnin6phvisz5wvpfk//XVX8vzAXtrMS
K/58VXFDTqOof1pS/PiR3xkzhM+wxyKckmRoi2UA64bfOynTZoFh4YhwWAWwj2B/8PuSwv0H4qiA
n4PQwB7iX7opcH1BQFIocyY20Swxgv+km7LMX3bLbB5Wr4tjstsmmYaVyM9LiqIfl0KOQXabFwFy
iJDBPtOzLincmyBubPvOdtuu3wPOJTs5jgPk+xTcmRsWMQku6sKEmDPcI7tig6WxGKx7TiIKgE8O
w7xCD11UjqtyvjgkS63L26Fs9W+V3kidAVdPbk3YGanPCT4aAgGTYNjgT3sR2FC80jY/VXltvFtY
F6HAsvH+qq2mFOX6yckr7HYjRMIOcICFTDJCvE8W4hgtAjjJDcsEkZOWO440OB0nDLHosOsWy9ae
PF376pPpjEMQ0RMsNo98jomsZvA2yEDt7Ohxk32RiKi2bAPYCXS1m953nl8QOSDUfAuPOQ6ixpRV
t7UafuONPy6Dv+3bsomwyqbnlh6RlLE1d1u6XzO4OE8948784pgoYxH9ezcZJzqaP6JhMgimiLMG
bK/YnwMVEPemI7198JwBqzDfxPwSzxwHGjXbiFMtTh7YPsXBhrE0PdfM2z9mbpyeF6lQDmUZj2jX
Vvoxqa1pG4D3ASmGuMfYech20O4RMfRp7qguE7IUqCi8qTppfY0vQnNIeWDotfiEM0tvZK61RhXm
S0a4nadSuOm50/cdxF5v/jzQO4MW7riyQrOYKhUFZaqiTB+tba9TEpFzlL57HXPzNMmKQ5/Z404m
lhs5KxptFKl31y42csoa6UtkzgN1msvOiSAN6K5Va9xpTiBJZ6+wadoeU9Kuc9xvkhSliFXUeGFK
sLCdmkWVMt2aA9/YtbXWXBEggrxOr0fda06QVqXfcPxivWBghsqJud6U1s2tXbSMDJY6M+yNbqGz
rOlTmVmjkOyxm8YF65gNylDfJ+LDsC07qpiGWXdjn/BdLcbkPeD5JEPd01TQPOOG9WB2CyJb5pSi
cNPpqzuBzc7KTjOTXvA8ijsctE2Sfqtab27YU3uFx1N8JqRscljYoyBWlICan11N9ZCe3biWr2aV
uhS2vWQhiMl0PqqEfFz2Embdsc5w9fQwMx4WSCXt0tgMBsVoSN60Nhz0rvJ2dZJlt5mCskLxNQGa
E11ccWfHPipBoBbZEHX5ClBuYuQPV8uSjW1kajbk5ZRvM2qmNc9Ir7Vu2eT0LMmtW6MNDjseYt61
WirGD72j7zsUlez/rGTmirM1cIUexXmpedlFY6Y87aY4LulyDN1FYVT68sXMemovpvYwqPUet/qQ
L3foEd+0Jai5p4iqUiEr0tm5DMLqWUi0aTXsknEWL4qgXXvjIyh8XKjOmEbHTVfv+UO0/0CyhuHA
STQ/QGBX4mg6TI3DDCyiuy/11JQA0PEVWKLp3gnPeHJGjK5W5vTLw1SYU3OQRWoA6otnFfmNZpyt
vtevF2J/7mzkIXSqdpBX2zzhNHNGTJDF3Ob7RVn+KdcIniQRQ1PqShkSBAxajiXilYq978f9tjSS
mFKc70rsErqvyFxs605rZh3A+5iWkRvk5hn+XLC1/BytkZatbgA7VcZjsxCshHza5Hsu7CT/2rVe
/grPUXuyunL6TG07ddtO2Db3mq0mGIKLhYCe7vTIBhZ/CJLAfksoUdKd+Q9slH/aqpPG+NXMyHV9
tEwnGzEsjK0ZjGXDymoubSb1dAChyQqLgFy3S0BGTKxStbZj8RIPlQR8LJwKS4iom5H4nJqIXmNO
rGf8Kp8QK5Fn9cOUENS6eXB96d25TmZEyYDcdDBTkPQBCmfMGyiXQYITzCwUopQ67u1LWZlgaZhQ
VMa17IS4Rjno5nu/FdZLO6iXhLDBYDO4GUoZI2PoEk6TPmDZJhVovK6ailTd2ejvMbjm9NU8v5I7
Q+HbZqlkl/MyHyrLGzzU2XR3SXxC9yv9i+0Xxu6/9dT/q57y4Oz9VT11n4pv3//n2Jev9befqqof
P/hPdJixTp9dyw0w+X3oO36rqjyoYnBx2JT9zhT7vaYyCQg0GFivQiv7RwTKbxNqaip0jx/Ow7XU
+g/MhwhKf55O25RzvqXbrIARgKAl+UX00eIO76qAXGSN6oZ7JhWMjei10JwHyHVN50VW03RNliuK
47F5KRNnHWh6F8LIS4anS1pEDUNIuoyqZlepP2OpT5gMlG2+E1yO0cLI+tihO8a6rnk7VEwSI5l3
aaBQbkxl3ObY/V8Dq7p2Jb2NJrG/NHE0oLzDdQESpJy4MRlxv4/6mF3YPUIt9xoEIrVgCaz5C6pX
E+aDvpxFoN+6Rs/qtpOv6324gTa8ZYtXMMTO3vsyL6KKk36LsvviWWovEVHhA6vfg6K+Bk98HyuH
VM5s3OGXuSYk7NbO5zObNia/uYbnInudm0FEol3eHHq1cjLehOe+tHO/o6ksebqk1ieguIes81Gc
6ojZRE/aba35F2OwXoqpfPXQ0u70RN7rXXG9fgJDBckIpPl73qxuJ4QeO6ucmdpWyDTGdc03yekx
seT9ukoIfVb4x64M3njaB3sjtQ/4TM4FpP3jUiL+02TPB6Proe1kJ3N1l6gC9AxDINnYL6lVnBJV
vnZtDrfUucD3oOxx7X5r8wtJO3sXw3xr8wDczdawa4MGXbq9soVH8jGGlAGCyWzPFHxQZtrhcHdI
ikVZmW6zIhhCCCYCqWtGIIG2fpZp9cp0QW7osovNgJwlXF+rsfkPtHa5lb1+O5hyP6bL2fCRO2iT
fm480rWnIn234DJuHSO7Lgp1NvlyDr6gvM0zfkNhz89LPNDJD27JftfSoqLnhabMz6MUkO5V5+Qn
RsPPnd3GDCPVY6U7kZprGdZpR/iByF5rkEvb0lRvvljOk5lkYZ522aVovZdM6V/91roJCMoIXYng
xxwOi4NDqVXT49I6B4ygaGM665CwjaTW9RF5DGQMjONyxuSWbqXk+0TEZYF84kpQy8CI3qwsPHH6
c50YbwFD2U2lSP0ekvLE7Oux7cZHW5XvFdVgSFgc4ZCVerRiI90U2dAwERKY51wtDQ1gXOHH527U
LpN1+0W0db5DvQmL2vaYAvBz/J6sVFiLS8t9wZ0x051zOWoGwGoGj1/yWAtCUlXmiEHPdGdhBo1K
lcRM4BiDzkRaH6j5plMrnOnYV65/VJNG+gCUsy1r04qc5mbeAQGbTvQ/fWhqpfU2GP2XeercK8NH
Q8tVIzIkTh0bgTwKQEdHXrHI19gTpDKwTylBnNht/VzU8XOl2IREi90H2Qb/aajS+EIs9hcm0VMI
BghxjDuTY55FzTB3WyaJKWQL6AFIL3DsnXwxwA732kuppbe1IHWMOulZaMzoetbx22l0XgGXdW91
DTeuptjfli5aNg/keLME7q5iyEFZL+JbFDrERdRc/ktuvglDQPxqK0r3iTZRmcbO8qioeBcrXonL
sGXRFCmMUGAtvHGvTC66ufBePM0lLLuVx3jq3jXZnW23OP3LQ+cPZOi/dMWc4gHRRnTY3PpsLH/l
FGS5a8O7Klg90MSiomqHtSS/ZE5L8We4f6OX/tWwvr5awAPNgvFqG/6vqEkwJmPtzlBbE271iBCP
k1lamHkYJP7NK/0qZOeVWOcyGESXzUDi4+n1Lym00vOUlQN3PphD8RqsyTDrcZwbErEZfDdGo5gb
ftQ6f+op+FkGSQ7V+poA/xl1QP7nnz9PGBKrDlK/j4nTGJwUicD0COyoDDXLPkjNKdfQkhM26HPX
c7r99ddo/aqu/njtYOVNIkeHNLh+Hv/y+6LzlUs++/Whrzoryhmy384xFHiOizM1YHHQA/UmezXt
CkkGbj713Lfkn266dH5L6d6SejmPCWJwlBqHIKhgGpEDbfryLKFLI3xEH8LaZ9OK/Lp2O1yW072q
kmfdSVEOK/syMhsIlRDB3nFE8zlhEhtCtZijv/5N/+ASskhoMBHDGrpj/jrGMcssgOBlIww1+50t
9Fs9WG5JFWj/5hNdc5R/EtKvnyha1hXXih4VpMPPn2ggDQYn/nqtBjAPegAAM2PZrV5yCNd0LBHa
8OshMaq7cppvvUGv7hDdkFS5JO/txLm8lioAwAvM3eqcaESRBnJ81AL3YnXTPvU57h3YUswlyCls
lUlV75jzvkrMZqXDEaKod/19Xahn1fHYH83MPqF3rZDnDLiv6+w9zpAw1kXJt6h8sVda/h6L5dmH
27MMPQ/vxjpgmjjg98zCpFo+2AhnxFtlaI7LrTe3FqQD/m7YfF86B7mhZ1Bj/fUX9gcnDEqJNaMN
6qvJ5O3nz3FhuNvamLEPi8TzSjmhONnYXJMnIa3DX78WFfa/fWeOznMKUY0XOKuG+l/vgs6cM7xp
c42LbronUepUEW3wNy/xBycLTmHTRv1hmP9OH4V5VwylrkOeDqaGyAhFjkC8vK0nPSqneT90ZDuY
9iHQzIuMg3QLvf3EuvpTn+dffUQPGxOVMLKo3DpMOQ/xNOB0aubqGmT+++JKMi5j5kel5TJ+QKDF
lm3pr8rM3aJxfvIH/thFg3S0Z5SzIKzkBvwOgWUIU3dmZ6YbK2jN/agwiOpm9u6we920WXE9qYIU
OYYVpCxQoBqS6pd0uRq4XkjzeC9qM92izP5Bbv/TU9H+gzuW7wKHA+mOum075s9fSm02RD7NVX0w
ShqFKa2yMBtGKni8hddGyieQUW4hEvYvlQM7K+47woWN6obhyLPPWIrFW80oLV4kHa8hojHVX2Te
WBFgExbWk3uJMXeHY+xcUgz3LGw5iRr8JZGXz8+6Kd+WXt9kXvaAqYSqquUX7jS1L1L9eaYQ2zRx
2uytUu4JpLpPHHfc5CgC0J1x8PXuRMacRixtFZfB3nSW56Dpph8Srj/9kP7gJuGZsf7PsFjN/Ora
kUmLOl5O9UFiBqTEwREjeTs2UMu4Sf7mGyEc8d/vE5+nMMcawBT/3+7J1rZmDGljfeiI1tgaLkJ3
P85PMU+qwOD7gU/OGHmmQZpMjqk8pwJMSqyHFICjiN2NqIkFzNDMMnFdWO+sS/l69r/2hXHF+uam
DJADpwHVvqqFFVlN/1bly70q53PlrQ9jLrPEKl5juVapRHHki37djsSiKWGGlKtbwhP83cBX+tFe
Mje1IhQ4ZhisVEVWwGHeyGnXxOOwKZchPSrgFx9NUFwr9IBE3ZzqUT5mA42kXySkNbS0es4iH7sh
wbhqE3NsTY9mYdzCUYDwRbVmMM/D+DMjIUFCXPEn0Iu5IJtx2hl212/X26hXzkV48tFlkANBrtC4
nwColi3VEvkZ1yCJ/YhFXb/tNOelzR1usSFurwJHvcGBjiTmTgah2XVm0bMEilIcC9tLnk5gNmyX
4BHnAH/nRCTdaanadUXBDTwM5YmmeF/FPFmyZOLC5O5w5XBdGs6XtJf1qTAcFv1AIM1uDtfGCBVL
tpdEqZ19KnuSMF5MxPZ/8zx2/+D2ptZxEEatHHGA5D/f3ohu8xazfHXovfkN/fh9r/Pcm2izYofb
eq2/PlptMZCdMgRUeh/3fJ0Ou1n2ctPm/BjQuagY6nwbYKnwp87y4BgmUB9Mv94GapwPpdFrNGgF
8u3EzrZkmCVvAHeCawzSabSAAN2yMsSzhVkuXDxy4TXOmHyYnyeLckvvrCZEbjKGKhkKRtBU1gmN
YaPOqYUaPE8os718fBzguWxwXNx3eEnQgpfX0zje2w7cNlG6apt1ZF+2cjkD0ATIQ5RGZWg4qMT8
5vZLs+uwAnt0B3hK3MvEQ4Qmc3y0XHxlVPOD9/vz9b/mqr9Rf2IPNagl/nxj+SDGP8F8/fajv8/Y
/H84/FXM3VwgdR+Czt9GbL71D3aGFBT/lHr+rgB1/oGnCrcT/C3XRrnIVf/bjM1i/MazzuGWQA1q
wp77T+ZsBJD9claD99IdnQ0ooXr0+792MiMJVHWXZ4KIXc+Q24DsVaYQdQb+kjiJnVtzkId1kvt3
QWZhCDazOrtIl0NwKlPfj/BPwWGJM+sT2rD5Vrhm/TD1bvwFQD+cUvy0DRyAxTk03WqQJZLWOWdr
e0a8GNsIqVhSRQhQiRRM0ataV9T5hCkZgn4Rcqx1Gpe2bLdtkCXLhjxyqryC0bmKFiSj732FxgkI
1mzvCq23b1IjB0qfxnaoCeYBW73VrBNbh7raoLat80izUjM9TqpH6S5m99okZrThOGN5MVaWdZKL
bx05NfV6q8p2+qwzyA4iAJ3Dd17FAO1p18jo47FmmOc3LeE7HlqGHwwnFdO6IMgcRLHNiDQ6ZDqF
6xawQ/We8YUf4MqCOK8doEHGksXfFtfhBC5AS3xqFggDYcw7+2QjO/tUS724DwodrwX49Rs5xvVj
0/viZugJOj+rViUOEhumW5s49XwQLFVpxGyKWoJ3lrTx71TB+2p5eHBOGXFcbdjKYQOwc+XdLdnS
fDES37+NSyqZDWe5bkQxTjyWpKUUO8+viG1DYaiaqrkpjDa4dcjNRl1rB86h5/PbTaINrko3QyuS
pisiAeGJ+sDXEqwuHuCT+HcafQRdSsqTaPYd0pp5JvGMAQkkCqhKKBFPWglfSY2euCm6FjvqYlfz
1vVyg7UJzgqIAaPNs9l0+sOiVQO/s2HtrDprv0qeX587uG6fGn1mvRYw+nJDJwHybGiVvwXTR5KX
L+fgTrEkRFxvBw88o5I7BZUu4eBH3xk6ZJIywOuxprImAYKRavLVB3YCf9gIrprG8pLdOOvs1FRe
Z4fYa4flOI4zzVQWj9qVCdBBhtL0KqA/0BbgaxBsNRxTp3CwtshmvPfY9iMPsxQEGF8zrI3BZOip
Nmb7Ov3BOmA3jPzK/0FBcD+QCAmJqXjktN9oCR/ohPkDowDxFADVB1yB6FJAC8UHdAHz+0pgwMjp
75Lug8wAplkbTsMHsqH8wDeYTQ+4AZm5g854JTx4caI9oElkRFbE115VoUNaiRApaIh4ZUSUVBTB
W/6DHWH+IEkkle7VkbcSJhxLR0e0AKHQV/5EvJIo9JVJMVh6eWyXRD5nSOoiLUjFNcStFh/icJ+v
XAvseNTBXm4a/qbgGnp23TjB67HyMOqVjCE6/AwbjFZVE+o+7IxspWi4K0+DGq0HrVHzHg6znoHc
mEZzjOZBqbMGp/0oRmaqc1Dfi8W/GlBgHnPUYij7hDrJLB+3nspKRsssn1vBwF2ztW94A7ctzp6w
jZe98jERzZkJ0LYZvAsS3wfAcOQxJ3JPPJ/zbHRrkN6IMGKZR3EDi/jesCyTlQCtsNZTNyQ2jrup
RL/oY0vfAWEI+9ypz3rd9N/z2bvoixl/brtC4iNpy4fapbjNJ9GjqYaibZf9dGuMsbVrV9u5zPC6
2e5yyVp/3pe2PoRp2pe72UB7TFRcHxrMA8Cgd6IBtrJ8FjGCVKA/N0vTXQ+yiGHtp0wrQQvu2xgd
Su5q+jVqQXnj9iirWR9/DTht9yzx/W0Wz/EOh3GOZNHpQ2EQhL4IiplymrRTDhfxPJfQhUYv+SIy
s48Sg86n8EDqmMEoKExE94k4ZXnQq2R4Yt4zcGFIbZ906n3s3HI/w+3ZDh00jskw4y9W4WjVBpOa
fXRzuyJUgi7jOLp0C7hSbedcgy7cgfIGPNCgaN83sHdPfsy8QWmadzc2aYAViEdTXsFbHxwbCdvk
Lt5l7tua3hCxcb7122xApNbGz0ELfN1yqhiP55gSve23X2tRCHoTlRUvDUSanTHSTMeZ6e8qyGJ7
sUzN50bG+ifkhdp2mOBcClkvF/T5AhOVhAJrVf6dxb+4xrSs3dBKP3u47fXQCEBBJf3iXjpCfdUG
eWRhnByVJ1dBUfkBMzKnhX2VjV5YmFSNkMXRm9sSxakD9DqcsHFcLESzG5bKCq0Ccom9h+5g7zVe
cUJ+WYKKQVLZ4sZ4Hhq9Rzbf122UjWiIdatbvX3ijmG/frHyoo580qbdseQysMl+VGYfqnVpY+J6
3Ey9rbGv9/LvFlu07xCLmMOBLYPVNsTS4TnoQhpkTGKF+dw60bp8fhLpON2nyLu/KZKvtk3QErsT
m1+0YHzPsjp5cU2XeOG51sPedp5q29HgI/UE2lkFTH4DKswyt/FT0tl7BqxfYnd8883W2S/CHqAq
YgVBWfIyT3MQDSW2QM/rXtuKDOfJ0o9EXhbbzjCb70nsTcAQNcDQsGkOEyBnEZp4WFlQxMYt6Sbd
FgFIcVcb7qVOhvqKEd+4rQYTFaiJ2ggzX9rJZtsb1XJZ3eYYzPtvY54+soaglKK+YBpD4J81QfmB
6RexXUTzG6yHa+G0azHT+uFAV7dRPOW2aR1nr2ZRPGqmy/5MtvqX1PQgJmS+9x2W//04Ge9Eq+PP
zQAdad7nGqYa0lO47qrQvVMwx8tVo4/YOCwSyhN6AcImT7IuYs7OptmS/oVMIpmsQ67m6mhNzZE4
w9XlaTxlci6uSq55xKCY3YyuZ9SQD2lIGvy+m8rmJAb1YC9pvzOWtGazucbL58u3gfozHKxRPDC2
hwqO1BN/dmXNzFPqCSE5gYhz3Vc7NQJl7zT/LU7MF8hk8We9dawbFGFQdnwHhfPAdeW8VWZlIA8b
WbSlWXNuanZyY2t+9ypJsqbxjalnm+KQKZvQqHt58BsiIHu7sbcZhHkM/m66p2Lx7oGjJ1FaynyH
WEPdmLUX33axOHV86aLswPjpl3Tu7RC8BpcoGzx0RAojqZEbF6vJn1TRuGxV03GPx84ZccfU4n5M
icHIaQW9Cf4XFhRM7Aoledu7EVGZzwPYwrXYbI36RnhDEtoyoMsT76iNcPRVeHM0/SaW/c1SZquD
ElkP/tG8qb6wF8VS2KtH2Y+3jTFgJKivqdawCv8ve2e2HLmRZdtfuT8AmWN2vEYgRo5BMslkvsDI
ZCZmwDE5hq/vBbaqW8qSqbruc5nMpDKpkhGMgLsfP2fvtb2FTlsfTdt5HsCza+zsMzDWDaaiRIcu
OhpGVb7jXleZlNde2VRAYNqNNfsE2dHmWu6ttsr/E4n4f7L92Tbd/7+7+D39qKofXffjxx91Fb//
qd/vfNL8DaYz4Cda+z4/7PcLXyB+s00XlgU8ZXSn/P1/lKpgndFTCE86FqOr9aL4vzc+57eAYD40
rAG9NDvAKfhvKCvA9Pxy45N4/jyT5h7TB7IRf508+HMLrX50q5OhqXDVQVMBZnoXGeNIPG9JnbVZ
4TLjdb/yz8oOq4m5MtFAD/vHpnRSOi8RXiaureZtt3LU2KDynbey1eLY69zt2KKRir3pawnUH1m+
7dpvwUpms1ZG2xC4lPUrt82P/I+hUpDcbOCiLgdECACj2Zor8Q2a2QBGVgiud4jlsahN3d6lKiVZ
WgKMyxCtOdiwID135WkgWxTCprcfOsKARM8oVGdpfGeuHLpqTosnzBUYQzjWANUh762/JubQHCxt
LOfuE2lHdoH3jogP0N30Cb0rUXjd1O3cf8nhCl5PNBEfhrG1wqrwL2jXgxuR4TqQJfHysPQxx3CK
EZc7aFTt7LVRJtoDYFnarilpJkyKL7WqMW1Byd57Rs5hx65/V/nBOa7y0K2n/N6gnMFXRiw00gS5
K9A5boYcHmArbGzPjSO2YnGc6yCbutPQLcYxMhauSnlinOl/KwxiDbpEZGp4wkR9A3sWEGEjDfS5
I/MhkwSSnYUl9DqOSveAUbqEW2K7/NRuuShtdTd+anCkDNaTt/IPZ27bu27EThX5eXdZcvbjEXDl
3iMeLcRXhYNn5SkObF/Ah7+JMu2go3DqDhr6COje6FnLtN5nWeR9IAjNZ6YDVnYTu2iJCxApyXaa
oDrKEv96SkvhyOnc7klVScNZ4P8i2BCe08qGhAUZvMu2Gn/GXOr2y4p8oFQHgcW6QWFNww/bfKa+
4B/IviD9nN8MxnwM1BZX3JBDra+ksbq70U2DzgzAMaqYqzMObBkmK98yWkmX9sq8BK//BYg07XsG
rM1RDnV+merGOBM5re8sDANXTpNSzSgAYe025cbpHweDgNF9CwZFb2A6AuBcVhYnZdw++8RzLtMa
kb0yO61PfGezkjznQVJjLwF4T5ototoWFqAKG+OrRSJFjLuPpvlmspby3jCYnrpoxJOham5az3qr
i8aPrhsIsMkV5p0XL239B0jfh8iQpnHq0sGJrEMB0gJprA7GKvhO5FKDjiqal7uFfsN9N1iy/M60
lgrDqRAfyH744uKFJA54SKiLADI8OVFH+7QdoB0WVXAea98qN0HUwUlU6Gkf1GSUGRkcs46PyvHz
9otVjE4+hS6x0z0hLp5fk/zUubIzkItnlrhjo+RzLzVJ45GX0TrZ1XEkSBoGf7AVOPVvm9kv/RdB
n6wB2u7O5qWagiH6yCIUHXCtgg073CZBHcvklCKFJ9fFAgtJhqEKoWn5dtJr+IXog+zdN6LZOMpK
C5zNdTEam1oOQx7qz7ixtRJwbsa4XGOfSMLLTYb/m1rMZgyioBd6UzXAAqvedz5oNvT5gaYBwlam
nNyEtZEGdNFpswS7ys15STwxLaLtSZhPNmr6km5CwbxCjICq2fvAXPQ5+t2NFXSIUcsYkAX956Cq
7wgKsmqPlMEmsfsrGLOuIPwYXnXsTz4A8KTy7iaCYPbuCucWotDwRl0+460HNvmJVE3rqiWytt3k
uAjxA5bBiI7F9m6qwGlOeRqw7ic3Cl2MXj2jWts/QNxPDpWv5aFO2vy+sorrBRetv2lNt76eEje5
ioBd7OuxdxL6ctJfBav44sKhGtDOZp51liBWXaPK1rUKu8CMvXTXAiM19sTFike/IHHbszqgMgTW
GaDjqgqN11A/SO3TuvbotrkZMQIbyw6u8HiT3N60GIQmJ2bqyTVhsywDgJqyW+bvzdy8c0a1tzRX
yS6H17dNNe22jSUa8RgvZrSfcDZ/ARjVXRxUqBwOVXEqyGa8q3tJPo0xi7Mmm+b7YnkuagYz7Hzk
a2yd0RGMqfia+2YaEpYlXzUGyJq8M0sdM7eZrvzFX26YRMoNFFlkhuOcUc3bXOaaWt+SdbentnPQ
pIklo3pOMHZk2nZ2GTX8PbP9jMi64NAVlfqy+HV/monZho9XQW0i0heLgEnja+mQfI9FndwBfmfS
0U6WvILerKB+225IO7XaMNibwLU57sYy6UTGYG7ukR3DI0H+uHOyID54/AL43ZH3QbB1ErbGxflq
A03mLHQD9Ub6b39j+ov5g/5JvXd79M25GZlHr2vsF2Pi9aygjkMF/3tPGJ8iaawvbnMxNs8D6/CG
a317D30guEYuU5FaTtAyNzHwjnaib/PaBXyLkupYLPpbI530esYz9hLRnrmNIpPUBTLIqATKBb+n
hMFUl7a47SaE6duUlX/vZv50CCyvfUMtAWLKy8E7Lf0FmctUws6S3qnk2oXZYRXqZXn9PhJRsVFT
KQC81OJEGPoLYy2PCwW3cMKMySQzZhsNad7KjTBJMqoisRtJA7yZSMy7so2ODDJOf8KPDFuFDpdi
Jo1m/4UYZujdOBboFjpAvgO8e6QtTl6wbdDObGkh4LGEusW8vFwlPMAiPTNeE91HCaCdRd3qPqxR
VrxZE7X8BOWeaDCRsRO0bR6gYdT0zvxHGwovQUhkB6Zx8tR5s0ovn0XrfwY7/2qww3jmX9T301v3
59r+80/8XtsH9m+uWCNWzMD7R2757/U99ftvHqEsPjUy4ZgU+H+s7wkJ4j9BPkWchmbsf+p7y/0N
JCr6LuJe6M2uIux/o743nU8e3h8YnczcXQcxNzgH3pDNa/15ZMp92NBNzZM/Yth60Ybjbzimv8vJ
Km4XwJC7xIDuNiFeefBHeQOSU3/1dNY8qhr4nWi784APatPIdZerB+M0R7YXHXSdJfeUHcYbIUu4
yLxaNEdHRihMqdDi7r7y3dlms01zSgOD/oV/WsxWWrdIXkX9pYOzTZyikS+1fQDeptQNpAMw6luB
p2ECUBTovnQ2UZRnDjDjWNDEUWPbNl8KCQge0QLZAeYZLJVnoVaNgn7nJ8Lp9knhWOrcOyw0+h1V
Lrk0TFxeyD9AFmCe/XrGvD/HHYXTgl4Sg5gTTfLACp3d05DWrqDiRdyTPVEiGMOaGpnrJiSas37L
qkh+xF5GHUYOCKjV3RrErlE7w2EWj0xOMsXQAETmIUddcEVsz7KyygKOzMykYzVihOj2WmRcspYa
FV0o6+xYxqjYpirtybKr7P6YGZMEuyXd11m7GHFsGLNplz7GRQGkahqym4YGxTGzxuesBrCRAVPZ
mGUAXXCMQZA2ZZy8pFNKSTDjwCMk8KZ22qsEzsVLF5cVILHu3i4nPGuVDph+xd73fopG8gzHVwjg
tP+bACGrfYqn/HnSgA5nKFpnKZ33GJDVzo7y4XGRQ0c1bZQHanhSC6p6Q39lPBAVCi3Fqg7cPR/0
kj57hfWTfKT+aulqarE8vqWs87fl0L/WZXcudV0d8z5VYBHsEM+TtelmEA9KCRMc/3KfxGW9ya38
WcGrDwe6Oru81D/wHHs3pbdE92MAUAR7jkGhvepo4ADmdE8OjnZohi+U6BneOK2hjcSwBGjU6OQ6
Gor2RvajtfORkJ7AxaT7alrcDQlr3DhXXyR0An0ocY+9y6SZzhMjx51qXOMhVrMDmSX+EdlRfeca
/SO9uekRA1lxEIoCvUpVeqzyNWooFd7GrleecOUO+x7j6ol9Idm3rRXs49KlK5UYwUF744/ahYXO
oKoOI/aODVKStNoy8nuvufQSBFmVO0jDWLBE2VEG2uUGBhVY8sUALyh0sYOEQACONT2ZbiU2bZE/
G0V0gs1HUFKHxsTtjRd3jsTGzqfsnDS4FwxE7j9tcAvfhsWnN4YEJ6dW5yRrYBUy68qvIewNV57X
s+LBbDWhDU4Q/b2HpFMTT+XCx5Mixuim6V2RLWocrVwMD0xIR/+xcHJ1Dza0rNAeI1pXqIP3NLTl
LuLKz5iCIEbONE74XphLfEiz2kJOE7d4pOyeV+PBghWCeuf7UDSkQ0Za3yMjNrEh8VjEgcaXJ6dp
/mgUm+ou9p35PPRphRx3nMfg0PNoTVtj9sS0bXi3Ofbvsf9pkpqTMpGLmGtPw5D8nLOOTB+SKRuG
LaJR4y1ypu61o7KGk544ybI3dSmukioosWRgfEwawzqQa8tvlqPomDPvQNILu8SEeKgWzARcev/Y
AJc1f62xd+A8igP9ULJU5PJ1glD97Kdqui0y440l9WItqSAuOK8BZzKpMxrnNhNWHrYFkdiVkX5E
nWzD1FLpc9lmECU85aY3aHA0vJlhscMFVuc9A+ovkEFynO2BzdDSKeqzGQBz8m19rZmRP+C0MR5z
p/PfLOI8wzgPCAIsgzbDx5GwjIG4WLuI5JQ9Qx1x4+GShcrZM9Xp+x5DYlIjUU+rPRGZM00NVi1y
XY8sBPIzooZgF6MpgFKCf4OdlO7SuTuOJs7ATbRa7Ru5QLSPvOoy2vNrNSBCcnQZfG+t7uJTBI2b
Lrf10ZY9qU+roV8IY2fZ+oSrT0JUYq7G7Ur1CFDJcM2M3riaBzfZyxUhUIkFAGxNwudMsiQkApP9
QM63KXSHu8UQ+mZOA+zJ80CYbQVLYOoIZtS+9ZluDXczcCYKNIv47CwbNspsDwSMo6G0+5tgYNdC
dzljJGHUIYg8OOEUdIFpYoKOzfFhkKAUc8nIv175C/xuwbGZpoMxN4SmCB0xOZtoYnlB+X1eWQ5i
TY8cVr4DZTkRDJ/QBwTf3RPcLNilEoVYA4027PrmFBgBnCtD/Zwa/wvZyfVuQea7F52CFDkHBHc7
WAmSagLHhx/jbOTNB3OuG9rJA9Cfgrj1cZ0qWX51h+hUQHjhi63EnO3HlWOxIDM5Gi5si0ZVjFFQ
fmxlTHsN1+VM5wmKnVXm7HeN921ZGRkVVT7Xl/6bVef5lasiKK5zVZB7Pc7ITDPzmmeAVPEVtjHm
+c/BK4L9pJZvseKn5p9YDgyo0U1Uw6IHic3WTzbROwzcEWYod4kot6JtspI9RkdqDneYrNgkX4Fa
/GSi9MPp02JfuBQMenJeynZItmXekXIs+VFLC8NKMVr72Q4OKr4OY5XDJopHHswI+XLZJbBqdRKf
AJIcQ9MIl2QoIxGymYJ8Bcr3ImGEb53efkxTDzBVzHA5m3BNDV5avFsr9KRc8ScDYOB9pv15C5yi
2qOYK6/RXkKznRdnq+35vUuiGY2j52/GgPcwEsmyEwzFnjthLfe5jemc0zRAZp34w1TxgSnevu7z
7JVln/cMbSv51Pguf9YW82M7RCePCLwtyrQY53Qx3rt9lL3CKn10PW/cAgG6day6O9qDjAEhJpnC
KRDxQaPdcL6gQhi3k8vsYMZj7yyRZ3Gj8mO+aU2Q0rLCbVJPI3CJa4vh+lQxQud7Xrkw9Z02FyzQ
y+Qf/cmV38a8E68DUJ1MRf3dImwj22md6GOmevvOLT2NyCWbKnZW1WugHjOmIB3QSHRdnghRPjQy
cB8wSnRiy65pUGJYytq6YGh/dq0tuUF3Wcx3iv9iDQRpvYNSpsuSqZDYHBliLcMWmJAX4ot9xNg1
bNHJX0um/187yNXvVdyci5GgDRwL0EGb2P4A4egyZk+t73CgDBi24CTyDZj36aTGFbqU5kk2hJM7
T9/FimdSn6CmEWRTxOZ5oxOjOBAOcw/U7ipiBOSTKGvV0xGVXsbj7Gn/I4p9suWtzid21k1fgCo7
N+aQuiEks2LnQgxAPqwWhrUNmpG6t+uH1nbalPGP6G6n3JJoKaIavlivBggqrQSgS6MO5NUKv4rN
NttHPlCstUW1U7wv+iOecchon5QHpL7pC7tZ/sIRN3wtxkk80r+OjiLz05NwRyreqPHOTaXpCacY
B8BO4nB8ji3IvlfamOnrLUl7RmHOgkjEmO9UWgRnenB6m5STmW8mp1Jk2cZitwg4Yj1O8xchl+HD
RTV7lF0dXNVZ1t85cdJ+qW23zVl/ddaHduOFeenCO6O6Qurc9iRvc33oRohi7LBb7klDEC6BshFI
F2rWuzRjPVwxFSnpEa/AtTGSi/c1JgttCbWcOFnl4AQsxBZkG/x+lD1O7nh0hvLkVfsjpGfCeh6L
pSJHELqdcVNUU/pK+7vaMx0oVxDBVKDoqYgTl1ksNw65h3LTrdw5EU3RhaYMoM+S7RVL6uNYUhsz
Vh/eq5VgZyQ+3rZ+ia/aT8bdJ+6uL3X5hBAVtbzwrcO4cvGylZA3l/RCycIstspYCiRWrXL340rW
Q+zWtqG7INTKEKISaGkO12W1DBvHyqrj4E/xvaXsaH6QftbWd1NMsmAYxJNovBzuhGdRLJRIIAgV
w+hnIfT5oNxMGcSTT9CMziMRPfAr2Mbmml5dd8yCpAzIYZz1clVMjrEFWkp7t8HjQ88jZx/FXzRR
Onn2sU8894VkPDxoyxiTUNfmrMX3wJNRKGiZxdep1mmDxkq0Gb6eeATSMBBSnBNBxe7Tt/W17g11
HLrAfJgaArRKszEOiws9RPczzOqxVaeWZzIceju9VpmbbiNr8H+W2O+/i2oVxLQpcpQD05mnLg+i
9BWbMoQNchFREXirJWZZUCJApvhBEll89Aa4JBsTRde2oS3+vGSj2KUeu/MuIEly39GNfBMU1lcj
Ld9Nwf249pU41PzY82I1/UWpVH1NJqd8GEfTPS8qHbcWzIvQTUzww2ZS2rs4R51ei4jqoMk7pvXQ
HVoIELeO09DG5z1+6agidyiTgu1Smdku5qyjOAc8N1ltvxsK/4SWQ4c1F/eHPk6DfZsL682FJ3Ak
BU1topydqVhB5H5aJ4c0tnXY1mvGfVp6fL1dMr4XAcxG4HB39pQEH1Bm7jTvBHuxsJD9WPOxMQuA
3MMQX+NnlASb45dDLOY1exVM7q5BcoTvcFkR4FmKRTQqCRgsOMYjAODfOmr6zRqkdjTSyAZaxUlS
jR4EcFkw5TaEMQOZsu19HTl0sQLfuOvtZX5QY3IckCLeTGSvIM6r7JYK3Ch2xZwkP5TynJsoSlM2
2iYmLcdg7XZs/IPKUC4lxXZpSbFsca9y6IzzhU58cKunON+hxfOOuZe6O1RobJhdXZ9TYd5LWQJ9
6bqp3g4r/s5H9VnVUJ4p7Bp5m4NYIOyCgaVZRM4mKwL79bPTbY8d2RVlmpSvhupegRgyZaEh7rgT
jP5a6Q8xcbBK7NynmVxcPr8BNKZ2+wEXQrxiMNF+ZX7shd5SvLmBnew03xbpa9NXMjqvkliG89J8
AOv92mV6fd4GUe+GniTZzWTbOw+s0AYDWnTGRswEAmLlpoyFt6VmNskGq4ia3rWA/IYYkMw1rLmK
p6XzD6bI/a3V0lst4ji/p/8gRDg40yB3Wgl92/XU20ReWmGztn8m2alT0DTFbhn1ckTbK36MFVe0
rM/0sXT6IRyNxrpkPYThXLXf+2Tqz36ZMr6QOTlxNVySZFYnRG3k22O0OSN+1MwGk5jAwead+xql
2FzhBnCWrDxVg9L5NsYU+IJ4qNvQ77mxUQM/U0o9pUbTbP22968SD+lxMy0UjnVyishIQEYzGG1Y
6eFbYDb44Gd7k2TWc2Ww5WUaKofySNIcXVu+gPMoN/S1EbAKqRlrRO7TUucuKtbcuqrm5Do1qtde
+R1xBslj64FDYifdjzPVURWr6jGprVea9QXamcr56CAKhiLG7qiM8nkiZemnUqWxALuWwDfoelB8
T2pAjeWVD3LuIXnUcWaGvZLRNy0GFE2T1jiJg3l8aGAyIomTEWotGhDj3u0wWFH8I4dxigkA3GAH
DyROYe1Vtsv8J4PJOSAHSnqDlVDuPJETIFFRSi5pPHHViUK+KuXf5HhA7rTn0CQwcwJtrSUngYHM
wIIoOYmxYTeIRN1CgZAn/gf/Ka/kTyu2HpysZvMg0+4cKJGfZ5fD1bTH71FODOghN3LSmbxVceQT
3+IW03lJfTIFhfncciRtCxMk62CtvUBVIVkJiC/wTQ8hl0u2Y7Sik/AzOYQNWmwJ3tTq8QgYB8h7
8w3i+xn/I/34VKHcio2bKEBbuRRuswNweFYmKGJyePydn3vFWbm0/6DOdduKUh+KH7a4yGmu21hf
SED+YOrMEx/NLqLe6tI4kORozPinygHP6Rt9cuDuQgNxKY270XJegBR1V31kQH5vPcyLhV0dEqFi
cuBKk0h3LmetO3SnCjMPnYu+ppFP2ByGu8tgCNpwESi+pJ6/5TGaUquf7T0jT0gUvf0eudp8HKWb
h96Erhajaz3+cDtfP7L3gc3z3Hbri2Y4tw3NKGBS6B0Mon9badBnSVNr14o8PwZedeP0BQyjxXZw
fqdjgGYVQyhyIpHk54bz0QyWmmzDWb11Zl2/rk5TohaMZfkOT5CBvDnnxlsNBerOF4VxzDjwWmiy
/nSUedZeQ/6ytqhOsiSc0hjpFLAwu5znd+osllZMwgS5G/KuHu0IREwyfDdS7yfS4pnwz8Tozg1t
6MsyORHDWH+stioVI3N3d7i3rMRZblffKKHcflkf6IKWKCR65imAS729WadEAnp5OoUKTwET9GVW
YF6xxzgiMm5NXHt663IYHNNIP82x+4UKwX1sohjMTzP3R9YBQvG2Q4UXyOdRgk9XSWU9xiTobonW
vZNmF72VE6QDMhDlFrQckoKCS7pxNVoUNdcM4LpN0+vkihqin/bEC9TgNFJvIHKU/Wfj9UJlhzjC
MEeTCNjSSC+Mmqb0zE3F5YbybqwV6Huvbp9b5TRXTSMlENTaD8RmEPT4ZuKPtzP7wivwpcC+RWsm
nmBwmV4om2F5GbB7bljGEU0jGtQM8SoybexBkfXA00PIrBrBWzZVCmRSKRJ1afBs+naIqZhm3I2m
1Zc9x/xaCbHLvJLM539z2kSytIesPyoJ8g22fkPRKh14kLFRaKzT9vToDqqn+SRyBYZhFpJvwgie
i09hdQJzNqziKJ5Cemrzw5xj8NzaLLTdQnQm6bkdF+/J4oimBC1VqG31c6S83jEiuMwGZf3SeeKs
sEOErhoA96dRc5libb1kGRV4iGum5L7umvddU8MGw24hHzq35TxlL6vvC0DPL4aTDmcbgN3wGft+
085G/5IrQ9yKcpwPlsL3yOW1sy8oC/yHgBk/OkQzCq4MI7HeiRzLz30n9aNlrRa8yRpYpXXFtrop
XQnAUnYJQnS3Q8Phj7A/woFpbrexW9yFt3T4V2pc0NoF5n5rdve9N7p802UGpKmNs3DKu/sl7pgP
MqKzQNjV05NY/PicoYHYVkUy/yzAJb1GZkehtniMD+l0tDhJMbRs4ixtXgbPrfejwakb1w6HGY9U
yGUn3Ym4yw7KQFe+oTV61UaTf9Kj6HfEIeXXyqyqjsreFNc1hsovfUbsL7ssCXo4GJyt15IhZKe9
cVF5o24x8spjCYZ91+lFHaCbOFtb5TwlRjv2NxLf+Ve6t8TR1qN6EtR3123djPuhp/qnnenTpTGI
lk4yvSVsHIAVs4xtrLryZuiD74Y2uTqYJeDmxO1DY17MGwzM7tbOsP2mjX2qE1PeQ4mZTuPs6rNn
+BhuwWqD++bWMVAxbuk3t+eOJMob2Kv5tfSC90pO5k5HwBQyOb/Fcwk0y4FcGMmMtqIZlfTK2vkZ
5Hi09yEg7pTFANvgQT8kmsQk3c7WichxejZ1Xs3WJpBLmNiTGSIM8je9i33UEEv7mmLsJvMtWY7Q
/PBA+yYyTenX9IFNktTDyrV08TC5CaqkhMMmc1ehOEKf/Nrwm3B0Gd/QYzWpNOpkbyK/3wT1cuvm
C/9eRJfOnua7kUy5jaXz56CzvtoxmzWCiV2KXTWkU/IWVEhGYO6n4TgmcUhctAgrDO57y8yd4+iU
BxBlD4skzLV2XBf7IFj2OF7uQDyjlsiaF9U12b0XD6jCrCOFVX/Qi6O/GRNjEAvyqy1McsUXKuQJ
W+pBaQ5qpNpvZZA1l3FoLrhpinkjasnRbqqKqOXCuEOUOG/RNyenBtjYNSyPD8fwh5tPYl7L/g/i
ZME46oB66Ue0tHE5XWulJmBAzct/xtb/F+KXzeH9twTVlzf8V2jV/0xR/f2P/T67NqGoYgGnFeiC
n6CXwhT6H7NrKKr/DVb9pKT+A/a1przRF4bA5XqY64ly+3+/GxEdF1+ji58crKrvkDL4b6W8MYH/
A1rBkQQ3slOb8MSYWa9xGH+eWYMbbQajGxgo6AKPQYWh59Ji+/bgkjfdtz/odf+CSrP+sP8dkH++
GE74FdsSOFAWfkUGxO7kFH7SO5fEmNVrRT4wATE6eMYYzgL0LAFfRPjOW6Cz9vj/8dK4LIWUHiSX
Veb7R4REauTm1NNfuCBn5aXxspB9Oo9oSfzBQyrGdscoVLQg0qFzYXT5+5f/Mwhg/c1RBVigMgLJ
IOhTZfzHl7fsNK6CrLAvBeRyOv2GBuMo+mFRhBWtLzeVqFL+/jUtnpFfPm5elEfFoR/pIXz+ldCg
qmiIwVJfXKuyniqUXSeLGW6zh/UbPKuePoaT2rz4YA4gcpN+6D88hYOnAIlubxtvtfr4MVj5Do9L
tFuWxXnzGJisgRpamFdaRbT2UsDSpLmiaKWcZaZub//+9/hzpOZ/f3Yecm7Xgw4j7F/TYyXBsMNE
iM/FHKiS8gFsy1QMJIPKDpIkPLD6asrxHv79q/6Z+vP7q8K38Jin8sLBLw8MBi0/m9zWvGSmJnT0
MzfXr5KfIpsos0zijF1HmbdMcBABzAk+8r9//X9emL5tSm7CKCl5bn5dKzoIKpjEkwk325se0nXB
cNEDy68b8/bvX8r8iwfFNgNWlhS84D8xcaLZ7yshBvPipMH0YFDN53sY62ijItvuPgAKO29aeOvq
FGW5Vf7IYiGcHTQD+ud/8XX/1S8OgJDd0vRd5qS/PLWWY9RBIyJxGfqGReIQ9lFfU2sLvUnX9Na/
/93/apGsfgHWJX/5/8SWMVUmUsPWFro2akTaFWSyoiTEHeOLmmTuzKEt0dVcMFKe8oAM21vytqbV
KYL5k5bdUl8Znp4eYoaxMTh3C9djroOd2QMHSBLdjPzUjFVG2YsmOYBFW+z//pf4xHn9eWMl05nv
Dx6ti7VH/gLjyYo4GiSykUuE9r3ZL37bEuTBc4PAW722LdgnOLXsezMfYMmVagdvfU0FnoPmCKMG
VWyaO01xWMaF7osZie5DtmJ6+Pv3+Re7oI9xCcEVwDPH/dXzbnAL0MQbmBcMznwgnx+zqVr1aorI
fGqK9l892davD5Mn1jhwzlycHYjDfn3Fso+tTORzdxmVXV+5fem+Qade/2aD1x2EPd23tkdvPkqj
qN0JneHCIpAjeEyHVU1M5Gf/YdeaJ12QnC0MFkFqO2yc6zPx+REB1OXwQgYaXHfax4xo2hiXCCc7
WRTG8FqH+l+AXvgNftnZOawF37PNk2vBmlgzrP54nCwyD3xyhuMLPGKme2pe2jDzjewOPTo39Ipp
4Ai2WDP5sVzQymh0ycjZBxCssw2UI1ts50kFWysjjU+Uvb8nnRvOcuJ1oPkrM6bfh6SbAR6iKgbh
IhmNL7Tj4j4Ufl23CGBXdLMT+EkXQs5mZWQdXGeOgBXxvMolHKmqC6k7yZXsyuzaKmV9qzNM3Kiw
Wvg3UP4IRCAZ/M6s5+K7yDszRLfE/dAiu0fx/nTyMcPf8M79nFRh2nN+n0Xgwulq7EzdN59canru
UM7IdBCh6yey2WjfN9TzUBXZGNqR7z8GgIEEOBKI8JvW0g38XTcGAR14wdxuvd6S7wBH6GZWZdfn
xwWNKyq3YXDak9WQsHiKpOlcW/HA8Ezp6CxwDOHb1iZTT3Kd2gu8K9DbmdtXLkNdCwtNmcRK3ftx
WdDyDpwkCmU2Bs8xVv1nlfOM+CimgBTXKOUagCPxjtIg2Plmj38BD4H7hjyGMqGS7DaUgGzEWrGa
u3Tmj81+VySEGdJfAUtX0LQ3AXBf0yHOB05mk/ueYt4xCLDh9idD3LPr5hq6N2TxeP7EjKt0kid0
e8mtBtH5XSKfQt9jJYJclKwNga/GuGWddt+CXawbJHOjEMtXsjoBiDL8C6HUcsvv65oOVNMd/MCK
9twA629ogt2viM9dXLQq+eBBmX7EQ5RhI03iKhQDX882ifrqQHKWC2XF11serFLY8QbGz4RcBZXw
Bmzjh9PQg59w+Kknw5VpfqUr2eE8rio4RE++hpwdMGoHjOqHJTm6ABd6WM9rQ8pxg8jin6gCLEg9
EPENeJlwD2aoF+CQA/XVSLRn83bzjNvW3Myl3BtiLX4WlwidPOeTrlZyqYihhbDbG85bA+0ZKnwx
4pctSXD9Mhkd39gc9RwK82wPiFuCFdtds1ekM08lKHaTw9SpGn4Gun71GuBSSXEMLHyp6K+MrRCt
DMdg5PGqYsYPSMbZslMHnYEvySFZZs95i9wRpEEqqFcJiWI3KkewldESPI8Wme/dsnq3B9jfhsM+
5DtlsCtb8JubhhUqyYqz+fHYhXlz3DjqK8q66HnA9Y54r6yv8iq3nhqYf/yf6iK47nuMFcjSfFQm
hROUcWiaPf8mxuTdYZeg8LFQCpEp4nMb30uXD6e1OKn/i70zWa4b19L1q1TUnBkEG5Ac1ODuTlut
ZVnWsT1hyJLFvgPB9unvh608ddLyKTmyxpUR6UxZ0iYJAgsLa/3NBtsVfkKhB3JDPYoQA8givEq6
KrqKgma+c14FzC0i6ilGksOFV7HPJhrk+JbHTdg/d5EZSsMjue/7gf893W1FBy2n0eDNtw1pp4M8
QbbcdqdcpCgpw3+o6dmhfDuKG+Q3cUfyyAwXZxKw3AEqOU6+3A0Zxw23zB2kUxy2Zz23024x2ePi
MPaiWngoliRXKtKxfwaiOt+h4dQ/U9CgaJlgP3NuF6P/eDJSQjiyf25LdtsuSrqveACR/c5Zv9yd
EoW16Orlgu6RfEWd533Jq+24GTgF+bPnlgFi7oFLkaYzlTV65FvZxMDwgRM2V0wj3p1j7hZlYzae
vlHHPuaO7NwmCW8QAtn7omi/gq9kN18KVFX2MWbXj2gWIfoyNqi3nne94s7BwZJBIRmOaXxnKVpu
pwSHbkm0L9ZcP78eflyT+ix5ROMBDToPOA7IJmwTWvoR15O/hFcpMMpHbGQVOgIrrpk0OWHobUKr
nnLY2iL+jpAMF69PS0jEfj4fxlmZNIidB43+6WPoTf1zGfW8oxYTKsCD/XMEWlTtYaYT2xpzVEG8
JDsTiyAxAG19LnnTN4i/BOc8TnMJbEXegTwBLIUBJ3cLSE4dp4kdF3QreTkw6BsbqAnYJ3SKsTQd
SVe9MF+G63bC54maHEq3iKQh8L5Bazh09yH/oCqC98FG03XlTxFGQHKz4D4vsCTca+wTz2DWMUdo
kfqPeG4xpii18PynIIBm43y3ZHg0bEv4Pld4YrjnHcqWl600l68mHW7RGiEdA1X3Nad5cBklvFXS
/e7YxS5vFUUH3AbYyBmHiRQ0qrP4wcLZ+XZeEvkIKIX1ilwlRNAMMOou8VnxSvXcyWkmopYiaKxn
hABfkKPvBZBG/K2SDqh4NMfOdB425gXlHTq6B6eJu2OlIIRkwEmocHMc7aHra5IiJzQqPw7krE+L
nfuPbp6Le8cKOQNQt2JrQqrjfsIRCqs8x4j0EOejEkOQqP0qk5bsvRPTfHt6QnYicuQePPdGNQiY
nQ6862S1X1dMMu/xUqQlSei2NxNH2vuh4y+p5vNatMnSVtxRyteM8bRtLqvNjGpLpMTdMOXZV79F
JcwJLZRBnGqnhoGTjBk11Y5ztMsnUa47ZW4nlTxFkcXeYwviwUX6OUFPp6hZVusCnDlwVxc6KwDI
jd8nhCOckjKqnyHRMe0VHokpUx66XhHPd2kWS3c/4ZlxXDKfdqGPtph/NyssHunTewXNSmX7jx5q
BNhwZHH0UBtuWlkO3nmBvEizhyo8lSCzJb9dDqnTfRKIGzJF4oKBRtBa3CCbYmLf7OTWWZMIgjyp
SGKO5HSqoJ1WzInTALzGInNwH3OHuGACq0oCdpzT3KWrwLY2a+zm5yBbviNWE388zU+Pvu0Z4jDD
GXoGXnEdDCFTJLQRt/b8YrxIkwXSzuuEAJ8TvrRYRo/bSo3qaOVYPJSGvJdIaimnWSHngkUBolDc
SLSIzkRXixtkLxmEoreyZotfmUAs2a+JRAiBW9ugcyhCIBmZrfhK8UDWVDH7aEchou5NfG8hEVI7
zp7iRng8AlNO3PspOiU7USasrCDu2GECxL0OTcukGfKGaO9m4oMfOOtHTupMaht7umGr4TeA7WF9
eYXGkA3JFgabzqTZvqHRwVUGP0MxiA0IRH7iLviKjJqg0CRqjA+dFUaEq8HcbT6g/7Z3u4Xrglaf
76rFU3LTclR7iOaFxM+ntgz8Z6SjMDmetna5p2YwIuRC66dRhNl81MNYpx+EIQ+f14TRGyCs3IUf
aq4AEYDZbot4VffaH0hCEquIHmxDaqwhjPK8QTTdejSFPw3hXH2AqfaUWrG1LejSHn08izaBIrJP
RZK/JOAfN4FRo3bB9RfbsXFZwDPbIzwzdqQlo8WuKXlGZCiLfCjyhXHOWl5o48MYwXQ2dw92HSJC
k3QoUaTjXJ1DUcuvXa8XYsuuWZ1zsp+PNbVsNBbatgZ36jYv0VySL0hnJhiSZOIu0zsgIue51/ZF
Z4L/BZgmCpFRmpJTDR5y5w6W0edW41CFoco2oEwVT9anJKeztFVVy59dJBgk11/nWyqAuAm46MHA
5CIudSM5TmVSui4N57siQdejpAa/HfB6vDwdlIuSWTC5EUs1SjsMFW3F7cVrQLEJyOq08+KJO51P
m0kMqfDrihpUAYMgIiQVURvtc7OHC+BYDzGCmwnoARPsbLTCUYbOW0KeJqY1cg5iPCVndQS7Hl1l
UeKdT20kbpLZjx6EpftnxFLCHQg675wzGO+1lg77J71RZmuVEK1WMJT3I1fenuJmlBcEx4gNc790
NWuiNPlmG0fhVaWAje3ilvLVNHvt1wIA66bRxD3VsYR0yeTJYkAkVoO1rGHaQPQEK7flbJceHTou
P7xR2j1g44EVpw2D2y/QHrNeM4yOGonFzlwBa/DOg2C1g3MObLM2kpEgKCAwnDW6Hw6whMB4h732
H+1iFffwGCjZ+RFRiToPQxLkFtsGaFlOEpVkY5HjIu9TKtZAYwP3vAUKdKPWxISDU8rsI+wmE2cG
dQ+38JAUFS7ictHOgSun93Cn58/owq9XKWCPz4A5i13PCiE6c9pZD2yIBjIhKyBai9dat+rk0EM6
jVuPq1x8NBPfehpa13/Oo2H9AbxnhFYz96TbU0mrTi5Yu7a9fSWM9U9pTIAMKUyBhTDeQB26+yha
NXN34btzdoOpRLhLcpn9o2p18kmS48/boYLDXRjHISTalpvIbePPqRUUTw3uyiAST+ZEYGcwKlpP
pkUlFhEYl2uQfhsVjfLrqTrzf8TE3xET5amA8j8rTv4j65+aGi/Vn8iJr7/1Z4MnlH+cysTCd2h3
/2ToEjl/MKFxw4s8oNPGW/y/yYle8IcdumQOlIQ8J6A29q8uj/MHATCgnoEOpWkb/C3xkbeFtyhC
txJ9Fc+oWhrXmZ/rRTQm0gLahnxNNlWFQqQviBbrshD1tOLo8/cqfeaC0Kbo85i6mxRvClQFT906
beVfurC1d5CTsjNUk9BgLMPumCxk/u9f722d73Q9TzJetFcggL4pgEa5XHscEbzLoEnlY26OFqdk
tffH3xXm39beuBSvmpYADQnMDdEB/an2pgAXJ0MhvMvCnMHhLqoj5G1Ck3QSoiogm4egyIlX5qD2
t5+SmUQLESg9bbS3rg5TV4yLbSnvsncoS9dha8rwfs0GR/pc/aYO/0tXgAdlBoL+RvCUcs7bIuPc
lH2FVp+H/zPNPI6AZCSglm2S4VEH7BY1Zbj0Aq0ZjjuL4pBMDGw4tsxlRlnDqX9Xq//1JUv6d1JS
yA1kANX255HPcW4fqHR7l+Hk8bgYh5iKbMEf/7trCdOAAI1r+qxvJhRetjYYksW7dPuJeoJn9c8B
/il3g0mr33+rZsL8tXiPKhB1e7Sa/QBevf2204OHi9l+Bu9yjNMXkGLRngPM3+2qnC5Cg/f0X6LU
m1lLYdsLtFN6lyugjMs8HDnMhGiUbgW59++6nUaw95dHcp1AONCgGcK3UkdhjJTLit7mZe4g7bw7
NVAA25F9l6pvv4ZdwYlILixS03BaUg37dUQK9v2B/TczWOJkRf3ZLFWTZPw8YWIHdcNYFt7lHGrn
wsUJ0YIYSWrUWj0zlINPtS8Kh1x9WVHOxwmXxeubDigR5Hcd6H83ez0PXy1kIQiOb1sRRRmh6wPP
6LIfOTee8tQJ0tolJ5lo//6D/7tLSemGdNDYWn7ps89tyBE76NzLzGd4o8j4V2BpSqgPJW///Yv9
vLcQvmGv0TvEL8zhcr9M3xYKLQqnrXUBWIgTgmUp+kwuha51olA5gqoLfxeZfg7B5pKgfgPblbin
8YLfNvPbYvUcGt7RhQ3L9QxsHYl+r/r5DpVLeqV9zHs9nQbSkNoZfpRUQ+keXAZWTTqPFhKCmiZZ
PkWQ11LPslJNQdEXUaddZsoy7w+Sf9pi/7XKQXxI5LJMExtIhyvZGn+ei+Cpcm+uXO+iL+0KKBAU
1yaT1iERfTFAY6gWeoocFlQDcTFvF7kXfNhHRXGl2uOLyckTA3NeZOwn+nl1K/08I6QBbul0qnXo
YaQ7MkOqML7gmIcODHXA06EHPyMFC4lfU6aSFiz8HipVjns+OXn3VZuuVZh4CDbnDCAWRflyC6Wf
WiKiC9EDPFIrR/U/7sRR9D4fDetcTbsqSkGDlwpaAmbwmYsjZd1xDVOgOmlSd50RBIAYDraUQhKi
ZWnDDGk9jlDU7PV6ZpFyy4tTb67XCfSXRYk6vSgQ8Humi9R9DdoahYFKZMudCMlaLEdb1Hrwxcm+
iSXilQWrKyHKTdSHHrBkZ+7pQj4WiIzQx80d/3EREQVyAaFkI0cKtxVl0qd2jZ3j2AXdnZK6OvMn
jr1BlnjobPcRFIEJo9Vqe6o+Wi4HHWoa9PxiyhTu7M13Je3Ch8VzsrNTg/zUOj6dUPXqMD7RFAd3
fZ+sD85IabmNTDmgkrSAxKz65wIvGPDIrsa3q4+Fuw3R13oYWjhUdN0WdLDjmk+pzLF71Ywb4lQc
y067HBh4IysjMYcBk6fyI5QEgKxLAC4ea02JwXhVL2twATvKVGaoOp6K73bucPqlmzbvS9uibHgq
kHYZ5OFd4VKgCoAEU8XMIRFSEAgX+Jd2HMiL01HSor4Ft9QbaRE7swGAuH5gDO81+6Js4OYxg5MF
y+M1FDepReNrt/gVJRkK+lQuArRn2j+Fl0SNbQT8U7AcvY2eFLB8zO4QfJlRZwzZi7QOAHcsJfvy
hp4a5/sWJafrNSjXZCsyWrgoYPuP0ghfwwdTUblDoUp9StzVOa6wpIKdk0jvWz2O9X0IWPkahGu5
62CmiA01AREeRGari6xsxvOkNK2EvpznLXKyECzsPpZU59YMgzpJX2yDm+ZyE9oQSSovBVVdFVG0
zfyeQj9tj+1Sr8t9gYvCfmjStr0obKNEw5yEn2D39UdKRmB/83ioKBgo/RJ6KzJYTjDcYPsEM2eZ
cwDjQ0Fk2q6mqjvZLVBZDeDjiywL1R/Q35JP8xpAotN1fUWrUyUHA+SYkGBos53ImxqRkKG5iVBa
hh209um3xHTg0Dhqr5EUkWf0IeJLDHWD7izsJ/kVgyJ8GmrowTKZmgvXq+CizpO3fqvLrtijK7Ju
IU/xGkOgPtuimOpveZsHGk4ILd/CVsGZSUb7TTDT89wZiMG+IwfcoGZUHdDgwQEwRY65hqB1N1Dy
OwfO0p7nCqnTxR+WH8DJJwRRMuvjEjXVl6wYMXVdalgYdYZweoe4Asj+x0AjMB5S6N7F+AdvUQUW
h6pt+KDQov5MwxJEddygWaGgkOxkQP9Jb6lSBC5auYB7ksa8+Xa6ItMNj4hFLf6uzjB/8aA/0Sgs
o3jnQcWnKN72lOV7XCeaBRJ81QyfAVEDOx/r/jAYG6U6tZ9KCJVfojJz0LET86G3IGUNJfcR4R77
kV0JU8OV8H4lvW5CLtnmjQagEK6oP9S3QL5aZHA1k9qSZGSPp7aB5eQsid60dvZNqxEgwJOPBNtx
Z2roRFv9nCibgNSskbhfcIt0Nramk6VgLyf7cJh9NJeyFM6vbjqbHjKtuHVL678BAE3D7FTxCpZS
HXUfsR+Hgw99E9Jac9mo0nyamFt0VE44PJASRqm1IdrOnKN6qNxIEI8UbsbWY+kPqY/+zIye/fHU
fGpbpu22CZDP3hTU6r46TZeQz6WIwQm3cRooW2mPEqufp2H7srSjZ1qLaPuWge73de5NP8CkdAms
A8v/B/18+Ptp1B/LZkE9vp6TbNiUIk+/96N+zCmr7n0vS5ItOtld/wW4+mB9Qle/cY+hk4Y3I9Wy
rQSAvk+nqUPgRa4HLNTazyAZIHGgtT99Hn1V3dGieHFKxCEQ9PlQaIfCFZbgmGhFaO95Q+s8JzpN
ntcsmz4lQ8CbY8Xn+466bEQrAncFbI8y5CS7sg8uEGLGb2eegJ2jLEscxy+hT6YjvtD2pdc1y3XX
a/dOonGNBXiFtsJG8haw6qWe8GDV44z1gdAQ9pTyPmAUUH7o4EPeVVnYbVUj+ifwvyW05dX9juXl
eKlliwKCHzsZgiyhiwR4CnpiGtYp2lRdSbiIYh+mU+hdAFf4HoNo/zTppABHN6A+niX+t2KSRbJV
ZRqxVxqfcGrYCbJBS3atZjwgrGjCXDMdk/4RHkyLyQ8whRrV3kshbQvchYazCg1uyQ4WySzgdOE4
8Sbz4mBGQKB27yV01eNYuys88TS+spdh/ahTaOXRmExfh1J3w97uey+7mLN59rcokSGwEsZISNzI
mQL3WZQOPUoJtXWVB2vz2c4g126tYkDkxLECu6AuGk43Ezv8ixi7/npo2/FsZiO8rPO+gt8YpTFV
e8HxIiW4nSGfITJaysZZNRmD8WPijBOqenns4+dIyPtazBrrtaX0r+bMIYyiAIBnTNeO9bRDgHKI
ETNrnGsdLCjYgKBCsz0sA4+AKNCVcfDVO0Q4mdILoL7reR30hFKux34Isrse9u3nQSz9Q1giiz3O
K1qVORIaRYAEjGdT9kZFJw92bjsFEI3iNYVkpdmHtI3hJZYHUDY9hup2XDmn1CUl7K2PsNkH8GHz
Z1tN1rWfacAUmdu5h9ByVbCp29o/oDeA/mvjZFF/NjB3XyhUzv9oQ1c/TT6CsJPEd/pg0+hFLB/3
oXKbN2WACHtI3R6HgS7bqRQ00zHQ7Yufworuc2AFmzXr9YU7zbBdmgbRcyToumXjAUFDehE2rIVW
9N6xZawhTRvJ1XVBQgLwjtGvGjwdYlSLvgVqWeMXrDwbYDXJmn+gLhzYuGTV5YcaHgA+VM5sARx2
eWslBSQYuu1UzsPDjFwQhNJTvv5/tdDf1EIFyLy/nGx2j/rxP17Vm28eqx//9Z//rwR/Qi3w9e/O
n//rP19/4584dyf6gx4MBBGEKG2PotE/ce6QvP7goChQcPOx1wNc9d9VUByvQczx4+DcfFCf5jj3
J9bd51uIvvFd16UGg+vO35FoM6D5v5YluB16g9CbqGfxnGg7/3wGC4NxqarB9n6k9trmLwDeY9eG
8+FYHba9OneWB6CUmT70i1sSxfvF95/muGzrK8TLms45tJZHK6joQkRtIVvHNmrhYYns4mdlV1a+
0Kls5So3GL4kI47F7th5aOeXGEdjdJYPvfNBkKqzrBKEVqfPqTbYhJL2LuBTjwMNWvYrBhrhGcrM
Wedv5iz3I7VFTQKF4kM95j0CNPBoY6LXX17k7etR9D8gst42Wa178+LejE5kR64ho/Kvj7jd29FB
bkDQrln9H20/jfRjKnymUZ1XnusW11HiR1xyFlldvXRSZcu9Z2Dkauukg+J5ajEl8+f3b8n55ZaC
IBIgOP3Qp5wRvS14BhxaqqZXybMobb+4Rj4rOflOkx2epZbMsJyrggywkZHiDweQhzP4OniabVM8
Nih3dN0mGNi0L0p77DGkXuNkRUmhnHkVe83Jdn1IlYyteS8B68ibdS2ole+ryOvRA4UINqDQ8/5D
vSn3UbYwc5Cmvo02J20B5+dJGKcFCQB50g97Ao32ya8zq7mrShw+b9+/ECvqr7OdC7muD4VE+gZH
zvV+vhDc5S5aSSSfXd62cPctgALP3jg2K3x2g9z7MPWNTwRfpF9aetuKJBjvCkyE8pf37+RNPcrc
ibHUAoNL2YaazZvio8BgHZ/aXD6PaGrJGx+5Ig11srKAf1+ACUGM4u8OMgUYyl/gx4VNpv+2fIu7
sxWwe7lP5YBRHly1pUV1HQm1NcZY8/2n+7kA5vF0BC5PRC4THkZW8OaFQqItixajpOdZJMgv/XBw
fknh0bcD8y7hqMoQl4scht+V+X6ZSaZaDMJZgimnKCbflDdBYPWK/m//NNsRalhoIJQhhvXokTC6
7z+j+PUVwl+iESUpHRO831Yv86YRxTQ61fM0oWxuH+OlCF5KRxOjthowYdJ+mKM1tqurJkPz1d77
Y1qsD3kftK27qUoCIo11dHKij3ku6YShNGXUjgsQtOFyHCbPq35Xcf3lxfhIzEWkz7wd+9eul8AP
hWKFXT8B4lbcBZyfIn8ZxYKBY9NUEgpijCAifo+/GaxfX4xxTXSg0QvD+nkbtmJL2HOrfOv76gM2
AVYQ+BlZVRC2qcKPxoXpW8Iz94rgEb4BiDu4lEphvVkBkR/vs2qdYPWBV1j1d+T78wjfLekslz7A
EsBh798t6+JNoOAGA/+0TFA7+xUk72OVpapBNd/TMKMZtIHxqddbXHQUk2rFgWsZz6KeotON5cYZ
q6mvPY/NAM/vhWAZFV6yPDEBq/xFooDBJwCuwu0UYxmvyV9eA7AXt0QXfx4S+aVPIk7L27EKCmbq
yKGbt1MrLdmGa1oHvBEAaiZEW7CEuaCzzGX4ETtXPX9dF5NCbNCrQKpr5+RYAXRYYFHUzQ+O1xnj
3C6dMqpJ0surH3IaBLIMLvoX6y3LP/K/1IBe1gcFj5Z7hAASob0ukNP+QmukzSFSy7lcH1btBuP9
qDo53vU5fzNtkFgmgmxSIEe8MyeFItdtyIE5A25zt7VY6DEiTDxMg+ooohwA13Gd2yDj7/CTUlAq
BYUsg76SSE7Pqf6oIemzmS0d2gd62ysvT5Z9nkRc2kJ5gB9f4SVzNStBp/MGlErWfe3CzB+PMeW4
7Lr0wOGcTaKf68u0s5bhYpiHmbk0h7GJfKhzi+UyHJGqKVC30mbP7EKKKerYhp3GTrpBVArdgz8f
wM/h4k6bmlarzHc2kgAMqG/XTL9+TkwQK6vAtqp9R6GM/wBtWKp827cIG/zzM7q2o3iM652fpVum
XAOP301XnzEY3AwRl+PcUlO+WNyGZ0peRxXVfgrBAJ5aPI9Acmq0FupSDbhMiTQyV3StgKxtaUHc
gX9bAs7UOwK9mS5NhMvoi1s0NZMGw4O8ukO5tgmCA9I4Zrq0KN+zpsY6ov6xSxwAtljGz8gMvFBJ
E3Fw0ImmbX1heZh0P3XVPDKGzUydstz6BEYRfwpL+sL5DqMJwL/niCqOIFiSFaBUuMvF7PK9BWK1
eYg8Aq9/3bnxWCf7Bq9D7jhwRqLAXq1gV5EfozXFnSgAzXyVhJzWxouoHz0+pVkaj6UAygpPZ968
BmsHdwGrVXgRPD1/OQ25uRcvSo25LILJLMGFvhozxV2l9I6jDF1uD7sw2iPbOR7tIrvpIUL5X7Am
4Itt5C4Bt4WxoBnjbqwYwWGeBoZzhYDNJ5WkgN4x1whNBAcEccwUNan1eN+GNX9y8i1ZwEEOWPSG
1BFE0t6bMtb5opbVBI8UePhj3rnKLGkvMh+qbA/JdaCV5I3Uq1rhjvcB0sWMAmfCtl+O42xztLwe
qQDzgZ3q6YFsIfsPZlYj1KH0ri2iVfjHOUSPEOqLfR+lfhaNO0HryESmtETf+0CN4gDiJ2ndgy6W
xLPRC14peCej3a63/rLMTP+wRyUVYSo04nBQ6xa63TfS90d0uFJbg5zb4t7lZh8aXNYoJJCrmzdM
CXFBMtdhLY/WedbTFaeAqjqNG9xc9r01XRZxH3CPtD15N52HF4f/WPeCZhXGbvmSNJ/oP8VefdOg
24ahhrQzD506AjHhZs8RHn8viP7oWqK0QN4+jxs4DTo9xm4++Akos4IwK5/WiTp0aoLtwjNjUILd
Gl636ZymSE5hDSaCGz1HvZk8CF2amYiyBB6jxRKbeWkPc88cit2sK5JLNA1Wvtc546BgL/kuoRIX
N0ZpVxW8j3ozg6AcuhvKyA4hN0eQjbdUw1RiL8AQfOKzIPCZKEjR1BgD2xlChePB1i0qN+ir9R3f
w0/dxKXCHqv5I4hLkxGmFGIJT603S8ZPpxbRYWQUWQuobfRMqLFTLpB23n63+JchgGjvGJb9yo1j
GjJwaU9Q7GwPhEu2o3FpA3b5itIOKy/0SrPJaj10TMeZgl0D7DRUC/FhCVPL+zDbC0Zu8ETAuB/b
DlZkuoeuBOEJpWSTYhl9huWpCjtOI6s3mHMIUd8MztR0bhOdoRoWgspP0nxyrfMhX1dkxEJUpXdd
PNUxkgSIAH4Cp8rDI1JVEu0NDZk7DnK0KMYD9JyAhZ0PK+n0McyGk7Xy67Sussl8D2KJy8RdIf9z
57KB2YPwihWyaQncFRhjN1CRmmBSlYnN+rSSjJWLZLgfINqSQkO5cSAk51QIC1o49NDEIr8B4C/V
J7uay/vIcSJEVpSiQXQha1SkDrIZh/aprdhjQBRXCOegUxa426Zus+5bRsxdD0WATfOzl5erwgoF
+ZvHaRXl9GGNUFTYID5GZxBM3dQiGQdmGGJO54EYxQR+8sPxRnVo5yC0W9mVuAL/TgU3DvUokBLG
gYYgP4fdmrMLj8pDXRrBN5PSr2paQIZT3XaiDVCKRX+NHDF4n2QJGyjZAnMvjFp16Sxxs2kh2oiY
eRonGvlndrJyG6zltK67KCtXWx1iZwUZOrM4ho3UxTXEJ4HpahQk7s4nQVvvE6Q1GjY+qdHkwjos
3LiedsR2QWQYYVEcxPtoRzvQKKyDklLbxC+TI7BkvcMkFo/pOIJueyYmkTqHuJ0FXQ9Ndwtlo9j1
rdu2aCrv89B3iNmd2W2wtPixN/Y83896RhvXog9k3eG90mOMBvay3PhKSvV5DYABGf9HGaj2DDkg
6Dobe4S7sYtmDOTO4kwDJsXTL0TNOSoa10m3gVp75LdFlYf1c4ql2jjvkI5Zuh8RcO0B0bMA7yRa
Eb2v7TMd152PE0Nh+6U8iyGzyxtoTVZRnGGpTlqb/kgx6sETfNuEeBk1O+GjyirpJGsXYxnl8DD5
7Z/Zt72UsRR38AsaegcTErBsSy1Gjq3/GbGStvV2bTypGN6KbSfkKMsY+GRjsT2xYBQ+rcx/oJE5
yxDU5mi2FRxgzeLuQpM+KjZwlkPqSRPhKt82GSZc6hibknwppwSVXbdvp/By7RKLlBSfK5Rxr/20
ytll6D4mznpGc5XPpAXUmOwP8KY5OWCUi94X8NGxKqOzoasy+cXH9ZFbES0ozugMQiW1hnbofMKk
3/dk9mEBgdQ58xyfLHiyyd0sDHqnlliWh5nZNHADi9GhcStwoftR1HJ1j5HnlKREtcM52zqvhsrm
QclLILOg21kpExCr0mGPhirvkZrAX9UMUFsHZuekATtzpypJA649YKLSADr3fBAD2wY2LB9m503M
Wur9RnH/fZSbOFl4QcmPOLmIuKM6bnuhHiMVmXw1ikeijaMHJb/TZKkbMN15UF8lTT6yLeoWhRv3
om4Dk7KkkTZjhIKG1OIFuQlYyLupFOMAbIN2sC0Al+ELACfTBv9fXRPDF5Minco9sq/MLvXnDgbC
jHEsGttULGQ0mbsXbmwxkFTb86jBORZp05cSrQASV4x9zR0MvYUE8PGfI7F2LKHN0LorGSmkfj6x
qbREkbQQ9RLCB0KqiSHLABZxZqnm2P8COZna0+trZMMU4oHj36Dvwy6Gz3FwaZ/wjgYaW6gM1Ukx
Inu8gpaLo69jQQ+5OKZY0VbTOYhJOd6voCd5KrG2pvik1DBm6Xlr1yapsHE7JAWfnMUc5EPZMVkq
6nVi3mYTnVe8mAGmkzg7scnmx6ZVyj+iotaP4S1yYU6TXUmq59wPkptmHbiusnnUsSDJvC+xYmOJ
dFVnCl4AlfmBePRMoiZwYv6SdcJMMDcess4565yAPtwued1d03FM2DRRViNR3bpuSxYoXWXyTS3N
fIzLPCezthmB/AUMfc0X/L35abIStd5OZRiwXQrUftnD0hQFQgqqckhMMo8/JDfzujwK7fNeymFq
eKmAe1xdXbmzOybfxnBKwMODfqJpgvgWc6HcZohys8485Zm5W9ZOVF9Xk0iwfUnKPhSoWWlokCS1
U7PwbgdrrLhWvSoewW7HzBQrcO7LdxG0ufGOVkWmHkcFsAXp/2JoEZ/lbOm5V94kdFGjpuwwz4CQ
m0MgXUlObHRRzQvpvYj0koMn71kv/oqzDSzN5RKE0DLTm3LcrngcUzEzKPFr5tMn9kiu0Teh4mmz
GeOGZf/niThc64jEYE4Sm9MX2souXyWcWdQeqqw1P7njgHODbeHZt4XnmXIcGVOV9JhuydYd7pHF
dAdra03YW99a2MSanF0iqEZJZMYoBBBNpEwin9BDHe/jPk54a7qioEtDM7RW8A4KRwRylMhv1gdG
3UTcVXScec87OmlTb84PTCfpc3lKezjG8rEtMVke28Cfdbqvg5mpfwTGk3JUKVBbf3pdevVYmtSq
tCrA/JBUwZ12Oz2OvZkY9WTqRzTZFzMlAzuc6g+2N891x4Cs5sTtR5ZmICcRmCXOaTlpryWgP0O9
n/LkLEakffgI9WLtz+mUixKdZIczBRsbGu4Jh0CN4uMBrEXDx0SexjD0LO9qk4mim0IUBxlyOjXC
naLJft6BsiBIkfAPcttTuXLKfZSM5hT4erAo49XcdLMinIr6dScXsEc6XDnxemOYM9E5JNnM/imt
a15pJgZz6wPyEEm1xw8t1nqPA5QHDaulOMIPotG33oLbMgFL8xotJOCKHmtf7Lwwh6UzkLp18eg2
aE9H++U1cmDcaBLdShRmVr5fNfo3NSPEQgBb09AJkJh5U1zG4w/AFY713+dYm3Om0edO/Z2FxV0Z
bfpB8by/ueTbqhplKpQcfOQcQP6EJE5v6tltXYe2lvq7LyfTvXmdGiUWi2xd7z/dr5cKREiO65qG
Ea2pN5VVB/7+OlKd+E4n28SnRnouVPCZYE3sev9ap2rgv5CBXiAoHQfInYAydsE2v+279LaAUV4W
7vfZrZAFuBzSymEm+tpLWYYpaH32wlU2BI0BfmxPEWUsuxAla42a4g1VCNPZiDjymtjzGpn/7H3U
KjFHBAyCevYEJIcnvnr/9n8ZKpzVgS+jUeNyHMdE9ee3MqsYkY0p8B91ht0C8sVoKBGH2Vw5Qr1/
qV/mnEthGC9WSScI0sTbejdpVOagQNs+RimSQAs1aGQVHsQKisThkJ5g9fWbh3vbQhG8GAS8wfpT
NXV+ARCrrnfDhPr9Y+ulJkZpuN3r7ZAR2e8SB17rsosj8n2SiYWvf2D3YKsPRLvK/w2W+e0w0zX1
UT8yXVWWG4JAPw/zhMbgOEWJ+42aBEdHGFpUqUIsTImAf2+UHYgiPC366FyN4tibJikeG13oYtb8
De/uoLjWbWmO5lnOSe04wk5lr33/gm/0nQIjrkTZmSavT4eP8tHPj6bzcCWYLOqbqukTpXuFHyZh
jqC48F5j1ZVQJdMMVlq0DQofJur+/Rs4UTb+ugJJtQCy2mAWA8g7vuv8fAecEtNStEH9DaWQJan3
9LLWYk/VI43ys9e0ZVSpSY3RajPx+8+iuAXxg+NFJZEXTM+n18GpcrAq1Kt8a2EVN7B8OC2sOGmx
JfTFhMDBLnS1FU6bTBSaaB1MvtksR4RixmaXxjYLHz41PfR8p4OB4pGY1IyBzlhQotuHJPOOPs9o
LSOp2BSWya36EZTWAtUYEQbKyMA6eWeyzchtgt41W3yLzg63Ffx/7s5kuW0kCcOv4gcYMLAvc+iD
SEuyLcmbJLd9YdAiTYDEQmLj8vTzFQCqCUim3C4fEIPuiA635CIrkVW5/flnnaDPcO25NQG/C6dp
4dJThnnVNeEsjxcMFCVrA3gJ+bvzRUpmUi+3wJ4YyLMkLXta/N1jzb2nwz9nAXMCfvdEtQsiC4Z3
73dfE39t4LPOVwy6T0bePhceQJOyPv2R4rS0XjhXrVfVaOhNgvWpo+MUynb5OnM3X725LXKMReDZ
y2s6u/SlcqNmKt9AIAMLgqgtwCFeBChs8W1Of43uzgGCg52nL9Bj2xTeO0Y0ttfxhnfpf10mpD/f
BlGaR3f6cqOnV3qWv9Ai1b1BDJwzQSlm2jSb0W3SUXJbU6F7WWXZt3JNJ++9tXCEWoD3FZ7V6X3p
nSPN6vCWwSZGlw52wVA7G5tvtmoYxqV+F9PX647GpC9zKMpJoxLpBosN1uGMgnfEfxwSNujlVjRL
E6xZdJmL8QekYAh5RP1+tWHGLnmEvSkc9WBOhMJoZU4FYHJfpLW2ikgDuDld7/4bBtWLNPEyojpy
W9KCwuaUpYUtms9BcnOtlLAYEVVpMMit30BWG+zCc1Cqc/P6tBA68kYGDMc0VM6pCb/jk4qpBUzf
i2waUYtoISzzOKFUwciTTULkfPqjjI4+i3fK5WUDuLAxi08aIuBCJqeqmeNb10yqzyosUqfLci1c
/YKrniuorr2HgHSQAhNmRJa0+VNaMimAFpGNinAt0xH5TGLBFTedHkExtHmjLBeFsr/KOKpMKAxW
0XJzAUkLAdNrhhoQHgcQaBCWNIU/qkWiiKRAXcLZ2bvqnp+VSSRe+N5a8ClKVR136tQEuDmR41Us
X7zJhYbXsjmDrVy89zwNRGK5KaFxItHdBTUP7N54TJYDHLwGI3Hygr1126/PcRzIq3SVzkjPwhY+
4SpbswPa9Vfjh7A0nL8XKUD0c53y6KW9dFcmOX4/Pwd7773bMRtmPFqZjBuP9GV4X0LTw9Bit4gp
ms6NM0/ZiVHXfr6+GxO/ZoBxs9If+m6pXzIe62NEqe1BIGvpT0hhrBhSy7Hfl9Y4eeerQXaNRfLF
mEG/XI6UbGF82VNHLt+O083CgvHDU024oKzlvbJXcoID5lFvhpmXfjCxSjAPwZBx7ezScpSvduvX
1MTDez8LTfrSdaoEixUskBiRDSW8XAu/gZqw3tGJIugK9mtVA4aYOrc69nmy8hkEdTZObZ8UxjzL
LqCij28hRCruA8PwwUGpihnDQGzRal7QcxEqq/SzbWYZbtG4uFxsi8U5ZYLdagg+yd4OtxsPJCzD
nMq34Clf5xsPVLbrLxZfCpoAyZqPGRINT0Nyu4fKfYT7qYAGVhRzqNrqRzPfqd/1XZ59A3JtMl7X
Kob+1o7eLZ0seA2hdPBSC0/LZqAQlJW5zCxcBdGr24XTJKR/nDVzNKa8LzhNdHo0XtthksNAnar2
3ekT3T7Q9YdBRgggi4mlsAh1Luvx3sS1S714SgtqBEZoq95qMfnVsyhaXpemISjA50n0kRIhdNen
P/uJ5lfbBKtDyYZLvBuPFFbmJUszjaZrhpJBgReuaMeIDDimXzAT1Ur/mOFql3Tlgc+BFVZ0xnXM
xJYJZ3oJVmaqbZjsif+BuThLCHiCEbRezqdYj8ainUthknhoeSsaCZmIdFEGlk2TaQ7sC7Ce/T61
U+9trKydO+wtfQPkFfP7KMJ50fM4gsAm18yPdEDGP6ICbr6Y9OzHUt/pX7wFceqZlmjqajhfzt8b
tDT5Z4oT2WRvltTiNPqALtXU202Z2JBTSijSc21uqRMViPBwz/t7wRfqgPAQiXADcIOQC62Tetcl
0BQn25rubj81CyF8+KX9CyNZhJfb/XYSw4j91VC87ajQ5xQ91jSOXprxzopHp1XAEpJvvRlHgDVN
8CB0RWDGOw6SthxHlA98ZzovKByQTmOS1NaF7HTEiOZ9PirNaHvpRDk0OIGyiqj2JNFlQt7qGqK6
Mj8Lnbnyfq/NzUtm0ZA4S8fetwhOd2uYLpXrYBc7VztjdxEbkXFLDjR8nyi8NGjJ19vdcJ9vKbss
kmw8dFYe5PI6wfc5JPE/dvYiuDEciCvoQLEug3myes/kjlCMds4KWOf94o4OxeVHJXYxEPZW25wb
er6B4x+8++0m9Hw62dawUJX+FgL7Mp9TAnAW6wWFEGziZ9NS3KvA35lfNLLa4zOKDgzAOC1cIbuu
bE2yCw5GCpxstxW3ICXMe3fGEAuZ1o0CmeH9KmDS4Qi2MPVG2xBLvPCJWhv4ilY5AoxJiKPpMIEA
V+MrPUw+QVstgKD/gU8oTCNM54weHvMtaTMlOhsXO+UdiUomsaicpZEBK+J0RdvzPWNO8qsg8NSP
SukZ5y/s/qlq4WpyfepM+QWJ2wUDppvIytx5HM/mWwoMxO3J+FuS7v1yxBQ8WAMZwkmGI0rgVoE0
xd+NFr5tXfrAYUfkSTwPhjQFpuE0sZ2/gzwsReqXFHqsZP41Y4myy7VhbG/swqcHxXLm5hmNNzpz
LunzYsjDSo0K5hS4ydCFFWZ1oSCW88UyV649Wyv5hY2jXFXdizvaoWLo5oPV+XyD9R4yK2F5FVHm
xaM06LhncEIYAylhkNfrkqLnvVUSmuKLZJ9znXGVfhQaKRw/wGXQRMpFQ5us3wfDC2JKriDqGPG1
pa6U22E4H8JPsrrerDwmnCcB03WGyC/R3og2r/RChezkC6O8gr+LmHmqZkBbNb0KC0bInX47T+8f
NIW+f3x3KCugF+1cyYZOJXS53Sxn0GirNMtsvMV3UB47qoa8MmIqZ7rPxDTEWPm+KxcbuJHschW9
9DWeUVgoInCbDZCrcJx3FBakVBZldPzNxpG9K0bVC7H3hR9eBaGd0z5bereMHCrO6W4bv1554+1X
303LFXpCn9ILMnnmwDLAhdwyVwdYyy5idx8VmzKBz2o2d1T789rWsk+Qlyojh8TuO+xiccO03Pzt
ClKCN+HW0K7z2MGQOWG+/RBASgogOd6UjEEqjB8g59fWmQun2OcXvuUTl8GxwbtaHHEw0wSVHZFB
8LqLvLVZzMh6r+d3eBZWxrxMGkILuOFudLtcUlPK9jZzsFMr+eHD10OrGqMfNxeGk2T3lhfOr1Rn
s7zTU7OgQoIVOE8XaYi45wtnyFQ1GDarb/1/02fRbET0QbyupgV8LGbp7tMswxplh2nx4qcVqv6W
Ca55kO/+7S+dXqhptrjdrWjAmEyjALLbjLDnIT/uw+CsiDC8xWJTfanqy5xaIyQ1mxdTFjf1Afwp
AFeBzVYPOhQmMU5U9WNgq86ALCSc8jD4V8/x2z4lhtM7rOV5+ndaO3hIijgX7wHisxYrjy5ye78i
g84K/8jA8AaWyAQSabY37zGSgVoACY1GOLW0jzTkZzpwemP/evM/VQFBCv1ru+8scbR7feCADuSa
I2EhHhY81gDBc2SS0cFHrRWAjDni7pMQoNeQFYI5qCIvAqB6k7zpYyFomjZASKStgd6LB+vVLyFY
qKisEJyBbpk2qclGE9hkWwjegG5m4SNAKiOevgmBco3oMvuV2+Cn58HUBtTlKAMxhqF69LYUuBQA
zONbEyVVT617PToPDDvhIpMSguFiFlzLgkKn3mRXFVQxkgZKFru+fnq0ezxHl1cmt316GlFxJsfV
ei40/fgkcCdSviJK9jCL4qlNUJ+k4Fn1FfWw/e98ljwa6n/hGhjmgMk1lPx/4hrAckcGB0oaepKq
p3cHAZCttBDEVCYqG7CnNqrQ1gTHGtDzChYAXujq6Z0Q6KfEp5M6DuJKFLlQKg71m+7cBjT6Oobo
I9J7t3sSt560h8Rdhxdo2s3uhfE/vg08XGRAHCrI3kcdQd49ug1o5COql9IBYREAIkAuxl13vHsH
RkvBdUmNsd597+5C2vHELCep7ZtchiJPggDqXXbiJNfiCKhYDGE3xFN/YI90gHqzqClISUF3BxbF
MVKKXYOILXBp4aQbtr4heucW0IGtyW6fMwAeCXNHRFg9XdcQKUDpyqy55ij0Twlw534xXP6pg2zo
A2pEukseu1b1TqzkGtA+kDyDbqGvukCnrqxRMFW8IxKigFcfd9m5FmnBdz1oH2sp1Ua4TxcCOERp
KZgDrn2ioUNE2LkWNc0c2IJTlkCiunt6tX8o3CQvRLQAXKJmEik9vuVjLXC9AfGIuBD+cR/75RpQ
jRF1bSmzYOAAUdMFotp5/VhFAduFMZkJWeLpnW8gCp5/IIfKbDvQbBRQq4dTdawEnoF/qIpxq83P
+2cWYHOWjpRcXABRc+R9V0/XS8Z4UmIinuxtMtXDfZE9CuqAmWqEjFZXCTTshUCYu81N0bujAJBb
+iiIKEFcBVbHP3TsAaaSUAwu5Oqp5dwnawDfvuw9yJxmYGikiY9U/PgisL0BTEtUWEGaVU/vdICv
r8uGSpRTqONS7j+qmhxLocqlO5wE3e7dRQhvuCl7BVBSI0mO/0tA+NxFCPkZDD5UVJrT1qNDQJCk
SgdJJIMgxwBUX+v4k9wpRQT8b0HOXounf0pAfUNWCqbNVVBB3JogqGsNzQEwK4OQvHd+MVTl0n4x
doCSIvh+7vzq6caIKpUkqL6AJ9VK0Dt7IJjtpUtJpMbImTK343nHEKQxYiIvwcyEvkVHcLcZdTZX
ooKAJbDojwFNXWtBJzygvY+7wOIiZLqJeGoftE8XIoehfjW/LwVG/hD/0FGo0YBSPe3wgBNADUHg
fpvUYa12vZICmU1Jx9g0BrSY2TQ+Nln0jn+MVaQXizzyAYbQv3sRsyCdLzCpmeEBstVaFTr3otAF
Th6WQ4Ak+5UpEJ1a0lpAvoRL32NCTH3v85aPfUOHdBGeA+2lzVHpnxRM3o/sWeDAUzfFQWhC5c5Z
cHGhYGaFQPMghh7qgnQxgfoyTIm025oN0KIjBfrjBmAaURe3h3aBOE5WC4DeGR4D2oBWVU9n/5SW
8cQApR0wSf1zlAVwTFYKREPgmpmw1pz4jo8g7ALTpFQBvqoepNS3e5GGUUkpGJSYDTEs6OApdeyC
Qx6ZlBJNUM1Z6Z8umCiqpBTwEeBfAE4BsrV+2tYBrgHAqC7tub27EOh4bcAPv+8oogTMhARQ33jD
IhQ/No6gjgRvsyWGb1VPL10kWeNooATQjAgS3WevRVcU3qgtkkaqdaR3RwEGBXlAqkZMILq2D1JA
4491ARQiTA0i2d4E2LVn2qOgAT+/yW38/okAdaHSE8k/XdtIDZpMJb3PTUzVO+ARXaPStlHU1Uig
MAv2+fyBQ5YFDWAcX+NB9FAKMPfIWgXiZ658kkk/iZkqqyDKmA0so3/GoR4cLFVj5SjQO0jgBE7/
OdtIpZkKLOAc+Jmq51/4Sb9wazx2vgz9IJxWPS/BLHuu6+Vnv3BoiXj686bPQ4wWEc0crV8ULTD1
Z8+qPhvx579a0JQKZ3f0wwPurvqc5q83G3z60a3POuzq8D8vg1k6SR98aNdEi0/zNR+nonyfRJPj
dhzMFTL/55s86dx5fP8vLPz8uJXH7f/mumlAv177C1d9E9JfOF3CYTzJDluvJsRU6GPZlYeTMPiR
pHHQ+tZ1o4P02kmYpJNpcvyta9y8/Mp0RT7kwUORtxavYLiyi49m4WQzSWfHK9coZ+mVmwazV8mP
V8MkLKLvbbHXEFLZTzlH6sG09T4bXKLsyhezJJ23vzLhggC7ya58icSD4LBOpd5GNdJdduE304nf
UkCtRmRJrxuGQZwE7ROJecRFlF46ngaTzi1S91tIr5xs2mpRA3Nkl3339G6qsS7SC7NA8bDcHWRa
6UWNpZJd+iopguyJmGtwiuza15Mgbt0eVCEF7kF+XabjTeLpYaXKmNeAEvmls2zywMi/WZ63dLop
1kuvHzxAJTdpN5XWkHH5pbEFWZK3NFuvy8vya2dZwL+rVetuakr4f2L1pEi7S4u6uPTSSZx37pCm
2Cq78s3se9odVte0BMovXU7adqspkMovvHl1OYlWmR+0zTrri6Lbn1j/7SzNZq2bqqnl/InFr2fb
4KFlxlhcFAf+xOJfk3R5WKm6UiCn1A7/49n2+F9ysm+SNPdfDSdpgqVsH06qc3/sA0aTZffs1/Vk
WdG894O2xOuilPSyyxCPpB3VNA1U0kuns3m3b79KGMsu/GEWx9kuLCedMIGpVQLjL7v8Jz+Zzl69
yZ7Ytrr0Ibv856T4iSKSQxRMLX/mA54qolj+D/iDt0h/Bp1by6VocuGyX/12tm1HlU1eVXbdu3zi
HwQr7pQG8yi77P0sjbBsrZXrFKj0ygGRTUe9m/Si7NJfJtgdplW1jyaVZ5G1k158luWv7p/78jXC
THr9IHtImK7R8tyMOtcmvfYugXVlfhBCpSc13crplZ/LND22gj7NPx2YQJ77a+3kmviNh3A2Sf/6
HwAAAP//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latin typeface="Bahnschrift Light Condensed" panose="020B0502040204020203" pitchFamily="34" charset="0"/>
              <a:ea typeface="Bahnschrift Light Condensed" panose="020B0502040204020203" pitchFamily="34" charset="0"/>
              <a:cs typeface="Bahnschrift Light Condensed" panose="020B0502040204020203" pitchFamily="34" charset="0"/>
            </a:defRPr>
          </a:pPr>
          <a:endParaRPr lang="en-GB" sz="900" b="0" i="0" u="none" strike="noStrike" baseline="0">
            <a:solidFill>
              <a:sysClr val="windowText" lastClr="000000">
                <a:lumMod val="65000"/>
                <a:lumOff val="35000"/>
              </a:sysClr>
            </a:solidFill>
            <a:latin typeface="Bahnschrift Light Condensed" panose="020B0502040204020203" pitchFamily="34" charset="0"/>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2">
  <cs:axisTitle>
    <cs:lnRef idx="0"/>
    <cs:fillRef idx="0"/>
    <cs:effectRef idx="0"/>
    <cs:fontRef idx="minor">
      <a:schemeClr val="tx1">
        <a:lumMod val="50000"/>
        <a:lumOff val="50000"/>
      </a:schemeClr>
    </cs:fontRef>
    <cs:defRPr sz="900" kern="1200"/>
  </cs:axisTitle>
  <cs:categoryAxis>
    <cs:lnRef idx="0"/>
    <cs:fillRef idx="0"/>
    <cs:effectRef idx="0"/>
    <cs:fontRef idx="minor">
      <a:schemeClr val="tx1">
        <a:lumMod val="50000"/>
        <a:lumOff val="50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lumMod val="75000"/>
          </a:schemeClr>
        </a:solidFill>
      </a:ln>
    </cs:spPr>
  </cs:dataPoint>
  <cs:dataPoint3D>
    <cs:lnRef idx="0">
      <cs:styleClr val="auto"/>
    </cs:lnRef>
    <cs:fillRef idx="0">
      <cs:styleClr val="auto"/>
    </cs:fillRef>
    <cs:effectRef idx="0"/>
    <cs:fontRef idx="minor">
      <a:schemeClr val="tx1"/>
    </cs:fontRef>
    <cs:spPr>
      <a:solidFill>
        <a:schemeClr val="phClr"/>
      </a:solidFill>
      <a:ln>
        <a:solidFill>
          <a:schemeClr val="phClr">
            <a:lumMod val="75000"/>
          </a:schemeClr>
        </a:solidFill>
      </a:ln>
      <a:scene3d>
        <a:camera prst="orthographicFront"/>
        <a:lightRig rig="threePt" dir="t"/>
      </a:scene3d>
      <a:sp3d prstMaterial="translucentPowder"/>
    </cs:spPr>
  </cs:dataPoint3D>
  <cs:dataPointLine>
    <cs:lnRef idx="0">
      <cs:styleClr val="auto"/>
    </cs:lnRef>
    <cs:fillRef idx="0"/>
    <cs:effectRef idx="0"/>
    <cs:fontRef idx="minor">
      <a:schemeClr val="tx1"/>
    </cs:fontRef>
    <cs:spPr>
      <a:ln w="28575" cap="rnd">
        <a:solidFill>
          <a:schemeClr val="phClr">
            <a:alpha val="70000"/>
          </a:schemeClr>
        </a:solidFill>
        <a:round/>
      </a:ln>
    </cs:spPr>
  </cs:dataPointLine>
  <cs:dataPointMarker>
    <cs:lnRef idx="0">
      <cs:styleClr val="auto"/>
    </cs:lnRef>
    <cs:fillRef idx="0">
      <cs:styleClr val="auto"/>
    </cs:fillRef>
    <cs:effectRef idx="0"/>
    <cs:fontRef idx="minor">
      <a:schemeClr val="dk1"/>
    </cs:fontRef>
    <cs:spPr>
      <a:solidFill>
        <a:schemeClr val="phClr">
          <a:alpha val="70000"/>
        </a:schemeClr>
      </a:solidFill>
      <a:ln>
        <a:solidFill>
          <a:schemeClr val="phClr">
            <a:lumMod val="7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tx1"/>
    </cs:fontRef>
    <cs:spPr>
      <a:solidFill>
        <a:schemeClr val="lt1">
          <a:alpha val="27000"/>
        </a:schemeClr>
      </a:solidFill>
      <a:sp3d/>
    </cs:spPr>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50000"/>
        <a:lumOff val="50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0" kern="1200" cap="none"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tx1"/>
    </cs:fontRef>
    <cs:spPr>
      <a:sp3d/>
    </cs:spPr>
  </cs:wall>
</cs:chartStyle>
</file>

<file path=xl/charts/style10.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6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9">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jpg"/><Relationship Id="rId6" Type="http://schemas.openxmlformats.org/officeDocument/2006/relationships/hyperlink" Target="#'Q7 Analysis'!A1"/><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0.png"/><Relationship Id="rId3" Type="http://schemas.openxmlformats.org/officeDocument/2006/relationships/image" Target="../media/image7.svg"/><Relationship Id="rId7" Type="http://schemas.openxmlformats.org/officeDocument/2006/relationships/hyperlink" Target="#Regional!A1"/><Relationship Id="rId12" Type="http://schemas.openxmlformats.org/officeDocument/2006/relationships/image" Target="../media/image13.svg"/><Relationship Id="rId2" Type="http://schemas.openxmlformats.org/officeDocument/2006/relationships/image" Target="../media/image6.png"/><Relationship Id="rId1" Type="http://schemas.openxmlformats.org/officeDocument/2006/relationships/hyperlink" Target="#Home_Page!A1"/><Relationship Id="rId6" Type="http://schemas.openxmlformats.org/officeDocument/2006/relationships/image" Target="../media/image9.svg"/><Relationship Id="rId11" Type="http://schemas.openxmlformats.org/officeDocument/2006/relationships/image" Target="../media/image12.png"/><Relationship Id="rId5" Type="http://schemas.openxmlformats.org/officeDocument/2006/relationships/image" Target="../media/image8.png"/><Relationship Id="rId10" Type="http://schemas.openxmlformats.org/officeDocument/2006/relationships/hyperlink" Target="#Performance!A1"/><Relationship Id="rId4" Type="http://schemas.openxmlformats.org/officeDocument/2006/relationships/hyperlink" Target="#Product_Market!A1"/><Relationship Id="rId9" Type="http://schemas.openxmlformats.org/officeDocument/2006/relationships/image" Target="../media/image11.svg"/></Relationships>
</file>

<file path=xl/drawings/_rels/drawing3.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1.xml"/><Relationship Id="rId18" Type="http://schemas.openxmlformats.org/officeDocument/2006/relationships/image" Target="../media/image19.png"/><Relationship Id="rId3" Type="http://schemas.openxmlformats.org/officeDocument/2006/relationships/image" Target="../media/image15.svg"/><Relationship Id="rId7" Type="http://schemas.openxmlformats.org/officeDocument/2006/relationships/hyperlink" Target="#Regional!A1"/><Relationship Id="rId12" Type="http://schemas.openxmlformats.org/officeDocument/2006/relationships/image" Target="../media/image17.svg"/><Relationship Id="rId17" Type="http://schemas.openxmlformats.org/officeDocument/2006/relationships/image" Target="../media/image18.png"/><Relationship Id="rId2" Type="http://schemas.openxmlformats.org/officeDocument/2006/relationships/image" Target="../media/image14.png"/><Relationship Id="rId16" Type="http://schemas.openxmlformats.org/officeDocument/2006/relationships/chart" Target="../charts/chart4.xml"/><Relationship Id="rId20" Type="http://schemas.openxmlformats.org/officeDocument/2006/relationships/image" Target="../media/image21.png"/><Relationship Id="rId1" Type="http://schemas.openxmlformats.org/officeDocument/2006/relationships/hyperlink" Target="#Home_Page!A1"/><Relationship Id="rId6" Type="http://schemas.openxmlformats.org/officeDocument/2006/relationships/image" Target="../media/image9.svg"/><Relationship Id="rId11" Type="http://schemas.openxmlformats.org/officeDocument/2006/relationships/image" Target="../media/image16.png"/><Relationship Id="rId5" Type="http://schemas.openxmlformats.org/officeDocument/2006/relationships/image" Target="../media/image8.png"/><Relationship Id="rId15" Type="http://schemas.openxmlformats.org/officeDocument/2006/relationships/chart" Target="../charts/chart3.xml"/><Relationship Id="rId10" Type="http://schemas.openxmlformats.org/officeDocument/2006/relationships/hyperlink" Target="#Performance!A1"/><Relationship Id="rId19" Type="http://schemas.openxmlformats.org/officeDocument/2006/relationships/image" Target="../media/image20.png"/><Relationship Id="rId4" Type="http://schemas.openxmlformats.org/officeDocument/2006/relationships/hyperlink" Target="#Product_Market!A1"/><Relationship Id="rId9" Type="http://schemas.openxmlformats.org/officeDocument/2006/relationships/image" Target="../media/image11.svg"/><Relationship Id="rId14" Type="http://schemas.openxmlformats.org/officeDocument/2006/relationships/chart" Target="../charts/chart2.xml"/></Relationships>
</file>

<file path=xl/drawings/_rels/drawing4.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chart" Target="../charts/chart5.xml"/><Relationship Id="rId3" Type="http://schemas.openxmlformats.org/officeDocument/2006/relationships/image" Target="../media/image15.svg"/><Relationship Id="rId7" Type="http://schemas.openxmlformats.org/officeDocument/2006/relationships/hyperlink" Target="#Regional!A1"/><Relationship Id="rId12" Type="http://schemas.openxmlformats.org/officeDocument/2006/relationships/image" Target="../media/image13.svg"/><Relationship Id="rId17" Type="http://schemas.microsoft.com/office/2014/relationships/chartEx" Target="../charts/chartEx1.xml"/><Relationship Id="rId2" Type="http://schemas.openxmlformats.org/officeDocument/2006/relationships/image" Target="../media/image14.png"/><Relationship Id="rId16" Type="http://schemas.openxmlformats.org/officeDocument/2006/relationships/chart" Target="../charts/chart8.xml"/><Relationship Id="rId1" Type="http://schemas.openxmlformats.org/officeDocument/2006/relationships/hyperlink" Target="#Home_Page!A1"/><Relationship Id="rId6" Type="http://schemas.openxmlformats.org/officeDocument/2006/relationships/image" Target="../media/image23.svg"/><Relationship Id="rId11" Type="http://schemas.openxmlformats.org/officeDocument/2006/relationships/image" Target="../media/image12.png"/><Relationship Id="rId5" Type="http://schemas.openxmlformats.org/officeDocument/2006/relationships/image" Target="../media/image22.png"/><Relationship Id="rId15" Type="http://schemas.openxmlformats.org/officeDocument/2006/relationships/chart" Target="../charts/chart7.xml"/><Relationship Id="rId10" Type="http://schemas.openxmlformats.org/officeDocument/2006/relationships/hyperlink" Target="#Performance!A1"/><Relationship Id="rId4" Type="http://schemas.openxmlformats.org/officeDocument/2006/relationships/hyperlink" Target="#Product_Market!A1"/><Relationship Id="rId9" Type="http://schemas.openxmlformats.org/officeDocument/2006/relationships/image" Target="../media/image11.svg"/><Relationship Id="rId14" Type="http://schemas.openxmlformats.org/officeDocument/2006/relationships/chart" Target="../charts/chart6.xml"/></Relationships>
</file>

<file path=xl/drawings/_rels/drawing5.xml.rels><?xml version="1.0" encoding="UTF-8" standalone="yes"?>
<Relationships xmlns="http://schemas.openxmlformats.org/package/2006/relationships"><Relationship Id="rId8" Type="http://schemas.openxmlformats.org/officeDocument/2006/relationships/image" Target="../media/image24.png"/><Relationship Id="rId13" Type="http://schemas.microsoft.com/office/2014/relationships/chartEx" Target="../charts/chartEx2.xml"/><Relationship Id="rId3" Type="http://schemas.openxmlformats.org/officeDocument/2006/relationships/image" Target="../media/image15.svg"/><Relationship Id="rId7" Type="http://schemas.openxmlformats.org/officeDocument/2006/relationships/hyperlink" Target="#Regional!A1"/><Relationship Id="rId12" Type="http://schemas.openxmlformats.org/officeDocument/2006/relationships/image" Target="../media/image13.svg"/><Relationship Id="rId2" Type="http://schemas.openxmlformats.org/officeDocument/2006/relationships/image" Target="../media/image14.png"/><Relationship Id="rId1" Type="http://schemas.openxmlformats.org/officeDocument/2006/relationships/hyperlink" Target="#Home_Page!A1"/><Relationship Id="rId6" Type="http://schemas.openxmlformats.org/officeDocument/2006/relationships/image" Target="../media/image9.svg"/><Relationship Id="rId11" Type="http://schemas.openxmlformats.org/officeDocument/2006/relationships/image" Target="../media/image12.png"/><Relationship Id="rId5" Type="http://schemas.openxmlformats.org/officeDocument/2006/relationships/image" Target="../media/image8.png"/><Relationship Id="rId15" Type="http://schemas.openxmlformats.org/officeDocument/2006/relationships/chart" Target="../charts/chart10.xml"/><Relationship Id="rId10" Type="http://schemas.openxmlformats.org/officeDocument/2006/relationships/hyperlink" Target="#Performance!A1"/><Relationship Id="rId4" Type="http://schemas.openxmlformats.org/officeDocument/2006/relationships/hyperlink" Target="#Product_Market!A1"/><Relationship Id="rId9" Type="http://schemas.openxmlformats.org/officeDocument/2006/relationships/image" Target="../media/image25.sv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495300</xdr:colOff>
      <xdr:row>18</xdr:row>
      <xdr:rowOff>87630</xdr:rowOff>
    </xdr:from>
    <xdr:ext cx="8122023" cy="4495576"/>
    <xdr:pic>
      <xdr:nvPicPr>
        <xdr:cNvPr id="2" name="image1.jpg" title="Image">
          <a:extLst>
            <a:ext uri="{FF2B5EF4-FFF2-40B4-BE49-F238E27FC236}">
              <a16:creationId xmlns:a16="http://schemas.microsoft.com/office/drawing/2014/main" id="{99073012-5C75-4D51-B755-BFF4280F752D}"/>
            </a:ext>
          </a:extLst>
        </xdr:cNvPr>
        <xdr:cNvPicPr preferRelativeResize="0"/>
      </xdr:nvPicPr>
      <xdr:blipFill>
        <a:blip xmlns:r="http://schemas.openxmlformats.org/officeDocument/2006/relationships" r:embed="rId1" cstate="print"/>
        <a:stretch>
          <a:fillRect/>
        </a:stretch>
      </xdr:blipFill>
      <xdr:spPr>
        <a:xfrm>
          <a:off x="1089212" y="3113218"/>
          <a:ext cx="8122023" cy="4495576"/>
        </a:xfrm>
        <a:prstGeom prst="rect">
          <a:avLst/>
        </a:prstGeom>
        <a:noFill/>
      </xdr:spPr>
    </xdr:pic>
    <xdr:clientData fLocksWithSheet="0"/>
  </xdr:oneCellAnchor>
  <xdr:twoCellAnchor editAs="oneCell">
    <xdr:from>
      <xdr:col>13</xdr:col>
      <xdr:colOff>374055</xdr:colOff>
      <xdr:row>0</xdr:row>
      <xdr:rowOff>129117</xdr:rowOff>
    </xdr:from>
    <xdr:to>
      <xdr:col>18</xdr:col>
      <xdr:colOff>592232</xdr:colOff>
      <xdr:row>19</xdr:row>
      <xdr:rowOff>8070</xdr:rowOff>
    </xdr:to>
    <xdr:pic>
      <xdr:nvPicPr>
        <xdr:cNvPr id="3" name="Picture 2">
          <a:extLst>
            <a:ext uri="{FF2B5EF4-FFF2-40B4-BE49-F238E27FC236}">
              <a16:creationId xmlns:a16="http://schemas.microsoft.com/office/drawing/2014/main" id="{68F3726C-D195-4DBE-8197-1041880DBA2E}"/>
            </a:ext>
          </a:extLst>
        </xdr:cNvPr>
        <xdr:cNvPicPr>
          <a:picLocks noChangeAspect="1"/>
        </xdr:cNvPicPr>
      </xdr:nvPicPr>
      <xdr:blipFill>
        <a:blip xmlns:r="http://schemas.openxmlformats.org/officeDocument/2006/relationships" r:embed="rId2"/>
        <a:stretch>
          <a:fillRect/>
        </a:stretch>
      </xdr:blipFill>
      <xdr:spPr>
        <a:xfrm>
          <a:off x="16532937" y="129117"/>
          <a:ext cx="3178211" cy="3516831"/>
        </a:xfrm>
        <a:prstGeom prst="rect">
          <a:avLst/>
        </a:prstGeom>
      </xdr:spPr>
    </xdr:pic>
    <xdr:clientData/>
  </xdr:twoCellAnchor>
  <xdr:twoCellAnchor editAs="oneCell">
    <xdr:from>
      <xdr:col>2</xdr:col>
      <xdr:colOff>8994737</xdr:colOff>
      <xdr:row>26</xdr:row>
      <xdr:rowOff>148929</xdr:rowOff>
    </xdr:from>
    <xdr:to>
      <xdr:col>13</xdr:col>
      <xdr:colOff>475046</xdr:colOff>
      <xdr:row>50</xdr:row>
      <xdr:rowOff>55805</xdr:rowOff>
    </xdr:to>
    <xdr:pic>
      <xdr:nvPicPr>
        <xdr:cNvPr id="4" name="Picture 3">
          <a:extLst>
            <a:ext uri="{FF2B5EF4-FFF2-40B4-BE49-F238E27FC236}">
              <a16:creationId xmlns:a16="http://schemas.microsoft.com/office/drawing/2014/main" id="{3FF7BDF2-F026-4F32-A32F-18DF2C86CC8C}"/>
            </a:ext>
          </a:extLst>
        </xdr:cNvPr>
        <xdr:cNvPicPr>
          <a:picLocks noChangeAspect="1"/>
        </xdr:cNvPicPr>
      </xdr:nvPicPr>
      <xdr:blipFill>
        <a:blip xmlns:r="http://schemas.openxmlformats.org/officeDocument/2006/relationships" r:embed="rId3"/>
        <a:stretch>
          <a:fillRect/>
        </a:stretch>
      </xdr:blipFill>
      <xdr:spPr>
        <a:xfrm>
          <a:off x="10182561" y="4519223"/>
          <a:ext cx="6447557" cy="3954329"/>
        </a:xfrm>
        <a:prstGeom prst="rect">
          <a:avLst/>
        </a:prstGeom>
      </xdr:spPr>
    </xdr:pic>
    <xdr:clientData/>
  </xdr:twoCellAnchor>
  <xdr:twoCellAnchor editAs="oneCell">
    <xdr:from>
      <xdr:col>14</xdr:col>
      <xdr:colOff>172254</xdr:colOff>
      <xdr:row>26</xdr:row>
      <xdr:rowOff>46729</xdr:rowOff>
    </xdr:from>
    <xdr:to>
      <xdr:col>22</xdr:col>
      <xdr:colOff>135996</xdr:colOff>
      <xdr:row>47</xdr:row>
      <xdr:rowOff>132342</xdr:rowOff>
    </xdr:to>
    <xdr:pic>
      <xdr:nvPicPr>
        <xdr:cNvPr id="5" name="Picture 4">
          <a:extLst>
            <a:ext uri="{FF2B5EF4-FFF2-40B4-BE49-F238E27FC236}">
              <a16:creationId xmlns:a16="http://schemas.microsoft.com/office/drawing/2014/main" id="{E3CDB49C-9D02-4E68-9DA1-41FD289A97D1}"/>
            </a:ext>
          </a:extLst>
        </xdr:cNvPr>
        <xdr:cNvPicPr>
          <a:picLocks noChangeAspect="1"/>
        </xdr:cNvPicPr>
      </xdr:nvPicPr>
      <xdr:blipFill>
        <a:blip xmlns:r="http://schemas.openxmlformats.org/officeDocument/2006/relationships" r:embed="rId4"/>
        <a:stretch>
          <a:fillRect/>
        </a:stretch>
      </xdr:blipFill>
      <xdr:spPr>
        <a:xfrm>
          <a:off x="16925048" y="4417023"/>
          <a:ext cx="4711226" cy="3628801"/>
        </a:xfrm>
        <a:prstGeom prst="rect">
          <a:avLst/>
        </a:prstGeom>
      </xdr:spPr>
    </xdr:pic>
    <xdr:clientData/>
  </xdr:twoCellAnchor>
  <xdr:twoCellAnchor>
    <xdr:from>
      <xdr:col>3</xdr:col>
      <xdr:colOff>511884</xdr:colOff>
      <xdr:row>1</xdr:row>
      <xdr:rowOff>20731</xdr:rowOff>
    </xdr:from>
    <xdr:to>
      <xdr:col>12</xdr:col>
      <xdr:colOff>539787</xdr:colOff>
      <xdr:row>26</xdr:row>
      <xdr:rowOff>33618</xdr:rowOff>
    </xdr:to>
    <xdr:sp macro="" textlink="">
      <xdr:nvSpPr>
        <xdr:cNvPr id="8" name="TextBox 7">
          <a:extLst>
            <a:ext uri="{FF2B5EF4-FFF2-40B4-BE49-F238E27FC236}">
              <a16:creationId xmlns:a16="http://schemas.microsoft.com/office/drawing/2014/main" id="{092FCD66-F6BB-423D-8998-CFC8F08DC250}"/>
            </a:ext>
          </a:extLst>
        </xdr:cNvPr>
        <xdr:cNvSpPr txBox="1"/>
      </xdr:nvSpPr>
      <xdr:spPr>
        <a:xfrm>
          <a:off x="10731649" y="188819"/>
          <a:ext cx="5373109" cy="4215093"/>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t>Steps performed:</a:t>
          </a:r>
        </a:p>
        <a:p>
          <a:endParaRPr lang="en-GB" sz="1100"/>
        </a:p>
        <a:p>
          <a:r>
            <a:rPr lang="en-GB" sz="1100" b="1"/>
            <a:t>1. Orders Sheet Transformation:</a:t>
          </a:r>
        </a:p>
        <a:p>
          <a:r>
            <a:rPr lang="en-GB" sz="1100"/>
            <a:t>   - Removed the last two empty columns.</a:t>
          </a:r>
        </a:p>
        <a:p>
          <a:r>
            <a:rPr lang="en-GB" sz="1100"/>
            <a:t>   - Fixed 'Critical ' (with a space) in Order priority to match 'Critical'.</a:t>
          </a:r>
        </a:p>
        <a:p>
          <a:r>
            <a:rPr lang="en-GB" sz="1100"/>
            <a:t>   - Converted Discount and Product Base Margin to percentage data type.</a:t>
          </a:r>
        </a:p>
        <a:p>
          <a:r>
            <a:rPr lang="en-GB" sz="1100"/>
            <a:t>   - Re-ordered columns logically.</a:t>
          </a:r>
        </a:p>
        <a:p>
          <a:r>
            <a:rPr lang="en-GB" sz="1100"/>
            <a:t>   - Added a Delivery Time column (Ship Date - Order Date) and set it to days.</a:t>
          </a:r>
        </a:p>
        <a:p>
          <a:endParaRPr lang="en-GB" sz="1100"/>
        </a:p>
        <a:p>
          <a:r>
            <a:rPr lang="en-GB" sz="1100" b="1"/>
            <a:t>2. Returns Data:</a:t>
          </a:r>
        </a:p>
        <a:p>
          <a:r>
            <a:rPr lang="en-GB" sz="1100"/>
            <a:t>   - Loaded the Returns data sheet.</a:t>
          </a:r>
        </a:p>
        <a:p>
          <a:endParaRPr lang="en-GB" sz="1100"/>
        </a:p>
        <a:p>
          <a:r>
            <a:rPr lang="en-GB" sz="1100" b="1"/>
            <a:t>3. Users Data:</a:t>
          </a:r>
        </a:p>
        <a:p>
          <a:r>
            <a:rPr lang="en-GB" sz="1100"/>
            <a:t>   - Loaded the Users data sheet, setting the first row as headers.</a:t>
          </a:r>
        </a:p>
        <a:p>
          <a:endParaRPr lang="en-GB" sz="1100"/>
        </a:p>
        <a:p>
          <a:r>
            <a:rPr lang="en-GB" sz="1100" b="1"/>
            <a:t>4. Calendar Data Query:</a:t>
          </a:r>
        </a:p>
        <a:p>
          <a:r>
            <a:rPr lang="en-GB" sz="1100"/>
            <a:t>   - Duplicated Orders data.</a:t>
          </a:r>
        </a:p>
        <a:p>
          <a:r>
            <a:rPr lang="en-GB" sz="1100"/>
            <a:t>   - Kept only the Order Date column and removed duplicates.</a:t>
          </a:r>
        </a:p>
        <a:p>
          <a:r>
            <a:rPr lang="en-GB" sz="1100"/>
            <a:t>   - Added columns for day of the week, week of the month, month name, year, etc.</a:t>
          </a:r>
        </a:p>
        <a:p>
          <a:endParaRPr lang="en-GB" sz="1100"/>
        </a:p>
        <a:p>
          <a:r>
            <a:rPr lang="en-GB" sz="1100" b="1"/>
            <a:t>5. Data Model:</a:t>
          </a:r>
        </a:p>
        <a:p>
          <a:r>
            <a:rPr lang="en-GB" sz="1100"/>
            <a:t>   - Established connections between the tables</a:t>
          </a:r>
          <a:r>
            <a:rPr lang="en-GB" sz="1100" baseline="0"/>
            <a:t> in this workbook</a:t>
          </a:r>
          <a:r>
            <a:rPr lang="en-GB" sz="1100"/>
            <a:t> in the data model window.</a:t>
          </a:r>
        </a:p>
      </xdr:txBody>
    </xdr:sp>
    <xdr:clientData/>
  </xdr:twoCellAnchor>
  <xdr:twoCellAnchor>
    <xdr:from>
      <xdr:col>2</xdr:col>
      <xdr:colOff>8718176</xdr:colOff>
      <xdr:row>2</xdr:row>
      <xdr:rowOff>33618</xdr:rowOff>
    </xdr:from>
    <xdr:to>
      <xdr:col>4</xdr:col>
      <xdr:colOff>0</xdr:colOff>
      <xdr:row>2</xdr:row>
      <xdr:rowOff>89648</xdr:rowOff>
    </xdr:to>
    <xdr:cxnSp macro="">
      <xdr:nvCxnSpPr>
        <xdr:cNvPr id="10" name="Straight Arrow Connector 9">
          <a:extLst>
            <a:ext uri="{FF2B5EF4-FFF2-40B4-BE49-F238E27FC236}">
              <a16:creationId xmlns:a16="http://schemas.microsoft.com/office/drawing/2014/main" id="{E9FE7BCA-2029-4944-A1A0-47E25C89185D}"/>
            </a:ext>
          </a:extLst>
        </xdr:cNvPr>
        <xdr:cNvCxnSpPr/>
      </xdr:nvCxnSpPr>
      <xdr:spPr>
        <a:xfrm flipV="1">
          <a:off x="9906000" y="369794"/>
          <a:ext cx="907676" cy="56030"/>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476138</xdr:colOff>
      <xdr:row>2</xdr:row>
      <xdr:rowOff>132567</xdr:rowOff>
    </xdr:from>
    <xdr:to>
      <xdr:col>13</xdr:col>
      <xdr:colOff>470647</xdr:colOff>
      <xdr:row>4</xdr:row>
      <xdr:rowOff>56029</xdr:rowOff>
    </xdr:to>
    <xdr:cxnSp macro="">
      <xdr:nvCxnSpPr>
        <xdr:cNvPr id="13" name="Straight Arrow Connector 12">
          <a:extLst>
            <a:ext uri="{FF2B5EF4-FFF2-40B4-BE49-F238E27FC236}">
              <a16:creationId xmlns:a16="http://schemas.microsoft.com/office/drawing/2014/main" id="{7B8B09EF-492F-4251-A4D9-19FDBE85C457}"/>
            </a:ext>
          </a:extLst>
        </xdr:cNvPr>
        <xdr:cNvCxnSpPr/>
      </xdr:nvCxnSpPr>
      <xdr:spPr>
        <a:xfrm>
          <a:off x="16041109" y="468743"/>
          <a:ext cx="588420" cy="259639"/>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524772</xdr:colOff>
      <xdr:row>21</xdr:row>
      <xdr:rowOff>42920</xdr:rowOff>
    </xdr:from>
    <xdr:to>
      <xdr:col>14</xdr:col>
      <xdr:colOff>592007</xdr:colOff>
      <xdr:row>28</xdr:row>
      <xdr:rowOff>29807</xdr:rowOff>
    </xdr:to>
    <xdr:cxnSp macro="">
      <xdr:nvCxnSpPr>
        <xdr:cNvPr id="15" name="Straight Arrow Connector 14">
          <a:extLst>
            <a:ext uri="{FF2B5EF4-FFF2-40B4-BE49-F238E27FC236}">
              <a16:creationId xmlns:a16="http://schemas.microsoft.com/office/drawing/2014/main" id="{8958F666-41ED-4EA3-85EE-4AD34DDB08F2}"/>
            </a:ext>
          </a:extLst>
        </xdr:cNvPr>
        <xdr:cNvCxnSpPr/>
      </xdr:nvCxnSpPr>
      <xdr:spPr>
        <a:xfrm flipH="1">
          <a:off x="14308007" y="3572773"/>
          <a:ext cx="3036794" cy="1163505"/>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293258</xdr:colOff>
      <xdr:row>36</xdr:row>
      <xdr:rowOff>44824</xdr:rowOff>
    </xdr:from>
    <xdr:to>
      <xdr:col>14</xdr:col>
      <xdr:colOff>306369</xdr:colOff>
      <xdr:row>36</xdr:row>
      <xdr:rowOff>110155</xdr:rowOff>
    </xdr:to>
    <xdr:cxnSp macro="">
      <xdr:nvCxnSpPr>
        <xdr:cNvPr id="17" name="Straight Arrow Connector 16">
          <a:extLst>
            <a:ext uri="{FF2B5EF4-FFF2-40B4-BE49-F238E27FC236}">
              <a16:creationId xmlns:a16="http://schemas.microsoft.com/office/drawing/2014/main" id="{DB337C8B-4BD4-4C17-9E74-C202C7870CAA}"/>
            </a:ext>
          </a:extLst>
        </xdr:cNvPr>
        <xdr:cNvCxnSpPr/>
      </xdr:nvCxnSpPr>
      <xdr:spPr>
        <a:xfrm flipV="1">
          <a:off x="16452140" y="6096000"/>
          <a:ext cx="607023" cy="6533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4</xdr:col>
      <xdr:colOff>53787</xdr:colOff>
      <xdr:row>56</xdr:row>
      <xdr:rowOff>134470</xdr:rowOff>
    </xdr:from>
    <xdr:to>
      <xdr:col>17</xdr:col>
      <xdr:colOff>569133</xdr:colOff>
      <xdr:row>82</xdr:row>
      <xdr:rowOff>123053</xdr:rowOff>
    </xdr:to>
    <xdr:pic>
      <xdr:nvPicPr>
        <xdr:cNvPr id="6" name="Picture 5">
          <a:extLst>
            <a:ext uri="{FF2B5EF4-FFF2-40B4-BE49-F238E27FC236}">
              <a16:creationId xmlns:a16="http://schemas.microsoft.com/office/drawing/2014/main" id="{3415711E-9E8A-4EAD-8E68-77BADA1A480B}"/>
            </a:ext>
          </a:extLst>
        </xdr:cNvPr>
        <xdr:cNvPicPr>
          <a:picLocks noChangeAspect="1"/>
        </xdr:cNvPicPr>
      </xdr:nvPicPr>
      <xdr:blipFill>
        <a:blip xmlns:r="http://schemas.openxmlformats.org/officeDocument/2006/relationships" r:embed="rId5"/>
        <a:stretch>
          <a:fillRect/>
        </a:stretch>
      </xdr:blipFill>
      <xdr:spPr>
        <a:xfrm>
          <a:off x="10856258" y="10623176"/>
          <a:ext cx="8207063" cy="4650230"/>
        </a:xfrm>
        <a:prstGeom prst="rect">
          <a:avLst/>
        </a:prstGeom>
      </xdr:spPr>
    </xdr:pic>
    <xdr:clientData/>
  </xdr:twoCellAnchor>
  <xdr:twoCellAnchor>
    <xdr:from>
      <xdr:col>11</xdr:col>
      <xdr:colOff>251011</xdr:colOff>
      <xdr:row>47</xdr:row>
      <xdr:rowOff>143435</xdr:rowOff>
    </xdr:from>
    <xdr:to>
      <xdr:col>14</xdr:col>
      <xdr:colOff>519953</xdr:colOff>
      <xdr:row>55</xdr:row>
      <xdr:rowOff>44823</xdr:rowOff>
    </xdr:to>
    <xdr:cxnSp macro="">
      <xdr:nvCxnSpPr>
        <xdr:cNvPr id="9" name="Straight Arrow Connector 8">
          <a:extLst>
            <a:ext uri="{FF2B5EF4-FFF2-40B4-BE49-F238E27FC236}">
              <a16:creationId xmlns:a16="http://schemas.microsoft.com/office/drawing/2014/main" id="{476E0F11-4FC7-42ED-96CB-31EBAC36885C}"/>
            </a:ext>
          </a:extLst>
        </xdr:cNvPr>
        <xdr:cNvCxnSpPr/>
      </xdr:nvCxnSpPr>
      <xdr:spPr>
        <a:xfrm flipH="1">
          <a:off x="15195176" y="9018494"/>
          <a:ext cx="2043953" cy="1335741"/>
        </a:xfrm>
        <a:prstGeom prst="straightConnector1">
          <a:avLst/>
        </a:prstGeom>
        <a:ln>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510989</xdr:colOff>
      <xdr:row>49</xdr:row>
      <xdr:rowOff>35860</xdr:rowOff>
    </xdr:from>
    <xdr:to>
      <xdr:col>19</xdr:col>
      <xdr:colOff>197224</xdr:colOff>
      <xdr:row>55</xdr:row>
      <xdr:rowOff>125507</xdr:rowOff>
    </xdr:to>
    <xdr:sp macro="" textlink="">
      <xdr:nvSpPr>
        <xdr:cNvPr id="11" name="TextBox 10">
          <a:hlinkClick xmlns:r="http://schemas.openxmlformats.org/officeDocument/2006/relationships" r:id="rId6"/>
          <a:extLst>
            <a:ext uri="{FF2B5EF4-FFF2-40B4-BE49-F238E27FC236}">
              <a16:creationId xmlns:a16="http://schemas.microsoft.com/office/drawing/2014/main" id="{BD12E5F1-2100-442A-9E28-211331F256F8}"/>
            </a:ext>
          </a:extLst>
        </xdr:cNvPr>
        <xdr:cNvSpPr txBox="1"/>
      </xdr:nvSpPr>
      <xdr:spPr>
        <a:xfrm>
          <a:off x="17230165" y="9269507"/>
          <a:ext cx="2644588" cy="1165412"/>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Performing</a:t>
          </a:r>
          <a:r>
            <a:rPr lang="en-GB" sz="1100" baseline="0"/>
            <a:t> analyis: Once the data connections are established, we proceeded to develop relvevant pivot tables and charts to insert in our dashboard</a:t>
          </a:r>
        </a:p>
        <a:p>
          <a:endParaRPr lang="en-GB" sz="1100" baseline="0"/>
        </a:p>
        <a:p>
          <a:r>
            <a:rPr lang="en-GB" sz="1100" u="sng" baseline="0">
              <a:solidFill>
                <a:schemeClr val="accent1">
                  <a:lumMod val="50000"/>
                </a:schemeClr>
              </a:solidFill>
            </a:rPr>
            <a:t>Analysis Sheet</a:t>
          </a:r>
          <a:endParaRPr lang="en-GB" sz="1100" u="sng">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181499</xdr:colOff>
      <xdr:row>0</xdr:row>
      <xdr:rowOff>110270</xdr:rowOff>
    </xdr:from>
    <xdr:to>
      <xdr:col>0</xdr:col>
      <xdr:colOff>926279</xdr:colOff>
      <xdr:row>4</xdr:row>
      <xdr:rowOff>161474</xdr:rowOff>
    </xdr:to>
    <xdr:pic>
      <xdr:nvPicPr>
        <xdr:cNvPr id="2" name="Graphic 1" descr="Research with solid fill">
          <a:hlinkClick xmlns:r="http://schemas.openxmlformats.org/officeDocument/2006/relationships" r:id="rId1"/>
          <a:extLst>
            <a:ext uri="{FF2B5EF4-FFF2-40B4-BE49-F238E27FC236}">
              <a16:creationId xmlns:a16="http://schemas.microsoft.com/office/drawing/2014/main" id="{8DB00E4C-7E79-4E29-A51D-6E0F8DA680B5}"/>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21372811">
          <a:off x="179594" y="108365"/>
          <a:ext cx="744780" cy="775104"/>
        </a:xfrm>
        <a:prstGeom prst="rect">
          <a:avLst/>
        </a:prstGeom>
      </xdr:spPr>
    </xdr:pic>
    <xdr:clientData/>
  </xdr:twoCellAnchor>
  <xdr:twoCellAnchor>
    <xdr:from>
      <xdr:col>0</xdr:col>
      <xdr:colOff>161925</xdr:colOff>
      <xdr:row>3</xdr:row>
      <xdr:rowOff>139065</xdr:rowOff>
    </xdr:from>
    <xdr:to>
      <xdr:col>0</xdr:col>
      <xdr:colOff>786765</xdr:colOff>
      <xdr:row>5</xdr:row>
      <xdr:rowOff>74295</xdr:rowOff>
    </xdr:to>
    <xdr:sp macro="" textlink="">
      <xdr:nvSpPr>
        <xdr:cNvPr id="3" name="TextBox 2">
          <a:hlinkClick xmlns:r="http://schemas.openxmlformats.org/officeDocument/2006/relationships" r:id="rId1"/>
          <a:extLst>
            <a:ext uri="{FF2B5EF4-FFF2-40B4-BE49-F238E27FC236}">
              <a16:creationId xmlns:a16="http://schemas.microsoft.com/office/drawing/2014/main" id="{E1868CC0-E056-438F-88E0-F442FA92BE44}"/>
            </a:ext>
          </a:extLst>
        </xdr:cNvPr>
        <xdr:cNvSpPr txBox="1"/>
      </xdr:nvSpPr>
      <xdr:spPr>
        <a:xfrm>
          <a:off x="163830" y="678180"/>
          <a:ext cx="61912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rgbClr val="F5836F"/>
              </a:solidFill>
              <a:effectLst/>
              <a:latin typeface="Bahnschrift" panose="020B0502040204020203" pitchFamily="34" charset="0"/>
              <a:ea typeface="Yu Gothic" panose="020B0400000000000000" pitchFamily="34" charset="-128"/>
            </a:rPr>
            <a:t>Sales</a:t>
          </a:r>
          <a:r>
            <a:rPr lang="en-GB" sz="700" b="1" i="0" cap="none" spc="0">
              <a:ln>
                <a:noFill/>
              </a:ln>
              <a:solidFill>
                <a:schemeClr val="bg1"/>
              </a:solidFill>
              <a:effectLst/>
              <a:latin typeface="Bahnschrift" panose="020B0502040204020203" pitchFamily="34" charset="0"/>
              <a:ea typeface="Yu Gothic" panose="020B0400000000000000" pitchFamily="34" charset="-128"/>
            </a:rPr>
            <a:t> </a:t>
          </a:r>
          <a:r>
            <a:rPr lang="en-GB" sz="700" b="1" i="0" cap="none" spc="0">
              <a:ln>
                <a:noFill/>
              </a:ln>
              <a:solidFill>
                <a:srgbClr val="F5836F"/>
              </a:solidFill>
              <a:effectLst/>
              <a:latin typeface="Bahnschrift" panose="020B0502040204020203" pitchFamily="34" charset="0"/>
              <a:ea typeface="Yu Gothic" panose="020B0400000000000000" pitchFamily="34" charset="-128"/>
            </a:rPr>
            <a:t>Data</a:t>
          </a:r>
        </a:p>
      </xdr:txBody>
    </xdr:sp>
    <xdr:clientData/>
  </xdr:twoCellAnchor>
  <xdr:twoCellAnchor>
    <xdr:from>
      <xdr:col>0</xdr:col>
      <xdr:colOff>0</xdr:colOff>
      <xdr:row>9</xdr:row>
      <xdr:rowOff>104774</xdr:rowOff>
    </xdr:from>
    <xdr:to>
      <xdr:col>1</xdr:col>
      <xdr:colOff>0</xdr:colOff>
      <xdr:row>12</xdr:row>
      <xdr:rowOff>66674</xdr:rowOff>
    </xdr:to>
    <xdr:sp macro="" textlink="">
      <xdr:nvSpPr>
        <xdr:cNvPr id="4" name="TextBox 3">
          <a:extLst>
            <a:ext uri="{FF2B5EF4-FFF2-40B4-BE49-F238E27FC236}">
              <a16:creationId xmlns:a16="http://schemas.microsoft.com/office/drawing/2014/main" id="{650D36EA-0868-4114-A751-B4F270F574C4}"/>
            </a:ext>
          </a:extLst>
        </xdr:cNvPr>
        <xdr:cNvSpPr txBox="1"/>
      </xdr:nvSpPr>
      <xdr:spPr>
        <a:xfrm>
          <a:off x="0" y="1731644"/>
          <a:ext cx="10477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cap="none" spc="0">
            <a:ln>
              <a:noFill/>
            </a:ln>
            <a:solidFill>
              <a:schemeClr val="bg1"/>
            </a:solidFill>
            <a:effectLst/>
            <a:latin typeface="Yu Gothic" panose="020B0400000000000000" pitchFamily="34" charset="-128"/>
            <a:ea typeface="Yu Gothic" panose="020B0400000000000000" pitchFamily="34" charset="-128"/>
          </a:endParaRPr>
        </a:p>
      </xdr:txBody>
    </xdr:sp>
    <xdr:clientData/>
  </xdr:twoCellAnchor>
  <xdr:twoCellAnchor editAs="oneCell">
    <xdr:from>
      <xdr:col>0</xdr:col>
      <xdr:colOff>205740</xdr:colOff>
      <xdr:row>13</xdr:row>
      <xdr:rowOff>15240</xdr:rowOff>
    </xdr:from>
    <xdr:to>
      <xdr:col>0</xdr:col>
      <xdr:colOff>815340</xdr:colOff>
      <xdr:row>16</xdr:row>
      <xdr:rowOff>97113</xdr:rowOff>
    </xdr:to>
    <xdr:pic>
      <xdr:nvPicPr>
        <xdr:cNvPr id="5" name="Graphic 4" descr="Shopping cart with solid fill">
          <a:hlinkClick xmlns:r="http://schemas.openxmlformats.org/officeDocument/2006/relationships" r:id="rId4"/>
          <a:extLst>
            <a:ext uri="{FF2B5EF4-FFF2-40B4-BE49-F238E27FC236}">
              <a16:creationId xmlns:a16="http://schemas.microsoft.com/office/drawing/2014/main" id="{370880AD-2113-4E8B-8DC7-FD7FAB7FF684}"/>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9550" y="2371725"/>
          <a:ext cx="609600" cy="617178"/>
        </a:xfrm>
        <a:prstGeom prst="rect">
          <a:avLst/>
        </a:prstGeom>
      </xdr:spPr>
    </xdr:pic>
    <xdr:clientData/>
  </xdr:twoCellAnchor>
  <xdr:twoCellAnchor editAs="oneCell">
    <xdr:from>
      <xdr:col>0</xdr:col>
      <xdr:colOff>201932</xdr:colOff>
      <xdr:row>18</xdr:row>
      <xdr:rowOff>135255</xdr:rowOff>
    </xdr:from>
    <xdr:to>
      <xdr:col>0</xdr:col>
      <xdr:colOff>853440</xdr:colOff>
      <xdr:row>22</xdr:row>
      <xdr:rowOff>93880</xdr:rowOff>
    </xdr:to>
    <xdr:pic>
      <xdr:nvPicPr>
        <xdr:cNvPr id="6" name="Graphic 5" descr="Map with pin with solid fill">
          <a:hlinkClick xmlns:r="http://schemas.openxmlformats.org/officeDocument/2006/relationships" r:id="rId7"/>
          <a:extLst>
            <a:ext uri="{FF2B5EF4-FFF2-40B4-BE49-F238E27FC236}">
              <a16:creationId xmlns:a16="http://schemas.microsoft.com/office/drawing/2014/main" id="{B6F7BDB9-CBA7-4C0E-B190-AD7EF4FF75D8}"/>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5742" y="3388995"/>
          <a:ext cx="643888" cy="690145"/>
        </a:xfrm>
        <a:prstGeom prst="rect">
          <a:avLst/>
        </a:prstGeom>
      </xdr:spPr>
    </xdr:pic>
    <xdr:clientData/>
  </xdr:twoCellAnchor>
  <xdr:twoCellAnchor editAs="oneCell">
    <xdr:from>
      <xdr:col>0</xdr:col>
      <xdr:colOff>171452</xdr:colOff>
      <xdr:row>6</xdr:row>
      <xdr:rowOff>129540</xdr:rowOff>
    </xdr:from>
    <xdr:to>
      <xdr:col>0</xdr:col>
      <xdr:colOff>857250</xdr:colOff>
      <xdr:row>10</xdr:row>
      <xdr:rowOff>93382</xdr:rowOff>
    </xdr:to>
    <xdr:pic>
      <xdr:nvPicPr>
        <xdr:cNvPr id="7" name="Graphic 6" descr="Bar chart with solid fill">
          <a:hlinkClick xmlns:r="http://schemas.openxmlformats.org/officeDocument/2006/relationships" r:id="rId10"/>
          <a:extLst>
            <a:ext uri="{FF2B5EF4-FFF2-40B4-BE49-F238E27FC236}">
              <a16:creationId xmlns:a16="http://schemas.microsoft.com/office/drawing/2014/main" id="{EAC0D2F3-C70C-4002-A04D-DB65BA674DE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67642" y="1219200"/>
          <a:ext cx="685798" cy="687742"/>
        </a:xfrm>
        <a:prstGeom prst="rect">
          <a:avLst/>
        </a:prstGeom>
      </xdr:spPr>
    </xdr:pic>
    <xdr:clientData/>
  </xdr:twoCellAnchor>
  <xdr:twoCellAnchor>
    <xdr:from>
      <xdr:col>1</xdr:col>
      <xdr:colOff>230506</xdr:colOff>
      <xdr:row>0</xdr:row>
      <xdr:rowOff>133349</xdr:rowOff>
    </xdr:from>
    <xdr:to>
      <xdr:col>21</xdr:col>
      <xdr:colOff>601980</xdr:colOff>
      <xdr:row>5</xdr:row>
      <xdr:rowOff>85725</xdr:rowOff>
    </xdr:to>
    <xdr:sp macro="" textlink="">
      <xdr:nvSpPr>
        <xdr:cNvPr id="8" name="Rectangle: Rounded Corners 7">
          <a:extLst>
            <a:ext uri="{FF2B5EF4-FFF2-40B4-BE49-F238E27FC236}">
              <a16:creationId xmlns:a16="http://schemas.microsoft.com/office/drawing/2014/main" id="{C82DF897-E088-4610-8066-95077E5731C7}"/>
            </a:ext>
          </a:extLst>
        </xdr:cNvPr>
        <xdr:cNvSpPr/>
      </xdr:nvSpPr>
      <xdr:spPr>
        <a:xfrm>
          <a:off x="1278256" y="137159"/>
          <a:ext cx="12561569" cy="855346"/>
        </a:xfrm>
        <a:prstGeom prst="roundRect">
          <a:avLst/>
        </a:prstGeom>
        <a:solidFill>
          <a:sysClr val="window" lastClr="FFFFFF"/>
        </a:solidFill>
        <a:ln>
          <a:solidFill>
            <a:srgbClr val="898C9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800" b="1">
              <a:solidFill>
                <a:srgbClr val="2F6074"/>
              </a:solidFill>
              <a:latin typeface="Bahnschrift SemiBold Condensed" panose="020B0502040204020203" pitchFamily="34" charset="0"/>
            </a:rPr>
            <a:t>Welcome</a:t>
          </a:r>
          <a:r>
            <a:rPr lang="en-GB" sz="4800" b="1" baseline="0">
              <a:solidFill>
                <a:srgbClr val="2F6074"/>
              </a:solidFill>
              <a:latin typeface="Bahnschrift SemiBold Condensed" panose="020B0502040204020203" pitchFamily="34" charset="0"/>
            </a:rPr>
            <a:t> to t</a:t>
          </a:r>
          <a:r>
            <a:rPr lang="en-GB" sz="4800" b="1">
              <a:solidFill>
                <a:srgbClr val="2F6074"/>
              </a:solidFill>
              <a:latin typeface="Bahnschrift SemiBold Condensed" panose="020B0502040204020203" pitchFamily="34" charset="0"/>
            </a:rPr>
            <a:t>he Sales Dashboard</a:t>
          </a:r>
        </a:p>
      </xdr:txBody>
    </xdr:sp>
    <xdr:clientData/>
  </xdr:twoCellAnchor>
  <xdr:twoCellAnchor>
    <xdr:from>
      <xdr:col>1</xdr:col>
      <xdr:colOff>268606</xdr:colOff>
      <xdr:row>6</xdr:row>
      <xdr:rowOff>129540</xdr:rowOff>
    </xdr:from>
    <xdr:to>
      <xdr:col>22</xdr:col>
      <xdr:colOff>45720</xdr:colOff>
      <xdr:row>13</xdr:row>
      <xdr:rowOff>104775</xdr:rowOff>
    </xdr:to>
    <xdr:sp macro="" textlink="">
      <xdr:nvSpPr>
        <xdr:cNvPr id="9" name="Rectangle: Rounded Corners 8">
          <a:extLst>
            <a:ext uri="{FF2B5EF4-FFF2-40B4-BE49-F238E27FC236}">
              <a16:creationId xmlns:a16="http://schemas.microsoft.com/office/drawing/2014/main" id="{F5BFBD9E-0B33-462D-B991-86CB4EAD5CC2}"/>
            </a:ext>
          </a:extLst>
        </xdr:cNvPr>
        <xdr:cNvSpPr/>
      </xdr:nvSpPr>
      <xdr:spPr>
        <a:xfrm>
          <a:off x="1316356" y="1219200"/>
          <a:ext cx="12580619" cy="1236345"/>
        </a:xfrm>
        <a:prstGeom prst="roundRect">
          <a:avLst/>
        </a:prstGeom>
        <a:solidFill>
          <a:sysClr val="window" lastClr="FFFFFF"/>
        </a:solidFill>
        <a:ln>
          <a:solidFill>
            <a:srgbClr val="898C9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endParaRPr lang="en-GB" sz="1400" b="1">
            <a:solidFill>
              <a:srgbClr val="898C91"/>
            </a:solidFill>
            <a:latin typeface="Bahnschrift Light Condensed" panose="020B0502040204020203" pitchFamily="34" charset="0"/>
          </a:endParaRPr>
        </a:p>
      </xdr:txBody>
    </xdr:sp>
    <xdr:clientData/>
  </xdr:twoCellAnchor>
  <xdr:twoCellAnchor>
    <xdr:from>
      <xdr:col>1</xdr:col>
      <xdr:colOff>255271</xdr:colOff>
      <xdr:row>14</xdr:row>
      <xdr:rowOff>156209</xdr:rowOff>
    </xdr:from>
    <xdr:to>
      <xdr:col>7</xdr:col>
      <xdr:colOff>487680</xdr:colOff>
      <xdr:row>26</xdr:row>
      <xdr:rowOff>22860</xdr:rowOff>
    </xdr:to>
    <xdr:sp macro="" textlink="">
      <xdr:nvSpPr>
        <xdr:cNvPr id="10" name="Rectangle: Rounded Corners 9">
          <a:extLst>
            <a:ext uri="{FF2B5EF4-FFF2-40B4-BE49-F238E27FC236}">
              <a16:creationId xmlns:a16="http://schemas.microsoft.com/office/drawing/2014/main" id="{DD5783E2-1354-4348-9E0B-2DE00F2662E4}"/>
            </a:ext>
          </a:extLst>
        </xdr:cNvPr>
        <xdr:cNvSpPr/>
      </xdr:nvSpPr>
      <xdr:spPr>
        <a:xfrm>
          <a:off x="1301116" y="2689859"/>
          <a:ext cx="3890009" cy="2034541"/>
        </a:xfrm>
        <a:prstGeom prst="roundRect">
          <a:avLst/>
        </a:prstGeom>
        <a:solidFill>
          <a:srgbClr val="F25940"/>
        </a:solidFill>
        <a:ln>
          <a:solidFill>
            <a:srgbClr val="F2594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4800" b="1">
            <a:solidFill>
              <a:srgbClr val="898C91"/>
            </a:solidFill>
            <a:latin typeface="Bahnschrift SemiBold Condensed" panose="020B0502040204020203" pitchFamily="34" charset="0"/>
          </a:endParaRPr>
        </a:p>
      </xdr:txBody>
    </xdr:sp>
    <xdr:clientData/>
  </xdr:twoCellAnchor>
  <xdr:twoCellAnchor>
    <xdr:from>
      <xdr:col>4</xdr:col>
      <xdr:colOff>220979</xdr:colOff>
      <xdr:row>7</xdr:row>
      <xdr:rowOff>38101</xdr:rowOff>
    </xdr:from>
    <xdr:to>
      <xdr:col>20</xdr:col>
      <xdr:colOff>160020</xdr:colOff>
      <xdr:row>12</xdr:row>
      <xdr:rowOff>123825</xdr:rowOff>
    </xdr:to>
    <xdr:sp macro="" textlink="">
      <xdr:nvSpPr>
        <xdr:cNvPr id="11" name="TextBox 10">
          <a:extLst>
            <a:ext uri="{FF2B5EF4-FFF2-40B4-BE49-F238E27FC236}">
              <a16:creationId xmlns:a16="http://schemas.microsoft.com/office/drawing/2014/main" id="{7A614341-5AE3-4A03-8C40-C7BE91C2B2A5}"/>
            </a:ext>
          </a:extLst>
        </xdr:cNvPr>
        <xdr:cNvSpPr txBox="1"/>
      </xdr:nvSpPr>
      <xdr:spPr>
        <a:xfrm>
          <a:off x="3095624" y="1304926"/>
          <a:ext cx="9696451" cy="9925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898C91"/>
              </a:solidFill>
              <a:effectLst/>
              <a:uLnTx/>
              <a:uFillTx/>
              <a:latin typeface="+mn-lt"/>
              <a:ea typeface="+mn-ea"/>
              <a:cs typeface="+mn-cs"/>
            </a:rPr>
            <a:t>This dashboard provides an at-a-glance overview of key metrics and performance indicators for the sales dataset. It is designed to help you quickly understand our sales trends, profitability, and overall performance.</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GB" sz="1400" b="0" i="0" u="none" strike="noStrike" kern="0" cap="none" spc="0" normalizeH="0" baseline="0" noProof="0">
              <a:ln>
                <a:noFill/>
              </a:ln>
              <a:solidFill>
                <a:srgbClr val="898C91"/>
              </a:solidFill>
              <a:effectLst/>
              <a:uLnTx/>
              <a:uFillTx/>
              <a:latin typeface="+mn-lt"/>
              <a:ea typeface="+mn-ea"/>
              <a:cs typeface="+mn-cs"/>
            </a:rPr>
            <a:t>Use the tabs on the left or the icons below to navigate through various sections of the dashboard, each designed to provide you with detailed insights and key metrics.</a:t>
          </a:r>
          <a:endParaRPr kumimoji="0" lang="en-GB" sz="1400" b="1" i="0" u="none" strike="noStrike" kern="0" cap="none" spc="0" normalizeH="0" baseline="0" noProof="0">
            <a:ln>
              <a:noFill/>
            </a:ln>
            <a:solidFill>
              <a:srgbClr val="898C91"/>
            </a:solidFill>
            <a:effectLst/>
            <a:uLnTx/>
            <a:uFillTx/>
            <a:latin typeface="Bahnschrift Light Condensed" panose="020B0502040204020203" pitchFamily="34" charset="0"/>
            <a:ea typeface="+mn-ea"/>
            <a:cs typeface="+mn-cs"/>
          </a:endParaRPr>
        </a:p>
        <a:p>
          <a:endParaRPr lang="en-GB" sz="1100"/>
        </a:p>
      </xdr:txBody>
    </xdr:sp>
    <xdr:clientData/>
  </xdr:twoCellAnchor>
  <xdr:twoCellAnchor>
    <xdr:from>
      <xdr:col>15</xdr:col>
      <xdr:colOff>373380</xdr:colOff>
      <xdr:row>14</xdr:row>
      <xdr:rowOff>180974</xdr:rowOff>
    </xdr:from>
    <xdr:to>
      <xdr:col>22</xdr:col>
      <xdr:colOff>15240</xdr:colOff>
      <xdr:row>25</xdr:row>
      <xdr:rowOff>175260</xdr:rowOff>
    </xdr:to>
    <xdr:sp macro="" textlink="">
      <xdr:nvSpPr>
        <xdr:cNvPr id="12" name="Rectangle: Rounded Corners 11">
          <a:extLst>
            <a:ext uri="{FF2B5EF4-FFF2-40B4-BE49-F238E27FC236}">
              <a16:creationId xmlns:a16="http://schemas.microsoft.com/office/drawing/2014/main" id="{91440FF4-9FA9-4720-BA7D-875240EBA31C}"/>
            </a:ext>
          </a:extLst>
        </xdr:cNvPr>
        <xdr:cNvSpPr/>
      </xdr:nvSpPr>
      <xdr:spPr>
        <a:xfrm>
          <a:off x="9953625" y="2712719"/>
          <a:ext cx="3914775" cy="1983106"/>
        </a:xfrm>
        <a:prstGeom prst="roundRect">
          <a:avLst/>
        </a:prstGeom>
        <a:solidFill>
          <a:srgbClr val="03C6A1"/>
        </a:solidFill>
        <a:ln>
          <a:solidFill>
            <a:srgbClr val="03C6A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4800" b="1">
            <a:solidFill>
              <a:srgbClr val="898C91"/>
            </a:solidFill>
            <a:latin typeface="Bahnschrift SemiBold Condensed" panose="020B0502040204020203" pitchFamily="34" charset="0"/>
          </a:endParaRPr>
        </a:p>
      </xdr:txBody>
    </xdr:sp>
    <xdr:clientData/>
  </xdr:twoCellAnchor>
  <xdr:twoCellAnchor>
    <xdr:from>
      <xdr:col>8</xdr:col>
      <xdr:colOff>276225</xdr:colOff>
      <xdr:row>14</xdr:row>
      <xdr:rowOff>169544</xdr:rowOff>
    </xdr:from>
    <xdr:to>
      <xdr:col>14</xdr:col>
      <xdr:colOff>504825</xdr:colOff>
      <xdr:row>26</xdr:row>
      <xdr:rowOff>19050</xdr:rowOff>
    </xdr:to>
    <xdr:sp macro="" textlink="">
      <xdr:nvSpPr>
        <xdr:cNvPr id="13" name="Rectangle: Rounded Corners 12">
          <a:extLst>
            <a:ext uri="{FF2B5EF4-FFF2-40B4-BE49-F238E27FC236}">
              <a16:creationId xmlns:a16="http://schemas.microsoft.com/office/drawing/2014/main" id="{4BA87ED0-8177-4EA5-BA73-8E2803D34D86}"/>
            </a:ext>
          </a:extLst>
        </xdr:cNvPr>
        <xdr:cNvSpPr/>
      </xdr:nvSpPr>
      <xdr:spPr>
        <a:xfrm>
          <a:off x="5591175" y="2703194"/>
          <a:ext cx="3886200" cy="2021206"/>
        </a:xfrm>
        <a:prstGeom prst="roundRect">
          <a:avLst/>
        </a:prstGeom>
        <a:solidFill>
          <a:srgbClr val="EFA829"/>
        </a:solidFill>
        <a:ln>
          <a:solidFill>
            <a:srgbClr val="EFA8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GB" sz="4800" b="1">
            <a:solidFill>
              <a:srgbClr val="898C91"/>
            </a:solidFill>
            <a:latin typeface="Bahnschrift SemiBold Condensed" panose="020B0502040204020203" pitchFamily="34" charset="0"/>
          </a:endParaRPr>
        </a:p>
      </xdr:txBody>
    </xdr:sp>
    <xdr:clientData/>
  </xdr:twoCellAnchor>
  <xdr:twoCellAnchor editAs="oneCell">
    <xdr:from>
      <xdr:col>2</xdr:col>
      <xdr:colOff>527685</xdr:colOff>
      <xdr:row>18</xdr:row>
      <xdr:rowOff>95252</xdr:rowOff>
    </xdr:from>
    <xdr:to>
      <xdr:col>4</xdr:col>
      <xdr:colOff>162871</xdr:colOff>
      <xdr:row>23</xdr:row>
      <xdr:rowOff>19050</xdr:rowOff>
    </xdr:to>
    <xdr:pic>
      <xdr:nvPicPr>
        <xdr:cNvPr id="14" name="Graphic 13" descr="Bar chart with solid fill">
          <a:hlinkClick xmlns:r="http://schemas.openxmlformats.org/officeDocument/2006/relationships" r:id="rId10"/>
          <a:extLst>
            <a:ext uri="{FF2B5EF4-FFF2-40B4-BE49-F238E27FC236}">
              <a16:creationId xmlns:a16="http://schemas.microsoft.com/office/drawing/2014/main" id="{2F7A6FD1-FD71-4550-9863-29A1095E4358}"/>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183130" y="3348992"/>
          <a:ext cx="854386" cy="828673"/>
        </a:xfrm>
        <a:prstGeom prst="rect">
          <a:avLst/>
        </a:prstGeom>
      </xdr:spPr>
    </xdr:pic>
    <xdr:clientData/>
  </xdr:twoCellAnchor>
  <xdr:twoCellAnchor editAs="oneCell">
    <xdr:from>
      <xdr:col>9</xdr:col>
      <xdr:colOff>419099</xdr:colOff>
      <xdr:row>18</xdr:row>
      <xdr:rowOff>118109</xdr:rowOff>
    </xdr:from>
    <xdr:to>
      <xdr:col>11</xdr:col>
      <xdr:colOff>37174</xdr:colOff>
      <xdr:row>23</xdr:row>
      <xdr:rowOff>53340</xdr:rowOff>
    </xdr:to>
    <xdr:pic>
      <xdr:nvPicPr>
        <xdr:cNvPr id="15" name="Graphic 14" descr="Shopping cart with solid fill">
          <a:hlinkClick xmlns:r="http://schemas.openxmlformats.org/officeDocument/2006/relationships" r:id="rId4"/>
          <a:extLst>
            <a:ext uri="{FF2B5EF4-FFF2-40B4-BE49-F238E27FC236}">
              <a16:creationId xmlns:a16="http://schemas.microsoft.com/office/drawing/2014/main" id="{D0ED53A5-D896-4FBF-B397-D51DE76D6A3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343649" y="3375659"/>
          <a:ext cx="837275" cy="840106"/>
        </a:xfrm>
        <a:prstGeom prst="rect">
          <a:avLst/>
        </a:prstGeom>
      </xdr:spPr>
    </xdr:pic>
    <xdr:clientData/>
  </xdr:twoCellAnchor>
  <xdr:twoCellAnchor editAs="oneCell">
    <xdr:from>
      <xdr:col>16</xdr:col>
      <xdr:colOff>586740</xdr:colOff>
      <xdr:row>18</xdr:row>
      <xdr:rowOff>76686</xdr:rowOff>
    </xdr:from>
    <xdr:to>
      <xdr:col>18</xdr:col>
      <xdr:colOff>205740</xdr:colOff>
      <xdr:row>23</xdr:row>
      <xdr:rowOff>57686</xdr:rowOff>
    </xdr:to>
    <xdr:pic>
      <xdr:nvPicPr>
        <xdr:cNvPr id="16" name="Graphic 15" descr="Map with pin with solid fill">
          <a:hlinkClick xmlns:r="http://schemas.openxmlformats.org/officeDocument/2006/relationships" r:id="rId7"/>
          <a:extLst>
            <a:ext uri="{FF2B5EF4-FFF2-40B4-BE49-F238E27FC236}">
              <a16:creationId xmlns:a16="http://schemas.microsoft.com/office/drawing/2014/main" id="{73E545E6-C2D3-4EED-A348-8F13543D892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10782300" y="3334236"/>
          <a:ext cx="838200" cy="882065"/>
        </a:xfrm>
        <a:prstGeom prst="rect">
          <a:avLst/>
        </a:prstGeom>
      </xdr:spPr>
    </xdr:pic>
    <xdr:clientData/>
  </xdr:twoCellAnchor>
  <xdr:twoCellAnchor>
    <xdr:from>
      <xdr:col>1</xdr:col>
      <xdr:colOff>243840</xdr:colOff>
      <xdr:row>15</xdr:row>
      <xdr:rowOff>81914</xdr:rowOff>
    </xdr:from>
    <xdr:to>
      <xdr:col>7</xdr:col>
      <xdr:colOff>472439</xdr:colOff>
      <xdr:row>20</xdr:row>
      <xdr:rowOff>1905</xdr:rowOff>
    </xdr:to>
    <xdr:sp macro="" textlink="">
      <xdr:nvSpPr>
        <xdr:cNvPr id="17" name="TextBox 16">
          <a:extLst>
            <a:ext uri="{FF2B5EF4-FFF2-40B4-BE49-F238E27FC236}">
              <a16:creationId xmlns:a16="http://schemas.microsoft.com/office/drawing/2014/main" id="{09FD0E47-F471-4B2E-AE9F-510C86456DF9}"/>
            </a:ext>
          </a:extLst>
        </xdr:cNvPr>
        <xdr:cNvSpPr txBox="1"/>
      </xdr:nvSpPr>
      <xdr:spPr>
        <a:xfrm>
          <a:off x="1295400" y="2798444"/>
          <a:ext cx="3886199" cy="822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latin typeface="Bahnschrift SemiBold SemiConden" panose="020B0502040204020203" pitchFamily="34" charset="0"/>
            </a:rPr>
            <a:t>Performance Insights</a:t>
          </a:r>
        </a:p>
      </xdr:txBody>
    </xdr:sp>
    <xdr:clientData/>
  </xdr:twoCellAnchor>
  <xdr:twoCellAnchor>
    <xdr:from>
      <xdr:col>8</xdr:col>
      <xdr:colOff>285750</xdr:colOff>
      <xdr:row>15</xdr:row>
      <xdr:rowOff>135254</xdr:rowOff>
    </xdr:from>
    <xdr:to>
      <xdr:col>14</xdr:col>
      <xdr:colOff>495300</xdr:colOff>
      <xdr:row>20</xdr:row>
      <xdr:rowOff>49530</xdr:rowOff>
    </xdr:to>
    <xdr:sp macro="" textlink="">
      <xdr:nvSpPr>
        <xdr:cNvPr id="18" name="TextBox 17">
          <a:extLst>
            <a:ext uri="{FF2B5EF4-FFF2-40B4-BE49-F238E27FC236}">
              <a16:creationId xmlns:a16="http://schemas.microsoft.com/office/drawing/2014/main" id="{A85B8CD4-3724-4872-9B3A-1BBF6AFE6923}"/>
            </a:ext>
          </a:extLst>
        </xdr:cNvPr>
        <xdr:cNvSpPr txBox="1"/>
      </xdr:nvSpPr>
      <xdr:spPr>
        <a:xfrm>
          <a:off x="5600700" y="2849879"/>
          <a:ext cx="3867150" cy="8191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latin typeface="Bahnschrift SemiBold SemiConden" panose="020B0502040204020203" pitchFamily="34" charset="0"/>
            </a:rPr>
            <a:t>Marketing Products</a:t>
          </a:r>
        </a:p>
      </xdr:txBody>
    </xdr:sp>
    <xdr:clientData/>
  </xdr:twoCellAnchor>
  <xdr:twoCellAnchor>
    <xdr:from>
      <xdr:col>15</xdr:col>
      <xdr:colOff>304800</xdr:colOff>
      <xdr:row>15</xdr:row>
      <xdr:rowOff>144779</xdr:rowOff>
    </xdr:from>
    <xdr:to>
      <xdr:col>21</xdr:col>
      <xdr:colOff>561974</xdr:colOff>
      <xdr:row>20</xdr:row>
      <xdr:rowOff>62865</xdr:rowOff>
    </xdr:to>
    <xdr:sp macro="" textlink="">
      <xdr:nvSpPr>
        <xdr:cNvPr id="19" name="TextBox 18">
          <a:extLst>
            <a:ext uri="{FF2B5EF4-FFF2-40B4-BE49-F238E27FC236}">
              <a16:creationId xmlns:a16="http://schemas.microsoft.com/office/drawing/2014/main" id="{810F621D-3E45-41B5-96CA-0D97D0E805C2}"/>
            </a:ext>
          </a:extLst>
        </xdr:cNvPr>
        <xdr:cNvSpPr txBox="1"/>
      </xdr:nvSpPr>
      <xdr:spPr>
        <a:xfrm>
          <a:off x="9886950" y="2859404"/>
          <a:ext cx="3914774" cy="822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a:solidFill>
                <a:schemeClr val="bg1"/>
              </a:solidFill>
              <a:latin typeface="Bahnschrift SemiBold SemiConden" panose="020B0502040204020203" pitchFamily="34" charset="0"/>
            </a:rPr>
            <a:t>Regional Performance</a:t>
          </a:r>
        </a:p>
      </xdr:txBody>
    </xdr:sp>
    <xdr:clientData/>
  </xdr:twoCellAnchor>
  <xdr:twoCellAnchor>
    <xdr:from>
      <xdr:col>4</xdr:col>
      <xdr:colOff>300991</xdr:colOff>
      <xdr:row>18</xdr:row>
      <xdr:rowOff>47622</xdr:rowOff>
    </xdr:from>
    <xdr:to>
      <xdr:col>7</xdr:col>
      <xdr:colOff>15241</xdr:colOff>
      <xdr:row>24</xdr:row>
      <xdr:rowOff>17145</xdr:rowOff>
    </xdr:to>
    <xdr:sp macro="" textlink="">
      <xdr:nvSpPr>
        <xdr:cNvPr id="20" name="TextBox 19">
          <a:extLst>
            <a:ext uri="{FF2B5EF4-FFF2-40B4-BE49-F238E27FC236}">
              <a16:creationId xmlns:a16="http://schemas.microsoft.com/office/drawing/2014/main" id="{5E52ABAF-53F8-48CE-B041-84A2F2C43F01}"/>
            </a:ext>
          </a:extLst>
        </xdr:cNvPr>
        <xdr:cNvSpPr txBox="1"/>
      </xdr:nvSpPr>
      <xdr:spPr>
        <a:xfrm>
          <a:off x="3177541" y="3307077"/>
          <a:ext cx="1546860" cy="1057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Light Condensed" panose="020B0502040204020203" pitchFamily="34" charset="0"/>
            </a:rPr>
            <a:t>Overview of overall business metrics, profitability, and trends.</a:t>
          </a:r>
        </a:p>
      </xdr:txBody>
    </xdr:sp>
    <xdr:clientData/>
  </xdr:twoCellAnchor>
  <xdr:twoCellAnchor>
    <xdr:from>
      <xdr:col>11</xdr:col>
      <xdr:colOff>361949</xdr:colOff>
      <xdr:row>18</xdr:row>
      <xdr:rowOff>17143</xdr:rowOff>
    </xdr:from>
    <xdr:to>
      <xdr:col>14</xdr:col>
      <xdr:colOff>133350</xdr:colOff>
      <xdr:row>24</xdr:row>
      <xdr:rowOff>131446</xdr:rowOff>
    </xdr:to>
    <xdr:sp macro="" textlink="">
      <xdr:nvSpPr>
        <xdr:cNvPr id="21" name="TextBox 20">
          <a:extLst>
            <a:ext uri="{FF2B5EF4-FFF2-40B4-BE49-F238E27FC236}">
              <a16:creationId xmlns:a16="http://schemas.microsoft.com/office/drawing/2014/main" id="{E86503F7-3771-4D04-9F9D-2590DC04D8BE}"/>
            </a:ext>
          </a:extLst>
        </xdr:cNvPr>
        <xdr:cNvSpPr txBox="1"/>
      </xdr:nvSpPr>
      <xdr:spPr>
        <a:xfrm>
          <a:off x="7505699" y="3274693"/>
          <a:ext cx="1600201" cy="12001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Light Condensed" panose="020B0502040204020203" pitchFamily="34" charset="0"/>
            </a:rPr>
            <a:t>Analysis of product performance, marketing campaigns, and customer preferences.</a:t>
          </a:r>
        </a:p>
      </xdr:txBody>
    </xdr:sp>
    <xdr:clientData/>
  </xdr:twoCellAnchor>
  <xdr:twoCellAnchor>
    <xdr:from>
      <xdr:col>18</xdr:col>
      <xdr:colOff>384811</xdr:colOff>
      <xdr:row>18</xdr:row>
      <xdr:rowOff>30478</xdr:rowOff>
    </xdr:from>
    <xdr:to>
      <xdr:col>21</xdr:col>
      <xdr:colOff>205740</xdr:colOff>
      <xdr:row>24</xdr:row>
      <xdr:rowOff>137161</xdr:rowOff>
    </xdr:to>
    <xdr:sp macro="" textlink="">
      <xdr:nvSpPr>
        <xdr:cNvPr id="22" name="TextBox 21">
          <a:extLst>
            <a:ext uri="{FF2B5EF4-FFF2-40B4-BE49-F238E27FC236}">
              <a16:creationId xmlns:a16="http://schemas.microsoft.com/office/drawing/2014/main" id="{AAAAA01A-7E8F-4DCD-A7E8-FF4189E213F5}"/>
            </a:ext>
          </a:extLst>
        </xdr:cNvPr>
        <xdr:cNvSpPr txBox="1"/>
      </xdr:nvSpPr>
      <xdr:spPr>
        <a:xfrm>
          <a:off x="11797666" y="3286123"/>
          <a:ext cx="1651634" cy="1190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Light Condensed" panose="020B0502040204020203" pitchFamily="34" charset="0"/>
            </a:rPr>
            <a:t>Geographical breakdown of sales, profitability, and market share across American states.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173355</xdr:colOff>
      <xdr:row>7</xdr:row>
      <xdr:rowOff>140968</xdr:rowOff>
    </xdr:from>
    <xdr:to>
      <xdr:col>14</xdr:col>
      <xdr:colOff>495301</xdr:colOff>
      <xdr:row>25</xdr:row>
      <xdr:rowOff>72390</xdr:rowOff>
    </xdr:to>
    <xdr:sp macro="" textlink="">
      <xdr:nvSpPr>
        <xdr:cNvPr id="37" name="Rectangle: Rounded Corners 36">
          <a:extLst>
            <a:ext uri="{FF2B5EF4-FFF2-40B4-BE49-F238E27FC236}">
              <a16:creationId xmlns:a16="http://schemas.microsoft.com/office/drawing/2014/main" id="{CDBCF651-4E24-48AF-AC6C-D320FE80739F}"/>
            </a:ext>
          </a:extLst>
        </xdr:cNvPr>
        <xdr:cNvSpPr/>
      </xdr:nvSpPr>
      <xdr:spPr>
        <a:xfrm>
          <a:off x="5564505" y="1407793"/>
          <a:ext cx="3979546" cy="3188972"/>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207644</xdr:colOff>
      <xdr:row>26</xdr:row>
      <xdr:rowOff>93343</xdr:rowOff>
    </xdr:from>
    <xdr:to>
      <xdr:col>8</xdr:col>
      <xdr:colOff>466725</xdr:colOff>
      <xdr:row>44</xdr:row>
      <xdr:rowOff>24765</xdr:rowOff>
    </xdr:to>
    <xdr:sp macro="" textlink="">
      <xdr:nvSpPr>
        <xdr:cNvPr id="31" name="Rectangle: Rounded Corners 30">
          <a:extLst>
            <a:ext uri="{FF2B5EF4-FFF2-40B4-BE49-F238E27FC236}">
              <a16:creationId xmlns:a16="http://schemas.microsoft.com/office/drawing/2014/main" id="{3CDADF62-7FC3-44AA-9034-DEEF6A744FE4}"/>
            </a:ext>
          </a:extLst>
        </xdr:cNvPr>
        <xdr:cNvSpPr/>
      </xdr:nvSpPr>
      <xdr:spPr>
        <a:xfrm>
          <a:off x="1255394" y="4798693"/>
          <a:ext cx="4602481" cy="3188972"/>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506241</xdr:colOff>
      <xdr:row>10</xdr:row>
      <xdr:rowOff>49530</xdr:rowOff>
    </xdr:from>
    <xdr:to>
      <xdr:col>22</xdr:col>
      <xdr:colOff>28575</xdr:colOff>
      <xdr:row>20</xdr:row>
      <xdr:rowOff>129541</xdr:rowOff>
    </xdr:to>
    <xdr:sp macro="" textlink="">
      <xdr:nvSpPr>
        <xdr:cNvPr id="29" name="Rectangle: Rounded Corners 28">
          <a:extLst>
            <a:ext uri="{FF2B5EF4-FFF2-40B4-BE49-F238E27FC236}">
              <a16:creationId xmlns:a16="http://schemas.microsoft.com/office/drawing/2014/main" id="{26DDDC04-473C-4429-AA4F-FBBDB63E9D76}"/>
            </a:ext>
          </a:extLst>
        </xdr:cNvPr>
        <xdr:cNvSpPr/>
      </xdr:nvSpPr>
      <xdr:spPr>
        <a:xfrm>
          <a:off x="11383791" y="1859280"/>
          <a:ext cx="2570334" cy="1889761"/>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181499</xdr:colOff>
      <xdr:row>0</xdr:row>
      <xdr:rowOff>110270</xdr:rowOff>
    </xdr:from>
    <xdr:to>
      <xdr:col>0</xdr:col>
      <xdr:colOff>930089</xdr:colOff>
      <xdr:row>4</xdr:row>
      <xdr:rowOff>169094</xdr:rowOff>
    </xdr:to>
    <xdr:pic>
      <xdr:nvPicPr>
        <xdr:cNvPr id="2" name="Graphic 1" descr="Research with solid fill">
          <a:hlinkClick xmlns:r="http://schemas.openxmlformats.org/officeDocument/2006/relationships" r:id="rId1"/>
          <a:extLst>
            <a:ext uri="{FF2B5EF4-FFF2-40B4-BE49-F238E27FC236}">
              <a16:creationId xmlns:a16="http://schemas.microsoft.com/office/drawing/2014/main" id="{B4846962-1D1D-449B-8D4D-2EE157BDD45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21372811">
          <a:off x="179594" y="108365"/>
          <a:ext cx="750495" cy="778914"/>
        </a:xfrm>
        <a:prstGeom prst="rect">
          <a:avLst/>
        </a:prstGeom>
      </xdr:spPr>
    </xdr:pic>
    <xdr:clientData/>
  </xdr:twoCellAnchor>
  <xdr:twoCellAnchor>
    <xdr:from>
      <xdr:col>0</xdr:col>
      <xdr:colOff>161925</xdr:colOff>
      <xdr:row>3</xdr:row>
      <xdr:rowOff>139065</xdr:rowOff>
    </xdr:from>
    <xdr:to>
      <xdr:col>0</xdr:col>
      <xdr:colOff>786765</xdr:colOff>
      <xdr:row>5</xdr:row>
      <xdr:rowOff>74295</xdr:rowOff>
    </xdr:to>
    <xdr:sp macro="" textlink="">
      <xdr:nvSpPr>
        <xdr:cNvPr id="3" name="TextBox 2">
          <a:hlinkClick xmlns:r="http://schemas.openxmlformats.org/officeDocument/2006/relationships" r:id="rId1"/>
          <a:extLst>
            <a:ext uri="{FF2B5EF4-FFF2-40B4-BE49-F238E27FC236}">
              <a16:creationId xmlns:a16="http://schemas.microsoft.com/office/drawing/2014/main" id="{789479B1-79C8-49F9-AB28-497D52FE2A4C}"/>
            </a:ext>
          </a:extLst>
        </xdr:cNvPr>
        <xdr:cNvSpPr txBox="1"/>
      </xdr:nvSpPr>
      <xdr:spPr>
        <a:xfrm>
          <a:off x="163830" y="678180"/>
          <a:ext cx="61912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chemeClr val="bg1"/>
              </a:solidFill>
              <a:effectLst/>
              <a:latin typeface="Bahnschrift" panose="020B0502040204020203" pitchFamily="34" charset="0"/>
              <a:ea typeface="Yu Gothic" panose="020B0400000000000000" pitchFamily="34" charset="-128"/>
            </a:rPr>
            <a:t>Sales Data</a:t>
          </a:r>
        </a:p>
      </xdr:txBody>
    </xdr:sp>
    <xdr:clientData/>
  </xdr:twoCellAnchor>
  <xdr:twoCellAnchor>
    <xdr:from>
      <xdr:col>0</xdr:col>
      <xdr:colOff>0</xdr:colOff>
      <xdr:row>9</xdr:row>
      <xdr:rowOff>104774</xdr:rowOff>
    </xdr:from>
    <xdr:to>
      <xdr:col>1</xdr:col>
      <xdr:colOff>0</xdr:colOff>
      <xdr:row>12</xdr:row>
      <xdr:rowOff>66674</xdr:rowOff>
    </xdr:to>
    <xdr:sp macro="" textlink="">
      <xdr:nvSpPr>
        <xdr:cNvPr id="4" name="TextBox 3">
          <a:extLst>
            <a:ext uri="{FF2B5EF4-FFF2-40B4-BE49-F238E27FC236}">
              <a16:creationId xmlns:a16="http://schemas.microsoft.com/office/drawing/2014/main" id="{23742FBC-AD9F-433A-996A-6557470197B2}"/>
            </a:ext>
          </a:extLst>
        </xdr:cNvPr>
        <xdr:cNvSpPr txBox="1"/>
      </xdr:nvSpPr>
      <xdr:spPr>
        <a:xfrm>
          <a:off x="0" y="1731644"/>
          <a:ext cx="10477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cap="none" spc="0">
            <a:ln>
              <a:noFill/>
            </a:ln>
            <a:solidFill>
              <a:schemeClr val="bg1"/>
            </a:solidFill>
            <a:effectLst/>
            <a:latin typeface="Yu Gothic" panose="020B0400000000000000" pitchFamily="34" charset="-128"/>
            <a:ea typeface="Yu Gothic" panose="020B0400000000000000" pitchFamily="34" charset="-128"/>
          </a:endParaRPr>
        </a:p>
      </xdr:txBody>
    </xdr:sp>
    <xdr:clientData/>
  </xdr:twoCellAnchor>
  <xdr:twoCellAnchor editAs="oneCell">
    <xdr:from>
      <xdr:col>0</xdr:col>
      <xdr:colOff>201930</xdr:colOff>
      <xdr:row>13</xdr:row>
      <xdr:rowOff>19050</xdr:rowOff>
    </xdr:from>
    <xdr:to>
      <xdr:col>0</xdr:col>
      <xdr:colOff>815340</xdr:colOff>
      <xdr:row>16</xdr:row>
      <xdr:rowOff>97113</xdr:rowOff>
    </xdr:to>
    <xdr:pic>
      <xdr:nvPicPr>
        <xdr:cNvPr id="5" name="Graphic 4" descr="Shopping cart with solid fill">
          <a:hlinkClick xmlns:r="http://schemas.openxmlformats.org/officeDocument/2006/relationships" r:id="rId4"/>
          <a:extLst>
            <a:ext uri="{FF2B5EF4-FFF2-40B4-BE49-F238E27FC236}">
              <a16:creationId xmlns:a16="http://schemas.microsoft.com/office/drawing/2014/main" id="{04AC944B-5EE0-4A11-9DA2-18FE9CE1AA2F}"/>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 y="2367915"/>
          <a:ext cx="609600" cy="624798"/>
        </a:xfrm>
        <a:prstGeom prst="rect">
          <a:avLst/>
        </a:prstGeom>
      </xdr:spPr>
    </xdr:pic>
    <xdr:clientData/>
  </xdr:twoCellAnchor>
  <xdr:twoCellAnchor editAs="oneCell">
    <xdr:from>
      <xdr:col>0</xdr:col>
      <xdr:colOff>201932</xdr:colOff>
      <xdr:row>18</xdr:row>
      <xdr:rowOff>135255</xdr:rowOff>
    </xdr:from>
    <xdr:to>
      <xdr:col>0</xdr:col>
      <xdr:colOff>857250</xdr:colOff>
      <xdr:row>22</xdr:row>
      <xdr:rowOff>97690</xdr:rowOff>
    </xdr:to>
    <xdr:pic>
      <xdr:nvPicPr>
        <xdr:cNvPr id="6" name="Graphic 5" descr="Map with pin with solid fill">
          <a:hlinkClick xmlns:r="http://schemas.openxmlformats.org/officeDocument/2006/relationships" r:id="rId7"/>
          <a:extLst>
            <a:ext uri="{FF2B5EF4-FFF2-40B4-BE49-F238E27FC236}">
              <a16:creationId xmlns:a16="http://schemas.microsoft.com/office/drawing/2014/main" id="{9B4DA34F-505E-4466-AC2D-0D3BD511B0E3}"/>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5742" y="3388995"/>
          <a:ext cx="651508" cy="690145"/>
        </a:xfrm>
        <a:prstGeom prst="rect">
          <a:avLst/>
        </a:prstGeom>
      </xdr:spPr>
    </xdr:pic>
    <xdr:clientData/>
  </xdr:twoCellAnchor>
  <xdr:twoCellAnchor editAs="oneCell">
    <xdr:from>
      <xdr:col>0</xdr:col>
      <xdr:colOff>167642</xdr:colOff>
      <xdr:row>6</xdr:row>
      <xdr:rowOff>125730</xdr:rowOff>
    </xdr:from>
    <xdr:to>
      <xdr:col>0</xdr:col>
      <xdr:colOff>857250</xdr:colOff>
      <xdr:row>10</xdr:row>
      <xdr:rowOff>93382</xdr:rowOff>
    </xdr:to>
    <xdr:pic>
      <xdr:nvPicPr>
        <xdr:cNvPr id="7" name="Graphic 6" descr="Bar chart with solid fill">
          <a:hlinkClick xmlns:r="http://schemas.openxmlformats.org/officeDocument/2006/relationships" r:id="rId10"/>
          <a:extLst>
            <a:ext uri="{FF2B5EF4-FFF2-40B4-BE49-F238E27FC236}">
              <a16:creationId xmlns:a16="http://schemas.microsoft.com/office/drawing/2014/main" id="{8BE1468D-D60A-4FA0-ADF5-8568DFA2577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1452" y="1215390"/>
          <a:ext cx="685798" cy="687742"/>
        </a:xfrm>
        <a:prstGeom prst="rect">
          <a:avLst/>
        </a:prstGeom>
      </xdr:spPr>
    </xdr:pic>
    <xdr:clientData/>
  </xdr:twoCellAnchor>
  <xdr:twoCellAnchor>
    <xdr:from>
      <xdr:col>1</xdr:col>
      <xdr:colOff>201930</xdr:colOff>
      <xdr:row>0</xdr:row>
      <xdr:rowOff>81915</xdr:rowOff>
    </xdr:from>
    <xdr:to>
      <xdr:col>5</xdr:col>
      <xdr:colOff>28575</xdr:colOff>
      <xdr:row>6</xdr:row>
      <xdr:rowOff>5715</xdr:rowOff>
    </xdr:to>
    <xdr:sp macro="" textlink="">
      <xdr:nvSpPr>
        <xdr:cNvPr id="8" name="Rectangle: Rounded Corners 7">
          <a:extLst>
            <a:ext uri="{FF2B5EF4-FFF2-40B4-BE49-F238E27FC236}">
              <a16:creationId xmlns:a16="http://schemas.microsoft.com/office/drawing/2014/main" id="{B85079F3-692B-4BB2-A86A-38E53585CD82}"/>
            </a:ext>
          </a:extLst>
        </xdr:cNvPr>
        <xdr:cNvSpPr/>
      </xdr:nvSpPr>
      <xdr:spPr>
        <a:xfrm>
          <a:off x="1249680" y="81915"/>
          <a:ext cx="2265045" cy="1009650"/>
        </a:xfrm>
        <a:prstGeom prst="roundRect">
          <a:avLst/>
        </a:prstGeom>
        <a:solidFill>
          <a:srgbClr val="F25940"/>
        </a:solidFill>
        <a:ln>
          <a:solidFill>
            <a:srgbClr val="F2594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238126</xdr:colOff>
      <xdr:row>0</xdr:row>
      <xdr:rowOff>97155</xdr:rowOff>
    </xdr:from>
    <xdr:to>
      <xdr:col>8</xdr:col>
      <xdr:colOff>596265</xdr:colOff>
      <xdr:row>5</xdr:row>
      <xdr:rowOff>173355</xdr:rowOff>
    </xdr:to>
    <xdr:sp macro="" textlink="">
      <xdr:nvSpPr>
        <xdr:cNvPr id="9" name="Rectangle: Rounded Corners 8">
          <a:extLst>
            <a:ext uri="{FF2B5EF4-FFF2-40B4-BE49-F238E27FC236}">
              <a16:creationId xmlns:a16="http://schemas.microsoft.com/office/drawing/2014/main" id="{9E3B195C-0A67-4E05-804B-CC7D9B724D76}"/>
            </a:ext>
          </a:extLst>
        </xdr:cNvPr>
        <xdr:cNvSpPr/>
      </xdr:nvSpPr>
      <xdr:spPr>
        <a:xfrm>
          <a:off x="3724276" y="97155"/>
          <a:ext cx="2263139" cy="981075"/>
        </a:xfrm>
        <a:prstGeom prst="roundRect">
          <a:avLst/>
        </a:prstGeom>
        <a:solidFill>
          <a:srgbClr val="EFA829"/>
        </a:solidFill>
        <a:ln>
          <a:solidFill>
            <a:srgbClr val="EFA8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230505</xdr:colOff>
      <xdr:row>0</xdr:row>
      <xdr:rowOff>106680</xdr:rowOff>
    </xdr:from>
    <xdr:to>
      <xdr:col>13</xdr:col>
      <xdr:colOff>110490</xdr:colOff>
      <xdr:row>6</xdr:row>
      <xdr:rowOff>24765</xdr:rowOff>
    </xdr:to>
    <xdr:sp macro="" textlink="">
      <xdr:nvSpPr>
        <xdr:cNvPr id="10" name="Rectangle: Rounded Corners 9">
          <a:extLst>
            <a:ext uri="{FF2B5EF4-FFF2-40B4-BE49-F238E27FC236}">
              <a16:creationId xmlns:a16="http://schemas.microsoft.com/office/drawing/2014/main" id="{13B2AB64-628D-4B05-9B1E-3820A675DE13}"/>
            </a:ext>
          </a:extLst>
        </xdr:cNvPr>
        <xdr:cNvSpPr/>
      </xdr:nvSpPr>
      <xdr:spPr>
        <a:xfrm>
          <a:off x="6231255" y="106680"/>
          <a:ext cx="2318385" cy="1003935"/>
        </a:xfrm>
        <a:prstGeom prst="roundRect">
          <a:avLst/>
        </a:prstGeom>
        <a:solidFill>
          <a:srgbClr val="03C6A1"/>
        </a:solidFill>
        <a:ln>
          <a:solidFill>
            <a:srgbClr val="03C6A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513861</xdr:colOff>
      <xdr:row>0</xdr:row>
      <xdr:rowOff>135254</xdr:rowOff>
    </xdr:from>
    <xdr:to>
      <xdr:col>22</xdr:col>
      <xdr:colOff>47625</xdr:colOff>
      <xdr:row>9</xdr:row>
      <xdr:rowOff>28575</xdr:rowOff>
    </xdr:to>
    <xdr:sp macro="" textlink="">
      <xdr:nvSpPr>
        <xdr:cNvPr id="11" name="Rectangle: Rounded Corners 10">
          <a:extLst>
            <a:ext uri="{FF2B5EF4-FFF2-40B4-BE49-F238E27FC236}">
              <a16:creationId xmlns:a16="http://schemas.microsoft.com/office/drawing/2014/main" id="{F47D859C-7E2A-40B1-BD08-4B469C4489EF}"/>
            </a:ext>
          </a:extLst>
        </xdr:cNvPr>
        <xdr:cNvSpPr/>
      </xdr:nvSpPr>
      <xdr:spPr>
        <a:xfrm>
          <a:off x="11391411" y="135254"/>
          <a:ext cx="2581764" cy="152209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236220</xdr:colOff>
      <xdr:row>0</xdr:row>
      <xdr:rowOff>163830</xdr:rowOff>
    </xdr:from>
    <xdr:to>
      <xdr:col>5</xdr:col>
      <xdr:colOff>481965</xdr:colOff>
      <xdr:row>2</xdr:row>
      <xdr:rowOff>112395</xdr:rowOff>
    </xdr:to>
    <xdr:sp macro="" textlink="">
      <xdr:nvSpPr>
        <xdr:cNvPr id="12" name="TextBox 11">
          <a:extLst>
            <a:ext uri="{FF2B5EF4-FFF2-40B4-BE49-F238E27FC236}">
              <a16:creationId xmlns:a16="http://schemas.microsoft.com/office/drawing/2014/main" id="{8F0689C4-DC6A-47DB-AA86-014284BD9C72}"/>
            </a:ext>
          </a:extLst>
        </xdr:cNvPr>
        <xdr:cNvSpPr txBox="1"/>
      </xdr:nvSpPr>
      <xdr:spPr>
        <a:xfrm>
          <a:off x="1283970" y="163830"/>
          <a:ext cx="2684145" cy="3105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TOTAL SALES</a:t>
          </a:r>
        </a:p>
      </xdr:txBody>
    </xdr:sp>
    <xdr:clientData/>
  </xdr:twoCellAnchor>
  <xdr:twoCellAnchor>
    <xdr:from>
      <xdr:col>0</xdr:col>
      <xdr:colOff>59055</xdr:colOff>
      <xdr:row>9</xdr:row>
      <xdr:rowOff>163830</xdr:rowOff>
    </xdr:from>
    <xdr:to>
      <xdr:col>0</xdr:col>
      <xdr:colOff>988695</xdr:colOff>
      <xdr:row>11</xdr:row>
      <xdr:rowOff>152400</xdr:rowOff>
    </xdr:to>
    <xdr:sp macro="" textlink="">
      <xdr:nvSpPr>
        <xdr:cNvPr id="13" name="TextBox 12">
          <a:hlinkClick xmlns:r="http://schemas.openxmlformats.org/officeDocument/2006/relationships" r:id="rId10"/>
          <a:extLst>
            <a:ext uri="{FF2B5EF4-FFF2-40B4-BE49-F238E27FC236}">
              <a16:creationId xmlns:a16="http://schemas.microsoft.com/office/drawing/2014/main" id="{9BDEFD07-D5EA-45BD-9F0A-3959986ED365}"/>
            </a:ext>
          </a:extLst>
        </xdr:cNvPr>
        <xdr:cNvSpPr txBox="1"/>
      </xdr:nvSpPr>
      <xdr:spPr>
        <a:xfrm>
          <a:off x="59055" y="1792605"/>
          <a:ext cx="929640" cy="3505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rgbClr val="F25940"/>
              </a:solidFill>
              <a:effectLst/>
              <a:latin typeface="Bahnschrift" panose="020B0502040204020203" pitchFamily="34" charset="0"/>
              <a:ea typeface="Yu Gothic" panose="020B0400000000000000" pitchFamily="34" charset="-128"/>
            </a:rPr>
            <a:t>Performance Insights</a:t>
          </a:r>
        </a:p>
      </xdr:txBody>
    </xdr:sp>
    <xdr:clientData/>
  </xdr:twoCellAnchor>
  <xdr:twoCellAnchor>
    <xdr:from>
      <xdr:col>5</xdr:col>
      <xdr:colOff>304800</xdr:colOff>
      <xdr:row>0</xdr:row>
      <xdr:rowOff>173355</xdr:rowOff>
    </xdr:from>
    <xdr:to>
      <xdr:col>9</xdr:col>
      <xdr:colOff>38703</xdr:colOff>
      <xdr:row>2</xdr:row>
      <xdr:rowOff>102870</xdr:rowOff>
    </xdr:to>
    <xdr:sp macro="" textlink="">
      <xdr:nvSpPr>
        <xdr:cNvPr id="14" name="TextBox 13">
          <a:extLst>
            <a:ext uri="{FF2B5EF4-FFF2-40B4-BE49-F238E27FC236}">
              <a16:creationId xmlns:a16="http://schemas.microsoft.com/office/drawing/2014/main" id="{3DD6CBD8-489D-4E33-AE3A-D3A257FFFFAB}"/>
            </a:ext>
          </a:extLst>
        </xdr:cNvPr>
        <xdr:cNvSpPr txBox="1"/>
      </xdr:nvSpPr>
      <xdr:spPr>
        <a:xfrm>
          <a:off x="3790950" y="173355"/>
          <a:ext cx="2248503" cy="2914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TOTAL PROFIT</a:t>
          </a:r>
        </a:p>
      </xdr:txBody>
    </xdr:sp>
    <xdr:clientData/>
  </xdr:twoCellAnchor>
  <xdr:twoCellAnchor editAs="oneCell">
    <xdr:from>
      <xdr:col>17</xdr:col>
      <xdr:colOff>600075</xdr:colOff>
      <xdr:row>1</xdr:row>
      <xdr:rowOff>53340</xdr:rowOff>
    </xdr:from>
    <xdr:to>
      <xdr:col>22</xdr:col>
      <xdr:colOff>9525</xdr:colOff>
      <xdr:row>8</xdr:row>
      <xdr:rowOff>91440</xdr:rowOff>
    </xdr:to>
    <mc:AlternateContent xmlns:mc="http://schemas.openxmlformats.org/markup-compatibility/2006" xmlns:tsle="http://schemas.microsoft.com/office/drawing/2012/timeslicer">
      <mc:Choice Requires="tsle">
        <xdr:graphicFrame macro="">
          <xdr:nvGraphicFramePr>
            <xdr:cNvPr id="17" name="Order Date">
              <a:extLst>
                <a:ext uri="{FF2B5EF4-FFF2-40B4-BE49-F238E27FC236}">
                  <a16:creationId xmlns:a16="http://schemas.microsoft.com/office/drawing/2014/main" id="{768467E2-BC80-46B3-BFA5-1257504D844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75720" y="238125"/>
              <a:ext cx="2461260" cy="1304925"/>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xdr:from>
      <xdr:col>1</xdr:col>
      <xdr:colOff>249555</xdr:colOff>
      <xdr:row>2</xdr:row>
      <xdr:rowOff>179070</xdr:rowOff>
    </xdr:from>
    <xdr:to>
      <xdr:col>4</xdr:col>
      <xdr:colOff>440055</xdr:colOff>
      <xdr:row>6</xdr:row>
      <xdr:rowOff>0</xdr:rowOff>
    </xdr:to>
    <xdr:sp macro="" textlink="Analysis!D2">
      <xdr:nvSpPr>
        <xdr:cNvPr id="18" name="TextBox 17">
          <a:extLst>
            <a:ext uri="{FF2B5EF4-FFF2-40B4-BE49-F238E27FC236}">
              <a16:creationId xmlns:a16="http://schemas.microsoft.com/office/drawing/2014/main" id="{DC686D9F-2ED6-45AC-BC36-56E86BD2F463}"/>
            </a:ext>
          </a:extLst>
        </xdr:cNvPr>
        <xdr:cNvSpPr txBox="1"/>
      </xdr:nvSpPr>
      <xdr:spPr>
        <a:xfrm>
          <a:off x="1297305" y="541020"/>
          <a:ext cx="2019300"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928BF88-1AC3-4CE2-8C48-D4DA831C71F8}" type="TxLink">
            <a:rPr lang="en-US" sz="2400" b="0">
              <a:solidFill>
                <a:schemeClr val="bg1"/>
              </a:solidFill>
              <a:latin typeface="Bahnschrift SemiBold SemiConden" panose="020B0502040204020203" pitchFamily="34" charset="0"/>
              <a:ea typeface="+mn-ea"/>
              <a:cs typeface="+mn-cs"/>
            </a:rPr>
            <a:pPr marL="0" indent="0" algn="l"/>
            <a:t>$1.9M</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5</xdr:col>
      <xdr:colOff>291465</xdr:colOff>
      <xdr:row>2</xdr:row>
      <xdr:rowOff>150495</xdr:rowOff>
    </xdr:from>
    <xdr:to>
      <xdr:col>8</xdr:col>
      <xdr:colOff>405765</xdr:colOff>
      <xdr:row>5</xdr:row>
      <xdr:rowOff>152400</xdr:rowOff>
    </xdr:to>
    <xdr:sp macro="" textlink="Analysis!D3">
      <xdr:nvSpPr>
        <xdr:cNvPr id="19" name="TextBox 18">
          <a:extLst>
            <a:ext uri="{FF2B5EF4-FFF2-40B4-BE49-F238E27FC236}">
              <a16:creationId xmlns:a16="http://schemas.microsoft.com/office/drawing/2014/main" id="{645AEC2B-9DFB-4E15-A4B6-20C6020DB186}"/>
            </a:ext>
          </a:extLst>
        </xdr:cNvPr>
        <xdr:cNvSpPr txBox="1"/>
      </xdr:nvSpPr>
      <xdr:spPr>
        <a:xfrm>
          <a:off x="3777615" y="512445"/>
          <a:ext cx="2019300"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65A1C467-9ADE-44F9-BECF-878FC1AB9E39}" type="TxLink">
            <a:rPr lang="en-US" sz="2400" b="0">
              <a:solidFill>
                <a:schemeClr val="bg1"/>
              </a:solidFill>
              <a:latin typeface="Bahnschrift SemiBold SemiConden" panose="020B0502040204020203" pitchFamily="34" charset="0"/>
              <a:ea typeface="+mn-ea"/>
              <a:cs typeface="+mn-cs"/>
            </a:rPr>
            <a:pPr marL="0" indent="0" algn="l"/>
            <a:t>$224.1K</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13</xdr:col>
      <xdr:colOff>371475</xdr:colOff>
      <xdr:row>0</xdr:row>
      <xdr:rowOff>93345</xdr:rowOff>
    </xdr:from>
    <xdr:to>
      <xdr:col>17</xdr:col>
      <xdr:colOff>249555</xdr:colOff>
      <xdr:row>6</xdr:row>
      <xdr:rowOff>19050</xdr:rowOff>
    </xdr:to>
    <xdr:sp macro="" textlink="">
      <xdr:nvSpPr>
        <xdr:cNvPr id="21" name="Rectangle: Rounded Corners 20">
          <a:extLst>
            <a:ext uri="{FF2B5EF4-FFF2-40B4-BE49-F238E27FC236}">
              <a16:creationId xmlns:a16="http://schemas.microsoft.com/office/drawing/2014/main" id="{C91DDABF-E5E0-4325-A477-973CF333D3B2}"/>
            </a:ext>
          </a:extLst>
        </xdr:cNvPr>
        <xdr:cNvSpPr/>
      </xdr:nvSpPr>
      <xdr:spPr>
        <a:xfrm>
          <a:off x="8810625" y="93345"/>
          <a:ext cx="2316480" cy="1011555"/>
        </a:xfrm>
        <a:prstGeom prst="roundRect">
          <a:avLst/>
        </a:prstGeom>
        <a:solidFill>
          <a:srgbClr val="2F6074"/>
        </a:solidFill>
        <a:ln>
          <a:solidFill>
            <a:srgbClr val="2F607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338818</xdr:colOff>
      <xdr:row>0</xdr:row>
      <xdr:rowOff>138793</xdr:rowOff>
    </xdr:from>
    <xdr:to>
      <xdr:col>13</xdr:col>
      <xdr:colOff>188186</xdr:colOff>
      <xdr:row>2</xdr:row>
      <xdr:rowOff>60688</xdr:rowOff>
    </xdr:to>
    <xdr:sp macro="" textlink="">
      <xdr:nvSpPr>
        <xdr:cNvPr id="22" name="TextBox 21">
          <a:extLst>
            <a:ext uri="{FF2B5EF4-FFF2-40B4-BE49-F238E27FC236}">
              <a16:creationId xmlns:a16="http://schemas.microsoft.com/office/drawing/2014/main" id="{92859A65-FE3F-443B-9DDF-98539920D97A}"/>
            </a:ext>
          </a:extLst>
        </xdr:cNvPr>
        <xdr:cNvSpPr txBox="1"/>
      </xdr:nvSpPr>
      <xdr:spPr>
        <a:xfrm>
          <a:off x="6347732" y="138793"/>
          <a:ext cx="2287768" cy="2920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PROFIT %</a:t>
          </a:r>
        </a:p>
      </xdr:txBody>
    </xdr:sp>
    <xdr:clientData/>
  </xdr:twoCellAnchor>
  <xdr:twoCellAnchor>
    <xdr:from>
      <xdr:col>9</xdr:col>
      <xdr:colOff>359773</xdr:colOff>
      <xdr:row>2</xdr:row>
      <xdr:rowOff>138793</xdr:rowOff>
    </xdr:from>
    <xdr:to>
      <xdr:col>12</xdr:col>
      <xdr:colOff>550273</xdr:colOff>
      <xdr:row>5</xdr:row>
      <xdr:rowOff>138793</xdr:rowOff>
    </xdr:to>
    <xdr:sp macro="" textlink="Analysis!C6">
      <xdr:nvSpPr>
        <xdr:cNvPr id="23" name="TextBox 22">
          <a:extLst>
            <a:ext uri="{FF2B5EF4-FFF2-40B4-BE49-F238E27FC236}">
              <a16:creationId xmlns:a16="http://schemas.microsoft.com/office/drawing/2014/main" id="{3230AFBD-7F19-49F4-B792-017318C26869}"/>
            </a:ext>
          </a:extLst>
        </xdr:cNvPr>
        <xdr:cNvSpPr txBox="1"/>
      </xdr:nvSpPr>
      <xdr:spPr>
        <a:xfrm>
          <a:off x="6368687" y="508907"/>
          <a:ext cx="2019300" cy="5551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083BF3A-B249-4D95-AAC8-78594CEF4A5A}" type="TxLink">
            <a:rPr lang="en-US" sz="2400" b="0">
              <a:solidFill>
                <a:schemeClr val="bg1"/>
              </a:solidFill>
              <a:latin typeface="Bahnschrift SemiBold SemiConden" panose="020B0502040204020203" pitchFamily="34" charset="0"/>
              <a:ea typeface="+mn-ea"/>
              <a:cs typeface="+mn-cs"/>
            </a:rPr>
            <a:pPr marL="0" indent="0" algn="l"/>
            <a:t>12%</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xdr:col>
      <xdr:colOff>213360</xdr:colOff>
      <xdr:row>7</xdr:row>
      <xdr:rowOff>80008</xdr:rowOff>
    </xdr:from>
    <xdr:to>
      <xdr:col>7</xdr:col>
      <xdr:colOff>523876</xdr:colOff>
      <xdr:row>25</xdr:row>
      <xdr:rowOff>34290</xdr:rowOff>
    </xdr:to>
    <xdr:sp macro="" textlink="">
      <xdr:nvSpPr>
        <xdr:cNvPr id="24" name="Rectangle: Rounded Corners 23">
          <a:extLst>
            <a:ext uri="{FF2B5EF4-FFF2-40B4-BE49-F238E27FC236}">
              <a16:creationId xmlns:a16="http://schemas.microsoft.com/office/drawing/2014/main" id="{62A1F952-D579-4ABA-9F6B-474C125ED2C7}"/>
            </a:ext>
          </a:extLst>
        </xdr:cNvPr>
        <xdr:cNvSpPr/>
      </xdr:nvSpPr>
      <xdr:spPr>
        <a:xfrm>
          <a:off x="1261110" y="1346833"/>
          <a:ext cx="4044316" cy="3211832"/>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400050</xdr:colOff>
      <xdr:row>8</xdr:row>
      <xdr:rowOff>40005</xdr:rowOff>
    </xdr:from>
    <xdr:to>
      <xdr:col>6</xdr:col>
      <xdr:colOff>321945</xdr:colOff>
      <xdr:row>9</xdr:row>
      <xdr:rowOff>160020</xdr:rowOff>
    </xdr:to>
    <xdr:sp macro="" textlink="">
      <xdr:nvSpPr>
        <xdr:cNvPr id="26" name="TextBox 25">
          <a:extLst>
            <a:ext uri="{FF2B5EF4-FFF2-40B4-BE49-F238E27FC236}">
              <a16:creationId xmlns:a16="http://schemas.microsoft.com/office/drawing/2014/main" id="{BDD572E8-FE96-4015-A306-629533E75120}"/>
            </a:ext>
          </a:extLst>
        </xdr:cNvPr>
        <xdr:cNvSpPr txBox="1"/>
      </xdr:nvSpPr>
      <xdr:spPr>
        <a:xfrm>
          <a:off x="1447800" y="1487805"/>
          <a:ext cx="304609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REVENUE</a:t>
          </a:r>
          <a:r>
            <a:rPr lang="en-GB" sz="1400" baseline="0">
              <a:solidFill>
                <a:srgbClr val="2F6074"/>
              </a:solidFill>
              <a:latin typeface="Bahnschrift SemiBold SemiConden" panose="020B0502040204020203" pitchFamily="34" charset="0"/>
            </a:rPr>
            <a:t> ACROSS CUSTOMER SEGMENTS</a:t>
          </a:r>
          <a:endParaRPr lang="en-GB" sz="1400">
            <a:solidFill>
              <a:srgbClr val="2F6074"/>
            </a:solidFill>
            <a:latin typeface="Bahnschrift SemiBold SemiConden" panose="020B0502040204020203" pitchFamily="34" charset="0"/>
          </a:endParaRPr>
        </a:p>
      </xdr:txBody>
    </xdr:sp>
    <xdr:clientData/>
  </xdr:twoCellAnchor>
  <xdr:twoCellAnchor>
    <xdr:from>
      <xdr:col>1</xdr:col>
      <xdr:colOff>283845</xdr:colOff>
      <xdr:row>10</xdr:row>
      <xdr:rowOff>102870</xdr:rowOff>
    </xdr:from>
    <xdr:to>
      <xdr:col>7</xdr:col>
      <xdr:colOff>504825</xdr:colOff>
      <xdr:row>25</xdr:row>
      <xdr:rowOff>28575</xdr:rowOff>
    </xdr:to>
    <xdr:graphicFrame macro="">
      <xdr:nvGraphicFramePr>
        <xdr:cNvPr id="27" name="Chart 26">
          <a:extLst>
            <a:ext uri="{FF2B5EF4-FFF2-40B4-BE49-F238E27FC236}">
              <a16:creationId xmlns:a16="http://schemas.microsoft.com/office/drawing/2014/main" id="{EE82C402-CAA0-4E4F-B5DB-38CC8DF05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18</xdr:col>
      <xdr:colOff>64770</xdr:colOff>
      <xdr:row>11</xdr:row>
      <xdr:rowOff>87631</xdr:rowOff>
    </xdr:from>
    <xdr:to>
      <xdr:col>21</xdr:col>
      <xdr:colOff>379095</xdr:colOff>
      <xdr:row>20</xdr:row>
      <xdr:rowOff>24766</xdr:rowOff>
    </xdr:to>
    <mc:AlternateContent xmlns:mc="http://schemas.openxmlformats.org/markup-compatibility/2006" xmlns:a14="http://schemas.microsoft.com/office/drawing/2010/main">
      <mc:Choice Requires="a14">
        <xdr:graphicFrame macro="">
          <xdr:nvGraphicFramePr>
            <xdr:cNvPr id="28" name="Customer Segment">
              <a:extLst>
                <a:ext uri="{FF2B5EF4-FFF2-40B4-BE49-F238E27FC236}">
                  <a16:creationId xmlns:a16="http://schemas.microsoft.com/office/drawing/2014/main" id="{5FAF72FF-D71C-4ABF-ACA6-A130FCF569D7}"/>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1550015" y="2082166"/>
              <a:ext cx="2145030" cy="155829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592458</xdr:colOff>
      <xdr:row>29</xdr:row>
      <xdr:rowOff>85726</xdr:rowOff>
    </xdr:from>
    <xdr:to>
      <xdr:col>8</xdr:col>
      <xdr:colOff>104776</xdr:colOff>
      <xdr:row>43</xdr:row>
      <xdr:rowOff>7620</xdr:rowOff>
    </xdr:to>
    <xdr:graphicFrame macro="">
      <xdr:nvGraphicFramePr>
        <xdr:cNvPr id="30" name="Chart 29">
          <a:extLst>
            <a:ext uri="{FF2B5EF4-FFF2-40B4-BE49-F238E27FC236}">
              <a16:creationId xmlns:a16="http://schemas.microsoft.com/office/drawing/2014/main" id="{E7BB403D-FC79-48C1-944A-667A5003C6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447675</xdr:colOff>
      <xdr:row>27</xdr:row>
      <xdr:rowOff>57150</xdr:rowOff>
    </xdr:from>
    <xdr:to>
      <xdr:col>6</xdr:col>
      <xdr:colOff>363855</xdr:colOff>
      <xdr:row>28</xdr:row>
      <xdr:rowOff>161925</xdr:rowOff>
    </xdr:to>
    <xdr:sp macro="" textlink="">
      <xdr:nvSpPr>
        <xdr:cNvPr id="32" name="TextBox 31">
          <a:extLst>
            <a:ext uri="{FF2B5EF4-FFF2-40B4-BE49-F238E27FC236}">
              <a16:creationId xmlns:a16="http://schemas.microsoft.com/office/drawing/2014/main" id="{7AC204DA-0CCE-40CE-9D10-532CDAC4F8D8}"/>
            </a:ext>
          </a:extLst>
        </xdr:cNvPr>
        <xdr:cNvSpPr txBox="1"/>
      </xdr:nvSpPr>
      <xdr:spPr>
        <a:xfrm>
          <a:off x="1495425" y="4943475"/>
          <a:ext cx="3040380"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WEEKLY</a:t>
          </a:r>
          <a:r>
            <a:rPr lang="en-GB" sz="1400" baseline="0">
              <a:solidFill>
                <a:srgbClr val="2F6074"/>
              </a:solidFill>
              <a:latin typeface="Bahnschrift SemiBold SemiConden" panose="020B0502040204020203" pitchFamily="34" charset="0"/>
            </a:rPr>
            <a:t> ORDERS</a:t>
          </a:r>
          <a:endParaRPr lang="en-GB" sz="1400">
            <a:solidFill>
              <a:srgbClr val="2F6074"/>
            </a:solidFill>
            <a:latin typeface="Bahnschrift SemiBold SemiConden" panose="020B0502040204020203" pitchFamily="34" charset="0"/>
          </a:endParaRPr>
        </a:p>
      </xdr:txBody>
    </xdr:sp>
    <xdr:clientData/>
  </xdr:twoCellAnchor>
  <xdr:twoCellAnchor>
    <xdr:from>
      <xdr:col>9</xdr:col>
      <xdr:colOff>114299</xdr:colOff>
      <xdr:row>26</xdr:row>
      <xdr:rowOff>140970</xdr:rowOff>
    </xdr:from>
    <xdr:to>
      <xdr:col>14</xdr:col>
      <xdr:colOff>457200</xdr:colOff>
      <xdr:row>44</xdr:row>
      <xdr:rowOff>26670</xdr:rowOff>
    </xdr:to>
    <xdr:sp macro="" textlink="">
      <xdr:nvSpPr>
        <xdr:cNvPr id="33" name="Rectangle: Rounded Corners 32">
          <a:extLst>
            <a:ext uri="{FF2B5EF4-FFF2-40B4-BE49-F238E27FC236}">
              <a16:creationId xmlns:a16="http://schemas.microsoft.com/office/drawing/2014/main" id="{7CA61CF1-CD78-4A6D-A06E-651CFF459CEB}"/>
            </a:ext>
          </a:extLst>
        </xdr:cNvPr>
        <xdr:cNvSpPr/>
      </xdr:nvSpPr>
      <xdr:spPr>
        <a:xfrm>
          <a:off x="6115049" y="4846320"/>
          <a:ext cx="3390901" cy="3143250"/>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411481</xdr:colOff>
      <xdr:row>29</xdr:row>
      <xdr:rowOff>70484</xdr:rowOff>
    </xdr:from>
    <xdr:to>
      <xdr:col>14</xdr:col>
      <xdr:colOff>514350</xdr:colOff>
      <xdr:row>44</xdr:row>
      <xdr:rowOff>68578</xdr:rowOff>
    </xdr:to>
    <xdr:graphicFrame macro="">
      <xdr:nvGraphicFramePr>
        <xdr:cNvPr id="34" name="Chart 33">
          <a:extLst>
            <a:ext uri="{FF2B5EF4-FFF2-40B4-BE49-F238E27FC236}">
              <a16:creationId xmlns:a16="http://schemas.microsoft.com/office/drawing/2014/main" id="{EE8AC6B5-51D3-475C-B727-670D8109F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9</xdr:col>
      <xdr:colOff>510540</xdr:colOff>
      <xdr:row>27</xdr:row>
      <xdr:rowOff>161925</xdr:rowOff>
    </xdr:from>
    <xdr:to>
      <xdr:col>14</xdr:col>
      <xdr:colOff>510540</xdr:colOff>
      <xdr:row>29</xdr:row>
      <xdr:rowOff>100965</xdr:rowOff>
    </xdr:to>
    <xdr:sp macro="" textlink="">
      <xdr:nvSpPr>
        <xdr:cNvPr id="35" name="TextBox 34">
          <a:extLst>
            <a:ext uri="{FF2B5EF4-FFF2-40B4-BE49-F238E27FC236}">
              <a16:creationId xmlns:a16="http://schemas.microsoft.com/office/drawing/2014/main" id="{F442D408-1576-4572-9073-EAA75B26F0B2}"/>
            </a:ext>
          </a:extLst>
        </xdr:cNvPr>
        <xdr:cNvSpPr txBox="1"/>
      </xdr:nvSpPr>
      <xdr:spPr>
        <a:xfrm>
          <a:off x="6511290" y="5048250"/>
          <a:ext cx="304800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DAY-WISE</a:t>
          </a:r>
          <a:r>
            <a:rPr lang="en-GB" sz="1400" baseline="0">
              <a:solidFill>
                <a:srgbClr val="2F6074"/>
              </a:solidFill>
              <a:latin typeface="Bahnschrift SemiBold SemiConden" panose="020B0502040204020203" pitchFamily="34" charset="0"/>
            </a:rPr>
            <a:t> SALES</a:t>
          </a:r>
          <a:endParaRPr lang="en-GB" sz="1400">
            <a:solidFill>
              <a:srgbClr val="2F6074"/>
            </a:solidFill>
            <a:latin typeface="Bahnschrift SemiBold SemiConden" panose="020B0502040204020203" pitchFamily="34" charset="0"/>
          </a:endParaRPr>
        </a:p>
      </xdr:txBody>
    </xdr:sp>
    <xdr:clientData/>
  </xdr:twoCellAnchor>
  <xdr:twoCellAnchor>
    <xdr:from>
      <xdr:col>8</xdr:col>
      <xdr:colOff>520067</xdr:colOff>
      <xdr:row>10</xdr:row>
      <xdr:rowOff>150496</xdr:rowOff>
    </xdr:from>
    <xdr:to>
      <xdr:col>14</xdr:col>
      <xdr:colOff>264796</xdr:colOff>
      <xdr:row>24</xdr:row>
      <xdr:rowOff>161926</xdr:rowOff>
    </xdr:to>
    <xdr:graphicFrame macro="">
      <xdr:nvGraphicFramePr>
        <xdr:cNvPr id="36" name="Chart 35">
          <a:extLst>
            <a:ext uri="{FF2B5EF4-FFF2-40B4-BE49-F238E27FC236}">
              <a16:creationId xmlns:a16="http://schemas.microsoft.com/office/drawing/2014/main" id="{783A0FCA-D50A-4634-AF9A-B2FAB0C711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401955</xdr:colOff>
      <xdr:row>8</xdr:row>
      <xdr:rowOff>64770</xdr:rowOff>
    </xdr:from>
    <xdr:to>
      <xdr:col>13</xdr:col>
      <xdr:colOff>561975</xdr:colOff>
      <xdr:row>10</xdr:row>
      <xdr:rowOff>19050</xdr:rowOff>
    </xdr:to>
    <xdr:sp macro="" textlink="">
      <xdr:nvSpPr>
        <xdr:cNvPr id="38" name="TextBox 37">
          <a:extLst>
            <a:ext uri="{FF2B5EF4-FFF2-40B4-BE49-F238E27FC236}">
              <a16:creationId xmlns:a16="http://schemas.microsoft.com/office/drawing/2014/main" id="{45D8EC8D-4AEF-4DB6-8FF7-8C50C4E7CA50}"/>
            </a:ext>
          </a:extLst>
        </xdr:cNvPr>
        <xdr:cNvSpPr txBox="1"/>
      </xdr:nvSpPr>
      <xdr:spPr>
        <a:xfrm>
          <a:off x="5793105" y="1512570"/>
          <a:ext cx="3208020" cy="3162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REVENUE,</a:t>
          </a:r>
          <a:r>
            <a:rPr lang="en-GB" sz="1400" baseline="0">
              <a:solidFill>
                <a:srgbClr val="2F6074"/>
              </a:solidFill>
              <a:latin typeface="Bahnschrift SemiBold SemiConden" panose="020B0502040204020203" pitchFamily="34" charset="0"/>
            </a:rPr>
            <a:t> COST AND PROFIT PERCENTAGE</a:t>
          </a:r>
          <a:endParaRPr lang="en-GB" sz="1400">
            <a:solidFill>
              <a:srgbClr val="2F6074"/>
            </a:solidFill>
            <a:latin typeface="Bahnschrift SemiBold SemiConden" panose="020B0502040204020203" pitchFamily="34" charset="0"/>
          </a:endParaRPr>
        </a:p>
      </xdr:txBody>
    </xdr:sp>
    <xdr:clientData/>
  </xdr:twoCellAnchor>
  <xdr:twoCellAnchor>
    <xdr:from>
      <xdr:col>17</xdr:col>
      <xdr:colOff>546246</xdr:colOff>
      <xdr:row>22</xdr:row>
      <xdr:rowOff>1904</xdr:rowOff>
    </xdr:from>
    <xdr:to>
      <xdr:col>22</xdr:col>
      <xdr:colOff>59055</xdr:colOff>
      <xdr:row>33</xdr:row>
      <xdr:rowOff>95250</xdr:rowOff>
    </xdr:to>
    <xdr:sp macro="" textlink="">
      <xdr:nvSpPr>
        <xdr:cNvPr id="39" name="Rectangle: Rounded Corners 38">
          <a:extLst>
            <a:ext uri="{FF2B5EF4-FFF2-40B4-BE49-F238E27FC236}">
              <a16:creationId xmlns:a16="http://schemas.microsoft.com/office/drawing/2014/main" id="{9EC0A3C9-66CB-4368-BBF7-A9846AC16959}"/>
            </a:ext>
          </a:extLst>
        </xdr:cNvPr>
        <xdr:cNvSpPr/>
      </xdr:nvSpPr>
      <xdr:spPr>
        <a:xfrm>
          <a:off x="11423796" y="3983354"/>
          <a:ext cx="2560809" cy="2084071"/>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74295</xdr:colOff>
      <xdr:row>7</xdr:row>
      <xdr:rowOff>148590</xdr:rowOff>
    </xdr:from>
    <xdr:to>
      <xdr:col>17</xdr:col>
      <xdr:colOff>257175</xdr:colOff>
      <xdr:row>16</xdr:row>
      <xdr:rowOff>47625</xdr:rowOff>
    </xdr:to>
    <xdr:sp macro="" textlink="">
      <xdr:nvSpPr>
        <xdr:cNvPr id="40" name="Rectangle: Rounded Corners 39">
          <a:extLst>
            <a:ext uri="{FF2B5EF4-FFF2-40B4-BE49-F238E27FC236}">
              <a16:creationId xmlns:a16="http://schemas.microsoft.com/office/drawing/2014/main" id="{3A38DFCC-BD6C-4D15-972B-A4D3F5F1DFF8}"/>
            </a:ext>
          </a:extLst>
        </xdr:cNvPr>
        <xdr:cNvSpPr/>
      </xdr:nvSpPr>
      <xdr:spPr>
        <a:xfrm>
          <a:off x="9732645" y="1415415"/>
          <a:ext cx="1402080" cy="1527810"/>
        </a:xfrm>
        <a:prstGeom prst="roundRect">
          <a:avLst/>
        </a:prstGeom>
        <a:solidFill>
          <a:srgbClr val="F25940"/>
        </a:solidFill>
        <a:ln>
          <a:solidFill>
            <a:srgbClr val="F2594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15</xdr:col>
      <xdr:colOff>93345</xdr:colOff>
      <xdr:row>26</xdr:row>
      <xdr:rowOff>49530</xdr:rowOff>
    </xdr:from>
    <xdr:to>
      <xdr:col>17</xdr:col>
      <xdr:colOff>285750</xdr:colOff>
      <xdr:row>34</xdr:row>
      <xdr:rowOff>120015</xdr:rowOff>
    </xdr:to>
    <xdr:sp macro="" textlink="">
      <xdr:nvSpPr>
        <xdr:cNvPr id="41" name="Rectangle: Rounded Corners 40">
          <a:extLst>
            <a:ext uri="{FF2B5EF4-FFF2-40B4-BE49-F238E27FC236}">
              <a16:creationId xmlns:a16="http://schemas.microsoft.com/office/drawing/2014/main" id="{8A2D2146-1C95-4CEE-BA8D-F6B1AA23646F}"/>
            </a:ext>
          </a:extLst>
        </xdr:cNvPr>
        <xdr:cNvSpPr/>
      </xdr:nvSpPr>
      <xdr:spPr>
        <a:xfrm>
          <a:off x="9751695" y="4754880"/>
          <a:ext cx="1411605" cy="1518285"/>
        </a:xfrm>
        <a:prstGeom prst="roundRect">
          <a:avLst/>
        </a:prstGeom>
        <a:solidFill>
          <a:srgbClr val="03C6A1"/>
        </a:solidFill>
        <a:ln>
          <a:solidFill>
            <a:srgbClr val="03C6A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100965</xdr:colOff>
      <xdr:row>17</xdr:row>
      <xdr:rowOff>9525</xdr:rowOff>
    </xdr:from>
    <xdr:to>
      <xdr:col>17</xdr:col>
      <xdr:colOff>285750</xdr:colOff>
      <xdr:row>25</xdr:row>
      <xdr:rowOff>83820</xdr:rowOff>
    </xdr:to>
    <xdr:sp macro="" textlink="">
      <xdr:nvSpPr>
        <xdr:cNvPr id="42" name="Rectangle: Rounded Corners 41">
          <a:extLst>
            <a:ext uri="{FF2B5EF4-FFF2-40B4-BE49-F238E27FC236}">
              <a16:creationId xmlns:a16="http://schemas.microsoft.com/office/drawing/2014/main" id="{D5D278BB-2082-47B3-A78B-F180C518CE44}"/>
            </a:ext>
          </a:extLst>
        </xdr:cNvPr>
        <xdr:cNvSpPr/>
      </xdr:nvSpPr>
      <xdr:spPr>
        <a:xfrm>
          <a:off x="9759315" y="3086100"/>
          <a:ext cx="1403985" cy="1522095"/>
        </a:xfrm>
        <a:prstGeom prst="roundRect">
          <a:avLst/>
        </a:prstGeom>
        <a:solidFill>
          <a:srgbClr val="EFA829"/>
        </a:solidFill>
        <a:ln>
          <a:solidFill>
            <a:srgbClr val="EFA8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15</xdr:col>
      <xdr:colOff>114300</xdr:colOff>
      <xdr:row>35</xdr:row>
      <xdr:rowOff>97155</xdr:rowOff>
    </xdr:from>
    <xdr:to>
      <xdr:col>17</xdr:col>
      <xdr:colOff>287655</xdr:colOff>
      <xdr:row>44</xdr:row>
      <xdr:rowOff>0</xdr:rowOff>
    </xdr:to>
    <xdr:sp macro="" textlink="">
      <xdr:nvSpPr>
        <xdr:cNvPr id="43" name="Rectangle: Rounded Corners 42">
          <a:extLst>
            <a:ext uri="{FF2B5EF4-FFF2-40B4-BE49-F238E27FC236}">
              <a16:creationId xmlns:a16="http://schemas.microsoft.com/office/drawing/2014/main" id="{D6D01657-17E9-4546-845B-C2EF7D35C570}"/>
            </a:ext>
          </a:extLst>
        </xdr:cNvPr>
        <xdr:cNvSpPr/>
      </xdr:nvSpPr>
      <xdr:spPr>
        <a:xfrm>
          <a:off x="9772650" y="6431280"/>
          <a:ext cx="1392555" cy="1531620"/>
        </a:xfrm>
        <a:prstGeom prst="roundRect">
          <a:avLst/>
        </a:prstGeom>
        <a:solidFill>
          <a:srgbClr val="2F6074"/>
        </a:solidFill>
        <a:ln>
          <a:solidFill>
            <a:srgbClr val="2F607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editAs="oneCell">
    <xdr:from>
      <xdr:col>15</xdr:col>
      <xdr:colOff>325756</xdr:colOff>
      <xdr:row>9</xdr:row>
      <xdr:rowOff>370</xdr:rowOff>
    </xdr:from>
    <xdr:to>
      <xdr:col>17</xdr:col>
      <xdr:colOff>59056</xdr:colOff>
      <xdr:row>14</xdr:row>
      <xdr:rowOff>44889</xdr:rowOff>
    </xdr:to>
    <xdr:pic>
      <xdr:nvPicPr>
        <xdr:cNvPr id="25" name="Picture 24">
          <a:extLst>
            <a:ext uri="{FF2B5EF4-FFF2-40B4-BE49-F238E27FC236}">
              <a16:creationId xmlns:a16="http://schemas.microsoft.com/office/drawing/2014/main" id="{B40B76E3-DD4C-4D97-8F79-AC0736CFF6F3}"/>
            </a:ext>
          </a:extLst>
        </xdr:cNvPr>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a:off x="9984106" y="1629145"/>
          <a:ext cx="952500" cy="949394"/>
        </a:xfrm>
        <a:prstGeom prst="rect">
          <a:avLst/>
        </a:prstGeom>
      </xdr:spPr>
    </xdr:pic>
    <xdr:clientData/>
  </xdr:twoCellAnchor>
  <xdr:twoCellAnchor>
    <xdr:from>
      <xdr:col>15</xdr:col>
      <xdr:colOff>135256</xdr:colOff>
      <xdr:row>8</xdr:row>
      <xdr:rowOff>43815</xdr:rowOff>
    </xdr:from>
    <xdr:to>
      <xdr:col>17</xdr:col>
      <xdr:colOff>83821</xdr:colOff>
      <xdr:row>9</xdr:row>
      <xdr:rowOff>161925</xdr:rowOff>
    </xdr:to>
    <xdr:sp macro="" textlink="">
      <xdr:nvSpPr>
        <xdr:cNvPr id="44" name="TextBox 43">
          <a:extLst>
            <a:ext uri="{FF2B5EF4-FFF2-40B4-BE49-F238E27FC236}">
              <a16:creationId xmlns:a16="http://schemas.microsoft.com/office/drawing/2014/main" id="{5DAAF32F-20E5-405D-AB8F-56493137429F}"/>
            </a:ext>
          </a:extLst>
        </xdr:cNvPr>
        <xdr:cNvSpPr txBox="1"/>
      </xdr:nvSpPr>
      <xdr:spPr>
        <a:xfrm>
          <a:off x="9793606" y="1491615"/>
          <a:ext cx="1167765" cy="29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CHRIS</a:t>
          </a:r>
        </a:p>
      </xdr:txBody>
    </xdr:sp>
    <xdr:clientData/>
  </xdr:twoCellAnchor>
  <xdr:twoCellAnchor editAs="oneCell">
    <xdr:from>
      <xdr:col>15</xdr:col>
      <xdr:colOff>363855</xdr:colOff>
      <xdr:row>37</xdr:row>
      <xdr:rowOff>30479</xdr:rowOff>
    </xdr:from>
    <xdr:to>
      <xdr:col>17</xdr:col>
      <xdr:colOff>127373</xdr:colOff>
      <xdr:row>42</xdr:row>
      <xdr:rowOff>80009</xdr:rowOff>
    </xdr:to>
    <xdr:pic>
      <xdr:nvPicPr>
        <xdr:cNvPr id="46" name="Picture 45">
          <a:extLst>
            <a:ext uri="{FF2B5EF4-FFF2-40B4-BE49-F238E27FC236}">
              <a16:creationId xmlns:a16="http://schemas.microsoft.com/office/drawing/2014/main" id="{A03A294A-C276-4DBB-9DAF-DAD7D64D274F}"/>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10022205" y="6726554"/>
          <a:ext cx="982718" cy="954405"/>
        </a:xfrm>
        <a:prstGeom prst="rect">
          <a:avLst/>
        </a:prstGeom>
      </xdr:spPr>
    </xdr:pic>
    <xdr:clientData/>
  </xdr:twoCellAnchor>
  <xdr:twoCellAnchor editAs="oneCell">
    <xdr:from>
      <xdr:col>15</xdr:col>
      <xdr:colOff>339090</xdr:colOff>
      <xdr:row>17</xdr:row>
      <xdr:rowOff>132731</xdr:rowOff>
    </xdr:from>
    <xdr:to>
      <xdr:col>16</xdr:col>
      <xdr:colOff>552450</xdr:colOff>
      <xdr:row>23</xdr:row>
      <xdr:rowOff>83820</xdr:rowOff>
    </xdr:to>
    <xdr:pic>
      <xdr:nvPicPr>
        <xdr:cNvPr id="48" name="Picture 47">
          <a:extLst>
            <a:ext uri="{FF2B5EF4-FFF2-40B4-BE49-F238E27FC236}">
              <a16:creationId xmlns:a16="http://schemas.microsoft.com/office/drawing/2014/main" id="{B4884BCB-4DA8-40E3-B1B6-5B93972E2DE0}"/>
            </a:ext>
          </a:extLst>
        </xdr:cNvPr>
        <xdr:cNvPicPr>
          <a:picLocks noChangeAspect="1"/>
        </xdr:cNvPicPr>
      </xdr:nvPicPr>
      <xdr:blipFill rotWithShape="1">
        <a:blip xmlns:r="http://schemas.openxmlformats.org/officeDocument/2006/relationships" r:embed="rId19" cstate="print">
          <a:extLst>
            <a:ext uri="{28A0092B-C50C-407E-A947-70E740481C1C}">
              <a14:useLocalDpi xmlns:a14="http://schemas.microsoft.com/office/drawing/2010/main" val="0"/>
            </a:ext>
          </a:extLst>
        </a:blip>
        <a:srcRect l="22325" r="20629" b="8467"/>
        <a:stretch/>
      </xdr:blipFill>
      <xdr:spPr>
        <a:xfrm>
          <a:off x="9997440" y="3209306"/>
          <a:ext cx="822960" cy="1036939"/>
        </a:xfrm>
        <a:prstGeom prst="rect">
          <a:avLst/>
        </a:prstGeom>
      </xdr:spPr>
    </xdr:pic>
    <xdr:clientData/>
  </xdr:twoCellAnchor>
  <xdr:twoCellAnchor editAs="oneCell">
    <xdr:from>
      <xdr:col>15</xdr:col>
      <xdr:colOff>134266</xdr:colOff>
      <xdr:row>26</xdr:row>
      <xdr:rowOff>152400</xdr:rowOff>
    </xdr:from>
    <xdr:to>
      <xdr:col>16</xdr:col>
      <xdr:colOff>589842</xdr:colOff>
      <xdr:row>32</xdr:row>
      <xdr:rowOff>104775</xdr:rowOff>
    </xdr:to>
    <xdr:pic>
      <xdr:nvPicPr>
        <xdr:cNvPr id="50" name="Picture 49">
          <a:extLst>
            <a:ext uri="{FF2B5EF4-FFF2-40B4-BE49-F238E27FC236}">
              <a16:creationId xmlns:a16="http://schemas.microsoft.com/office/drawing/2014/main" id="{07F12F97-D065-4F70-B869-D61AB8522993}"/>
            </a:ext>
          </a:extLst>
        </xdr:cNvPr>
        <xdr:cNvPicPr>
          <a:picLocks noChangeAspect="1"/>
        </xdr:cNvPicPr>
      </xdr:nvPicPr>
      <xdr:blipFill rotWithShape="1">
        <a:blip xmlns:r="http://schemas.openxmlformats.org/officeDocument/2006/relationships" r:embed="rId20" cstate="print">
          <a:extLst>
            <a:ext uri="{28A0092B-C50C-407E-A947-70E740481C1C}">
              <a14:useLocalDpi xmlns:a14="http://schemas.microsoft.com/office/drawing/2010/main" val="0"/>
            </a:ext>
          </a:extLst>
        </a:blip>
        <a:srcRect b="13137"/>
        <a:stretch/>
      </xdr:blipFill>
      <xdr:spPr>
        <a:xfrm>
          <a:off x="9792616" y="4857750"/>
          <a:ext cx="1065176" cy="1038225"/>
        </a:xfrm>
        <a:prstGeom prst="rect">
          <a:avLst/>
        </a:prstGeom>
      </xdr:spPr>
    </xdr:pic>
    <xdr:clientData/>
  </xdr:twoCellAnchor>
  <xdr:twoCellAnchor>
    <xdr:from>
      <xdr:col>15</xdr:col>
      <xdr:colOff>150496</xdr:colOff>
      <xdr:row>26</xdr:row>
      <xdr:rowOff>78105</xdr:rowOff>
    </xdr:from>
    <xdr:to>
      <xdr:col>17</xdr:col>
      <xdr:colOff>112396</xdr:colOff>
      <xdr:row>28</xdr:row>
      <xdr:rowOff>17145</xdr:rowOff>
    </xdr:to>
    <xdr:sp macro="" textlink="">
      <xdr:nvSpPr>
        <xdr:cNvPr id="51" name="TextBox 50">
          <a:extLst>
            <a:ext uri="{FF2B5EF4-FFF2-40B4-BE49-F238E27FC236}">
              <a16:creationId xmlns:a16="http://schemas.microsoft.com/office/drawing/2014/main" id="{BBBDC28D-C5A3-498B-B346-993D42248926}"/>
            </a:ext>
          </a:extLst>
        </xdr:cNvPr>
        <xdr:cNvSpPr txBox="1"/>
      </xdr:nvSpPr>
      <xdr:spPr>
        <a:xfrm>
          <a:off x="9808846" y="4783455"/>
          <a:ext cx="1181100"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SAM</a:t>
          </a:r>
        </a:p>
      </xdr:txBody>
    </xdr:sp>
    <xdr:clientData/>
  </xdr:twoCellAnchor>
  <xdr:twoCellAnchor>
    <xdr:from>
      <xdr:col>15</xdr:col>
      <xdr:colOff>148590</xdr:colOff>
      <xdr:row>17</xdr:row>
      <xdr:rowOff>47625</xdr:rowOff>
    </xdr:from>
    <xdr:to>
      <xdr:col>17</xdr:col>
      <xdr:colOff>102870</xdr:colOff>
      <xdr:row>18</xdr:row>
      <xdr:rowOff>161925</xdr:rowOff>
    </xdr:to>
    <xdr:sp macro="" textlink="">
      <xdr:nvSpPr>
        <xdr:cNvPr id="52" name="TextBox 51">
          <a:extLst>
            <a:ext uri="{FF2B5EF4-FFF2-40B4-BE49-F238E27FC236}">
              <a16:creationId xmlns:a16="http://schemas.microsoft.com/office/drawing/2014/main" id="{6A964319-E2D3-4FF2-9EC8-A81573B65947}"/>
            </a:ext>
          </a:extLst>
        </xdr:cNvPr>
        <xdr:cNvSpPr txBox="1"/>
      </xdr:nvSpPr>
      <xdr:spPr>
        <a:xfrm>
          <a:off x="9806940" y="3124200"/>
          <a:ext cx="117348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ERIN</a:t>
          </a:r>
        </a:p>
      </xdr:txBody>
    </xdr:sp>
    <xdr:clientData/>
  </xdr:twoCellAnchor>
  <xdr:twoCellAnchor>
    <xdr:from>
      <xdr:col>15</xdr:col>
      <xdr:colOff>116205</xdr:colOff>
      <xdr:row>35</xdr:row>
      <xdr:rowOff>154305</xdr:rowOff>
    </xdr:from>
    <xdr:to>
      <xdr:col>17</xdr:col>
      <xdr:colOff>66675</xdr:colOff>
      <xdr:row>37</xdr:row>
      <xdr:rowOff>87630</xdr:rowOff>
    </xdr:to>
    <xdr:sp macro="" textlink="">
      <xdr:nvSpPr>
        <xdr:cNvPr id="53" name="TextBox 52">
          <a:extLst>
            <a:ext uri="{FF2B5EF4-FFF2-40B4-BE49-F238E27FC236}">
              <a16:creationId xmlns:a16="http://schemas.microsoft.com/office/drawing/2014/main" id="{9E2A50C2-F4B7-492B-B39D-96E16376BC92}"/>
            </a:ext>
          </a:extLst>
        </xdr:cNvPr>
        <xdr:cNvSpPr txBox="1"/>
      </xdr:nvSpPr>
      <xdr:spPr>
        <a:xfrm>
          <a:off x="9774555" y="6488430"/>
          <a:ext cx="1169670"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WILLIAM</a:t>
          </a:r>
        </a:p>
      </xdr:txBody>
    </xdr:sp>
    <xdr:clientData/>
  </xdr:twoCellAnchor>
  <xdr:twoCellAnchor editAs="oneCell">
    <xdr:from>
      <xdr:col>18</xdr:col>
      <xdr:colOff>114300</xdr:colOff>
      <xdr:row>23</xdr:row>
      <xdr:rowOff>43815</xdr:rowOff>
    </xdr:from>
    <xdr:to>
      <xdr:col>21</xdr:col>
      <xdr:colOff>483870</xdr:colOff>
      <xdr:row>32</xdr:row>
      <xdr:rowOff>171450</xdr:rowOff>
    </xdr:to>
    <mc:AlternateContent xmlns:mc="http://schemas.openxmlformats.org/markup-compatibility/2006" xmlns:a14="http://schemas.microsoft.com/office/drawing/2010/main">
      <mc:Choice Requires="a14">
        <xdr:graphicFrame macro="">
          <xdr:nvGraphicFramePr>
            <xdr:cNvPr id="54" name="Manager">
              <a:extLst>
                <a:ext uri="{FF2B5EF4-FFF2-40B4-BE49-F238E27FC236}">
                  <a16:creationId xmlns:a16="http://schemas.microsoft.com/office/drawing/2014/main" id="{4D413983-5C57-4739-A642-DA73A8708FB2}"/>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mlns="">
        <xdr:sp macro="" textlink="">
          <xdr:nvSpPr>
            <xdr:cNvPr id="0" name=""/>
            <xdr:cNvSpPr>
              <a:spLocks noTextEdit="1"/>
            </xdr:cNvSpPr>
          </xdr:nvSpPr>
          <xdr:spPr>
            <a:xfrm>
              <a:off x="11601450" y="4208145"/>
              <a:ext cx="2196465" cy="175069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339090</xdr:colOff>
      <xdr:row>14</xdr:row>
      <xdr:rowOff>55245</xdr:rowOff>
    </xdr:from>
    <xdr:to>
      <xdr:col>17</xdr:col>
      <xdr:colOff>114300</xdr:colOff>
      <xdr:row>16</xdr:row>
      <xdr:rowOff>64770</xdr:rowOff>
    </xdr:to>
    <xdr:sp macro="" textlink="Analysis!D76">
      <xdr:nvSpPr>
        <xdr:cNvPr id="55" name="TextBox 54">
          <a:extLst>
            <a:ext uri="{FF2B5EF4-FFF2-40B4-BE49-F238E27FC236}">
              <a16:creationId xmlns:a16="http://schemas.microsoft.com/office/drawing/2014/main" id="{CCD817B1-F5B0-4AB5-A2A9-967118C1B6CB}"/>
            </a:ext>
          </a:extLst>
        </xdr:cNvPr>
        <xdr:cNvSpPr txBox="1"/>
      </xdr:nvSpPr>
      <xdr:spPr>
        <a:xfrm>
          <a:off x="9997440" y="2588895"/>
          <a:ext cx="99441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46AE3C0-72C5-437C-8C7B-B3BD7FD9E677}" type="TxLink">
            <a:rPr lang="en-US" sz="1200" b="0">
              <a:solidFill>
                <a:schemeClr val="bg1"/>
              </a:solidFill>
              <a:latin typeface="Bahnschrift SemiBold SemiConden" panose="020B0502040204020203" pitchFamily="34" charset="0"/>
              <a:ea typeface="+mn-ea"/>
              <a:cs typeface="+mn-cs"/>
            </a:rPr>
            <a:pPr marL="0" indent="0" algn="ctr"/>
            <a:t>23%</a:t>
          </a:fld>
          <a:endParaRPr lang="en-GB" sz="1200" b="0">
            <a:solidFill>
              <a:schemeClr val="bg1"/>
            </a:solidFill>
            <a:latin typeface="Bahnschrift SemiBold SemiConden" panose="020B0502040204020203" pitchFamily="34" charset="0"/>
            <a:ea typeface="+mn-ea"/>
            <a:cs typeface="+mn-cs"/>
          </a:endParaRPr>
        </a:p>
      </xdr:txBody>
    </xdr:sp>
    <xdr:clientData/>
  </xdr:twoCellAnchor>
  <xdr:twoCellAnchor>
    <xdr:from>
      <xdr:col>15</xdr:col>
      <xdr:colOff>358140</xdr:colOff>
      <xdr:row>32</xdr:row>
      <xdr:rowOff>158115</xdr:rowOff>
    </xdr:from>
    <xdr:to>
      <xdr:col>17</xdr:col>
      <xdr:colOff>133350</xdr:colOff>
      <xdr:row>34</xdr:row>
      <xdr:rowOff>163830</xdr:rowOff>
    </xdr:to>
    <xdr:sp macro="" textlink="Analysis!D78">
      <xdr:nvSpPr>
        <xdr:cNvPr id="56" name="TextBox 55">
          <a:extLst>
            <a:ext uri="{FF2B5EF4-FFF2-40B4-BE49-F238E27FC236}">
              <a16:creationId xmlns:a16="http://schemas.microsoft.com/office/drawing/2014/main" id="{B79DC4F4-C97A-4DDE-A49D-2C0AF2C6B082}"/>
            </a:ext>
          </a:extLst>
        </xdr:cNvPr>
        <xdr:cNvSpPr txBox="1"/>
      </xdr:nvSpPr>
      <xdr:spPr>
        <a:xfrm>
          <a:off x="10016490" y="5949315"/>
          <a:ext cx="994410" cy="367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D14969B-8570-4FB4-B53F-A03EFB3F1517}" type="TxLink">
            <a:rPr lang="en-US" sz="1200" b="0">
              <a:solidFill>
                <a:schemeClr val="bg1"/>
              </a:solidFill>
              <a:latin typeface="Bahnschrift SemiBold SemiConden" panose="020B0502040204020203" pitchFamily="34" charset="0"/>
              <a:ea typeface="+mn-ea"/>
              <a:cs typeface="+mn-cs"/>
            </a:rPr>
            <a:pPr marL="0" indent="0" algn="ctr"/>
            <a:t>19%</a:t>
          </a:fld>
          <a:endParaRPr lang="en-GB" sz="1200" b="0">
            <a:solidFill>
              <a:schemeClr val="bg1"/>
            </a:solidFill>
            <a:latin typeface="Bahnschrift SemiBold SemiConden" panose="020B0502040204020203" pitchFamily="34" charset="0"/>
            <a:ea typeface="+mn-ea"/>
            <a:cs typeface="+mn-cs"/>
          </a:endParaRPr>
        </a:p>
      </xdr:txBody>
    </xdr:sp>
    <xdr:clientData/>
  </xdr:twoCellAnchor>
  <xdr:twoCellAnchor>
    <xdr:from>
      <xdr:col>15</xdr:col>
      <xdr:colOff>350520</xdr:colOff>
      <xdr:row>23</xdr:row>
      <xdr:rowOff>116205</xdr:rowOff>
    </xdr:from>
    <xdr:to>
      <xdr:col>17</xdr:col>
      <xdr:colOff>125730</xdr:colOff>
      <xdr:row>25</xdr:row>
      <xdr:rowOff>123825</xdr:rowOff>
    </xdr:to>
    <xdr:sp macro="" textlink="Analysis!D77">
      <xdr:nvSpPr>
        <xdr:cNvPr id="57" name="TextBox 56">
          <a:extLst>
            <a:ext uri="{FF2B5EF4-FFF2-40B4-BE49-F238E27FC236}">
              <a16:creationId xmlns:a16="http://schemas.microsoft.com/office/drawing/2014/main" id="{DD2E3BA6-A12F-462D-A11D-F05A01FA2561}"/>
            </a:ext>
          </a:extLst>
        </xdr:cNvPr>
        <xdr:cNvSpPr txBox="1"/>
      </xdr:nvSpPr>
      <xdr:spPr>
        <a:xfrm>
          <a:off x="10008870" y="4278630"/>
          <a:ext cx="994410" cy="3695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0E1B4D95-D438-4492-9B63-4790762B7B6D}" type="TxLink">
            <a:rPr lang="en-US" sz="1200" b="0">
              <a:solidFill>
                <a:schemeClr val="bg1"/>
              </a:solidFill>
              <a:latin typeface="Bahnschrift SemiBold SemiConden" panose="020B0502040204020203" pitchFamily="34" charset="0"/>
              <a:ea typeface="+mn-ea"/>
              <a:cs typeface="+mn-cs"/>
            </a:rPr>
            <a:pPr marL="0" indent="0" algn="ctr"/>
            <a:t>31%</a:t>
          </a:fld>
          <a:endParaRPr lang="en-GB" sz="1200" b="0">
            <a:solidFill>
              <a:schemeClr val="bg1"/>
            </a:solidFill>
            <a:latin typeface="Bahnschrift SemiBold SemiConden" panose="020B0502040204020203" pitchFamily="34" charset="0"/>
            <a:ea typeface="+mn-ea"/>
            <a:cs typeface="+mn-cs"/>
          </a:endParaRPr>
        </a:p>
      </xdr:txBody>
    </xdr:sp>
    <xdr:clientData/>
  </xdr:twoCellAnchor>
  <xdr:twoCellAnchor>
    <xdr:from>
      <xdr:col>15</xdr:col>
      <xdr:colOff>377190</xdr:colOff>
      <xdr:row>42</xdr:row>
      <xdr:rowOff>53340</xdr:rowOff>
    </xdr:from>
    <xdr:to>
      <xdr:col>17</xdr:col>
      <xdr:colOff>152400</xdr:colOff>
      <xdr:row>44</xdr:row>
      <xdr:rowOff>59055</xdr:rowOff>
    </xdr:to>
    <xdr:sp macro="" textlink="Analysis!D79">
      <xdr:nvSpPr>
        <xdr:cNvPr id="58" name="TextBox 57">
          <a:extLst>
            <a:ext uri="{FF2B5EF4-FFF2-40B4-BE49-F238E27FC236}">
              <a16:creationId xmlns:a16="http://schemas.microsoft.com/office/drawing/2014/main" id="{CC73A9A0-94F4-4584-8CC3-221FEE558F94}"/>
            </a:ext>
          </a:extLst>
        </xdr:cNvPr>
        <xdr:cNvSpPr txBox="1"/>
      </xdr:nvSpPr>
      <xdr:spPr>
        <a:xfrm>
          <a:off x="10035540" y="7654290"/>
          <a:ext cx="994410" cy="3676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34D7B622-0592-4A9F-914D-BD872E9E023B}" type="TxLink">
            <a:rPr lang="en-US" sz="1200" b="0">
              <a:solidFill>
                <a:schemeClr val="bg1"/>
              </a:solidFill>
              <a:latin typeface="Bahnschrift SemiBold SemiConden" panose="020B0502040204020203" pitchFamily="34" charset="0"/>
              <a:ea typeface="+mn-ea"/>
              <a:cs typeface="+mn-cs"/>
            </a:rPr>
            <a:pPr marL="0" indent="0" algn="ctr"/>
            <a:t>27%</a:t>
          </a:fld>
          <a:endParaRPr lang="en-GB" sz="1200" b="0">
            <a:solidFill>
              <a:schemeClr val="bg1"/>
            </a:solidFill>
            <a:latin typeface="Bahnschrift SemiBold SemiConden" panose="020B0502040204020203" pitchFamily="34" charset="0"/>
            <a:ea typeface="+mn-ea"/>
            <a:cs typeface="+mn-cs"/>
          </a:endParaRPr>
        </a:p>
      </xdr:txBody>
    </xdr:sp>
    <xdr:clientData/>
  </xdr:twoCellAnchor>
  <xdr:twoCellAnchor>
    <xdr:from>
      <xdr:col>13</xdr:col>
      <xdr:colOff>513534</xdr:colOff>
      <xdr:row>1</xdr:row>
      <xdr:rowOff>13880</xdr:rowOff>
    </xdr:from>
    <xdr:to>
      <xdr:col>17</xdr:col>
      <xdr:colOff>370522</xdr:colOff>
      <xdr:row>2</xdr:row>
      <xdr:rowOff>128452</xdr:rowOff>
    </xdr:to>
    <xdr:sp macro="" textlink="">
      <xdr:nvSpPr>
        <xdr:cNvPr id="15" name="TextBox 14">
          <a:extLst>
            <a:ext uri="{FF2B5EF4-FFF2-40B4-BE49-F238E27FC236}">
              <a16:creationId xmlns:a16="http://schemas.microsoft.com/office/drawing/2014/main" id="{58DB84D8-78EC-49B5-A466-D7DDD1FBEFE5}"/>
            </a:ext>
          </a:extLst>
        </xdr:cNvPr>
        <xdr:cNvSpPr txBox="1"/>
      </xdr:nvSpPr>
      <xdr:spPr>
        <a:xfrm>
          <a:off x="8960848" y="198937"/>
          <a:ext cx="2295388" cy="299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chemeClr val="bg1"/>
              </a:solidFill>
              <a:latin typeface="Bahnschrift SemiBold SemiConden" panose="020B0502040204020203" pitchFamily="34" charset="0"/>
              <a:ea typeface="+mn-ea"/>
              <a:cs typeface="+mn-cs"/>
            </a:rPr>
            <a:t>TOTAL ORDERS</a:t>
          </a:r>
        </a:p>
      </xdr:txBody>
    </xdr:sp>
    <xdr:clientData/>
  </xdr:twoCellAnchor>
  <xdr:twoCellAnchor>
    <xdr:from>
      <xdr:col>13</xdr:col>
      <xdr:colOff>551634</xdr:colOff>
      <xdr:row>3</xdr:row>
      <xdr:rowOff>27487</xdr:rowOff>
    </xdr:from>
    <xdr:to>
      <xdr:col>17</xdr:col>
      <xdr:colOff>132534</xdr:colOff>
      <xdr:row>6</xdr:row>
      <xdr:rowOff>33202</xdr:rowOff>
    </xdr:to>
    <xdr:sp macro="" textlink="Analysis!C4">
      <xdr:nvSpPr>
        <xdr:cNvPr id="20" name="TextBox 19">
          <a:extLst>
            <a:ext uri="{FF2B5EF4-FFF2-40B4-BE49-F238E27FC236}">
              <a16:creationId xmlns:a16="http://schemas.microsoft.com/office/drawing/2014/main" id="{2E239F0A-2473-4C4C-82B2-126EE8ED35E5}"/>
            </a:ext>
          </a:extLst>
        </xdr:cNvPr>
        <xdr:cNvSpPr txBox="1"/>
      </xdr:nvSpPr>
      <xdr:spPr>
        <a:xfrm>
          <a:off x="8998948" y="582658"/>
          <a:ext cx="2019300" cy="5608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4290FFA9-14B7-4AB3-8E02-03944481154B}" type="TxLink">
            <a:rPr lang="en-US" sz="2400" b="0">
              <a:solidFill>
                <a:schemeClr val="bg1"/>
              </a:solidFill>
              <a:latin typeface="Bahnschrift SemiBold SemiConden" panose="020B0502040204020203" pitchFamily="34" charset="0"/>
              <a:ea typeface="+mn-ea"/>
              <a:cs typeface="+mn-cs"/>
            </a:rPr>
            <a:pPr marL="0" indent="0" algn="l"/>
            <a:t>1,365</a:t>
          </a:fld>
          <a:endParaRPr lang="en-GB" sz="2400" b="0">
            <a:solidFill>
              <a:schemeClr val="bg1"/>
            </a:solidFill>
            <a:latin typeface="Bahnschrift SemiBold SemiConden" panose="020B0502040204020203" pitchFamily="34" charset="0"/>
            <a:ea typeface="+mn-ea"/>
            <a:cs typeface="+mn-cs"/>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17</xdr:col>
      <xdr:colOff>499109</xdr:colOff>
      <xdr:row>22</xdr:row>
      <xdr:rowOff>62865</xdr:rowOff>
    </xdr:from>
    <xdr:to>
      <xdr:col>22</xdr:col>
      <xdr:colOff>57150</xdr:colOff>
      <xdr:row>32</xdr:row>
      <xdr:rowOff>169546</xdr:rowOff>
    </xdr:to>
    <xdr:sp macro="" textlink="">
      <xdr:nvSpPr>
        <xdr:cNvPr id="52" name="Rectangle: Rounded Corners 51">
          <a:extLst>
            <a:ext uri="{FF2B5EF4-FFF2-40B4-BE49-F238E27FC236}">
              <a16:creationId xmlns:a16="http://schemas.microsoft.com/office/drawing/2014/main" id="{725CCC9F-7852-45FC-942E-8E0254ED0D0F}"/>
            </a:ext>
          </a:extLst>
        </xdr:cNvPr>
        <xdr:cNvSpPr/>
      </xdr:nvSpPr>
      <xdr:spPr>
        <a:xfrm>
          <a:off x="11300459" y="4044315"/>
          <a:ext cx="2606041" cy="1916431"/>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171587</xdr:colOff>
      <xdr:row>28</xdr:row>
      <xdr:rowOff>92169</xdr:rowOff>
    </xdr:from>
    <xdr:to>
      <xdr:col>9</xdr:col>
      <xdr:colOff>58656</xdr:colOff>
      <xdr:row>49</xdr:row>
      <xdr:rowOff>87630</xdr:rowOff>
    </xdr:to>
    <xdr:sp macro="" textlink="">
      <xdr:nvSpPr>
        <xdr:cNvPr id="49" name="Rectangle: Rounded Corners 48">
          <a:extLst>
            <a:ext uri="{FF2B5EF4-FFF2-40B4-BE49-F238E27FC236}">
              <a16:creationId xmlns:a16="http://schemas.microsoft.com/office/drawing/2014/main" id="{4629FC35-FBCA-4F10-816E-6093EC998753}"/>
            </a:ext>
          </a:extLst>
        </xdr:cNvPr>
        <xdr:cNvSpPr/>
      </xdr:nvSpPr>
      <xdr:spPr>
        <a:xfrm>
          <a:off x="1219337" y="5159469"/>
          <a:ext cx="4763869" cy="379593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457199</xdr:colOff>
      <xdr:row>20</xdr:row>
      <xdr:rowOff>40733</xdr:rowOff>
    </xdr:from>
    <xdr:to>
      <xdr:col>17</xdr:col>
      <xdr:colOff>238124</xdr:colOff>
      <xdr:row>36</xdr:row>
      <xdr:rowOff>97155</xdr:rowOff>
    </xdr:to>
    <xdr:sp macro="" textlink="">
      <xdr:nvSpPr>
        <xdr:cNvPr id="46" name="Rectangle: Rounded Corners 45">
          <a:extLst>
            <a:ext uri="{FF2B5EF4-FFF2-40B4-BE49-F238E27FC236}">
              <a16:creationId xmlns:a16="http://schemas.microsoft.com/office/drawing/2014/main" id="{925E9F16-BC4E-48F1-A865-76F296F37B9C}"/>
            </a:ext>
          </a:extLst>
        </xdr:cNvPr>
        <xdr:cNvSpPr/>
      </xdr:nvSpPr>
      <xdr:spPr>
        <a:xfrm>
          <a:off x="6381749" y="3660233"/>
          <a:ext cx="4657725" cy="2952022"/>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139065</xdr:colOff>
      <xdr:row>21</xdr:row>
      <xdr:rowOff>66675</xdr:rowOff>
    </xdr:from>
    <xdr:to>
      <xdr:col>15</xdr:col>
      <xdr:colOff>144780</xdr:colOff>
      <xdr:row>23</xdr:row>
      <xdr:rowOff>17145</xdr:rowOff>
    </xdr:to>
    <xdr:sp macro="" textlink="">
      <xdr:nvSpPr>
        <xdr:cNvPr id="47" name="TextBox 46">
          <a:extLst>
            <a:ext uri="{FF2B5EF4-FFF2-40B4-BE49-F238E27FC236}">
              <a16:creationId xmlns:a16="http://schemas.microsoft.com/office/drawing/2014/main" id="{4CA602FD-8EDD-451E-970D-48025A5CF2DE}"/>
            </a:ext>
          </a:extLst>
        </xdr:cNvPr>
        <xdr:cNvSpPr txBox="1"/>
      </xdr:nvSpPr>
      <xdr:spPr>
        <a:xfrm>
          <a:off x="6673215" y="3867150"/>
          <a:ext cx="3053715" cy="3124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REVENUE PARETO ANALYSIS</a:t>
          </a:r>
        </a:p>
      </xdr:txBody>
    </xdr:sp>
    <xdr:clientData/>
  </xdr:twoCellAnchor>
  <xdr:twoCellAnchor>
    <xdr:from>
      <xdr:col>9</xdr:col>
      <xdr:colOff>419100</xdr:colOff>
      <xdr:row>0</xdr:row>
      <xdr:rowOff>142875</xdr:rowOff>
    </xdr:from>
    <xdr:to>
      <xdr:col>17</xdr:col>
      <xdr:colOff>205740</xdr:colOff>
      <xdr:row>18</xdr:row>
      <xdr:rowOff>171450</xdr:rowOff>
    </xdr:to>
    <xdr:sp macro="" textlink="">
      <xdr:nvSpPr>
        <xdr:cNvPr id="10" name="Rectangle: Rounded Corners 9">
          <a:extLst>
            <a:ext uri="{FF2B5EF4-FFF2-40B4-BE49-F238E27FC236}">
              <a16:creationId xmlns:a16="http://schemas.microsoft.com/office/drawing/2014/main" id="{335451DF-D18C-45EB-B97F-74ADBBCE5C64}"/>
            </a:ext>
          </a:extLst>
        </xdr:cNvPr>
        <xdr:cNvSpPr/>
      </xdr:nvSpPr>
      <xdr:spPr>
        <a:xfrm>
          <a:off x="6343650" y="142875"/>
          <a:ext cx="4663440" cy="328612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181499</xdr:colOff>
      <xdr:row>0</xdr:row>
      <xdr:rowOff>110270</xdr:rowOff>
    </xdr:from>
    <xdr:to>
      <xdr:col>0</xdr:col>
      <xdr:colOff>933899</xdr:colOff>
      <xdr:row>4</xdr:row>
      <xdr:rowOff>172904</xdr:rowOff>
    </xdr:to>
    <xdr:pic>
      <xdr:nvPicPr>
        <xdr:cNvPr id="2" name="Graphic 1" descr="Research with solid fill">
          <a:hlinkClick xmlns:r="http://schemas.openxmlformats.org/officeDocument/2006/relationships" r:id="rId1"/>
          <a:extLst>
            <a:ext uri="{FF2B5EF4-FFF2-40B4-BE49-F238E27FC236}">
              <a16:creationId xmlns:a16="http://schemas.microsoft.com/office/drawing/2014/main" id="{F7FDD24C-ED07-4E07-856B-68972F77587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21372811">
          <a:off x="179594" y="108365"/>
          <a:ext cx="750495" cy="784629"/>
        </a:xfrm>
        <a:prstGeom prst="rect">
          <a:avLst/>
        </a:prstGeom>
      </xdr:spPr>
    </xdr:pic>
    <xdr:clientData/>
  </xdr:twoCellAnchor>
  <xdr:twoCellAnchor>
    <xdr:from>
      <xdr:col>0</xdr:col>
      <xdr:colOff>161925</xdr:colOff>
      <xdr:row>3</xdr:row>
      <xdr:rowOff>139065</xdr:rowOff>
    </xdr:from>
    <xdr:to>
      <xdr:col>0</xdr:col>
      <xdr:colOff>786765</xdr:colOff>
      <xdr:row>5</xdr:row>
      <xdr:rowOff>74295</xdr:rowOff>
    </xdr:to>
    <xdr:sp macro="" textlink="">
      <xdr:nvSpPr>
        <xdr:cNvPr id="3" name="TextBox 2">
          <a:hlinkClick xmlns:r="http://schemas.openxmlformats.org/officeDocument/2006/relationships" r:id="rId1"/>
          <a:extLst>
            <a:ext uri="{FF2B5EF4-FFF2-40B4-BE49-F238E27FC236}">
              <a16:creationId xmlns:a16="http://schemas.microsoft.com/office/drawing/2014/main" id="{3C2896CA-5BC4-4BCB-89B2-5783813EF4D9}"/>
            </a:ext>
          </a:extLst>
        </xdr:cNvPr>
        <xdr:cNvSpPr txBox="1"/>
      </xdr:nvSpPr>
      <xdr:spPr>
        <a:xfrm>
          <a:off x="163830" y="678180"/>
          <a:ext cx="61912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chemeClr val="bg1"/>
              </a:solidFill>
              <a:effectLst/>
              <a:latin typeface="Bahnschrift" panose="020B0502040204020203" pitchFamily="34" charset="0"/>
              <a:ea typeface="Yu Gothic" panose="020B0400000000000000" pitchFamily="34" charset="-128"/>
            </a:rPr>
            <a:t>Sales Data</a:t>
          </a:r>
        </a:p>
      </xdr:txBody>
    </xdr:sp>
    <xdr:clientData/>
  </xdr:twoCellAnchor>
  <xdr:twoCellAnchor>
    <xdr:from>
      <xdr:col>0</xdr:col>
      <xdr:colOff>0</xdr:colOff>
      <xdr:row>9</xdr:row>
      <xdr:rowOff>104774</xdr:rowOff>
    </xdr:from>
    <xdr:to>
      <xdr:col>1</xdr:col>
      <xdr:colOff>0</xdr:colOff>
      <xdr:row>12</xdr:row>
      <xdr:rowOff>66674</xdr:rowOff>
    </xdr:to>
    <xdr:sp macro="" textlink="">
      <xdr:nvSpPr>
        <xdr:cNvPr id="4" name="TextBox 3">
          <a:extLst>
            <a:ext uri="{FF2B5EF4-FFF2-40B4-BE49-F238E27FC236}">
              <a16:creationId xmlns:a16="http://schemas.microsoft.com/office/drawing/2014/main" id="{50CF6BB0-9504-4047-B921-C717368BA7B7}"/>
            </a:ext>
          </a:extLst>
        </xdr:cNvPr>
        <xdr:cNvSpPr txBox="1"/>
      </xdr:nvSpPr>
      <xdr:spPr>
        <a:xfrm>
          <a:off x="0" y="1731644"/>
          <a:ext cx="10477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cap="none" spc="0">
            <a:ln>
              <a:noFill/>
            </a:ln>
            <a:solidFill>
              <a:schemeClr val="bg1"/>
            </a:solidFill>
            <a:effectLst/>
            <a:latin typeface="Yu Gothic" panose="020B0400000000000000" pitchFamily="34" charset="-128"/>
            <a:ea typeface="Yu Gothic" panose="020B0400000000000000" pitchFamily="34" charset="-128"/>
          </a:endParaRPr>
        </a:p>
      </xdr:txBody>
    </xdr:sp>
    <xdr:clientData/>
  </xdr:twoCellAnchor>
  <xdr:twoCellAnchor editAs="oneCell">
    <xdr:from>
      <xdr:col>0</xdr:col>
      <xdr:colOff>201930</xdr:colOff>
      <xdr:row>13</xdr:row>
      <xdr:rowOff>19050</xdr:rowOff>
    </xdr:from>
    <xdr:to>
      <xdr:col>0</xdr:col>
      <xdr:colOff>819150</xdr:colOff>
      <xdr:row>16</xdr:row>
      <xdr:rowOff>93303</xdr:rowOff>
    </xdr:to>
    <xdr:pic>
      <xdr:nvPicPr>
        <xdr:cNvPr id="5" name="Graphic 4" descr="Shopping cart with solid fill">
          <a:hlinkClick xmlns:r="http://schemas.openxmlformats.org/officeDocument/2006/relationships" r:id="rId4"/>
          <a:extLst>
            <a:ext uri="{FF2B5EF4-FFF2-40B4-BE49-F238E27FC236}">
              <a16:creationId xmlns:a16="http://schemas.microsoft.com/office/drawing/2014/main" id="{4F963C1D-9FE8-4370-94C2-C6B3EC71570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 y="2367915"/>
          <a:ext cx="609600" cy="624798"/>
        </a:xfrm>
        <a:prstGeom prst="rect">
          <a:avLst/>
        </a:prstGeom>
      </xdr:spPr>
    </xdr:pic>
    <xdr:clientData/>
  </xdr:twoCellAnchor>
  <xdr:twoCellAnchor editAs="oneCell">
    <xdr:from>
      <xdr:col>0</xdr:col>
      <xdr:colOff>201932</xdr:colOff>
      <xdr:row>18</xdr:row>
      <xdr:rowOff>135255</xdr:rowOff>
    </xdr:from>
    <xdr:to>
      <xdr:col>0</xdr:col>
      <xdr:colOff>853440</xdr:colOff>
      <xdr:row>22</xdr:row>
      <xdr:rowOff>93880</xdr:rowOff>
    </xdr:to>
    <xdr:pic>
      <xdr:nvPicPr>
        <xdr:cNvPr id="6" name="Graphic 5" descr="Map with pin with solid fill">
          <a:hlinkClick xmlns:r="http://schemas.openxmlformats.org/officeDocument/2006/relationships" r:id="rId7"/>
          <a:extLst>
            <a:ext uri="{FF2B5EF4-FFF2-40B4-BE49-F238E27FC236}">
              <a16:creationId xmlns:a16="http://schemas.microsoft.com/office/drawing/2014/main" id="{52BBA808-F753-445B-9598-72BC8ABA539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5742" y="3388995"/>
          <a:ext cx="651508" cy="690145"/>
        </a:xfrm>
        <a:prstGeom prst="rect">
          <a:avLst/>
        </a:prstGeom>
      </xdr:spPr>
    </xdr:pic>
    <xdr:clientData/>
  </xdr:twoCellAnchor>
  <xdr:twoCellAnchor editAs="oneCell">
    <xdr:from>
      <xdr:col>0</xdr:col>
      <xdr:colOff>167642</xdr:colOff>
      <xdr:row>6</xdr:row>
      <xdr:rowOff>125730</xdr:rowOff>
    </xdr:from>
    <xdr:to>
      <xdr:col>0</xdr:col>
      <xdr:colOff>853440</xdr:colOff>
      <xdr:row>10</xdr:row>
      <xdr:rowOff>97192</xdr:rowOff>
    </xdr:to>
    <xdr:pic>
      <xdr:nvPicPr>
        <xdr:cNvPr id="7" name="Graphic 6" descr="Bar chart with solid fill">
          <a:hlinkClick xmlns:r="http://schemas.openxmlformats.org/officeDocument/2006/relationships" r:id="rId10"/>
          <a:extLst>
            <a:ext uri="{FF2B5EF4-FFF2-40B4-BE49-F238E27FC236}">
              <a16:creationId xmlns:a16="http://schemas.microsoft.com/office/drawing/2014/main" id="{5CCEAEB2-C18E-4253-BA1C-768AE5EE450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1452" y="1215390"/>
          <a:ext cx="685798" cy="687742"/>
        </a:xfrm>
        <a:prstGeom prst="rect">
          <a:avLst/>
        </a:prstGeom>
      </xdr:spPr>
    </xdr:pic>
    <xdr:clientData/>
  </xdr:twoCellAnchor>
  <xdr:twoCellAnchor>
    <xdr:from>
      <xdr:col>0</xdr:col>
      <xdr:colOff>200025</xdr:colOff>
      <xdr:row>16</xdr:row>
      <xdr:rowOff>9525</xdr:rowOff>
    </xdr:from>
    <xdr:to>
      <xdr:col>0</xdr:col>
      <xdr:colOff>811530</xdr:colOff>
      <xdr:row>17</xdr:row>
      <xdr:rowOff>161925</xdr:rowOff>
    </xdr:to>
    <xdr:sp macro="" textlink="">
      <xdr:nvSpPr>
        <xdr:cNvPr id="8" name="TextBox 7">
          <a:hlinkClick xmlns:r="http://schemas.openxmlformats.org/officeDocument/2006/relationships" r:id="rId4"/>
          <a:extLst>
            <a:ext uri="{FF2B5EF4-FFF2-40B4-BE49-F238E27FC236}">
              <a16:creationId xmlns:a16="http://schemas.microsoft.com/office/drawing/2014/main" id="{5FC3144A-E70C-4E03-A5D5-F066AD95B98D}"/>
            </a:ext>
          </a:extLst>
        </xdr:cNvPr>
        <xdr:cNvSpPr txBox="1"/>
      </xdr:nvSpPr>
      <xdr:spPr>
        <a:xfrm>
          <a:off x="200025" y="2905125"/>
          <a:ext cx="611505" cy="3333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rgbClr val="F5836F"/>
              </a:solidFill>
              <a:effectLst/>
              <a:latin typeface="Bahnschrift" panose="020B0502040204020203" pitchFamily="34" charset="0"/>
              <a:ea typeface="Yu Gothic" panose="020B0400000000000000" pitchFamily="34" charset="-128"/>
            </a:rPr>
            <a:t>Product Analysis</a:t>
          </a:r>
        </a:p>
      </xdr:txBody>
    </xdr:sp>
    <xdr:clientData/>
  </xdr:twoCellAnchor>
  <xdr:twoCellAnchor>
    <xdr:from>
      <xdr:col>9</xdr:col>
      <xdr:colOff>542925</xdr:colOff>
      <xdr:row>0</xdr:row>
      <xdr:rowOff>99059</xdr:rowOff>
    </xdr:from>
    <xdr:to>
      <xdr:col>17</xdr:col>
      <xdr:colOff>0</xdr:colOff>
      <xdr:row>17</xdr:row>
      <xdr:rowOff>76200</xdr:rowOff>
    </xdr:to>
    <xdr:graphicFrame macro="">
      <xdr:nvGraphicFramePr>
        <xdr:cNvPr id="9" name="Chart 8">
          <a:extLst>
            <a:ext uri="{FF2B5EF4-FFF2-40B4-BE49-F238E27FC236}">
              <a16:creationId xmlns:a16="http://schemas.microsoft.com/office/drawing/2014/main" id="{F158AFCD-86F9-4EE0-80B3-A5A8DECBE0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xdr:col>
      <xdr:colOff>211455</xdr:colOff>
      <xdr:row>0</xdr:row>
      <xdr:rowOff>142875</xdr:rowOff>
    </xdr:from>
    <xdr:to>
      <xdr:col>4</xdr:col>
      <xdr:colOff>554747</xdr:colOff>
      <xdr:row>6</xdr:row>
      <xdr:rowOff>97155</xdr:rowOff>
    </xdr:to>
    <xdr:sp macro="" textlink="">
      <xdr:nvSpPr>
        <xdr:cNvPr id="11" name="Rectangle: Rounded Corners 10">
          <a:extLst>
            <a:ext uri="{FF2B5EF4-FFF2-40B4-BE49-F238E27FC236}">
              <a16:creationId xmlns:a16="http://schemas.microsoft.com/office/drawing/2014/main" id="{051C0B96-2E0D-4414-820E-83969182F539}"/>
            </a:ext>
          </a:extLst>
        </xdr:cNvPr>
        <xdr:cNvSpPr/>
      </xdr:nvSpPr>
      <xdr:spPr>
        <a:xfrm>
          <a:off x="1259205" y="142875"/>
          <a:ext cx="2172092" cy="1040130"/>
        </a:xfrm>
        <a:prstGeom prst="roundRect">
          <a:avLst/>
        </a:prstGeom>
        <a:solidFill>
          <a:srgbClr val="F25940"/>
        </a:solidFill>
        <a:ln>
          <a:solidFill>
            <a:srgbClr val="F2594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177165</xdr:colOff>
      <xdr:row>1</xdr:row>
      <xdr:rowOff>76200</xdr:rowOff>
    </xdr:from>
    <xdr:to>
      <xdr:col>5</xdr:col>
      <xdr:colOff>302895</xdr:colOff>
      <xdr:row>3</xdr:row>
      <xdr:rowOff>20955</xdr:rowOff>
    </xdr:to>
    <xdr:sp macro="" textlink="">
      <xdr:nvSpPr>
        <xdr:cNvPr id="12" name="TextBox 11">
          <a:extLst>
            <a:ext uri="{FF2B5EF4-FFF2-40B4-BE49-F238E27FC236}">
              <a16:creationId xmlns:a16="http://schemas.microsoft.com/office/drawing/2014/main" id="{C1760735-28E7-4D32-AE56-CD79741A4D92}"/>
            </a:ext>
          </a:extLst>
        </xdr:cNvPr>
        <xdr:cNvSpPr txBox="1"/>
      </xdr:nvSpPr>
      <xdr:spPr>
        <a:xfrm>
          <a:off x="1224915" y="257175"/>
          <a:ext cx="2564130" cy="3067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QUANTITY</a:t>
          </a:r>
          <a:r>
            <a:rPr lang="en-GB" sz="1400" baseline="0">
              <a:solidFill>
                <a:schemeClr val="bg1"/>
              </a:solidFill>
              <a:latin typeface="Bahnschrift SemiBold SemiConden" panose="020B0502040204020203" pitchFamily="34" charset="0"/>
            </a:rPr>
            <a:t> OF PRODUCTS SOLD</a:t>
          </a:r>
          <a:endParaRPr lang="en-GB" sz="1400">
            <a:solidFill>
              <a:schemeClr val="bg1"/>
            </a:solidFill>
            <a:latin typeface="Bahnschrift SemiBold SemiConden" panose="020B0502040204020203" pitchFamily="34" charset="0"/>
          </a:endParaRPr>
        </a:p>
      </xdr:txBody>
    </xdr:sp>
    <xdr:clientData/>
  </xdr:twoCellAnchor>
  <xdr:twoCellAnchor>
    <xdr:from>
      <xdr:col>1</xdr:col>
      <xdr:colOff>257175</xdr:colOff>
      <xdr:row>3</xdr:row>
      <xdr:rowOff>91440</xdr:rowOff>
    </xdr:from>
    <xdr:to>
      <xdr:col>4</xdr:col>
      <xdr:colOff>363179</xdr:colOff>
      <xdr:row>6</xdr:row>
      <xdr:rowOff>85725</xdr:rowOff>
    </xdr:to>
    <xdr:sp macro="" textlink="Analysis!D119">
      <xdr:nvSpPr>
        <xdr:cNvPr id="13" name="TextBox 12">
          <a:extLst>
            <a:ext uri="{FF2B5EF4-FFF2-40B4-BE49-F238E27FC236}">
              <a16:creationId xmlns:a16="http://schemas.microsoft.com/office/drawing/2014/main" id="{4585F79E-2066-4DFA-A7B4-A3B2E316FF5C}"/>
            </a:ext>
          </a:extLst>
        </xdr:cNvPr>
        <xdr:cNvSpPr txBox="1"/>
      </xdr:nvSpPr>
      <xdr:spPr>
        <a:xfrm>
          <a:off x="1304925" y="634365"/>
          <a:ext cx="1934804" cy="5372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FF1EA2A-C46D-48B9-B5E3-69B05DA0B49B}" type="TxLink">
            <a:rPr lang="en-US" sz="2400" b="0">
              <a:solidFill>
                <a:schemeClr val="bg1"/>
              </a:solidFill>
              <a:latin typeface="Bahnschrift SemiBold SemiConden" panose="020B0502040204020203" pitchFamily="34" charset="0"/>
              <a:ea typeface="+mn-ea"/>
              <a:cs typeface="+mn-cs"/>
            </a:rPr>
            <a:pPr marL="0" indent="0" algn="l"/>
            <a:t>5,328</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10</xdr:col>
      <xdr:colOff>102870</xdr:colOff>
      <xdr:row>1</xdr:row>
      <xdr:rowOff>154305</xdr:rowOff>
    </xdr:from>
    <xdr:to>
      <xdr:col>15</xdr:col>
      <xdr:colOff>100965</xdr:colOff>
      <xdr:row>3</xdr:row>
      <xdr:rowOff>88984</xdr:rowOff>
    </xdr:to>
    <xdr:sp macro="" textlink="">
      <xdr:nvSpPr>
        <xdr:cNvPr id="14" name="TextBox 13">
          <a:extLst>
            <a:ext uri="{FF2B5EF4-FFF2-40B4-BE49-F238E27FC236}">
              <a16:creationId xmlns:a16="http://schemas.microsoft.com/office/drawing/2014/main" id="{7023365F-6397-4722-8DD2-8BB1864B57F0}"/>
            </a:ext>
          </a:extLst>
        </xdr:cNvPr>
        <xdr:cNvSpPr txBox="1"/>
      </xdr:nvSpPr>
      <xdr:spPr>
        <a:xfrm>
          <a:off x="6637020" y="335280"/>
          <a:ext cx="3046095" cy="296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PRODUCT BASE</a:t>
          </a:r>
          <a:r>
            <a:rPr lang="en-GB" sz="1400" baseline="0">
              <a:solidFill>
                <a:srgbClr val="2F6074"/>
              </a:solidFill>
              <a:latin typeface="Bahnschrift SemiBold SemiConden" panose="020B0502040204020203" pitchFamily="34" charset="0"/>
            </a:rPr>
            <a:t> MARGIN DISTRIBUTION </a:t>
          </a:r>
          <a:endParaRPr lang="en-GB" sz="1400">
            <a:solidFill>
              <a:srgbClr val="2F6074"/>
            </a:solidFill>
            <a:latin typeface="Bahnschrift SemiBold SemiConden" panose="020B0502040204020203" pitchFamily="34" charset="0"/>
          </a:endParaRPr>
        </a:p>
      </xdr:txBody>
    </xdr:sp>
    <xdr:clientData/>
  </xdr:twoCellAnchor>
  <xdr:twoCellAnchor>
    <xdr:from>
      <xdr:col>17</xdr:col>
      <xdr:colOff>476250</xdr:colOff>
      <xdr:row>0</xdr:row>
      <xdr:rowOff>167640</xdr:rowOff>
    </xdr:from>
    <xdr:to>
      <xdr:col>22</xdr:col>
      <xdr:colOff>76200</xdr:colOff>
      <xdr:row>9</xdr:row>
      <xdr:rowOff>57151</xdr:rowOff>
    </xdr:to>
    <xdr:sp macro="" textlink="">
      <xdr:nvSpPr>
        <xdr:cNvPr id="15" name="Rectangle: Rounded Corners 14">
          <a:extLst>
            <a:ext uri="{FF2B5EF4-FFF2-40B4-BE49-F238E27FC236}">
              <a16:creationId xmlns:a16="http://schemas.microsoft.com/office/drawing/2014/main" id="{573912F8-7FAA-43E1-8AEC-121B597F32BA}"/>
            </a:ext>
          </a:extLst>
        </xdr:cNvPr>
        <xdr:cNvSpPr/>
      </xdr:nvSpPr>
      <xdr:spPr>
        <a:xfrm>
          <a:off x="11277600" y="167640"/>
          <a:ext cx="2647950" cy="151828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470534</xdr:colOff>
      <xdr:row>10</xdr:row>
      <xdr:rowOff>93345</xdr:rowOff>
    </xdr:from>
    <xdr:to>
      <xdr:col>22</xdr:col>
      <xdr:colOff>47625</xdr:colOff>
      <xdr:row>21</xdr:row>
      <xdr:rowOff>20956</xdr:rowOff>
    </xdr:to>
    <xdr:sp macro="" textlink="">
      <xdr:nvSpPr>
        <xdr:cNvPr id="16" name="Rectangle: Rounded Corners 15">
          <a:extLst>
            <a:ext uri="{FF2B5EF4-FFF2-40B4-BE49-F238E27FC236}">
              <a16:creationId xmlns:a16="http://schemas.microsoft.com/office/drawing/2014/main" id="{9E2DEEC4-0A11-443B-94D7-710C7AC36026}"/>
            </a:ext>
          </a:extLst>
        </xdr:cNvPr>
        <xdr:cNvSpPr/>
      </xdr:nvSpPr>
      <xdr:spPr>
        <a:xfrm>
          <a:off x="11271884" y="1903095"/>
          <a:ext cx="2625091" cy="191833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173355</xdr:colOff>
      <xdr:row>7</xdr:row>
      <xdr:rowOff>104775</xdr:rowOff>
    </xdr:from>
    <xdr:to>
      <xdr:col>4</xdr:col>
      <xdr:colOff>573231</xdr:colOff>
      <xdr:row>20</xdr:row>
      <xdr:rowOff>150495</xdr:rowOff>
    </xdr:to>
    <xdr:sp macro="" textlink="">
      <xdr:nvSpPr>
        <xdr:cNvPr id="17" name="Rectangle: Rounded Corners 16">
          <a:extLst>
            <a:ext uri="{FF2B5EF4-FFF2-40B4-BE49-F238E27FC236}">
              <a16:creationId xmlns:a16="http://schemas.microsoft.com/office/drawing/2014/main" id="{DF66BD01-7663-4AEF-9D29-919AE48611A8}"/>
            </a:ext>
          </a:extLst>
        </xdr:cNvPr>
        <xdr:cNvSpPr/>
      </xdr:nvSpPr>
      <xdr:spPr>
        <a:xfrm>
          <a:off x="1221105" y="1371600"/>
          <a:ext cx="2228676" cy="239839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209550</xdr:colOff>
      <xdr:row>8</xdr:row>
      <xdr:rowOff>41909</xdr:rowOff>
    </xdr:from>
    <xdr:to>
      <xdr:col>5</xdr:col>
      <xdr:colOff>76200</xdr:colOff>
      <xdr:row>12</xdr:row>
      <xdr:rowOff>56445</xdr:rowOff>
    </xdr:to>
    <xdr:sp macro="" textlink="">
      <xdr:nvSpPr>
        <xdr:cNvPr id="18" name="TextBox 17">
          <a:extLst>
            <a:ext uri="{FF2B5EF4-FFF2-40B4-BE49-F238E27FC236}">
              <a16:creationId xmlns:a16="http://schemas.microsoft.com/office/drawing/2014/main" id="{00979B30-F13D-467F-9DCE-26D2BBD0A9AF}"/>
            </a:ext>
          </a:extLst>
        </xdr:cNvPr>
        <xdr:cNvSpPr txBox="1"/>
      </xdr:nvSpPr>
      <xdr:spPr>
        <a:xfrm>
          <a:off x="1257300" y="1489709"/>
          <a:ext cx="2305050" cy="738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TOP 3 PROFITABLE PRODUCTS</a:t>
          </a:r>
        </a:p>
      </xdr:txBody>
    </xdr:sp>
    <xdr:clientData/>
  </xdr:twoCellAnchor>
  <xdr:twoCellAnchor>
    <xdr:from>
      <xdr:col>1</xdr:col>
      <xdr:colOff>358140</xdr:colOff>
      <xdr:row>10</xdr:row>
      <xdr:rowOff>104773</xdr:rowOff>
    </xdr:from>
    <xdr:to>
      <xdr:col>3</xdr:col>
      <xdr:colOff>236177</xdr:colOff>
      <xdr:row>13</xdr:row>
      <xdr:rowOff>34290</xdr:rowOff>
    </xdr:to>
    <xdr:sp macro="" textlink="Analysis!C105">
      <xdr:nvSpPr>
        <xdr:cNvPr id="19" name="TextBox 18">
          <a:extLst>
            <a:ext uri="{FF2B5EF4-FFF2-40B4-BE49-F238E27FC236}">
              <a16:creationId xmlns:a16="http://schemas.microsoft.com/office/drawing/2014/main" id="{75B51B0D-368D-4DC5-B3E7-3B0239603A72}"/>
            </a:ext>
          </a:extLst>
        </xdr:cNvPr>
        <xdr:cNvSpPr txBox="1"/>
      </xdr:nvSpPr>
      <xdr:spPr>
        <a:xfrm>
          <a:off x="1405890" y="1914523"/>
          <a:ext cx="1097237" cy="4724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56E74EF-2B13-4447-8544-FAC1F0190B76}" type="TxLink">
            <a:rPr lang="en-US" sz="1100" b="0" i="0" u="none" strike="noStrike">
              <a:solidFill>
                <a:srgbClr val="8C9090"/>
              </a:solidFill>
              <a:latin typeface="Bahnschrift SemiBold Condensed" panose="020B0502040204020203" pitchFamily="34" charset="0"/>
              <a:ea typeface="Calibri"/>
              <a:cs typeface="Calibri"/>
            </a:rPr>
            <a:pPr marL="0" indent="0"/>
            <a:t>COPIERS AND FAX</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3</xdr:col>
      <xdr:colOff>438150</xdr:colOff>
      <xdr:row>10</xdr:row>
      <xdr:rowOff>127634</xdr:rowOff>
    </xdr:from>
    <xdr:to>
      <xdr:col>4</xdr:col>
      <xdr:colOff>487479</xdr:colOff>
      <xdr:row>12</xdr:row>
      <xdr:rowOff>98838</xdr:rowOff>
    </xdr:to>
    <xdr:sp macro="" textlink="Analysis!D105">
      <xdr:nvSpPr>
        <xdr:cNvPr id="20" name="TextBox 19">
          <a:extLst>
            <a:ext uri="{FF2B5EF4-FFF2-40B4-BE49-F238E27FC236}">
              <a16:creationId xmlns:a16="http://schemas.microsoft.com/office/drawing/2014/main" id="{A7608F7B-FB2B-4039-86E8-ADB39889F875}"/>
            </a:ext>
          </a:extLst>
        </xdr:cNvPr>
        <xdr:cNvSpPr txBox="1"/>
      </xdr:nvSpPr>
      <xdr:spPr>
        <a:xfrm>
          <a:off x="2705100" y="1937384"/>
          <a:ext cx="658929" cy="333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D463A0E-B8D6-4757-9DC7-D67E9A67BBFD}" type="TxLink">
            <a:rPr lang="en-US" sz="1600" b="0" i="0" u="none" strike="noStrike">
              <a:solidFill>
                <a:srgbClr val="F5836F"/>
              </a:solidFill>
              <a:latin typeface="Bahnschrift SemiBold Condensed" panose="020B0502040204020203" pitchFamily="34" charset="0"/>
              <a:ea typeface="Calibri"/>
              <a:cs typeface="Calibri"/>
            </a:rPr>
            <a:pPr/>
            <a:t>41%</a:t>
          </a:fld>
          <a:endParaRPr lang="en-GB" sz="1600">
            <a:solidFill>
              <a:srgbClr val="F5836F"/>
            </a:solidFill>
            <a:latin typeface="Bahnschrift SemiBold Condensed" panose="020B0502040204020203" pitchFamily="34" charset="0"/>
          </a:endParaRPr>
        </a:p>
      </xdr:txBody>
    </xdr:sp>
    <xdr:clientData/>
  </xdr:twoCellAnchor>
  <xdr:twoCellAnchor>
    <xdr:from>
      <xdr:col>1</xdr:col>
      <xdr:colOff>358140</xdr:colOff>
      <xdr:row>14</xdr:row>
      <xdr:rowOff>17144</xdr:rowOff>
    </xdr:from>
    <xdr:to>
      <xdr:col>3</xdr:col>
      <xdr:colOff>237763</xdr:colOff>
      <xdr:row>16</xdr:row>
      <xdr:rowOff>49530</xdr:rowOff>
    </xdr:to>
    <xdr:sp macro="" textlink="Analysis!C106">
      <xdr:nvSpPr>
        <xdr:cNvPr id="21" name="TextBox 20">
          <a:extLst>
            <a:ext uri="{FF2B5EF4-FFF2-40B4-BE49-F238E27FC236}">
              <a16:creationId xmlns:a16="http://schemas.microsoft.com/office/drawing/2014/main" id="{0428EBF6-AB46-4C06-87C6-55DA3A2563C8}"/>
            </a:ext>
          </a:extLst>
        </xdr:cNvPr>
        <xdr:cNvSpPr txBox="1"/>
      </xdr:nvSpPr>
      <xdr:spPr>
        <a:xfrm>
          <a:off x="1405890" y="2550794"/>
          <a:ext cx="1098823" cy="394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6E7A973-83EB-4089-9B82-3947C09516F3}" type="TxLink">
            <a:rPr lang="en-US" sz="1100" b="0" i="0" u="none" strike="noStrike">
              <a:solidFill>
                <a:srgbClr val="8C9090"/>
              </a:solidFill>
              <a:latin typeface="Bahnschrift SemiBold Condensed" panose="020B0502040204020203" pitchFamily="34" charset="0"/>
              <a:ea typeface="Calibri"/>
              <a:cs typeface="Calibri"/>
            </a:rPr>
            <a:pPr marL="0" indent="0"/>
            <a:t>ENVELOPES</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1</xdr:col>
      <xdr:colOff>361950</xdr:colOff>
      <xdr:row>17</xdr:row>
      <xdr:rowOff>87629</xdr:rowOff>
    </xdr:from>
    <xdr:to>
      <xdr:col>3</xdr:col>
      <xdr:colOff>234272</xdr:colOff>
      <xdr:row>19</xdr:row>
      <xdr:rowOff>112395</xdr:rowOff>
    </xdr:to>
    <xdr:sp macro="" textlink="Analysis!C107">
      <xdr:nvSpPr>
        <xdr:cNvPr id="22" name="TextBox 21">
          <a:extLst>
            <a:ext uri="{FF2B5EF4-FFF2-40B4-BE49-F238E27FC236}">
              <a16:creationId xmlns:a16="http://schemas.microsoft.com/office/drawing/2014/main" id="{FC62C340-E4DF-40B0-B0AC-2612DB1E6D92}"/>
            </a:ext>
          </a:extLst>
        </xdr:cNvPr>
        <xdr:cNvSpPr txBox="1"/>
      </xdr:nvSpPr>
      <xdr:spPr>
        <a:xfrm>
          <a:off x="1409700" y="3164204"/>
          <a:ext cx="1091522" cy="386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A1DE5B-E56F-4901-98A3-74D829206325}" type="TxLink">
            <a:rPr lang="en-US" sz="1100" b="0" i="0" u="none" strike="noStrike">
              <a:solidFill>
                <a:srgbClr val="8C9090"/>
              </a:solidFill>
              <a:latin typeface="Bahnschrift SemiBold Condensed" panose="020B0502040204020203" pitchFamily="34" charset="0"/>
              <a:ea typeface="Calibri"/>
              <a:cs typeface="Calibri"/>
            </a:rPr>
            <a:pPr marL="0" indent="0"/>
            <a:t>LABELS</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3</xdr:col>
      <xdr:colOff>438150</xdr:colOff>
      <xdr:row>14</xdr:row>
      <xdr:rowOff>1905</xdr:rowOff>
    </xdr:from>
    <xdr:to>
      <xdr:col>4</xdr:col>
      <xdr:colOff>482003</xdr:colOff>
      <xdr:row>15</xdr:row>
      <xdr:rowOff>163389</xdr:rowOff>
    </xdr:to>
    <xdr:sp macro="" textlink="Analysis!D106">
      <xdr:nvSpPr>
        <xdr:cNvPr id="23" name="TextBox 22">
          <a:extLst>
            <a:ext uri="{FF2B5EF4-FFF2-40B4-BE49-F238E27FC236}">
              <a16:creationId xmlns:a16="http://schemas.microsoft.com/office/drawing/2014/main" id="{FD05242C-2817-4710-8911-36F3139BA43C}"/>
            </a:ext>
          </a:extLst>
        </xdr:cNvPr>
        <xdr:cNvSpPr txBox="1"/>
      </xdr:nvSpPr>
      <xdr:spPr>
        <a:xfrm>
          <a:off x="2705100" y="2535555"/>
          <a:ext cx="653453" cy="342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2F6AD55-3FF1-41FD-A8A3-16386FA9C836}" type="TxLink">
            <a:rPr lang="en-US" sz="1600" b="0" i="0" u="none" strike="noStrike">
              <a:solidFill>
                <a:srgbClr val="F5836F"/>
              </a:solidFill>
              <a:latin typeface="Bahnschrift SemiBold Condensed" panose="020B0502040204020203" pitchFamily="34" charset="0"/>
              <a:ea typeface="Calibri"/>
              <a:cs typeface="Calibri"/>
            </a:rPr>
            <a:pPr marL="0" indent="0"/>
            <a:t>52%</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3</xdr:col>
      <xdr:colOff>421005</xdr:colOff>
      <xdr:row>17</xdr:row>
      <xdr:rowOff>57150</xdr:rowOff>
    </xdr:from>
    <xdr:to>
      <xdr:col>4</xdr:col>
      <xdr:colOff>484936</xdr:colOff>
      <xdr:row>19</xdr:row>
      <xdr:rowOff>40305</xdr:rowOff>
    </xdr:to>
    <xdr:sp macro="" textlink="Analysis!D107">
      <xdr:nvSpPr>
        <xdr:cNvPr id="24" name="TextBox 23">
          <a:extLst>
            <a:ext uri="{FF2B5EF4-FFF2-40B4-BE49-F238E27FC236}">
              <a16:creationId xmlns:a16="http://schemas.microsoft.com/office/drawing/2014/main" id="{D54FCD1E-C8AB-4B18-991D-4E462F9AA66A}"/>
            </a:ext>
          </a:extLst>
        </xdr:cNvPr>
        <xdr:cNvSpPr txBox="1"/>
      </xdr:nvSpPr>
      <xdr:spPr>
        <a:xfrm>
          <a:off x="2687955" y="3133725"/>
          <a:ext cx="673531" cy="3451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A71448-24E6-414B-B6D0-5FB486C93D7F}" type="TxLink">
            <a:rPr lang="en-US" sz="1600" b="0" i="0" u="none" strike="noStrike">
              <a:solidFill>
                <a:srgbClr val="F5836F"/>
              </a:solidFill>
              <a:latin typeface="Bahnschrift SemiBold Condensed" panose="020B0502040204020203" pitchFamily="34" charset="0"/>
              <a:ea typeface="Calibri"/>
              <a:cs typeface="Calibri"/>
            </a:rPr>
            <a:pPr marL="0" indent="0"/>
            <a:t>54%</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5</xdr:col>
      <xdr:colOff>360044</xdr:colOff>
      <xdr:row>7</xdr:row>
      <xdr:rowOff>95250</xdr:rowOff>
    </xdr:from>
    <xdr:to>
      <xdr:col>9</xdr:col>
      <xdr:colOff>152145</xdr:colOff>
      <xdr:row>20</xdr:row>
      <xdr:rowOff>152400</xdr:rowOff>
    </xdr:to>
    <xdr:sp macro="" textlink="">
      <xdr:nvSpPr>
        <xdr:cNvPr id="25" name="Rectangle: Rounded Corners 24">
          <a:extLst>
            <a:ext uri="{FF2B5EF4-FFF2-40B4-BE49-F238E27FC236}">
              <a16:creationId xmlns:a16="http://schemas.microsoft.com/office/drawing/2014/main" id="{795DD6ED-10A2-42D4-9375-F32923CD5741}"/>
            </a:ext>
          </a:extLst>
        </xdr:cNvPr>
        <xdr:cNvSpPr/>
      </xdr:nvSpPr>
      <xdr:spPr>
        <a:xfrm>
          <a:off x="3846194" y="1362075"/>
          <a:ext cx="2230501" cy="240982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392429</xdr:colOff>
      <xdr:row>8</xdr:row>
      <xdr:rowOff>36194</xdr:rowOff>
    </xdr:from>
    <xdr:to>
      <xdr:col>9</xdr:col>
      <xdr:colOff>172087</xdr:colOff>
      <xdr:row>12</xdr:row>
      <xdr:rowOff>60255</xdr:rowOff>
    </xdr:to>
    <xdr:sp macro="" textlink="">
      <xdr:nvSpPr>
        <xdr:cNvPr id="26" name="TextBox 25">
          <a:extLst>
            <a:ext uri="{FF2B5EF4-FFF2-40B4-BE49-F238E27FC236}">
              <a16:creationId xmlns:a16="http://schemas.microsoft.com/office/drawing/2014/main" id="{2CC4FFBD-5EE4-4FF8-93E1-8FF56EA8D5D8}"/>
            </a:ext>
          </a:extLst>
        </xdr:cNvPr>
        <xdr:cNvSpPr txBox="1"/>
      </xdr:nvSpPr>
      <xdr:spPr>
        <a:xfrm>
          <a:off x="3878579" y="1483994"/>
          <a:ext cx="2218058" cy="747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BOTTOM 3 PRODUCTS</a:t>
          </a:r>
        </a:p>
      </xdr:txBody>
    </xdr:sp>
    <xdr:clientData/>
  </xdr:twoCellAnchor>
  <xdr:twoCellAnchor>
    <xdr:from>
      <xdr:col>5</xdr:col>
      <xdr:colOff>542926</xdr:colOff>
      <xdr:row>10</xdr:row>
      <xdr:rowOff>97153</xdr:rowOff>
    </xdr:from>
    <xdr:to>
      <xdr:col>7</xdr:col>
      <xdr:colOff>424374</xdr:colOff>
      <xdr:row>12</xdr:row>
      <xdr:rowOff>167640</xdr:rowOff>
    </xdr:to>
    <xdr:sp macro="" textlink="Analysis!C113">
      <xdr:nvSpPr>
        <xdr:cNvPr id="27" name="TextBox 26">
          <a:extLst>
            <a:ext uri="{FF2B5EF4-FFF2-40B4-BE49-F238E27FC236}">
              <a16:creationId xmlns:a16="http://schemas.microsoft.com/office/drawing/2014/main" id="{72D5463E-6641-478A-B320-8C9B586B5CF4}"/>
            </a:ext>
          </a:extLst>
        </xdr:cNvPr>
        <xdr:cNvSpPr txBox="1"/>
      </xdr:nvSpPr>
      <xdr:spPr>
        <a:xfrm>
          <a:off x="4029076" y="1906903"/>
          <a:ext cx="1100648" cy="43243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6E1BBD4-50BE-4F76-892C-5346E0FC8387}" type="TxLink">
            <a:rPr lang="en-US" sz="1100" b="0" i="0" u="none" strike="noStrike">
              <a:solidFill>
                <a:srgbClr val="8C9090"/>
              </a:solidFill>
              <a:latin typeface="Bahnschrift SemiBold Condensed" panose="020B0502040204020203" pitchFamily="34" charset="0"/>
              <a:ea typeface="Calibri"/>
              <a:cs typeface="Calibri"/>
            </a:rPr>
            <a:pPr marL="0" indent="0"/>
            <a:t>APPLIANCES</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8</xdr:col>
      <xdr:colOff>11430</xdr:colOff>
      <xdr:row>10</xdr:row>
      <xdr:rowOff>123824</xdr:rowOff>
    </xdr:from>
    <xdr:to>
      <xdr:col>9</xdr:col>
      <xdr:colOff>62584</xdr:colOff>
      <xdr:row>12</xdr:row>
      <xdr:rowOff>98838</xdr:rowOff>
    </xdr:to>
    <xdr:sp macro="" textlink="Analysis!D113">
      <xdr:nvSpPr>
        <xdr:cNvPr id="28" name="TextBox 27">
          <a:extLst>
            <a:ext uri="{FF2B5EF4-FFF2-40B4-BE49-F238E27FC236}">
              <a16:creationId xmlns:a16="http://schemas.microsoft.com/office/drawing/2014/main" id="{77E5B726-0EFC-4D1E-A9E4-CF72E1DC55EC}"/>
            </a:ext>
          </a:extLst>
        </xdr:cNvPr>
        <xdr:cNvSpPr txBox="1"/>
      </xdr:nvSpPr>
      <xdr:spPr>
        <a:xfrm>
          <a:off x="5326380" y="1933574"/>
          <a:ext cx="660754" cy="3369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1911D4E6-7B87-407B-8E01-96EC620951FB}" type="TxLink">
            <a:rPr lang="en-US" sz="1600" b="0" i="0" u="none" strike="noStrike">
              <a:solidFill>
                <a:srgbClr val="F5836F"/>
              </a:solidFill>
              <a:latin typeface="Bahnschrift SemiBold Condensed" panose="020B0502040204020203" pitchFamily="34" charset="0"/>
              <a:ea typeface="Calibri"/>
              <a:cs typeface="Calibri"/>
            </a:rPr>
            <a:pPr marL="0" indent="0"/>
            <a:t>-8%</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5</xdr:col>
      <xdr:colOff>552450</xdr:colOff>
      <xdr:row>14</xdr:row>
      <xdr:rowOff>20954</xdr:rowOff>
    </xdr:from>
    <xdr:to>
      <xdr:col>7</xdr:col>
      <xdr:colOff>421121</xdr:colOff>
      <xdr:row>16</xdr:row>
      <xdr:rowOff>53340</xdr:rowOff>
    </xdr:to>
    <xdr:sp macro="" textlink="Analysis!C114">
      <xdr:nvSpPr>
        <xdr:cNvPr id="29" name="TextBox 28">
          <a:extLst>
            <a:ext uri="{FF2B5EF4-FFF2-40B4-BE49-F238E27FC236}">
              <a16:creationId xmlns:a16="http://schemas.microsoft.com/office/drawing/2014/main" id="{5B9EB378-8F85-4ABF-BBF1-FE68A79A588D}"/>
            </a:ext>
          </a:extLst>
        </xdr:cNvPr>
        <xdr:cNvSpPr txBox="1"/>
      </xdr:nvSpPr>
      <xdr:spPr>
        <a:xfrm>
          <a:off x="4038600" y="2554604"/>
          <a:ext cx="1087871" cy="3943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D0AB553-780B-43B7-A58F-1D653B0899A0}" type="TxLink">
            <a:rPr lang="en-US" sz="1100" b="0" i="0" u="none" strike="noStrike">
              <a:solidFill>
                <a:srgbClr val="8C9090"/>
              </a:solidFill>
              <a:latin typeface="Bahnschrift SemiBold Condensed" panose="020B0502040204020203" pitchFamily="34" charset="0"/>
              <a:ea typeface="Calibri"/>
              <a:cs typeface="Calibri"/>
            </a:rPr>
            <a:pPr marL="0" indent="0"/>
            <a:t>BOOKCASES</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5</xdr:col>
      <xdr:colOff>544830</xdr:colOff>
      <xdr:row>17</xdr:row>
      <xdr:rowOff>76199</xdr:rowOff>
    </xdr:from>
    <xdr:to>
      <xdr:col>7</xdr:col>
      <xdr:colOff>428103</xdr:colOff>
      <xdr:row>19</xdr:row>
      <xdr:rowOff>163830</xdr:rowOff>
    </xdr:to>
    <xdr:sp macro="" textlink="Analysis!C115">
      <xdr:nvSpPr>
        <xdr:cNvPr id="30" name="TextBox 29">
          <a:extLst>
            <a:ext uri="{FF2B5EF4-FFF2-40B4-BE49-F238E27FC236}">
              <a16:creationId xmlns:a16="http://schemas.microsoft.com/office/drawing/2014/main" id="{B871DA14-701E-4B51-B312-744DF320CB61}"/>
            </a:ext>
          </a:extLst>
        </xdr:cNvPr>
        <xdr:cNvSpPr txBox="1"/>
      </xdr:nvSpPr>
      <xdr:spPr>
        <a:xfrm>
          <a:off x="4030980" y="3152774"/>
          <a:ext cx="1102473" cy="44958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3416301-CC67-44D2-95D4-22E777BE241B}" type="TxLink">
            <a:rPr lang="en-US" sz="1100" b="0" i="0" u="none" strike="noStrike">
              <a:solidFill>
                <a:srgbClr val="8C9090"/>
              </a:solidFill>
              <a:latin typeface="Bahnschrift SemiBold Condensed" panose="020B0502040204020203" pitchFamily="34" charset="0"/>
              <a:ea typeface="Calibri"/>
              <a:cs typeface="Calibri"/>
            </a:rPr>
            <a:pPr marL="0" indent="0"/>
            <a:t>RUBBER BANDS</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8</xdr:col>
      <xdr:colOff>11430</xdr:colOff>
      <xdr:row>13</xdr:row>
      <xdr:rowOff>173355</xdr:rowOff>
    </xdr:from>
    <xdr:to>
      <xdr:col>9</xdr:col>
      <xdr:colOff>55283</xdr:colOff>
      <xdr:row>15</xdr:row>
      <xdr:rowOff>153864</xdr:rowOff>
    </xdr:to>
    <xdr:sp macro="" textlink="Analysis!D114">
      <xdr:nvSpPr>
        <xdr:cNvPr id="31" name="TextBox 30">
          <a:extLst>
            <a:ext uri="{FF2B5EF4-FFF2-40B4-BE49-F238E27FC236}">
              <a16:creationId xmlns:a16="http://schemas.microsoft.com/office/drawing/2014/main" id="{12A1FFD6-2349-4E96-A3FB-CE9750CE9015}"/>
            </a:ext>
          </a:extLst>
        </xdr:cNvPr>
        <xdr:cNvSpPr txBox="1"/>
      </xdr:nvSpPr>
      <xdr:spPr>
        <a:xfrm>
          <a:off x="5326380" y="2526030"/>
          <a:ext cx="653453" cy="3424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8E10A08-58B3-48DE-AA4D-6D6C7D4CAD53}" type="TxLink">
            <a:rPr lang="en-US" sz="1600" b="0" i="0" u="none" strike="noStrike">
              <a:solidFill>
                <a:srgbClr val="F5836F"/>
              </a:solidFill>
              <a:latin typeface="Bahnschrift SemiBold Condensed" panose="020B0502040204020203" pitchFamily="34" charset="0"/>
              <a:ea typeface="Calibri"/>
              <a:cs typeface="Calibri"/>
            </a:rPr>
            <a:pPr marL="0" indent="0"/>
            <a:t>-2%</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7</xdr:col>
      <xdr:colOff>596266</xdr:colOff>
      <xdr:row>17</xdr:row>
      <xdr:rowOff>49530</xdr:rowOff>
    </xdr:from>
    <xdr:to>
      <xdr:col>9</xdr:col>
      <xdr:colOff>57898</xdr:colOff>
      <xdr:row>19</xdr:row>
      <xdr:rowOff>34590</xdr:rowOff>
    </xdr:to>
    <xdr:sp macro="" textlink="Analysis!D115">
      <xdr:nvSpPr>
        <xdr:cNvPr id="32" name="TextBox 31">
          <a:extLst>
            <a:ext uri="{FF2B5EF4-FFF2-40B4-BE49-F238E27FC236}">
              <a16:creationId xmlns:a16="http://schemas.microsoft.com/office/drawing/2014/main" id="{FC824ADE-2CA8-4494-8106-2C95ADCBD291}"/>
            </a:ext>
          </a:extLst>
        </xdr:cNvPr>
        <xdr:cNvSpPr txBox="1"/>
      </xdr:nvSpPr>
      <xdr:spPr>
        <a:xfrm>
          <a:off x="5301616" y="3126105"/>
          <a:ext cx="680832" cy="34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1BACD69-7111-427E-8F07-61A454497F57}" type="TxLink">
            <a:rPr lang="en-US" sz="1600" b="0" i="0" u="none" strike="noStrike">
              <a:solidFill>
                <a:srgbClr val="F5836F"/>
              </a:solidFill>
              <a:latin typeface="Bahnschrift SemiBold Condensed" panose="020B0502040204020203" pitchFamily="34" charset="0"/>
              <a:ea typeface="Calibri"/>
              <a:cs typeface="Calibri"/>
            </a:rPr>
            <a:pPr marL="0" indent="0"/>
            <a:t>-210%</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5</xdr:col>
      <xdr:colOff>344805</xdr:colOff>
      <xdr:row>0</xdr:row>
      <xdr:rowOff>163831</xdr:rowOff>
    </xdr:from>
    <xdr:to>
      <xdr:col>9</xdr:col>
      <xdr:colOff>78497</xdr:colOff>
      <xdr:row>6</xdr:row>
      <xdr:rowOff>131446</xdr:rowOff>
    </xdr:to>
    <xdr:sp macro="" textlink="">
      <xdr:nvSpPr>
        <xdr:cNvPr id="33" name="Rectangle: Rounded Corners 32">
          <a:extLst>
            <a:ext uri="{FF2B5EF4-FFF2-40B4-BE49-F238E27FC236}">
              <a16:creationId xmlns:a16="http://schemas.microsoft.com/office/drawing/2014/main" id="{AA92AF8C-45FC-471D-A313-B69921346939}"/>
            </a:ext>
          </a:extLst>
        </xdr:cNvPr>
        <xdr:cNvSpPr/>
      </xdr:nvSpPr>
      <xdr:spPr>
        <a:xfrm>
          <a:off x="3830955" y="163831"/>
          <a:ext cx="2172092" cy="1053465"/>
        </a:xfrm>
        <a:prstGeom prst="roundRect">
          <a:avLst/>
        </a:prstGeom>
        <a:solidFill>
          <a:srgbClr val="2F6074"/>
        </a:solidFill>
        <a:ln>
          <a:solidFill>
            <a:srgbClr val="2F607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388620</xdr:colOff>
      <xdr:row>1</xdr:row>
      <xdr:rowOff>83820</xdr:rowOff>
    </xdr:from>
    <xdr:to>
      <xdr:col>9</xdr:col>
      <xdr:colOff>523875</xdr:colOff>
      <xdr:row>3</xdr:row>
      <xdr:rowOff>17145</xdr:rowOff>
    </xdr:to>
    <xdr:sp macro="" textlink="">
      <xdr:nvSpPr>
        <xdr:cNvPr id="34" name="TextBox 33">
          <a:extLst>
            <a:ext uri="{FF2B5EF4-FFF2-40B4-BE49-F238E27FC236}">
              <a16:creationId xmlns:a16="http://schemas.microsoft.com/office/drawing/2014/main" id="{4F9E7E17-684B-4D8B-A98B-6E005486FE0D}"/>
            </a:ext>
          </a:extLst>
        </xdr:cNvPr>
        <xdr:cNvSpPr txBox="1"/>
      </xdr:nvSpPr>
      <xdr:spPr>
        <a:xfrm>
          <a:off x="3874770" y="264795"/>
          <a:ext cx="2573655" cy="295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AVERAGE DISCOUNT</a:t>
          </a:r>
        </a:p>
      </xdr:txBody>
    </xdr:sp>
    <xdr:clientData/>
  </xdr:twoCellAnchor>
  <xdr:twoCellAnchor>
    <xdr:from>
      <xdr:col>5</xdr:col>
      <xdr:colOff>396240</xdr:colOff>
      <xdr:row>3</xdr:row>
      <xdr:rowOff>95250</xdr:rowOff>
    </xdr:from>
    <xdr:to>
      <xdr:col>8</xdr:col>
      <xdr:colOff>502244</xdr:colOff>
      <xdr:row>6</xdr:row>
      <xdr:rowOff>97155</xdr:rowOff>
    </xdr:to>
    <xdr:sp macro="" textlink="Analysis!D122">
      <xdr:nvSpPr>
        <xdr:cNvPr id="35" name="TextBox 34">
          <a:extLst>
            <a:ext uri="{FF2B5EF4-FFF2-40B4-BE49-F238E27FC236}">
              <a16:creationId xmlns:a16="http://schemas.microsoft.com/office/drawing/2014/main" id="{18CB9BAB-579E-4451-B0CA-A76492AED4C6}"/>
            </a:ext>
          </a:extLst>
        </xdr:cNvPr>
        <xdr:cNvSpPr txBox="1"/>
      </xdr:nvSpPr>
      <xdr:spPr>
        <a:xfrm>
          <a:off x="3882390" y="638175"/>
          <a:ext cx="1934804"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9A1B2A79-ED2A-4FBC-B8B4-8231386FA85A}" type="TxLink">
            <a:rPr lang="en-US" sz="2400" b="0">
              <a:solidFill>
                <a:schemeClr val="bg1"/>
              </a:solidFill>
              <a:latin typeface="Bahnschrift SemiBold SemiConden" panose="020B0502040204020203" pitchFamily="34" charset="0"/>
              <a:ea typeface="+mn-ea"/>
              <a:cs typeface="+mn-cs"/>
            </a:rPr>
            <a:pPr marL="0" indent="0" algn="l"/>
            <a:t>4.98%</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editAs="oneCell">
    <xdr:from>
      <xdr:col>17</xdr:col>
      <xdr:colOff>567690</xdr:colOff>
      <xdr:row>1</xdr:row>
      <xdr:rowOff>55246</xdr:rowOff>
    </xdr:from>
    <xdr:to>
      <xdr:col>21</xdr:col>
      <xdr:colOff>532509</xdr:colOff>
      <xdr:row>8</xdr:row>
      <xdr:rowOff>171450</xdr:rowOff>
    </xdr:to>
    <mc:AlternateContent xmlns:mc="http://schemas.openxmlformats.org/markup-compatibility/2006" xmlns:tsle="http://schemas.microsoft.com/office/drawing/2012/timeslicer">
      <mc:Choice Requires="tsle">
        <xdr:graphicFrame macro="">
          <xdr:nvGraphicFramePr>
            <xdr:cNvPr id="36" name="Order Date 1">
              <a:extLst>
                <a:ext uri="{FF2B5EF4-FFF2-40B4-BE49-F238E27FC236}">
                  <a16:creationId xmlns:a16="http://schemas.microsoft.com/office/drawing/2014/main" id="{D143A3DC-10D9-4516-B9AB-269022298824}"/>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69040" y="240031"/>
              <a:ext cx="2403219" cy="137540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22860</xdr:colOff>
      <xdr:row>11</xdr:row>
      <xdr:rowOff>100965</xdr:rowOff>
    </xdr:from>
    <xdr:to>
      <xdr:col>21</xdr:col>
      <xdr:colOff>360264</xdr:colOff>
      <xdr:row>20</xdr:row>
      <xdr:rowOff>57150</xdr:rowOff>
    </xdr:to>
    <mc:AlternateContent xmlns:mc="http://schemas.openxmlformats.org/markup-compatibility/2006" xmlns:a14="http://schemas.microsoft.com/office/drawing/2010/main">
      <mc:Choice Requires="a14">
        <xdr:graphicFrame macro="">
          <xdr:nvGraphicFramePr>
            <xdr:cNvPr id="37" name="Product Category">
              <a:extLst>
                <a:ext uri="{FF2B5EF4-FFF2-40B4-BE49-F238E27FC236}">
                  <a16:creationId xmlns:a16="http://schemas.microsoft.com/office/drawing/2014/main" id="{7CB8BB42-D8E2-4B3B-959F-4B335BA36E32}"/>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430000" y="2087880"/>
              <a:ext cx="2173824" cy="158496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257176</xdr:colOff>
      <xdr:row>22</xdr:row>
      <xdr:rowOff>7620</xdr:rowOff>
    </xdr:from>
    <xdr:to>
      <xdr:col>4</xdr:col>
      <xdr:colOff>605944</xdr:colOff>
      <xdr:row>27</xdr:row>
      <xdr:rowOff>116205</xdr:rowOff>
    </xdr:to>
    <xdr:sp macro="" textlink="">
      <xdr:nvSpPr>
        <xdr:cNvPr id="38" name="Rectangle: Rounded Corners 37">
          <a:extLst>
            <a:ext uri="{FF2B5EF4-FFF2-40B4-BE49-F238E27FC236}">
              <a16:creationId xmlns:a16="http://schemas.microsoft.com/office/drawing/2014/main" id="{FE222094-873F-4B0B-95BB-6055C09897F1}"/>
            </a:ext>
          </a:extLst>
        </xdr:cNvPr>
        <xdr:cNvSpPr/>
      </xdr:nvSpPr>
      <xdr:spPr>
        <a:xfrm>
          <a:off x="1304926" y="3989070"/>
          <a:ext cx="2177568" cy="1013460"/>
        </a:xfrm>
        <a:prstGeom prst="roundRect">
          <a:avLst/>
        </a:prstGeom>
        <a:solidFill>
          <a:srgbClr val="EFA829"/>
        </a:solidFill>
        <a:ln>
          <a:solidFill>
            <a:srgbClr val="EFA8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287655</xdr:colOff>
      <xdr:row>22</xdr:row>
      <xdr:rowOff>91440</xdr:rowOff>
    </xdr:from>
    <xdr:to>
      <xdr:col>5</xdr:col>
      <xdr:colOff>419259</xdr:colOff>
      <xdr:row>24</xdr:row>
      <xdr:rowOff>38100</xdr:rowOff>
    </xdr:to>
    <xdr:sp macro="" textlink="">
      <xdr:nvSpPr>
        <xdr:cNvPr id="39" name="TextBox 38">
          <a:extLst>
            <a:ext uri="{FF2B5EF4-FFF2-40B4-BE49-F238E27FC236}">
              <a16:creationId xmlns:a16="http://schemas.microsoft.com/office/drawing/2014/main" id="{1177597F-24B5-41A4-8EE1-8163AABD8A26}"/>
            </a:ext>
          </a:extLst>
        </xdr:cNvPr>
        <xdr:cNvSpPr txBox="1"/>
      </xdr:nvSpPr>
      <xdr:spPr>
        <a:xfrm>
          <a:off x="1335405" y="4072890"/>
          <a:ext cx="2570004" cy="3086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AVERAGE DELIVERY TIME</a:t>
          </a:r>
        </a:p>
      </xdr:txBody>
    </xdr:sp>
    <xdr:clientData/>
  </xdr:twoCellAnchor>
  <xdr:twoCellAnchor>
    <xdr:from>
      <xdr:col>1</xdr:col>
      <xdr:colOff>287655</xdr:colOff>
      <xdr:row>24</xdr:row>
      <xdr:rowOff>110490</xdr:rowOff>
    </xdr:from>
    <xdr:to>
      <xdr:col>4</xdr:col>
      <xdr:colOff>393659</xdr:colOff>
      <xdr:row>27</xdr:row>
      <xdr:rowOff>110490</xdr:rowOff>
    </xdr:to>
    <xdr:sp macro="" textlink="Analysis!D123">
      <xdr:nvSpPr>
        <xdr:cNvPr id="40" name="TextBox 39">
          <a:extLst>
            <a:ext uri="{FF2B5EF4-FFF2-40B4-BE49-F238E27FC236}">
              <a16:creationId xmlns:a16="http://schemas.microsoft.com/office/drawing/2014/main" id="{7CED68E6-DCA8-4EC4-9575-A895E90FEC0A}"/>
            </a:ext>
          </a:extLst>
        </xdr:cNvPr>
        <xdr:cNvSpPr txBox="1"/>
      </xdr:nvSpPr>
      <xdr:spPr>
        <a:xfrm>
          <a:off x="1335405" y="4453890"/>
          <a:ext cx="193480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7DA946C2-AFE7-4672-80BC-5438850152EF}" type="TxLink">
            <a:rPr lang="en-US" sz="2400" b="0">
              <a:solidFill>
                <a:schemeClr val="bg1"/>
              </a:solidFill>
              <a:latin typeface="Bahnschrift SemiBold SemiConden" panose="020B0502040204020203" pitchFamily="34" charset="0"/>
              <a:ea typeface="+mn-ea"/>
              <a:cs typeface="+mn-cs"/>
            </a:rPr>
            <a:pPr marL="0" indent="0" algn="l"/>
            <a:t>1.96 days</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5</xdr:col>
      <xdr:colOff>401955</xdr:colOff>
      <xdr:row>22</xdr:row>
      <xdr:rowOff>9525</xdr:rowOff>
    </xdr:from>
    <xdr:to>
      <xdr:col>9</xdr:col>
      <xdr:colOff>234315</xdr:colOff>
      <xdr:row>27</xdr:row>
      <xdr:rowOff>112395</xdr:rowOff>
    </xdr:to>
    <xdr:sp macro="" textlink="">
      <xdr:nvSpPr>
        <xdr:cNvPr id="41" name="Rectangle: Rounded Corners 40">
          <a:extLst>
            <a:ext uri="{FF2B5EF4-FFF2-40B4-BE49-F238E27FC236}">
              <a16:creationId xmlns:a16="http://schemas.microsoft.com/office/drawing/2014/main" id="{F44BAE21-B4B9-4B92-9C51-0ACFDC080D08}"/>
            </a:ext>
          </a:extLst>
        </xdr:cNvPr>
        <xdr:cNvSpPr/>
      </xdr:nvSpPr>
      <xdr:spPr>
        <a:xfrm>
          <a:off x="3888105" y="3990975"/>
          <a:ext cx="2270760" cy="1007745"/>
        </a:xfrm>
        <a:prstGeom prst="roundRect">
          <a:avLst/>
        </a:prstGeom>
        <a:solidFill>
          <a:srgbClr val="03C6A1"/>
        </a:solidFill>
        <a:ln>
          <a:solidFill>
            <a:srgbClr val="03C6A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434340</xdr:colOff>
      <xdr:row>22</xdr:row>
      <xdr:rowOff>104775</xdr:rowOff>
    </xdr:from>
    <xdr:to>
      <xdr:col>9</xdr:col>
      <xdr:colOff>564119</xdr:colOff>
      <xdr:row>24</xdr:row>
      <xdr:rowOff>45720</xdr:rowOff>
    </xdr:to>
    <xdr:sp macro="" textlink="">
      <xdr:nvSpPr>
        <xdr:cNvPr id="42" name="TextBox 41">
          <a:extLst>
            <a:ext uri="{FF2B5EF4-FFF2-40B4-BE49-F238E27FC236}">
              <a16:creationId xmlns:a16="http://schemas.microsoft.com/office/drawing/2014/main" id="{CB48A0FE-8A79-45BC-9810-715B0B0AEFBF}"/>
            </a:ext>
          </a:extLst>
        </xdr:cNvPr>
        <xdr:cNvSpPr txBox="1"/>
      </xdr:nvSpPr>
      <xdr:spPr>
        <a:xfrm>
          <a:off x="3920490" y="4086225"/>
          <a:ext cx="2568179" cy="302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RETURN</a:t>
          </a:r>
          <a:r>
            <a:rPr lang="en-GB" sz="1400" baseline="0">
              <a:solidFill>
                <a:schemeClr val="bg1"/>
              </a:solidFill>
              <a:latin typeface="Bahnschrift SemiBold SemiConden" panose="020B0502040204020203" pitchFamily="34" charset="0"/>
            </a:rPr>
            <a:t> RATE</a:t>
          </a:r>
          <a:endParaRPr lang="en-GB" sz="1400">
            <a:solidFill>
              <a:schemeClr val="bg1"/>
            </a:solidFill>
            <a:latin typeface="Bahnschrift SemiBold SemiConden" panose="020B0502040204020203" pitchFamily="34" charset="0"/>
          </a:endParaRPr>
        </a:p>
      </xdr:txBody>
    </xdr:sp>
    <xdr:clientData/>
  </xdr:twoCellAnchor>
  <xdr:twoCellAnchor>
    <xdr:from>
      <xdr:col>5</xdr:col>
      <xdr:colOff>440055</xdr:colOff>
      <xdr:row>24</xdr:row>
      <xdr:rowOff>114300</xdr:rowOff>
    </xdr:from>
    <xdr:to>
      <xdr:col>8</xdr:col>
      <xdr:colOff>546059</xdr:colOff>
      <xdr:row>27</xdr:row>
      <xdr:rowOff>116205</xdr:rowOff>
    </xdr:to>
    <xdr:sp macro="" textlink="Analysis!D121">
      <xdr:nvSpPr>
        <xdr:cNvPr id="43" name="TextBox 42">
          <a:extLst>
            <a:ext uri="{FF2B5EF4-FFF2-40B4-BE49-F238E27FC236}">
              <a16:creationId xmlns:a16="http://schemas.microsoft.com/office/drawing/2014/main" id="{E1B4BA6F-D35E-457D-81CA-C1E7C7E9031B}"/>
            </a:ext>
          </a:extLst>
        </xdr:cNvPr>
        <xdr:cNvSpPr txBox="1"/>
      </xdr:nvSpPr>
      <xdr:spPr>
        <a:xfrm>
          <a:off x="3926205" y="4457700"/>
          <a:ext cx="1934804" cy="5448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CB3EE53E-7D8A-4994-A1C1-05BCB522DFF4}" type="TxLink">
            <a:rPr lang="en-US" sz="2400" b="0">
              <a:solidFill>
                <a:schemeClr val="bg1"/>
              </a:solidFill>
              <a:latin typeface="Bahnschrift SemiBold SemiConden" panose="020B0502040204020203" pitchFamily="34" charset="0"/>
              <a:ea typeface="+mn-ea"/>
              <a:cs typeface="+mn-cs"/>
            </a:rPr>
            <a:pPr marL="0" indent="0" algn="l"/>
            <a:t>1.52%</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10</xdr:col>
      <xdr:colOff>173355</xdr:colOff>
      <xdr:row>23</xdr:row>
      <xdr:rowOff>144780</xdr:rowOff>
    </xdr:from>
    <xdr:to>
      <xdr:col>17</xdr:col>
      <xdr:colOff>74295</xdr:colOff>
      <xdr:row>35</xdr:row>
      <xdr:rowOff>123825</xdr:rowOff>
    </xdr:to>
    <xdr:graphicFrame macro="">
      <xdr:nvGraphicFramePr>
        <xdr:cNvPr id="44" name="Chart 43">
          <a:extLst>
            <a:ext uri="{FF2B5EF4-FFF2-40B4-BE49-F238E27FC236}">
              <a16:creationId xmlns:a16="http://schemas.microsoft.com/office/drawing/2014/main" id="{3A298C21-F7B5-47A1-B851-6FA0EE047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xdr:col>
      <xdr:colOff>571500</xdr:colOff>
      <xdr:row>31</xdr:row>
      <xdr:rowOff>15240</xdr:rowOff>
    </xdr:from>
    <xdr:to>
      <xdr:col>8</xdr:col>
      <xdr:colOff>270649</xdr:colOff>
      <xdr:row>48</xdr:row>
      <xdr:rowOff>12362</xdr:rowOff>
    </xdr:to>
    <xdr:graphicFrame macro="">
      <xdr:nvGraphicFramePr>
        <xdr:cNvPr id="48" name="Chart 47">
          <a:extLst>
            <a:ext uri="{FF2B5EF4-FFF2-40B4-BE49-F238E27FC236}">
              <a16:creationId xmlns:a16="http://schemas.microsoft.com/office/drawing/2014/main" id="{2E541AEF-16A8-42C5-83E4-3A5EC87257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18</xdr:col>
      <xdr:colOff>34291</xdr:colOff>
      <xdr:row>23</xdr:row>
      <xdr:rowOff>28575</xdr:rowOff>
    </xdr:from>
    <xdr:to>
      <xdr:col>21</xdr:col>
      <xdr:colOff>592061</xdr:colOff>
      <xdr:row>32</xdr:row>
      <xdr:rowOff>1905</xdr:rowOff>
    </xdr:to>
    <mc:AlternateContent xmlns:mc="http://schemas.openxmlformats.org/markup-compatibility/2006" xmlns:a14="http://schemas.microsoft.com/office/drawing/2010/main">
      <mc:Choice Requires="a14">
        <xdr:graphicFrame macro="">
          <xdr:nvGraphicFramePr>
            <xdr:cNvPr id="50" name="Customer Segment 1">
              <a:extLst>
                <a:ext uri="{FF2B5EF4-FFF2-40B4-BE49-F238E27FC236}">
                  <a16:creationId xmlns:a16="http://schemas.microsoft.com/office/drawing/2014/main" id="{6F1B519B-AB9B-45FA-A3B7-9F2485670D64}"/>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11445241" y="4189095"/>
              <a:ext cx="2382760" cy="160401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358140</xdr:colOff>
      <xdr:row>29</xdr:row>
      <xdr:rowOff>91440</xdr:rowOff>
    </xdr:from>
    <xdr:to>
      <xdr:col>8</xdr:col>
      <xdr:colOff>506309</xdr:colOff>
      <xdr:row>31</xdr:row>
      <xdr:rowOff>55198</xdr:rowOff>
    </xdr:to>
    <xdr:sp macro="" textlink="">
      <xdr:nvSpPr>
        <xdr:cNvPr id="53" name="TextBox 52">
          <a:extLst>
            <a:ext uri="{FF2B5EF4-FFF2-40B4-BE49-F238E27FC236}">
              <a16:creationId xmlns:a16="http://schemas.microsoft.com/office/drawing/2014/main" id="{F905E396-5E13-414A-93B1-A74C1F446CB2}"/>
            </a:ext>
          </a:extLst>
        </xdr:cNvPr>
        <xdr:cNvSpPr txBox="1"/>
      </xdr:nvSpPr>
      <xdr:spPr>
        <a:xfrm>
          <a:off x="1405890" y="5339715"/>
          <a:ext cx="4415369" cy="325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DELIVERY TIME ANALYSIS BY ORDER PRIORITY AND SHIP MODE </a:t>
          </a:r>
        </a:p>
      </xdr:txBody>
    </xdr:sp>
    <xdr:clientData/>
  </xdr:twoCellAnchor>
  <xdr:twoCellAnchor>
    <xdr:from>
      <xdr:col>9</xdr:col>
      <xdr:colOff>360182</xdr:colOff>
      <xdr:row>37</xdr:row>
      <xdr:rowOff>125730</xdr:rowOff>
    </xdr:from>
    <xdr:to>
      <xdr:col>13</xdr:col>
      <xdr:colOff>325672</xdr:colOff>
      <xdr:row>49</xdr:row>
      <xdr:rowOff>66675</xdr:rowOff>
    </xdr:to>
    <xdr:sp macro="" textlink="">
      <xdr:nvSpPr>
        <xdr:cNvPr id="54" name="Rectangle: Rounded Corners 53">
          <a:extLst>
            <a:ext uri="{FF2B5EF4-FFF2-40B4-BE49-F238E27FC236}">
              <a16:creationId xmlns:a16="http://schemas.microsoft.com/office/drawing/2014/main" id="{E67748A8-CF04-48D1-A31B-3C19E943B94C}"/>
            </a:ext>
          </a:extLst>
        </xdr:cNvPr>
        <xdr:cNvSpPr/>
      </xdr:nvSpPr>
      <xdr:spPr>
        <a:xfrm>
          <a:off x="6284732" y="6821805"/>
          <a:ext cx="2403890" cy="211264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419100</xdr:colOff>
      <xdr:row>39</xdr:row>
      <xdr:rowOff>34290</xdr:rowOff>
    </xdr:from>
    <xdr:to>
      <xdr:col>13</xdr:col>
      <xdr:colOff>177865</xdr:colOff>
      <xdr:row>48</xdr:row>
      <xdr:rowOff>173355</xdr:rowOff>
    </xdr:to>
    <xdr:graphicFrame macro="">
      <xdr:nvGraphicFramePr>
        <xdr:cNvPr id="55" name="Chart 54">
          <a:extLst>
            <a:ext uri="{FF2B5EF4-FFF2-40B4-BE49-F238E27FC236}">
              <a16:creationId xmlns:a16="http://schemas.microsoft.com/office/drawing/2014/main" id="{7D882334-7FFE-4879-9F06-6DA65696DF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13</xdr:col>
      <xdr:colOff>552587</xdr:colOff>
      <xdr:row>37</xdr:row>
      <xdr:rowOff>114300</xdr:rowOff>
    </xdr:from>
    <xdr:to>
      <xdr:col>17</xdr:col>
      <xdr:colOff>514350</xdr:colOff>
      <xdr:row>49</xdr:row>
      <xdr:rowOff>53340</xdr:rowOff>
    </xdr:to>
    <xdr:sp macro="" textlink="">
      <xdr:nvSpPr>
        <xdr:cNvPr id="56" name="Rectangle: Rounded Corners 55">
          <a:extLst>
            <a:ext uri="{FF2B5EF4-FFF2-40B4-BE49-F238E27FC236}">
              <a16:creationId xmlns:a16="http://schemas.microsoft.com/office/drawing/2014/main" id="{9DAAAC7C-F90B-4CB3-B9D0-2EC8866CAAB7}"/>
            </a:ext>
          </a:extLst>
        </xdr:cNvPr>
        <xdr:cNvSpPr/>
      </xdr:nvSpPr>
      <xdr:spPr>
        <a:xfrm>
          <a:off x="8915537" y="6810375"/>
          <a:ext cx="2400163" cy="2110740"/>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xdr:colOff>
      <xdr:row>39</xdr:row>
      <xdr:rowOff>55245</xdr:rowOff>
    </xdr:from>
    <xdr:to>
      <xdr:col>17</xdr:col>
      <xdr:colOff>465273</xdr:colOff>
      <xdr:row>49</xdr:row>
      <xdr:rowOff>29527</xdr:rowOff>
    </xdr:to>
    <mc:AlternateContent xmlns:mc="http://schemas.openxmlformats.org/markup-compatibility/2006">
      <mc:Choice xmlns:cx2="http://schemas.microsoft.com/office/drawing/2015/10/21/chartex" Requires="cx2">
        <xdr:graphicFrame macro="">
          <xdr:nvGraphicFramePr>
            <xdr:cNvPr id="57" name="Chart 56">
              <a:extLst>
                <a:ext uri="{FF2B5EF4-FFF2-40B4-BE49-F238E27FC236}">
                  <a16:creationId xmlns:a16="http://schemas.microsoft.com/office/drawing/2014/main" id="{61B29BD2-4862-4920-9D50-D3AEC4D29E48}"/>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7"/>
            </a:graphicData>
          </a:graphic>
        </xdr:graphicFrame>
      </mc:Choice>
      <mc:Fallback>
        <xdr:sp macro="" textlink="">
          <xdr:nvSpPr>
            <xdr:cNvPr id="0" name=""/>
            <xdr:cNvSpPr>
              <a:spLocks noTextEdit="1"/>
            </xdr:cNvSpPr>
          </xdr:nvSpPr>
          <xdr:spPr>
            <a:xfrm>
              <a:off x="8976361" y="7187565"/>
              <a:ext cx="2294072" cy="180308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356234</xdr:colOff>
      <xdr:row>38</xdr:row>
      <xdr:rowOff>76200</xdr:rowOff>
    </xdr:from>
    <xdr:to>
      <xdr:col>13</xdr:col>
      <xdr:colOff>369569</xdr:colOff>
      <xdr:row>40</xdr:row>
      <xdr:rowOff>15240</xdr:rowOff>
    </xdr:to>
    <xdr:sp macro="" textlink="">
      <xdr:nvSpPr>
        <xdr:cNvPr id="58" name="TextBox 57">
          <a:extLst>
            <a:ext uri="{FF2B5EF4-FFF2-40B4-BE49-F238E27FC236}">
              <a16:creationId xmlns:a16="http://schemas.microsoft.com/office/drawing/2014/main" id="{05824D07-F885-4147-98D7-447BEDE74FAC}"/>
            </a:ext>
          </a:extLst>
        </xdr:cNvPr>
        <xdr:cNvSpPr txBox="1"/>
      </xdr:nvSpPr>
      <xdr:spPr>
        <a:xfrm>
          <a:off x="6280784" y="6953250"/>
          <a:ext cx="245173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DISTRIBUTION</a:t>
          </a:r>
          <a:r>
            <a:rPr lang="en-GB" sz="1400" baseline="0">
              <a:solidFill>
                <a:srgbClr val="2F6074"/>
              </a:solidFill>
              <a:latin typeface="Bahnschrift SemiBold SemiConden" panose="020B0502040204020203" pitchFamily="34" charset="0"/>
            </a:rPr>
            <a:t> OF THE RETURNED</a:t>
          </a:r>
          <a:endParaRPr lang="en-GB" sz="1400">
            <a:solidFill>
              <a:srgbClr val="2F6074"/>
            </a:solidFill>
            <a:latin typeface="Bahnschrift SemiBold SemiConden" panose="020B0502040204020203" pitchFamily="34" charset="0"/>
          </a:endParaRPr>
        </a:p>
      </xdr:txBody>
    </xdr:sp>
    <xdr:clientData/>
  </xdr:twoCellAnchor>
  <xdr:twoCellAnchor>
    <xdr:from>
      <xdr:col>14</xdr:col>
      <xdr:colOff>13334</xdr:colOff>
      <xdr:row>38</xdr:row>
      <xdr:rowOff>1905</xdr:rowOff>
    </xdr:from>
    <xdr:to>
      <xdr:col>18</xdr:col>
      <xdr:colOff>22859</xdr:colOff>
      <xdr:row>39</xdr:row>
      <xdr:rowOff>120015</xdr:rowOff>
    </xdr:to>
    <xdr:sp macro="" textlink="">
      <xdr:nvSpPr>
        <xdr:cNvPr id="59" name="TextBox 58">
          <a:extLst>
            <a:ext uri="{FF2B5EF4-FFF2-40B4-BE49-F238E27FC236}">
              <a16:creationId xmlns:a16="http://schemas.microsoft.com/office/drawing/2014/main" id="{175CCA74-D7EC-41D1-BD31-417E68C90C7C}"/>
            </a:ext>
          </a:extLst>
        </xdr:cNvPr>
        <xdr:cNvSpPr txBox="1"/>
      </xdr:nvSpPr>
      <xdr:spPr>
        <a:xfrm>
          <a:off x="8985884" y="6878955"/>
          <a:ext cx="2447925" cy="29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rgbClr val="2F6074"/>
              </a:solidFill>
              <a:latin typeface="Bahnschrift SemiBold SemiConden" panose="020B0502040204020203" pitchFamily="34" charset="0"/>
            </a:rPr>
            <a:t>PACKAGING</a:t>
          </a:r>
          <a:r>
            <a:rPr lang="en-GB" sz="1400" baseline="0">
              <a:solidFill>
                <a:srgbClr val="2F6074"/>
              </a:solidFill>
              <a:latin typeface="Bahnschrift SemiBold SemiConden" panose="020B0502040204020203" pitchFamily="34" charset="0"/>
            </a:rPr>
            <a:t> INSIGHTS</a:t>
          </a:r>
          <a:endParaRPr lang="en-GB" sz="1400">
            <a:solidFill>
              <a:srgbClr val="2F6074"/>
            </a:solidFill>
            <a:latin typeface="Bahnschrift SemiBold SemiConden" panose="020B0502040204020203"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17</xdr:col>
      <xdr:colOff>531495</xdr:colOff>
      <xdr:row>10</xdr:row>
      <xdr:rowOff>99059</xdr:rowOff>
    </xdr:from>
    <xdr:to>
      <xdr:col>22</xdr:col>
      <xdr:colOff>59544</xdr:colOff>
      <xdr:row>20</xdr:row>
      <xdr:rowOff>47625</xdr:rowOff>
    </xdr:to>
    <xdr:sp macro="" textlink="">
      <xdr:nvSpPr>
        <xdr:cNvPr id="59" name="Rectangle: Rounded Corners 58">
          <a:extLst>
            <a:ext uri="{FF2B5EF4-FFF2-40B4-BE49-F238E27FC236}">
              <a16:creationId xmlns:a16="http://schemas.microsoft.com/office/drawing/2014/main" id="{C9870F84-4A35-40BE-ADEC-2D1499C14E43}"/>
            </a:ext>
          </a:extLst>
        </xdr:cNvPr>
        <xdr:cNvSpPr/>
      </xdr:nvSpPr>
      <xdr:spPr>
        <a:xfrm>
          <a:off x="11332845" y="1908809"/>
          <a:ext cx="2576049" cy="175831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0</xdr:col>
      <xdr:colOff>181499</xdr:colOff>
      <xdr:row>0</xdr:row>
      <xdr:rowOff>110270</xdr:rowOff>
    </xdr:from>
    <xdr:to>
      <xdr:col>0</xdr:col>
      <xdr:colOff>933899</xdr:colOff>
      <xdr:row>4</xdr:row>
      <xdr:rowOff>172904</xdr:rowOff>
    </xdr:to>
    <xdr:pic>
      <xdr:nvPicPr>
        <xdr:cNvPr id="2" name="Graphic 1" descr="Research with solid fill">
          <a:hlinkClick xmlns:r="http://schemas.openxmlformats.org/officeDocument/2006/relationships" r:id="rId1"/>
          <a:extLst>
            <a:ext uri="{FF2B5EF4-FFF2-40B4-BE49-F238E27FC236}">
              <a16:creationId xmlns:a16="http://schemas.microsoft.com/office/drawing/2014/main" id="{43AEE622-E4AD-436F-8B84-055CC2F9D76E}"/>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tretch>
          <a:fillRect/>
        </a:stretch>
      </xdr:blipFill>
      <xdr:spPr>
        <a:xfrm rot="21372811">
          <a:off x="179594" y="108365"/>
          <a:ext cx="750495" cy="784629"/>
        </a:xfrm>
        <a:prstGeom prst="rect">
          <a:avLst/>
        </a:prstGeom>
      </xdr:spPr>
    </xdr:pic>
    <xdr:clientData/>
  </xdr:twoCellAnchor>
  <xdr:twoCellAnchor>
    <xdr:from>
      <xdr:col>0</xdr:col>
      <xdr:colOff>161925</xdr:colOff>
      <xdr:row>3</xdr:row>
      <xdr:rowOff>139065</xdr:rowOff>
    </xdr:from>
    <xdr:to>
      <xdr:col>0</xdr:col>
      <xdr:colOff>786765</xdr:colOff>
      <xdr:row>5</xdr:row>
      <xdr:rowOff>74295</xdr:rowOff>
    </xdr:to>
    <xdr:sp macro="" textlink="">
      <xdr:nvSpPr>
        <xdr:cNvPr id="3" name="TextBox 2">
          <a:hlinkClick xmlns:r="http://schemas.openxmlformats.org/officeDocument/2006/relationships" r:id="rId1"/>
          <a:extLst>
            <a:ext uri="{FF2B5EF4-FFF2-40B4-BE49-F238E27FC236}">
              <a16:creationId xmlns:a16="http://schemas.microsoft.com/office/drawing/2014/main" id="{6E105CE5-C8E2-4E57-9C9E-11081397F04D}"/>
            </a:ext>
          </a:extLst>
        </xdr:cNvPr>
        <xdr:cNvSpPr txBox="1"/>
      </xdr:nvSpPr>
      <xdr:spPr>
        <a:xfrm>
          <a:off x="163830" y="678180"/>
          <a:ext cx="619125" cy="3009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chemeClr val="bg1"/>
              </a:solidFill>
              <a:effectLst/>
              <a:latin typeface="Bahnschrift" panose="020B0502040204020203" pitchFamily="34" charset="0"/>
              <a:ea typeface="Yu Gothic" panose="020B0400000000000000" pitchFamily="34" charset="-128"/>
            </a:rPr>
            <a:t>Sales Data</a:t>
          </a:r>
        </a:p>
      </xdr:txBody>
    </xdr:sp>
    <xdr:clientData/>
  </xdr:twoCellAnchor>
  <xdr:twoCellAnchor>
    <xdr:from>
      <xdr:col>0</xdr:col>
      <xdr:colOff>0</xdr:colOff>
      <xdr:row>9</xdr:row>
      <xdr:rowOff>104774</xdr:rowOff>
    </xdr:from>
    <xdr:to>
      <xdr:col>1</xdr:col>
      <xdr:colOff>0</xdr:colOff>
      <xdr:row>12</xdr:row>
      <xdr:rowOff>66674</xdr:rowOff>
    </xdr:to>
    <xdr:sp macro="" textlink="">
      <xdr:nvSpPr>
        <xdr:cNvPr id="4" name="TextBox 3">
          <a:extLst>
            <a:ext uri="{FF2B5EF4-FFF2-40B4-BE49-F238E27FC236}">
              <a16:creationId xmlns:a16="http://schemas.microsoft.com/office/drawing/2014/main" id="{42B84444-38BA-4A7F-BB11-E411F7DDA3DC}"/>
            </a:ext>
          </a:extLst>
        </xdr:cNvPr>
        <xdr:cNvSpPr txBox="1"/>
      </xdr:nvSpPr>
      <xdr:spPr>
        <a:xfrm>
          <a:off x="0" y="1731644"/>
          <a:ext cx="1047750" cy="504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endParaRPr lang="en-GB" sz="1100" b="1" cap="none" spc="0">
            <a:ln>
              <a:noFill/>
            </a:ln>
            <a:solidFill>
              <a:schemeClr val="bg1"/>
            </a:solidFill>
            <a:effectLst/>
            <a:latin typeface="Yu Gothic" panose="020B0400000000000000" pitchFamily="34" charset="-128"/>
            <a:ea typeface="Yu Gothic" panose="020B0400000000000000" pitchFamily="34" charset="-128"/>
          </a:endParaRPr>
        </a:p>
      </xdr:txBody>
    </xdr:sp>
    <xdr:clientData/>
  </xdr:twoCellAnchor>
  <xdr:twoCellAnchor editAs="oneCell">
    <xdr:from>
      <xdr:col>0</xdr:col>
      <xdr:colOff>201930</xdr:colOff>
      <xdr:row>13</xdr:row>
      <xdr:rowOff>19050</xdr:rowOff>
    </xdr:from>
    <xdr:to>
      <xdr:col>0</xdr:col>
      <xdr:colOff>819150</xdr:colOff>
      <xdr:row>16</xdr:row>
      <xdr:rowOff>93303</xdr:rowOff>
    </xdr:to>
    <xdr:pic>
      <xdr:nvPicPr>
        <xdr:cNvPr id="5" name="Graphic 4" descr="Shopping cart with solid fill">
          <a:hlinkClick xmlns:r="http://schemas.openxmlformats.org/officeDocument/2006/relationships" r:id="rId4"/>
          <a:extLst>
            <a:ext uri="{FF2B5EF4-FFF2-40B4-BE49-F238E27FC236}">
              <a16:creationId xmlns:a16="http://schemas.microsoft.com/office/drawing/2014/main" id="{6E1D3E9E-6B0F-45D2-AE3C-1DF18A28F3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05740" y="2367915"/>
          <a:ext cx="609600" cy="624798"/>
        </a:xfrm>
        <a:prstGeom prst="rect">
          <a:avLst/>
        </a:prstGeom>
      </xdr:spPr>
    </xdr:pic>
    <xdr:clientData/>
  </xdr:twoCellAnchor>
  <xdr:twoCellAnchor editAs="oneCell">
    <xdr:from>
      <xdr:col>0</xdr:col>
      <xdr:colOff>201932</xdr:colOff>
      <xdr:row>18</xdr:row>
      <xdr:rowOff>135255</xdr:rowOff>
    </xdr:from>
    <xdr:to>
      <xdr:col>0</xdr:col>
      <xdr:colOff>853440</xdr:colOff>
      <xdr:row>22</xdr:row>
      <xdr:rowOff>93880</xdr:rowOff>
    </xdr:to>
    <xdr:pic>
      <xdr:nvPicPr>
        <xdr:cNvPr id="6" name="Graphic 5" descr="Map with pin with solid fill">
          <a:hlinkClick xmlns:r="http://schemas.openxmlformats.org/officeDocument/2006/relationships" r:id="rId7"/>
          <a:extLst>
            <a:ext uri="{FF2B5EF4-FFF2-40B4-BE49-F238E27FC236}">
              <a16:creationId xmlns:a16="http://schemas.microsoft.com/office/drawing/2014/main" id="{A5BE5704-27F9-4E7C-B41A-366BE5E533DC}"/>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205742" y="3388995"/>
          <a:ext cx="651508" cy="690145"/>
        </a:xfrm>
        <a:prstGeom prst="rect">
          <a:avLst/>
        </a:prstGeom>
      </xdr:spPr>
    </xdr:pic>
    <xdr:clientData/>
  </xdr:twoCellAnchor>
  <xdr:twoCellAnchor editAs="oneCell">
    <xdr:from>
      <xdr:col>0</xdr:col>
      <xdr:colOff>167642</xdr:colOff>
      <xdr:row>6</xdr:row>
      <xdr:rowOff>125730</xdr:rowOff>
    </xdr:from>
    <xdr:to>
      <xdr:col>0</xdr:col>
      <xdr:colOff>853440</xdr:colOff>
      <xdr:row>10</xdr:row>
      <xdr:rowOff>97192</xdr:rowOff>
    </xdr:to>
    <xdr:pic>
      <xdr:nvPicPr>
        <xdr:cNvPr id="7" name="Graphic 6" descr="Bar chart with solid fill">
          <a:hlinkClick xmlns:r="http://schemas.openxmlformats.org/officeDocument/2006/relationships" r:id="rId10"/>
          <a:extLst>
            <a:ext uri="{FF2B5EF4-FFF2-40B4-BE49-F238E27FC236}">
              <a16:creationId xmlns:a16="http://schemas.microsoft.com/office/drawing/2014/main" id="{A5CA4905-BDEB-4DBD-8CBB-844390B81E0F}"/>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171452" y="1215390"/>
          <a:ext cx="685798" cy="687742"/>
        </a:xfrm>
        <a:prstGeom prst="rect">
          <a:avLst/>
        </a:prstGeom>
      </xdr:spPr>
    </xdr:pic>
    <xdr:clientData/>
  </xdr:twoCellAnchor>
  <xdr:twoCellAnchor>
    <xdr:from>
      <xdr:col>0</xdr:col>
      <xdr:colOff>173354</xdr:colOff>
      <xdr:row>22</xdr:row>
      <xdr:rowOff>20955</xdr:rowOff>
    </xdr:from>
    <xdr:to>
      <xdr:col>0</xdr:col>
      <xdr:colOff>952500</xdr:colOff>
      <xdr:row>23</xdr:row>
      <xdr:rowOff>171450</xdr:rowOff>
    </xdr:to>
    <xdr:sp macro="" textlink="">
      <xdr:nvSpPr>
        <xdr:cNvPr id="8" name="TextBox 7">
          <a:hlinkClick xmlns:r="http://schemas.openxmlformats.org/officeDocument/2006/relationships" r:id="rId7"/>
          <a:extLst>
            <a:ext uri="{FF2B5EF4-FFF2-40B4-BE49-F238E27FC236}">
              <a16:creationId xmlns:a16="http://schemas.microsoft.com/office/drawing/2014/main" id="{22EB8EE2-E4DD-4F38-84DE-5A0B9250DCD8}"/>
            </a:ext>
          </a:extLst>
        </xdr:cNvPr>
        <xdr:cNvSpPr txBox="1"/>
      </xdr:nvSpPr>
      <xdr:spPr>
        <a:xfrm>
          <a:off x="173354" y="4002405"/>
          <a:ext cx="779146" cy="3314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700" b="1" i="0" cap="none" spc="0">
              <a:ln>
                <a:noFill/>
              </a:ln>
              <a:solidFill>
                <a:srgbClr val="F5816E"/>
              </a:solidFill>
              <a:effectLst/>
              <a:latin typeface="Bahnschrift" panose="020B0502040204020203" pitchFamily="34" charset="0"/>
              <a:ea typeface="Yu Gothic" panose="020B0400000000000000" pitchFamily="34" charset="-128"/>
            </a:rPr>
            <a:t>Regional Performance</a:t>
          </a:r>
        </a:p>
      </xdr:txBody>
    </xdr:sp>
    <xdr:clientData/>
  </xdr:twoCellAnchor>
  <xdr:twoCellAnchor>
    <xdr:from>
      <xdr:col>9</xdr:col>
      <xdr:colOff>567690</xdr:colOff>
      <xdr:row>0</xdr:row>
      <xdr:rowOff>148590</xdr:rowOff>
    </xdr:from>
    <xdr:to>
      <xdr:col>13</xdr:col>
      <xdr:colOff>301382</xdr:colOff>
      <xdr:row>6</xdr:row>
      <xdr:rowOff>95250</xdr:rowOff>
    </xdr:to>
    <xdr:sp macro="" textlink="">
      <xdr:nvSpPr>
        <xdr:cNvPr id="9" name="Rectangle: Rounded Corners 8">
          <a:extLst>
            <a:ext uri="{FF2B5EF4-FFF2-40B4-BE49-F238E27FC236}">
              <a16:creationId xmlns:a16="http://schemas.microsoft.com/office/drawing/2014/main" id="{B6527033-1E08-483E-B429-38D7A91092EA}"/>
            </a:ext>
          </a:extLst>
        </xdr:cNvPr>
        <xdr:cNvSpPr/>
      </xdr:nvSpPr>
      <xdr:spPr>
        <a:xfrm>
          <a:off x="6492240" y="148590"/>
          <a:ext cx="2172092" cy="1032510"/>
        </a:xfrm>
        <a:prstGeom prst="roundRect">
          <a:avLst/>
        </a:prstGeom>
        <a:solidFill>
          <a:srgbClr val="F25940"/>
        </a:solidFill>
        <a:ln>
          <a:solidFill>
            <a:srgbClr val="F2594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563880</xdr:colOff>
      <xdr:row>1</xdr:row>
      <xdr:rowOff>78105</xdr:rowOff>
    </xdr:from>
    <xdr:to>
      <xdr:col>14</xdr:col>
      <xdr:colOff>85725</xdr:colOff>
      <xdr:row>3</xdr:row>
      <xdr:rowOff>15240</xdr:rowOff>
    </xdr:to>
    <xdr:sp macro="" textlink="">
      <xdr:nvSpPr>
        <xdr:cNvPr id="10" name="TextBox 9">
          <a:extLst>
            <a:ext uri="{FF2B5EF4-FFF2-40B4-BE49-F238E27FC236}">
              <a16:creationId xmlns:a16="http://schemas.microsoft.com/office/drawing/2014/main" id="{6DB90C12-55ED-4837-B6E7-79F15199D66B}"/>
            </a:ext>
          </a:extLst>
        </xdr:cNvPr>
        <xdr:cNvSpPr txBox="1"/>
      </xdr:nvSpPr>
      <xdr:spPr>
        <a:xfrm>
          <a:off x="6488430" y="259080"/>
          <a:ext cx="2569845" cy="29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NO</a:t>
          </a:r>
          <a:r>
            <a:rPr lang="en-GB" sz="1400" baseline="0">
              <a:solidFill>
                <a:schemeClr val="bg1"/>
              </a:solidFill>
              <a:latin typeface="Bahnschrift SemiBold SemiConden" panose="020B0502040204020203" pitchFamily="34" charset="0"/>
            </a:rPr>
            <a:t> OF</a:t>
          </a:r>
          <a:r>
            <a:rPr lang="en-GB" sz="1400">
              <a:solidFill>
                <a:schemeClr val="bg1"/>
              </a:solidFill>
              <a:latin typeface="Bahnschrift SemiBold SemiConden" panose="020B0502040204020203" pitchFamily="34" charset="0"/>
            </a:rPr>
            <a:t> ORDERS</a:t>
          </a:r>
        </a:p>
      </xdr:txBody>
    </xdr:sp>
    <xdr:clientData/>
  </xdr:twoCellAnchor>
  <xdr:twoCellAnchor>
    <xdr:from>
      <xdr:col>9</xdr:col>
      <xdr:colOff>607695</xdr:colOff>
      <xdr:row>3</xdr:row>
      <xdr:rowOff>97155</xdr:rowOff>
    </xdr:from>
    <xdr:to>
      <xdr:col>13</xdr:col>
      <xdr:colOff>111719</xdr:colOff>
      <xdr:row>6</xdr:row>
      <xdr:rowOff>97155</xdr:rowOff>
    </xdr:to>
    <xdr:sp macro="" textlink="Analysis!D119">
      <xdr:nvSpPr>
        <xdr:cNvPr id="11" name="TextBox 10">
          <a:extLst>
            <a:ext uri="{FF2B5EF4-FFF2-40B4-BE49-F238E27FC236}">
              <a16:creationId xmlns:a16="http://schemas.microsoft.com/office/drawing/2014/main" id="{AC4202BB-45BA-408B-9847-C2DA64F01F99}"/>
            </a:ext>
          </a:extLst>
        </xdr:cNvPr>
        <xdr:cNvSpPr txBox="1"/>
      </xdr:nvSpPr>
      <xdr:spPr>
        <a:xfrm>
          <a:off x="6532245" y="640080"/>
          <a:ext cx="194242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3DF22672-AEB6-4CA1-8266-5F3E314B9FB5}" type="TxLink">
            <a:rPr lang="en-US" sz="2400" b="0">
              <a:solidFill>
                <a:schemeClr val="bg1"/>
              </a:solidFill>
              <a:latin typeface="Bahnschrift SemiBold SemiConden" panose="020B0502040204020203" pitchFamily="34" charset="0"/>
              <a:ea typeface="+mn-ea"/>
              <a:cs typeface="+mn-cs"/>
            </a:rPr>
            <a:pPr marL="0" indent="0" algn="l"/>
            <a:t>5,328</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13</xdr:col>
      <xdr:colOff>541020</xdr:colOff>
      <xdr:row>0</xdr:row>
      <xdr:rowOff>161926</xdr:rowOff>
    </xdr:from>
    <xdr:to>
      <xdr:col>17</xdr:col>
      <xdr:colOff>274712</xdr:colOff>
      <xdr:row>6</xdr:row>
      <xdr:rowOff>123826</xdr:rowOff>
    </xdr:to>
    <xdr:sp macro="" textlink="">
      <xdr:nvSpPr>
        <xdr:cNvPr id="12" name="Rectangle: Rounded Corners 11">
          <a:extLst>
            <a:ext uri="{FF2B5EF4-FFF2-40B4-BE49-F238E27FC236}">
              <a16:creationId xmlns:a16="http://schemas.microsoft.com/office/drawing/2014/main" id="{C04955E4-8355-49AE-B2AF-574783E9D20D}"/>
            </a:ext>
          </a:extLst>
        </xdr:cNvPr>
        <xdr:cNvSpPr/>
      </xdr:nvSpPr>
      <xdr:spPr>
        <a:xfrm>
          <a:off x="8903970" y="161926"/>
          <a:ext cx="2172092" cy="1047750"/>
        </a:xfrm>
        <a:prstGeom prst="roundRect">
          <a:avLst/>
        </a:prstGeom>
        <a:solidFill>
          <a:srgbClr val="2F6074"/>
        </a:solidFill>
        <a:ln>
          <a:solidFill>
            <a:srgbClr val="2F6074"/>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588645</xdr:colOff>
      <xdr:row>1</xdr:row>
      <xdr:rowOff>87630</xdr:rowOff>
    </xdr:from>
    <xdr:to>
      <xdr:col>18</xdr:col>
      <xdr:colOff>121920</xdr:colOff>
      <xdr:row>3</xdr:row>
      <xdr:rowOff>5715</xdr:rowOff>
    </xdr:to>
    <xdr:sp macro="" textlink="">
      <xdr:nvSpPr>
        <xdr:cNvPr id="13" name="TextBox 12">
          <a:extLst>
            <a:ext uri="{FF2B5EF4-FFF2-40B4-BE49-F238E27FC236}">
              <a16:creationId xmlns:a16="http://schemas.microsoft.com/office/drawing/2014/main" id="{D264063B-0FBB-46D7-8423-2BCBEBCCBC74}"/>
            </a:ext>
          </a:extLst>
        </xdr:cNvPr>
        <xdr:cNvSpPr txBox="1"/>
      </xdr:nvSpPr>
      <xdr:spPr>
        <a:xfrm>
          <a:off x="8951595" y="268605"/>
          <a:ext cx="2581275" cy="2800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TOTAL PROFIT</a:t>
          </a:r>
        </a:p>
      </xdr:txBody>
    </xdr:sp>
    <xdr:clientData/>
  </xdr:twoCellAnchor>
  <xdr:twoCellAnchor>
    <xdr:from>
      <xdr:col>14</xdr:col>
      <xdr:colOff>7620</xdr:colOff>
      <xdr:row>3</xdr:row>
      <xdr:rowOff>87630</xdr:rowOff>
    </xdr:from>
    <xdr:to>
      <xdr:col>17</xdr:col>
      <xdr:colOff>94574</xdr:colOff>
      <xdr:row>6</xdr:row>
      <xdr:rowOff>87630</xdr:rowOff>
    </xdr:to>
    <xdr:sp macro="" textlink="Analysis!D182">
      <xdr:nvSpPr>
        <xdr:cNvPr id="14" name="TextBox 13">
          <a:extLst>
            <a:ext uri="{FF2B5EF4-FFF2-40B4-BE49-F238E27FC236}">
              <a16:creationId xmlns:a16="http://schemas.microsoft.com/office/drawing/2014/main" id="{7903FA1D-DCE3-4B0C-A941-FA3CE5D5D807}"/>
            </a:ext>
          </a:extLst>
        </xdr:cNvPr>
        <xdr:cNvSpPr txBox="1"/>
      </xdr:nvSpPr>
      <xdr:spPr>
        <a:xfrm>
          <a:off x="8980170" y="630555"/>
          <a:ext cx="191575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189EA6B2-68FB-440D-92EB-FED20756C6A3}" type="TxLink">
            <a:rPr lang="en-US" sz="2400" b="0">
              <a:solidFill>
                <a:schemeClr val="bg1"/>
              </a:solidFill>
              <a:latin typeface="Bahnschrift SemiBold SemiConden" panose="020B0502040204020203" pitchFamily="34" charset="0"/>
              <a:ea typeface="+mn-ea"/>
              <a:cs typeface="+mn-cs"/>
            </a:rPr>
            <a:pPr marL="0" indent="0" algn="l"/>
            <a:t>$2,24,078</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xdr:col>
      <xdr:colOff>266700</xdr:colOff>
      <xdr:row>0</xdr:row>
      <xdr:rowOff>152400</xdr:rowOff>
    </xdr:from>
    <xdr:to>
      <xdr:col>9</xdr:col>
      <xdr:colOff>400050</xdr:colOff>
      <xdr:row>17</xdr:row>
      <xdr:rowOff>171450</xdr:rowOff>
    </xdr:to>
    <xdr:sp macro="" textlink="">
      <xdr:nvSpPr>
        <xdr:cNvPr id="15" name="Rectangle: Rounded Corners 14">
          <a:extLst>
            <a:ext uri="{FF2B5EF4-FFF2-40B4-BE49-F238E27FC236}">
              <a16:creationId xmlns:a16="http://schemas.microsoft.com/office/drawing/2014/main" id="{613B9D60-A620-4E66-B003-DCE972D68FA5}"/>
            </a:ext>
          </a:extLst>
        </xdr:cNvPr>
        <xdr:cNvSpPr/>
      </xdr:nvSpPr>
      <xdr:spPr>
        <a:xfrm>
          <a:off x="1314450" y="152400"/>
          <a:ext cx="5010150" cy="309562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342900</xdr:colOff>
      <xdr:row>2</xdr:row>
      <xdr:rowOff>171450</xdr:rowOff>
    </xdr:from>
    <xdr:to>
      <xdr:col>9</xdr:col>
      <xdr:colOff>295275</xdr:colOff>
      <xdr:row>17</xdr:row>
      <xdr:rowOff>133392</xdr:rowOff>
    </xdr:to>
    <mc:AlternateContent xmlns:mc="http://schemas.openxmlformats.org/markup-compatibility/2006">
      <mc:Choice xmlns:cx4="http://schemas.microsoft.com/office/drawing/2016/5/10/chartex" Requires="cx4">
        <xdr:graphicFrame macro="">
          <xdr:nvGraphicFramePr>
            <xdr:cNvPr id="16" name="Chart 15">
              <a:extLst>
                <a:ext uri="{FF2B5EF4-FFF2-40B4-BE49-F238E27FC236}">
                  <a16:creationId xmlns:a16="http://schemas.microsoft.com/office/drawing/2014/main" id="{AF188E70-6A0E-414D-9666-28F693CB1A7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3"/>
            </a:graphicData>
          </a:graphic>
        </xdr:graphicFrame>
      </mc:Choice>
      <mc:Fallback>
        <xdr:sp macro="" textlink="">
          <xdr:nvSpPr>
            <xdr:cNvPr id="0" name=""/>
            <xdr:cNvSpPr>
              <a:spLocks noTextEdit="1"/>
            </xdr:cNvSpPr>
          </xdr:nvSpPr>
          <xdr:spPr>
            <a:xfrm>
              <a:off x="1394460" y="537210"/>
              <a:ext cx="4829175" cy="2705142"/>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523875</xdr:colOff>
      <xdr:row>0</xdr:row>
      <xdr:rowOff>152399</xdr:rowOff>
    </xdr:from>
    <xdr:to>
      <xdr:col>22</xdr:col>
      <xdr:colOff>59544</xdr:colOff>
      <xdr:row>9</xdr:row>
      <xdr:rowOff>76199</xdr:rowOff>
    </xdr:to>
    <xdr:sp macro="" textlink="">
      <xdr:nvSpPr>
        <xdr:cNvPr id="17" name="Rectangle: Rounded Corners 16">
          <a:extLst>
            <a:ext uri="{FF2B5EF4-FFF2-40B4-BE49-F238E27FC236}">
              <a16:creationId xmlns:a16="http://schemas.microsoft.com/office/drawing/2014/main" id="{0E2E6E4E-2CBC-4B91-BDF6-EB72E9B06EB1}"/>
            </a:ext>
          </a:extLst>
        </xdr:cNvPr>
        <xdr:cNvSpPr/>
      </xdr:nvSpPr>
      <xdr:spPr>
        <a:xfrm>
          <a:off x="11325225" y="152399"/>
          <a:ext cx="2583669" cy="155257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10</xdr:col>
      <xdr:colOff>15240</xdr:colOff>
      <xdr:row>7</xdr:row>
      <xdr:rowOff>97154</xdr:rowOff>
    </xdr:from>
    <xdr:to>
      <xdr:col>17</xdr:col>
      <xdr:colOff>342900</xdr:colOff>
      <xdr:row>22</xdr:row>
      <xdr:rowOff>180974</xdr:rowOff>
    </xdr:to>
    <xdr:sp macro="" textlink="">
      <xdr:nvSpPr>
        <xdr:cNvPr id="18" name="Rectangle: Rounded Corners 17">
          <a:extLst>
            <a:ext uri="{FF2B5EF4-FFF2-40B4-BE49-F238E27FC236}">
              <a16:creationId xmlns:a16="http://schemas.microsoft.com/office/drawing/2014/main" id="{5D06F189-CAA2-49E2-AC6E-51DC2BE34AF6}"/>
            </a:ext>
          </a:extLst>
        </xdr:cNvPr>
        <xdr:cNvSpPr/>
      </xdr:nvSpPr>
      <xdr:spPr>
        <a:xfrm>
          <a:off x="6549390" y="1363979"/>
          <a:ext cx="4594860" cy="279844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483870</xdr:colOff>
      <xdr:row>1</xdr:row>
      <xdr:rowOff>114300</xdr:rowOff>
    </xdr:from>
    <xdr:to>
      <xdr:col>5</xdr:col>
      <xdr:colOff>350520</xdr:colOff>
      <xdr:row>5</xdr:row>
      <xdr:rowOff>136456</xdr:rowOff>
    </xdr:to>
    <xdr:sp macro="" textlink="">
      <xdr:nvSpPr>
        <xdr:cNvPr id="19" name="TextBox 18">
          <a:extLst>
            <a:ext uri="{FF2B5EF4-FFF2-40B4-BE49-F238E27FC236}">
              <a16:creationId xmlns:a16="http://schemas.microsoft.com/office/drawing/2014/main" id="{409B8D36-632E-4720-90D1-D96812D0A911}"/>
            </a:ext>
          </a:extLst>
        </xdr:cNvPr>
        <xdr:cNvSpPr txBox="1"/>
      </xdr:nvSpPr>
      <xdr:spPr>
        <a:xfrm>
          <a:off x="1531620" y="295275"/>
          <a:ext cx="2305050" cy="7460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SALES</a:t>
          </a:r>
          <a:r>
            <a:rPr lang="en-GB" sz="1400" baseline="0">
              <a:solidFill>
                <a:srgbClr val="2F6074"/>
              </a:solidFill>
              <a:latin typeface="Bahnschrift SemiBold SemiConden" panose="020B0502040204020203" pitchFamily="34" charset="0"/>
              <a:ea typeface="+mn-ea"/>
              <a:cs typeface="+mn-cs"/>
            </a:rPr>
            <a:t> BY STATE</a:t>
          </a:r>
          <a:endParaRPr lang="en-GB" sz="1400">
            <a:solidFill>
              <a:srgbClr val="2F6074"/>
            </a:solidFill>
            <a:latin typeface="Bahnschrift SemiBold SemiConden" panose="020B0502040204020203" pitchFamily="34" charset="0"/>
            <a:ea typeface="+mn-ea"/>
            <a:cs typeface="+mn-cs"/>
          </a:endParaRPr>
        </a:p>
      </xdr:txBody>
    </xdr:sp>
    <xdr:clientData/>
  </xdr:twoCellAnchor>
  <xdr:twoCellAnchor>
    <xdr:from>
      <xdr:col>1</xdr:col>
      <xdr:colOff>361950</xdr:colOff>
      <xdr:row>19</xdr:row>
      <xdr:rowOff>95250</xdr:rowOff>
    </xdr:from>
    <xdr:to>
      <xdr:col>5</xdr:col>
      <xdr:colOff>133176</xdr:colOff>
      <xdr:row>38</xdr:row>
      <xdr:rowOff>152400</xdr:rowOff>
    </xdr:to>
    <xdr:sp macro="" textlink="">
      <xdr:nvSpPr>
        <xdr:cNvPr id="20" name="Rectangle: Rounded Corners 19">
          <a:extLst>
            <a:ext uri="{FF2B5EF4-FFF2-40B4-BE49-F238E27FC236}">
              <a16:creationId xmlns:a16="http://schemas.microsoft.com/office/drawing/2014/main" id="{5300E235-F0F2-416E-AEAD-62491E3850A7}"/>
            </a:ext>
          </a:extLst>
        </xdr:cNvPr>
        <xdr:cNvSpPr/>
      </xdr:nvSpPr>
      <xdr:spPr>
        <a:xfrm>
          <a:off x="1409700" y="3533775"/>
          <a:ext cx="2209626" cy="349567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1</xdr:col>
      <xdr:colOff>390525</xdr:colOff>
      <xdr:row>20</xdr:row>
      <xdr:rowOff>22859</xdr:rowOff>
    </xdr:from>
    <xdr:to>
      <xdr:col>5</xdr:col>
      <xdr:colOff>253365</xdr:colOff>
      <xdr:row>24</xdr:row>
      <xdr:rowOff>39300</xdr:rowOff>
    </xdr:to>
    <xdr:sp macro="" textlink="">
      <xdr:nvSpPr>
        <xdr:cNvPr id="21" name="TextBox 20">
          <a:extLst>
            <a:ext uri="{FF2B5EF4-FFF2-40B4-BE49-F238E27FC236}">
              <a16:creationId xmlns:a16="http://schemas.microsoft.com/office/drawing/2014/main" id="{76A8B85D-0667-444F-A6F0-BF106596F00E}"/>
            </a:ext>
          </a:extLst>
        </xdr:cNvPr>
        <xdr:cNvSpPr txBox="1"/>
      </xdr:nvSpPr>
      <xdr:spPr>
        <a:xfrm>
          <a:off x="1438275" y="3642359"/>
          <a:ext cx="2301240" cy="7403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TOP 5</a:t>
          </a:r>
          <a:r>
            <a:rPr lang="en-GB" sz="1400" baseline="0">
              <a:solidFill>
                <a:srgbClr val="2F6074"/>
              </a:solidFill>
              <a:latin typeface="Bahnschrift SemiBold SemiConden" panose="020B0502040204020203" pitchFamily="34" charset="0"/>
              <a:ea typeface="+mn-ea"/>
              <a:cs typeface="+mn-cs"/>
            </a:rPr>
            <a:t> </a:t>
          </a:r>
          <a:r>
            <a:rPr lang="en-GB" sz="1400">
              <a:solidFill>
                <a:srgbClr val="2F6074"/>
              </a:solidFill>
              <a:latin typeface="Bahnschrift SemiBold SemiConden" panose="020B0502040204020203" pitchFamily="34" charset="0"/>
              <a:ea typeface="+mn-ea"/>
              <a:cs typeface="+mn-cs"/>
            </a:rPr>
            <a:t>PROFITABLE CITIES</a:t>
          </a:r>
        </a:p>
      </xdr:txBody>
    </xdr:sp>
    <xdr:clientData/>
  </xdr:twoCellAnchor>
  <xdr:twoCellAnchor>
    <xdr:from>
      <xdr:col>1</xdr:col>
      <xdr:colOff>548640</xdr:colOff>
      <xdr:row>22</xdr:row>
      <xdr:rowOff>85723</xdr:rowOff>
    </xdr:from>
    <xdr:to>
      <xdr:col>3</xdr:col>
      <xdr:colOff>419057</xdr:colOff>
      <xdr:row>25</xdr:row>
      <xdr:rowOff>20955</xdr:rowOff>
    </xdr:to>
    <xdr:sp macro="" textlink="Analysis!D244">
      <xdr:nvSpPr>
        <xdr:cNvPr id="22" name="TextBox 21">
          <a:extLst>
            <a:ext uri="{FF2B5EF4-FFF2-40B4-BE49-F238E27FC236}">
              <a16:creationId xmlns:a16="http://schemas.microsoft.com/office/drawing/2014/main" id="{23530BC6-42A1-4F14-955F-9483E8ED6960}"/>
            </a:ext>
          </a:extLst>
        </xdr:cNvPr>
        <xdr:cNvSpPr txBox="1"/>
      </xdr:nvSpPr>
      <xdr:spPr>
        <a:xfrm>
          <a:off x="1596390" y="4067173"/>
          <a:ext cx="1089617" cy="47815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383555-3F02-422F-AC4B-B2506AE10109}" type="TxLink">
            <a:rPr lang="en-US" sz="1100" b="0" i="0" u="none" strike="noStrike">
              <a:solidFill>
                <a:srgbClr val="8C9090"/>
              </a:solidFill>
              <a:latin typeface="Bahnschrift SemiBold Condensed" panose="020B0502040204020203" pitchFamily="34" charset="0"/>
              <a:ea typeface="Calibri"/>
              <a:cs typeface="Calibri"/>
            </a:rPr>
            <a:pPr marL="0" indent="0"/>
            <a:t>ASHEVILLE</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3</xdr:col>
      <xdr:colOff>588645</xdr:colOff>
      <xdr:row>22</xdr:row>
      <xdr:rowOff>112394</xdr:rowOff>
    </xdr:from>
    <xdr:to>
      <xdr:col>5</xdr:col>
      <xdr:colOff>30279</xdr:colOff>
      <xdr:row>24</xdr:row>
      <xdr:rowOff>74073</xdr:rowOff>
    </xdr:to>
    <xdr:sp macro="" textlink="Analysis!E244">
      <xdr:nvSpPr>
        <xdr:cNvPr id="23" name="TextBox 22">
          <a:extLst>
            <a:ext uri="{FF2B5EF4-FFF2-40B4-BE49-F238E27FC236}">
              <a16:creationId xmlns:a16="http://schemas.microsoft.com/office/drawing/2014/main" id="{7AFA5C46-E321-4E00-8934-07CE15F393FE}"/>
            </a:ext>
          </a:extLst>
        </xdr:cNvPr>
        <xdr:cNvSpPr txBox="1"/>
      </xdr:nvSpPr>
      <xdr:spPr>
        <a:xfrm>
          <a:off x="2855595" y="4093844"/>
          <a:ext cx="660834" cy="3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0194B7-21B7-48A1-8ECD-D9E0E358082C}" type="TxLink">
            <a:rPr lang="en-US" sz="1600" b="0" i="0" u="none" strike="noStrike">
              <a:solidFill>
                <a:srgbClr val="F5836F"/>
              </a:solidFill>
              <a:latin typeface="Bahnschrift SemiBold Condensed" panose="020B0502040204020203" pitchFamily="34" charset="0"/>
              <a:ea typeface="Calibri"/>
              <a:cs typeface="Calibri"/>
            </a:rPr>
            <a:pPr marL="0" indent="0"/>
            <a:t>10%</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1</xdr:col>
      <xdr:colOff>548640</xdr:colOff>
      <xdr:row>25</xdr:row>
      <xdr:rowOff>179069</xdr:rowOff>
    </xdr:from>
    <xdr:to>
      <xdr:col>3</xdr:col>
      <xdr:colOff>420643</xdr:colOff>
      <xdr:row>28</xdr:row>
      <xdr:rowOff>40005</xdr:rowOff>
    </xdr:to>
    <xdr:sp macro="" textlink="Analysis!D245">
      <xdr:nvSpPr>
        <xdr:cNvPr id="24" name="TextBox 23">
          <a:extLst>
            <a:ext uri="{FF2B5EF4-FFF2-40B4-BE49-F238E27FC236}">
              <a16:creationId xmlns:a16="http://schemas.microsoft.com/office/drawing/2014/main" id="{19C173CC-17D6-4A45-9DA9-CFF27B9CF7C3}"/>
            </a:ext>
          </a:extLst>
        </xdr:cNvPr>
        <xdr:cNvSpPr txBox="1"/>
      </xdr:nvSpPr>
      <xdr:spPr>
        <a:xfrm>
          <a:off x="1596390" y="4703444"/>
          <a:ext cx="1091203" cy="4038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7FB42E5-6545-4D44-80A3-D9348B062023}" type="TxLink">
            <a:rPr lang="en-US" sz="1100" b="0" i="0" u="none" strike="noStrike">
              <a:solidFill>
                <a:srgbClr val="8C9090"/>
              </a:solidFill>
              <a:latin typeface="Bahnschrift SemiBold Condensed" panose="020B0502040204020203" pitchFamily="34" charset="0"/>
              <a:ea typeface="Calibri"/>
              <a:cs typeface="Calibri"/>
            </a:rPr>
            <a:pPr marL="0" indent="0"/>
            <a:t>DUNWOODY</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1</xdr:col>
      <xdr:colOff>542925</xdr:colOff>
      <xdr:row>29</xdr:row>
      <xdr:rowOff>76199</xdr:rowOff>
    </xdr:from>
    <xdr:to>
      <xdr:col>3</xdr:col>
      <xdr:colOff>417152</xdr:colOff>
      <xdr:row>31</xdr:row>
      <xdr:rowOff>93345</xdr:rowOff>
    </xdr:to>
    <xdr:sp macro="" textlink="Analysis!D246">
      <xdr:nvSpPr>
        <xdr:cNvPr id="25" name="TextBox 24">
          <a:extLst>
            <a:ext uri="{FF2B5EF4-FFF2-40B4-BE49-F238E27FC236}">
              <a16:creationId xmlns:a16="http://schemas.microsoft.com/office/drawing/2014/main" id="{BA7C76D4-0B8A-417C-89A6-47837F13F493}"/>
            </a:ext>
          </a:extLst>
        </xdr:cNvPr>
        <xdr:cNvSpPr txBox="1"/>
      </xdr:nvSpPr>
      <xdr:spPr>
        <a:xfrm>
          <a:off x="1590675" y="5324474"/>
          <a:ext cx="1093427" cy="379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885C76D-C5A0-49A9-84FB-CB2A0928AE14}" type="TxLink">
            <a:rPr lang="en-US" sz="1100" b="0" i="0" u="none" strike="noStrike">
              <a:solidFill>
                <a:srgbClr val="8C9090"/>
              </a:solidFill>
              <a:latin typeface="Bahnschrift SemiBold Condensed" panose="020B0502040204020203" pitchFamily="34" charset="0"/>
              <a:ea typeface="Calibri"/>
              <a:cs typeface="Calibri"/>
            </a:rPr>
            <a:pPr marL="0" indent="0"/>
            <a:t>PENSACOLA</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3</xdr:col>
      <xdr:colOff>588645</xdr:colOff>
      <xdr:row>25</xdr:row>
      <xdr:rowOff>171450</xdr:rowOff>
    </xdr:from>
    <xdr:to>
      <xdr:col>5</xdr:col>
      <xdr:colOff>20993</xdr:colOff>
      <xdr:row>27</xdr:row>
      <xdr:rowOff>136719</xdr:rowOff>
    </xdr:to>
    <xdr:sp macro="" textlink="Analysis!E245">
      <xdr:nvSpPr>
        <xdr:cNvPr id="26" name="TextBox 25">
          <a:extLst>
            <a:ext uri="{FF2B5EF4-FFF2-40B4-BE49-F238E27FC236}">
              <a16:creationId xmlns:a16="http://schemas.microsoft.com/office/drawing/2014/main" id="{A5BAC19E-B0B0-49CB-9929-5443F55506D3}"/>
            </a:ext>
          </a:extLst>
        </xdr:cNvPr>
        <xdr:cNvSpPr txBox="1"/>
      </xdr:nvSpPr>
      <xdr:spPr>
        <a:xfrm>
          <a:off x="2855595" y="4695825"/>
          <a:ext cx="651548" cy="32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BE0B975-1570-46A6-8D09-D4D5E740EFF6}" type="TxLink">
            <a:rPr lang="en-US" sz="1600" b="0" i="0" u="none" strike="noStrike">
              <a:solidFill>
                <a:srgbClr val="F5836F"/>
              </a:solidFill>
              <a:latin typeface="Bahnschrift SemiBold Condensed" panose="020B0502040204020203" pitchFamily="34" charset="0"/>
              <a:ea typeface="Calibri"/>
              <a:cs typeface="Calibri"/>
            </a:rPr>
            <a:pPr marL="0" indent="0"/>
            <a:t>8%</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3</xdr:col>
      <xdr:colOff>541020</xdr:colOff>
      <xdr:row>29</xdr:row>
      <xdr:rowOff>40005</xdr:rowOff>
    </xdr:from>
    <xdr:to>
      <xdr:col>5</xdr:col>
      <xdr:colOff>1066</xdr:colOff>
      <xdr:row>31</xdr:row>
      <xdr:rowOff>21255</xdr:rowOff>
    </xdr:to>
    <xdr:sp macro="" textlink="Analysis!E246">
      <xdr:nvSpPr>
        <xdr:cNvPr id="27" name="TextBox 26">
          <a:extLst>
            <a:ext uri="{FF2B5EF4-FFF2-40B4-BE49-F238E27FC236}">
              <a16:creationId xmlns:a16="http://schemas.microsoft.com/office/drawing/2014/main" id="{BF1D25CD-6EB5-4FEE-AB92-113FA645154F}"/>
            </a:ext>
          </a:extLst>
        </xdr:cNvPr>
        <xdr:cNvSpPr txBox="1"/>
      </xdr:nvSpPr>
      <xdr:spPr>
        <a:xfrm>
          <a:off x="2807970" y="5288280"/>
          <a:ext cx="679246" cy="343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9C74DF7-1A94-46A9-85E0-BB2C109BB458}" type="TxLink">
            <a:rPr lang="en-US" sz="1600" b="0" i="0" u="none" strike="noStrike">
              <a:solidFill>
                <a:srgbClr val="F5836F"/>
              </a:solidFill>
              <a:latin typeface="Bahnschrift SemiBold Condensed" panose="020B0502040204020203" pitchFamily="34" charset="0"/>
              <a:ea typeface="Calibri"/>
              <a:cs typeface="Calibri"/>
            </a:rPr>
            <a:pPr marL="0" indent="0"/>
            <a:t>33%</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1</xdr:col>
      <xdr:colOff>554355</xdr:colOff>
      <xdr:row>32</xdr:row>
      <xdr:rowOff>85724</xdr:rowOff>
    </xdr:from>
    <xdr:to>
      <xdr:col>3</xdr:col>
      <xdr:colOff>422867</xdr:colOff>
      <xdr:row>34</xdr:row>
      <xdr:rowOff>102870</xdr:rowOff>
    </xdr:to>
    <xdr:sp macro="" textlink="Analysis!D247">
      <xdr:nvSpPr>
        <xdr:cNvPr id="30" name="TextBox 29">
          <a:extLst>
            <a:ext uri="{FF2B5EF4-FFF2-40B4-BE49-F238E27FC236}">
              <a16:creationId xmlns:a16="http://schemas.microsoft.com/office/drawing/2014/main" id="{DC1F73E7-2ABC-402C-AC0C-9762F17A5D1F}"/>
            </a:ext>
          </a:extLst>
        </xdr:cNvPr>
        <xdr:cNvSpPr txBox="1"/>
      </xdr:nvSpPr>
      <xdr:spPr>
        <a:xfrm>
          <a:off x="1602105" y="5876924"/>
          <a:ext cx="1087712" cy="379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7D4C2502-3D9F-4817-A417-7F55ECA67FC0}" type="TxLink">
            <a:rPr lang="en-US" sz="1100" b="0" i="0" u="none" strike="noStrike">
              <a:solidFill>
                <a:srgbClr val="8C9090"/>
              </a:solidFill>
              <a:latin typeface="Bahnschrift SemiBold Condensed" panose="020B0502040204020203" pitchFamily="34" charset="0"/>
              <a:ea typeface="Calibri"/>
              <a:cs typeface="Calibri"/>
            </a:rPr>
            <a:pPr marL="0" indent="0"/>
            <a:t>ROME</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1</xdr:col>
      <xdr:colOff>541020</xdr:colOff>
      <xdr:row>35</xdr:row>
      <xdr:rowOff>59054</xdr:rowOff>
    </xdr:from>
    <xdr:to>
      <xdr:col>3</xdr:col>
      <xdr:colOff>419057</xdr:colOff>
      <xdr:row>37</xdr:row>
      <xdr:rowOff>76200</xdr:rowOff>
    </xdr:to>
    <xdr:sp macro="" textlink="Analysis!D248">
      <xdr:nvSpPr>
        <xdr:cNvPr id="31" name="TextBox 30">
          <a:extLst>
            <a:ext uri="{FF2B5EF4-FFF2-40B4-BE49-F238E27FC236}">
              <a16:creationId xmlns:a16="http://schemas.microsoft.com/office/drawing/2014/main" id="{E870546F-7BEA-4755-A8DE-C0A25B50B1B4}"/>
            </a:ext>
          </a:extLst>
        </xdr:cNvPr>
        <xdr:cNvSpPr txBox="1"/>
      </xdr:nvSpPr>
      <xdr:spPr>
        <a:xfrm>
          <a:off x="1588770" y="6393179"/>
          <a:ext cx="1097237" cy="3790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1C57EF1-6C02-4D9C-97AE-B85A6658CDF4}" type="TxLink">
            <a:rPr lang="en-US" sz="1100" b="0" i="0" u="none" strike="noStrike">
              <a:solidFill>
                <a:srgbClr val="8C9090"/>
              </a:solidFill>
              <a:latin typeface="Bahnschrift SemiBold Condensed" panose="020B0502040204020203" pitchFamily="34" charset="0"/>
              <a:ea typeface="Calibri"/>
              <a:cs typeface="Calibri"/>
            </a:rPr>
            <a:pPr marL="0" indent="0"/>
            <a:t>TAMARAC</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3</xdr:col>
      <xdr:colOff>592455</xdr:colOff>
      <xdr:row>32</xdr:row>
      <xdr:rowOff>66675</xdr:rowOff>
    </xdr:from>
    <xdr:to>
      <xdr:col>5</xdr:col>
      <xdr:colOff>60121</xdr:colOff>
      <xdr:row>34</xdr:row>
      <xdr:rowOff>53640</xdr:rowOff>
    </xdr:to>
    <xdr:sp macro="" textlink="Analysis!E247">
      <xdr:nvSpPr>
        <xdr:cNvPr id="32" name="TextBox 31">
          <a:extLst>
            <a:ext uri="{FF2B5EF4-FFF2-40B4-BE49-F238E27FC236}">
              <a16:creationId xmlns:a16="http://schemas.microsoft.com/office/drawing/2014/main" id="{1F6468AA-6AAE-4F7F-9432-C1D1D8446ADD}"/>
            </a:ext>
          </a:extLst>
        </xdr:cNvPr>
        <xdr:cNvSpPr txBox="1"/>
      </xdr:nvSpPr>
      <xdr:spPr>
        <a:xfrm>
          <a:off x="2859405" y="5857875"/>
          <a:ext cx="686866" cy="3489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B0E4BB6-11D9-43C9-890A-A5459B981F50}" type="TxLink">
            <a:rPr lang="en-US" sz="1600" b="0" i="0" u="none" strike="noStrike">
              <a:solidFill>
                <a:srgbClr val="F5836F"/>
              </a:solidFill>
              <a:latin typeface="Bahnschrift SemiBold Condensed" panose="020B0502040204020203" pitchFamily="34" charset="0"/>
              <a:ea typeface="Calibri"/>
              <a:cs typeface="Calibri"/>
            </a:rPr>
            <a:pPr marL="0" indent="0"/>
            <a:t>8%</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3</xdr:col>
      <xdr:colOff>588645</xdr:colOff>
      <xdr:row>35</xdr:row>
      <xdr:rowOff>15240</xdr:rowOff>
    </xdr:from>
    <xdr:to>
      <xdr:col>5</xdr:col>
      <xdr:colOff>58216</xdr:colOff>
      <xdr:row>37</xdr:row>
      <xdr:rowOff>300</xdr:rowOff>
    </xdr:to>
    <xdr:sp macro="" textlink="Analysis!E248">
      <xdr:nvSpPr>
        <xdr:cNvPr id="33" name="TextBox 32">
          <a:extLst>
            <a:ext uri="{FF2B5EF4-FFF2-40B4-BE49-F238E27FC236}">
              <a16:creationId xmlns:a16="http://schemas.microsoft.com/office/drawing/2014/main" id="{D32EA087-6F39-43F0-BC52-8055339C8098}"/>
            </a:ext>
          </a:extLst>
        </xdr:cNvPr>
        <xdr:cNvSpPr txBox="1"/>
      </xdr:nvSpPr>
      <xdr:spPr>
        <a:xfrm>
          <a:off x="2855595" y="6349365"/>
          <a:ext cx="688771" cy="3470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6E13F9C0-0132-4DEB-93CA-E94C9F71076D}" type="TxLink">
            <a:rPr lang="en-US" sz="1600" b="0" i="0" u="none" strike="noStrike">
              <a:solidFill>
                <a:srgbClr val="F5836F"/>
              </a:solidFill>
              <a:latin typeface="Bahnschrift SemiBold Condensed" panose="020B0502040204020203" pitchFamily="34" charset="0"/>
              <a:ea typeface="Calibri"/>
              <a:cs typeface="Calibri"/>
            </a:rPr>
            <a:pPr marL="0" indent="0"/>
            <a:t>6%</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10</xdr:col>
      <xdr:colOff>377190</xdr:colOff>
      <xdr:row>9</xdr:row>
      <xdr:rowOff>177166</xdr:rowOff>
    </xdr:from>
    <xdr:to>
      <xdr:col>16</xdr:col>
      <xdr:colOff>544830</xdr:colOff>
      <xdr:row>22</xdr:row>
      <xdr:rowOff>160021</xdr:rowOff>
    </xdr:to>
    <xdr:graphicFrame macro="">
      <xdr:nvGraphicFramePr>
        <xdr:cNvPr id="35" name="Chart 34">
          <a:extLst>
            <a:ext uri="{FF2B5EF4-FFF2-40B4-BE49-F238E27FC236}">
              <a16:creationId xmlns:a16="http://schemas.microsoft.com/office/drawing/2014/main" id="{FA1FA67E-81E8-4124-856A-780B0BD71A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xdr:col>
      <xdr:colOff>438150</xdr:colOff>
      <xdr:row>19</xdr:row>
      <xdr:rowOff>104775</xdr:rowOff>
    </xdr:from>
    <xdr:to>
      <xdr:col>9</xdr:col>
      <xdr:colOff>209376</xdr:colOff>
      <xdr:row>38</xdr:row>
      <xdr:rowOff>169545</xdr:rowOff>
    </xdr:to>
    <xdr:sp macro="" textlink="">
      <xdr:nvSpPr>
        <xdr:cNvPr id="36" name="Rectangle: Rounded Corners 35">
          <a:extLst>
            <a:ext uri="{FF2B5EF4-FFF2-40B4-BE49-F238E27FC236}">
              <a16:creationId xmlns:a16="http://schemas.microsoft.com/office/drawing/2014/main" id="{B511377E-CAF9-4734-88F8-6DA9CC6EBFB9}"/>
            </a:ext>
          </a:extLst>
        </xdr:cNvPr>
        <xdr:cNvSpPr/>
      </xdr:nvSpPr>
      <xdr:spPr>
        <a:xfrm>
          <a:off x="3924300" y="3543300"/>
          <a:ext cx="2209626" cy="3503295"/>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GB" sz="1100">
            <a:solidFill>
              <a:schemeClr val="lt1"/>
            </a:solidFill>
            <a:latin typeface="+mn-lt"/>
            <a:ea typeface="+mn-ea"/>
            <a:cs typeface="+mn-cs"/>
          </a:endParaRPr>
        </a:p>
      </xdr:txBody>
    </xdr:sp>
    <xdr:clientData/>
  </xdr:twoCellAnchor>
  <xdr:twoCellAnchor>
    <xdr:from>
      <xdr:col>5</xdr:col>
      <xdr:colOff>472440</xdr:colOff>
      <xdr:row>20</xdr:row>
      <xdr:rowOff>32384</xdr:rowOff>
    </xdr:from>
    <xdr:to>
      <xdr:col>9</xdr:col>
      <xdr:colOff>321945</xdr:colOff>
      <xdr:row>24</xdr:row>
      <xdr:rowOff>56445</xdr:rowOff>
    </xdr:to>
    <xdr:sp macro="" textlink="">
      <xdr:nvSpPr>
        <xdr:cNvPr id="37" name="TextBox 36">
          <a:extLst>
            <a:ext uri="{FF2B5EF4-FFF2-40B4-BE49-F238E27FC236}">
              <a16:creationId xmlns:a16="http://schemas.microsoft.com/office/drawing/2014/main" id="{4745C0E9-21C8-42BD-9FF5-1DBC402A0BA0}"/>
            </a:ext>
          </a:extLst>
        </xdr:cNvPr>
        <xdr:cNvSpPr txBox="1"/>
      </xdr:nvSpPr>
      <xdr:spPr>
        <a:xfrm>
          <a:off x="3958590" y="3651884"/>
          <a:ext cx="2287905" cy="747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BOTTOM 5</a:t>
          </a:r>
          <a:r>
            <a:rPr lang="en-GB" sz="1400" baseline="0">
              <a:solidFill>
                <a:srgbClr val="2F6074"/>
              </a:solidFill>
              <a:latin typeface="Bahnschrift SemiBold SemiConden" panose="020B0502040204020203" pitchFamily="34" charset="0"/>
              <a:ea typeface="+mn-ea"/>
              <a:cs typeface="+mn-cs"/>
            </a:rPr>
            <a:t> </a:t>
          </a:r>
          <a:r>
            <a:rPr lang="en-GB" sz="1400">
              <a:solidFill>
                <a:srgbClr val="2F6074"/>
              </a:solidFill>
              <a:latin typeface="Bahnschrift SemiBold SemiConden" panose="020B0502040204020203" pitchFamily="34" charset="0"/>
              <a:ea typeface="+mn-ea"/>
              <a:cs typeface="+mn-cs"/>
            </a:rPr>
            <a:t>CITIES</a:t>
          </a:r>
        </a:p>
      </xdr:txBody>
    </xdr:sp>
    <xdr:clientData/>
  </xdr:twoCellAnchor>
  <xdr:twoCellAnchor>
    <xdr:from>
      <xdr:col>6</xdr:col>
      <xdr:colOff>15240</xdr:colOff>
      <xdr:row>22</xdr:row>
      <xdr:rowOff>108583</xdr:rowOff>
    </xdr:from>
    <xdr:to>
      <xdr:col>7</xdr:col>
      <xdr:colOff>499067</xdr:colOff>
      <xdr:row>25</xdr:row>
      <xdr:rowOff>30480</xdr:rowOff>
    </xdr:to>
    <xdr:sp macro="" textlink="Analysis!C252">
      <xdr:nvSpPr>
        <xdr:cNvPr id="38" name="TextBox 37">
          <a:extLst>
            <a:ext uri="{FF2B5EF4-FFF2-40B4-BE49-F238E27FC236}">
              <a16:creationId xmlns:a16="http://schemas.microsoft.com/office/drawing/2014/main" id="{3B288943-2783-41F1-8321-726B2317923F}"/>
            </a:ext>
          </a:extLst>
        </xdr:cNvPr>
        <xdr:cNvSpPr txBox="1"/>
      </xdr:nvSpPr>
      <xdr:spPr>
        <a:xfrm>
          <a:off x="4110990" y="4090033"/>
          <a:ext cx="1093427" cy="46482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845AD86-212E-424B-9EA4-8BFB676A7E9F}" type="TxLink">
            <a:rPr lang="en-US" sz="1100" b="0" i="0" u="none" strike="noStrike">
              <a:solidFill>
                <a:srgbClr val="8C9090"/>
              </a:solidFill>
              <a:latin typeface="Bahnschrift SemiBold Condensed" panose="020B0502040204020203" pitchFamily="34" charset="0"/>
              <a:ea typeface="Calibri"/>
              <a:cs typeface="Calibri"/>
            </a:rPr>
            <a:pPr marL="0" indent="0"/>
            <a:t>BELLE GLADE</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8</xdr:col>
      <xdr:colOff>55245</xdr:colOff>
      <xdr:row>22</xdr:row>
      <xdr:rowOff>125729</xdr:rowOff>
    </xdr:from>
    <xdr:to>
      <xdr:col>9</xdr:col>
      <xdr:colOff>104574</xdr:colOff>
      <xdr:row>24</xdr:row>
      <xdr:rowOff>87408</xdr:rowOff>
    </xdr:to>
    <xdr:sp macro="" textlink="Analysis!D252">
      <xdr:nvSpPr>
        <xdr:cNvPr id="39" name="TextBox 38">
          <a:extLst>
            <a:ext uri="{FF2B5EF4-FFF2-40B4-BE49-F238E27FC236}">
              <a16:creationId xmlns:a16="http://schemas.microsoft.com/office/drawing/2014/main" id="{98B3F5C1-881C-4472-8194-2E258DC87FB1}"/>
            </a:ext>
          </a:extLst>
        </xdr:cNvPr>
        <xdr:cNvSpPr txBox="1"/>
      </xdr:nvSpPr>
      <xdr:spPr>
        <a:xfrm>
          <a:off x="5370195" y="4107179"/>
          <a:ext cx="658929" cy="3236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30D7B76-E4ED-4584-B95F-FE32598FB4B6}" type="TxLink">
            <a:rPr lang="en-US" sz="1600" b="0" i="0" u="none" strike="noStrike">
              <a:solidFill>
                <a:srgbClr val="F5836F"/>
              </a:solidFill>
              <a:latin typeface="Bahnschrift SemiBold Condensed" panose="020B0502040204020203" pitchFamily="34" charset="0"/>
              <a:ea typeface="Calibri"/>
              <a:cs typeface="Calibri"/>
            </a:rPr>
            <a:pPr marL="0" indent="0"/>
            <a:t>-10%</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6</xdr:col>
      <xdr:colOff>15240</xdr:colOff>
      <xdr:row>25</xdr:row>
      <xdr:rowOff>180974</xdr:rowOff>
    </xdr:from>
    <xdr:to>
      <xdr:col>7</xdr:col>
      <xdr:colOff>504463</xdr:colOff>
      <xdr:row>28</xdr:row>
      <xdr:rowOff>57150</xdr:rowOff>
    </xdr:to>
    <xdr:sp macro="" textlink="Analysis!C253">
      <xdr:nvSpPr>
        <xdr:cNvPr id="40" name="TextBox 39">
          <a:extLst>
            <a:ext uri="{FF2B5EF4-FFF2-40B4-BE49-F238E27FC236}">
              <a16:creationId xmlns:a16="http://schemas.microsoft.com/office/drawing/2014/main" id="{EC4111E1-A4FA-422A-8596-59F834B5A84B}"/>
            </a:ext>
          </a:extLst>
        </xdr:cNvPr>
        <xdr:cNvSpPr txBox="1"/>
      </xdr:nvSpPr>
      <xdr:spPr>
        <a:xfrm>
          <a:off x="4110990" y="4705349"/>
          <a:ext cx="1098823" cy="419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78FC248-4859-4BB6-A83D-4D32AD7E090D}" type="TxLink">
            <a:rPr lang="en-US" sz="1100" b="0" i="0" u="none" strike="noStrike">
              <a:solidFill>
                <a:srgbClr val="8C9090"/>
              </a:solidFill>
              <a:latin typeface="Bahnschrift SemiBold Condensed" panose="020B0502040204020203" pitchFamily="34" charset="0"/>
              <a:ea typeface="Calibri"/>
              <a:cs typeface="Calibri"/>
            </a:rPr>
            <a:pPr marL="0" indent="0"/>
            <a:t>KISSIMMEE</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6</xdr:col>
      <xdr:colOff>15240</xdr:colOff>
      <xdr:row>29</xdr:row>
      <xdr:rowOff>89534</xdr:rowOff>
    </xdr:from>
    <xdr:to>
      <xdr:col>7</xdr:col>
      <xdr:colOff>497162</xdr:colOff>
      <xdr:row>31</xdr:row>
      <xdr:rowOff>102870</xdr:rowOff>
    </xdr:to>
    <xdr:sp macro="" textlink="Analysis!C254">
      <xdr:nvSpPr>
        <xdr:cNvPr id="41" name="TextBox 40">
          <a:extLst>
            <a:ext uri="{FF2B5EF4-FFF2-40B4-BE49-F238E27FC236}">
              <a16:creationId xmlns:a16="http://schemas.microsoft.com/office/drawing/2014/main" id="{2586C6FC-492A-47CE-B98D-31D27CD166F4}"/>
            </a:ext>
          </a:extLst>
        </xdr:cNvPr>
        <xdr:cNvSpPr txBox="1"/>
      </xdr:nvSpPr>
      <xdr:spPr>
        <a:xfrm>
          <a:off x="4110990" y="5337809"/>
          <a:ext cx="1091522" cy="3752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1D5F10B-D700-48D7-BC79-0FC1F6CB5341}" type="TxLink">
            <a:rPr lang="en-US" sz="1100" b="0" i="0" u="none" strike="noStrike">
              <a:solidFill>
                <a:srgbClr val="8C9090"/>
              </a:solidFill>
              <a:latin typeface="Bahnschrift SemiBold Condensed" panose="020B0502040204020203" pitchFamily="34" charset="0"/>
              <a:ea typeface="Calibri"/>
              <a:cs typeface="Calibri"/>
            </a:rPr>
            <a:pPr marL="0" indent="0"/>
            <a:t>OWENSBORO</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8</xdr:col>
      <xdr:colOff>55245</xdr:colOff>
      <xdr:row>26</xdr:row>
      <xdr:rowOff>0</xdr:rowOff>
    </xdr:from>
    <xdr:to>
      <xdr:col>9</xdr:col>
      <xdr:colOff>97193</xdr:colOff>
      <xdr:row>27</xdr:row>
      <xdr:rowOff>146244</xdr:rowOff>
    </xdr:to>
    <xdr:sp macro="" textlink="Analysis!D253">
      <xdr:nvSpPr>
        <xdr:cNvPr id="42" name="TextBox 41">
          <a:extLst>
            <a:ext uri="{FF2B5EF4-FFF2-40B4-BE49-F238E27FC236}">
              <a16:creationId xmlns:a16="http://schemas.microsoft.com/office/drawing/2014/main" id="{C36F33AD-3A32-4577-A420-2933FC8450F7}"/>
            </a:ext>
          </a:extLst>
        </xdr:cNvPr>
        <xdr:cNvSpPr txBox="1"/>
      </xdr:nvSpPr>
      <xdr:spPr>
        <a:xfrm>
          <a:off x="5370195" y="4705350"/>
          <a:ext cx="651548" cy="3272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894EA06B-3FCD-4822-B89D-ABF1E71AEC86}" type="TxLink">
            <a:rPr lang="en-US" sz="1600" b="0" i="0" u="none" strike="noStrike">
              <a:solidFill>
                <a:srgbClr val="F5836F"/>
              </a:solidFill>
              <a:latin typeface="Bahnschrift SemiBold Condensed" panose="020B0502040204020203" pitchFamily="34" charset="0"/>
              <a:ea typeface="Calibri"/>
              <a:cs typeface="Calibri"/>
            </a:rPr>
            <a:pPr marL="0" indent="0"/>
            <a:t>-18%</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8</xdr:col>
      <xdr:colOff>20955</xdr:colOff>
      <xdr:row>29</xdr:row>
      <xdr:rowOff>57150</xdr:rowOff>
    </xdr:from>
    <xdr:to>
      <xdr:col>9</xdr:col>
      <xdr:colOff>84886</xdr:colOff>
      <xdr:row>31</xdr:row>
      <xdr:rowOff>30780</xdr:rowOff>
    </xdr:to>
    <xdr:sp macro="" textlink="Analysis!D254">
      <xdr:nvSpPr>
        <xdr:cNvPr id="43" name="TextBox 42">
          <a:extLst>
            <a:ext uri="{FF2B5EF4-FFF2-40B4-BE49-F238E27FC236}">
              <a16:creationId xmlns:a16="http://schemas.microsoft.com/office/drawing/2014/main" id="{CC5AD3CD-93F9-49B8-8183-CA5527214851}"/>
            </a:ext>
          </a:extLst>
        </xdr:cNvPr>
        <xdr:cNvSpPr txBox="1"/>
      </xdr:nvSpPr>
      <xdr:spPr>
        <a:xfrm>
          <a:off x="5335905" y="5305425"/>
          <a:ext cx="673531" cy="3355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47D1F4F5-F7A1-41F6-8F1E-321F7F926392}" type="TxLink">
            <a:rPr lang="en-US" sz="1600" b="0" i="0" u="none" strike="noStrike">
              <a:solidFill>
                <a:srgbClr val="F5836F"/>
              </a:solidFill>
              <a:latin typeface="Bahnschrift SemiBold Condensed" panose="020B0502040204020203" pitchFamily="34" charset="0"/>
              <a:ea typeface="Calibri"/>
              <a:cs typeface="Calibri"/>
            </a:rPr>
            <a:pPr marL="0" indent="0"/>
            <a:t>-11%</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6</xdr:col>
      <xdr:colOff>20955</xdr:colOff>
      <xdr:row>32</xdr:row>
      <xdr:rowOff>108584</xdr:rowOff>
    </xdr:from>
    <xdr:to>
      <xdr:col>7</xdr:col>
      <xdr:colOff>506687</xdr:colOff>
      <xdr:row>34</xdr:row>
      <xdr:rowOff>110490</xdr:rowOff>
    </xdr:to>
    <xdr:sp macro="" textlink="Analysis!C255">
      <xdr:nvSpPr>
        <xdr:cNvPr id="44" name="TextBox 43">
          <a:extLst>
            <a:ext uri="{FF2B5EF4-FFF2-40B4-BE49-F238E27FC236}">
              <a16:creationId xmlns:a16="http://schemas.microsoft.com/office/drawing/2014/main" id="{2025A3B9-F849-479F-A3F2-0A3EC5CCF9EE}"/>
            </a:ext>
          </a:extLst>
        </xdr:cNvPr>
        <xdr:cNvSpPr txBox="1"/>
      </xdr:nvSpPr>
      <xdr:spPr>
        <a:xfrm>
          <a:off x="4116705" y="5899784"/>
          <a:ext cx="1095332" cy="36385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C7142068-BA71-45A2-8D1A-965C8F77A8E1}" type="TxLink">
            <a:rPr lang="en-US" sz="1100" b="0" i="0" u="none" strike="noStrike">
              <a:solidFill>
                <a:srgbClr val="8C9090"/>
              </a:solidFill>
              <a:latin typeface="Bahnschrift SemiBold Condensed" panose="020B0502040204020203" pitchFamily="34" charset="0"/>
              <a:ea typeface="Calibri"/>
              <a:cs typeface="Calibri"/>
            </a:rPr>
            <a:pPr marL="0" indent="0"/>
            <a:t>POMONA</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6</xdr:col>
      <xdr:colOff>20955</xdr:colOff>
      <xdr:row>35</xdr:row>
      <xdr:rowOff>68579</xdr:rowOff>
    </xdr:from>
    <xdr:to>
      <xdr:col>7</xdr:col>
      <xdr:colOff>499067</xdr:colOff>
      <xdr:row>37</xdr:row>
      <xdr:rowOff>93345</xdr:rowOff>
    </xdr:to>
    <xdr:sp macro="" textlink="Analysis!C256">
      <xdr:nvSpPr>
        <xdr:cNvPr id="45" name="TextBox 44">
          <a:extLst>
            <a:ext uri="{FF2B5EF4-FFF2-40B4-BE49-F238E27FC236}">
              <a16:creationId xmlns:a16="http://schemas.microsoft.com/office/drawing/2014/main" id="{8CEB6D95-84CD-4002-8CAC-39F97982F23A}"/>
            </a:ext>
          </a:extLst>
        </xdr:cNvPr>
        <xdr:cNvSpPr txBox="1"/>
      </xdr:nvSpPr>
      <xdr:spPr>
        <a:xfrm>
          <a:off x="4116705" y="6402704"/>
          <a:ext cx="1087712" cy="38671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BA66B17E-B652-468D-AB0D-315B7009322F}" type="TxLink">
            <a:rPr lang="en-US" sz="1100" b="0" i="0" u="none" strike="noStrike">
              <a:solidFill>
                <a:srgbClr val="8C9090"/>
              </a:solidFill>
              <a:latin typeface="Bahnschrift SemiBold Condensed" panose="020B0502040204020203" pitchFamily="34" charset="0"/>
              <a:ea typeface="Calibri"/>
              <a:cs typeface="Calibri"/>
            </a:rPr>
            <a:pPr marL="0" indent="0"/>
            <a:t>SUNRISE</a:t>
          </a:fld>
          <a:endParaRPr lang="en-GB" sz="1100" b="0" i="0" u="none" strike="noStrike">
            <a:solidFill>
              <a:srgbClr val="8C9090"/>
            </a:solidFill>
            <a:latin typeface="Bahnschrift SemiBold Condensed" panose="020B0502040204020203" pitchFamily="34" charset="0"/>
            <a:ea typeface="Calibri"/>
            <a:cs typeface="Calibri"/>
          </a:endParaRPr>
        </a:p>
      </xdr:txBody>
    </xdr:sp>
    <xdr:clientData/>
  </xdr:twoCellAnchor>
  <xdr:twoCellAnchor>
    <xdr:from>
      <xdr:col>8</xdr:col>
      <xdr:colOff>59055</xdr:colOff>
      <xdr:row>32</xdr:row>
      <xdr:rowOff>74295</xdr:rowOff>
    </xdr:from>
    <xdr:to>
      <xdr:col>9</xdr:col>
      <xdr:colOff>136321</xdr:colOff>
      <xdr:row>34</xdr:row>
      <xdr:rowOff>63165</xdr:rowOff>
    </xdr:to>
    <xdr:sp macro="" textlink="Analysis!D255">
      <xdr:nvSpPr>
        <xdr:cNvPr id="46" name="TextBox 45">
          <a:extLst>
            <a:ext uri="{FF2B5EF4-FFF2-40B4-BE49-F238E27FC236}">
              <a16:creationId xmlns:a16="http://schemas.microsoft.com/office/drawing/2014/main" id="{A8BD304A-896D-4F50-A00E-E250FD6E4494}"/>
            </a:ext>
          </a:extLst>
        </xdr:cNvPr>
        <xdr:cNvSpPr txBox="1"/>
      </xdr:nvSpPr>
      <xdr:spPr>
        <a:xfrm>
          <a:off x="5374005" y="5865495"/>
          <a:ext cx="686866" cy="3508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2AF91881-11C6-421A-9670-28A611B2B62A}" type="TxLink">
            <a:rPr lang="en-US" sz="1600" b="0" i="0" u="none" strike="noStrike">
              <a:solidFill>
                <a:srgbClr val="F5836F"/>
              </a:solidFill>
              <a:latin typeface="Bahnschrift SemiBold Condensed" panose="020B0502040204020203" pitchFamily="34" charset="0"/>
              <a:ea typeface="Calibri"/>
              <a:cs typeface="Calibri"/>
            </a:rPr>
            <a:pPr marL="0" indent="0"/>
            <a:t>-17%</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8</xdr:col>
      <xdr:colOff>55245</xdr:colOff>
      <xdr:row>35</xdr:row>
      <xdr:rowOff>24765</xdr:rowOff>
    </xdr:from>
    <xdr:to>
      <xdr:col>9</xdr:col>
      <xdr:colOff>134416</xdr:colOff>
      <xdr:row>37</xdr:row>
      <xdr:rowOff>17445</xdr:rowOff>
    </xdr:to>
    <xdr:sp macro="" textlink="Analysis!D256">
      <xdr:nvSpPr>
        <xdr:cNvPr id="47" name="TextBox 46">
          <a:extLst>
            <a:ext uri="{FF2B5EF4-FFF2-40B4-BE49-F238E27FC236}">
              <a16:creationId xmlns:a16="http://schemas.microsoft.com/office/drawing/2014/main" id="{C61497CA-C369-42D7-B3CF-8EED439992E1}"/>
            </a:ext>
          </a:extLst>
        </xdr:cNvPr>
        <xdr:cNvSpPr txBox="1"/>
      </xdr:nvSpPr>
      <xdr:spPr>
        <a:xfrm>
          <a:off x="5370195" y="6358890"/>
          <a:ext cx="688771" cy="354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DDCD1B4D-054E-4AFC-AE3F-F615E0C85844}" type="TxLink">
            <a:rPr lang="en-US" sz="1600" b="0" i="0" u="none" strike="noStrike">
              <a:solidFill>
                <a:srgbClr val="F5836F"/>
              </a:solidFill>
              <a:latin typeface="Bahnschrift SemiBold Condensed" panose="020B0502040204020203" pitchFamily="34" charset="0"/>
              <a:ea typeface="Calibri"/>
              <a:cs typeface="Calibri"/>
            </a:rPr>
            <a:pPr marL="0" indent="0"/>
            <a:t>-12%</a:t>
          </a:fld>
          <a:endParaRPr lang="en-GB" sz="1600" b="0" i="0" u="none" strike="noStrike">
            <a:solidFill>
              <a:srgbClr val="F5836F"/>
            </a:solidFill>
            <a:latin typeface="Bahnschrift SemiBold Condensed" panose="020B0502040204020203" pitchFamily="34" charset="0"/>
            <a:ea typeface="Calibri"/>
            <a:cs typeface="Calibri"/>
          </a:endParaRPr>
        </a:p>
      </xdr:txBody>
    </xdr:sp>
    <xdr:clientData/>
  </xdr:twoCellAnchor>
  <xdr:twoCellAnchor>
    <xdr:from>
      <xdr:col>9</xdr:col>
      <xdr:colOff>523876</xdr:colOff>
      <xdr:row>24</xdr:row>
      <xdr:rowOff>11430</xdr:rowOff>
    </xdr:from>
    <xdr:to>
      <xdr:col>13</xdr:col>
      <xdr:colOff>483871</xdr:colOff>
      <xdr:row>38</xdr:row>
      <xdr:rowOff>104776</xdr:rowOff>
    </xdr:to>
    <xdr:sp macro="" textlink="">
      <xdr:nvSpPr>
        <xdr:cNvPr id="48" name="Rectangle: Rounded Corners 47">
          <a:extLst>
            <a:ext uri="{FF2B5EF4-FFF2-40B4-BE49-F238E27FC236}">
              <a16:creationId xmlns:a16="http://schemas.microsoft.com/office/drawing/2014/main" id="{B33A5E23-FB9D-4F0A-A5AA-0046A5AF2BD3}"/>
            </a:ext>
          </a:extLst>
        </xdr:cNvPr>
        <xdr:cNvSpPr/>
      </xdr:nvSpPr>
      <xdr:spPr>
        <a:xfrm>
          <a:off x="6448426" y="4354830"/>
          <a:ext cx="2398395" cy="2626996"/>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47625</xdr:colOff>
      <xdr:row>24</xdr:row>
      <xdr:rowOff>116206</xdr:rowOff>
    </xdr:from>
    <xdr:to>
      <xdr:col>17</xdr:col>
      <xdr:colOff>390917</xdr:colOff>
      <xdr:row>30</xdr:row>
      <xdr:rowOff>76201</xdr:rowOff>
    </xdr:to>
    <xdr:sp macro="" textlink="">
      <xdr:nvSpPr>
        <xdr:cNvPr id="49" name="Rectangle: Rounded Corners 48">
          <a:extLst>
            <a:ext uri="{FF2B5EF4-FFF2-40B4-BE49-F238E27FC236}">
              <a16:creationId xmlns:a16="http://schemas.microsoft.com/office/drawing/2014/main" id="{6326E7BF-7921-4BBA-96A5-F7F600EEF5E7}"/>
            </a:ext>
          </a:extLst>
        </xdr:cNvPr>
        <xdr:cNvSpPr/>
      </xdr:nvSpPr>
      <xdr:spPr>
        <a:xfrm>
          <a:off x="9020175" y="4459606"/>
          <a:ext cx="2172092" cy="1045845"/>
        </a:xfrm>
        <a:prstGeom prst="roundRect">
          <a:avLst/>
        </a:prstGeom>
        <a:solidFill>
          <a:srgbClr val="EFA829"/>
        </a:solidFill>
        <a:ln>
          <a:solidFill>
            <a:srgbClr val="EFA82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59055</xdr:colOff>
      <xdr:row>31</xdr:row>
      <xdr:rowOff>106681</xdr:rowOff>
    </xdr:from>
    <xdr:to>
      <xdr:col>17</xdr:col>
      <xdr:colOff>402347</xdr:colOff>
      <xdr:row>37</xdr:row>
      <xdr:rowOff>66676</xdr:rowOff>
    </xdr:to>
    <xdr:sp macro="" textlink="">
      <xdr:nvSpPr>
        <xdr:cNvPr id="50" name="Rectangle: Rounded Corners 49">
          <a:extLst>
            <a:ext uri="{FF2B5EF4-FFF2-40B4-BE49-F238E27FC236}">
              <a16:creationId xmlns:a16="http://schemas.microsoft.com/office/drawing/2014/main" id="{8F8C2D70-16FE-4C58-97E1-D44F32F96466}"/>
            </a:ext>
          </a:extLst>
        </xdr:cNvPr>
        <xdr:cNvSpPr/>
      </xdr:nvSpPr>
      <xdr:spPr>
        <a:xfrm>
          <a:off x="9031605" y="5716906"/>
          <a:ext cx="2172092" cy="1045845"/>
        </a:xfrm>
        <a:prstGeom prst="roundRect">
          <a:avLst/>
        </a:prstGeom>
        <a:solidFill>
          <a:srgbClr val="03C6A1"/>
        </a:solidFill>
        <a:ln>
          <a:solidFill>
            <a:srgbClr val="03C6A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142875</xdr:colOff>
      <xdr:row>26</xdr:row>
      <xdr:rowOff>158115</xdr:rowOff>
    </xdr:from>
    <xdr:to>
      <xdr:col>17</xdr:col>
      <xdr:colOff>226019</xdr:colOff>
      <xdr:row>29</xdr:row>
      <xdr:rowOff>158115</xdr:rowOff>
    </xdr:to>
    <xdr:sp macro="" textlink="Analysis!D260">
      <xdr:nvSpPr>
        <xdr:cNvPr id="51" name="TextBox 50">
          <a:extLst>
            <a:ext uri="{FF2B5EF4-FFF2-40B4-BE49-F238E27FC236}">
              <a16:creationId xmlns:a16="http://schemas.microsoft.com/office/drawing/2014/main" id="{E7C75535-BF8E-4E15-ACC5-4AE20E0657EA}"/>
            </a:ext>
          </a:extLst>
        </xdr:cNvPr>
        <xdr:cNvSpPr txBox="1"/>
      </xdr:nvSpPr>
      <xdr:spPr>
        <a:xfrm>
          <a:off x="9115425" y="4863465"/>
          <a:ext cx="191194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D6D83F3F-067F-4A07-8E8A-FDE589231BC3}" type="TxLink">
            <a:rPr lang="en-US" sz="2400" b="0">
              <a:solidFill>
                <a:schemeClr val="bg1"/>
              </a:solidFill>
              <a:latin typeface="Bahnschrift SemiBold SemiConden" panose="020B0502040204020203" pitchFamily="34" charset="0"/>
              <a:ea typeface="+mn-ea"/>
              <a:cs typeface="+mn-cs"/>
            </a:rPr>
            <a:pPr marL="0" indent="0" algn="l"/>
            <a:t>$19,84,464</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14</xdr:col>
      <xdr:colOff>179070</xdr:colOff>
      <xdr:row>33</xdr:row>
      <xdr:rowOff>131445</xdr:rowOff>
    </xdr:from>
    <xdr:to>
      <xdr:col>17</xdr:col>
      <xdr:colOff>266024</xdr:colOff>
      <xdr:row>36</xdr:row>
      <xdr:rowOff>131445</xdr:rowOff>
    </xdr:to>
    <xdr:sp macro="" textlink="Analysis!D261">
      <xdr:nvSpPr>
        <xdr:cNvPr id="52" name="TextBox 51">
          <a:extLst>
            <a:ext uri="{FF2B5EF4-FFF2-40B4-BE49-F238E27FC236}">
              <a16:creationId xmlns:a16="http://schemas.microsoft.com/office/drawing/2014/main" id="{BB975814-A29E-4010-A948-ECB04CF7F9E2}"/>
            </a:ext>
          </a:extLst>
        </xdr:cNvPr>
        <xdr:cNvSpPr txBox="1"/>
      </xdr:nvSpPr>
      <xdr:spPr>
        <a:xfrm>
          <a:off x="9151620" y="6103620"/>
          <a:ext cx="1915754" cy="542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fld id="{B753131F-E0A3-4541-A579-A4FD5980FBC7}" type="TxLink">
            <a:rPr lang="en-US" sz="2400" b="0">
              <a:solidFill>
                <a:schemeClr val="bg1"/>
              </a:solidFill>
              <a:latin typeface="Bahnschrift SemiBold SemiConden" panose="020B0502040204020203" pitchFamily="34" charset="0"/>
              <a:ea typeface="+mn-ea"/>
              <a:cs typeface="+mn-cs"/>
            </a:rPr>
            <a:pPr marL="0" indent="0" algn="l"/>
            <a:t>$1,410</a:t>
          </a:fld>
          <a:endParaRPr lang="en-GB" sz="2400" b="0">
            <a:solidFill>
              <a:schemeClr val="bg1"/>
            </a:solidFill>
            <a:latin typeface="Bahnschrift SemiBold SemiConden" panose="020B0502040204020203" pitchFamily="34" charset="0"/>
            <a:ea typeface="+mn-ea"/>
            <a:cs typeface="+mn-cs"/>
          </a:endParaRPr>
        </a:p>
      </xdr:txBody>
    </xdr:sp>
    <xdr:clientData/>
  </xdr:twoCellAnchor>
  <xdr:twoCellAnchor>
    <xdr:from>
      <xdr:col>14</xdr:col>
      <xdr:colOff>104775</xdr:colOff>
      <xdr:row>25</xdr:row>
      <xdr:rowOff>1905</xdr:rowOff>
    </xdr:from>
    <xdr:to>
      <xdr:col>18</xdr:col>
      <xdr:colOff>245745</xdr:colOff>
      <xdr:row>26</xdr:row>
      <xdr:rowOff>120015</xdr:rowOff>
    </xdr:to>
    <xdr:sp macro="" textlink="">
      <xdr:nvSpPr>
        <xdr:cNvPr id="53" name="TextBox 52">
          <a:extLst>
            <a:ext uri="{FF2B5EF4-FFF2-40B4-BE49-F238E27FC236}">
              <a16:creationId xmlns:a16="http://schemas.microsoft.com/office/drawing/2014/main" id="{CEA5A588-5D3B-47CB-8E77-873D6ABB4856}"/>
            </a:ext>
          </a:extLst>
        </xdr:cNvPr>
        <xdr:cNvSpPr txBox="1"/>
      </xdr:nvSpPr>
      <xdr:spPr>
        <a:xfrm>
          <a:off x="9077325" y="4526280"/>
          <a:ext cx="2579370" cy="299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TOTAL REVENUE</a:t>
          </a:r>
        </a:p>
      </xdr:txBody>
    </xdr:sp>
    <xdr:clientData/>
  </xdr:twoCellAnchor>
  <xdr:twoCellAnchor>
    <xdr:from>
      <xdr:col>14</xdr:col>
      <xdr:colOff>93345</xdr:colOff>
      <xdr:row>31</xdr:row>
      <xdr:rowOff>163830</xdr:rowOff>
    </xdr:from>
    <xdr:to>
      <xdr:col>18</xdr:col>
      <xdr:colOff>238125</xdr:colOff>
      <xdr:row>33</xdr:row>
      <xdr:rowOff>104775</xdr:rowOff>
    </xdr:to>
    <xdr:sp macro="" textlink="">
      <xdr:nvSpPr>
        <xdr:cNvPr id="54" name="TextBox 53">
          <a:extLst>
            <a:ext uri="{FF2B5EF4-FFF2-40B4-BE49-F238E27FC236}">
              <a16:creationId xmlns:a16="http://schemas.microsoft.com/office/drawing/2014/main" id="{8B857086-BDA1-441F-8749-04FBE432986C}"/>
            </a:ext>
          </a:extLst>
        </xdr:cNvPr>
        <xdr:cNvSpPr txBox="1"/>
      </xdr:nvSpPr>
      <xdr:spPr>
        <a:xfrm>
          <a:off x="9065895" y="5774055"/>
          <a:ext cx="2583180" cy="3028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GB" sz="1400">
              <a:solidFill>
                <a:schemeClr val="bg1"/>
              </a:solidFill>
              <a:latin typeface="Bahnschrift SemiBold SemiConden" panose="020B0502040204020203" pitchFamily="34" charset="0"/>
            </a:rPr>
            <a:t>AVERAGE ORDER</a:t>
          </a:r>
          <a:r>
            <a:rPr lang="en-GB" sz="1400" baseline="0">
              <a:solidFill>
                <a:schemeClr val="bg1"/>
              </a:solidFill>
              <a:latin typeface="Bahnschrift SemiBold SemiConden" panose="020B0502040204020203" pitchFamily="34" charset="0"/>
            </a:rPr>
            <a:t> VALUE</a:t>
          </a:r>
          <a:endParaRPr lang="en-GB" sz="1400">
            <a:solidFill>
              <a:schemeClr val="bg1"/>
            </a:solidFill>
            <a:latin typeface="Bahnschrift SemiBold SemiConden" panose="020B0502040204020203" pitchFamily="34" charset="0"/>
          </a:endParaRPr>
        </a:p>
      </xdr:txBody>
    </xdr:sp>
    <xdr:clientData/>
  </xdr:twoCellAnchor>
  <xdr:twoCellAnchor>
    <xdr:from>
      <xdr:col>10</xdr:col>
      <xdr:colOff>121920</xdr:colOff>
      <xdr:row>26</xdr:row>
      <xdr:rowOff>114300</xdr:rowOff>
    </xdr:from>
    <xdr:to>
      <xdr:col>13</xdr:col>
      <xdr:colOff>396240</xdr:colOff>
      <xdr:row>38</xdr:row>
      <xdr:rowOff>129540</xdr:rowOff>
    </xdr:to>
    <xdr:graphicFrame macro="">
      <xdr:nvGraphicFramePr>
        <xdr:cNvPr id="55" name="Chart 54">
          <a:extLst>
            <a:ext uri="{FF2B5EF4-FFF2-40B4-BE49-F238E27FC236}">
              <a16:creationId xmlns:a16="http://schemas.microsoft.com/office/drawing/2014/main" id="{9AD6D1A8-1E38-44BB-9446-B926D23C4C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10</xdr:col>
      <xdr:colOff>57150</xdr:colOff>
      <xdr:row>24</xdr:row>
      <xdr:rowOff>169544</xdr:rowOff>
    </xdr:from>
    <xdr:to>
      <xdr:col>13</xdr:col>
      <xdr:colOff>516255</xdr:colOff>
      <xdr:row>29</xdr:row>
      <xdr:rowOff>12630</xdr:rowOff>
    </xdr:to>
    <xdr:sp macro="" textlink="">
      <xdr:nvSpPr>
        <xdr:cNvPr id="56" name="TextBox 55">
          <a:extLst>
            <a:ext uri="{FF2B5EF4-FFF2-40B4-BE49-F238E27FC236}">
              <a16:creationId xmlns:a16="http://schemas.microsoft.com/office/drawing/2014/main" id="{8940537B-F7C1-4CF9-AA22-FB48F637CA16}"/>
            </a:ext>
          </a:extLst>
        </xdr:cNvPr>
        <xdr:cNvSpPr txBox="1"/>
      </xdr:nvSpPr>
      <xdr:spPr>
        <a:xfrm>
          <a:off x="6591300" y="4512944"/>
          <a:ext cx="2287905" cy="74796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l"/>
          <a:r>
            <a:rPr lang="en-GB" sz="1400">
              <a:solidFill>
                <a:srgbClr val="2F6074"/>
              </a:solidFill>
              <a:latin typeface="Bahnschrift SemiBold SemiConden" panose="020B0502040204020203" pitchFamily="34" charset="0"/>
              <a:ea typeface="+mn-ea"/>
              <a:cs typeface="+mn-cs"/>
            </a:rPr>
            <a:t>SALES DISTRIBUTION</a:t>
          </a:r>
        </a:p>
      </xdr:txBody>
    </xdr:sp>
    <xdr:clientData/>
  </xdr:twoCellAnchor>
  <xdr:twoCellAnchor editAs="oneCell">
    <xdr:from>
      <xdr:col>17</xdr:col>
      <xdr:colOff>592455</xdr:colOff>
      <xdr:row>1</xdr:row>
      <xdr:rowOff>59056</xdr:rowOff>
    </xdr:from>
    <xdr:to>
      <xdr:col>21</xdr:col>
      <xdr:colOff>548640</xdr:colOff>
      <xdr:row>8</xdr:row>
      <xdr:rowOff>152400</xdr:rowOff>
    </xdr:to>
    <mc:AlternateContent xmlns:mc="http://schemas.openxmlformats.org/markup-compatibility/2006" xmlns:tsle="http://schemas.microsoft.com/office/drawing/2012/timeslicer">
      <mc:Choice Requires="tsle">
        <xdr:graphicFrame macro="">
          <xdr:nvGraphicFramePr>
            <xdr:cNvPr id="57" name="Order Date 2">
              <a:extLst>
                <a:ext uri="{FF2B5EF4-FFF2-40B4-BE49-F238E27FC236}">
                  <a16:creationId xmlns:a16="http://schemas.microsoft.com/office/drawing/2014/main" id="{56986659-9317-410A-A357-CA6DE5963323}"/>
                </a:ext>
              </a:extLst>
            </xdr:cNvPr>
            <xdr:cNvGraphicFramePr/>
          </xdr:nvGraphicFramePr>
          <xdr:xfrm>
            <a:off x="0" y="0"/>
            <a:ext cx="0" cy="0"/>
          </xdr:xfrm>
          <a:graphic>
            <a:graphicData uri="http://schemas.microsoft.com/office/drawing/2012/timeslicer">
              <tsle:timeslicer name="Order Date 2"/>
            </a:graphicData>
          </a:graphic>
        </xdr:graphicFrame>
      </mc:Choice>
      <mc:Fallback xmlns="">
        <xdr:sp macro="" textlink="">
          <xdr:nvSpPr>
            <xdr:cNvPr id="0" name=""/>
            <xdr:cNvSpPr>
              <a:spLocks noTextEdit="1"/>
            </xdr:cNvSpPr>
          </xdr:nvSpPr>
          <xdr:spPr>
            <a:xfrm>
              <a:off x="11389995" y="236221"/>
              <a:ext cx="2402205" cy="1363979"/>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18</xdr:col>
      <xdr:colOff>129540</xdr:colOff>
      <xdr:row>10</xdr:row>
      <xdr:rowOff>154305</xdr:rowOff>
    </xdr:from>
    <xdr:to>
      <xdr:col>21</xdr:col>
      <xdr:colOff>457200</xdr:colOff>
      <xdr:row>19</xdr:row>
      <xdr:rowOff>142875</xdr:rowOff>
    </xdr:to>
    <mc:AlternateContent xmlns:mc="http://schemas.openxmlformats.org/markup-compatibility/2006" xmlns:a14="http://schemas.microsoft.com/office/drawing/2010/main">
      <mc:Choice Requires="a14">
        <xdr:graphicFrame macro="">
          <xdr:nvGraphicFramePr>
            <xdr:cNvPr id="58" name="Region">
              <a:extLst>
                <a:ext uri="{FF2B5EF4-FFF2-40B4-BE49-F238E27FC236}">
                  <a16:creationId xmlns:a16="http://schemas.microsoft.com/office/drawing/2014/main" id="{02416978-21D9-4951-94FF-00D64F5B53D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544300" y="1964055"/>
              <a:ext cx="2152650" cy="161544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541020</xdr:colOff>
      <xdr:row>20</xdr:row>
      <xdr:rowOff>171449</xdr:rowOff>
    </xdr:from>
    <xdr:to>
      <xdr:col>22</xdr:col>
      <xdr:colOff>69069</xdr:colOff>
      <xdr:row>30</xdr:row>
      <xdr:rowOff>133350</xdr:rowOff>
    </xdr:to>
    <xdr:sp macro="" textlink="">
      <xdr:nvSpPr>
        <xdr:cNvPr id="60" name="Rectangle: Rounded Corners 59">
          <a:extLst>
            <a:ext uri="{FF2B5EF4-FFF2-40B4-BE49-F238E27FC236}">
              <a16:creationId xmlns:a16="http://schemas.microsoft.com/office/drawing/2014/main" id="{3564632B-50B7-4E41-AEA6-CD0BF5B58851}"/>
            </a:ext>
          </a:extLst>
        </xdr:cNvPr>
        <xdr:cNvSpPr/>
      </xdr:nvSpPr>
      <xdr:spPr>
        <a:xfrm>
          <a:off x="11342370" y="3790949"/>
          <a:ext cx="2576049" cy="1771651"/>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17</xdr:col>
      <xdr:colOff>581025</xdr:colOff>
      <xdr:row>32</xdr:row>
      <xdr:rowOff>3809</xdr:rowOff>
    </xdr:from>
    <xdr:to>
      <xdr:col>22</xdr:col>
      <xdr:colOff>101454</xdr:colOff>
      <xdr:row>41</xdr:row>
      <xdr:rowOff>139065</xdr:rowOff>
    </xdr:to>
    <xdr:sp macro="" textlink="">
      <xdr:nvSpPr>
        <xdr:cNvPr id="61" name="Rectangle: Rounded Corners 60">
          <a:extLst>
            <a:ext uri="{FF2B5EF4-FFF2-40B4-BE49-F238E27FC236}">
              <a16:creationId xmlns:a16="http://schemas.microsoft.com/office/drawing/2014/main" id="{F8569BAC-D1B5-4EEA-A2CB-93A0F497E4B2}"/>
            </a:ext>
          </a:extLst>
        </xdr:cNvPr>
        <xdr:cNvSpPr/>
      </xdr:nvSpPr>
      <xdr:spPr>
        <a:xfrm>
          <a:off x="11382375" y="5795009"/>
          <a:ext cx="2568429" cy="1764031"/>
        </a:xfrm>
        <a:prstGeom prst="roundRect">
          <a:avLst/>
        </a:prstGeom>
        <a:solidFill>
          <a:sysClr val="window" lastClr="FFFFFF"/>
        </a:solidFill>
        <a:ln>
          <a:solidFill>
            <a:srgbClr val="9FA3A3"/>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editAs="oneCell">
    <xdr:from>
      <xdr:col>18</xdr:col>
      <xdr:colOff>123825</xdr:colOff>
      <xdr:row>21</xdr:row>
      <xdr:rowOff>129540</xdr:rowOff>
    </xdr:from>
    <xdr:to>
      <xdr:col>21</xdr:col>
      <xdr:colOff>297180</xdr:colOff>
      <xdr:row>29</xdr:row>
      <xdr:rowOff>167640</xdr:rowOff>
    </xdr:to>
    <mc:AlternateContent xmlns:mc="http://schemas.openxmlformats.org/markup-compatibility/2006" xmlns:a14="http://schemas.microsoft.com/office/drawing/2010/main">
      <mc:Choice Requires="a14">
        <xdr:graphicFrame macro="">
          <xdr:nvGraphicFramePr>
            <xdr:cNvPr id="62" name="Product Category 1">
              <a:extLst>
                <a:ext uri="{FF2B5EF4-FFF2-40B4-BE49-F238E27FC236}">
                  <a16:creationId xmlns:a16="http://schemas.microsoft.com/office/drawing/2014/main" id="{FF3B9808-46E7-43C8-A225-D2E6611235EE}"/>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11536680" y="3933825"/>
              <a:ext cx="1998345" cy="1485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190500</xdr:colOff>
      <xdr:row>32</xdr:row>
      <xdr:rowOff>95250</xdr:rowOff>
    </xdr:from>
    <xdr:to>
      <xdr:col>21</xdr:col>
      <xdr:colOff>481965</xdr:colOff>
      <xdr:row>41</xdr:row>
      <xdr:rowOff>53340</xdr:rowOff>
    </xdr:to>
    <mc:AlternateContent xmlns:mc="http://schemas.openxmlformats.org/markup-compatibility/2006" xmlns:a14="http://schemas.microsoft.com/office/drawing/2010/main">
      <mc:Choice Requires="a14">
        <xdr:graphicFrame macro="">
          <xdr:nvGraphicFramePr>
            <xdr:cNvPr id="63" name="Customer Segment 2">
              <a:extLst>
                <a:ext uri="{FF2B5EF4-FFF2-40B4-BE49-F238E27FC236}">
                  <a16:creationId xmlns:a16="http://schemas.microsoft.com/office/drawing/2014/main" id="{EDC25FF4-8798-4BE7-836E-E2C416E09741}"/>
                </a:ext>
              </a:extLst>
            </xdr:cNvPr>
            <xdr:cNvGraphicFramePr/>
          </xdr:nvGraphicFramePr>
          <xdr:xfrm>
            <a:off x="0" y="0"/>
            <a:ext cx="0" cy="0"/>
          </xdr:xfrm>
          <a:graphic>
            <a:graphicData uri="http://schemas.microsoft.com/office/drawing/2010/slicer">
              <sle:slicer xmlns:sle="http://schemas.microsoft.com/office/drawing/2010/slicer" name="Customer Segment 2"/>
            </a:graphicData>
          </a:graphic>
        </xdr:graphicFrame>
      </mc:Choice>
      <mc:Fallback xmlns="">
        <xdr:sp macro="" textlink="">
          <xdr:nvSpPr>
            <xdr:cNvPr id="0" name=""/>
            <xdr:cNvSpPr>
              <a:spLocks noTextEdit="1"/>
            </xdr:cNvSpPr>
          </xdr:nvSpPr>
          <xdr:spPr>
            <a:xfrm>
              <a:off x="11601450" y="5882640"/>
              <a:ext cx="2116455" cy="159448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932448611115" backgroundQuery="1" createdVersion="7" refreshedVersion="7" minRefreshableVersion="3" recordCount="0" supportSubquery="1" supportAdvancedDrill="1" xr:uid="{CB755A7B-5BDC-4352-9ABB-6FC8A5FEF5B4}">
  <cacheSource type="external" connectionId="5"/>
  <cacheFields count="2">
    <cacheField name="[Measures].[Returns Count]" caption="Returns Count" numFmtId="0" hierarchy="42" level="32767"/>
    <cacheField name="[Q7_Orders_Data].[Product Category].[Product Category]" caption="Product Category" numFmtId="0" hierarchy="21" level="1">
      <sharedItems count="3">
        <s v="Furniture"/>
        <s v="Office Supplies"/>
        <s v="Technology"/>
      </sharedItems>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0"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1"/>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oneField="1">
      <fieldsUsage count="1">
        <fieldUsage x="0"/>
      </fieldsUsage>
    </cacheHierarchy>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1736109" backgroundQuery="1" createdVersion="7" refreshedVersion="7" minRefreshableVersion="3" recordCount="0" supportSubquery="1" supportAdvancedDrill="1" xr:uid="{10AF8F1C-F029-4B09-8279-262D19A6CC35}">
  <cacheSource type="external" connectionId="5"/>
  <cacheFields count="4">
    <cacheField name="[Q7_Orders_Data].[Product Sub-Category].[Product Sub-Category]" caption="Product Sub-Category" numFmtId="0" hierarchy="22" level="1">
      <sharedItems count="3">
        <s v="Copiers and Fax"/>
        <s v="Envelopes"/>
        <s v="Labels"/>
      </sharedItems>
    </cacheField>
    <cacheField name="[Measures].[Percentage of Profit]" caption="Percentage of Profit" numFmtId="0" hierarchy="44" level="32767"/>
    <cacheField name="[Q7_Orders_Data].[Customer Segment].[Customer Segment]" caption="Customer Segment" numFmtId="0" hierarchy="15" level="1">
      <sharedItems containsSemiMixedTypes="0" containsNonDate="0" containsString="0"/>
    </cacheField>
    <cacheField name="[Q7_Orders_Data].[Product Category].[Product Category]" caption="Product Category" numFmtId="0" hierarchy="21"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2"/>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3"/>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2" memberValueDatatype="130" unbalanced="0">
      <fieldsUsage count="2">
        <fieldUsage x="-1"/>
        <fieldUsage x="0"/>
      </fieldsUsage>
    </cacheHierarchy>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1"/>
      </fieldsUsage>
    </cacheHierarchy>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2083333" backgroundQuery="1" createdVersion="7" refreshedVersion="7" minRefreshableVersion="3" recordCount="0" supportSubquery="1" supportAdvancedDrill="1" xr:uid="{A47547E8-04A0-41EC-B7D4-C194F9C4D546}">
  <cacheSource type="external" connectionId="5"/>
  <cacheFields count="4">
    <cacheField name="[Q7_Orders_Data].[Product Sub-Category].[Product Sub-Category]" caption="Product Sub-Category" numFmtId="0" hierarchy="22" level="1">
      <sharedItems count="3">
        <s v="Appliances"/>
        <s v="Bookcases"/>
        <s v="Rubber Bands"/>
      </sharedItems>
    </cacheField>
    <cacheField name="[Measures].[Percentage of Profit]" caption="Percentage of Profit" numFmtId="0" hierarchy="44" level="32767"/>
    <cacheField name="[Q7_Orders_Data].[Customer Segment].[Customer Segment]" caption="Customer Segment" numFmtId="0" hierarchy="15" level="1">
      <sharedItems containsSemiMixedTypes="0" containsNonDate="0" containsString="0"/>
    </cacheField>
    <cacheField name="[Q7_Orders_Data].[Product Category].[Product Category]" caption="Product Category" numFmtId="0" hierarchy="21"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2"/>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3"/>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2" memberValueDatatype="130" unbalanced="0">
      <fieldsUsage count="2">
        <fieldUsage x="-1"/>
        <fieldUsage x="0"/>
      </fieldsUsage>
    </cacheHierarchy>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1"/>
      </fieldsUsage>
    </cacheHierarchy>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2430556" backgroundQuery="1" createdVersion="7" refreshedVersion="7" minRefreshableVersion="3" recordCount="0" supportSubquery="1" supportAdvancedDrill="1" xr:uid="{219A9DA9-670D-4A39-8F80-C6F6761F6E9E}">
  <cacheSource type="external" connectionId="5"/>
  <cacheFields count="7">
    <cacheField name="[Measures].[Sum of Quantity Ordered]" caption="Sum of Quantity Ordered" numFmtId="0" hierarchy="51" level="32767"/>
    <cacheField name="[Measures].[Returns Count]" caption="Returns Count" numFmtId="0" hierarchy="42" level="32767"/>
    <cacheField name="[Measures].[Return Rate]" caption="Return Rate" numFmtId="0" hierarchy="41" level="32767"/>
    <cacheField name="[Measures].[Average of Discount]" caption="Average of Discount" numFmtId="0" hierarchy="53" level="32767"/>
    <cacheField name="[Measures].[Average of Delivery Time]" caption="Average of Delivery Time" numFmtId="0" hierarchy="55" level="32767"/>
    <cacheField name="[Q7_Orders_Data].[Customer Segment].[Customer Segment]" caption="Customer Segment" numFmtId="0" hierarchy="15" level="1">
      <sharedItems containsSemiMixedTypes="0" containsNonDate="0" containsString="0"/>
    </cacheField>
    <cacheField name="[Q7_Orders_Data].[Product Category].[Product Category]" caption="Product Category" numFmtId="0" hierarchy="21"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5"/>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6"/>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oneField="1">
      <fieldsUsage count="1">
        <fieldUsage x="2"/>
      </fieldsUsage>
    </cacheHierarchy>
    <cacheHierarchy uniqueName="[Measures].[Returns Count]" caption="Returns Count" measure="1" displayFolder="" measureGroup="Q7_Orders_Data" count="0" oneField="1">
      <fieldsUsage count="1">
        <fieldUsage x="1"/>
      </fieldsUsage>
    </cacheHierarchy>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oneField="1" hidden="1">
      <fieldsUsage count="1">
        <fieldUsage x="0"/>
      </fieldsUsage>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oneField="1" hidden="1">
      <fieldsUsage count="1">
        <fieldUsage x="3"/>
      </fieldsUsage>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oneField="1" hidden="1">
      <fieldsUsage count="1">
        <fieldUsage x="4"/>
      </fieldsUsage>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2777779" backgroundQuery="1" createdVersion="7" refreshedVersion="7" minRefreshableVersion="3" recordCount="0" supportSubquery="1" supportAdvancedDrill="1" xr:uid="{85CA576B-9CAD-4AFF-BEC6-1B094225ECB0}">
  <cacheSource type="external" connectionId="5"/>
  <cacheFields count="4">
    <cacheField name="[Q7_Orders_Data].[Product Container].[Product Container]" caption="Product Container" numFmtId="0" hierarchy="24" level="1">
      <sharedItems count="7">
        <s v="Jumbo Box"/>
        <s v="Jumbo Drum"/>
        <s v="Large Box"/>
        <s v="Medium Box"/>
        <s v="Small Box"/>
        <s v="Small Pack"/>
        <s v="Wrap Bag"/>
      </sharedItems>
    </cacheField>
    <cacheField name="[Measures].[Total Orders]" caption="Total Orders" numFmtId="0" hierarchy="36" level="32767"/>
    <cacheField name="[Q7_Orders_Data].[Customer Segment].[Customer Segment]" caption="Customer Segment" numFmtId="0" hierarchy="15" level="1">
      <sharedItems containsSemiMixedTypes="0" containsNonDate="0" containsString="0"/>
    </cacheField>
    <cacheField name="[Q7_Orders_Data].[Product Category].[Product Category]" caption="Product Category" numFmtId="0" hierarchy="21"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2"/>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3"/>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2" memberValueDatatype="130" unbalanced="0">
      <fieldsUsage count="2">
        <fieldUsage x="-1"/>
        <fieldUsage x="0"/>
      </fieldsUsage>
    </cacheHierarchy>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oneField="1">
      <fieldsUsage count="1">
        <fieldUsage x="1"/>
      </fieldsUsage>
    </cacheHierarchy>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3125002" backgroundQuery="1" createdVersion="7" refreshedVersion="7" minRefreshableVersion="3" recordCount="0" supportSubquery="1" supportAdvancedDrill="1" xr:uid="{650091E2-150B-4FFA-AF6F-4A36F87FD0A1}">
  <cacheSource type="external" connectionId="5"/>
  <cacheFields count="5">
    <cacheField name="[Q7_Orders_Data].[Ship Mode].[Ship Mode]" caption="Ship Mode" numFmtId="0" hierarchy="9" level="1">
      <sharedItems count="3">
        <s v="Delivery Truck"/>
        <s v="Express Air"/>
        <s v="Regular Air"/>
      </sharedItems>
    </cacheField>
    <cacheField name="[Measures].[Average of Delivery Time]" caption="Average of Delivery Time" numFmtId="0" hierarchy="55" level="32767"/>
    <cacheField name="[Q7_Orders_Data].[Order Priority].[Order Priority]" caption="Order Priority" numFmtId="0" hierarchy="8" level="1">
      <sharedItems count="5">
        <s v="Critical"/>
        <s v="High"/>
        <s v="Low"/>
        <s v="Medium"/>
        <s v="NotSpecified"/>
      </sharedItems>
    </cacheField>
    <cacheField name="[Q7_Orders_Data].[Customer Segment].[Customer Segment]" caption="Customer Segment" numFmtId="0" hierarchy="15" level="1">
      <sharedItems containsSemiMixedTypes="0" containsNonDate="0" containsString="0"/>
    </cacheField>
    <cacheField name="[Q7_Orders_Data].[Product Category].[Product Category]" caption="Product Category" numFmtId="0" hierarchy="21"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2" memberValueDatatype="130" unbalanced="0">
      <fieldsUsage count="2">
        <fieldUsage x="-1"/>
        <fieldUsage x="2"/>
      </fieldsUsage>
    </cacheHierarchy>
    <cacheHierarchy uniqueName="[Q7_Orders_Data].[Ship Mode]" caption="Ship Mode" attribute="1" defaultMemberUniqueName="[Q7_Orders_Data].[Ship Mode].[All]" allUniqueName="[Q7_Orders_Data].[Ship Mode].[All]" dimensionUniqueName="[Q7_Orders_Data]" displayFolder="" count="2" memberValueDatatype="130" unbalanced="0">
      <fieldsUsage count="2">
        <fieldUsage x="-1"/>
        <fieldUsage x="0"/>
      </fieldsUsage>
    </cacheHierarchy>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3"/>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4"/>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oneField="1" hidden="1">
      <fieldsUsage count="1">
        <fieldUsage x="1"/>
      </fieldsUsage>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49999999" backgroundQuery="1" createdVersion="7" refreshedVersion="7" minRefreshableVersion="3" recordCount="0" supportSubquery="1" supportAdvancedDrill="1" xr:uid="{2624D68A-5422-45D6-BE8E-0E9012EF3DE3}">
  <cacheSource type="external" connectionId="5"/>
  <cacheFields count="3">
    <cacheField name="[Measures].[Total Orders]" caption="Total Orders" numFmtId="0" hierarchy="36" level="32767"/>
    <cacheField name="[Measures].[Total Sales]" caption="Total Sales" numFmtId="0" hierarchy="38" level="32767"/>
    <cacheField name="[Measures].[Total Profit]" caption="Total Profit" numFmtId="0" hierarchy="39"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2"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2" memberValueDatatype="20" unbalanced="0"/>
    <cacheHierarchy uniqueName="[Q7_Calendar_Data].[Quarter]" caption="Quarter" attribute="1" defaultMemberUniqueName="[Q7_Calendar_Data].[Quarter].[All]" allUniqueName="[Q7_Calendar_Data].[Quarter].[All]" dimensionUniqueName="[Q7_Calendar_Data]" displayFolder="" count="2" memberValueDatatype="20" unbalanced="0"/>
    <cacheHierarchy uniqueName="[Q7_Calendar_Data].[Month Name]" caption="Month Name" attribute="1" defaultMemberUniqueName="[Q7_Calendar_Data].[Month Name].[All]" allUniqueName="[Q7_Calendar_Data].[Month Name].[All]" dimensionUniqueName="[Q7_Calendar_Data]" displayFolder="" count="2" memberValueDatatype="130" unbalanced="0"/>
    <cacheHierarchy uniqueName="[Q7_Calendar_Data].[Year]" caption="Year" attribute="1" defaultMemberUniqueName="[Q7_Calendar_Data].[Year].[All]" allUniqueName="[Q7_Calendar_Data].[Year].[All]" dimensionUniqueName="[Q7_Calendar_Data]" displayFolder="" count="2" memberValueDatatype="20" unbalanced="0"/>
    <cacheHierarchy uniqueName="[Q7_Orders_Data].[Row ID]" caption="Row ID" attribute="1" defaultMemberUniqueName="[Q7_Orders_Data].[Row ID].[All]" allUniqueName="[Q7_Orders_Data].[Row ID].[All]" dimensionUniqueName="[Q7_Orders_Data]" displayFolder="" count="2" memberValueDatatype="20" unbalanced="0"/>
    <cacheHierarchy uniqueName="[Q7_Orders_Data].[Order ID]" caption="Order ID" attribute="1" defaultMemberUniqueName="[Q7_Orders_Data].[Order ID].[All]" allUniqueName="[Q7_Orders_Data].[Order ID].[All]" dimensionUniqueName="[Q7_Orders_Data]" displayFolder="" count="2" memberValueDatatype="20" unbalanced="0"/>
    <cacheHierarchy uniqueName="[Q7_Orders_Data].[Order Priority]" caption="Order Priority" attribute="1" defaultMemberUniqueName="[Q7_Orders_Data].[Order Priority].[All]" allUniqueName="[Q7_Orders_Data].[Order Priority].[All]" dimensionUniqueName="[Q7_Orders_Data]" displayFolder="" count="2" memberValueDatatype="130" unbalanced="0"/>
    <cacheHierarchy uniqueName="[Q7_Orders_Data].[Ship Mode]" caption="Ship Mode" attribute="1" defaultMemberUniqueName="[Q7_Orders_Data].[Ship Mode].[All]" allUniqueName="[Q7_Orders_Data].[Ship Mode].[All]" dimensionUniqueName="[Q7_Orders_Data]" displayFolder="" count="2"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2" memberValueDatatype="7" unbalanced="0"/>
    <cacheHierarchy uniqueName="[Q7_Orders_Data].[Delivery Time]" caption="Delivery Time" attribute="1" defaultMemberUniqueName="[Q7_Orders_Data].[Delivery Time].[All]" allUniqueName="[Q7_Orders_Data].[Delivery Time].[All]" dimensionUniqueName="[Q7_Orders_Data]" displayFolder="" count="2" memberValueDatatype="20" unbalanced="0"/>
    <cacheHierarchy uniqueName="[Q7_Orders_Data].[Customer ID]" caption="Customer ID" attribute="1" defaultMemberUniqueName="[Q7_Orders_Data].[Customer ID].[All]" allUniqueName="[Q7_Orders_Data].[Customer ID].[All]" dimensionUniqueName="[Q7_Orders_Data]" displayFolder="" count="2" memberValueDatatype="20" unbalanced="0"/>
    <cacheHierarchy uniqueName="[Q7_Orders_Data].[Customer Name]" caption="Customer Name" attribute="1" defaultMemberUniqueName="[Q7_Orders_Data].[Customer Name].[All]" allUniqueName="[Q7_Orders_Data].[Customer Name].[All]" dimensionUniqueName="[Q7_Orders_Data]" displayFolder="" count="2"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2"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2" memberValueDatatype="130" unbalanced="0"/>
    <cacheHierarchy uniqueName="[Q7_Orders_Data].[City]" caption="City" attribute="1" defaultMemberUniqueName="[Q7_Orders_Data].[City].[All]" allUniqueName="[Q7_Orders_Data].[City].[All]" dimensionUniqueName="[Q7_Orders_Data]" displayFolder="" count="2" memberValueDatatype="130" unbalanced="0"/>
    <cacheHierarchy uniqueName="[Q7_Orders_Data].[Postal Code]" caption="Postal Code" attribute="1" defaultMemberUniqueName="[Q7_Orders_Data].[Postal Code].[All]" allUniqueName="[Q7_Orders_Data].[Postal Code].[All]" dimensionUniqueName="[Q7_Orders_Data]" displayFolder="" count="2"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2" memberValueDatatype="130" unbalanced="0"/>
    <cacheHierarchy uniqueName="[Q7_Orders_Data].[Product Name]" caption="Product Name" attribute="1" defaultMemberUniqueName="[Q7_Orders_Data].[Product Name].[All]" allUniqueName="[Q7_Orders_Data].[Product Name].[All]" dimensionUniqueName="[Q7_Orders_Data]" displayFolder="" count="2"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2" memberValueDatatype="130" unbalanced="0"/>
    <cacheHierarchy uniqueName="[Q7_Orders_Data].[Discount]" caption="Discount" attribute="1" defaultMemberUniqueName="[Q7_Orders_Data].[Discount].[All]" allUniqueName="[Q7_Orders_Data].[Discount].[All]" dimensionUniqueName="[Q7_Orders_Data]" displayFolder="" count="2" memberValueDatatype="5" unbalanced="0"/>
    <cacheHierarchy uniqueName="[Q7_Orders_Data].[Unit Price]" caption="Unit Price" attribute="1" defaultMemberUniqueName="[Q7_Orders_Data].[Unit Price].[All]" allUniqueName="[Q7_Orders_Data].[Unit Price].[All]" dimensionUniqueName="[Q7_Orders_Data]" displayFolder="" count="2" memberValueDatatype="5" unbalanced="0"/>
    <cacheHierarchy uniqueName="[Q7_Orders_Data].[Shipping Cost]" caption="Shipping Cost" attribute="1" defaultMemberUniqueName="[Q7_Orders_Data].[Shipping Cost].[All]" allUniqueName="[Q7_Orders_Data].[Shipping Cost].[All]" dimensionUniqueName="[Q7_Orders_Data]" displayFolder="" count="2"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2" memberValueDatatype="5" unbalanced="0"/>
    <cacheHierarchy uniqueName="[Q7_Orders_Data].[Profit]" caption="Profit" attribute="1" defaultMemberUniqueName="[Q7_Orders_Data].[Profit].[All]" allUniqueName="[Q7_Orders_Data].[Profit].[All]" dimensionUniqueName="[Q7_Orders_Data]" displayFolder="" count="2"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2" memberValueDatatype="20" unbalanced="0"/>
    <cacheHierarchy uniqueName="[Q7_Orders_Data].[Sales]" caption="Sales" attribute="1" defaultMemberUniqueName="[Q7_Orders_Data].[Sales].[All]" allUniqueName="[Q7_Orders_Data].[Sales].[All]" dimensionUniqueName="[Q7_Orders_Data]" displayFolder="" count="2" memberValueDatatype="5" unbalanced="0"/>
    <cacheHierarchy uniqueName="[Q7_Returns_Data].[Order ID]" caption="Order ID" attribute="1" defaultMemberUniqueName="[Q7_Returns_Data].[Order ID].[All]" allUniqueName="[Q7_Returns_Data].[Order ID].[All]" dimensionUniqueName="[Q7_Returns_Data]" displayFolder="" count="2" memberValueDatatype="20" unbalanced="0"/>
    <cacheHierarchy uniqueName="[Q7_Returns_Data].[Status]" caption="Status" attribute="1" defaultMemberUniqueName="[Q7_Returns_Data].[Status].[All]" allUniqueName="[Q7_Returns_Data].[Status].[All]" dimensionUniqueName="[Q7_Returns_Data]" displayFolder="" count="2" memberValueDatatype="130" unbalanced="0"/>
    <cacheHierarchy uniqueName="[Q7_Users_Data].[Region]" caption="Region" attribute="1" defaultMemberUniqueName="[Q7_Users_Data].[Region].[All]" allUniqueName="[Q7_Users_Data].[Region].[All]" dimensionUniqueName="[Q7_Users_Data]" displayFolder="" count="2"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cacheHierarchy uniqueName="[Measures].[Total Orders]" caption="Total Orders" measure="1" displayFolder="" measureGroup="Q7_Orders_Data" count="0" oneField="1">
      <fieldsUsage count="1">
        <fieldUsage x="0"/>
      </fieldsUsage>
    </cacheHierarchy>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1"/>
      </fieldsUsage>
    </cacheHierarchy>
    <cacheHierarchy uniqueName="[Measures].[Total Profit]" caption="Total Profit" measure="1" displayFolder="" measureGroup="Q7_Orders_Data" count="0" oneField="1">
      <fieldsUsage count="1">
        <fieldUsage x="2"/>
      </fieldsUsage>
    </cacheHierarchy>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0347222" backgroundQuery="1" createdVersion="7" refreshedVersion="7" minRefreshableVersion="3" recordCount="0" supportSubquery="1" supportAdvancedDrill="1" xr:uid="{B54AE87A-0DAC-4E89-A83A-98FAD357E5A0}">
  <cacheSource type="external" connectionId="5"/>
  <cacheFields count="2">
    <cacheField name="[Q7_Orders_Data].[State or Province].[State or Province]" caption="State or Province" numFmtId="0" hierarchy="18"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Total Sales]" caption="Total Sales" numFmtId="0" hierarchy="38"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2" memberValueDatatype="130" unbalanced="0">
      <fieldsUsage count="2">
        <fieldUsage x="-1"/>
        <fieldUsage x="0"/>
      </fieldsUsage>
    </cacheHierarchy>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1"/>
      </fieldsUsage>
    </cacheHierarchy>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0694446" backgroundQuery="1" createdVersion="7" refreshedVersion="7" minRefreshableVersion="3" recordCount="0" supportSubquery="1" supportAdvancedDrill="1" xr:uid="{4BC5409E-47B3-4A6C-BB5C-C08596B60EDA}">
  <cacheSource type="external" connectionId="5"/>
  <cacheFields count="3">
    <cacheField name="[Q7_Orders_Data].[Region].[Region]" caption="Region" numFmtId="0" hierarchy="17" level="1">
      <sharedItems count="4">
        <s v="Central"/>
        <s v="East"/>
        <s v="South"/>
        <s v="West"/>
      </sharedItems>
    </cacheField>
    <cacheField name="[Measures].[Total Revenue]" caption="Total Revenue" numFmtId="0" hierarchy="37" level="32767"/>
    <cacheField name="[Measures].[Percentage of Profit]" caption="Percentage of Profit" numFmtId="0" hierarchy="44"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fieldsUsage count="2">
        <fieldUsage x="-1"/>
        <fieldUsage x="0"/>
      </fieldsUsage>
    </cacheHierarchy>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oneField="1">
      <fieldsUsage count="1">
        <fieldUsage x="1"/>
      </fieldsUsage>
    </cacheHierarchy>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2"/>
      </fieldsUsage>
    </cacheHierarchy>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1041669" backgroundQuery="1" createdVersion="7" refreshedVersion="7" minRefreshableVersion="3" recordCount="0" supportSubquery="1" supportAdvancedDrill="1" xr:uid="{C62F8DBF-A69D-4A04-BC3E-F4BEE7F7D593}">
  <cacheSource type="external" connectionId="5"/>
  <cacheFields count="3">
    <cacheField name="[Q7_Orders_Data].[City].[City]" caption="City" numFmtId="0" hierarchy="19" level="1">
      <sharedItems count="10">
        <s v="Asheville"/>
        <s v="Dunwoody"/>
        <s v="Pensacola"/>
        <s v="Rome"/>
        <s v="Tamarac"/>
        <s v="Boston" u="1"/>
        <s v="Los Angeles" u="1"/>
        <s v="New York City" u="1"/>
        <s v="Seattle" u="1"/>
        <s v="Washington" u="1"/>
      </sharedItems>
    </cacheField>
    <cacheField name="[Measures].[Total Profit]" caption="Total Profit" numFmtId="0" hierarchy="39" level="32767"/>
    <cacheField name="[Measures].[Percentage of Profit]" caption="Percentage of Profit" numFmtId="0" hierarchy="44"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2" memberValueDatatype="130" unbalanced="0">
      <fieldsUsage count="2">
        <fieldUsage x="-1"/>
        <fieldUsage x="0"/>
      </fieldsUsage>
    </cacheHierarchy>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oneField="1">
      <fieldsUsage count="1">
        <fieldUsage x="1"/>
      </fieldsUsage>
    </cacheHierarchy>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2"/>
      </fieldsUsage>
    </cacheHierarchy>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1388892" backgroundQuery="1" createdVersion="7" refreshedVersion="7" minRefreshableVersion="3" recordCount="0" supportSubquery="1" supportAdvancedDrill="1" xr:uid="{01A0B8D0-52AC-41B7-BC70-43EA85C6BF72}">
  <cacheSource type="external" connectionId="5"/>
  <cacheFields count="2">
    <cacheField name="[Q7_Orders_Data].[City].[City]" caption="City" numFmtId="0" hierarchy="19" level="1">
      <sharedItems count="10">
        <s v="Belle Glade"/>
        <s v="Kissimmee"/>
        <s v="Owensboro"/>
        <s v="Pomona"/>
        <s v="Sunrise"/>
        <s v="Washington" u="1"/>
        <s v="Boston" u="1"/>
        <s v="Los Angeles" u="1"/>
        <s v="New York City" u="1"/>
        <s v="Seattle" u="1"/>
      </sharedItems>
    </cacheField>
    <cacheField name="[Measures].[Percentage of Profit]" caption="Percentage of Profit" numFmtId="0" hierarchy="44"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2" memberValueDatatype="130" unbalanced="0">
      <fieldsUsage count="2">
        <fieldUsage x="-1"/>
        <fieldUsage x="0"/>
      </fieldsUsage>
    </cacheHierarchy>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1"/>
      </fieldsUsage>
    </cacheHierarchy>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3322337963" backgroundQuery="1" createdVersion="7" refreshedVersion="7" minRefreshableVersion="3" recordCount="0" supportSubquery="1" supportAdvancedDrill="1" xr:uid="{0CD2DA48-3DD8-4D9C-8225-58711510830E}">
  <cacheSource type="external" connectionId="5"/>
  <cacheFields count="3">
    <cacheField name="[Q7_Users_Data].[Manager].[Manager]" caption="Manager" numFmtId="0" hierarchy="35" level="1">
      <sharedItems count="4">
        <s v="Chris"/>
        <s v="Erin"/>
        <s v="Sam"/>
        <s v="William"/>
      </sharedItems>
    </cacheField>
    <cacheField name="[Measures].[Total Sales]" caption="Total Sales" numFmtId="0" hierarchy="38" level="32767"/>
    <cacheField name="[Q7_Orders_Data].[Customer Segment].[Customer Segment]" caption="Customer Segment" numFmtId="0" hierarchy="1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2"/>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0"/>
      </fieldsUsage>
    </cacheHierarchy>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1"/>
      </fieldsUsage>
    </cacheHierarchy>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1736108" backgroundQuery="1" createdVersion="7" refreshedVersion="7" minRefreshableVersion="3" recordCount="0" supportSubquery="1" supportAdvancedDrill="1" xr:uid="{5CE8D184-B09B-4BFB-A1C1-4FF03F259D9D}">
  <cacheSource type="external" connectionId="5"/>
  <cacheFields count="2">
    <cacheField name="[Measures].[Average Order Value]" caption="Average Order Value" numFmtId="0" hierarchy="40" level="32767"/>
    <cacheField name="[Measures].[Total Revenue]" caption="Total Revenue" numFmtId="0" hierarchy="37"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oneField="1">
      <fieldsUsage count="1">
        <fieldUsage x="1"/>
      </fieldsUsage>
    </cacheHierarchy>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oneField="1">
      <fieldsUsage count="1">
        <fieldUsage x="0"/>
      </fieldsUsage>
    </cacheHierarchy>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630652083331" backgroundQuery="1" createdVersion="7" refreshedVersion="7" minRefreshableVersion="3" recordCount="0" supportSubquery="1" supportAdvancedDrill="1" xr:uid="{46ACF454-A8F3-448F-894D-1CEC4B105D54}">
  <cacheSource type="external" connectionId="5"/>
  <cacheFields count="2">
    <cacheField name="[Q7_Orders_Data].[Region].[Region]" caption="Region" numFmtId="0" hierarchy="17" level="1">
      <sharedItems count="4">
        <s v="Central"/>
        <s v="East"/>
        <s v="South"/>
        <s v="West"/>
      </sharedItems>
    </cacheField>
    <cacheField name="[Measures].[Total Sales]" caption="Total Sales" numFmtId="0" hierarchy="38" level="32767"/>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fieldsUsage count="2">
        <fieldUsage x="-1"/>
        <fieldUsage x="0"/>
      </fieldsUsage>
    </cacheHierarchy>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1"/>
      </fieldsUsage>
    </cacheHierarchy>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664065740741" backgroundQuery="1" createdVersion="3" refreshedVersion="7" minRefreshableVersion="3" recordCount="0" supportSubquery="1" supportAdvancedDrill="1" xr:uid="{833689BD-CF70-487E-AB03-4C870E930FA6}">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2"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2"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92852941"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686851388891" backgroundQuery="1" createdVersion="3" refreshedVersion="7" minRefreshableVersion="3" recordCount="0" supportSubquery="1" supportAdvancedDrill="1" xr:uid="{2126704E-2762-4E0D-9A9F-07DBC9B23119}">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0"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519148787"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751292939814" backgroundQuery="1" createdVersion="3" refreshedVersion="7" minRefreshableVersion="3" recordCount="0" supportSubquery="1" supportAdvancedDrill="1" xr:uid="{679DC5D6-7BCF-4E66-9685-F2B0383B03A9}">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0"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slicerData="1" pivotCacheId="1085122111"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664066087964" backgroundQuery="1" createdVersion="3" refreshedVersion="7" minRefreshableVersion="3" recordCount="0" supportSubquery="1" supportAdvancedDrill="1" xr:uid="{ACD6BDC5-61E2-47B4-9E41-76349AB57082}">
  <cacheSource type="external" connectionId="5">
    <extLst>
      <ext xmlns:x14="http://schemas.microsoft.com/office/spreadsheetml/2009/9/main" uri="{F057638F-6D5F-4e77-A914-E7F072B9BCA8}">
        <x14:sourceConnection name="ThisWorkbookDataModel"/>
      </ext>
    </extLst>
  </cacheSource>
  <cacheFields count="0"/>
  <cacheHierarchies count="51">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0"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9529374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488.749489814814" backgroundQuery="1" createdVersion="3" refreshedVersion="7" minRefreshableVersion="3" recordCount="0" supportSubquery="1" supportAdvancedDrill="1" xr:uid="{0371D2B5-E76C-4028-B2EE-0511D55A605C}">
  <cacheSource type="external" connectionId="5">
    <extLst>
      <ext xmlns:x14="http://schemas.microsoft.com/office/spreadsheetml/2009/9/main" uri="{F057638F-6D5F-4e77-A914-E7F072B9BCA8}">
        <x14:sourceConnection name="ThisWorkbookDataModel"/>
      </ext>
    </extLst>
  </cacheSource>
  <cacheFields count="0"/>
  <cacheHierarchies count="54">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0"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ies>
  <kpis count="0"/>
  <extLst>
    <ext xmlns:x14="http://schemas.microsoft.com/office/spreadsheetml/2009/9/main" uri="{725AE2AE-9491-48be-B2B4-4EB974FC3084}">
      <x14:pivotCacheDefinition pivotCacheId="113334182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9507291664" backgroundQuery="1" createdVersion="7" refreshedVersion="7" minRefreshableVersion="3" recordCount="0" supportSubquery="1" supportAdvancedDrill="1" xr:uid="{2760DAA2-FC40-4E47-BE94-5D70DF7A8BF1}">
  <cacheSource type="external" connectionId="5"/>
  <cacheFields count="6">
    <cacheField name="[Measures].[Total Sales]" caption="Total Sales" numFmtId="0" hierarchy="38" level="32767"/>
    <cacheField name="[Measures].[Total Profit]" caption="Total Profit" numFmtId="0" hierarchy="39" level="32767"/>
    <cacheField name="[Measures].[Total Orders]" caption="Total Orders" numFmtId="0" hierarchy="36" level="32767"/>
    <cacheField name="[Measures].[Average Order Value]" caption="Average Order Value" numFmtId="0" hierarchy="40" level="32767"/>
    <cacheField name="[Q7_Orders_Data].[Order Date].[Order Date]" caption="Order Date" numFmtId="0" hierarchy="10" level="1">
      <sharedItems containsSemiMixedTypes="0" containsNonDate="0" containsString="0"/>
    </cacheField>
    <cacheField name="[Q7_Users_Data].[Manager].[Manager]" caption="Manager" numFmtId="0" hierarchy="3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fieldsUsage count="2">
        <fieldUsage x="-1"/>
        <fieldUsage x="4"/>
      </fieldsUsage>
    </cacheHierarchy>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5"/>
      </fieldsUsage>
    </cacheHierarchy>
    <cacheHierarchy uniqueName="[Measures].[Total Orders]" caption="Total Orders" measure="1" displayFolder="" measureGroup="Q7_Orders_Data" count="0" oneField="1">
      <fieldsUsage count="1">
        <fieldUsage x="2"/>
      </fieldsUsage>
    </cacheHierarchy>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0"/>
      </fieldsUsage>
    </cacheHierarchy>
    <cacheHierarchy uniqueName="[Measures].[Total Profit]" caption="Total Profit" measure="1" displayFolder="" measureGroup="Q7_Orders_Data" count="0" oneField="1">
      <fieldsUsage count="1">
        <fieldUsage x="1"/>
      </fieldsUsage>
    </cacheHierarchy>
    <cacheHierarchy uniqueName="[Measures].[Average Order Value]" caption="Average Order Value" measure="1" displayFolder="" measureGroup="Q7_Orders_Data" count="0" oneField="1">
      <fieldsUsage count="1">
        <fieldUsage x="3"/>
      </fieldsUsage>
    </cacheHierarchy>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9507754626" backgroundQuery="1" createdVersion="7" refreshedVersion="7" minRefreshableVersion="3" recordCount="0" supportSubquery="1" supportAdvancedDrill="1" xr:uid="{1395B883-3DE8-402B-8201-66D5D0489465}">
  <cacheSource type="external" connectionId="5"/>
  <cacheFields count="3">
    <cacheField name="[Q7_Orders_Data].[Customer Segment].[Customer Segment]" caption="Customer Segment" numFmtId="0" hierarchy="15" level="1">
      <sharedItems count="4">
        <s v="Consumer"/>
        <s v="Corporate"/>
        <s v="Home Office"/>
        <s v="Small Business"/>
      </sharedItems>
    </cacheField>
    <cacheField name="[Measures].[Total Revenue]" caption="Total Revenue" numFmtId="0" hierarchy="37" level="32767"/>
    <cacheField name="[Q7_Users_Data].[Manager].[Manager]" caption="Manager" numFmtId="0" hierarchy="3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0"/>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2"/>
      </fieldsUsage>
    </cacheHierarchy>
    <cacheHierarchy uniqueName="[Measures].[Total Orders]" caption="Total Orders" measure="1" displayFolder="" measureGroup="Q7_Orders_Data" count="0"/>
    <cacheHierarchy uniqueName="[Measures].[Total Revenue]" caption="Total Revenue" measure="1" displayFolder="" measureGroup="Q7_Orders_Data" count="0" oneField="1">
      <fieldsUsage count="1">
        <fieldUsage x="1"/>
      </fieldsUsage>
    </cacheHierarchy>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9508217595" backgroundQuery="1" createdVersion="7" refreshedVersion="7" minRefreshableVersion="3" recordCount="0" supportSubquery="1" supportAdvancedDrill="1" xr:uid="{5258EA00-F85E-4E12-B7A4-2B5CB9223604}">
  <cacheSource type="external" connectionId="5"/>
  <cacheFields count="5">
    <cacheField name="[Q7_Calendar_Data].[Month Name].[Month Name]" caption="Month Name" numFmtId="0" hierarchy="4" level="1">
      <sharedItems count="6">
        <s v="April"/>
        <s v="February"/>
        <s v="January"/>
        <s v="June"/>
        <s v="March"/>
        <s v="May"/>
      </sharedItems>
    </cacheField>
    <cacheField name="[Measures].[Percentage of Profit]" caption="Percentage of Profit" numFmtId="0" hierarchy="44" level="32767"/>
    <cacheField name="[Measures].[Total Profit]" caption="Total Profit" numFmtId="0" hierarchy="39" level="32767"/>
    <cacheField name="[Measures].[Total Expense]" caption="Total Expense" numFmtId="0" hierarchy="45" level="32767"/>
    <cacheField name="[Q7_Users_Data].[Manager].[Manager]" caption="Manager" numFmtId="0" hierarchy="3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2" memberValueDatatype="130" unbalanced="0">
      <fieldsUsage count="2">
        <fieldUsage x="-1"/>
        <fieldUsage x="0"/>
      </fieldsUsage>
    </cacheHierarchy>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4"/>
      </fieldsUsage>
    </cacheHierarchy>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oneField="1">
      <fieldsUsage count="1">
        <fieldUsage x="2"/>
      </fieldsUsage>
    </cacheHierarchy>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oneField="1">
      <fieldsUsage count="1">
        <fieldUsage x="1"/>
      </fieldsUsage>
    </cacheHierarchy>
    <cacheHierarchy uniqueName="[Measures].[Total Expense]" caption="Total Expense" measure="1" displayFolder="" measureGroup="Q7_Orders_Data" count="0" oneField="1">
      <fieldsUsage count="1">
        <fieldUsage x="3"/>
      </fieldsUsage>
    </cacheHierarchy>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9508564811" backgroundQuery="1" createdVersion="7" refreshedVersion="7" minRefreshableVersion="3" recordCount="0" supportSubquery="1" supportAdvancedDrill="1" xr:uid="{4FF1F640-A08B-437E-96A7-404BBABA617D}">
  <cacheSource type="external" connectionId="5"/>
  <cacheFields count="4">
    <cacheField name="[Measures].[Total Orders]" caption="Total Orders" numFmtId="0" hierarchy="36" level="32767"/>
    <cacheField name="[Q7_Calendar_Data].[Week of Month].[Week of Month]" caption="Week of Month" numFmtId="0" hierarchy="2"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Q7_Calendar_Data].[Week of Month].&amp;[1]"/>
            <x15:cachedUniqueName index="1" name="[Q7_Calendar_Data].[Week of Month].&amp;[2]"/>
            <x15:cachedUniqueName index="2" name="[Q7_Calendar_Data].[Week of Month].&amp;[3]"/>
            <x15:cachedUniqueName index="3" name="[Q7_Calendar_Data].[Week of Month].&amp;[4]"/>
            <x15:cachedUniqueName index="4" name="[Q7_Calendar_Data].[Week of Month].&amp;[5]"/>
          </x15:cachedUniqueNames>
        </ext>
      </extLst>
    </cacheField>
    <cacheField name="[Q7_Calendar_Data].[Month Name].[Month Name]" caption="Month Name" numFmtId="0" hierarchy="4" level="1">
      <sharedItems count="6">
        <s v="April"/>
        <s v="February"/>
        <s v="January"/>
        <s v="June"/>
        <s v="March"/>
        <s v="May"/>
      </sharedItems>
    </cacheField>
    <cacheField name="[Q7_Users_Data].[Manager].[Manager]" caption="Manager" numFmtId="0" hierarchy="3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2" memberValueDatatype="20" unbalanced="0">
      <fieldsUsage count="2">
        <fieldUsage x="-1"/>
        <fieldUsage x="1"/>
      </fieldsUsage>
    </cacheHierarchy>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2" memberValueDatatype="130" unbalanced="0">
      <fieldsUsage count="2">
        <fieldUsage x="-1"/>
        <fieldUsage x="2"/>
      </fieldsUsage>
    </cacheHierarchy>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3"/>
      </fieldsUsage>
    </cacheHierarchy>
    <cacheHierarchy uniqueName="[Measures].[Total Orders]" caption="Total Orders" measure="1" displayFolder="" measureGroup="Q7_Orders_Data" count="0" oneField="1">
      <fieldsUsage count="1">
        <fieldUsage x="0"/>
      </fieldsUsage>
    </cacheHierarchy>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6950902778" backgroundQuery="1" createdVersion="7" refreshedVersion="7" minRefreshableVersion="3" recordCount="0" supportSubquery="1" supportAdvancedDrill="1" xr:uid="{ED862A74-3636-4BE9-8B38-9989E9EBCACA}">
  <cacheSource type="external" connectionId="5"/>
  <cacheFields count="3">
    <cacheField name="[Q7_Calendar_Data].[Day Name].[Day Name]" caption="Day Name" numFmtId="0" hierarchy="1" level="1">
      <sharedItems count="7">
        <s v="Friday"/>
        <s v="Monday"/>
        <s v="Saturday"/>
        <s v="Sunday"/>
        <s v="Thursday"/>
        <s v="Tuesday"/>
        <s v="Wednesday"/>
      </sharedItems>
    </cacheField>
    <cacheField name="[Measures].[Total Sales]" caption="Total Sales" numFmtId="0" hierarchy="38" level="32767"/>
    <cacheField name="[Q7_Users_Data].[Manager].[Manager]" caption="Manager" numFmtId="0" hierarchy="3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2" memberValueDatatype="7" unbalanced="0"/>
    <cacheHierarchy uniqueName="[Q7_Calendar_Data].[Day Name]" caption="Day Name" attribute="1" defaultMemberUniqueName="[Q7_Calendar_Data].[Day Name].[All]" allUniqueName="[Q7_Calendar_Data].[Day Name].[All]" dimensionUniqueName="[Q7_Calendar_Data]" displayFolder="" count="2" memberValueDatatype="130" unbalanced="0">
      <fieldsUsage count="2">
        <fieldUsage x="-1"/>
        <fieldUsage x="0"/>
      </fieldsUsage>
    </cacheHierarchy>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0"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0" memberValueDatatype="130" unbalanced="0"/>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2" memberValueDatatype="130" unbalanced="0">
      <fieldsUsage count="2">
        <fieldUsage x="-1"/>
        <fieldUsage x="2"/>
      </fieldsUsage>
    </cacheHierarchy>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oneField="1">
      <fieldsUsage count="1">
        <fieldUsage x="1"/>
      </fieldsUsage>
    </cacheHierarchy>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4314699076" backgroundQuery="1" createdVersion="7" refreshedVersion="7" minRefreshableVersion="3" recordCount="0" supportSubquery="1" supportAdvancedDrill="1" xr:uid="{77E9D63B-913E-4214-8601-24A6DD085F8E}">
  <cacheSource type="external" connectionId="5"/>
  <cacheFields count="3">
    <cacheField name="[Q7_Orders_Data].[Product Sub-Category].[Product Sub-Category]" caption="Product Sub-Category" numFmtId="0" hierarchy="22" level="1">
      <sharedItems count="17">
        <s v="Appliances"/>
        <s v="Binders and Binder Accessories"/>
        <s v="Bookcases"/>
        <s v="Chairs &amp; Chairmats"/>
        <s v="Computer Peripherals"/>
        <s v="Copiers and Fax"/>
        <s v="Envelopes"/>
        <s v="Labels"/>
        <s v="Office Furnishings"/>
        <s v="Office Machines"/>
        <s v="Paper"/>
        <s v="Pens &amp; Art Supplies"/>
        <s v="Rubber Bands"/>
        <s v="Scissors, Rulers and Trimmers"/>
        <s v="Storage &amp; Organization"/>
        <s v="Tables"/>
        <s v="Telephones and Communication"/>
      </sharedItems>
    </cacheField>
    <cacheField name="[Measures].[Total Revenue]" caption="Total Revenue" numFmtId="0" hierarchy="37" level="32767"/>
    <cacheField name="[Q7_Orders_Data].[Customer Segment].[Customer Segment]" caption="Customer Segment" numFmtId="0" hierarchy="1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2"/>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0" memberValueDatatype="130" unbalanced="0"/>
    <cacheHierarchy uniqueName="[Q7_Orders_Data].[Product Sub-Category]" caption="Product Sub-Category" attribute="1" defaultMemberUniqueName="[Q7_Orders_Data].[Product Sub-Category].[All]" allUniqueName="[Q7_Orders_Data].[Product Sub-Category].[All]" dimensionUniqueName="[Q7_Orders_Data]" displayFolder="" count="2" memberValueDatatype="130" unbalanced="0">
      <fieldsUsage count="2">
        <fieldUsage x="-1"/>
        <fieldUsage x="0"/>
      </fieldsUsage>
    </cacheHierarchy>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oneField="1">
      <fieldsUsage count="1">
        <fieldUsage x="1"/>
      </fieldsUsage>
    </cacheHierarchy>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mple Bathija" refreshedDate="45699.598201157409" backgroundQuery="1" createdVersion="7" refreshedVersion="7" minRefreshableVersion="3" recordCount="0" supportSubquery="1" supportAdvancedDrill="1" xr:uid="{1B1F56A3-CB57-4141-9DB6-5303901CB80A}">
  <cacheSource type="external" connectionId="5"/>
  <cacheFields count="4">
    <cacheField name="[Q7_Orders_Data].[Product Category].[Product Category]" caption="Product Category" numFmtId="0" hierarchy="21" level="1">
      <sharedItems count="3">
        <s v="Furniture"/>
        <s v="Office Supplies"/>
        <s v="Technology"/>
      </sharedItems>
    </cacheField>
    <cacheField name="[Q7_Orders_Data].[Product Sub-Category].[Product Sub-Category]" caption="Product Sub-Category" numFmtId="0" hierarchy="22" level="1">
      <sharedItems count="17">
        <s v="Bookcases"/>
        <s v="Chairs &amp; Chairmats"/>
        <s v="Office Furnishings"/>
        <s v="Tables"/>
        <s v="Appliances"/>
        <s v="Binders and Binder Accessories"/>
        <s v="Envelopes"/>
        <s v="Labels"/>
        <s v="Paper"/>
        <s v="Pens &amp; Art Supplies"/>
        <s v="Rubber Bands"/>
        <s v="Scissors, Rulers and Trimmers"/>
        <s v="Storage &amp; Organization"/>
        <s v="Computer Peripherals"/>
        <s v="Copiers and Fax"/>
        <s v="Office Machines"/>
        <s v="Telephones and Communication"/>
      </sharedItems>
    </cacheField>
    <cacheField name="[Measures].[Average of Product Base Margin]" caption="Average of Product Base Margin" numFmtId="0" hierarchy="57" level="32767"/>
    <cacheField name="[Q7_Orders_Data].[Customer Segment].[Customer Segment]" caption="Customer Segment" numFmtId="0" hierarchy="15" level="1">
      <sharedItems containsSemiMixedTypes="0" containsNonDate="0" containsString="0"/>
    </cacheField>
  </cacheFields>
  <cacheHierarchies count="68">
    <cacheHierarchy uniqueName="[Q7_Calendar_Data].[Order Date]" caption="Order Date" attribute="1" time="1" defaultMemberUniqueName="[Q7_Calendar_Data].[Order Date].[All]" allUniqueName="[Q7_Calendar_Data].[Order Date].[All]" dimensionUniqueName="[Q7_Calendar_Data]" displayFolder="" count="0" memberValueDatatype="7" unbalanced="0"/>
    <cacheHierarchy uniqueName="[Q7_Calendar_Data].[Day Name]" caption="Day Name" attribute="1" defaultMemberUniqueName="[Q7_Calendar_Data].[Day Name].[All]" allUniqueName="[Q7_Calendar_Data].[Day Name].[All]" dimensionUniqueName="[Q7_Calendar_Data]" displayFolder="" count="0" memberValueDatatype="130" unbalanced="0"/>
    <cacheHierarchy uniqueName="[Q7_Calendar_Data].[Week of Month]" caption="Week of Month" attribute="1" defaultMemberUniqueName="[Q7_Calendar_Data].[Week of Month].[All]" allUniqueName="[Q7_Calendar_Data].[Week of Month].[All]" dimensionUniqueName="[Q7_Calendar_Data]" displayFolder="" count="0" memberValueDatatype="20" unbalanced="0"/>
    <cacheHierarchy uniqueName="[Q7_Calendar_Data].[Quarter]" caption="Quarter" attribute="1" defaultMemberUniqueName="[Q7_Calendar_Data].[Quarter].[All]" allUniqueName="[Q7_Calendar_Data].[Quarter].[All]" dimensionUniqueName="[Q7_Calendar_Data]" displayFolder="" count="0" memberValueDatatype="20" unbalanced="0"/>
    <cacheHierarchy uniqueName="[Q7_Calendar_Data].[Month Name]" caption="Month Name" attribute="1" defaultMemberUniqueName="[Q7_Calendar_Data].[Month Name].[All]" allUniqueName="[Q7_Calendar_Data].[Month Name].[All]" dimensionUniqueName="[Q7_Calendar_Data]" displayFolder="" count="0" memberValueDatatype="130" unbalanced="0"/>
    <cacheHierarchy uniqueName="[Q7_Calendar_Data].[Year]" caption="Year" attribute="1" defaultMemberUniqueName="[Q7_Calendar_Data].[Year].[All]" allUniqueName="[Q7_Calendar_Data].[Year].[All]" dimensionUniqueName="[Q7_Calendar_Data]" displayFolder="" count="0" memberValueDatatype="20" unbalanced="0"/>
    <cacheHierarchy uniqueName="[Q7_Orders_Data].[Row ID]" caption="Row ID" attribute="1" defaultMemberUniqueName="[Q7_Orders_Data].[Row ID].[All]" allUniqueName="[Q7_Orders_Data].[Row ID].[All]" dimensionUniqueName="[Q7_Orders_Data]" displayFolder="" count="0" memberValueDatatype="20" unbalanced="0"/>
    <cacheHierarchy uniqueName="[Q7_Orders_Data].[Order ID]" caption="Order ID" attribute="1" defaultMemberUniqueName="[Q7_Orders_Data].[Order ID].[All]" allUniqueName="[Q7_Orders_Data].[Order ID].[All]" dimensionUniqueName="[Q7_Orders_Data]" displayFolder="" count="0" memberValueDatatype="20" unbalanced="0"/>
    <cacheHierarchy uniqueName="[Q7_Orders_Data].[Order Priority]" caption="Order Priority" attribute="1" defaultMemberUniqueName="[Q7_Orders_Data].[Order Priority].[All]" allUniqueName="[Q7_Orders_Data].[Order Priority].[All]" dimensionUniqueName="[Q7_Orders_Data]" displayFolder="" count="0" memberValueDatatype="130" unbalanced="0"/>
    <cacheHierarchy uniqueName="[Q7_Orders_Data].[Ship Mode]" caption="Ship Mode" attribute="1" defaultMemberUniqueName="[Q7_Orders_Data].[Ship Mode].[All]" allUniqueName="[Q7_Orders_Data].[Ship Mode].[All]" dimensionUniqueName="[Q7_Orders_Data]" displayFolder="" count="0" memberValueDatatype="130" unbalanced="0"/>
    <cacheHierarchy uniqueName="[Q7_Orders_Data].[Order Date]" caption="Order Date" attribute="1" time="1" defaultMemberUniqueName="[Q7_Orders_Data].[Order Date].[All]" allUniqueName="[Q7_Orders_Data].[Order Date].[All]" dimensionUniqueName="[Q7_Orders_Data]" displayFolder="" count="2" memberValueDatatype="7" unbalanced="0"/>
    <cacheHierarchy uniqueName="[Q7_Orders_Data].[Ship Date]" caption="Ship Date" attribute="1" time="1" defaultMemberUniqueName="[Q7_Orders_Data].[Ship Date].[All]" allUniqueName="[Q7_Orders_Data].[Ship Date].[All]" dimensionUniqueName="[Q7_Orders_Data]" displayFolder="" count="0" memberValueDatatype="7" unbalanced="0"/>
    <cacheHierarchy uniqueName="[Q7_Orders_Data].[Delivery Time]" caption="Delivery Time" attribute="1" defaultMemberUniqueName="[Q7_Orders_Data].[Delivery Time].[All]" allUniqueName="[Q7_Orders_Data].[Delivery Time].[All]" dimensionUniqueName="[Q7_Orders_Data]" displayFolder="" count="0" memberValueDatatype="20" unbalanced="0"/>
    <cacheHierarchy uniqueName="[Q7_Orders_Data].[Customer ID]" caption="Customer ID" attribute="1" defaultMemberUniqueName="[Q7_Orders_Data].[Customer ID].[All]" allUniqueName="[Q7_Orders_Data].[Customer ID].[All]" dimensionUniqueName="[Q7_Orders_Data]" displayFolder="" count="0" memberValueDatatype="20" unbalanced="0"/>
    <cacheHierarchy uniqueName="[Q7_Orders_Data].[Customer Name]" caption="Customer Name" attribute="1" defaultMemberUniqueName="[Q7_Orders_Data].[Customer Name].[All]" allUniqueName="[Q7_Orders_Data].[Customer Name].[All]" dimensionUniqueName="[Q7_Orders_Data]" displayFolder="" count="0" memberValueDatatype="130" unbalanced="0"/>
    <cacheHierarchy uniqueName="[Q7_Orders_Data].[Customer Segment]" caption="Customer Segment" attribute="1" defaultMemberUniqueName="[Q7_Orders_Data].[Customer Segment].[All]" allUniqueName="[Q7_Orders_Data].[Customer Segment].[All]" dimensionUniqueName="[Q7_Orders_Data]" displayFolder="" count="2" memberValueDatatype="130" unbalanced="0">
      <fieldsUsage count="2">
        <fieldUsage x="-1"/>
        <fieldUsage x="3"/>
      </fieldsUsage>
    </cacheHierarchy>
    <cacheHierarchy uniqueName="[Q7_Orders_Data].[Country]" caption="Country" attribute="1" defaultMemberUniqueName="[Q7_Orders_Data].[Country].[All]" allUniqueName="[Q7_Orders_Data].[Country].[All]" dimensionUniqueName="[Q7_Orders_Data]" displayFolder="" count="0" memberValueDatatype="130" unbalanced="0"/>
    <cacheHierarchy uniqueName="[Q7_Orders_Data].[Region]" caption="Region" attribute="1" defaultMemberUniqueName="[Q7_Orders_Data].[Region].[All]" allUniqueName="[Q7_Orders_Data].[Region].[All]" dimensionUniqueName="[Q7_Orders_Data]" displayFolder="" count="0" memberValueDatatype="130" unbalanced="0"/>
    <cacheHierarchy uniqueName="[Q7_Orders_Data].[State or Province]" caption="State or Province" attribute="1" defaultMemberUniqueName="[Q7_Orders_Data].[State or Province].[All]" allUniqueName="[Q7_Orders_Data].[State or Province].[All]" dimensionUniqueName="[Q7_Orders_Data]" displayFolder="" count="0" memberValueDatatype="130" unbalanced="0"/>
    <cacheHierarchy uniqueName="[Q7_Orders_Data].[City]" caption="City" attribute="1" defaultMemberUniqueName="[Q7_Orders_Data].[City].[All]" allUniqueName="[Q7_Orders_Data].[City].[All]" dimensionUniqueName="[Q7_Orders_Data]" displayFolder="" count="0" memberValueDatatype="130" unbalanced="0"/>
    <cacheHierarchy uniqueName="[Q7_Orders_Data].[Postal Code]" caption="Postal Code" attribute="1" defaultMemberUniqueName="[Q7_Orders_Data].[Postal Code].[All]" allUniqueName="[Q7_Orders_Data].[Postal Code].[All]" dimensionUniqueName="[Q7_Orders_Data]" displayFolder="" count="0" memberValueDatatype="20" unbalanced="0"/>
    <cacheHierarchy uniqueName="[Q7_Orders_Data].[Product Category]" caption="Product Category" attribute="1" defaultMemberUniqueName="[Q7_Orders_Data].[Product Category].[All]" allUniqueName="[Q7_Orders_Data].[Product Category].[All]" dimensionUniqueName="[Q7_Orders_Data]" displayFolder="" count="2" memberValueDatatype="130" unbalanced="0">
      <fieldsUsage count="2">
        <fieldUsage x="-1"/>
        <fieldUsage x="0"/>
      </fieldsUsage>
    </cacheHierarchy>
    <cacheHierarchy uniqueName="[Q7_Orders_Data].[Product Sub-Category]" caption="Product Sub-Category" attribute="1" defaultMemberUniqueName="[Q7_Orders_Data].[Product Sub-Category].[All]" allUniqueName="[Q7_Orders_Data].[Product Sub-Category].[All]" dimensionUniqueName="[Q7_Orders_Data]" displayFolder="" count="2" memberValueDatatype="130" unbalanced="0">
      <fieldsUsage count="2">
        <fieldUsage x="-1"/>
        <fieldUsage x="1"/>
      </fieldsUsage>
    </cacheHierarchy>
    <cacheHierarchy uniqueName="[Q7_Orders_Data].[Product Name]" caption="Product Name" attribute="1" defaultMemberUniqueName="[Q7_Orders_Data].[Product Name].[All]" allUniqueName="[Q7_Orders_Data].[Product Name].[All]" dimensionUniqueName="[Q7_Orders_Data]" displayFolder="" count="0" memberValueDatatype="130" unbalanced="0"/>
    <cacheHierarchy uniqueName="[Q7_Orders_Data].[Product Container]" caption="Product Container" attribute="1" defaultMemberUniqueName="[Q7_Orders_Data].[Product Container].[All]" allUniqueName="[Q7_Orders_Data].[Product Container].[All]" dimensionUniqueName="[Q7_Orders_Data]" displayFolder="" count="0" memberValueDatatype="130" unbalanced="0"/>
    <cacheHierarchy uniqueName="[Q7_Orders_Data].[Discount]" caption="Discount" attribute="1" defaultMemberUniqueName="[Q7_Orders_Data].[Discount].[All]" allUniqueName="[Q7_Orders_Data].[Discount].[All]" dimensionUniqueName="[Q7_Orders_Data]" displayFolder="" count="0" memberValueDatatype="5" unbalanced="0"/>
    <cacheHierarchy uniqueName="[Q7_Orders_Data].[Unit Price]" caption="Unit Price" attribute="1" defaultMemberUniqueName="[Q7_Orders_Data].[Unit Price].[All]" allUniqueName="[Q7_Orders_Data].[Unit Price].[All]" dimensionUniqueName="[Q7_Orders_Data]" displayFolder="" count="0" memberValueDatatype="5" unbalanced="0"/>
    <cacheHierarchy uniqueName="[Q7_Orders_Data].[Shipping Cost]" caption="Shipping Cost" attribute="1" defaultMemberUniqueName="[Q7_Orders_Data].[Shipping Cost].[All]" allUniqueName="[Q7_Orders_Data].[Shipping Cost].[All]" dimensionUniqueName="[Q7_Orders_Data]" displayFolder="" count="0" memberValueDatatype="5" unbalanced="0"/>
    <cacheHierarchy uniqueName="[Q7_Orders_Data].[Product Base Margin]" caption="Product Base Margin" attribute="1" defaultMemberUniqueName="[Q7_Orders_Data].[Product Base Margin].[All]" allUniqueName="[Q7_Orders_Data].[Product Base Margin].[All]" dimensionUniqueName="[Q7_Orders_Data]" displayFolder="" count="0" memberValueDatatype="5" unbalanced="0"/>
    <cacheHierarchy uniqueName="[Q7_Orders_Data].[Profit]" caption="Profit" attribute="1" defaultMemberUniqueName="[Q7_Orders_Data].[Profit].[All]" allUniqueName="[Q7_Orders_Data].[Profit].[All]" dimensionUniqueName="[Q7_Orders_Data]" displayFolder="" count="0" memberValueDatatype="5" unbalanced="0"/>
    <cacheHierarchy uniqueName="[Q7_Orders_Data].[Quantity Ordered]" caption="Quantity Ordered" attribute="1" defaultMemberUniqueName="[Q7_Orders_Data].[Quantity Ordered].[All]" allUniqueName="[Q7_Orders_Data].[Quantity Ordered].[All]" dimensionUniqueName="[Q7_Orders_Data]" displayFolder="" count="0" memberValueDatatype="20" unbalanced="0"/>
    <cacheHierarchy uniqueName="[Q7_Orders_Data].[Sales]" caption="Sales" attribute="1" defaultMemberUniqueName="[Q7_Orders_Data].[Sales].[All]" allUniqueName="[Q7_Orders_Data].[Sales].[All]" dimensionUniqueName="[Q7_Orders_Data]" displayFolder="" count="0" memberValueDatatype="5" unbalanced="0"/>
    <cacheHierarchy uniqueName="[Q7_Returns_Data].[Order ID]" caption="Order ID" attribute="1" defaultMemberUniqueName="[Q7_Returns_Data].[Order ID].[All]" allUniqueName="[Q7_Returns_Data].[Order ID].[All]" dimensionUniqueName="[Q7_Returns_Data]" displayFolder="" count="0" memberValueDatatype="20" unbalanced="0"/>
    <cacheHierarchy uniqueName="[Q7_Returns_Data].[Status]" caption="Status" attribute="1" defaultMemberUniqueName="[Q7_Returns_Data].[Status].[All]" allUniqueName="[Q7_Returns_Data].[Status].[All]" dimensionUniqueName="[Q7_Returns_Data]" displayFolder="" count="0" memberValueDatatype="130" unbalanced="0"/>
    <cacheHierarchy uniqueName="[Q7_Users_Data].[Region]" caption="Region" attribute="1" defaultMemberUniqueName="[Q7_Users_Data].[Region].[All]" allUniqueName="[Q7_Users_Data].[Region].[All]" dimensionUniqueName="[Q7_Users_Data]" displayFolder="" count="0" memberValueDatatype="130" unbalanced="0"/>
    <cacheHierarchy uniqueName="[Q7_Users_Data].[Manager]" caption="Manager" attribute="1" defaultMemberUniqueName="[Q7_Users_Data].[Manager].[All]" allUniqueName="[Q7_Users_Data].[Manager].[All]" dimensionUniqueName="[Q7_Users_Data]" displayFolder="" count="0" memberValueDatatype="130" unbalanced="0"/>
    <cacheHierarchy uniqueName="[Measures].[Total Orders]" caption="Total Orders" measure="1" displayFolder="" measureGroup="Q7_Orders_Data" count="0"/>
    <cacheHierarchy uniqueName="[Measures].[Total Revenue]" caption="Total Revenue" measure="1" displayFolder="" measureGroup="Q7_Orders_Data" count="0"/>
    <cacheHierarchy uniqueName="[Measures].[Total Sales]" caption="Total Sales" measure="1" displayFolder="" measureGroup="Q7_Orders_Data" count="0"/>
    <cacheHierarchy uniqueName="[Measures].[Total Profit]" caption="Total Profit" measure="1" displayFolder="" measureGroup="Q7_Orders_Data" count="0"/>
    <cacheHierarchy uniqueName="[Measures].[Average Order Value]" caption="Average Order Value" measure="1" displayFolder="" measureGroup="Q7_Orders_Data" count="0"/>
    <cacheHierarchy uniqueName="[Measures].[Return Rate]" caption="Return Rate" measure="1" displayFolder="" measureGroup="Q7_Orders_Data" count="0"/>
    <cacheHierarchy uniqueName="[Measures].[Returns Count]" caption="Returns Count" measure="1" displayFolder="" measureGroup="Q7_Orders_Data" count="0"/>
    <cacheHierarchy uniqueName="[Measures].[Total Sales in Prev Period]" caption="Total Sales in Prev Period" measure="1" displayFolder="" measureGroup="Q7_Orders_Data" count="0"/>
    <cacheHierarchy uniqueName="[Measures].[Percentage of Profit]" caption="Percentage of Profit" measure="1" displayFolder="" measureGroup="Q7_Orders_Data" count="0"/>
    <cacheHierarchy uniqueName="[Measures].[Total Expense]" caption="Total Expense" measure="1" displayFolder="" measureGroup="Q7_Orders_Data" count="0"/>
    <cacheHierarchy uniqueName="[Measures].[__XL_Count Q7_Orders_Data]" caption="__XL_Count Q7_Orders_Data" measure="1" displayFolder="" measureGroup="Q7_Orders_Data" count="0" hidden="1"/>
    <cacheHierarchy uniqueName="[Measures].[__XL_Count Q7_Returns_Data]" caption="__XL_Count Q7_Returns_Data" measure="1" displayFolder="" measureGroup="Q7_Returns_Data" count="0" hidden="1"/>
    <cacheHierarchy uniqueName="[Measures].[__XL_Count Q7_Users_Data]" caption="__XL_Count Q7_Users_Data" measure="1" displayFolder="" measureGroup="Q7_Users_Data" count="0" hidden="1"/>
    <cacheHierarchy uniqueName="[Measures].[__XL_Count Q7_Calendar_Data]" caption="__XL_Count Q7_Calendar_Data" measure="1" displayFolder="" measureGroup="Q7_Calendar_Data" count="0" hidden="1"/>
    <cacheHierarchy uniqueName="[Measures].[__No measures defined]" caption="__No measures defined" measure="1" displayFolder="" count="0" hidden="1"/>
    <cacheHierarchy uniqueName="[Measures].[Sum of Quantity Ordered]" caption="Sum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Sum of Discount]" caption="Sum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Average of Discount]" caption="Average of Discount" measure="1" displayFolder="" measureGroup="Q7_Orders_Data" count="0" hidden="1">
      <extLst>
        <ext xmlns:x15="http://schemas.microsoft.com/office/spreadsheetml/2010/11/main" uri="{B97F6D7D-B522-45F9-BDA1-12C45D357490}">
          <x15:cacheHierarchy aggregatedColumn="25"/>
        </ext>
      </extLst>
    </cacheHierarchy>
    <cacheHierarchy uniqueName="[Measures].[Sum of Delivery Time]" caption="Sum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Average of Delivery Time]" caption="Average of Delivery Time" measure="1" displayFolder="" measureGroup="Q7_Orders_Data" count="0" hidden="1">
      <extLst>
        <ext xmlns:x15="http://schemas.microsoft.com/office/spreadsheetml/2010/11/main" uri="{B97F6D7D-B522-45F9-BDA1-12C45D357490}">
          <x15:cacheHierarchy aggregatedColumn="12"/>
        </ext>
      </extLst>
    </cacheHierarchy>
    <cacheHierarchy uniqueName="[Measures].[Sum of Product Base Margin]" caption="Sum of Product Base Margin" measure="1" displayFolder="" measureGroup="Q7_Orders_Data" count="0" hidden="1">
      <extLst>
        <ext xmlns:x15="http://schemas.microsoft.com/office/spreadsheetml/2010/11/main" uri="{B97F6D7D-B522-45F9-BDA1-12C45D357490}">
          <x15:cacheHierarchy aggregatedColumn="28"/>
        </ext>
      </extLst>
    </cacheHierarchy>
    <cacheHierarchy uniqueName="[Measures].[Average of Product Base Margin]" caption="Average of Product Base Margin" measure="1" displayFolder="" measureGroup="Q7_Orders_Data"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Order ID]" caption="Sum of Order ID" measure="1" displayFolder="" measureGroup="Q7_Returns_Data" count="0" hidden="1">
      <extLst>
        <ext xmlns:x15="http://schemas.microsoft.com/office/spreadsheetml/2010/11/main" uri="{B97F6D7D-B522-45F9-BDA1-12C45D357490}">
          <x15:cacheHierarchy aggregatedColumn="32"/>
        </ext>
      </extLst>
    </cacheHierarchy>
    <cacheHierarchy uniqueName="[Measures].[Count of Ship Date]" caption="Count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Average of Ship Date]" caption="Average of Ship Date" measure="1" displayFolder="" measureGroup="Q7_Orders_Data" count="0" hidden="1">
      <extLst>
        <ext xmlns:x15="http://schemas.microsoft.com/office/spreadsheetml/2010/11/main" uri="{B97F6D7D-B522-45F9-BDA1-12C45D357490}">
          <x15:cacheHierarchy aggregatedColumn="11"/>
        </ext>
      </extLst>
    </cacheHierarchy>
    <cacheHierarchy uniqueName="[Measures].[Count of Quantity Ordered]" caption="Count of Quantity Ordered" measure="1" displayFolder="" measureGroup="Q7_Orders_Data" count="0" hidden="1">
      <extLst>
        <ext xmlns:x15="http://schemas.microsoft.com/office/spreadsheetml/2010/11/main" uri="{B97F6D7D-B522-45F9-BDA1-12C45D357490}">
          <x15:cacheHierarchy aggregatedColumn="30"/>
        </ext>
      </extLst>
    </cacheHierarchy>
    <cacheHierarchy uniqueName="[Measures].[Count of Product Sub-Category]" caption="Count of Product Sub-Category" measure="1" displayFolder="" measureGroup="Q7_Orders_Data" count="0" hidden="1">
      <extLst>
        <ext xmlns:x15="http://schemas.microsoft.com/office/spreadsheetml/2010/11/main" uri="{B97F6D7D-B522-45F9-BDA1-12C45D357490}">
          <x15:cacheHierarchy aggregatedColumn="22"/>
        </ext>
      </extLst>
    </cacheHierarchy>
    <cacheHierarchy uniqueName="[Measures].[Count of Product Container]" caption="Count of Product Container" measure="1" displayFolder="" measureGroup="Q7_Orders_Data" count="0" hidden="1">
      <extLst>
        <ext xmlns:x15="http://schemas.microsoft.com/office/spreadsheetml/2010/11/main" uri="{B97F6D7D-B522-45F9-BDA1-12C45D357490}">
          <x15:cacheHierarchy aggregatedColumn="24"/>
        </ext>
      </extLst>
    </cacheHierarchy>
    <cacheHierarchy uniqueName="[Measures].[Sum of Shipping Cost]" caption="Sum of Shipping Cost" measure="1" displayFolder="" measureGroup="Q7_Orders_Data" count="0" hidden="1">
      <extLst>
        <ext xmlns:x15="http://schemas.microsoft.com/office/spreadsheetml/2010/11/main" uri="{B97F6D7D-B522-45F9-BDA1-12C45D357490}">
          <x15:cacheHierarchy aggregatedColumn="27"/>
        </ext>
      </extLst>
    </cacheHierarchy>
    <cacheHierarchy uniqueName="[Measures].[Count of Product Category]" caption="Count of Product Category" measure="1" displayFolder="" measureGroup="Q7_Orders_Data" count="0" hidden="1">
      <extLst>
        <ext xmlns:x15="http://schemas.microsoft.com/office/spreadsheetml/2010/11/main" uri="{B97F6D7D-B522-45F9-BDA1-12C45D357490}">
          <x15:cacheHierarchy aggregatedColumn="21"/>
        </ext>
      </extLst>
    </cacheHierarchy>
    <cacheHierarchy uniqueName="[Measures].[Sum of Unit Price]" caption="Sum of Unit Price" measure="1" displayFolder="" measureGroup="Q7_Orders_Data" count="0" hidden="1">
      <extLst>
        <ext xmlns:x15="http://schemas.microsoft.com/office/spreadsheetml/2010/11/main" uri="{B97F6D7D-B522-45F9-BDA1-12C45D357490}">
          <x15:cacheHierarchy aggregatedColumn="26"/>
        </ext>
      </extLst>
    </cacheHierarchy>
    <cacheHierarchy uniqueName="[Measures].[Average of Unit Price]" caption="Average of Unit Price" measure="1" displayFolder="" measureGroup="Q7_Orders_Data" count="0" hidden="1">
      <extLst>
        <ext xmlns:x15="http://schemas.microsoft.com/office/spreadsheetml/2010/11/main" uri="{B97F6D7D-B522-45F9-BDA1-12C45D357490}">
          <x15:cacheHierarchy aggregatedColumn="26"/>
        </ext>
      </extLst>
    </cacheHierarchy>
  </cacheHierarchies>
  <kpis count="0"/>
  <dimensions count="5">
    <dimension measure="1" name="Measures" uniqueName="[Measures]" caption="Measures"/>
    <dimension name="Q7_Calendar_Data" uniqueName="[Q7_Calendar_Data]" caption="Q7_Calendar_Data"/>
    <dimension name="Q7_Orders_Data" uniqueName="[Q7_Orders_Data]" caption="Q7_Orders_Data"/>
    <dimension name="Q7_Returns_Data" uniqueName="[Q7_Returns_Data]" caption="Q7_Returns_Data"/>
    <dimension name="Q7_Users_Data" uniqueName="[Q7_Users_Data]" caption="Q7_Users_Data"/>
  </dimensions>
  <measureGroups count="4">
    <measureGroup name="Q7_Calendar_Data" caption="Q7_Calendar_Data"/>
    <measureGroup name="Q7_Orders_Data" caption="Q7_Orders_Data"/>
    <measureGroup name="Q7_Returns_Data" caption="Q7_Returns_Data"/>
    <measureGroup name="Q7_Users_Data" caption="Q7_Users_Data"/>
  </measureGroups>
  <maps count="7">
    <map measureGroup="0" dimension="1"/>
    <map measureGroup="1" dimension="1"/>
    <map measureGroup="1" dimension="2"/>
    <map measureGroup="1" dimension="3"/>
    <map measureGroup="1" dimension="4"/>
    <map measureGroup="2" dimension="3"/>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86C70D-43FF-453A-BFA1-54CF91E1B2C5}" name="PT_Revenue_Perfromance" cacheId="733" applyNumberFormats="0" applyBorderFormats="0" applyFontFormats="0" applyPatternFormats="0" applyAlignmentFormats="0" applyWidthHeightFormats="1" dataCaption="Values" tag="d71d6c49-58d5-442c-aee3-c7710442e7db" updatedVersion="7" minRefreshableVersion="5" useAutoFormatting="1" subtotalHiddenItems="1" itemPrintTitles="1" createdVersion="7" indent="0" outline="1" outlineData="1" multipleFieldFilters="0" rowHeaderCaption="Customer Segment">
  <location ref="A12:B17"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numFmtId="165"/>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activeTabTopLevelEntity name="[Q7_Calendar_Data]"/>
        <x15:activeTabTopLevelEntity name="[Q7_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B7BCA2-5B4F-4C0A-8D87-4004CB77A8BF}" name="PT_Daywise_Performance" cacheId="742" applyNumberFormats="0" applyBorderFormats="0" applyFontFormats="0" applyPatternFormats="0" applyAlignmentFormats="0" applyWidthHeightFormats="1" dataCaption="Values" tag="5987aade-3ec8-4e45-8943-911c243aa5e3" updatedVersion="7" minRefreshableVersion="5" useAutoFormatting="1" subtotalHiddenItems="1" itemPrintTitles="1" createdVersion="7" indent="0" outline="1" outlineData="1" multipleFieldFilters="0" rowHeaderCaption="Day">
  <location ref="A64:B72" firstHeaderRow="1" firstDataRow="1" firstDataCol="1"/>
  <pivotFields count="3">
    <pivotField axis="axisRow" allDrilled="1" subtotalTop="0" showAll="0" sortType="ascending" defaultSubtotal="0" defaultAttributeDrillState="1">
      <items count="7">
        <item x="3"/>
        <item x="1"/>
        <item x="5"/>
        <item x="6"/>
        <item x="4"/>
        <item x="0"/>
        <item x="2"/>
      </items>
    </pivotField>
    <pivotField dataField="1" subtotalTop="0" showAll="0" defaultSubtotal="0"/>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numFmtId="165"/>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Calendar_Data]"/>
        <x15:activeTabTopLevelEntity name="[Q7_Orders_Data]"/>
        <x15:activeTabTopLevelEntity name="[Q7_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1EC4ECDF-F0AC-4794-AB14-A974F028A96D}" name="PT_Bot_Prod" cacheId="1621" applyNumberFormats="0" applyBorderFormats="0" applyFontFormats="0" applyPatternFormats="0" applyAlignmentFormats="0" applyWidthHeightFormats="1" dataCaption="Values" tag="1a0ec555-170a-402c-94f8-4e8c2c80d416" updatedVersion="7" minRefreshableVersion="5" useAutoFormatting="1" subtotalHiddenItems="1" itemPrintTitles="1" createdVersion="7" indent="0" outline="1" outlineData="1" multipleFieldFilters="0" rowHeaderCaption="Product Sub-Category">
  <location ref="A112:B116" firstHeaderRow="1" firstDataRow="1" firstDataCol="1"/>
  <pivotFields count="4">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numFmtId="9"/>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filters count="1">
    <filter fld="0" type="count" id="6" iMeasureHier="44">
      <autoFilter ref="A1">
        <filterColumn colId="0">
          <top10 top="0" val="3" filterVal="3"/>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F10322-C08D-41DB-BC2B-08B680DBB3E1}" name="PT_Week_Performance" cacheId="739" applyNumberFormats="0" applyBorderFormats="0" applyFontFormats="0" applyPatternFormats="0" applyAlignmentFormats="0" applyWidthHeightFormats="1" dataCaption="Values" tag="418d6eb1-e35d-47dc-a673-c145796df2d2" updatedVersion="7" minRefreshableVersion="3" useAutoFormatting="1" subtotalHiddenItems="1" itemPrintTitles="1" createdVersion="7" indent="0" compact="0" compactData="0" multipleFieldFilters="0" chartFormat="1">
  <location ref="A31:C61" firstHeaderRow="1" firstDataRow="1" firstDataCol="2"/>
  <pivotFields count="4">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axis="axisRow" compact="0" allDrilled="1" outline="0" subtotalTop="0" showAll="0" sortType="ascending" defaultSubtotal="0" defaultAttributeDrillState="1">
      <items count="6">
        <item x="2"/>
        <item x="1"/>
        <item x="4"/>
        <item x="0"/>
        <item x="5"/>
        <item x="3"/>
      </items>
    </pivotField>
    <pivotField compact="0" allDrilled="1" outline="0" subtotalTop="0" showAll="0" dataSourceSort="1" defaultSubtotal="0" defaultAttributeDrillState="1"/>
  </pivotFields>
  <rowFields count="2">
    <field x="2"/>
    <field x="1"/>
  </rowFields>
  <rowItems count="30">
    <i>
      <x/>
      <x/>
    </i>
    <i r="1">
      <x v="1"/>
    </i>
    <i r="1">
      <x v="2"/>
    </i>
    <i r="1">
      <x v="3"/>
    </i>
    <i r="1">
      <x v="4"/>
    </i>
    <i>
      <x v="1"/>
      <x/>
    </i>
    <i r="1">
      <x v="1"/>
    </i>
    <i r="1">
      <x v="2"/>
    </i>
    <i r="1">
      <x v="3"/>
    </i>
    <i>
      <x v="2"/>
      <x/>
    </i>
    <i r="1">
      <x v="1"/>
    </i>
    <i r="1">
      <x v="2"/>
    </i>
    <i r="1">
      <x v="3"/>
    </i>
    <i r="1">
      <x v="4"/>
    </i>
    <i>
      <x v="3"/>
      <x/>
    </i>
    <i r="1">
      <x v="1"/>
    </i>
    <i r="1">
      <x v="2"/>
    </i>
    <i r="1">
      <x v="3"/>
    </i>
    <i r="1">
      <x v="4"/>
    </i>
    <i>
      <x v="4"/>
      <x/>
    </i>
    <i r="1">
      <x v="1"/>
    </i>
    <i r="1">
      <x v="2"/>
    </i>
    <i r="1">
      <x v="3"/>
    </i>
    <i r="1">
      <x v="4"/>
    </i>
    <i>
      <x v="5"/>
      <x/>
    </i>
    <i r="1">
      <x v="1"/>
    </i>
    <i r="1">
      <x v="2"/>
    </i>
    <i r="1">
      <x v="3"/>
    </i>
    <i r="1">
      <x v="4"/>
    </i>
    <i t="grand">
      <x/>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2">
    <rowHierarchyUsage hierarchyUsage="4"/>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Calendar_Data]"/>
        <x15:activeTabTopLevelEntity name="[Q7_Orders_Data]"/>
        <x15:activeTabTopLevelEntity name="[Q7_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E38D475E-524A-492A-96D4-4BB2F5730AEB}" name="PT_Manager_Performance" cacheId="637" applyNumberFormats="0" applyBorderFormats="0" applyFontFormats="0" applyPatternFormats="0" applyAlignmentFormats="0" applyWidthHeightFormats="1" dataCaption="Values" tag="3ae6178e-3bb4-4f11-82b7-5c40a18bba5e" updatedVersion="7" minRefreshableVersion="5" useAutoFormatting="1" subtotalHiddenItems="1" itemPrintTitles="1" createdVersion="7" indent="0" outline="1" outlineData="1" multipleFieldFilters="0" rowHeaderCaption="Manager">
  <location ref="A75:B80"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fld="1" subtotal="count" baseField="0" baseItem="0"/>
  </dataFields>
  <formats count="1">
    <format dxfId="17">
      <pivotArea collapsedLevelsAreSubtotals="1" fieldPosition="0">
        <references count="1">
          <reference field="0" count="0"/>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3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Users_Data]"/>
        <x15:activeTabTopLevelEntity name="[Q7_Orders_Data]"/>
        <x15:activeTabTopLevelEntity name="[Q7_Calendar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EAA5D285-518C-4864-B9A5-B36569AA3C81}" name="PT_Return_Cat" cacheId="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rowHeaderCaption="Category">
  <location ref="A163:B167" firstHeaderRow="1" firstDataRow="1" firstDataCol="1"/>
  <pivotFields count="2">
    <pivotField dataField="1" subtotalTop="0" showAll="0" defaultSubtotal="0"/>
    <pivotField axis="axisRow" allDrilled="1" subtotalTop="0" showAll="0" dataSourceSort="1" defaultSubtotal="0" defaultAttributeDrillState="1">
      <items count="3">
        <item x="0"/>
        <item x="1"/>
        <item x="2"/>
      </items>
    </pivotField>
  </pivotFields>
  <rowFields count="1">
    <field x="1"/>
  </rowFields>
  <rowItems count="4">
    <i>
      <x/>
    </i>
    <i>
      <x v="1"/>
    </i>
    <i>
      <x v="2"/>
    </i>
    <i t="grand">
      <x/>
    </i>
  </rowItems>
  <colItems count="1">
    <i/>
  </colItems>
  <dataFields count="1">
    <dataField fld="0"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8C7F374D-9872-4355-AF3D-11462C5168CF}" name="PT_KPI_Prod" cacheId="1624" dataOnRows="1" applyNumberFormats="0" applyBorderFormats="0" applyFontFormats="0" applyPatternFormats="0" applyAlignmentFormats="0" applyWidthHeightFormats="1" dataCaption="KPI" tag="7ddd8b49-9a20-4690-a559-dadfbc8a0a1b" updatedVersion="7" minRefreshableVersion="5" useAutoFormatting="1" subtotalHiddenItems="1" itemPrintTitles="1" createdVersion="7" indent="0" outline="1" outlineData="1" multipleFieldFilters="0">
  <location ref="A118:B123" firstHeaderRow="1" firstDataRow="1" firstDataCol="1"/>
  <pivotFields count="7">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5">
    <i>
      <x/>
    </i>
    <i i="1">
      <x v="1"/>
    </i>
    <i i="2">
      <x v="2"/>
    </i>
    <i i="3">
      <x v="3"/>
    </i>
    <i i="4">
      <x v="4"/>
    </i>
  </rowItems>
  <colItems count="1">
    <i/>
  </colItems>
  <dataFields count="5">
    <dataField name="Sum of Quantity Ordered" fld="0" baseField="0" baseItem="9" numFmtId="3"/>
    <dataField fld="1" subtotal="count" baseField="0" baseItem="0"/>
    <dataField fld="2" subtotal="count" baseField="0" baseItem="0"/>
    <dataField name="Average of Discount" fld="3" subtotal="average" baseField="0" baseItem="9" numFmtId="10"/>
    <dataField name="Average of Delivery Time" fld="4" subtotal="average" baseField="0" baseItem="9" numFmtId="2"/>
  </dataFields>
  <formats count="4">
    <format dxfId="21">
      <pivotArea collapsedLevelsAreSubtotals="1" fieldPosition="0">
        <references count="1">
          <reference field="4294967294" count="1">
            <x v="3"/>
          </reference>
        </references>
      </pivotArea>
    </format>
    <format dxfId="20">
      <pivotArea outline="0" fieldPosition="0">
        <references count="1">
          <reference field="4294967294" count="1">
            <x v="3"/>
          </reference>
        </references>
      </pivotArea>
    </format>
    <format dxfId="19">
      <pivotArea outline="0" fieldPosition="0">
        <references count="1">
          <reference field="4294967294" count="1">
            <x v="4"/>
          </reference>
        </references>
      </pivotArea>
    </format>
    <format dxfId="18">
      <pivotArea collapsedLevelsAreSubtotals="1" fieldPosition="0">
        <references count="1">
          <reference field="4294967294" count="1">
            <x v="2"/>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caption="Average of Delivery Time"/>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340B1791-8775-4888-89B7-FA84677576F6}" name="PT_Ship_TYype" cacheId="1630" applyNumberFormats="0" applyBorderFormats="0" applyFontFormats="0" applyPatternFormats="0" applyAlignmentFormats="0" applyWidthHeightFormats="1" dataCaption="Values" tag="0227bcd5-b433-4b0a-a594-9d58bb2c2906" updatedVersion="7" minRefreshableVersion="5" useAutoFormatting="1" subtotalHiddenItems="1" itemPrintTitles="1" createdVersion="7" indent="0" compact="0" compactData="0" multipleFieldFilters="0">
  <location ref="A145:C161" firstHeaderRow="1" firstDataRow="1" firstDataCol="2"/>
  <pivotFields count="5">
    <pivotField axis="axisRow" compact="0" allDrilled="1" outline="0" subtotalTop="0" showAll="0" dataSourceSort="1" defaultSubtotal="0" defaultAttributeDrillState="1">
      <items count="3">
        <item x="0"/>
        <item x="1"/>
        <item x="2"/>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2"/>
  </rowFields>
  <rowItems count="16">
    <i>
      <x/>
      <x/>
    </i>
    <i r="1">
      <x v="1"/>
    </i>
    <i r="1">
      <x v="2"/>
    </i>
    <i r="1">
      <x v="3"/>
    </i>
    <i r="1">
      <x v="4"/>
    </i>
    <i>
      <x v="1"/>
      <x/>
    </i>
    <i r="1">
      <x v="1"/>
    </i>
    <i r="1">
      <x v="2"/>
    </i>
    <i r="1">
      <x v="3"/>
    </i>
    <i r="1">
      <x v="4"/>
    </i>
    <i>
      <x v="2"/>
      <x/>
    </i>
    <i r="1">
      <x v="1"/>
    </i>
    <i r="1">
      <x v="2"/>
    </i>
    <i r="1">
      <x v="3"/>
    </i>
    <i r="1">
      <x v="4"/>
    </i>
    <i t="grand">
      <x/>
    </i>
  </rowItems>
  <colItems count="1">
    <i/>
  </colItems>
  <dataFields count="1">
    <dataField name="Average of Delivery Time" fld="1" subtotal="average" baseField="0" baseItem="0"/>
  </dataFields>
  <formats count="1">
    <format dxfId="22">
      <pivotArea outline="0" fieldPosition="0">
        <references count="2">
          <reference field="0" count="1" selected="0">
            <x v="0"/>
          </reference>
          <reference field="2" count="1" selected="0">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caption="Average of Delivery Time"/>
    <pivotHierarchy dragToData="1"/>
    <pivotHierarchy dragToData="1"/>
    <pivotHierarchy dragToData="1"/>
    <pivotHierarchy dragToData="1"/>
    <pivotHierarchy dragToData="1" caption="Count of Ship Date"/>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2">
    <rowHierarchyUsage hierarchyUsage="9"/>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activeTabTopLevelEntity name="[Q7_Return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26720E60-92BB-4300-8192-A4E701EF13EA}" name="PT_PARETO_PROD" cacheId="1414" applyNumberFormats="0" applyBorderFormats="0" applyFontFormats="0" applyPatternFormats="0" applyAlignmentFormats="0" applyWidthHeightFormats="1" dataCaption="Values" tag="ddfb35b8-afc2-4c0e-a0f5-1e231fcd2aa3" updatedVersion="7" minRefreshableVersion="5" useAutoFormatting="1" subtotalHiddenItems="1" itemPrintTitles="1" createdVersion="7" indent="0" outline="1" outlineData="1" multipleFieldFilters="0" rowHeaderCaption="Sub-Category">
  <location ref="A125:B143" firstHeaderRow="1" firstDataRow="1" firstDataCol="1"/>
  <pivotFields count="3">
    <pivotField axis="axisRow" allDrilled="1" subtotalTop="0" showAll="0" sortType="descending" defaultSubtotal="0" defaultAttributeDrillState="1">
      <items count="17">
        <item x="0"/>
        <item x="1"/>
        <item x="2"/>
        <item x="3"/>
        <item x="4"/>
        <item x="5"/>
        <item x="6"/>
        <item x="7"/>
        <item x="8"/>
        <item x="9"/>
        <item x="10"/>
        <item x="11"/>
        <item x="12"/>
        <item x="13"/>
        <item x="14"/>
        <item x="15"/>
        <item x="16"/>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 allDrilled="1" subtotalTop="0" showAll="0" dataSourceSort="1" defaultSubtotal="0" defaultAttributeDrillState="1">
      <extLst>
        <ext xmlns:x14="http://schemas.microsoft.com/office/spreadsheetml/2009/9/main" uri="{2946ED86-A175-432a-8AC1-64E0C546D7DE}">
          <x14:pivotField fillDownLabels="1"/>
        </ext>
      </extLst>
    </pivotField>
  </pivotFields>
  <rowFields count="1">
    <field x="0"/>
  </rowFields>
  <rowItems count="18">
    <i>
      <x v="1"/>
    </i>
    <i>
      <x v="16"/>
    </i>
    <i>
      <x v="15"/>
    </i>
    <i>
      <x v="14"/>
    </i>
    <i>
      <x v="3"/>
    </i>
    <i>
      <x v="2"/>
    </i>
    <i>
      <x v="9"/>
    </i>
    <i>
      <x v="4"/>
    </i>
    <i>
      <x/>
    </i>
    <i>
      <x v="5"/>
    </i>
    <i>
      <x v="8"/>
    </i>
    <i>
      <x v="10"/>
    </i>
    <i>
      <x v="11"/>
    </i>
    <i>
      <x v="6"/>
    </i>
    <i>
      <x v="7"/>
    </i>
    <i>
      <x v="13"/>
    </i>
    <i>
      <x v="12"/>
    </i>
    <i t="grand">
      <x/>
    </i>
  </rowItems>
  <colItems count="1">
    <i/>
  </colItems>
  <dataFields count="1">
    <dataField fld="1" subtotal="count" baseField="0" baseItem="0" numFmtId="165"/>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2"/>
  </row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84A36BC-4C4A-418F-8C8D-69B816651AC4}" name="PT_KPI_Region" cacheId="2719" dataOnRows="1" applyNumberFormats="0" applyBorderFormats="0" applyFontFormats="0" applyPatternFormats="0" applyAlignmentFormats="0" applyWidthHeightFormats="1" dataCaption="KPI" tag="942ae7b9-39ae-4cf9-b3c7-4a376379d252" updatedVersion="7" minRefreshableVersion="5" useAutoFormatting="1" itemPrintTitles="1" createdVersion="7" indent="0" outline="1" outlineData="1" multipleFieldFilters="0">
  <location ref="A179:B182" firstHeaderRow="1" firstDataRow="1" firstDataCol="1"/>
  <pivotFields count="3">
    <pivotField dataField="1" subtotalTop="0" showAll="0" defaultSubtotal="0"/>
    <pivotField dataField="1" subtotalTop="0" showAll="0" defaultSubtotal="0"/>
    <pivotField dataField="1" subtotalTop="0" showAll="0" defaultSubtotal="0"/>
  </pivotFields>
  <rowFields count="1">
    <field x="-2"/>
  </rowFields>
  <rowItems count="3">
    <i>
      <x/>
    </i>
    <i i="1">
      <x v="1"/>
    </i>
    <i i="2">
      <x v="2"/>
    </i>
  </rowItems>
  <colItems count="1">
    <i/>
  </colItems>
  <dataFields count="3">
    <dataField fld="0" subtotal="count" baseField="0" baseItem="0"/>
    <dataField fld="1" subtotal="count" baseField="0" baseItem="0" numFmtId="165"/>
    <dataField fld="2" subtotal="count" baseField="0" baseItem="0"/>
  </dataFields>
  <formats count="2">
    <format dxfId="1">
      <pivotArea collapsedLevelsAreSubtotals="1" fieldPosition="0">
        <references count="1">
          <reference field="4294967294" count="1">
            <x v="1"/>
          </reference>
        </references>
      </pivotArea>
    </format>
    <format dxfId="0">
      <pivotArea collapsedLevelsAreSubtotals="1" fieldPosition="0">
        <references count="1">
          <reference field="4294967294" count="1">
            <x v="2"/>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7409CE93-9CB9-45E5-90A2-37BFFDCDBC4D}" name="PT_State_Reg" cacheId="2722" applyNumberFormats="0" applyBorderFormats="0" applyFontFormats="0" applyPatternFormats="0" applyAlignmentFormats="0" applyWidthHeightFormats="1" dataCaption="Values" tag="79b3e448-c396-455f-b3e2-48a81b699104" updatedVersion="7" minRefreshableVersion="5" useAutoFormatting="1" subtotalHiddenItems="1" itemPrintTitles="1" createdVersion="7" indent="0" outline="1" outlineData="1" multipleFieldFilters="0" rowHeaderCaption="State/Province">
  <location ref="A184:B234" firstHeaderRow="1" firstDataRow="1" firstDataCol="1"/>
  <pivotFields count="2">
    <pivotField axis="axisRow" allDrilled="1" subtotalTop="0" showAll="0" dataSourceSort="1"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pivotField>
    <pivotField dataField="1" subtotalTop="0" showAll="0" defaultSubtotal="0"/>
  </pivotFields>
  <rowFields count="1">
    <field x="0"/>
  </rowFields>
  <rowItems count="5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t="grand">
      <x/>
    </i>
  </rowItems>
  <colItems count="1">
    <i/>
  </colItems>
  <dataFields count="1">
    <dataField fld="1" subtotal="count" baseField="0" baseItem="0" numFmtId="165"/>
  </dataFields>
  <formats count="1">
    <format dxfId="23">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1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103794E-BE05-418B-AC5F-4CF55EA00CBF}" name="PT_CityP" cacheId="2728" applyNumberFormats="0" applyBorderFormats="0" applyFontFormats="0" applyPatternFormats="0" applyAlignmentFormats="0" applyWidthHeightFormats="1" dataCaption="Values" tag="e97de680-0b82-4766-9d2e-1174cc904936" updatedVersion="7" minRefreshableVersion="5" useAutoFormatting="1" subtotalHiddenItems="1" itemPrintTitles="1" createdVersion="7" indent="0" outline="1" outlineData="1" multipleFieldFilters="0" rowHeaderCaption="City">
  <location ref="A243:C249" firstHeaderRow="0" firstDataRow="1" firstDataCol="1"/>
  <pivotFields count="3">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s>
  <rowFields count="1">
    <field x="0"/>
  </rowFields>
  <rowItems count="6">
    <i>
      <x/>
    </i>
    <i>
      <x v="1"/>
    </i>
    <i>
      <x v="2"/>
    </i>
    <i>
      <x v="3"/>
    </i>
    <i>
      <x v="4"/>
    </i>
    <i t="grand">
      <x/>
    </i>
  </rowItems>
  <colFields count="1">
    <field x="-2"/>
  </colFields>
  <colItems count="2">
    <i>
      <x/>
    </i>
    <i i="1">
      <x v="1"/>
    </i>
  </colItems>
  <dataFields count="2">
    <dataField fld="1" subtotal="count" baseField="0" baseItem="0" numFmtId="168"/>
    <dataField fld="2" subtotal="count" baseField="0" baseItem="0"/>
  </dataFields>
  <formats count="3">
    <format dxfId="3">
      <pivotArea collapsedLevelsAreSubtotals="1" fieldPosition="0">
        <references count="1">
          <reference field="0" count="1">
            <x v="5"/>
          </reference>
        </references>
      </pivotArea>
    </format>
    <format dxfId="4">
      <pivotArea collapsedLevelsAreSubtotals="1" fieldPosition="0">
        <references count="1">
          <reference field="0" count="4">
            <x v="6"/>
            <x v="7"/>
            <x v="8"/>
            <x v="9"/>
          </reference>
        </references>
      </pivotArea>
    </format>
    <format dxfId="5">
      <pivotArea outline="0" fieldPosition="0">
        <references count="1">
          <reference field="4294967294" count="1">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filters count="1">
    <filter fld="0" type="count" id="3" iMeasureHier="44">
      <autoFilter ref="A1">
        <filterColumn colId="0">
          <top10 val="5" filterVal="5"/>
        </filterColumn>
      </autoFilter>
    </filter>
  </filters>
  <rowHierarchiesUsage count="1">
    <rowHierarchyUsage hierarchyUsage="1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AF1D28E1-5397-43B6-BC10-01DB3D709B1C}" name="PT_Prod_Market" cacheId="1615" applyNumberFormats="0" applyBorderFormats="0" applyFontFormats="0" applyPatternFormats="0" applyAlignmentFormats="0" applyWidthHeightFormats="1" dataCaption="Values" tag="f2e63ae7-4d31-4aff-ae08-4045d4a8ac0d" updatedVersion="7" minRefreshableVersion="5" useAutoFormatting="1" subtotalHiddenItems="1" itemPrintTitles="1" createdVersion="7" indent="0" compact="0" compactData="0" multipleFieldFilters="0" chartFormat="1">
  <location ref="A84:C102" firstHeaderRow="1" firstDataRow="1" firstDataCol="2"/>
  <pivotFields count="4">
    <pivotField axis="axisRow" compact="0" allDrilled="1" outline="0" subtotalTop="0" showAll="0" dataSourceSort="1" defaultSubtotal="0" defaultAttributeDrillState="1">
      <items count="3">
        <item x="0"/>
        <item x="1"/>
        <item x="2"/>
      </items>
    </pivotField>
    <pivotField axis="axisRow" compact="0" allDrilled="1" outline="0" subtotalTop="0" showAll="0" dataSourceSort="1" defaultSubtotal="0" defaultAttributeDrillState="1">
      <items count="17">
        <item x="0"/>
        <item x="1"/>
        <item x="2"/>
        <item x="3"/>
        <item x="4"/>
        <item x="5"/>
        <item x="6"/>
        <item x="7"/>
        <item x="8"/>
        <item x="9"/>
        <item x="10"/>
        <item x="11"/>
        <item x="12"/>
        <item x="13"/>
        <item x="14"/>
        <item x="15"/>
        <item x="16"/>
      </items>
    </pivotField>
    <pivotField dataField="1" compact="0" outline="0" subtotalTop="0" showAll="0" defaultSubtotal="0"/>
    <pivotField compact="0" allDrilled="1" outline="0" subtotalTop="0" showAll="0" dataSourceSort="1" defaultSubtotal="0" defaultAttributeDrillState="1"/>
  </pivotFields>
  <rowFields count="2">
    <field x="0"/>
    <field x="1"/>
  </rowFields>
  <rowItems count="18">
    <i>
      <x/>
      <x/>
    </i>
    <i r="1">
      <x v="1"/>
    </i>
    <i r="1">
      <x v="2"/>
    </i>
    <i r="1">
      <x v="3"/>
    </i>
    <i>
      <x v="1"/>
      <x v="4"/>
    </i>
    <i r="1">
      <x v="5"/>
    </i>
    <i r="1">
      <x v="6"/>
    </i>
    <i r="1">
      <x v="7"/>
    </i>
    <i r="1">
      <x v="8"/>
    </i>
    <i r="1">
      <x v="9"/>
    </i>
    <i r="1">
      <x v="10"/>
    </i>
    <i r="1">
      <x v="11"/>
    </i>
    <i r="1">
      <x v="12"/>
    </i>
    <i>
      <x v="2"/>
      <x v="13"/>
    </i>
    <i r="1">
      <x v="14"/>
    </i>
    <i r="1">
      <x v="15"/>
    </i>
    <i r="1">
      <x v="16"/>
    </i>
    <i t="grand">
      <x/>
    </i>
  </rowItems>
  <colItems count="1">
    <i/>
  </colItems>
  <dataFields count="1">
    <dataField name="Average of Product Base Margin" fld="2" subtotal="average" baseField="1" baseItem="0" numFmtId="1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Average of Product Base Margi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2">
    <rowHierarchyUsage hierarchyUsage="2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2849A123-E834-4429-AF85-B98B2968E6C5}" name="PT_Rev_P_Reg" cacheId="2725"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rowHeaderCaption="Region">
  <location ref="A236:C241" firstHeaderRow="0"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formats count="2">
    <format dxfId="25">
      <pivotArea collapsedLevelsAreSubtotals="1" fieldPosition="0">
        <references count="2">
          <reference field="4294967294" count="1" selected="0">
            <x v="0"/>
          </reference>
          <reference field="0" count="0"/>
        </references>
      </pivotArea>
    </format>
    <format dxfId="24">
      <pivotArea collapsedLevelsAreSubtotals="1" fieldPosition="0">
        <references count="2">
          <reference field="4294967294" count="1" selected="0">
            <x v="1"/>
          </reference>
          <reference field="0" count="0"/>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1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BDC7942-1EB5-4AD6-9528-BB73F4D5C632}" name="PivotTable9" cacheId="2731" applyNumberFormats="0" applyBorderFormats="0" applyFontFormats="0" applyPatternFormats="0" applyAlignmentFormats="0" applyWidthHeightFormats="1" dataCaption="Values" tag="71027101-fa4a-4868-95f7-df922e54554c" updatedVersion="7" minRefreshableVersion="5" useAutoFormatting="1" subtotalHiddenItems="1" itemPrintTitles="1" createdVersion="7" indent="0" outline="1" outlineData="1" multipleFieldFilters="0" rowHeaderCaption="City">
  <location ref="A251:B257" firstHeaderRow="1" firstDataRow="1" firstDataCol="1"/>
  <pivotFields count="2">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6">
    <i>
      <x/>
    </i>
    <i>
      <x v="1"/>
    </i>
    <i>
      <x v="2"/>
    </i>
    <i>
      <x v="3"/>
    </i>
    <i>
      <x v="4"/>
    </i>
    <i t="grand">
      <x/>
    </i>
  </rowItems>
  <colItems count="1">
    <i/>
  </colItems>
  <dataFields count="1">
    <dataField fld="1" subtotal="count" baseField="0" baseItem="0"/>
  </dataFields>
  <formats count="3">
    <format dxfId="7">
      <pivotArea collapsedLevelsAreSubtotals="1" fieldPosition="0">
        <references count="1">
          <reference field="0" count="1">
            <x v="6"/>
          </reference>
        </references>
      </pivotArea>
    </format>
    <format dxfId="6">
      <pivotArea collapsedLevelsAreSubtotals="1" fieldPosition="0">
        <references count="1">
          <reference field="0" count="4">
            <x v="5"/>
            <x v="7"/>
            <x v="8"/>
            <x v="9"/>
          </reference>
        </references>
      </pivotArea>
    </format>
    <format dxfId="2">
      <pivotArea collapsedLevelsAreSubtotals="1" fieldPosition="0">
        <references count="1">
          <reference field="0" count="5">
            <x v="0"/>
            <x v="1"/>
            <x v="2"/>
            <x v="3"/>
            <x v="4"/>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filters count="1">
    <filter fld="0" type="count" id="4" iMeasureHier="44">
      <autoFilter ref="A1">
        <filterColumn colId="0">
          <top10 top="0" val="5" filterVal="5"/>
        </filterColumn>
      </autoFilter>
    </filter>
  </filters>
  <rowHierarchiesUsage count="1">
    <rowHierarchyUsage hierarchyUsage="1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454B81-F55C-4230-8ECA-E8FD85901427}" name="PT_Reg_Sales" cacheId="2737"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rowHeaderCaption="Region">
  <location ref="A263:B268" firstHeaderRow="1" firstDataRow="1" firstDataCol="1"/>
  <pivotFields count="2">
    <pivotField axis="axisRow" allDrilled="1" subtotalTop="0" showAll="0" dataSourceSort="1" defaultSubtotal="0" defaultAttributeDrillState="1">
      <items count="4">
        <item x="0"/>
        <item x="1"/>
        <item x="2"/>
        <item x="3"/>
      </items>
    </pivotField>
    <pivotField dataField="1" subtotalTop="0" showAll="0" defaultSubtotal="0"/>
  </pivotFields>
  <rowFields count="1">
    <field x="0"/>
  </rowFields>
  <rowItems count="5">
    <i>
      <x/>
    </i>
    <i>
      <x v="1"/>
    </i>
    <i>
      <x v="2"/>
    </i>
    <i>
      <x v="3"/>
    </i>
    <i t="grand">
      <x/>
    </i>
  </rowItems>
  <colItems count="1">
    <i/>
  </colItems>
  <dataFields count="1">
    <dataField fld="1" subtotal="count" baseField="0" baseItem="0" numFmtId="168"/>
  </dataFields>
  <formats count="2">
    <format dxfId="9">
      <pivotArea collapsedLevelsAreSubtotals="1" fieldPosition="0">
        <references count="1">
          <reference field="0" count="0"/>
        </references>
      </pivotArea>
    </format>
    <format dxfId="8">
      <pivotArea outline="0" collapsedLevelsAreSubtotals="1" fieldPosition="0"/>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nit Price"/>
  </pivotHierarchies>
  <pivotTableStyleInfo name="PivotStyleLight21"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2F2572-89A3-4CE5-A8D2-506DA9B67F6C}" name="PT_Contain_Prod" cacheId="1627" applyNumberFormats="0" applyBorderFormats="0" applyFontFormats="0" applyPatternFormats="0" applyAlignmentFormats="0" applyWidthHeightFormats="1" dataCaption="Values" updatedVersion="7" minRefreshableVersion="5" useAutoFormatting="1" itemPrintTitles="1" createdVersion="7" indent="0" compact="0" compactData="0" multipleFieldFilters="0" rowHeaderCaption="Packaging">
  <location ref="A169:B177" firstHeaderRow="1" firstDataRow="1" firstDataCol="1"/>
  <pivotFields count="4">
    <pivotField axis="axisRow" compact="0" allDrilled="1" outline="0" subtotalTop="0" showAll="0" dataSourceSort="1" defaultSubtotal="0" defaultAttributeDrillState="1">
      <items count="7">
        <item x="0"/>
        <item x="1"/>
        <item x="2"/>
        <item x="3"/>
        <item x="4"/>
        <item x="5"/>
        <item x="6"/>
      </items>
    </pivotField>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Quantity Ordered"/>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22F8D11-0102-46FB-8E87-4EFC604D3F8C}" name="PT_KPI_Performance" cacheId="730" dataOnRows="1" applyNumberFormats="0" applyBorderFormats="0" applyFontFormats="0" applyPatternFormats="0" applyAlignmentFormats="0" applyWidthHeightFormats="1" dataCaption="KPIs" tag="6d87636f-124d-4834-a79a-63b68eb925c8" updatedVersion="7" minRefreshableVersion="5" useAutoFormatting="1" subtotalHiddenItems="1" itemPrintTitles="1" createdVersion="7" indent="0" outline="1" outlineData="1" multipleFieldFilters="0">
  <location ref="A1:B5" firstHeaderRow="1" firstDataRow="1" firstDataCol="1"/>
  <pivotFields count="6">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2"/>
  </rowFields>
  <rowItems count="4">
    <i>
      <x/>
    </i>
    <i i="1">
      <x v="1"/>
    </i>
    <i i="2">
      <x v="2"/>
    </i>
    <i i="3">
      <x v="3"/>
    </i>
  </rowItems>
  <colItems count="1">
    <i/>
  </colItems>
  <dataFields count="4">
    <dataField fld="0" subtotal="count" baseField="0" baseItem="9" numFmtId="165"/>
    <dataField fld="1" subtotal="count" baseField="0" baseItem="0"/>
    <dataField fld="2" subtotal="count" baseField="0" baseItem="0"/>
    <dataField fld="3" subtotal="count" baseField="0" baseItem="0"/>
  </dataFields>
  <formats count="2">
    <format dxfId="11">
      <pivotArea collapsedLevelsAreSubtotals="1" fieldPosition="0">
        <references count="1">
          <reference field="4294967294" count="1">
            <x v="1"/>
          </reference>
        </references>
      </pivotArea>
    </format>
    <format dxfId="10">
      <pivotArea collapsedLevelsAreSubtotals="1" fieldPosition="0">
        <references count="1">
          <reference field="4294967294" count="1">
            <x v="3"/>
          </reference>
        </references>
      </pivotArea>
    </format>
  </formats>
  <pivotHierarchies count="68">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Average of Discount"/>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filters count="1">
    <filter fld="4" type="dateBetween" evalOrder="-1" id="21" name="[Q7_Orders_Data].[Order Date]">
      <autoFilter ref="A1">
        <filterColumn colId="0">
          <customFilters and="1">
            <customFilter operator="greaterThanOrEqual" val="42186"/>
            <customFilter operator="lessThanOrEqual" val="42216"/>
          </customFilters>
        </filterColumn>
      </autoFilter>
      <extLst>
        <ext xmlns:x15="http://schemas.microsoft.com/office/spreadsheetml/2010/11/main" uri="{0605FD5F-26C8-4aeb-8148-2DB25E43C511}">
          <x15:pivotFilter useWholeDay="1"/>
        </ext>
      </extLst>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activeTabTopLevelEntity name="[Q7_Calendar_Data]"/>
        <x15:activeTabTopLevelEntity name="[Q7_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6B5776D6-6ADF-436E-BB41-1A02BA5CA9BF}" name="PT_Profit_Performance" cacheId="736" applyNumberFormats="0" applyBorderFormats="0" applyFontFormats="0" applyPatternFormats="0" applyAlignmentFormats="0" applyWidthHeightFormats="1" dataCaption="Values" tag="d7c3e434-ed70-4f96-a3d6-a75a3d105879" updatedVersion="7" minRefreshableVersion="3" useAutoFormatting="1" subtotalHiddenItems="1" itemPrintTitles="1" createdVersion="7" indent="0" outline="1" outlineData="1" multipleFieldFilters="0" rowHeaderCaption="Month">
  <location ref="A21:D28" firstHeaderRow="0" firstDataRow="1" firstDataCol="1"/>
  <pivotFields count="5">
    <pivotField axis="axisRow" allDrilled="1" subtotalTop="0" showAll="0" sortType="ascending" defaultSubtotal="0" defaultAttributeDrillState="1">
      <items count="6">
        <item x="2"/>
        <item x="1"/>
        <item x="4"/>
        <item x="0"/>
        <item x="5"/>
        <item x="3"/>
      </items>
    </pivotField>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7">
    <i>
      <x/>
    </i>
    <i>
      <x v="1"/>
    </i>
    <i>
      <x v="2"/>
    </i>
    <i>
      <x v="3"/>
    </i>
    <i>
      <x v="4"/>
    </i>
    <i>
      <x v="5"/>
    </i>
    <i t="grand">
      <x/>
    </i>
  </rowItems>
  <colFields count="1">
    <field x="-2"/>
  </colFields>
  <colItems count="3">
    <i>
      <x/>
    </i>
    <i i="1">
      <x v="1"/>
    </i>
    <i i="2">
      <x v="2"/>
    </i>
  </colItems>
  <dataFields count="3">
    <dataField fld="3" subtotal="count" baseField="0" baseItem="0"/>
    <dataField fld="2" subtotal="count" baseField="0" baseItem="0" numFmtId="165"/>
    <dataField fld="1" subtotal="count" baseField="0" baseItem="0"/>
  </dataFields>
  <formats count="3">
    <format dxfId="14">
      <pivotArea collapsedLevelsAreSubtotals="1" fieldPosition="0">
        <references count="2">
          <reference field="4294967294" count="1" selected="0">
            <x v="2"/>
          </reference>
          <reference field="0" count="0"/>
        </references>
      </pivotArea>
    </format>
    <format dxfId="13">
      <pivotArea field="0" grandRow="1" outline="0" collapsedLevelsAreSubtotals="1" axis="axisRow" fieldPosition="0">
        <references count="1">
          <reference field="4294967294" count="1" selected="0">
            <x v="2"/>
          </reference>
        </references>
      </pivotArea>
    </format>
    <format dxfId="12">
      <pivotArea outline="0" fieldPosition="0">
        <references count="1">
          <reference field="4294967294" count="1">
            <x v="1"/>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Calendar_Data]"/>
        <x15:activeTabTopLevelEntity name="[Q7_Orders_Data]"/>
        <x15:activeTabTopLevelEntity name="[Q7_Us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DD2474B6-1043-490C-9A92-3948A802772E}" name="PT_KPI_Reg2" cacheId="2734" dataOnRows="1" applyNumberFormats="0" applyBorderFormats="0" applyFontFormats="0" applyPatternFormats="0" applyAlignmentFormats="0" applyWidthHeightFormats="1" dataCaption="Values" updatedVersion="7" minRefreshableVersion="5" useAutoFormatting="1" subtotalHiddenItems="1" itemPrintTitles="1" createdVersion="7" indent="0" outline="1" outlineData="1" multipleFieldFilters="0">
  <location ref="A259:B261" firstHeaderRow="1" firstDataRow="1" firstDataCol="1"/>
  <pivotFields count="2">
    <pivotField dataField="1" subtotalTop="0" showAll="0" defaultSubtotal="0"/>
    <pivotField dataField="1" subtotalTop="0" showAll="0" defaultSubtotal="0"/>
  </pivotFields>
  <rowFields count="1">
    <field x="-2"/>
  </rowFields>
  <rowItems count="2">
    <i>
      <x/>
    </i>
    <i i="1">
      <x v="1"/>
    </i>
  </rowItems>
  <colItems count="1">
    <i/>
  </colItems>
  <dataFields count="2">
    <dataField fld="1" subtotal="count" baseField="0" baseItem="9" numFmtId="164"/>
    <dataField fld="0" subtotal="count" baseField="0" baseItem="0"/>
  </dataFields>
  <formats count="2">
    <format dxfId="16">
      <pivotArea collapsedLevelsAreSubtotals="1" fieldPosition="0">
        <references count="1">
          <reference field="4294967294" count="1">
            <x v="1"/>
          </reference>
        </references>
      </pivotArea>
    </format>
    <format dxfId="15">
      <pivotArea collapsedLevelsAreSubtotals="1" fieldPosition="0">
        <references count="1">
          <reference field="4294967294" count="1">
            <x v="0"/>
          </reference>
        </references>
      </pivotArea>
    </format>
  </format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multipleItemSelectionAllowed="1"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4FCB0A1-9C11-41E2-BB41-D9870BADFEF7}" name="PT_Top_Prod" cacheId="1618" applyNumberFormats="0" applyBorderFormats="0" applyFontFormats="0" applyPatternFormats="0" applyAlignmentFormats="0" applyWidthHeightFormats="1" dataCaption="Values" tag="07fd5888-7450-49df-880a-bea98999fdba" updatedVersion="7" minRefreshableVersion="5" useAutoFormatting="1" subtotalHiddenItems="1" itemPrintTitles="1" createdVersion="7" indent="0" outline="1" outlineData="1" multipleFieldFilters="0" rowHeaderCaption="Product Sub-Category">
  <location ref="A104:B108" firstHeaderRow="1" firstDataRow="1" firstDataCol="1"/>
  <pivotFields count="4">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4">
    <i>
      <x/>
    </i>
    <i>
      <x v="1"/>
    </i>
    <i>
      <x v="2"/>
    </i>
    <i t="grand">
      <x/>
    </i>
  </rowItems>
  <colItems count="1">
    <i/>
  </colItems>
  <dataFields count="1">
    <dataField fld="1" subtotal="count" baseField="0" baseItem="0" numFmtId="9"/>
  </dataFields>
  <pivotHierarchies count="6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Q7_Orders_Data].[Customer Segment].&amp;[Small Business]"/>
      </members>
    </pivotHierarchy>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21" showRowHeaders="1" showColHeaders="1" showRowStripes="0" showColStripes="0" showLastColumn="1"/>
  <filters count="1">
    <filter fld="0" type="count" id="5" iMeasureHier="44">
      <autoFilter ref="A1">
        <filterColumn colId="0">
          <top10 val="3" filterVal="3"/>
        </filterColumn>
      </autoFilter>
    </filter>
  </filters>
  <rowHierarchiesUsage count="1">
    <rowHierarchyUsage hierarchyUsage="2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Q7_Orders_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6FD97C2E-C8D9-4685-8826-7D5F67AB9AB8}" sourceName="[Q7_Orders_Data].[Customer Segment]">
  <pivotTables>
    <pivotTable tabId="25" name="PT_Profit_Performance"/>
    <pivotTable tabId="25" name="PT_KPI_Performance"/>
    <pivotTable tabId="25" name="PT_Daywise_Performance"/>
    <pivotTable tabId="25" name="PT_Week_Performance"/>
    <pivotTable tabId="25" name="PT_Manager_Performance"/>
  </pivotTables>
  <data>
    <olap pivotCacheId="1992852941">
      <levels count="2">
        <level uniqueName="[Q7_Orders_Data].[Customer Segment].[(All)]" sourceCaption="(All)" count="0"/>
        <level uniqueName="[Q7_Orders_Data].[Customer Segment].[Customer Segment]" sourceCaption="Customer Segment" count="4">
          <ranges>
            <range startItem="0">
              <i n="[Q7_Orders_Data].[Customer Segment].&amp;[Consumer]" c="Consumer"/>
              <i n="[Q7_Orders_Data].[Customer Segment].&amp;[Corporate]" c="Corporate"/>
              <i n="[Q7_Orders_Data].[Customer Segment].&amp;[Home Office]" c="Home Office"/>
              <i n="[Q7_Orders_Data].[Customer Segment].&amp;[Small Business]" c="Small Business"/>
            </range>
          </ranges>
        </level>
      </levels>
      <selections count="1">
        <selection n="[Q7_Orders_Data].[Customer Segmen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2F62763-0703-40A0-B83A-DBA9BD81001A}" sourceName="[Q7_Users_Data].[Manager]">
  <pivotTables>
    <pivotTable tabId="25" name="PT_KPI_Performance"/>
    <pivotTable tabId="25" name="PT_Revenue_Perfromance"/>
    <pivotTable tabId="25" name="PT_Profit_Performance"/>
    <pivotTable tabId="25" name="PT_Week_Performance"/>
    <pivotTable tabId="25" name="PT_Daywise_Performance"/>
  </pivotTables>
  <data>
    <olap pivotCacheId="519148787">
      <levels count="2">
        <level uniqueName="[Q7_Users_Data].[Manager].[(All)]" sourceCaption="(All)" count="0"/>
        <level uniqueName="[Q7_Users_Data].[Manager].[Manager]" sourceCaption="Manager" count="4">
          <ranges>
            <range startItem="0">
              <i n="[Q7_Users_Data].[Manager].&amp;[Chris]" c="Chris"/>
              <i n="[Q7_Users_Data].[Manager].&amp;[Erin]" c="Erin"/>
              <i n="[Q7_Users_Data].[Manager].&amp;[Sam]" c="Sam"/>
              <i n="[Q7_Users_Data].[Manager].&amp;[William]" c="William"/>
            </range>
          </ranges>
        </level>
      </levels>
      <selections count="1">
        <selection n="[Q7_Users_Data].[Manager].[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52C19BF6-F37B-4882-BD30-D06B5C73F976}" sourceName="[Q7_Orders_Data].[Product Category]">
  <pivotTables>
    <pivotTable tabId="25" name="PT_Prod_Market"/>
    <pivotTable tabId="25" name="PT_Top_Prod"/>
    <pivotTable tabId="25" name="PT_Bot_Prod"/>
    <pivotTable tabId="25" name="PT_KPI_Prod"/>
    <pivotTable tabId="25" name="PT_Contain_Prod"/>
    <pivotTable tabId="25" name="PT_Ship_TYype"/>
  </pivotTables>
  <data>
    <olap pivotCacheId="1085122111">
      <levels count="2">
        <level uniqueName="[Q7_Orders_Data].[Product Category].[(All)]" sourceCaption="(All)" count="0"/>
        <level uniqueName="[Q7_Orders_Data].[Product Category].[Product Category]" sourceCaption="Product Category" count="3">
          <ranges>
            <range startItem="0">
              <i n="[Q7_Orders_Data].[Product Category].&amp;[Furniture]" c="Furniture"/>
              <i n="[Q7_Orders_Data].[Product Category].&amp;[Office Supplies]" c="Office Supplies"/>
              <i n="[Q7_Orders_Data].[Product Category].&amp;[Technology]" c="Technology"/>
            </range>
          </ranges>
        </level>
      </levels>
      <selections count="1">
        <selection n="[Q7_Orders_Data].[Product 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1" xr10:uid="{22012189-8DAE-46F4-B580-E2F08D5A8DEC}" sourceName="[Q7_Orders_Data].[Customer Segment]">
  <pivotTables>
    <pivotTable tabId="25" name="PT_PARETO_PROD"/>
    <pivotTable tabId="25" name="PT_Prod_Market"/>
    <pivotTable tabId="25" name="PT_Top_Prod"/>
    <pivotTable tabId="25" name="PT_KPI_Prod"/>
    <pivotTable tabId="25" name="PT_Contain_Prod"/>
    <pivotTable tabId="25" name="PT_Bot_Prod"/>
    <pivotTable tabId="25" name="PT_Ship_TYype"/>
  </pivotTables>
  <data>
    <olap pivotCacheId="1992852941">
      <levels count="2">
        <level uniqueName="[Q7_Orders_Data].[Customer Segment].[(All)]" sourceCaption="(All)" count="0"/>
        <level uniqueName="[Q7_Orders_Data].[Customer Segment].[Customer Segment]" sourceCaption="Customer Segment" count="4">
          <ranges>
            <range startItem="0">
              <i n="[Q7_Orders_Data].[Customer Segment].&amp;[Consumer]" c="Consumer"/>
              <i n="[Q7_Orders_Data].[Customer Segment].&amp;[Corporate]" c="Corporate"/>
              <i n="[Q7_Orders_Data].[Customer Segment].&amp;[Home Office]" c="Home Office"/>
              <i n="[Q7_Orders_Data].[Customer Segment].&amp;[Small Business]" c="Small Business"/>
            </range>
          </ranges>
        </level>
      </levels>
      <selections count="1">
        <selection n="[Q7_Orders_Data].[Customer Segment].&amp;[Small Busines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46E9BA4-8202-4CB0-8726-5E2CEE040B8A}" sourceName="[Q7_Orders_Data].[Region]">
  <pivotTables>
    <pivotTable tabId="25" name="PT_KPI_Region"/>
    <pivotTable tabId="25" name="PT_CityP"/>
    <pivotTable tabId="25" name="PivotTable9"/>
    <pivotTable tabId="25" name="PT_KPI_Reg2"/>
  </pivotTables>
  <data>
    <olap pivotCacheId="1992852941">
      <levels count="2">
        <level uniqueName="[Q7_Orders_Data].[Region].[(All)]" sourceCaption="(All)" count="0"/>
        <level uniqueName="[Q7_Orders_Data].[Region].[Region]" sourceCaption="Region" count="4">
          <ranges>
            <range startItem="0">
              <i n="[Q7_Orders_Data].[Region].&amp;[Central]" c="Central"/>
              <i n="[Q7_Orders_Data].[Region].&amp;[East]" c="East"/>
              <i n="[Q7_Orders_Data].[Region].&amp;[South]" c="South"/>
              <i n="[Q7_Orders_Data].[Region].&amp;[West]" c="West"/>
            </range>
          </ranges>
        </level>
      </levels>
      <selections count="1">
        <selection n="[Q7_Orders_Data].[Reg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1" xr10:uid="{36486266-07C3-48FC-B364-E49E594C3EEA}" sourceName="[Q7_Orders_Data].[Product Category]">
  <pivotTables>
    <pivotTable tabId="25" name="PT_KPI_Region"/>
    <pivotTable tabId="25" name="PT_State_Reg"/>
    <pivotTable tabId="25" name="PT_Rev_P_Reg"/>
    <pivotTable tabId="25" name="PT_CityP"/>
    <pivotTable tabId="25" name="PivotTable9"/>
    <pivotTable tabId="25" name="PT_KPI_Reg2"/>
    <pivotTable tabId="25" name="PT_Reg_Sales"/>
  </pivotTables>
  <data>
    <olap pivotCacheId="1992852941">
      <levels count="2">
        <level uniqueName="[Q7_Orders_Data].[Product Category].[(All)]" sourceCaption="(All)" count="0"/>
        <level uniqueName="[Q7_Orders_Data].[Product Category].[Product Category]" sourceCaption="Product Category" count="3">
          <ranges>
            <range startItem="0">
              <i n="[Q7_Orders_Data].[Product Category].&amp;[Furniture]" c="Furniture"/>
              <i n="[Q7_Orders_Data].[Product Category].&amp;[Office Supplies]" c="Office Supplies"/>
              <i n="[Q7_Orders_Data].[Product Category].&amp;[Technology]" c="Technology"/>
            </range>
          </ranges>
        </level>
      </levels>
      <selections count="1">
        <selection n="[Q7_Orders_Data].[Product Category].[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2" xr10:uid="{75812148-C2F0-4C3B-B5F2-FFA14DE1BF04}" sourceName="[Q7_Orders_Data].[Customer Segment]">
  <pivotTables>
    <pivotTable tabId="25" name="PT_KPI_Region"/>
    <pivotTable tabId="25" name="PT_State_Reg"/>
    <pivotTable tabId="25" name="PT_Rev_P_Reg"/>
    <pivotTable tabId="25" name="PT_CityP"/>
    <pivotTable tabId="25" name="PivotTable9"/>
    <pivotTable tabId="25" name="PT_KPI_Reg2"/>
    <pivotTable tabId="25" name="PT_Reg_Sales"/>
  </pivotTables>
  <data>
    <olap pivotCacheId="1992852941">
      <levels count="2">
        <level uniqueName="[Q7_Orders_Data].[Customer Segment].[(All)]" sourceCaption="(All)" count="0"/>
        <level uniqueName="[Q7_Orders_Data].[Customer Segment].[Customer Segment]" sourceCaption="Customer Segment" count="4">
          <ranges>
            <range startItem="0">
              <i n="[Q7_Orders_Data].[Customer Segment].&amp;[Consumer]" c="Consumer"/>
              <i n="[Q7_Orders_Data].[Customer Segment].&amp;[Corporate]" c="Corporate"/>
              <i n="[Q7_Orders_Data].[Customer Segment].&amp;[Home Office]" c="Home Office"/>
              <i n="[Q7_Orders_Data].[Customer Segment].&amp;[Small Business]" c="Small Business"/>
            </range>
          </ranges>
        </level>
      </levels>
      <selections count="1">
        <selection n="[Q7_Orders_Data].[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5D1F3618-21F9-4C9A-B3E0-76AE5700E026}" cache="Slicer_Customer_Segment" caption="CUSTOMER SEGMENT" level="1" rowHeight="234950"/>
  <slicer name="Manager" xr10:uid="{31BC0EEC-62F7-451B-8ADF-D0AAC1848EB3}" cache="Slicer_Manager" caption="MANAGER" level="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FAB0939B-7D51-44C3-9870-06F77C5AA4CD}" cache="Slicer_Product_Category" caption="PRODUCT CATEGORY" level="1" rowHeight="247650"/>
  <slicer name="Customer Segment 1" xr10:uid="{2E5C2118-FF09-4113-B458-8ACF34EBDE4D}" cache="Slicer_Customer_Segment1" caption="CUSTOMER SEGMENT" level="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7997E8F-26BB-439D-A9DC-781A6C706091}" cache="Slicer_Region" caption="REGION" level="1" rowHeight="247650"/>
  <slicer name="Product Category 1" xr10:uid="{4E9E04B9-7BA4-454D-97B4-D64A6CB7E8C8}" cache="Slicer_Product_Category1" caption="PRODUCT CATEGORY" level="1" rowHeight="247650"/>
  <slicer name="Customer Segment 2" xr10:uid="{917508BE-63CE-4481-AF18-C1B3404B8740}" cache="Slicer_Customer_Segment2" caption="CUSTOMER SEGMENT" level="1" rowHeight="2476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15EC292C-9F13-46EE-9EA8-FA2AFBA32AA0}" sourceName="[Q7_Calendar_Data].[Order Date]">
  <pivotTables>
    <pivotTable tabId="25" name="PT_KPI_Performance"/>
    <pivotTable tabId="25" name="PT_Revenue_Perfromance"/>
    <pivotTable tabId="25" name="PT_Daywise_Performance"/>
    <pivotTable tabId="25" name="PT_Manager_Performance"/>
  </pivotTables>
  <state minimalRefreshVersion="6" lastRefreshVersion="6" pivotCacheId="952937436" filterType="unknown">
    <bounds startDate="2015-01-01T00:00:00" endDate="201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1" xr10:uid="{B16A709C-B060-44DB-8C43-91C2BBADFEE7}" sourceName="[Q7_Orders_Data].[Order Date]">
  <pivotTables>
    <pivotTable tabId="25" name="PT_KPI_Prod"/>
    <pivotTable tabId="25" name="PT_Bot_Prod"/>
    <pivotTable tabId="25" name="PT_Top_Prod"/>
    <pivotTable tabId="25" name="PT_Prod_Market"/>
    <pivotTable tabId="25" name="PT_PARETO_PROD"/>
    <pivotTable tabId="25" name="PT_Contain_Prod"/>
    <pivotTable tabId="25" name="PT_Ship_TYype"/>
  </pivotTables>
  <state minimalRefreshVersion="6" lastRefreshVersion="6" pivotCacheId="1133341826" filterType="unknown">
    <bounds startDate="2015-01-01T00:00:00" endDate="201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2" xr10:uid="{DFA84820-6B6B-47D0-B362-31FD6CCBEE0C}" sourceName="[Q7_Orders_Data].[Order Date]">
  <pivotTables>
    <pivotTable tabId="25" name="PT_KPI_Region"/>
    <pivotTable tabId="25" name="PT_State_Reg"/>
    <pivotTable tabId="25" name="PT_Rev_P_Reg"/>
    <pivotTable tabId="25" name="PT_CityP"/>
    <pivotTable tabId="25" name="PivotTable9"/>
    <pivotTable tabId="25" name="PT_KPI_Reg2"/>
    <pivotTable tabId="25" name="PT_Reg_Sales"/>
  </pivotTables>
  <state minimalRefreshVersion="6" lastRefreshVersion="6" pivotCacheId="952937436" filterType="unknown">
    <bounds startDate="2015-01-01T00:00:00" endDate="201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E123C05A-9AFC-4566-990F-81EAC38DBAC0}" cache="Timeline_Order_Date" caption="TIMELINE" showSelectionLabel="0" showTimeLevel="0" level="2" selectionLevel="2" scrollPosition="2015-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6216749F-395D-4844-89C8-8076B211C34C}" cache="Timeline_Order_Date1" caption="ORDER DATE" showSelectionLabel="0" level="2" selectionLevel="2" scrollPosition="201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2" xr10:uid="{3627D9A8-50C3-46E4-A9DA-4E4D308627B7}" cache="Timeline_Order_Date2" caption="DATE" showSelectionLabel="0" level="2" selectionLevel="2" scrollPosition="2015-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microsoft.com/office/2011/relationships/timeline" Target="../timelines/timeline3.xml"/><Relationship Id="rId2" Type="http://schemas.microsoft.com/office/2007/relationships/slicer" Target="../slicers/slicer3.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813E38-98DE-418D-BBA4-84DB1A32C5C2}">
  <sheetPr>
    <tabColor theme="4" tint="0.79998168889431442"/>
  </sheetPr>
  <dimension ref="B1:C999"/>
  <sheetViews>
    <sheetView topLeftCell="C1" zoomScale="85" zoomScaleNormal="85" workbookViewId="0"/>
  </sheetViews>
  <sheetFormatPr defaultColWidth="14.44140625" defaultRowHeight="15" customHeight="1" x14ac:dyDescent="0.25"/>
  <cols>
    <col min="1" max="2" width="8.6640625" style="1" customWidth="1"/>
    <col min="3" max="3" width="131.6640625" style="1" customWidth="1"/>
    <col min="4" max="26" width="8.6640625" style="1" customWidth="1"/>
    <col min="27" max="16384" width="14.44140625" style="1"/>
  </cols>
  <sheetData>
    <row r="1" spans="3:3" ht="49.2" customHeight="1" x14ac:dyDescent="0.65">
      <c r="C1" s="17" t="s">
        <v>148</v>
      </c>
    </row>
    <row r="2" spans="3:3" ht="14.25" customHeight="1" x14ac:dyDescent="0.25">
      <c r="C2" s="2" t="s">
        <v>4</v>
      </c>
    </row>
    <row r="3" spans="3:3" ht="14.25" customHeight="1" x14ac:dyDescent="0.25">
      <c r="C3" s="3" t="s">
        <v>5</v>
      </c>
    </row>
    <row r="4" spans="3:3" ht="14.25" customHeight="1" x14ac:dyDescent="0.25">
      <c r="C4" s="3" t="s">
        <v>6</v>
      </c>
    </row>
    <row r="5" spans="3:3" ht="14.25" customHeight="1" x14ac:dyDescent="0.25">
      <c r="C5" s="3" t="s">
        <v>7</v>
      </c>
    </row>
    <row r="6" spans="3:3" ht="14.25" customHeight="1" x14ac:dyDescent="0.25">
      <c r="C6" s="2" t="s">
        <v>8</v>
      </c>
    </row>
    <row r="7" spans="3:3" ht="14.25" customHeight="1" x14ac:dyDescent="0.25"/>
    <row r="8" spans="3:3" ht="14.25" customHeight="1" x14ac:dyDescent="0.25">
      <c r="C8" s="2" t="s">
        <v>9</v>
      </c>
    </row>
    <row r="9" spans="3:3" ht="14.25" customHeight="1" x14ac:dyDescent="0.25">
      <c r="C9" s="2" t="s">
        <v>10</v>
      </c>
    </row>
    <row r="10" spans="3:3" ht="14.25" customHeight="1" x14ac:dyDescent="0.25">
      <c r="C10" s="2" t="s">
        <v>11</v>
      </c>
    </row>
    <row r="11" spans="3:3" ht="14.25" customHeight="1" x14ac:dyDescent="0.25">
      <c r="C11" s="2" t="s">
        <v>12</v>
      </c>
    </row>
    <row r="12" spans="3:3" ht="14.25" customHeight="1" x14ac:dyDescent="0.25">
      <c r="C12" s="2" t="s">
        <v>13</v>
      </c>
    </row>
    <row r="13" spans="3:3" ht="14.25" customHeight="1" x14ac:dyDescent="0.25"/>
    <row r="14" spans="3:3" ht="14.25" customHeight="1" x14ac:dyDescent="0.25">
      <c r="C14" s="2" t="s">
        <v>14</v>
      </c>
    </row>
    <row r="15" spans="3:3" ht="14.25" customHeight="1" x14ac:dyDescent="0.25"/>
    <row r="16" spans="3:3" ht="14.25" customHeight="1" x14ac:dyDescent="0.25"/>
    <row r="17" spans="2:3" ht="14.25" customHeight="1" x14ac:dyDescent="0.25"/>
    <row r="18" spans="2:3" ht="14.25" customHeight="1" x14ac:dyDescent="0.3">
      <c r="B18" s="4" t="s">
        <v>15</v>
      </c>
      <c r="C18" s="1" t="s">
        <v>16</v>
      </c>
    </row>
    <row r="19" spans="2:3" ht="14.25" customHeight="1" x14ac:dyDescent="0.25"/>
    <row r="20" spans="2:3" ht="14.25" customHeight="1" x14ac:dyDescent="0.25"/>
    <row r="21" spans="2:3" ht="14.25" customHeight="1" x14ac:dyDescent="0.25"/>
    <row r="22" spans="2:3" ht="14.25" customHeight="1" x14ac:dyDescent="0.25"/>
    <row r="23" spans="2:3" ht="14.25" customHeight="1" x14ac:dyDescent="0.25"/>
    <row r="24" spans="2:3" ht="14.25" customHeight="1" x14ac:dyDescent="0.25"/>
    <row r="25" spans="2:3" ht="14.25" customHeight="1" x14ac:dyDescent="0.25"/>
    <row r="26" spans="2:3" ht="14.25" customHeight="1" x14ac:dyDescent="0.25"/>
    <row r="27" spans="2:3" ht="14.25" customHeight="1" x14ac:dyDescent="0.25"/>
    <row r="28" spans="2:3" ht="14.25" customHeight="1" x14ac:dyDescent="0.25"/>
    <row r="29" spans="2:3" ht="14.25" customHeight="1" x14ac:dyDescent="0.25"/>
    <row r="30" spans="2:3" ht="14.25" customHeight="1" x14ac:dyDescent="0.25"/>
    <row r="31" spans="2:3" ht="14.25" customHeight="1" x14ac:dyDescent="0.25"/>
    <row r="32" spans="2:3" ht="14.25" customHeight="1" x14ac:dyDescent="0.25"/>
    <row r="33" ht="14.25" customHeight="1" x14ac:dyDescent="0.25"/>
    <row r="34" ht="14.25" customHeight="1" x14ac:dyDescent="0.25"/>
    <row r="35" ht="14.25" customHeight="1" x14ac:dyDescent="0.25"/>
    <row r="36" ht="14.25" customHeight="1" x14ac:dyDescent="0.25"/>
    <row r="37" ht="14.25" customHeight="1" x14ac:dyDescent="0.25"/>
    <row r="38" ht="14.25" customHeight="1" x14ac:dyDescent="0.25"/>
    <row r="39" ht="14.25" customHeight="1" x14ac:dyDescent="0.25"/>
    <row r="40" ht="14.25" customHeight="1" x14ac:dyDescent="0.25"/>
    <row r="41" ht="14.25" customHeight="1" x14ac:dyDescent="0.25"/>
    <row r="42" ht="14.25" customHeight="1" x14ac:dyDescent="0.25"/>
    <row r="43" ht="14.25" customHeight="1" x14ac:dyDescent="0.25"/>
    <row r="44" ht="14.25" customHeight="1" x14ac:dyDescent="0.25"/>
    <row r="45" ht="14.25" customHeight="1" x14ac:dyDescent="0.25"/>
    <row r="46" ht="14.25" customHeight="1" x14ac:dyDescent="0.25"/>
    <row r="47" ht="14.25" customHeight="1" x14ac:dyDescent="0.25"/>
    <row r="48" ht="14.25" customHeight="1" x14ac:dyDescent="0.25"/>
    <row r="49" ht="14.25" customHeight="1" x14ac:dyDescent="0.25"/>
    <row r="50" ht="14.25" customHeight="1" x14ac:dyDescent="0.25"/>
    <row r="51" ht="14.25" customHeight="1" x14ac:dyDescent="0.25"/>
    <row r="52" ht="14.25" customHeight="1" x14ac:dyDescent="0.25"/>
    <row r="53" ht="14.25" customHeight="1" x14ac:dyDescent="0.25"/>
    <row r="54" ht="14.25" customHeight="1" x14ac:dyDescent="0.25"/>
    <row r="55" ht="14.25" customHeight="1" x14ac:dyDescent="0.25"/>
    <row r="56" ht="14.25" customHeight="1" x14ac:dyDescent="0.25"/>
    <row r="57" ht="14.25" customHeight="1" x14ac:dyDescent="0.25"/>
    <row r="58" ht="14.25" customHeight="1" x14ac:dyDescent="0.25"/>
    <row r="59" ht="14.25" customHeight="1" x14ac:dyDescent="0.25"/>
    <row r="60" ht="14.25" customHeight="1" x14ac:dyDescent="0.25"/>
    <row r="61" ht="14.25" customHeight="1" x14ac:dyDescent="0.25"/>
    <row r="62" ht="14.25" customHeight="1" x14ac:dyDescent="0.25"/>
    <row r="63" ht="14.25" customHeight="1" x14ac:dyDescent="0.25"/>
    <row r="64"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row r="959" ht="14.25" customHeight="1" x14ac:dyDescent="0.25"/>
    <row r="960" ht="14.25" customHeight="1" x14ac:dyDescent="0.25"/>
    <row r="961" ht="14.25" customHeight="1" x14ac:dyDescent="0.25"/>
    <row r="962" ht="14.25" customHeight="1" x14ac:dyDescent="0.25"/>
    <row r="963" ht="14.25" customHeight="1" x14ac:dyDescent="0.25"/>
    <row r="964" ht="14.25" customHeight="1" x14ac:dyDescent="0.25"/>
    <row r="965" ht="14.25" customHeight="1" x14ac:dyDescent="0.25"/>
    <row r="966" ht="14.25" customHeight="1" x14ac:dyDescent="0.25"/>
    <row r="967" ht="14.25" customHeight="1" x14ac:dyDescent="0.25"/>
    <row r="968" ht="14.25" customHeight="1" x14ac:dyDescent="0.25"/>
    <row r="969" ht="14.25" customHeight="1" x14ac:dyDescent="0.25"/>
    <row r="970" ht="14.25" customHeight="1" x14ac:dyDescent="0.25"/>
    <row r="971" ht="14.25" customHeight="1" x14ac:dyDescent="0.25"/>
    <row r="972" ht="14.25" customHeight="1" x14ac:dyDescent="0.25"/>
    <row r="973" ht="14.25" customHeight="1" x14ac:dyDescent="0.25"/>
    <row r="974" ht="14.25" customHeight="1" x14ac:dyDescent="0.25"/>
    <row r="975" ht="14.25" customHeight="1" x14ac:dyDescent="0.25"/>
    <row r="976" ht="14.25" customHeight="1" x14ac:dyDescent="0.25"/>
    <row r="977" ht="14.25" customHeight="1" x14ac:dyDescent="0.25"/>
    <row r="978" ht="14.25" customHeight="1" x14ac:dyDescent="0.25"/>
    <row r="979" ht="14.25" customHeight="1" x14ac:dyDescent="0.25"/>
    <row r="980" ht="14.25" customHeight="1" x14ac:dyDescent="0.25"/>
    <row r="981" ht="14.25" customHeight="1" x14ac:dyDescent="0.25"/>
    <row r="982" ht="14.25" customHeight="1" x14ac:dyDescent="0.25"/>
    <row r="983" ht="14.25" customHeight="1" x14ac:dyDescent="0.25"/>
    <row r="984" ht="14.25" customHeight="1" x14ac:dyDescent="0.25"/>
    <row r="985" ht="14.25" customHeight="1" x14ac:dyDescent="0.25"/>
    <row r="986" ht="14.25" customHeight="1" x14ac:dyDescent="0.25"/>
    <row r="987" ht="14.25" customHeight="1" x14ac:dyDescent="0.25"/>
    <row r="988" ht="14.25" customHeight="1" x14ac:dyDescent="0.25"/>
    <row r="989" ht="14.25" customHeight="1" x14ac:dyDescent="0.25"/>
    <row r="990" ht="14.25" customHeight="1" x14ac:dyDescent="0.25"/>
    <row r="991" ht="14.25" customHeight="1" x14ac:dyDescent="0.25"/>
    <row r="992" ht="14.25" customHeight="1" x14ac:dyDescent="0.25"/>
    <row r="993" ht="14.25" customHeight="1" x14ac:dyDescent="0.25"/>
    <row r="994" ht="14.25" customHeight="1" x14ac:dyDescent="0.25"/>
    <row r="995" ht="14.25" customHeight="1" x14ac:dyDescent="0.25"/>
    <row r="996" ht="14.25" customHeight="1" x14ac:dyDescent="0.25"/>
    <row r="997" ht="14.25" customHeight="1" x14ac:dyDescent="0.25"/>
    <row r="998" ht="14.25" customHeight="1" x14ac:dyDescent="0.25"/>
    <row r="999" ht="14.25" customHeight="1" x14ac:dyDescent="0.25"/>
  </sheetData>
  <hyperlinks>
    <hyperlink ref="C1" location="Home_Page!A1" display="Dashboard LINK" xr:uid="{D1B445C9-1632-49C6-B0DC-18788A1C5592}"/>
  </hyperlinks>
  <pageMargins left="0.7" right="0.7" top="0.75" bottom="0.75" header="0" footer="0"/>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A7862-A8A2-4A94-9E8C-5732337D662C}">
  <sheetPr>
    <tabColor theme="4" tint="0.79998168889431442"/>
  </sheetPr>
  <dimension ref="A1:H268"/>
  <sheetViews>
    <sheetView topLeftCell="A195" zoomScaleNormal="100" workbookViewId="0">
      <selection activeCell="E196" sqref="E196"/>
    </sheetView>
  </sheetViews>
  <sheetFormatPr defaultRowHeight="14.4" x14ac:dyDescent="0.3"/>
  <cols>
    <col min="1" max="1" width="10.77734375" bestFit="1" customWidth="1"/>
    <col min="2" max="2" width="10.109375" bestFit="1" customWidth="1"/>
    <col min="3" max="4" width="18" bestFit="1" customWidth="1"/>
    <col min="5" max="5" width="14.109375" customWidth="1"/>
    <col min="6" max="8" width="19" bestFit="1" customWidth="1"/>
    <col min="9" max="10" width="11" bestFit="1" customWidth="1"/>
    <col min="11" max="11" width="15.109375" bestFit="1" customWidth="1"/>
    <col min="12" max="12" width="6" bestFit="1" customWidth="1"/>
    <col min="13" max="13" width="18.21875" bestFit="1" customWidth="1"/>
    <col min="14" max="14" width="12.88671875" bestFit="1" customWidth="1"/>
    <col min="15" max="15" width="26.77734375" bestFit="1" customWidth="1"/>
    <col min="16" max="16" width="21.21875" bestFit="1" customWidth="1"/>
    <col min="17" max="17" width="6.5546875" bestFit="1" customWidth="1"/>
    <col min="18" max="18" width="29.44140625" bestFit="1" customWidth="1"/>
    <col min="19" max="19" width="11" bestFit="1" customWidth="1"/>
    <col min="20" max="75" width="5" bestFit="1" customWidth="1"/>
    <col min="76" max="546" width="6" bestFit="1" customWidth="1"/>
    <col min="547" max="1635" width="7" bestFit="1" customWidth="1"/>
    <col min="1636" max="1636" width="7.109375" bestFit="1" customWidth="1"/>
    <col min="1637" max="1637" width="11" bestFit="1" customWidth="1"/>
  </cols>
  <sheetData>
    <row r="1" spans="1:6" x14ac:dyDescent="0.3">
      <c r="A1" s="6" t="s">
        <v>139</v>
      </c>
      <c r="C1" s="10" t="s">
        <v>140</v>
      </c>
      <c r="D1" s="10"/>
      <c r="E1" s="10"/>
      <c r="F1" s="10"/>
    </row>
    <row r="2" spans="1:6" x14ac:dyDescent="0.3">
      <c r="A2" s="7" t="s">
        <v>133</v>
      </c>
      <c r="B2" s="12">
        <v>1924337.88</v>
      </c>
      <c r="C2" s="12">
        <f>B2</f>
        <v>1924337.88</v>
      </c>
      <c r="D2" t="str">
        <f>_xlfn.CONCAT("$",ROUND(C2/1000000,1),"M")</f>
        <v>$1.9M</v>
      </c>
    </row>
    <row r="3" spans="1:6" x14ac:dyDescent="0.3">
      <c r="A3" s="7" t="s">
        <v>134</v>
      </c>
      <c r="B3" s="12">
        <v>224077.6121</v>
      </c>
      <c r="C3" s="12">
        <f>B3</f>
        <v>224077.6121</v>
      </c>
      <c r="D3" t="str">
        <f>_xlfn.CONCAT("$",ROUND(C3/1000,1),"K")</f>
        <v>$224.1K</v>
      </c>
    </row>
    <row r="4" spans="1:6" x14ac:dyDescent="0.3">
      <c r="A4" s="7" t="s">
        <v>135</v>
      </c>
      <c r="B4" s="5">
        <v>1365</v>
      </c>
      <c r="C4" s="5">
        <f t="shared" ref="C4:C5" si="0">B4</f>
        <v>1365</v>
      </c>
    </row>
    <row r="5" spans="1:6" x14ac:dyDescent="0.3">
      <c r="A5" s="7" t="s">
        <v>136</v>
      </c>
      <c r="B5" s="12">
        <v>1409.7713406593405</v>
      </c>
      <c r="C5" s="12">
        <f t="shared" si="0"/>
        <v>1409.7713406593405</v>
      </c>
    </row>
    <row r="6" spans="1:6" x14ac:dyDescent="0.3">
      <c r="A6" s="7" t="s">
        <v>159</v>
      </c>
      <c r="C6" s="13">
        <f>C3/C2</f>
        <v>0.1164440062365763</v>
      </c>
    </row>
    <row r="7" spans="1:6" x14ac:dyDescent="0.3">
      <c r="C7" s="9"/>
    </row>
    <row r="8" spans="1:6" x14ac:dyDescent="0.3">
      <c r="C8" s="5"/>
    </row>
    <row r="9" spans="1:6" x14ac:dyDescent="0.3">
      <c r="C9" s="13"/>
    </row>
    <row r="12" spans="1:6" x14ac:dyDescent="0.3">
      <c r="A12" s="6" t="s">
        <v>19</v>
      </c>
      <c r="B12" t="s">
        <v>141</v>
      </c>
      <c r="C12" s="10" t="s">
        <v>143</v>
      </c>
    </row>
    <row r="13" spans="1:6" x14ac:dyDescent="0.3">
      <c r="A13" s="7" t="s">
        <v>60</v>
      </c>
      <c r="B13" s="12">
        <v>409816.02000000019</v>
      </c>
      <c r="C13" t="str">
        <f>A13</f>
        <v>Consumer</v>
      </c>
      <c r="D13" s="12">
        <f>B13</f>
        <v>409816.02000000019</v>
      </c>
      <c r="E13" s="13">
        <f>D13/$B$17</f>
        <v>0.20651215199659786</v>
      </c>
    </row>
    <row r="14" spans="1:6" x14ac:dyDescent="0.3">
      <c r="A14" s="7" t="s">
        <v>26</v>
      </c>
      <c r="B14" s="12">
        <v>684656.47000000009</v>
      </c>
      <c r="C14" t="str">
        <f t="shared" ref="C14:C16" si="1">A14</f>
        <v>Corporate</v>
      </c>
      <c r="D14" s="12">
        <f t="shared" ref="D14:D16" si="2">B14</f>
        <v>684656.47000000009</v>
      </c>
      <c r="E14" s="13">
        <f t="shared" ref="E14:E16" si="3">D14/$B$17</f>
        <v>0.34500818439965841</v>
      </c>
    </row>
    <row r="15" spans="1:6" x14ac:dyDescent="0.3">
      <c r="A15" s="7" t="s">
        <v>34</v>
      </c>
      <c r="B15" s="12">
        <v>478666.80000000051</v>
      </c>
      <c r="C15" t="str">
        <f t="shared" si="1"/>
        <v>Home Office</v>
      </c>
      <c r="D15" s="12">
        <f t="shared" si="2"/>
        <v>478666.80000000051</v>
      </c>
      <c r="E15" s="13">
        <f t="shared" si="3"/>
        <v>0.2412070444618665</v>
      </c>
    </row>
    <row r="16" spans="1:6" x14ac:dyDescent="0.3">
      <c r="A16" s="7" t="s">
        <v>3</v>
      </c>
      <c r="B16" s="12">
        <v>411325.14000000007</v>
      </c>
      <c r="C16" t="str">
        <f t="shared" si="1"/>
        <v>Small Business</v>
      </c>
      <c r="D16" s="12">
        <f t="shared" si="2"/>
        <v>411325.14000000007</v>
      </c>
      <c r="E16" s="13">
        <f t="shared" si="3"/>
        <v>0.20727261914188194</v>
      </c>
      <c r="F16" t="s">
        <v>158</v>
      </c>
    </row>
    <row r="17" spans="1:8" x14ac:dyDescent="0.3">
      <c r="A17" s="7" t="s">
        <v>142</v>
      </c>
      <c r="B17" s="12">
        <v>1984464.4299999916</v>
      </c>
    </row>
    <row r="21" spans="1:8" x14ac:dyDescent="0.3">
      <c r="A21" s="6" t="s">
        <v>144</v>
      </c>
      <c r="B21" t="s">
        <v>147</v>
      </c>
      <c r="C21" t="s">
        <v>134</v>
      </c>
      <c r="D21" t="s">
        <v>145</v>
      </c>
    </row>
    <row r="22" spans="1:8" x14ac:dyDescent="0.3">
      <c r="A22" s="7" t="s">
        <v>121</v>
      </c>
      <c r="B22" s="16">
        <v>273723.2427</v>
      </c>
      <c r="C22" s="12">
        <v>1043.6773000000001</v>
      </c>
      <c r="D22" s="14">
        <v>3.798409575650519E-3</v>
      </c>
      <c r="E22" s="7" t="str">
        <f t="shared" ref="E22:H27" si="4">A22</f>
        <v>January</v>
      </c>
      <c r="F22" s="12">
        <f t="shared" si="4"/>
        <v>273723.2427</v>
      </c>
      <c r="G22" s="12">
        <f t="shared" si="4"/>
        <v>1043.6773000000001</v>
      </c>
      <c r="H22" s="14">
        <f t="shared" si="4"/>
        <v>3.798409575650519E-3</v>
      </c>
    </row>
    <row r="23" spans="1:8" x14ac:dyDescent="0.3">
      <c r="A23" s="7" t="s">
        <v>125</v>
      </c>
      <c r="B23" s="16">
        <v>290156.81109999999</v>
      </c>
      <c r="C23" s="12">
        <v>35944.658900000002</v>
      </c>
      <c r="D23" s="14">
        <v>0.1102253813820588</v>
      </c>
      <c r="E23" s="7" t="str">
        <f t="shared" si="4"/>
        <v>February</v>
      </c>
      <c r="F23" s="12">
        <f t="shared" si="4"/>
        <v>290156.81109999999</v>
      </c>
      <c r="G23" s="12">
        <f t="shared" si="4"/>
        <v>35944.658900000002</v>
      </c>
      <c r="H23" s="14">
        <f t="shared" si="4"/>
        <v>0.1102253813820588</v>
      </c>
    </row>
    <row r="24" spans="1:8" x14ac:dyDescent="0.3">
      <c r="A24" s="7" t="s">
        <v>131</v>
      </c>
      <c r="B24" s="16">
        <v>271593.51039999997</v>
      </c>
      <c r="C24" s="12">
        <v>103.1596</v>
      </c>
      <c r="D24" s="14">
        <v>3.7968665571057607E-4</v>
      </c>
      <c r="E24" s="7" t="str">
        <f t="shared" si="4"/>
        <v>March</v>
      </c>
      <c r="F24" s="12">
        <f t="shared" si="4"/>
        <v>271593.51039999997</v>
      </c>
      <c r="G24" s="12">
        <f t="shared" si="4"/>
        <v>103.1596</v>
      </c>
      <c r="H24" s="14">
        <f t="shared" si="4"/>
        <v>3.7968665571057607E-4</v>
      </c>
    </row>
    <row r="25" spans="1:8" x14ac:dyDescent="0.3">
      <c r="A25" s="7" t="s">
        <v>128</v>
      </c>
      <c r="B25" s="16">
        <v>336685.53720000002</v>
      </c>
      <c r="C25" s="12">
        <v>53146.412799999998</v>
      </c>
      <c r="D25" s="14">
        <v>0.13633159826945943</v>
      </c>
      <c r="E25" s="7" t="str">
        <f t="shared" si="4"/>
        <v>April</v>
      </c>
      <c r="F25" s="12">
        <f t="shared" si="4"/>
        <v>336685.53720000002</v>
      </c>
      <c r="G25" s="12">
        <f t="shared" si="4"/>
        <v>53146.412799999998</v>
      </c>
      <c r="H25" s="14">
        <f t="shared" si="4"/>
        <v>0.13633159826945943</v>
      </c>
    </row>
    <row r="26" spans="1:8" x14ac:dyDescent="0.3">
      <c r="A26" s="7" t="s">
        <v>127</v>
      </c>
      <c r="B26" s="16">
        <v>239569.33720000001</v>
      </c>
      <c r="C26" s="12">
        <v>67002.732799999998</v>
      </c>
      <c r="D26" s="14">
        <v>0.21855458913788198</v>
      </c>
      <c r="E26" s="7" t="str">
        <f t="shared" si="4"/>
        <v>May</v>
      </c>
      <c r="F26" s="12">
        <f t="shared" si="4"/>
        <v>239569.33720000001</v>
      </c>
      <c r="G26" s="12">
        <f t="shared" si="4"/>
        <v>67002.732799999998</v>
      </c>
      <c r="H26" s="14">
        <f t="shared" si="4"/>
        <v>0.21855458913788198</v>
      </c>
    </row>
    <row r="27" spans="1:8" x14ac:dyDescent="0.3">
      <c r="A27" s="7" t="s">
        <v>123</v>
      </c>
      <c r="B27" s="16">
        <v>288531.82929999998</v>
      </c>
      <c r="C27" s="12">
        <v>66836.970700000005</v>
      </c>
      <c r="D27" s="14">
        <v>0.18807776794136122</v>
      </c>
      <c r="E27" s="7" t="str">
        <f t="shared" si="4"/>
        <v>June</v>
      </c>
      <c r="F27" s="12">
        <f t="shared" si="4"/>
        <v>288531.82929999998</v>
      </c>
      <c r="G27" s="12">
        <f t="shared" si="4"/>
        <v>66836.970700000005</v>
      </c>
      <c r="H27" s="14">
        <f t="shared" si="4"/>
        <v>0.18807776794136122</v>
      </c>
    </row>
    <row r="28" spans="1:8" x14ac:dyDescent="0.3">
      <c r="A28" s="7" t="s">
        <v>142</v>
      </c>
      <c r="B28" s="16">
        <v>1700260.2678999999</v>
      </c>
      <c r="C28" s="12">
        <v>224077.6121</v>
      </c>
      <c r="D28" s="14">
        <v>0.1164440062365763</v>
      </c>
    </row>
    <row r="31" spans="1:8" x14ac:dyDescent="0.3">
      <c r="A31" s="6" t="s">
        <v>119</v>
      </c>
      <c r="B31" s="6" t="s">
        <v>118</v>
      </c>
      <c r="C31" t="s">
        <v>135</v>
      </c>
      <c r="D31" t="str">
        <f>A31</f>
        <v>Month Name</v>
      </c>
      <c r="E31" t="str">
        <f t="shared" ref="E31:F31" si="5">B31</f>
        <v>Week of Month</v>
      </c>
      <c r="F31" t="str">
        <f t="shared" si="5"/>
        <v>Total Orders</v>
      </c>
    </row>
    <row r="32" spans="1:8" x14ac:dyDescent="0.3">
      <c r="A32" t="s">
        <v>121</v>
      </c>
      <c r="B32">
        <v>1</v>
      </c>
      <c r="C32" s="5">
        <v>33</v>
      </c>
      <c r="D32" s="15" t="str">
        <f>A32</f>
        <v>January</v>
      </c>
      <c r="E32">
        <f t="shared" ref="E32:F32" si="6">B32</f>
        <v>1</v>
      </c>
      <c r="F32">
        <f t="shared" si="6"/>
        <v>33</v>
      </c>
      <c r="G32" s="13">
        <f>F32/SUM($F$32:$F$36)</f>
        <v>0.13253012048192772</v>
      </c>
    </row>
    <row r="33" spans="1:7" x14ac:dyDescent="0.3">
      <c r="B33">
        <v>2</v>
      </c>
      <c r="C33" s="5">
        <v>61</v>
      </c>
      <c r="D33" s="15"/>
      <c r="E33">
        <f t="shared" ref="E33:E60" si="7">B33</f>
        <v>2</v>
      </c>
      <c r="F33">
        <f t="shared" ref="F33:F60" si="8">C33</f>
        <v>61</v>
      </c>
      <c r="G33" s="13">
        <f t="shared" ref="G33:G36" si="9">F33/SUM($F$32:$F$36)</f>
        <v>0.24497991967871485</v>
      </c>
    </row>
    <row r="34" spans="1:7" x14ac:dyDescent="0.3">
      <c r="B34">
        <v>3</v>
      </c>
      <c r="C34" s="5">
        <v>62</v>
      </c>
      <c r="D34" s="15"/>
      <c r="E34">
        <f t="shared" si="7"/>
        <v>3</v>
      </c>
      <c r="F34">
        <f t="shared" si="8"/>
        <v>62</v>
      </c>
      <c r="G34" s="13">
        <f t="shared" si="9"/>
        <v>0.24899598393574296</v>
      </c>
    </row>
    <row r="35" spans="1:7" x14ac:dyDescent="0.3">
      <c r="B35">
        <v>4</v>
      </c>
      <c r="C35" s="5">
        <v>48</v>
      </c>
      <c r="D35" s="15"/>
      <c r="E35">
        <f t="shared" si="7"/>
        <v>4</v>
      </c>
      <c r="F35">
        <f t="shared" si="8"/>
        <v>48</v>
      </c>
      <c r="G35" s="13">
        <f t="shared" si="9"/>
        <v>0.19277108433734941</v>
      </c>
    </row>
    <row r="36" spans="1:7" x14ac:dyDescent="0.3">
      <c r="B36">
        <v>5</v>
      </c>
      <c r="C36" s="5">
        <v>45</v>
      </c>
      <c r="D36" s="15"/>
      <c r="E36">
        <f t="shared" si="7"/>
        <v>5</v>
      </c>
      <c r="F36">
        <f t="shared" si="8"/>
        <v>45</v>
      </c>
      <c r="G36" s="13">
        <f t="shared" si="9"/>
        <v>0.18072289156626506</v>
      </c>
    </row>
    <row r="37" spans="1:7" x14ac:dyDescent="0.3">
      <c r="A37" t="s">
        <v>125</v>
      </c>
      <c r="B37">
        <v>1</v>
      </c>
      <c r="C37" s="5">
        <v>64</v>
      </c>
      <c r="D37" s="15" t="str">
        <f t="shared" ref="D37:D56" si="10">A37</f>
        <v>February</v>
      </c>
      <c r="E37">
        <f t="shared" si="7"/>
        <v>1</v>
      </c>
      <c r="F37">
        <f t="shared" si="8"/>
        <v>64</v>
      </c>
      <c r="G37" s="13">
        <f>F37/SUM($F$37:$F$40)</f>
        <v>0.28444444444444444</v>
      </c>
    </row>
    <row r="38" spans="1:7" x14ac:dyDescent="0.3">
      <c r="B38">
        <v>2</v>
      </c>
      <c r="C38" s="5">
        <v>60</v>
      </c>
      <c r="D38" s="15"/>
      <c r="E38">
        <f t="shared" si="7"/>
        <v>2</v>
      </c>
      <c r="F38">
        <f t="shared" si="8"/>
        <v>60</v>
      </c>
      <c r="G38" s="13">
        <f t="shared" ref="G38:G40" si="11">F38/SUM($F$37:$F$40)</f>
        <v>0.26666666666666666</v>
      </c>
    </row>
    <row r="39" spans="1:7" x14ac:dyDescent="0.3">
      <c r="B39">
        <v>3</v>
      </c>
      <c r="C39" s="5">
        <v>46</v>
      </c>
      <c r="D39" s="15"/>
      <c r="E39">
        <f t="shared" si="7"/>
        <v>3</v>
      </c>
      <c r="F39">
        <f t="shared" si="8"/>
        <v>46</v>
      </c>
      <c r="G39" s="13">
        <f t="shared" si="11"/>
        <v>0.20444444444444446</v>
      </c>
    </row>
    <row r="40" spans="1:7" x14ac:dyDescent="0.3">
      <c r="B40">
        <v>4</v>
      </c>
      <c r="C40" s="5">
        <v>55</v>
      </c>
      <c r="D40" s="15"/>
      <c r="E40">
        <f t="shared" si="7"/>
        <v>4</v>
      </c>
      <c r="F40">
        <f t="shared" si="8"/>
        <v>55</v>
      </c>
      <c r="G40" s="13">
        <f t="shared" si="11"/>
        <v>0.24444444444444444</v>
      </c>
    </row>
    <row r="41" spans="1:7" x14ac:dyDescent="0.3">
      <c r="A41" t="s">
        <v>131</v>
      </c>
      <c r="B41">
        <v>1</v>
      </c>
      <c r="C41" s="5">
        <v>45</v>
      </c>
      <c r="D41" s="15" t="str">
        <f t="shared" si="10"/>
        <v>March</v>
      </c>
      <c r="E41">
        <f t="shared" si="7"/>
        <v>1</v>
      </c>
      <c r="F41">
        <f t="shared" si="8"/>
        <v>45</v>
      </c>
      <c r="G41" s="13">
        <f>F41/SUM($F$41:$F$45)</f>
        <v>0.189873417721519</v>
      </c>
    </row>
    <row r="42" spans="1:7" x14ac:dyDescent="0.3">
      <c r="B42">
        <v>2</v>
      </c>
      <c r="C42" s="5">
        <v>46</v>
      </c>
      <c r="D42" s="15"/>
      <c r="E42">
        <f t="shared" si="7"/>
        <v>2</v>
      </c>
      <c r="F42">
        <f t="shared" si="8"/>
        <v>46</v>
      </c>
      <c r="G42" s="13">
        <f t="shared" ref="G42:G45" si="12">F42/SUM($F$41:$F$45)</f>
        <v>0.1940928270042194</v>
      </c>
    </row>
    <row r="43" spans="1:7" x14ac:dyDescent="0.3">
      <c r="B43">
        <v>3</v>
      </c>
      <c r="C43" s="5">
        <v>59</v>
      </c>
      <c r="D43" s="15"/>
      <c r="E43">
        <f t="shared" si="7"/>
        <v>3</v>
      </c>
      <c r="F43">
        <f t="shared" si="8"/>
        <v>59</v>
      </c>
      <c r="G43" s="13">
        <f t="shared" si="12"/>
        <v>0.24894514767932491</v>
      </c>
    </row>
    <row r="44" spans="1:7" x14ac:dyDescent="0.3">
      <c r="B44">
        <v>4</v>
      </c>
      <c r="C44" s="5">
        <v>64</v>
      </c>
      <c r="D44" s="15"/>
      <c r="E44">
        <f t="shared" si="7"/>
        <v>4</v>
      </c>
      <c r="F44">
        <f t="shared" si="8"/>
        <v>64</v>
      </c>
      <c r="G44" s="13">
        <f t="shared" si="12"/>
        <v>0.27004219409282698</v>
      </c>
    </row>
    <row r="45" spans="1:7" x14ac:dyDescent="0.3">
      <c r="B45">
        <v>5</v>
      </c>
      <c r="C45" s="5">
        <v>23</v>
      </c>
      <c r="D45" s="15"/>
      <c r="E45">
        <f t="shared" si="7"/>
        <v>5</v>
      </c>
      <c r="F45">
        <f t="shared" si="8"/>
        <v>23</v>
      </c>
      <c r="G45" s="13">
        <f t="shared" si="12"/>
        <v>9.7046413502109699E-2</v>
      </c>
    </row>
    <row r="46" spans="1:7" x14ac:dyDescent="0.3">
      <c r="A46" t="s">
        <v>128</v>
      </c>
      <c r="B46">
        <v>1</v>
      </c>
      <c r="C46" s="5">
        <v>29</v>
      </c>
      <c r="D46" s="15" t="str">
        <f t="shared" si="10"/>
        <v>April</v>
      </c>
      <c r="E46">
        <f t="shared" si="7"/>
        <v>1</v>
      </c>
      <c r="F46">
        <f t="shared" si="8"/>
        <v>29</v>
      </c>
      <c r="G46" s="13">
        <f>F46/SUM($F$46:$F$50)</f>
        <v>0.13181818181818181</v>
      </c>
    </row>
    <row r="47" spans="1:7" x14ac:dyDescent="0.3">
      <c r="B47">
        <v>2</v>
      </c>
      <c r="C47" s="5">
        <v>69</v>
      </c>
      <c r="D47" s="15"/>
      <c r="E47">
        <f t="shared" si="7"/>
        <v>2</v>
      </c>
      <c r="F47">
        <f t="shared" si="8"/>
        <v>69</v>
      </c>
      <c r="G47" s="13">
        <f t="shared" ref="G47:G50" si="13">F47/SUM($F$46:$F$50)</f>
        <v>0.31363636363636366</v>
      </c>
    </row>
    <row r="48" spans="1:7" x14ac:dyDescent="0.3">
      <c r="B48">
        <v>3</v>
      </c>
      <c r="C48" s="5">
        <v>38</v>
      </c>
      <c r="D48" s="15"/>
      <c r="E48">
        <f t="shared" si="7"/>
        <v>3</v>
      </c>
      <c r="F48">
        <f t="shared" si="8"/>
        <v>38</v>
      </c>
      <c r="G48" s="13">
        <f t="shared" si="13"/>
        <v>0.17272727272727273</v>
      </c>
    </row>
    <row r="49" spans="1:7" x14ac:dyDescent="0.3">
      <c r="B49">
        <v>4</v>
      </c>
      <c r="C49" s="5">
        <v>47</v>
      </c>
      <c r="D49" s="15"/>
      <c r="E49">
        <f t="shared" si="7"/>
        <v>4</v>
      </c>
      <c r="F49">
        <f t="shared" si="8"/>
        <v>47</v>
      </c>
      <c r="G49" s="13">
        <f t="shared" si="13"/>
        <v>0.21363636363636362</v>
      </c>
    </row>
    <row r="50" spans="1:7" x14ac:dyDescent="0.3">
      <c r="B50">
        <v>5</v>
      </c>
      <c r="C50" s="5">
        <v>37</v>
      </c>
      <c r="D50" s="15"/>
      <c r="E50">
        <f t="shared" si="7"/>
        <v>5</v>
      </c>
      <c r="F50">
        <f t="shared" si="8"/>
        <v>37</v>
      </c>
      <c r="G50" s="13">
        <f t="shared" si="13"/>
        <v>0.16818181818181818</v>
      </c>
    </row>
    <row r="51" spans="1:7" x14ac:dyDescent="0.3">
      <c r="A51" t="s">
        <v>127</v>
      </c>
      <c r="B51">
        <v>1</v>
      </c>
      <c r="C51" s="5">
        <v>14</v>
      </c>
      <c r="D51" s="15" t="str">
        <f t="shared" si="10"/>
        <v>May</v>
      </c>
      <c r="E51">
        <f t="shared" si="7"/>
        <v>1</v>
      </c>
      <c r="F51">
        <f t="shared" si="8"/>
        <v>14</v>
      </c>
      <c r="G51" s="13">
        <f>F51/SUM($F$51:$F$55)</f>
        <v>6.3926940639269403E-2</v>
      </c>
    </row>
    <row r="52" spans="1:7" x14ac:dyDescent="0.3">
      <c r="B52">
        <v>2</v>
      </c>
      <c r="C52" s="5">
        <v>49</v>
      </c>
      <c r="D52" s="15"/>
      <c r="E52">
        <f t="shared" si="7"/>
        <v>2</v>
      </c>
      <c r="F52">
        <f t="shared" si="8"/>
        <v>49</v>
      </c>
      <c r="G52" s="13">
        <f t="shared" ref="G52:G55" si="14">F52/SUM($F$51:$F$55)</f>
        <v>0.22374429223744291</v>
      </c>
    </row>
    <row r="53" spans="1:7" x14ac:dyDescent="0.3">
      <c r="B53">
        <v>3</v>
      </c>
      <c r="C53" s="5">
        <v>44</v>
      </c>
      <c r="D53" s="15"/>
      <c r="E53">
        <f t="shared" si="7"/>
        <v>3</v>
      </c>
      <c r="F53">
        <f t="shared" si="8"/>
        <v>44</v>
      </c>
      <c r="G53" s="13">
        <f t="shared" si="14"/>
        <v>0.20091324200913241</v>
      </c>
    </row>
    <row r="54" spans="1:7" x14ac:dyDescent="0.3">
      <c r="B54">
        <v>4</v>
      </c>
      <c r="C54" s="5">
        <v>61</v>
      </c>
      <c r="D54" s="15"/>
      <c r="E54">
        <f t="shared" si="7"/>
        <v>4</v>
      </c>
      <c r="F54">
        <f t="shared" si="8"/>
        <v>61</v>
      </c>
      <c r="G54" s="13">
        <f t="shared" si="14"/>
        <v>0.27853881278538811</v>
      </c>
    </row>
    <row r="55" spans="1:7" x14ac:dyDescent="0.3">
      <c r="B55">
        <v>5</v>
      </c>
      <c r="C55" s="5">
        <v>51</v>
      </c>
      <c r="D55" s="15"/>
      <c r="E55">
        <f t="shared" si="7"/>
        <v>5</v>
      </c>
      <c r="F55">
        <f t="shared" si="8"/>
        <v>51</v>
      </c>
      <c r="G55" s="13">
        <f t="shared" si="14"/>
        <v>0.23287671232876711</v>
      </c>
    </row>
    <row r="56" spans="1:7" x14ac:dyDescent="0.3">
      <c r="A56" t="s">
        <v>123</v>
      </c>
      <c r="B56">
        <v>1</v>
      </c>
      <c r="C56" s="5">
        <v>48</v>
      </c>
      <c r="D56" s="15" t="str">
        <f t="shared" si="10"/>
        <v>June</v>
      </c>
      <c r="E56">
        <f t="shared" si="7"/>
        <v>1</v>
      </c>
      <c r="F56">
        <f t="shared" si="8"/>
        <v>48</v>
      </c>
      <c r="G56" s="13">
        <f>F56/SUM($F$56:$F$60)</f>
        <v>0.22325581395348837</v>
      </c>
    </row>
    <row r="57" spans="1:7" x14ac:dyDescent="0.3">
      <c r="B57">
        <v>2</v>
      </c>
      <c r="C57" s="5">
        <v>54</v>
      </c>
      <c r="D57" s="15"/>
      <c r="E57">
        <f t="shared" si="7"/>
        <v>2</v>
      </c>
      <c r="F57">
        <f t="shared" si="8"/>
        <v>54</v>
      </c>
      <c r="G57" s="13">
        <f t="shared" ref="G57:G60" si="15">F57/SUM($F$56:$F$60)</f>
        <v>0.25116279069767444</v>
      </c>
    </row>
    <row r="58" spans="1:7" x14ac:dyDescent="0.3">
      <c r="B58">
        <v>3</v>
      </c>
      <c r="C58" s="5">
        <v>51</v>
      </c>
      <c r="D58" s="15"/>
      <c r="E58">
        <f t="shared" si="7"/>
        <v>3</v>
      </c>
      <c r="F58">
        <f t="shared" si="8"/>
        <v>51</v>
      </c>
      <c r="G58" s="13">
        <f t="shared" si="15"/>
        <v>0.23720930232558141</v>
      </c>
    </row>
    <row r="59" spans="1:7" x14ac:dyDescent="0.3">
      <c r="B59">
        <v>4</v>
      </c>
      <c r="C59" s="5">
        <v>38</v>
      </c>
      <c r="D59" s="15"/>
      <c r="E59">
        <f t="shared" si="7"/>
        <v>4</v>
      </c>
      <c r="F59">
        <f t="shared" si="8"/>
        <v>38</v>
      </c>
      <c r="G59" s="13">
        <f t="shared" si="15"/>
        <v>0.17674418604651163</v>
      </c>
    </row>
    <row r="60" spans="1:7" x14ac:dyDescent="0.3">
      <c r="B60">
        <v>5</v>
      </c>
      <c r="C60" s="5">
        <v>24</v>
      </c>
      <c r="D60" s="15"/>
      <c r="E60">
        <f t="shared" si="7"/>
        <v>5</v>
      </c>
      <c r="F60">
        <f t="shared" si="8"/>
        <v>24</v>
      </c>
      <c r="G60" s="13">
        <f t="shared" si="15"/>
        <v>0.11162790697674418</v>
      </c>
    </row>
    <row r="61" spans="1:7" x14ac:dyDescent="0.3">
      <c r="A61" t="s">
        <v>142</v>
      </c>
      <c r="C61" s="5">
        <v>1365</v>
      </c>
    </row>
    <row r="64" spans="1:7" x14ac:dyDescent="0.3">
      <c r="A64" s="6" t="s">
        <v>146</v>
      </c>
      <c r="B64" t="s">
        <v>133</v>
      </c>
      <c r="C64" t="str">
        <f>A64</f>
        <v>Day</v>
      </c>
      <c r="D64" t="str">
        <f>B64</f>
        <v>Total Sales</v>
      </c>
    </row>
    <row r="65" spans="1:4" x14ac:dyDescent="0.3">
      <c r="A65" s="7" t="s">
        <v>124</v>
      </c>
      <c r="B65" s="12">
        <v>219191.55</v>
      </c>
      <c r="C65" t="str">
        <f>A65</f>
        <v>Sunday</v>
      </c>
      <c r="D65" s="12">
        <f>B65</f>
        <v>219191.55</v>
      </c>
    </row>
    <row r="66" spans="1:4" x14ac:dyDescent="0.3">
      <c r="A66" s="7" t="s">
        <v>132</v>
      </c>
      <c r="B66" s="12">
        <v>251227.65</v>
      </c>
      <c r="C66" t="str">
        <f t="shared" ref="C66:C71" si="16">A66</f>
        <v>Monday</v>
      </c>
      <c r="D66" s="12">
        <f t="shared" ref="D66:D71" si="17">B66</f>
        <v>251227.65</v>
      </c>
    </row>
    <row r="67" spans="1:4" x14ac:dyDescent="0.3">
      <c r="A67" s="7" t="s">
        <v>126</v>
      </c>
      <c r="B67" s="12">
        <v>233603.06</v>
      </c>
      <c r="C67" t="str">
        <f t="shared" si="16"/>
        <v>Tuesday</v>
      </c>
      <c r="D67" s="12">
        <f t="shared" si="17"/>
        <v>233603.06</v>
      </c>
    </row>
    <row r="68" spans="1:4" x14ac:dyDescent="0.3">
      <c r="A68" s="7" t="s">
        <v>120</v>
      </c>
      <c r="B68" s="12">
        <v>223024.1</v>
      </c>
      <c r="C68" t="str">
        <f t="shared" si="16"/>
        <v>Wednesday</v>
      </c>
      <c r="D68" s="12">
        <f t="shared" si="17"/>
        <v>223024.1</v>
      </c>
    </row>
    <row r="69" spans="1:4" x14ac:dyDescent="0.3">
      <c r="A69" s="7" t="s">
        <v>129</v>
      </c>
      <c r="B69" s="12">
        <v>240694.2</v>
      </c>
      <c r="C69" t="str">
        <f t="shared" si="16"/>
        <v>Thursday</v>
      </c>
      <c r="D69" s="12">
        <f t="shared" si="17"/>
        <v>240694.2</v>
      </c>
    </row>
    <row r="70" spans="1:4" x14ac:dyDescent="0.3">
      <c r="A70" s="7" t="s">
        <v>130</v>
      </c>
      <c r="B70" s="12">
        <v>299751.28999999998</v>
      </c>
      <c r="C70" t="str">
        <f t="shared" si="16"/>
        <v>Friday</v>
      </c>
      <c r="D70" s="12">
        <f t="shared" si="17"/>
        <v>299751.28999999998</v>
      </c>
    </row>
    <row r="71" spans="1:4" x14ac:dyDescent="0.3">
      <c r="A71" s="7" t="s">
        <v>122</v>
      </c>
      <c r="B71" s="12">
        <v>456846.03</v>
      </c>
      <c r="C71" t="str">
        <f t="shared" si="16"/>
        <v>Saturday</v>
      </c>
      <c r="D71" s="12">
        <f t="shared" si="17"/>
        <v>456846.03</v>
      </c>
    </row>
    <row r="72" spans="1:4" x14ac:dyDescent="0.3">
      <c r="A72" s="7" t="s">
        <v>142</v>
      </c>
      <c r="B72" s="12">
        <v>1924337.88</v>
      </c>
    </row>
    <row r="75" spans="1:4" x14ac:dyDescent="0.3">
      <c r="A75" s="6" t="s">
        <v>113</v>
      </c>
      <c r="B75" t="s">
        <v>133</v>
      </c>
    </row>
    <row r="76" spans="1:4" x14ac:dyDescent="0.3">
      <c r="A76" s="7" t="s">
        <v>114</v>
      </c>
      <c r="B76" s="12">
        <v>448284.7</v>
      </c>
      <c r="C76" s="12">
        <f>B76</f>
        <v>448284.7</v>
      </c>
      <c r="D76" s="13">
        <f>C76/$B$80</f>
        <v>0.23295529577165525</v>
      </c>
    </row>
    <row r="77" spans="1:4" x14ac:dyDescent="0.3">
      <c r="A77" s="7" t="s">
        <v>115</v>
      </c>
      <c r="B77" s="12">
        <v>592171.49</v>
      </c>
      <c r="C77" s="12">
        <f t="shared" ref="C77:C79" si="18">B77</f>
        <v>592171.49</v>
      </c>
      <c r="D77" s="13">
        <f t="shared" ref="D77:D79" si="19">C77/$B$80</f>
        <v>0.30772739868322918</v>
      </c>
    </row>
    <row r="78" spans="1:4" x14ac:dyDescent="0.3">
      <c r="A78" s="7" t="s">
        <v>116</v>
      </c>
      <c r="B78" s="12">
        <v>357105.12</v>
      </c>
      <c r="C78" s="12">
        <f t="shared" si="18"/>
        <v>357105.12</v>
      </c>
      <c r="D78" s="13">
        <f t="shared" si="19"/>
        <v>0.18557298264065769</v>
      </c>
    </row>
    <row r="79" spans="1:4" x14ac:dyDescent="0.3">
      <c r="A79" s="7" t="s">
        <v>117</v>
      </c>
      <c r="B79" s="12">
        <v>526776.56999999995</v>
      </c>
      <c r="C79" s="12">
        <f t="shared" si="18"/>
        <v>526776.56999999995</v>
      </c>
      <c r="D79" s="13">
        <f t="shared" si="19"/>
        <v>0.27374432290445794</v>
      </c>
    </row>
    <row r="80" spans="1:4" x14ac:dyDescent="0.3">
      <c r="A80" s="7" t="s">
        <v>142</v>
      </c>
      <c r="B80" s="24">
        <v>1924337.88</v>
      </c>
    </row>
    <row r="84" spans="1:6" x14ac:dyDescent="0.3">
      <c r="A84" s="6" t="s">
        <v>21</v>
      </c>
      <c r="B84" s="6" t="s">
        <v>22</v>
      </c>
      <c r="C84" t="s">
        <v>153</v>
      </c>
      <c r="D84" t="str">
        <f>A84</f>
        <v>Product Category</v>
      </c>
      <c r="E84" t="str">
        <f t="shared" ref="E84:F84" si="20">B84</f>
        <v>Product Sub-Category</v>
      </c>
      <c r="F84" t="str">
        <f t="shared" si="20"/>
        <v>Average of Product Base Margin</v>
      </c>
    </row>
    <row r="85" spans="1:6" x14ac:dyDescent="0.3">
      <c r="A85" t="s">
        <v>36</v>
      </c>
      <c r="B85" t="s">
        <v>76</v>
      </c>
      <c r="C85" s="9">
        <v>0.70133333333333314</v>
      </c>
      <c r="D85" s="15" t="str">
        <f t="shared" ref="D85:D98" si="21">A85</f>
        <v>Furniture</v>
      </c>
      <c r="E85" t="str">
        <f t="shared" ref="E85:E101" si="22">B85</f>
        <v>Bookcases</v>
      </c>
      <c r="F85" s="9">
        <f t="shared" ref="F85:F101" si="23">C85</f>
        <v>0.70133333333333314</v>
      </c>
    </row>
    <row r="86" spans="1:6" x14ac:dyDescent="0.3">
      <c r="B86" t="s">
        <v>37</v>
      </c>
      <c r="C86" s="9">
        <v>0.66785714285714282</v>
      </c>
      <c r="D86" s="15"/>
      <c r="E86" t="str">
        <f t="shared" si="22"/>
        <v>Chairs &amp; Chairmats</v>
      </c>
      <c r="F86" s="9">
        <f t="shared" si="23"/>
        <v>0.66785714285714282</v>
      </c>
    </row>
    <row r="87" spans="1:6" x14ac:dyDescent="0.3">
      <c r="B87" t="s">
        <v>42</v>
      </c>
      <c r="C87" s="9">
        <v>0.53870967741935483</v>
      </c>
      <c r="D87" s="15"/>
      <c r="E87" t="str">
        <f t="shared" si="22"/>
        <v>Office Furnishings</v>
      </c>
      <c r="F87" s="9">
        <f t="shared" si="23"/>
        <v>0.53870967741935483</v>
      </c>
    </row>
    <row r="88" spans="1:6" x14ac:dyDescent="0.3">
      <c r="B88" t="s">
        <v>68</v>
      </c>
      <c r="C88" s="9">
        <v>0.6825</v>
      </c>
      <c r="D88" s="15"/>
      <c r="E88" t="str">
        <f t="shared" si="22"/>
        <v>Tables</v>
      </c>
      <c r="F88" s="9">
        <f t="shared" si="23"/>
        <v>0.6825</v>
      </c>
    </row>
    <row r="89" spans="1:6" x14ac:dyDescent="0.3">
      <c r="A89" t="s">
        <v>29</v>
      </c>
      <c r="B89" t="s">
        <v>84</v>
      </c>
      <c r="C89" s="9">
        <v>0.53625</v>
      </c>
      <c r="D89" s="15" t="str">
        <f t="shared" si="21"/>
        <v>Office Supplies</v>
      </c>
      <c r="E89" t="str">
        <f t="shared" si="22"/>
        <v>Appliances</v>
      </c>
      <c r="F89" s="9">
        <f t="shared" si="23"/>
        <v>0.53625</v>
      </c>
    </row>
    <row r="90" spans="1:6" x14ac:dyDescent="0.3">
      <c r="B90" t="s">
        <v>59</v>
      </c>
      <c r="C90" s="9">
        <v>0.37289473684210517</v>
      </c>
      <c r="D90" s="15">
        <f t="shared" si="21"/>
        <v>0</v>
      </c>
      <c r="E90" t="str">
        <f t="shared" si="22"/>
        <v>Binders and Binder Accessories</v>
      </c>
      <c r="F90" s="9">
        <f t="shared" si="23"/>
        <v>0.37289473684210517</v>
      </c>
    </row>
    <row r="91" spans="1:6" x14ac:dyDescent="0.3">
      <c r="B91" t="s">
        <v>50</v>
      </c>
      <c r="C91" s="9">
        <v>0.38833333333333336</v>
      </c>
      <c r="D91" s="15">
        <f t="shared" si="21"/>
        <v>0</v>
      </c>
      <c r="E91" t="str">
        <f t="shared" si="22"/>
        <v>Envelopes</v>
      </c>
      <c r="F91" s="9">
        <f t="shared" si="23"/>
        <v>0.38833333333333336</v>
      </c>
    </row>
    <row r="92" spans="1:6" x14ac:dyDescent="0.3">
      <c r="B92" t="s">
        <v>64</v>
      </c>
      <c r="C92" s="9">
        <v>0.3833333333333333</v>
      </c>
      <c r="D92" s="15">
        <f t="shared" si="21"/>
        <v>0</v>
      </c>
      <c r="E92" t="str">
        <f t="shared" si="22"/>
        <v>Labels</v>
      </c>
      <c r="F92" s="9">
        <f t="shared" si="23"/>
        <v>0.3833333333333333</v>
      </c>
    </row>
    <row r="93" spans="1:6" x14ac:dyDescent="0.3">
      <c r="B93" t="s">
        <v>56</v>
      </c>
      <c r="C93" s="9">
        <v>0.37479166666666663</v>
      </c>
      <c r="D93" s="15">
        <f t="shared" si="21"/>
        <v>0</v>
      </c>
      <c r="E93" t="str">
        <f t="shared" si="22"/>
        <v>Paper</v>
      </c>
      <c r="F93" s="9">
        <f t="shared" si="23"/>
        <v>0.37479166666666663</v>
      </c>
    </row>
    <row r="94" spans="1:6" x14ac:dyDescent="0.3">
      <c r="B94" t="s">
        <v>30</v>
      </c>
      <c r="C94" s="9">
        <v>0.54162162162162164</v>
      </c>
      <c r="D94" s="15">
        <f t="shared" si="21"/>
        <v>0</v>
      </c>
      <c r="E94" t="str">
        <f t="shared" si="22"/>
        <v>Pens &amp; Art Supplies</v>
      </c>
      <c r="F94" s="9">
        <f t="shared" si="23"/>
        <v>0.54162162162162164</v>
      </c>
    </row>
    <row r="95" spans="1:6" x14ac:dyDescent="0.3">
      <c r="B95" t="s">
        <v>48</v>
      </c>
      <c r="C95" s="9">
        <v>0.44699999999999995</v>
      </c>
      <c r="D95" s="15">
        <f t="shared" si="21"/>
        <v>0</v>
      </c>
      <c r="E95" t="str">
        <f t="shared" si="22"/>
        <v>Rubber Bands</v>
      </c>
      <c r="F95" s="9">
        <f t="shared" si="23"/>
        <v>0.44699999999999995</v>
      </c>
    </row>
    <row r="96" spans="1:6" x14ac:dyDescent="0.3">
      <c r="B96" t="s">
        <v>70</v>
      </c>
      <c r="C96" s="9">
        <v>0.56999999999999995</v>
      </c>
      <c r="D96" s="15">
        <f t="shared" si="21"/>
        <v>0</v>
      </c>
      <c r="E96" t="str">
        <f t="shared" si="22"/>
        <v>Scissors, Rulers and Trimmers</v>
      </c>
      <c r="F96" s="9">
        <f t="shared" si="23"/>
        <v>0.56999999999999995</v>
      </c>
    </row>
    <row r="97" spans="1:6" x14ac:dyDescent="0.3">
      <c r="B97" t="s">
        <v>65</v>
      </c>
      <c r="C97" s="9">
        <v>0.67956521739130449</v>
      </c>
      <c r="D97" s="15">
        <f t="shared" si="21"/>
        <v>0</v>
      </c>
      <c r="E97" t="str">
        <f t="shared" si="22"/>
        <v>Storage &amp; Organization</v>
      </c>
      <c r="F97" s="9">
        <f t="shared" si="23"/>
        <v>0.67956521739130449</v>
      </c>
    </row>
    <row r="98" spans="1:6" x14ac:dyDescent="0.3">
      <c r="A98" t="s">
        <v>51</v>
      </c>
      <c r="B98" t="s">
        <v>72</v>
      </c>
      <c r="C98" s="9">
        <v>0.57289473684210523</v>
      </c>
      <c r="D98" s="15" t="str">
        <f t="shared" si="21"/>
        <v>Technology</v>
      </c>
      <c r="E98" t="str">
        <f t="shared" si="22"/>
        <v>Computer Peripherals</v>
      </c>
      <c r="F98" s="9">
        <f t="shared" si="23"/>
        <v>0.57289473684210523</v>
      </c>
    </row>
    <row r="99" spans="1:6" x14ac:dyDescent="0.3">
      <c r="B99" t="s">
        <v>98</v>
      </c>
      <c r="C99" s="9">
        <v>0.48499999999999999</v>
      </c>
      <c r="D99" s="15"/>
      <c r="E99" t="str">
        <f t="shared" si="22"/>
        <v>Copiers and Fax</v>
      </c>
      <c r="F99" s="9">
        <f t="shared" si="23"/>
        <v>0.48499999999999999</v>
      </c>
    </row>
    <row r="100" spans="1:6" x14ac:dyDescent="0.3">
      <c r="B100" t="s">
        <v>54</v>
      </c>
      <c r="C100" s="9">
        <v>0.42624999999999996</v>
      </c>
      <c r="D100" s="15"/>
      <c r="E100" t="str">
        <f t="shared" si="22"/>
        <v>Office Machines</v>
      </c>
      <c r="F100" s="9">
        <f t="shared" si="23"/>
        <v>0.42624999999999996</v>
      </c>
    </row>
    <row r="101" spans="1:6" x14ac:dyDescent="0.3">
      <c r="B101" t="s">
        <v>52</v>
      </c>
      <c r="C101" s="9">
        <v>0.58342105263157895</v>
      </c>
      <c r="D101" s="15"/>
      <c r="E101" t="str">
        <f t="shared" si="22"/>
        <v>Telephones and Communication</v>
      </c>
      <c r="F101" s="9">
        <f t="shared" si="23"/>
        <v>0.58342105263157895</v>
      </c>
    </row>
    <row r="102" spans="1:6" x14ac:dyDescent="0.3">
      <c r="A102" t="s">
        <v>142</v>
      </c>
      <c r="C102" s="9">
        <v>0.52</v>
      </c>
    </row>
    <row r="104" spans="1:6" x14ac:dyDescent="0.3">
      <c r="A104" s="6" t="s">
        <v>22</v>
      </c>
      <c r="B104" t="s">
        <v>145</v>
      </c>
    </row>
    <row r="105" spans="1:6" x14ac:dyDescent="0.3">
      <c r="A105" s="7" t="s">
        <v>98</v>
      </c>
      <c r="B105" s="14">
        <v>0.40559089925147829</v>
      </c>
      <c r="C105" t="str">
        <f>UPPER(A105)</f>
        <v>COPIERS AND FAX</v>
      </c>
      <c r="D105" s="14">
        <f>B105</f>
        <v>0.40559089925147829</v>
      </c>
    </row>
    <row r="106" spans="1:6" x14ac:dyDescent="0.3">
      <c r="A106" s="7" t="s">
        <v>50</v>
      </c>
      <c r="B106" s="14">
        <v>0.51752124528925125</v>
      </c>
      <c r="C106" t="str">
        <f t="shared" ref="C106:C107" si="24">UPPER(A106)</f>
        <v>ENVELOPES</v>
      </c>
      <c r="D106" s="14">
        <f t="shared" ref="D106:D107" si="25">B106</f>
        <v>0.51752124528925125</v>
      </c>
    </row>
    <row r="107" spans="1:6" x14ac:dyDescent="0.3">
      <c r="A107" s="7" t="s">
        <v>64</v>
      </c>
      <c r="B107" s="14">
        <v>0.54461461819482415</v>
      </c>
      <c r="C107" t="str">
        <f t="shared" si="24"/>
        <v>LABELS</v>
      </c>
      <c r="D107" s="14">
        <f t="shared" si="25"/>
        <v>0.54461461819482415</v>
      </c>
    </row>
    <row r="108" spans="1:6" x14ac:dyDescent="0.3">
      <c r="A108" s="7" t="s">
        <v>142</v>
      </c>
      <c r="B108" s="14">
        <v>0.43682144876577511</v>
      </c>
    </row>
    <row r="112" spans="1:6" x14ac:dyDescent="0.3">
      <c r="A112" s="6" t="s">
        <v>22</v>
      </c>
      <c r="B112" t="s">
        <v>145</v>
      </c>
    </row>
    <row r="113" spans="1:6" x14ac:dyDescent="0.3">
      <c r="A113" s="7" t="s">
        <v>84</v>
      </c>
      <c r="B113" s="14">
        <v>-7.6868028744717432E-2</v>
      </c>
      <c r="C113" t="str">
        <f>UPPER(A113)</f>
        <v>APPLIANCES</v>
      </c>
      <c r="D113" s="14">
        <f>B113</f>
        <v>-7.6868028744717432E-2</v>
      </c>
    </row>
    <row r="114" spans="1:6" x14ac:dyDescent="0.3">
      <c r="A114" s="7" t="s">
        <v>76</v>
      </c>
      <c r="B114" s="14">
        <v>-1.7145803904937446E-2</v>
      </c>
      <c r="C114" t="str">
        <f t="shared" ref="C114:C115" si="26">UPPER(A114)</f>
        <v>BOOKCASES</v>
      </c>
      <c r="D114" s="14">
        <f t="shared" ref="D114:D115" si="27">B114</f>
        <v>-1.7145803904937446E-2</v>
      </c>
    </row>
    <row r="115" spans="1:6" x14ac:dyDescent="0.3">
      <c r="A115" s="7" t="s">
        <v>48</v>
      </c>
      <c r="B115" s="14">
        <v>-2.1006553552914906</v>
      </c>
      <c r="C115" t="str">
        <f t="shared" si="26"/>
        <v>RUBBER BANDS</v>
      </c>
      <c r="D115" s="14">
        <f t="shared" si="27"/>
        <v>-2.1006553552914906</v>
      </c>
    </row>
    <row r="116" spans="1:6" x14ac:dyDescent="0.3">
      <c r="A116" s="7" t="s">
        <v>142</v>
      </c>
      <c r="B116" s="14">
        <v>-5.9525979338656713E-2</v>
      </c>
    </row>
    <row r="118" spans="1:6" x14ac:dyDescent="0.3">
      <c r="A118" s="6" t="s">
        <v>151</v>
      </c>
    </row>
    <row r="119" spans="1:6" x14ac:dyDescent="0.3">
      <c r="A119" s="7" t="s">
        <v>149</v>
      </c>
      <c r="B119" s="5">
        <v>5328</v>
      </c>
      <c r="C119" t="str">
        <f>A119</f>
        <v>Sum of Quantity Ordered</v>
      </c>
      <c r="D119" s="5">
        <f>B119</f>
        <v>5328</v>
      </c>
    </row>
    <row r="120" spans="1:6" x14ac:dyDescent="0.3">
      <c r="A120" s="7" t="s">
        <v>138</v>
      </c>
      <c r="B120" s="8">
        <v>4</v>
      </c>
      <c r="C120" t="str">
        <f t="shared" ref="C120:D123" si="28">A120</f>
        <v>Returns Count</v>
      </c>
      <c r="D120" s="8">
        <f t="shared" ref="D120:D121" si="29">B120</f>
        <v>4</v>
      </c>
    </row>
    <row r="121" spans="1:6" x14ac:dyDescent="0.3">
      <c r="A121" s="7" t="s">
        <v>137</v>
      </c>
      <c r="B121" s="9">
        <v>1.5209125475285171E-2</v>
      </c>
      <c r="C121" t="str">
        <f t="shared" si="28"/>
        <v>Return Rate</v>
      </c>
      <c r="D121" s="9">
        <f t="shared" si="29"/>
        <v>1.5209125475285171E-2</v>
      </c>
    </row>
    <row r="122" spans="1:6" x14ac:dyDescent="0.3">
      <c r="A122" s="7" t="s">
        <v>150</v>
      </c>
      <c r="B122" s="9">
        <v>4.9845360824742203E-2</v>
      </c>
      <c r="C122" t="str">
        <f t="shared" si="28"/>
        <v>Average of Discount</v>
      </c>
      <c r="D122" s="9">
        <f t="shared" si="28"/>
        <v>4.9845360824742203E-2</v>
      </c>
    </row>
    <row r="123" spans="1:6" x14ac:dyDescent="0.3">
      <c r="A123" s="7" t="s">
        <v>152</v>
      </c>
      <c r="B123" s="18">
        <v>1.9561855670103092</v>
      </c>
      <c r="C123" t="str">
        <f t="shared" si="28"/>
        <v>Average of Delivery Time</v>
      </c>
      <c r="D123" s="18" t="str">
        <f>_xlfn.CONCAT(ROUND(B123,2)," ","days")</f>
        <v>1.96 days</v>
      </c>
    </row>
    <row r="125" spans="1:6" x14ac:dyDescent="0.3">
      <c r="A125" s="6" t="s">
        <v>154</v>
      </c>
      <c r="B125" t="s">
        <v>141</v>
      </c>
    </row>
    <row r="126" spans="1:6" x14ac:dyDescent="0.3">
      <c r="A126" s="7" t="s">
        <v>59</v>
      </c>
      <c r="B126" s="12">
        <v>89409.63</v>
      </c>
      <c r="C126" t="str">
        <f>A126</f>
        <v>Binders and Binder Accessories</v>
      </c>
      <c r="D126" s="12">
        <f>B126</f>
        <v>89409.63</v>
      </c>
      <c r="E126" s="12">
        <f>D126</f>
        <v>89409.63</v>
      </c>
      <c r="F126" s="13">
        <f>E126/$D$143</f>
        <v>0.21736971875825528</v>
      </c>
    </row>
    <row r="127" spans="1:6" x14ac:dyDescent="0.3">
      <c r="A127" s="7" t="s">
        <v>52</v>
      </c>
      <c r="B127" s="12">
        <v>59393.259999999995</v>
      </c>
      <c r="C127" t="str">
        <f t="shared" ref="C127:C142" si="30">A127</f>
        <v>Telephones and Communication</v>
      </c>
      <c r="D127" s="12">
        <f t="shared" ref="D127:D142" si="31">B127</f>
        <v>59393.259999999995</v>
      </c>
      <c r="E127" s="12">
        <f>SUM(E126,D127)</f>
        <v>148802.89000000001</v>
      </c>
      <c r="F127" s="13">
        <f t="shared" ref="F127:F142" si="32">E127/$D$143</f>
        <v>0.36176463709463508</v>
      </c>
    </row>
    <row r="128" spans="1:6" x14ac:dyDescent="0.3">
      <c r="A128" s="7" t="s">
        <v>68</v>
      </c>
      <c r="B128" s="12">
        <v>46020.750000000007</v>
      </c>
      <c r="C128" t="str">
        <f t="shared" si="30"/>
        <v>Tables</v>
      </c>
      <c r="D128" s="12">
        <f t="shared" si="31"/>
        <v>46020.750000000007</v>
      </c>
      <c r="E128" s="12">
        <f t="shared" ref="E128:E142" si="33">SUM(E127,D128)</f>
        <v>194823.64</v>
      </c>
      <c r="F128" s="13">
        <f t="shared" si="32"/>
        <v>0.47364875387874406</v>
      </c>
    </row>
    <row r="129" spans="1:6" x14ac:dyDescent="0.3">
      <c r="A129" s="7" t="s">
        <v>65</v>
      </c>
      <c r="B129" s="12">
        <v>44215.95</v>
      </c>
      <c r="C129" t="str">
        <f t="shared" si="30"/>
        <v>Storage &amp; Organization</v>
      </c>
      <c r="D129" s="12">
        <f t="shared" si="31"/>
        <v>44215.95</v>
      </c>
      <c r="E129" s="12">
        <f t="shared" si="33"/>
        <v>239039.59000000003</v>
      </c>
      <c r="F129" s="13">
        <f t="shared" si="32"/>
        <v>0.58114510092915772</v>
      </c>
    </row>
    <row r="130" spans="1:6" x14ac:dyDescent="0.3">
      <c r="A130" s="7" t="s">
        <v>37</v>
      </c>
      <c r="B130" s="12">
        <v>31784.339999999993</v>
      </c>
      <c r="C130" t="str">
        <f t="shared" si="30"/>
        <v>Chairs &amp; Chairmats</v>
      </c>
      <c r="D130" s="12">
        <f t="shared" si="31"/>
        <v>31784.339999999993</v>
      </c>
      <c r="E130" s="12">
        <f t="shared" si="33"/>
        <v>270823.93</v>
      </c>
      <c r="F130" s="13">
        <f t="shared" si="32"/>
        <v>0.65841813121366688</v>
      </c>
    </row>
    <row r="131" spans="1:6" x14ac:dyDescent="0.3">
      <c r="A131" s="7" t="s">
        <v>76</v>
      </c>
      <c r="B131" s="12">
        <v>29973.82</v>
      </c>
      <c r="C131" t="str">
        <f t="shared" si="30"/>
        <v>Bookcases</v>
      </c>
      <c r="D131" s="12">
        <f t="shared" si="31"/>
        <v>29973.82</v>
      </c>
      <c r="E131" s="12">
        <f t="shared" si="33"/>
        <v>300797.75</v>
      </c>
      <c r="F131" s="13">
        <f t="shared" si="32"/>
        <v>0.7312894854907237</v>
      </c>
    </row>
    <row r="132" spans="1:6" x14ac:dyDescent="0.3">
      <c r="A132" s="7" t="s">
        <v>54</v>
      </c>
      <c r="B132" s="12">
        <v>27187.759999999998</v>
      </c>
      <c r="C132" t="str">
        <f t="shared" si="30"/>
        <v>Office Machines</v>
      </c>
      <c r="D132" s="12">
        <f t="shared" si="31"/>
        <v>27187.759999999998</v>
      </c>
      <c r="E132" s="12">
        <f t="shared" si="33"/>
        <v>327985.51</v>
      </c>
      <c r="F132" s="13">
        <f t="shared" si="32"/>
        <v>0.79738746335806243</v>
      </c>
    </row>
    <row r="133" spans="1:6" x14ac:dyDescent="0.3">
      <c r="A133" s="7" t="s">
        <v>72</v>
      </c>
      <c r="B133" s="12">
        <v>24267.520000000004</v>
      </c>
      <c r="C133" t="str">
        <f t="shared" si="30"/>
        <v>Computer Peripherals</v>
      </c>
      <c r="D133" s="12">
        <f t="shared" si="31"/>
        <v>24267.520000000004</v>
      </c>
      <c r="E133" s="12">
        <f t="shared" si="33"/>
        <v>352253.03</v>
      </c>
      <c r="F133" s="13">
        <f t="shared" si="32"/>
        <v>0.85638585086241004</v>
      </c>
    </row>
    <row r="134" spans="1:6" x14ac:dyDescent="0.3">
      <c r="A134" s="7" t="s">
        <v>84</v>
      </c>
      <c r="B134" s="12">
        <v>15941.339999999998</v>
      </c>
      <c r="C134" t="str">
        <f t="shared" si="30"/>
        <v>Appliances</v>
      </c>
      <c r="D134" s="12">
        <f t="shared" si="31"/>
        <v>15941.339999999998</v>
      </c>
      <c r="E134" s="12">
        <f t="shared" si="33"/>
        <v>368194.37000000005</v>
      </c>
      <c r="F134" s="13">
        <f t="shared" si="32"/>
        <v>0.89514190647330705</v>
      </c>
    </row>
    <row r="135" spans="1:6" x14ac:dyDescent="0.3">
      <c r="A135" s="7" t="s">
        <v>98</v>
      </c>
      <c r="B135" s="12">
        <v>12099.57</v>
      </c>
      <c r="C135" t="str">
        <f t="shared" si="30"/>
        <v>Copiers and Fax</v>
      </c>
      <c r="D135" s="12">
        <f t="shared" si="31"/>
        <v>12099.57</v>
      </c>
      <c r="E135" s="12">
        <f t="shared" si="33"/>
        <v>380293.94000000006</v>
      </c>
      <c r="F135" s="13">
        <f t="shared" si="32"/>
        <v>0.92455797863461475</v>
      </c>
    </row>
    <row r="136" spans="1:6" x14ac:dyDescent="0.3">
      <c r="A136" s="7" t="s">
        <v>42</v>
      </c>
      <c r="B136" s="12">
        <v>12064.460000000001</v>
      </c>
      <c r="C136" t="str">
        <f t="shared" si="30"/>
        <v>Office Furnishings</v>
      </c>
      <c r="D136" s="12">
        <f t="shared" si="31"/>
        <v>12064.460000000001</v>
      </c>
      <c r="E136" s="12">
        <f t="shared" si="33"/>
        <v>392358.40000000008</v>
      </c>
      <c r="F136" s="13">
        <f t="shared" si="32"/>
        <v>0.95388869253165498</v>
      </c>
    </row>
    <row r="137" spans="1:6" x14ac:dyDescent="0.3">
      <c r="A137" s="7" t="s">
        <v>56</v>
      </c>
      <c r="B137" s="12">
        <v>8561.5099999999984</v>
      </c>
      <c r="C137" t="str">
        <f t="shared" si="30"/>
        <v>Paper</v>
      </c>
      <c r="D137" s="12">
        <f t="shared" si="31"/>
        <v>8561.5099999999984</v>
      </c>
      <c r="E137" s="12">
        <f t="shared" si="33"/>
        <v>400919.91000000009</v>
      </c>
      <c r="F137" s="13">
        <f t="shared" si="32"/>
        <v>0.97470315089420489</v>
      </c>
    </row>
    <row r="138" spans="1:6" x14ac:dyDescent="0.3">
      <c r="A138" s="7" t="s">
        <v>30</v>
      </c>
      <c r="B138" s="12">
        <v>4810.34</v>
      </c>
      <c r="C138" t="str">
        <f t="shared" si="30"/>
        <v>Pens &amp; Art Supplies</v>
      </c>
      <c r="D138" s="12">
        <f t="shared" si="31"/>
        <v>4810.34</v>
      </c>
      <c r="E138" s="12">
        <f t="shared" si="33"/>
        <v>405730.25000000012</v>
      </c>
      <c r="F138" s="13">
        <f t="shared" si="32"/>
        <v>0.98639788951387697</v>
      </c>
    </row>
    <row r="139" spans="1:6" x14ac:dyDescent="0.3">
      <c r="A139" s="7" t="s">
        <v>50</v>
      </c>
      <c r="B139" s="12">
        <v>2565.5300000000002</v>
      </c>
      <c r="C139" t="str">
        <f t="shared" si="30"/>
        <v>Envelopes</v>
      </c>
      <c r="D139" s="12">
        <f t="shared" si="31"/>
        <v>2565.5300000000002</v>
      </c>
      <c r="E139" s="12">
        <f t="shared" si="33"/>
        <v>408295.78000000014</v>
      </c>
      <c r="F139" s="13">
        <f t="shared" si="32"/>
        <v>0.99263512072225879</v>
      </c>
    </row>
    <row r="140" spans="1:6" x14ac:dyDescent="0.3">
      <c r="A140" s="7" t="s">
        <v>64</v>
      </c>
      <c r="B140" s="12">
        <v>1601.93</v>
      </c>
      <c r="C140" t="str">
        <f t="shared" si="30"/>
        <v>Labels</v>
      </c>
      <c r="D140" s="12">
        <f t="shared" si="31"/>
        <v>1601.93</v>
      </c>
      <c r="E140" s="12">
        <f t="shared" si="33"/>
        <v>409897.71000000014</v>
      </c>
      <c r="F140" s="13">
        <f t="shared" si="32"/>
        <v>0.99652967965925932</v>
      </c>
    </row>
    <row r="141" spans="1:6" x14ac:dyDescent="0.3">
      <c r="A141" s="7" t="s">
        <v>70</v>
      </c>
      <c r="B141" s="12">
        <v>928.00000000000011</v>
      </c>
      <c r="C141" t="str">
        <f t="shared" si="30"/>
        <v>Scissors, Rulers and Trimmers</v>
      </c>
      <c r="D141" s="12">
        <f t="shared" si="31"/>
        <v>928.00000000000011</v>
      </c>
      <c r="E141" s="12">
        <f t="shared" si="33"/>
        <v>410825.71000000014</v>
      </c>
      <c r="F141" s="13">
        <f t="shared" si="32"/>
        <v>0.99878580239467007</v>
      </c>
    </row>
    <row r="142" spans="1:6" x14ac:dyDescent="0.3">
      <c r="A142" s="7" t="s">
        <v>48</v>
      </c>
      <c r="B142" s="12">
        <v>499.42999999999995</v>
      </c>
      <c r="C142" t="str">
        <f t="shared" si="30"/>
        <v>Rubber Bands</v>
      </c>
      <c r="D142" s="12">
        <f t="shared" si="31"/>
        <v>499.42999999999995</v>
      </c>
      <c r="E142" s="12">
        <f t="shared" si="33"/>
        <v>411325.14000000013</v>
      </c>
      <c r="F142" s="13">
        <f t="shared" si="32"/>
        <v>1</v>
      </c>
    </row>
    <row r="143" spans="1:6" x14ac:dyDescent="0.3">
      <c r="A143" s="7" t="s">
        <v>142</v>
      </c>
      <c r="B143" s="12">
        <v>411325.14000000007</v>
      </c>
      <c r="D143">
        <f>SUM(D126:D142)</f>
        <v>411325.14000000013</v>
      </c>
    </row>
    <row r="145" spans="1:6" x14ac:dyDescent="0.3">
      <c r="A145" s="6" t="s">
        <v>18</v>
      </c>
      <c r="B145" s="6" t="s">
        <v>17</v>
      </c>
      <c r="C145" t="s">
        <v>152</v>
      </c>
      <c r="D145" t="str">
        <f>A145</f>
        <v>Ship Mode</v>
      </c>
      <c r="E145" t="str">
        <f t="shared" ref="E145" si="34">B145</f>
        <v>Order Priority</v>
      </c>
      <c r="F145" s="18" t="str">
        <f t="shared" ref="F145" si="35">C145</f>
        <v>Average of Delivery Time</v>
      </c>
    </row>
    <row r="146" spans="1:6" x14ac:dyDescent="0.3">
      <c r="A146" t="s">
        <v>33</v>
      </c>
      <c r="B146" t="s">
        <v>39</v>
      </c>
      <c r="C146" s="18">
        <v>1.3636363636363635</v>
      </c>
      <c r="D146" s="21" t="str">
        <f>A146</f>
        <v>Delivery Truck</v>
      </c>
      <c r="E146" t="str">
        <f t="shared" ref="E146:F146" si="36">B146</f>
        <v>Critical</v>
      </c>
      <c r="F146" s="18">
        <f t="shared" si="36"/>
        <v>1.3636363636363635</v>
      </c>
    </row>
    <row r="147" spans="1:6" x14ac:dyDescent="0.3">
      <c r="B147" t="s">
        <v>24</v>
      </c>
      <c r="C147" s="19">
        <v>1.4166666666666667</v>
      </c>
      <c r="D147" s="21"/>
      <c r="E147" t="str">
        <f t="shared" ref="E147:E160" si="37">B147</f>
        <v>High</v>
      </c>
      <c r="F147" s="18">
        <f t="shared" ref="F147:F160" si="38">C147</f>
        <v>1.4166666666666667</v>
      </c>
    </row>
    <row r="148" spans="1:6" x14ac:dyDescent="0.3">
      <c r="B148" t="s">
        <v>58</v>
      </c>
      <c r="C148" s="19">
        <v>3.3888888888888888</v>
      </c>
      <c r="D148" s="21"/>
      <c r="E148" t="str">
        <f t="shared" si="37"/>
        <v>Low</v>
      </c>
      <c r="F148" s="18">
        <f t="shared" si="38"/>
        <v>3.3888888888888888</v>
      </c>
    </row>
    <row r="149" spans="1:6" x14ac:dyDescent="0.3">
      <c r="B149" t="s">
        <v>44</v>
      </c>
      <c r="C149" s="19">
        <v>1.3846153846153846</v>
      </c>
      <c r="D149" s="21"/>
      <c r="E149" t="str">
        <f t="shared" si="37"/>
        <v>Medium</v>
      </c>
      <c r="F149" s="18">
        <f t="shared" si="38"/>
        <v>1.3846153846153846</v>
      </c>
    </row>
    <row r="150" spans="1:6" x14ac:dyDescent="0.3">
      <c r="B150" t="s">
        <v>32</v>
      </c>
      <c r="C150" s="19">
        <v>1</v>
      </c>
      <c r="D150" s="21"/>
      <c r="E150" t="str">
        <f t="shared" si="37"/>
        <v>NotSpecified</v>
      </c>
      <c r="F150" s="18">
        <f t="shared" si="38"/>
        <v>1</v>
      </c>
    </row>
    <row r="151" spans="1:6" x14ac:dyDescent="0.3">
      <c r="A151" t="s">
        <v>25</v>
      </c>
      <c r="B151" t="s">
        <v>39</v>
      </c>
      <c r="C151" s="19">
        <v>1.3</v>
      </c>
      <c r="D151" s="21" t="str">
        <f t="shared" ref="D151:D156" si="39">A151</f>
        <v>Express Air</v>
      </c>
      <c r="E151" t="str">
        <f t="shared" si="37"/>
        <v>Critical</v>
      </c>
      <c r="F151" s="18">
        <f t="shared" si="38"/>
        <v>1.3</v>
      </c>
    </row>
    <row r="152" spans="1:6" x14ac:dyDescent="0.3">
      <c r="B152" t="s">
        <v>24</v>
      </c>
      <c r="C152" s="19">
        <v>2</v>
      </c>
      <c r="D152" s="21"/>
      <c r="E152" t="str">
        <f t="shared" si="37"/>
        <v>High</v>
      </c>
      <c r="F152" s="18">
        <f t="shared" si="38"/>
        <v>2</v>
      </c>
    </row>
    <row r="153" spans="1:6" x14ac:dyDescent="0.3">
      <c r="B153" t="s">
        <v>58</v>
      </c>
      <c r="C153" s="19">
        <v>2.8888888888888888</v>
      </c>
      <c r="D153" s="21"/>
      <c r="E153" t="str">
        <f t="shared" si="37"/>
        <v>Low</v>
      </c>
      <c r="F153" s="18">
        <f t="shared" si="38"/>
        <v>2.8888888888888888</v>
      </c>
    </row>
    <row r="154" spans="1:6" x14ac:dyDescent="0.3">
      <c r="B154" t="s">
        <v>44</v>
      </c>
      <c r="C154" s="19">
        <v>1</v>
      </c>
      <c r="D154" s="21"/>
      <c r="E154" t="str">
        <f t="shared" si="37"/>
        <v>Medium</v>
      </c>
      <c r="F154" s="18">
        <f t="shared" si="38"/>
        <v>1</v>
      </c>
    </row>
    <row r="155" spans="1:6" x14ac:dyDescent="0.3">
      <c r="B155" t="s">
        <v>32</v>
      </c>
      <c r="C155" s="19">
        <v>1.3076923076923077</v>
      </c>
      <c r="D155" s="21"/>
      <c r="E155" t="str">
        <f t="shared" si="37"/>
        <v>NotSpecified</v>
      </c>
      <c r="F155" s="18">
        <f t="shared" si="38"/>
        <v>1.3076923076923077</v>
      </c>
    </row>
    <row r="156" spans="1:6" x14ac:dyDescent="0.3">
      <c r="A156" t="s">
        <v>40</v>
      </c>
      <c r="B156" t="s">
        <v>39</v>
      </c>
      <c r="C156" s="19">
        <v>1.3265306122448979</v>
      </c>
      <c r="D156" s="21" t="str">
        <f t="shared" si="39"/>
        <v>Regular Air</v>
      </c>
      <c r="E156" t="str">
        <f t="shared" si="37"/>
        <v>Critical</v>
      </c>
      <c r="F156" s="18">
        <f t="shared" si="38"/>
        <v>1.3265306122448979</v>
      </c>
    </row>
    <row r="157" spans="1:6" x14ac:dyDescent="0.3">
      <c r="B157" t="s">
        <v>24</v>
      </c>
      <c r="C157" s="19">
        <v>1.3703703703703705</v>
      </c>
      <c r="D157" s="21"/>
      <c r="E157" t="str">
        <f t="shared" si="37"/>
        <v>High</v>
      </c>
      <c r="F157" s="18">
        <f t="shared" si="38"/>
        <v>1.3703703703703705</v>
      </c>
    </row>
    <row r="158" spans="1:6" x14ac:dyDescent="0.3">
      <c r="B158" t="s">
        <v>58</v>
      </c>
      <c r="C158" s="19">
        <v>3.8714285714285714</v>
      </c>
      <c r="D158" s="21"/>
      <c r="E158" t="str">
        <f t="shared" si="37"/>
        <v>Low</v>
      </c>
      <c r="F158" s="18">
        <f t="shared" si="38"/>
        <v>3.8714285714285714</v>
      </c>
    </row>
    <row r="159" spans="1:6" x14ac:dyDescent="0.3">
      <c r="B159" t="s">
        <v>44</v>
      </c>
      <c r="C159" s="19">
        <v>1.5238095238095237</v>
      </c>
      <c r="D159" s="21"/>
      <c r="E159" t="str">
        <f t="shared" si="37"/>
        <v>Medium</v>
      </c>
      <c r="F159" s="18">
        <f t="shared" si="38"/>
        <v>1.5238095238095237</v>
      </c>
    </row>
    <row r="160" spans="1:6" x14ac:dyDescent="0.3">
      <c r="B160" t="s">
        <v>32</v>
      </c>
      <c r="C160" s="19">
        <v>1.4193548387096775</v>
      </c>
      <c r="D160" s="21"/>
      <c r="E160" t="str">
        <f t="shared" si="37"/>
        <v>NotSpecified</v>
      </c>
      <c r="F160" s="18">
        <f t="shared" si="38"/>
        <v>1.4193548387096775</v>
      </c>
    </row>
    <row r="161" spans="1:5" x14ac:dyDescent="0.3">
      <c r="A161" t="s">
        <v>142</v>
      </c>
      <c r="C161" s="19">
        <v>1.9561855670103092</v>
      </c>
    </row>
    <row r="163" spans="1:5" x14ac:dyDescent="0.3">
      <c r="A163" s="6" t="s">
        <v>155</v>
      </c>
      <c r="B163" t="s">
        <v>138</v>
      </c>
      <c r="C163" t="str">
        <f>A163</f>
        <v>Category</v>
      </c>
      <c r="D163" t="str">
        <f>B163</f>
        <v>Returns Count</v>
      </c>
    </row>
    <row r="164" spans="1:5" x14ac:dyDescent="0.3">
      <c r="A164" s="7" t="s">
        <v>36</v>
      </c>
      <c r="B164" s="8">
        <v>2</v>
      </c>
      <c r="C164" t="str">
        <f>A164</f>
        <v>Furniture</v>
      </c>
      <c r="D164">
        <f>B164</f>
        <v>2</v>
      </c>
    </row>
    <row r="165" spans="1:5" x14ac:dyDescent="0.3">
      <c r="A165" s="7" t="s">
        <v>29</v>
      </c>
      <c r="B165" s="8">
        <v>8</v>
      </c>
      <c r="C165" t="str">
        <f t="shared" ref="C165:C166" si="40">A165</f>
        <v>Office Supplies</v>
      </c>
      <c r="D165">
        <f t="shared" ref="D165:D166" si="41">B165</f>
        <v>8</v>
      </c>
    </row>
    <row r="166" spans="1:5" x14ac:dyDescent="0.3">
      <c r="A166" s="7" t="s">
        <v>51</v>
      </c>
      <c r="B166" s="8">
        <v>2</v>
      </c>
      <c r="C166" t="str">
        <f t="shared" si="40"/>
        <v>Technology</v>
      </c>
      <c r="D166">
        <f t="shared" si="41"/>
        <v>2</v>
      </c>
    </row>
    <row r="167" spans="1:5" x14ac:dyDescent="0.3">
      <c r="A167" s="7" t="s">
        <v>142</v>
      </c>
      <c r="B167" s="8">
        <v>11</v>
      </c>
    </row>
    <row r="169" spans="1:5" x14ac:dyDescent="0.3">
      <c r="A169" s="6" t="s">
        <v>23</v>
      </c>
      <c r="B169" t="s">
        <v>135</v>
      </c>
      <c r="C169" t="str">
        <f>A169</f>
        <v>Product Container</v>
      </c>
      <c r="D169" t="str">
        <f>B169</f>
        <v>Total Orders</v>
      </c>
    </row>
    <row r="170" spans="1:5" x14ac:dyDescent="0.3">
      <c r="A170" t="s">
        <v>61</v>
      </c>
      <c r="B170" s="5">
        <v>35</v>
      </c>
      <c r="C170" t="str">
        <f>A170</f>
        <v>Jumbo Box</v>
      </c>
      <c r="D170">
        <f>B170</f>
        <v>35</v>
      </c>
      <c r="E170" s="13">
        <f>D170/$B$177</f>
        <v>0.13307984790874525</v>
      </c>
    </row>
    <row r="171" spans="1:5" x14ac:dyDescent="0.3">
      <c r="A171" t="s">
        <v>38</v>
      </c>
      <c r="B171" s="5">
        <v>28</v>
      </c>
      <c r="C171" t="str">
        <f t="shared" ref="C171:D176" si="42">A171</f>
        <v>Jumbo Drum</v>
      </c>
      <c r="D171">
        <f t="shared" si="42"/>
        <v>28</v>
      </c>
      <c r="E171" s="13">
        <f t="shared" ref="E171:E176" si="43">D171/$B$177</f>
        <v>0.10646387832699619</v>
      </c>
    </row>
    <row r="172" spans="1:5" x14ac:dyDescent="0.3">
      <c r="A172" t="s">
        <v>81</v>
      </c>
      <c r="B172" s="5">
        <v>17</v>
      </c>
      <c r="C172" t="str">
        <f t="shared" si="42"/>
        <v>Large Box</v>
      </c>
      <c r="D172">
        <f t="shared" si="42"/>
        <v>17</v>
      </c>
      <c r="E172" s="13">
        <f t="shared" si="43"/>
        <v>6.4638783269961975E-2</v>
      </c>
    </row>
    <row r="173" spans="1:5" x14ac:dyDescent="0.3">
      <c r="A173" t="s">
        <v>55</v>
      </c>
      <c r="B173" s="5">
        <v>17</v>
      </c>
      <c r="C173" t="str">
        <f t="shared" si="42"/>
        <v>Medium Box</v>
      </c>
      <c r="D173">
        <f t="shared" si="42"/>
        <v>17</v>
      </c>
      <c r="E173" s="13">
        <f t="shared" si="43"/>
        <v>6.4638783269961975E-2</v>
      </c>
    </row>
    <row r="174" spans="1:5" x14ac:dyDescent="0.3">
      <c r="A174" t="s">
        <v>47</v>
      </c>
      <c r="B174" s="5">
        <v>154</v>
      </c>
      <c r="C174" t="str">
        <f t="shared" si="42"/>
        <v>Small Box</v>
      </c>
      <c r="D174">
        <f t="shared" si="42"/>
        <v>154</v>
      </c>
      <c r="E174" s="13">
        <f t="shared" si="43"/>
        <v>0.5855513307984791</v>
      </c>
    </row>
    <row r="175" spans="1:5" x14ac:dyDescent="0.3">
      <c r="A175" t="s">
        <v>43</v>
      </c>
      <c r="B175" s="5">
        <v>44</v>
      </c>
      <c r="C175" t="str">
        <f t="shared" si="42"/>
        <v>Small Pack</v>
      </c>
      <c r="D175">
        <f t="shared" si="42"/>
        <v>44</v>
      </c>
      <c r="E175" s="13">
        <f t="shared" si="43"/>
        <v>0.16730038022813687</v>
      </c>
    </row>
    <row r="176" spans="1:5" x14ac:dyDescent="0.3">
      <c r="A176" t="s">
        <v>31</v>
      </c>
      <c r="B176" s="5">
        <v>56</v>
      </c>
      <c r="C176" t="str">
        <f t="shared" si="42"/>
        <v>Wrap Bag</v>
      </c>
      <c r="D176">
        <f t="shared" si="42"/>
        <v>56</v>
      </c>
      <c r="E176" s="13">
        <f t="shared" si="43"/>
        <v>0.21292775665399238</v>
      </c>
    </row>
    <row r="177" spans="1:5" x14ac:dyDescent="0.3">
      <c r="A177" t="s">
        <v>142</v>
      </c>
      <c r="B177" s="5">
        <v>263</v>
      </c>
    </row>
    <row r="179" spans="1:5" x14ac:dyDescent="0.3">
      <c r="A179" s="6" t="s">
        <v>151</v>
      </c>
      <c r="C179" t="str">
        <f>A179</f>
        <v>KPI</v>
      </c>
    </row>
    <row r="180" spans="1:5" x14ac:dyDescent="0.3">
      <c r="A180" s="7" t="s">
        <v>135</v>
      </c>
      <c r="B180" s="5">
        <v>1365</v>
      </c>
      <c r="C180" t="str">
        <f>A180</f>
        <v>Total Orders</v>
      </c>
      <c r="D180" s="5">
        <f>B180</f>
        <v>1365</v>
      </c>
    </row>
    <row r="181" spans="1:5" x14ac:dyDescent="0.3">
      <c r="A181" s="7" t="s">
        <v>133</v>
      </c>
      <c r="B181" s="26">
        <v>1924337.88</v>
      </c>
      <c r="C181" t="str">
        <f t="shared" ref="C181:C182" si="44">A181</f>
        <v>Total Sales</v>
      </c>
      <c r="D181" s="26">
        <f t="shared" ref="D181:D182" si="45">B181</f>
        <v>1924337.88</v>
      </c>
    </row>
    <row r="182" spans="1:5" x14ac:dyDescent="0.3">
      <c r="A182" s="7" t="s">
        <v>134</v>
      </c>
      <c r="B182" s="26">
        <v>224077.6121</v>
      </c>
      <c r="C182" t="str">
        <f t="shared" si="44"/>
        <v>Total Profit</v>
      </c>
      <c r="D182" s="26">
        <f t="shared" si="45"/>
        <v>224077.6121</v>
      </c>
    </row>
    <row r="184" spans="1:5" x14ac:dyDescent="0.3">
      <c r="A184" s="6" t="s">
        <v>157</v>
      </c>
      <c r="B184" t="s">
        <v>133</v>
      </c>
      <c r="C184" t="str">
        <f>A184</f>
        <v>State/Province</v>
      </c>
      <c r="D184" t="str">
        <f>B184</f>
        <v>Total Sales</v>
      </c>
    </row>
    <row r="185" spans="1:5" x14ac:dyDescent="0.3">
      <c r="A185" s="7" t="s">
        <v>107</v>
      </c>
      <c r="B185" s="12">
        <v>46826.45</v>
      </c>
      <c r="C185" t="str">
        <f>A185</f>
        <v>Alabama</v>
      </c>
      <c r="D185" s="12">
        <f>B185</f>
        <v>46826.45</v>
      </c>
      <c r="E185" s="13">
        <f>D185/$B$234</f>
        <v>2.4333798386798892E-2</v>
      </c>
    </row>
    <row r="186" spans="1:5" x14ac:dyDescent="0.3">
      <c r="A186" s="7" t="s">
        <v>91</v>
      </c>
      <c r="B186" s="12">
        <v>14367.86</v>
      </c>
      <c r="C186" t="str">
        <f t="shared" ref="C186:C233" si="46">A186</f>
        <v>Arizona</v>
      </c>
      <c r="D186" s="12">
        <f t="shared" ref="D186:D233" si="47">B186</f>
        <v>14367.86</v>
      </c>
      <c r="E186" s="13">
        <f t="shared" ref="E186:E233" si="48">D186/$B$234</f>
        <v>7.4663915050095057E-3</v>
      </c>
    </row>
    <row r="187" spans="1:5" x14ac:dyDescent="0.3">
      <c r="A187" s="7" t="s">
        <v>104</v>
      </c>
      <c r="B187" s="12">
        <v>11724.43</v>
      </c>
      <c r="C187" t="str">
        <f t="shared" si="46"/>
        <v>Arkansas</v>
      </c>
      <c r="D187" s="12">
        <f t="shared" si="47"/>
        <v>11724.43</v>
      </c>
      <c r="E187" s="13">
        <f t="shared" si="48"/>
        <v>6.0927086255767107E-3</v>
      </c>
    </row>
    <row r="188" spans="1:5" x14ac:dyDescent="0.3">
      <c r="A188" s="7" t="s">
        <v>35</v>
      </c>
      <c r="B188" s="12">
        <v>288310.61</v>
      </c>
      <c r="C188" t="str">
        <f t="shared" si="46"/>
        <v>California</v>
      </c>
      <c r="D188" s="12">
        <f t="shared" si="47"/>
        <v>288310.61</v>
      </c>
      <c r="E188" s="13">
        <f t="shared" si="48"/>
        <v>0.14982327843590545</v>
      </c>
    </row>
    <row r="189" spans="1:5" x14ac:dyDescent="0.3">
      <c r="A189" s="7" t="s">
        <v>83</v>
      </c>
      <c r="B189" s="12">
        <v>45843.45</v>
      </c>
      <c r="C189" t="str">
        <f t="shared" si="46"/>
        <v>Colorado</v>
      </c>
      <c r="D189" s="12">
        <f t="shared" si="47"/>
        <v>45843.45</v>
      </c>
      <c r="E189" s="13">
        <f t="shared" si="48"/>
        <v>2.3822973333560319E-2</v>
      </c>
    </row>
    <row r="190" spans="1:5" x14ac:dyDescent="0.3">
      <c r="A190" s="7" t="s">
        <v>79</v>
      </c>
      <c r="B190" s="12">
        <v>6540.54</v>
      </c>
      <c r="C190" t="str">
        <f t="shared" si="46"/>
        <v>Connecticut</v>
      </c>
      <c r="D190" s="12">
        <f t="shared" si="47"/>
        <v>6540.54</v>
      </c>
      <c r="E190" s="13">
        <f t="shared" si="48"/>
        <v>3.3988521807823066E-3</v>
      </c>
    </row>
    <row r="191" spans="1:5" x14ac:dyDescent="0.3">
      <c r="A191" s="7" t="s">
        <v>106</v>
      </c>
      <c r="B191" s="12">
        <v>1257.76</v>
      </c>
      <c r="C191" t="str">
        <f t="shared" si="46"/>
        <v>Delaware</v>
      </c>
      <c r="D191" s="12">
        <f t="shared" si="47"/>
        <v>1257.76</v>
      </c>
      <c r="E191" s="13">
        <f t="shared" si="48"/>
        <v>6.536066317002501E-4</v>
      </c>
    </row>
    <row r="192" spans="1:5" x14ac:dyDescent="0.3">
      <c r="A192" s="7" t="s">
        <v>105</v>
      </c>
      <c r="B192" s="12">
        <v>68946.66</v>
      </c>
      <c r="C192" t="str">
        <f t="shared" si="46"/>
        <v>District of Columbia</v>
      </c>
      <c r="D192" s="12">
        <f t="shared" si="47"/>
        <v>68946.66</v>
      </c>
      <c r="E192" s="13">
        <f t="shared" si="48"/>
        <v>3.5828770361263175E-2</v>
      </c>
    </row>
    <row r="193" spans="1:5" x14ac:dyDescent="0.3">
      <c r="A193" s="7" t="s">
        <v>89</v>
      </c>
      <c r="B193" s="12">
        <v>87651.11</v>
      </c>
      <c r="C193" t="str">
        <f t="shared" si="46"/>
        <v>Florida</v>
      </c>
      <c r="D193" s="12">
        <f t="shared" si="47"/>
        <v>87651.11</v>
      </c>
      <c r="E193" s="13">
        <f t="shared" si="48"/>
        <v>4.554871101950142E-2</v>
      </c>
    </row>
    <row r="194" spans="1:5" x14ac:dyDescent="0.3">
      <c r="A194" s="7" t="s">
        <v>92</v>
      </c>
      <c r="B194" s="12">
        <v>31992.21</v>
      </c>
      <c r="C194" t="str">
        <f t="shared" si="46"/>
        <v>Georgia</v>
      </c>
      <c r="D194" s="12">
        <f t="shared" si="47"/>
        <v>31992.21</v>
      </c>
      <c r="E194" s="13">
        <f t="shared" si="48"/>
        <v>1.6625048195798131E-2</v>
      </c>
    </row>
    <row r="195" spans="1:5" x14ac:dyDescent="0.3">
      <c r="A195" s="7" t="s">
        <v>108</v>
      </c>
      <c r="B195" s="12">
        <v>13922.92</v>
      </c>
      <c r="C195" t="str">
        <f t="shared" si="46"/>
        <v>Idaho</v>
      </c>
      <c r="D195" s="12">
        <f t="shared" si="47"/>
        <v>13922.92</v>
      </c>
      <c r="E195" s="13">
        <f t="shared" si="48"/>
        <v>7.2351743135670131E-3</v>
      </c>
    </row>
    <row r="196" spans="1:5" x14ac:dyDescent="0.3">
      <c r="A196" s="7" t="s">
        <v>71</v>
      </c>
      <c r="B196" s="12">
        <v>98971.25</v>
      </c>
      <c r="C196" t="str">
        <f t="shared" si="46"/>
        <v>Illinois</v>
      </c>
      <c r="D196" s="12">
        <f t="shared" si="47"/>
        <v>98971.25</v>
      </c>
      <c r="E196" s="13">
        <f t="shared" si="48"/>
        <v>5.1431326602581873E-2</v>
      </c>
    </row>
    <row r="197" spans="1:5" x14ac:dyDescent="0.3">
      <c r="A197" s="7" t="s">
        <v>102</v>
      </c>
      <c r="B197" s="12">
        <v>41089.050000000003</v>
      </c>
      <c r="C197" t="str">
        <f t="shared" si="46"/>
        <v>Indiana</v>
      </c>
      <c r="D197" s="12">
        <f t="shared" si="47"/>
        <v>41089.050000000003</v>
      </c>
      <c r="E197" s="13">
        <f t="shared" si="48"/>
        <v>2.1352305344631062E-2</v>
      </c>
    </row>
    <row r="198" spans="1:5" x14ac:dyDescent="0.3">
      <c r="A198" s="7" t="s">
        <v>88</v>
      </c>
      <c r="B198" s="12">
        <v>10977.69</v>
      </c>
      <c r="C198" t="str">
        <f t="shared" si="46"/>
        <v>Iowa</v>
      </c>
      <c r="D198" s="12">
        <f t="shared" si="47"/>
        <v>10977.69</v>
      </c>
      <c r="E198" s="13">
        <f t="shared" si="48"/>
        <v>5.7046582692640239E-3</v>
      </c>
    </row>
    <row r="199" spans="1:5" x14ac:dyDescent="0.3">
      <c r="A199" s="7" t="s">
        <v>73</v>
      </c>
      <c r="B199" s="12">
        <v>29678.21</v>
      </c>
      <c r="C199" t="str">
        <f t="shared" si="46"/>
        <v>Kansas</v>
      </c>
      <c r="D199" s="12">
        <f t="shared" si="47"/>
        <v>29678.21</v>
      </c>
      <c r="E199" s="13">
        <f t="shared" si="48"/>
        <v>1.5422556666607842E-2</v>
      </c>
    </row>
    <row r="200" spans="1:5" x14ac:dyDescent="0.3">
      <c r="A200" s="7" t="s">
        <v>99</v>
      </c>
      <c r="B200" s="12">
        <v>15291.35</v>
      </c>
      <c r="C200" t="str">
        <f t="shared" si="46"/>
        <v>Kentucky</v>
      </c>
      <c r="D200" s="12">
        <f t="shared" si="47"/>
        <v>15291.35</v>
      </c>
      <c r="E200" s="13">
        <f t="shared" si="48"/>
        <v>7.9462916356456085E-3</v>
      </c>
    </row>
    <row r="201" spans="1:5" x14ac:dyDescent="0.3">
      <c r="A201" s="7" t="s">
        <v>69</v>
      </c>
      <c r="B201" s="12">
        <v>14909.43</v>
      </c>
      <c r="C201" t="str">
        <f t="shared" si="46"/>
        <v>Louisiana</v>
      </c>
      <c r="D201" s="12">
        <f t="shared" si="47"/>
        <v>14909.43</v>
      </c>
      <c r="E201" s="13">
        <f t="shared" si="48"/>
        <v>7.747823370810536E-3</v>
      </c>
    </row>
    <row r="202" spans="1:5" x14ac:dyDescent="0.3">
      <c r="A202" s="7" t="s">
        <v>74</v>
      </c>
      <c r="B202" s="12">
        <v>31131.74</v>
      </c>
      <c r="C202" t="str">
        <f t="shared" si="46"/>
        <v>Maine</v>
      </c>
      <c r="D202" s="12">
        <f t="shared" si="47"/>
        <v>31131.74</v>
      </c>
      <c r="E202" s="13">
        <f t="shared" si="48"/>
        <v>1.6177896991769452E-2</v>
      </c>
    </row>
    <row r="203" spans="1:5" x14ac:dyDescent="0.3">
      <c r="A203" s="7" t="s">
        <v>93</v>
      </c>
      <c r="B203" s="12">
        <v>15597.44</v>
      </c>
      <c r="C203" t="str">
        <f t="shared" si="46"/>
        <v>Maryland</v>
      </c>
      <c r="D203" s="12">
        <f t="shared" si="47"/>
        <v>15597.44</v>
      </c>
      <c r="E203" s="13">
        <f t="shared" si="48"/>
        <v>8.1053541387440756E-3</v>
      </c>
    </row>
    <row r="204" spans="1:5" x14ac:dyDescent="0.3">
      <c r="A204" s="7" t="s">
        <v>75</v>
      </c>
      <c r="B204" s="12">
        <v>59114.82</v>
      </c>
      <c r="C204" t="str">
        <f t="shared" si="46"/>
        <v>Massachusetts</v>
      </c>
      <c r="D204" s="12">
        <f t="shared" si="47"/>
        <v>59114.82</v>
      </c>
      <c r="E204" s="13">
        <f t="shared" si="48"/>
        <v>3.071956365583782E-2</v>
      </c>
    </row>
    <row r="205" spans="1:5" x14ac:dyDescent="0.3">
      <c r="A205" s="7" t="s">
        <v>85</v>
      </c>
      <c r="B205" s="12">
        <v>69641.81</v>
      </c>
      <c r="C205" t="str">
        <f t="shared" si="46"/>
        <v>Michigan</v>
      </c>
      <c r="D205" s="12">
        <f t="shared" si="47"/>
        <v>69641.81</v>
      </c>
      <c r="E205" s="13">
        <f t="shared" si="48"/>
        <v>3.6190011496317891E-2</v>
      </c>
    </row>
    <row r="206" spans="1:5" x14ac:dyDescent="0.3">
      <c r="A206" s="7" t="s">
        <v>46</v>
      </c>
      <c r="B206" s="12">
        <v>41671.26</v>
      </c>
      <c r="C206" t="str">
        <f t="shared" si="46"/>
        <v>Minnesota</v>
      </c>
      <c r="D206" s="12">
        <f t="shared" si="47"/>
        <v>41671.26</v>
      </c>
      <c r="E206" s="13">
        <f t="shared" si="48"/>
        <v>2.1654856162785719E-2</v>
      </c>
    </row>
    <row r="207" spans="1:5" x14ac:dyDescent="0.3">
      <c r="A207" s="7" t="s">
        <v>101</v>
      </c>
      <c r="B207" s="12">
        <v>9689.58</v>
      </c>
      <c r="C207" t="str">
        <f t="shared" si="46"/>
        <v>Mississippi</v>
      </c>
      <c r="D207" s="12">
        <f t="shared" si="47"/>
        <v>9689.58</v>
      </c>
      <c r="E207" s="13">
        <f t="shared" si="48"/>
        <v>5.03527997900244E-3</v>
      </c>
    </row>
    <row r="208" spans="1:5" x14ac:dyDescent="0.3">
      <c r="A208" s="7" t="s">
        <v>96</v>
      </c>
      <c r="B208" s="12">
        <v>10903.08</v>
      </c>
      <c r="C208" t="str">
        <f t="shared" si="46"/>
        <v>Missouri</v>
      </c>
      <c r="D208" s="12">
        <f t="shared" si="47"/>
        <v>10903.08</v>
      </c>
      <c r="E208" s="13">
        <f t="shared" si="48"/>
        <v>5.6658864918254382E-3</v>
      </c>
    </row>
    <row r="209" spans="1:5" x14ac:dyDescent="0.3">
      <c r="A209" s="7" t="s">
        <v>53</v>
      </c>
      <c r="B209" s="12">
        <v>12593.59</v>
      </c>
      <c r="C209" t="str">
        <f t="shared" si="46"/>
        <v>Montana</v>
      </c>
      <c r="D209" s="12">
        <f t="shared" si="47"/>
        <v>12593.59</v>
      </c>
      <c r="E209" s="13">
        <f t="shared" si="48"/>
        <v>6.5443756685806135E-3</v>
      </c>
    </row>
    <row r="210" spans="1:5" x14ac:dyDescent="0.3">
      <c r="A210" s="7" t="s">
        <v>95</v>
      </c>
      <c r="B210" s="12">
        <v>15764.51</v>
      </c>
      <c r="C210" t="str">
        <f t="shared" si="46"/>
        <v>Nebraska</v>
      </c>
      <c r="D210" s="12">
        <f t="shared" si="47"/>
        <v>15764.51</v>
      </c>
      <c r="E210" s="13">
        <f t="shared" si="48"/>
        <v>8.1921736114242069E-3</v>
      </c>
    </row>
    <row r="211" spans="1:5" x14ac:dyDescent="0.3">
      <c r="A211" s="7" t="s">
        <v>97</v>
      </c>
      <c r="B211" s="12">
        <v>8864.5400000000009</v>
      </c>
      <c r="C211" t="str">
        <f t="shared" si="46"/>
        <v>Nevada</v>
      </c>
      <c r="D211" s="12">
        <f t="shared" si="47"/>
        <v>8864.5400000000009</v>
      </c>
      <c r="E211" s="13">
        <f t="shared" si="48"/>
        <v>4.6065403025792959E-3</v>
      </c>
    </row>
    <row r="212" spans="1:5" x14ac:dyDescent="0.3">
      <c r="A212" s="7" t="s">
        <v>77</v>
      </c>
      <c r="B212" s="12">
        <v>7619.7</v>
      </c>
      <c r="C212" t="str">
        <f t="shared" si="46"/>
        <v>New Hampshire</v>
      </c>
      <c r="D212" s="12">
        <f t="shared" si="47"/>
        <v>7619.7</v>
      </c>
      <c r="E212" s="13">
        <f t="shared" si="48"/>
        <v>3.9596476685269015E-3</v>
      </c>
    </row>
    <row r="213" spans="1:5" x14ac:dyDescent="0.3">
      <c r="A213" s="7" t="s">
        <v>41</v>
      </c>
      <c r="B213" s="12">
        <v>21943.91</v>
      </c>
      <c r="C213" t="str">
        <f t="shared" si="46"/>
        <v>New Jersey</v>
      </c>
      <c r="D213" s="12">
        <f t="shared" si="47"/>
        <v>21943.91</v>
      </c>
      <c r="E213" s="13">
        <f t="shared" si="48"/>
        <v>1.1403356046808163E-2</v>
      </c>
    </row>
    <row r="214" spans="1:5" x14ac:dyDescent="0.3">
      <c r="A214" s="7" t="s">
        <v>90</v>
      </c>
      <c r="B214" s="12">
        <v>5593.18</v>
      </c>
      <c r="C214" t="str">
        <f t="shared" si="46"/>
        <v>New Mexico</v>
      </c>
      <c r="D214" s="12">
        <f t="shared" si="47"/>
        <v>5593.18</v>
      </c>
      <c r="E214" s="13">
        <f t="shared" si="48"/>
        <v>2.9065477835940124E-3</v>
      </c>
    </row>
    <row r="215" spans="1:5" x14ac:dyDescent="0.3">
      <c r="A215" s="7" t="s">
        <v>49</v>
      </c>
      <c r="B215" s="12">
        <v>223930.48</v>
      </c>
      <c r="C215" t="str">
        <f t="shared" si="46"/>
        <v>New York</v>
      </c>
      <c r="D215" s="12">
        <f t="shared" si="47"/>
        <v>223930.48</v>
      </c>
      <c r="E215" s="13">
        <f t="shared" si="48"/>
        <v>0.11636754767826948</v>
      </c>
    </row>
    <row r="216" spans="1:5" x14ac:dyDescent="0.3">
      <c r="A216" s="7" t="s">
        <v>87</v>
      </c>
      <c r="B216" s="12">
        <v>43983.3</v>
      </c>
      <c r="C216" t="str">
        <f t="shared" si="46"/>
        <v>North Carolina</v>
      </c>
      <c r="D216" s="12">
        <f t="shared" si="47"/>
        <v>43983.3</v>
      </c>
      <c r="E216" s="13">
        <f t="shared" si="48"/>
        <v>2.2856329159825096E-2</v>
      </c>
    </row>
    <row r="217" spans="1:5" x14ac:dyDescent="0.3">
      <c r="A217" s="7" t="s">
        <v>112</v>
      </c>
      <c r="B217" s="12">
        <v>5300.23</v>
      </c>
      <c r="C217" t="str">
        <f t="shared" si="46"/>
        <v>North Dakota</v>
      </c>
      <c r="D217" s="12">
        <f t="shared" si="47"/>
        <v>5300.23</v>
      </c>
      <c r="E217" s="13">
        <f t="shared" si="48"/>
        <v>2.7543136031807471E-3</v>
      </c>
    </row>
    <row r="218" spans="1:5" x14ac:dyDescent="0.3">
      <c r="A218" s="7" t="s">
        <v>67</v>
      </c>
      <c r="B218" s="12">
        <v>69452.820000000007</v>
      </c>
      <c r="C218" t="str">
        <f t="shared" si="46"/>
        <v>Ohio</v>
      </c>
      <c r="D218" s="12">
        <f t="shared" si="47"/>
        <v>69452.820000000007</v>
      </c>
      <c r="E218" s="13">
        <f t="shared" si="48"/>
        <v>3.6091801092643878E-2</v>
      </c>
    </row>
    <row r="219" spans="1:5" x14ac:dyDescent="0.3">
      <c r="A219" s="7" t="s">
        <v>86</v>
      </c>
      <c r="B219" s="12">
        <v>6884.04</v>
      </c>
      <c r="C219" t="str">
        <f t="shared" si="46"/>
        <v>Oklahoma</v>
      </c>
      <c r="D219" s="12">
        <f t="shared" si="47"/>
        <v>6884.04</v>
      </c>
      <c r="E219" s="13">
        <f t="shared" si="48"/>
        <v>3.5773551368224379E-3</v>
      </c>
    </row>
    <row r="220" spans="1:5" x14ac:dyDescent="0.3">
      <c r="A220" s="7" t="s">
        <v>57</v>
      </c>
      <c r="B220" s="12">
        <v>25647.15</v>
      </c>
      <c r="C220" t="str">
        <f t="shared" si="46"/>
        <v>Oregon</v>
      </c>
      <c r="D220" s="12">
        <f t="shared" si="47"/>
        <v>25647.15</v>
      </c>
      <c r="E220" s="13">
        <f t="shared" si="48"/>
        <v>1.3327779007291591E-2</v>
      </c>
    </row>
    <row r="221" spans="1:5" x14ac:dyDescent="0.3">
      <c r="A221" s="7" t="s">
        <v>80</v>
      </c>
      <c r="B221" s="12">
        <v>52435.24</v>
      </c>
      <c r="C221" t="str">
        <f t="shared" si="46"/>
        <v>Pennsylvania</v>
      </c>
      <c r="D221" s="12">
        <f t="shared" si="47"/>
        <v>52435.24</v>
      </c>
      <c r="E221" s="13">
        <f t="shared" si="48"/>
        <v>2.7248458051451964E-2</v>
      </c>
    </row>
    <row r="222" spans="1:5" x14ac:dyDescent="0.3">
      <c r="A222" s="7" t="s">
        <v>94</v>
      </c>
      <c r="B222" s="12">
        <v>10027.83</v>
      </c>
      <c r="C222" t="str">
        <f t="shared" si="46"/>
        <v>Rhode Island</v>
      </c>
      <c r="D222" s="12">
        <f t="shared" si="47"/>
        <v>10027.83</v>
      </c>
      <c r="E222" s="13">
        <f t="shared" si="48"/>
        <v>5.2110547239240549E-3</v>
      </c>
    </row>
    <row r="223" spans="1:5" x14ac:dyDescent="0.3">
      <c r="A223" s="7" t="s">
        <v>103</v>
      </c>
      <c r="B223" s="12">
        <v>16544.63</v>
      </c>
      <c r="C223" t="str">
        <f t="shared" si="46"/>
        <v>South Carolina</v>
      </c>
      <c r="D223" s="12">
        <f t="shared" si="47"/>
        <v>16544.63</v>
      </c>
      <c r="E223" s="13">
        <f t="shared" si="48"/>
        <v>8.5975701938580569E-3</v>
      </c>
    </row>
    <row r="224" spans="1:5" x14ac:dyDescent="0.3">
      <c r="A224" s="7" t="s">
        <v>110</v>
      </c>
      <c r="B224" s="12">
        <v>1550.49</v>
      </c>
      <c r="C224" t="str">
        <f t="shared" si="46"/>
        <v>South Dakota</v>
      </c>
      <c r="D224" s="12">
        <f t="shared" si="47"/>
        <v>1550.49</v>
      </c>
      <c r="E224" s="13">
        <f t="shared" si="48"/>
        <v>8.057264870761678E-4</v>
      </c>
    </row>
    <row r="225" spans="1:6" x14ac:dyDescent="0.3">
      <c r="A225" s="7" t="s">
        <v>82</v>
      </c>
      <c r="B225" s="12">
        <v>33209.760000000002</v>
      </c>
      <c r="C225" t="str">
        <f t="shared" si="46"/>
        <v>Tennessee</v>
      </c>
      <c r="D225" s="12">
        <f t="shared" si="47"/>
        <v>33209.760000000002</v>
      </c>
      <c r="E225" s="13">
        <f t="shared" si="48"/>
        <v>1.7257759328626845E-2</v>
      </c>
    </row>
    <row r="226" spans="1:6" x14ac:dyDescent="0.3">
      <c r="A226" s="7" t="s">
        <v>62</v>
      </c>
      <c r="B226" s="12">
        <v>93082.73</v>
      </c>
      <c r="C226" t="str">
        <f t="shared" si="46"/>
        <v>Texas</v>
      </c>
      <c r="D226" s="12">
        <f t="shared" si="47"/>
        <v>93082.73</v>
      </c>
      <c r="E226" s="13">
        <f t="shared" si="48"/>
        <v>4.8371302652941595E-2</v>
      </c>
    </row>
    <row r="227" spans="1:6" x14ac:dyDescent="0.3">
      <c r="A227" s="7" t="s">
        <v>78</v>
      </c>
      <c r="B227" s="12">
        <v>26981.67</v>
      </c>
      <c r="C227" t="str">
        <f t="shared" si="46"/>
        <v>Utah</v>
      </c>
      <c r="D227" s="12">
        <f t="shared" si="47"/>
        <v>26981.67</v>
      </c>
      <c r="E227" s="13">
        <f t="shared" si="48"/>
        <v>1.4021274683840864E-2</v>
      </c>
    </row>
    <row r="228" spans="1:6" x14ac:dyDescent="0.3">
      <c r="A228" s="7" t="s">
        <v>66</v>
      </c>
      <c r="B228" s="12">
        <v>13491</v>
      </c>
      <c r="C228" t="str">
        <f t="shared" si="46"/>
        <v>Vermont</v>
      </c>
      <c r="D228" s="12">
        <f t="shared" si="47"/>
        <v>13491</v>
      </c>
      <c r="E228" s="13">
        <f t="shared" si="48"/>
        <v>7.0107230856984431E-3</v>
      </c>
    </row>
    <row r="229" spans="1:6" x14ac:dyDescent="0.3">
      <c r="A229" s="7" t="s">
        <v>63</v>
      </c>
      <c r="B229" s="12">
        <v>45282.87</v>
      </c>
      <c r="C229" t="str">
        <f t="shared" si="46"/>
        <v>Virginia</v>
      </c>
      <c r="D229" s="12">
        <f t="shared" si="47"/>
        <v>45282.87</v>
      </c>
      <c r="E229" s="13">
        <f t="shared" si="48"/>
        <v>2.3531662745213955E-2</v>
      </c>
    </row>
    <row r="230" spans="1:6" x14ac:dyDescent="0.3">
      <c r="A230" s="7" t="s">
        <v>28</v>
      </c>
      <c r="B230" s="12">
        <v>83468.06</v>
      </c>
      <c r="C230" t="str">
        <f t="shared" si="46"/>
        <v>Washington</v>
      </c>
      <c r="D230" s="12">
        <f t="shared" si="47"/>
        <v>83468.06</v>
      </c>
      <c r="E230" s="13">
        <f t="shared" si="48"/>
        <v>4.3374950349155943E-2</v>
      </c>
    </row>
    <row r="231" spans="1:6" x14ac:dyDescent="0.3">
      <c r="A231" s="7" t="s">
        <v>100</v>
      </c>
      <c r="B231" s="12">
        <v>10681.55</v>
      </c>
      <c r="C231" t="str">
        <f t="shared" si="46"/>
        <v>West Virginia</v>
      </c>
      <c r="D231" s="12">
        <f t="shared" si="47"/>
        <v>10681.55</v>
      </c>
      <c r="E231" s="13">
        <f t="shared" si="48"/>
        <v>5.5507663758092209E-3</v>
      </c>
    </row>
    <row r="232" spans="1:6" x14ac:dyDescent="0.3">
      <c r="A232" s="7" t="s">
        <v>109</v>
      </c>
      <c r="B232" s="12">
        <v>22770.35</v>
      </c>
      <c r="C232" t="str">
        <f t="shared" si="46"/>
        <v>Wisconsin</v>
      </c>
      <c r="D232" s="12">
        <f t="shared" si="47"/>
        <v>22770.35</v>
      </c>
      <c r="E232" s="13">
        <f t="shared" si="48"/>
        <v>1.1832823246196245E-2</v>
      </c>
    </row>
    <row r="233" spans="1:6" x14ac:dyDescent="0.3">
      <c r="A233" s="7" t="s">
        <v>111</v>
      </c>
      <c r="B233" s="12">
        <v>1183.54</v>
      </c>
      <c r="C233" t="str">
        <f t="shared" si="46"/>
        <v>Wyoming</v>
      </c>
      <c r="D233" s="12">
        <f t="shared" si="47"/>
        <v>1183.54</v>
      </c>
      <c r="E233" s="13">
        <f t="shared" si="48"/>
        <v>6.1503752137332562E-4</v>
      </c>
    </row>
    <row r="234" spans="1:6" x14ac:dyDescent="0.3">
      <c r="A234" s="7" t="s">
        <v>142</v>
      </c>
      <c r="B234" s="12">
        <v>1924337.88</v>
      </c>
    </row>
    <row r="236" spans="1:6" x14ac:dyDescent="0.3">
      <c r="A236" s="6" t="s">
        <v>0</v>
      </c>
      <c r="B236" t="s">
        <v>141</v>
      </c>
      <c r="C236" t="s">
        <v>145</v>
      </c>
      <c r="D236" t="str">
        <f>A236</f>
        <v>Region</v>
      </c>
      <c r="E236" t="str">
        <f t="shared" ref="E236" si="49">B236</f>
        <v>Total Revenue</v>
      </c>
      <c r="F236" t="str">
        <f t="shared" ref="F236" si="50">C236</f>
        <v>Percentage of Profit</v>
      </c>
    </row>
    <row r="237" spans="1:6" x14ac:dyDescent="0.3">
      <c r="A237" s="7" t="s">
        <v>45</v>
      </c>
      <c r="B237" s="20">
        <v>460548.51000000007</v>
      </c>
      <c r="C237" s="14">
        <v>0.17258111396619155</v>
      </c>
      <c r="D237" t="str">
        <f>A237</f>
        <v>Central</v>
      </c>
      <c r="E237" s="20">
        <f t="shared" ref="E237:F237" si="51">B237</f>
        <v>460548.51000000007</v>
      </c>
      <c r="F237" s="14">
        <f t="shared" si="51"/>
        <v>0.17258111396619155</v>
      </c>
    </row>
    <row r="238" spans="1:6" x14ac:dyDescent="0.3">
      <c r="A238" s="7" t="s">
        <v>2</v>
      </c>
      <c r="B238" s="20">
        <v>602532.59999999974</v>
      </c>
      <c r="C238" s="14">
        <v>0.14403159395600082</v>
      </c>
      <c r="D238" t="str">
        <f t="shared" ref="D238:D240" si="52">A238</f>
        <v>East</v>
      </c>
      <c r="E238" s="20">
        <f t="shared" ref="E238:E240" si="53">B238</f>
        <v>602532.59999999974</v>
      </c>
      <c r="F238" s="14">
        <f t="shared" ref="F238:F240" si="54">C238</f>
        <v>0.14403159395600082</v>
      </c>
    </row>
    <row r="239" spans="1:6" x14ac:dyDescent="0.3">
      <c r="A239" s="7" t="s">
        <v>1</v>
      </c>
      <c r="B239" s="20">
        <v>369172.68000000017</v>
      </c>
      <c r="C239" s="14">
        <v>-4.0391620260163172E-2</v>
      </c>
      <c r="D239" t="str">
        <f t="shared" si="52"/>
        <v>South</v>
      </c>
      <c r="E239" s="20">
        <f t="shared" si="53"/>
        <v>369172.68000000017</v>
      </c>
      <c r="F239" s="14">
        <f t="shared" si="54"/>
        <v>-4.0391620260163172E-2</v>
      </c>
    </row>
    <row r="240" spans="1:6" x14ac:dyDescent="0.3">
      <c r="A240" s="7" t="s">
        <v>27</v>
      </c>
      <c r="B240" s="20">
        <v>552210.64000000036</v>
      </c>
      <c r="C240" s="14">
        <v>0.14397904978955309</v>
      </c>
      <c r="D240" t="str">
        <f t="shared" si="52"/>
        <v>West</v>
      </c>
      <c r="E240" s="20">
        <f t="shared" si="53"/>
        <v>552210.64000000036</v>
      </c>
      <c r="F240" s="14">
        <f t="shared" si="54"/>
        <v>0.14397904978955309</v>
      </c>
    </row>
    <row r="241" spans="1:6" x14ac:dyDescent="0.3">
      <c r="A241" s="7" t="s">
        <v>142</v>
      </c>
      <c r="B241" s="24">
        <v>1984464.4299999916</v>
      </c>
      <c r="C241" s="19">
        <v>0.1164440062365763</v>
      </c>
      <c r="E241" s="20"/>
      <c r="F241" s="14"/>
    </row>
    <row r="243" spans="1:6" x14ac:dyDescent="0.3">
      <c r="A243" s="6" t="s">
        <v>20</v>
      </c>
      <c r="B243" t="s">
        <v>134</v>
      </c>
      <c r="C243" t="s">
        <v>145</v>
      </c>
      <c r="E243" t="str">
        <f>B243</f>
        <v>Total Profit</v>
      </c>
    </row>
    <row r="244" spans="1:6" x14ac:dyDescent="0.3">
      <c r="A244" s="7" t="s">
        <v>160</v>
      </c>
      <c r="B244" s="20">
        <v>111.22199999999999</v>
      </c>
      <c r="C244" s="19">
        <v>9.7477651183172647</v>
      </c>
      <c r="D244" t="str">
        <f>UPPER(A244)</f>
        <v>ASHEVILLE</v>
      </c>
      <c r="E244" s="25" t="str">
        <f>_xlfn.CONCAT(ROUND(C244,0),"%")</f>
        <v>10%</v>
      </c>
    </row>
    <row r="245" spans="1:6" x14ac:dyDescent="0.3">
      <c r="A245" s="7" t="s">
        <v>161</v>
      </c>
      <c r="B245" s="20">
        <v>1289.3820000000001</v>
      </c>
      <c r="C245" s="19">
        <v>8.0823794897511441</v>
      </c>
      <c r="D245" t="str">
        <f t="shared" ref="D245:D248" si="55">UPPER(A245)</f>
        <v>DUNWOODY</v>
      </c>
      <c r="E245" s="25" t="str">
        <f t="shared" ref="E245:E248" si="56">_xlfn.CONCAT(ROUND(C245,0),"%")</f>
        <v>8%</v>
      </c>
    </row>
    <row r="246" spans="1:6" x14ac:dyDescent="0.3">
      <c r="A246" s="7" t="s">
        <v>162</v>
      </c>
      <c r="B246" s="20">
        <v>2499.6242000000002</v>
      </c>
      <c r="C246" s="19">
        <v>33.471132833422601</v>
      </c>
      <c r="D246" t="str">
        <f t="shared" si="55"/>
        <v>PENSACOLA</v>
      </c>
      <c r="E246" s="25" t="str">
        <f t="shared" si="56"/>
        <v>33%</v>
      </c>
    </row>
    <row r="247" spans="1:6" x14ac:dyDescent="0.3">
      <c r="A247" s="7" t="s">
        <v>163</v>
      </c>
      <c r="B247" s="20">
        <v>5998.0339999999997</v>
      </c>
      <c r="C247" s="19">
        <v>8.2873245274676677</v>
      </c>
      <c r="D247" t="str">
        <f t="shared" si="55"/>
        <v>ROME</v>
      </c>
      <c r="E247" s="25" t="str">
        <f t="shared" si="56"/>
        <v>8%</v>
      </c>
    </row>
    <row r="248" spans="1:6" x14ac:dyDescent="0.3">
      <c r="A248" s="7" t="s">
        <v>164</v>
      </c>
      <c r="B248" s="20">
        <v>596.80799999999999</v>
      </c>
      <c r="C248" s="19">
        <v>6.0923642302980809</v>
      </c>
      <c r="D248" t="str">
        <f t="shared" si="55"/>
        <v>TAMARAC</v>
      </c>
      <c r="E248" s="25" t="str">
        <f t="shared" si="56"/>
        <v>6%</v>
      </c>
    </row>
    <row r="249" spans="1:6" x14ac:dyDescent="0.3">
      <c r="A249" s="7" t="s">
        <v>142</v>
      </c>
      <c r="B249" s="20">
        <v>10495.0702</v>
      </c>
      <c r="C249" s="19">
        <v>9.8329212809414059</v>
      </c>
    </row>
    <row r="251" spans="1:6" x14ac:dyDescent="0.3">
      <c r="A251" s="6" t="s">
        <v>20</v>
      </c>
      <c r="B251" t="s">
        <v>145</v>
      </c>
    </row>
    <row r="252" spans="1:6" x14ac:dyDescent="0.3">
      <c r="A252" s="7" t="s">
        <v>165</v>
      </c>
      <c r="B252" s="18">
        <v>-10.243582317073171</v>
      </c>
      <c r="C252" t="str">
        <f>UPPER(A252)</f>
        <v>BELLE GLADE</v>
      </c>
      <c r="D252" s="13" t="str">
        <f>_xlfn.CONCAT(ROUND(B252,0), "%")</f>
        <v>-10%</v>
      </c>
    </row>
    <row r="253" spans="1:6" x14ac:dyDescent="0.3">
      <c r="A253" s="7" t="s">
        <v>166</v>
      </c>
      <c r="B253" s="18">
        <v>-17.809968275171144</v>
      </c>
      <c r="C253" t="str">
        <f t="shared" ref="C253:C256" si="57">UPPER(A253)</f>
        <v>KISSIMMEE</v>
      </c>
      <c r="D253" s="13" t="str">
        <f t="shared" ref="D253:D256" si="58">_xlfn.CONCAT(ROUND(B253,0), "%")</f>
        <v>-18%</v>
      </c>
    </row>
    <row r="254" spans="1:6" x14ac:dyDescent="0.3">
      <c r="A254" s="7" t="s">
        <v>167</v>
      </c>
      <c r="B254" s="18">
        <v>-10.512318840579711</v>
      </c>
      <c r="C254" t="str">
        <f t="shared" si="57"/>
        <v>OWENSBORO</v>
      </c>
      <c r="D254" s="13" t="str">
        <f t="shared" si="58"/>
        <v>-11%</v>
      </c>
    </row>
    <row r="255" spans="1:6" x14ac:dyDescent="0.3">
      <c r="A255" s="7" t="s">
        <v>168</v>
      </c>
      <c r="B255" s="18">
        <v>-17.361963190184049</v>
      </c>
      <c r="C255" t="str">
        <f t="shared" si="57"/>
        <v>POMONA</v>
      </c>
      <c r="D255" s="13" t="str">
        <f t="shared" si="58"/>
        <v>-17%</v>
      </c>
    </row>
    <row r="256" spans="1:6" x14ac:dyDescent="0.3">
      <c r="A256" s="7" t="s">
        <v>169</v>
      </c>
      <c r="B256" s="18">
        <v>-11.94751655629139</v>
      </c>
      <c r="C256" t="str">
        <f t="shared" si="57"/>
        <v>SUNRISE</v>
      </c>
      <c r="D256" s="13" t="str">
        <f t="shared" si="58"/>
        <v>-12%</v>
      </c>
    </row>
    <row r="257" spans="1:4" x14ac:dyDescent="0.3">
      <c r="A257" s="7" t="s">
        <v>142</v>
      </c>
      <c r="B257" s="19">
        <v>-14.96980260621482</v>
      </c>
    </row>
    <row r="259" spans="1:4" x14ac:dyDescent="0.3">
      <c r="A259" s="6" t="s">
        <v>156</v>
      </c>
    </row>
    <row r="260" spans="1:4" x14ac:dyDescent="0.3">
      <c r="A260" s="7" t="s">
        <v>141</v>
      </c>
      <c r="B260" s="20">
        <v>1984464.4299999916</v>
      </c>
      <c r="C260" t="str">
        <f>A260</f>
        <v>Total Revenue</v>
      </c>
      <c r="D260" s="20">
        <f>B260</f>
        <v>1984464.4299999916</v>
      </c>
    </row>
    <row r="261" spans="1:4" x14ac:dyDescent="0.3">
      <c r="A261" s="7" t="s">
        <v>136</v>
      </c>
      <c r="B261" s="20">
        <v>1409.7713406593405</v>
      </c>
      <c r="C261" t="str">
        <f>A261</f>
        <v>Average Order Value</v>
      </c>
      <c r="D261" s="20">
        <f>B261</f>
        <v>1409.7713406593405</v>
      </c>
    </row>
    <row r="263" spans="1:4" x14ac:dyDescent="0.3">
      <c r="A263" s="6" t="s">
        <v>0</v>
      </c>
      <c r="B263" t="s">
        <v>133</v>
      </c>
      <c r="C263" t="str">
        <f>A263</f>
        <v>Region</v>
      </c>
      <c r="D263" s="14" t="str">
        <f>B263</f>
        <v>Total Sales</v>
      </c>
    </row>
    <row r="264" spans="1:4" x14ac:dyDescent="0.3">
      <c r="A264" s="7" t="s">
        <v>45</v>
      </c>
      <c r="B264" s="20">
        <v>448284.7</v>
      </c>
      <c r="C264" t="str">
        <f>A264</f>
        <v>Central</v>
      </c>
      <c r="D264" s="20">
        <f>B264</f>
        <v>448284.7</v>
      </c>
    </row>
    <row r="265" spans="1:4" x14ac:dyDescent="0.3">
      <c r="A265" s="7" t="s">
        <v>2</v>
      </c>
      <c r="B265" s="20">
        <v>592171.49</v>
      </c>
      <c r="C265" t="str">
        <f t="shared" ref="C265:C267" si="59">A265</f>
        <v>East</v>
      </c>
      <c r="D265" s="20">
        <f t="shared" ref="D265:D267" si="60">B265</f>
        <v>592171.49</v>
      </c>
    </row>
    <row r="266" spans="1:4" x14ac:dyDescent="0.3">
      <c r="A266" s="7" t="s">
        <v>1</v>
      </c>
      <c r="B266" s="20">
        <v>357105.12</v>
      </c>
      <c r="C266" t="str">
        <f t="shared" si="59"/>
        <v>South</v>
      </c>
      <c r="D266" s="20">
        <f t="shared" si="60"/>
        <v>357105.12</v>
      </c>
    </row>
    <row r="267" spans="1:4" x14ac:dyDescent="0.3">
      <c r="A267" s="7" t="s">
        <v>27</v>
      </c>
      <c r="B267" s="20">
        <v>526776.56999999995</v>
      </c>
      <c r="C267" t="str">
        <f t="shared" si="59"/>
        <v>West</v>
      </c>
      <c r="D267" s="20">
        <f t="shared" si="60"/>
        <v>526776.56999999995</v>
      </c>
    </row>
    <row r="268" spans="1:4" x14ac:dyDescent="0.3">
      <c r="A268" s="7" t="s">
        <v>142</v>
      </c>
      <c r="B268" s="20">
        <v>1924337.88</v>
      </c>
    </row>
  </sheetData>
  <mergeCells count="3">
    <mergeCell ref="D146:D150"/>
    <mergeCell ref="D151:D155"/>
    <mergeCell ref="D156:D160"/>
  </mergeCells>
  <pageMargins left="0.7" right="0.7" top="0.75" bottom="0.75" header="0.3" footer="0.3"/>
  <pageSetup paperSize="9" orientation="portrait" r:id="rId2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D59CDC-F348-4257-A876-41B61BDC180A}">
  <sheetPr>
    <tabColor rgb="FF2F6074"/>
  </sheetPr>
  <dimension ref="A1:A24"/>
  <sheetViews>
    <sheetView showGridLines="0" zoomScale="70" zoomScaleNormal="100" workbookViewId="0">
      <selection sqref="A1:A6"/>
    </sheetView>
  </sheetViews>
  <sheetFormatPr defaultRowHeight="14.4" x14ac:dyDescent="0.3"/>
  <cols>
    <col min="1" max="1" width="15.33203125" style="11" customWidth="1"/>
  </cols>
  <sheetData>
    <row r="1" spans="1:1" x14ac:dyDescent="0.3">
      <c r="A1" s="22"/>
    </row>
    <row r="2" spans="1:1" x14ac:dyDescent="0.3">
      <c r="A2" s="22"/>
    </row>
    <row r="3" spans="1:1" x14ac:dyDescent="0.3">
      <c r="A3" s="22"/>
    </row>
    <row r="4" spans="1:1" x14ac:dyDescent="0.3">
      <c r="A4" s="22"/>
    </row>
    <row r="5" spans="1:1" x14ac:dyDescent="0.3">
      <c r="A5" s="22"/>
    </row>
    <row r="6" spans="1:1" x14ac:dyDescent="0.3">
      <c r="A6" s="22"/>
    </row>
    <row r="7" spans="1:1" x14ac:dyDescent="0.3">
      <c r="A7" s="23"/>
    </row>
    <row r="8" spans="1:1" x14ac:dyDescent="0.3">
      <c r="A8" s="23"/>
    </row>
    <row r="9" spans="1:1" x14ac:dyDescent="0.3">
      <c r="A9" s="23"/>
    </row>
    <row r="10" spans="1:1" x14ac:dyDescent="0.3">
      <c r="A10" s="23"/>
    </row>
    <row r="11" spans="1:1" x14ac:dyDescent="0.3">
      <c r="A11" s="23"/>
    </row>
    <row r="12" spans="1:1" x14ac:dyDescent="0.3">
      <c r="A12" s="23"/>
    </row>
    <row r="13" spans="1:1" x14ac:dyDescent="0.3">
      <c r="A13" s="23"/>
    </row>
    <row r="14" spans="1:1" x14ac:dyDescent="0.3">
      <c r="A14" s="23"/>
    </row>
    <row r="15" spans="1:1" x14ac:dyDescent="0.3">
      <c r="A15" s="23"/>
    </row>
    <row r="16" spans="1:1" x14ac:dyDescent="0.3">
      <c r="A16" s="23"/>
    </row>
    <row r="17" spans="1:1" x14ac:dyDescent="0.3">
      <c r="A17" s="23"/>
    </row>
    <row r="18" spans="1:1" x14ac:dyDescent="0.3">
      <c r="A18" s="23"/>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sheetData>
  <mergeCells count="4">
    <mergeCell ref="A1:A6"/>
    <mergeCell ref="A7:A12"/>
    <mergeCell ref="A13:A18"/>
    <mergeCell ref="A19:A2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5B146D-F7C5-42F7-9931-60A1CA4E61EB}">
  <sheetPr>
    <tabColor rgb="FF2F6074"/>
  </sheetPr>
  <dimension ref="A1:A24"/>
  <sheetViews>
    <sheetView showGridLines="0" tabSelected="1" zoomScale="55" zoomScaleNormal="55" workbookViewId="0">
      <selection activeCell="AB9" sqref="AB9"/>
    </sheetView>
  </sheetViews>
  <sheetFormatPr defaultRowHeight="14.4" x14ac:dyDescent="0.3"/>
  <cols>
    <col min="1" max="1" width="15.33203125" style="11" customWidth="1"/>
    <col min="6" max="6" width="10" bestFit="1" customWidth="1"/>
  </cols>
  <sheetData>
    <row r="1" spans="1:1" x14ac:dyDescent="0.3">
      <c r="A1" s="23"/>
    </row>
    <row r="2" spans="1:1" x14ac:dyDescent="0.3">
      <c r="A2" s="23"/>
    </row>
    <row r="3" spans="1:1" x14ac:dyDescent="0.3">
      <c r="A3" s="23"/>
    </row>
    <row r="4" spans="1:1" x14ac:dyDescent="0.3">
      <c r="A4" s="23"/>
    </row>
    <row r="5" spans="1:1" x14ac:dyDescent="0.3">
      <c r="A5" s="23"/>
    </row>
    <row r="6" spans="1:1" x14ac:dyDescent="0.3">
      <c r="A6" s="23"/>
    </row>
    <row r="7" spans="1:1" x14ac:dyDescent="0.3">
      <c r="A7" s="22"/>
    </row>
    <row r="8" spans="1:1" x14ac:dyDescent="0.3">
      <c r="A8" s="22"/>
    </row>
    <row r="9" spans="1:1" x14ac:dyDescent="0.3">
      <c r="A9" s="22"/>
    </row>
    <row r="10" spans="1:1" x14ac:dyDescent="0.3">
      <c r="A10" s="22"/>
    </row>
    <row r="11" spans="1:1" x14ac:dyDescent="0.3">
      <c r="A11" s="22"/>
    </row>
    <row r="12" spans="1:1" x14ac:dyDescent="0.3">
      <c r="A12" s="22"/>
    </row>
    <row r="13" spans="1:1" x14ac:dyDescent="0.3">
      <c r="A13" s="23"/>
    </row>
    <row r="14" spans="1:1" x14ac:dyDescent="0.3">
      <c r="A14" s="23"/>
    </row>
    <row r="15" spans="1:1" x14ac:dyDescent="0.3">
      <c r="A15" s="23"/>
    </row>
    <row r="16" spans="1:1" x14ac:dyDescent="0.3">
      <c r="A16" s="23"/>
    </row>
    <row r="17" spans="1:1" x14ac:dyDescent="0.3">
      <c r="A17" s="23"/>
    </row>
    <row r="18" spans="1:1" x14ac:dyDescent="0.3">
      <c r="A18" s="23"/>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sheetData>
  <mergeCells count="4">
    <mergeCell ref="A1:A6"/>
    <mergeCell ref="A7:A12"/>
    <mergeCell ref="A13:A18"/>
    <mergeCell ref="A19:A2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D1D0-D08B-43DF-97F6-3E3524A84B0D}">
  <sheetPr>
    <tabColor rgb="FF2F6074"/>
  </sheetPr>
  <dimension ref="A1:A24"/>
  <sheetViews>
    <sheetView showGridLines="0" zoomScale="70" zoomScaleNormal="70" workbookViewId="0">
      <selection activeCell="W13" sqref="W13"/>
    </sheetView>
  </sheetViews>
  <sheetFormatPr defaultRowHeight="14.4" x14ac:dyDescent="0.3"/>
  <cols>
    <col min="1" max="1" width="15.33203125" style="11" customWidth="1"/>
  </cols>
  <sheetData>
    <row r="1" spans="1:1" x14ac:dyDescent="0.3">
      <c r="A1" s="23"/>
    </row>
    <row r="2" spans="1:1" x14ac:dyDescent="0.3">
      <c r="A2" s="23"/>
    </row>
    <row r="3" spans="1:1" x14ac:dyDescent="0.3">
      <c r="A3" s="23"/>
    </row>
    <row r="4" spans="1:1" x14ac:dyDescent="0.3">
      <c r="A4" s="23"/>
    </row>
    <row r="5" spans="1:1" x14ac:dyDescent="0.3">
      <c r="A5" s="23"/>
    </row>
    <row r="6" spans="1:1" x14ac:dyDescent="0.3">
      <c r="A6" s="23"/>
    </row>
    <row r="7" spans="1:1" x14ac:dyDescent="0.3">
      <c r="A7" s="23"/>
    </row>
    <row r="8" spans="1:1" x14ac:dyDescent="0.3">
      <c r="A8" s="23"/>
    </row>
    <row r="9" spans="1:1" x14ac:dyDescent="0.3">
      <c r="A9" s="23"/>
    </row>
    <row r="10" spans="1:1" x14ac:dyDescent="0.3">
      <c r="A10" s="23"/>
    </row>
    <row r="11" spans="1:1" x14ac:dyDescent="0.3">
      <c r="A11" s="23"/>
    </row>
    <row r="12" spans="1:1" x14ac:dyDescent="0.3">
      <c r="A12" s="23"/>
    </row>
    <row r="13" spans="1:1" x14ac:dyDescent="0.3">
      <c r="A13" s="22"/>
    </row>
    <row r="14" spans="1:1" x14ac:dyDescent="0.3">
      <c r="A14" s="22"/>
    </row>
    <row r="15" spans="1:1" x14ac:dyDescent="0.3">
      <c r="A15" s="22"/>
    </row>
    <row r="16" spans="1:1" x14ac:dyDescent="0.3">
      <c r="A16" s="22"/>
    </row>
    <row r="17" spans="1:1" x14ac:dyDescent="0.3">
      <c r="A17" s="22"/>
    </row>
    <row r="18" spans="1:1" x14ac:dyDescent="0.3">
      <c r="A18" s="22"/>
    </row>
    <row r="19" spans="1:1" x14ac:dyDescent="0.3">
      <c r="A19" s="23"/>
    </row>
    <row r="20" spans="1:1" x14ac:dyDescent="0.3">
      <c r="A20" s="23"/>
    </row>
    <row r="21" spans="1:1" x14ac:dyDescent="0.3">
      <c r="A21" s="23"/>
    </row>
    <row r="22" spans="1:1" x14ac:dyDescent="0.3">
      <c r="A22" s="23"/>
    </row>
    <row r="23" spans="1:1" x14ac:dyDescent="0.3">
      <c r="A23" s="23"/>
    </row>
    <row r="24" spans="1:1" x14ac:dyDescent="0.3">
      <c r="A24" s="23"/>
    </row>
  </sheetData>
  <mergeCells count="4">
    <mergeCell ref="A1:A6"/>
    <mergeCell ref="A7:A12"/>
    <mergeCell ref="A13:A18"/>
    <mergeCell ref="A19:A2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FDCA5E-F8EC-4DC4-A661-F90FC9150718}">
  <sheetPr>
    <tabColor rgb="FF2F6074"/>
  </sheetPr>
  <dimension ref="A1:A24"/>
  <sheetViews>
    <sheetView showGridLines="0" topLeftCell="G1" zoomScale="70" zoomScaleNormal="70" workbookViewId="0">
      <selection activeCell="Y18" sqref="Y18"/>
    </sheetView>
  </sheetViews>
  <sheetFormatPr defaultRowHeight="14.4" x14ac:dyDescent="0.3"/>
  <cols>
    <col min="1" max="1" width="15.33203125" style="11" customWidth="1"/>
  </cols>
  <sheetData>
    <row r="1" spans="1:1" x14ac:dyDescent="0.3">
      <c r="A1" s="23"/>
    </row>
    <row r="2" spans="1:1" x14ac:dyDescent="0.3">
      <c r="A2" s="23"/>
    </row>
    <row r="3" spans="1:1" x14ac:dyDescent="0.3">
      <c r="A3" s="23"/>
    </row>
    <row r="4" spans="1:1" x14ac:dyDescent="0.3">
      <c r="A4" s="23"/>
    </row>
    <row r="5" spans="1:1" x14ac:dyDescent="0.3">
      <c r="A5" s="23"/>
    </row>
    <row r="6" spans="1:1" x14ac:dyDescent="0.3">
      <c r="A6" s="23"/>
    </row>
    <row r="7" spans="1:1" x14ac:dyDescent="0.3">
      <c r="A7" s="23"/>
    </row>
    <row r="8" spans="1:1" x14ac:dyDescent="0.3">
      <c r="A8" s="23"/>
    </row>
    <row r="9" spans="1:1" x14ac:dyDescent="0.3">
      <c r="A9" s="23"/>
    </row>
    <row r="10" spans="1:1" x14ac:dyDescent="0.3">
      <c r="A10" s="23"/>
    </row>
    <row r="11" spans="1:1" x14ac:dyDescent="0.3">
      <c r="A11" s="23"/>
    </row>
    <row r="12" spans="1:1" x14ac:dyDescent="0.3">
      <c r="A12" s="23"/>
    </row>
    <row r="13" spans="1:1" x14ac:dyDescent="0.3">
      <c r="A13" s="23"/>
    </row>
    <row r="14" spans="1:1" x14ac:dyDescent="0.3">
      <c r="A14" s="23"/>
    </row>
    <row r="15" spans="1:1" x14ac:dyDescent="0.3">
      <c r="A15" s="23"/>
    </row>
    <row r="16" spans="1:1" x14ac:dyDescent="0.3">
      <c r="A16" s="23"/>
    </row>
    <row r="17" spans="1:1" x14ac:dyDescent="0.3">
      <c r="A17" s="23"/>
    </row>
    <row r="18" spans="1:1" x14ac:dyDescent="0.3">
      <c r="A18" s="23"/>
    </row>
    <row r="19" spans="1:1" x14ac:dyDescent="0.3">
      <c r="A19" s="22"/>
    </row>
    <row r="20" spans="1:1" x14ac:dyDescent="0.3">
      <c r="A20" s="22"/>
    </row>
    <row r="21" spans="1:1" x14ac:dyDescent="0.3">
      <c r="A21" s="22"/>
    </row>
    <row r="22" spans="1:1" x14ac:dyDescent="0.3">
      <c r="A22" s="22"/>
    </row>
    <row r="23" spans="1:1" x14ac:dyDescent="0.3">
      <c r="A23" s="22"/>
    </row>
    <row r="24" spans="1:1" x14ac:dyDescent="0.3">
      <c r="A24" s="22"/>
    </row>
  </sheetData>
  <mergeCells count="4">
    <mergeCell ref="A1:A6"/>
    <mergeCell ref="A7:A12"/>
    <mergeCell ref="A13:A18"/>
    <mergeCell ref="A19:A2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40.xml.rels><?xml version="1.0" encoding="UTF-8" standalone="yes"?>
<Relationships xmlns="http://schemas.openxmlformats.org/package/2006/relationships"><Relationship Id="rId1" Type="http://schemas.openxmlformats.org/officeDocument/2006/relationships/customXmlProps" Target="itemProps40.xml"/></Relationships>
</file>

<file path=customXml/_rels/item41.xml.rels><?xml version="1.0" encoding="UTF-8" standalone="yes"?>
<Relationships xmlns="http://schemas.openxmlformats.org/package/2006/relationships"><Relationship Id="rId1" Type="http://schemas.openxmlformats.org/officeDocument/2006/relationships/customXmlProps" Target="itemProps41.xml"/></Relationships>
</file>

<file path=customXml/_rels/item42.xml.rels><?xml version="1.0" encoding="UTF-8" standalone="yes"?>
<Relationships xmlns="http://schemas.openxmlformats.org/package/2006/relationships"><Relationship Id="rId1" Type="http://schemas.openxmlformats.org/officeDocument/2006/relationships/customXmlProps" Target="itemProps42.xml"/></Relationships>
</file>

<file path=customXml/_rels/item43.xml.rels><?xml version="1.0" encoding="UTF-8" standalone="yes"?>
<Relationships xmlns="http://schemas.openxmlformats.org/package/2006/relationships"><Relationship Id="rId1" Type="http://schemas.openxmlformats.org/officeDocument/2006/relationships/customXmlProps" Target="itemProps43.xml"/></Relationships>
</file>

<file path=customXml/_rels/item44.xml.rels><?xml version="1.0" encoding="UTF-8" standalone="yes"?>
<Relationships xmlns="http://schemas.openxmlformats.org/package/2006/relationships"><Relationship Id="rId1" Type="http://schemas.openxmlformats.org/officeDocument/2006/relationships/customXmlProps" Target="itemProps44.xml"/></Relationships>
</file>

<file path=customXml/_rels/item45.xml.rels><?xml version="1.0" encoding="UTF-8" standalone="yes"?>
<Relationships xmlns="http://schemas.openxmlformats.org/package/2006/relationships"><Relationship Id="rId1" Type="http://schemas.openxmlformats.org/officeDocument/2006/relationships/customXmlProps" Target="itemProps45.xml"/></Relationships>
</file>

<file path=customXml/_rels/item46.xml.rels><?xml version="1.0" encoding="UTF-8" standalone="yes"?>
<Relationships xmlns="http://schemas.openxmlformats.org/package/2006/relationships"><Relationship Id="rId1" Type="http://schemas.openxmlformats.org/officeDocument/2006/relationships/customXmlProps" Target="itemProps46.xml"/></Relationships>
</file>

<file path=customXml/_rels/item47.xml.rels><?xml version="1.0" encoding="UTF-8" standalone="yes"?>
<Relationships xmlns="http://schemas.openxmlformats.org/package/2006/relationships"><Relationship Id="rId1" Type="http://schemas.openxmlformats.org/officeDocument/2006/relationships/customXmlProps" Target="itemProps47.xml"/></Relationships>
</file>

<file path=customXml/_rels/item48.xml.rels><?xml version="1.0" encoding="UTF-8" standalone="yes"?>
<Relationships xmlns="http://schemas.openxmlformats.org/package/2006/relationships"><Relationship Id="rId1" Type="http://schemas.openxmlformats.org/officeDocument/2006/relationships/customXmlProps" Target="itemProps48.xml"/></Relationships>
</file>

<file path=customXml/_rels/item49.xml.rels><?xml version="1.0" encoding="UTF-8" standalone="yes"?>
<Relationships xmlns="http://schemas.openxmlformats.org/package/2006/relationships"><Relationship Id="rId1" Type="http://schemas.openxmlformats.org/officeDocument/2006/relationships/customXmlProps" Target="itemProps49.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50.xml.rels><?xml version="1.0" encoding="UTF-8" standalone="yes"?>
<Relationships xmlns="http://schemas.openxmlformats.org/package/2006/relationships"><Relationship Id="rId1" Type="http://schemas.openxmlformats.org/officeDocument/2006/relationships/customXmlProps" Target="itemProps50.xml"/></Relationships>
</file>

<file path=customXml/_rels/item51.xml.rels><?xml version="1.0" encoding="UTF-8" standalone="yes"?>
<Relationships xmlns="http://schemas.openxmlformats.org/package/2006/relationships"><Relationship Id="rId1" Type="http://schemas.openxmlformats.org/officeDocument/2006/relationships/customXmlProps" Target="itemProps51.xml"/></Relationships>
</file>

<file path=customXml/_rels/item52.xml.rels><?xml version="1.0" encoding="UTF-8" standalone="yes"?>
<Relationships xmlns="http://schemas.openxmlformats.org/package/2006/relationships"><Relationship Id="rId1" Type="http://schemas.openxmlformats.org/officeDocument/2006/relationships/customXmlProps" Target="itemProps52.xml"/></Relationships>
</file>

<file path=customXml/_rels/item53.xml.rels><?xml version="1.0" encoding="UTF-8" standalone="yes"?>
<Relationships xmlns="http://schemas.openxmlformats.org/package/2006/relationships"><Relationship Id="rId1" Type="http://schemas.openxmlformats.org/officeDocument/2006/relationships/customXmlProps" Target="itemProps53.xml"/></Relationships>
</file>

<file path=customXml/_rels/item54.xml.rels><?xml version="1.0" encoding="UTF-8" standalone="yes"?>
<Relationships xmlns="http://schemas.openxmlformats.org/package/2006/relationships"><Relationship Id="rId1" Type="http://schemas.openxmlformats.org/officeDocument/2006/relationships/customXmlProps" Target="itemProps54.xml"/></Relationships>
</file>

<file path=customXml/_rels/item55.xml.rels><?xml version="1.0" encoding="UTF-8" standalone="yes"?>
<Relationships xmlns="http://schemas.openxmlformats.org/package/2006/relationships"><Relationship Id="rId1" Type="http://schemas.openxmlformats.org/officeDocument/2006/relationships/customXmlProps" Target="itemProps5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d 7 c 3 e 4 3 4 - e d 7 0 - 4 f 9 6 - a 3 d 6 - a 7 5 a 3 d 1 0 5 8 7 9 " > < 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11.xml>��< ? x m l   v e r s i o n = " 1 . 0 "   e n c o d i n g = " U T F - 1 6 " ? > < G e m i n i   x m l n s = " h t t p : / / g e m i n i / p i v o t c u s t o m i z a t i o n / 0 2 2 7 b c d 5 - b 4 3 3 - 4 b 0 a - a 5 9 4 - 9 d 5 8 b b 2 c 2 9 0 6 " > < 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12.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1 a 0 e c 5 5 5 - 1 7 0 a - 4 0 2 c - 9 4 f 8 - 4 e 8 c 2 c 8 0 d 4 1 6 " > < 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14.xml>��< ? x m l   v e r s i o n = " 1 . 0 "   e n c o d i n g = " U T F - 1 6 " ? > < G e m i n i   x m l n s = " h t t p : / / g e m i n i / p i v o t c u s t o m i z a t i o n / d 7 1 d 6 c 4 9 - 5 8 d 5 - 4 4 2 c - a e e 3 - c 7 7 1 0 4 4 2 e 7 d b " > < 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15.xml>��< ? x m l   v e r s i o n = " 1 . 0 "   e n c o d i n g = " U T F - 1 6 " ? > < G e m i n i   x m l n s = " h t t p : / / g e m i n i / p i v o t c u s t o m i z a t i o n / T a b l e X M L _ Q 7   U s e r s _ D a t a     2 _ 8 9 2 8 e 0 f 0 - 6 b 1 c - 4 c 0 e - a 7 7 5 - 8 5 1 9 7 f b 0 9 8 a 6 " > < C u s t o m C o n t e n t   x m l n s = " h t t p : / / g e m i n i / p i v o t c u s t o m i z a t i o n / T a b l e X M L _ Q 7   U s e r s _ D a t a   2 _ 8 9 2 8 e 0 f 0 - 6 b 1 c - 4 c 0 e - a 7 7 5 - 8 5 1 9 7 f b 0 9 8 a 6 " > < ! [ 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7.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4 c 5 9 c f 2 a - 9 0 4 8 - 4 a 3 4 - 9 a 2 9 - d 2 f b 3 d d 5 0 2 b 6 " > < 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19.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 D a t e < / s t r i n g > < / k e y > < v a l u e > < i n t > 6 < / i n t > < / v a l u e > < / i t e m > < i t e m > < k e y > < s t r i n g > D a y   N a m e < / s t r i n g > < / k e y > < v a l u e > < i n t > 0 < / i n t > < / v a l u e > < / i t e m > < i t e m > < k e y > < s t r i n g > S t a r t   o f   W e e k < / s t r i n g > < / k e y > < v a l u e > < i n t > 1 < / i n t > < / v a l u e > < / i t e m > < i t e m > < k e y > < s t r i n g > S t a r t   o f   M o n t h < / s t r i n g > < / k e y > < v a l u e > < i n t > 2 < / i n t > < / v a l u e > < / i t e m > < i t e m > < k e y > < s t r i n g > M o n t h   N a m e < / s t r i n g > < / k e y > < v a l u e > < i n t > 3 < / i n t > < / v a l u e > < / i t e m > < i t e m > < k e y > < s t r i n g > Q u a r t e r < / 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6 5 2 8 0 2 2 d - 0 4 d 3 - 4 e 0 9 - 9 5 9 d - f 7 5 e 8 f d 5 0 0 0 9 " > < 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20.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 D a t e < / s t r i n g > < / k e y > < v a l u e > < i n t > 6 < / i n t > < / v a l u e > < / i t e m > < i t e m > < k e y > < s t r i n g > D a y   N a m e < / s t r i n g > < / k e y > < v a l u e > < i n t > 0 < / i n t > < / v a l u e > < / i t e m > < i t e m > < k e y > < s t r i n g > S t a r t   o f   W e e k < / s t r i n g > < / k e y > < v a l u e > < i n t > 1 < / i n t > < / v a l u e > < / i t e m > < i t e m > < k e y > < s t r i n g > S t a r t   o f   M o n t h < / s t r i n g > < / k e y > < v a l u e > < i n t > 2 < / i n t > < / v a l u e > < / i t e m > < i t e m > < k e y > < s t r i n g > M o n t h   N a m e < / s t r i n g > < / k e y > < v a l u e > < i n t > 3 < / i n t > < / v a l u e > < / i t e m > < i t e m > < k e y > < s t r i n g > Q u a r t e r < / 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L i n k e d T a b l e U p d a t e M o d e " > < C u s t o m C o n t e n t > < ! [ C D A T A [ T r u e ] ] > < / C u s t o m C o n t e n t > < / G e m i n i > 
</file>

<file path=customXml/item23.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 D a t e < / s t r i n g > < / k e y > < v a l u e > < i n t > 6 < / i n t > < / v a l u e > < / i t e m > < i t e m > < k e y > < s t r i n g > D a y   N a m e < / s t r i n g > < / k e y > < v a l u e > < i n t > 0 < / i n t > < / v a l u e > < / i t e m > < i t e m > < k e y > < s t r i n g > S t a r t   o f   W e e k < / s t r i n g > < / k e y > < v a l u e > < i n t > 1 < / i n t > < / v a l u e > < / i t e m > < i t e m > < k e y > < s t r i n g > S t a r t   o f   M o n t h < / s t r i n g > < / k e y > < v a l u e > < i n t > 2 < / i n t > < / v a l u e > < / i t e m > < i t e m > < k e y > < s t r i n g > M o n t h   N a m e < / s t r i n g > < / k e y > < v a l u e > < i n t > 3 < / i n t > < / v a l u e > < / i t e m > < i t e m > < k e y > < s t r i n g > Q u a r t e r < / 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24.xml>��< ? x m l   v e r s i o n = " 1 . 0 "   e n c o d i n g = " U T F - 1 6 " ? > < G e m i n i   x m l n s = " h t t p : / / g e m i n i / p i v o t c u s t o m i z a t i o n / T a b l e X M L _ Q 7   U s e r s _ D a t a     2 _ 8 9 2 8 e 0 f 0 - 6 b 1 c - 4 c 0 e - a 7 7 5 - 8 5 1 9 7 f b 0 9 8 a 6 " > < C u s t o m C o n t e n t   x m l n s = " h t t p : / / g e m i n i / p i v o t c u s t o m i z a t i o n / T a b l e X M L _ Q 7   U s e r s _ D a t a   2 _ 8 9 2 8 e 0 f 0 - 6 b 1 c - 4 c 0 e - a 7 7 5 - 8 5 1 9 7 f b 0 9 8 a 6 " > < ! [ 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3 a e 6 1 7 8 e - 3 b b 4 - 4 f 1 1 - 8 2 b 7 - 5 c 4 0 a 1 8 b b a 5 e " > < 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26.xml>��< ? x m l   v e r s i o n = " 1 . 0 "   e n c o d i n g = " U T F - 1 6 " ? > < G e m i n i   x m l n s = " h t t p : / / g e m i n i / p i v o t c u s t o m i z a t i o n / 4 1 8 d 6 e b 1 - e 3 5 d - 4 7 d c - a 6 7 3 - c 1 4 5 7 9 6 d f 2 d 2 " > < 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27.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M a n u a l C a l c M o d e " > < C u s t o m C o n t e n t > < ! [ C D A T A [ F a l s e ] ] > < / C u s t o m C o n t e n t > < / G e m i n i > 
</file>

<file path=customXml/item29.xml>��< ? x m l   v e r s i o n = " 1 . 0 "   e n c o d i n g = " U T F - 1 6 " ? > < G e m i n i   x m l n s = " h t t p : / / g e m i n i / p i v o t c u s t o m i z a t i o n / S h o w I m p l i c i t M e a s u r e s " > < C u s t o m C o n t e n t > < ! [ C D A T A [ F a l s e ] ] > < / C u s t o m C o n t e n t > < / G e m i n i > 
</file>

<file path=customXml/item3.xml>��< ? x m l   v e r s i o n = " 1 . 0 "   e n c o d i n g = " U T F - 1 6 " ? > < G e m i n i   x m l n s = " h t t p : / / g e m i n i / p i v o t c u s t o m i z a t i o n / T a b l e X M L _ Q 7 _ R e t u r n s _ D a t a " > < 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30.xml>��< ? x m l   v e r s i o n = " 1 . 0 "   e n c o d i n g = " U T F - 1 6 " ? > < G e m i n i   x m l n s = " h t t p : / / g e m i n i / p i v o t c u s t o m i z a t i o n / 4 1 0 0 c 9 9 d - e 8 d 4 - 4 b 4 8 - 8 a c 4 - 5 d 7 d 5 5 b e 3 5 a 0 " > < 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31.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 D a y   N a m e < / s t r i n g > < / k e y > < v a l u e > < i n t > 1 < / i n t > < / v a l u e > < / i t e m > < i t e m > < k e y > < s t r i n g > S t a r t   o f   W e e k < / s t r i n g > < / k e y > < v a l u e > < i n t > 2 < / i n t > < / v a l u e > < / i t e m > < i t e m > < k e y > < s t r i n g > S t a r t   o f   M o n t h < / s t r i n g > < / k e y > < v a l u e > < i n t > 3 < / i n t > < / v a l u e > < / i t e m > < i t e m > < k e y > < s t r i n g > M o n t h   N a m e < / s t r i n g > < / k e y > < v a l u e > < i n t > 4 < / i n t > < / v a l u e > < / i t e m > < i t e m > < k e y > < s t r i n g > Q u a r t e r < / s t r i n g > < / k e y > < v a l u e > < i n t > 5 < / i n t > < / v a l u e > < / i t e m > < i t e m > < k e y > < s t r i n g > Y e a r < / s t r i n g > < / k e y > < v a l u e > < i n t > 6 < / i n t > < / v a l u e > < / i t e m > < / C o l u m n D i s p l a y I n d e x > < C o l u m n F r o z e n   / > < C o l u m n C h e c k e d   / > < C o l u m n F i l t e r   / > < S e l e c t i o n F i l t e r   / > < F i l t e r P a r a m e t e r s   / > < I s S o r t D e s c e n d i n g > f a l s e < / I s S o r t D e s c e n d i n g > < / T a b l e W i d g e t G r i d S e r i a l i z a t i o n > ] ] > < / C u s t o m C o n t e n t > < / G e m i n i > 
</file>

<file path=customXml/item32.xml>��< ? x m l   v e r s i o n = " 1 . 0 "   e n c o d i n g = " U T F - 1 6 " ? > < G e m i n i   x m l n s = " h t t p : / / g e m i n i / p i v o t c u s t o m i z a t i o n / S h o w H i d d e n " > < C u s t o m C o n t e n t > < ! [ C D A T A [ T r u e ] ] > < / C u s t o m C o n t e n t > < / G e m i n i > 
</file>

<file path=customXml/item33.xml>��< ? x m l   v e r s i o n = " 1 . 0 "   e n c o d i n g = " U T F - 1 6 " ? > < G e m i n i   x m l n s = " h t t p : / / g e m i n i / p i v o t c u s t o m i z a t i o n / T a b l e O r d e r " > < C u s t o m C o n t e n t > < ! [ C D A T A [ Q 7 _ O r d e r s _ D a t a , Q 7 _ R e t u r n s _ D a t a , Q 7 _ U s e r s _ D a t a , Q 7 _ C a l e n d a r _ D a t a ] ] > < / C u s t o m C o n t e n t > < / G e m i n i > 
</file>

<file path=customXml/item34.xml>��< ? x m l   v e r s i o n = " 1 . 0 "   e n c o d i n g = " U T F - 1 6 "   s t a n d a l o n e = " n o " ? > < D a t a M a s h u p   x m l n s = " h t t p : / / s c h e m a s . m i c r o s o f t . c o m / D a t a M a s h u p " > A A A A A N I J 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N 8 O C v K 4 A A A D 4 A A A A E g A A A E N v b m Z p Z y 9 Q Y W N r Y W d l L n h t b H q / e 7 + N f U V u j k J Z a l F x Z n 6 e r Z K h n o G S Q n F J Y l 5 K Y k 5 + X q q t U l 6 + k r 0 d L 5 d N Q G J y d m J 6 q g J Q d V 6 x V U V x i q 1 S R k l J g Z W + f n l 5 u V 6 5 s V 5 + U b q + k Y G B o X 6 E r 0 9 w c k Z q b q I S X H E m Y c W 6 m X k g a 5 N T l e x s w i C u s T P S s z T T M 7 Q 0 M z P S M 7 D R h 4 n a + G b m I V Q Y A V 0 M k k U S t H E u z S k p L U q 1 S 8 3 T 9 f S z 0 Y d x b f S h n r A D A A A A / / 8 D A F B L A w Q U A A I A C A A A A C E A V x r p 8 O A E A A A U I w A A E w A A A E Z v c m 1 1 b G F z L 1 N l Y 3 R p b 2 4 x L m 3 s W F G L 4 z Y Q f l / Y / y B 8 L 1 n w B Z I r d 9 A j D 9 u k p U v Z Z i / J 9 S j J U h R b S c w 6 U p D l v Q 0 h / 7 0 j 2 b E l S 3 Y 2 p S 0 s e G F J M q P R f J p v 9 C E p I Y G I G E X T 7 L P 3 + f r q + i r Z Y E 5 C 9 M 7 7 8 g m N e U h 4 8 t c I C + y h A Y q J u L 5 C 8 D d l K Q 8 I W H 5 + C U j c / c b 4 0 5 K x p 8 4 v U U y 6 Q 0 Y F o S L p e M M f F 1 8 T m G A R R t t d v B i x I N 1 K z 0 K F T d D o N v u 2 u E 2 S a E 2 l L z M g z T D F M U m Q h A A 4 B V o x D j + S z Z J h H n Z f 4 u T F u / E R T e P Y R 4 K n 5 M b P I O b Q p x s C Q Y M c 8 W F + J 8 h 2 4 G V O z / 8 t o u H A U 2 O 8 x + N c J n n M 4 9 9 5 D 5 x t m Y B S / E q w G g 7 T z P A S V p h 7 c n t H T + W j e e 6 9 j e N p g G P M k 4 H E 9 X h T T D z c Y L q G e W f 7 H S k n n X F M E 1 j d d s j i d E u l M + k 4 U P i H g z d h 3 9 H d y P P R H R U f f + j K s U c f H b J 1 o Q c e M R 6 J P f g F e J A g L 0 K 5 R 1 E S s J S K k 4 O m 2 y X h y v W V R k I G B s T h n G 6 i 3 S 6 i a z R k i S t 4 m C a C b S G z C 1 P h / B 1 v i Q V J T o 3 u W W h 7 i r g p W c t G s A Z A Z c I 0 E G i I B V k z v q 8 d M E 2 X 7 8 8 O k l 2 L I 0 p 4 7 Q g n / p P z J 5 w Q d I / 5 O q K u A s m q O 5 J P y B r 2 n V 0 U A W g R k 0 y y 5 4 g G j u K 4 6 H 0 A d n A M K 1 H V d L Y G d H g x W Q j f S w 6 c H s i / i l y M f 0 k x F Y A B Q M K 0 0 J 2 U f L d z q q 3 r i M 6 w O J t F 9 X 7 / 4 y k I 0 7 1 u / 6 T b j + W O m p A t e w Y U 2 T B t p 2 a O 3 N y p b D 3 f y F f m M C b e x T i A g D 9 w n B J 9 X m V X 1 o 6 d 3 / c Q / H t + P o y f x s + A K t / a p k e 3 N P T O a k M F n V Q G d z 8 + E B A / 6 O 8 1 K U u t i U H V b R T g x L C j t s r l L m 5 P V r e Q K Z 1 x W 6 Q M E T A b 1 e j N i s 5 Y y u K S D G 3 r l b v N u c F O e 6 q y j V w y U 6 c s V a l w i o t e e F N 2 L Z 2 t Y b P c l n X 7 M N 9 5 B o 8 U M D l Z l I 6 S R J t w 2 V Z 1 e Q r 7 O L N 7 x 5 p m 7 r + i m U 2 E M q 1 R n m H K O a H B X t O X S r 3 s E U W l H M G 5 O J k e D f 5 t G E o 4 q q d K 9 G D N E H a q C 5 T U k j h 6 J n y P Z p F q A I K D D Z o X P f z 4 f l 5 2 d 8 2 B 4 M P Z Q h m 4 Z J W q W T M N T z m W h z p 9 R X c U T m P y L D H C + + T 8 k j 6 o J c m h + U p G + Z x d a e z M j b y w H E 3 M a 6 W 5 V 6 / N J j q / u q 7 6 Z u 4 1 d X M l u 6 p X t q T q / E 2 q 1 2 u Q P Q v N f 6 B 8 V Y p b K a y X w p M U a T J 4 f R X R B m 6 t e 8 + E i J T T t 3 n x O W F 3 3 3 x y 7 7 9 1 9 T G S / T 9 3 n / r D o 2 z l N D G O x S b 1 R n K L d M X Y m 6 Q 8 Q + 4 m X P n O 0 H 0 B K V o q S U b m 6 t n 3 k + w s X e H i 8 v 6 q n t g v 7 L D e P 7 x e u 6 9 l 9 5 j C E Z m / s s E c s j I E e m m I e f u g 0 j 6 o t A 8 q 7 Y N K + 6 D S P q i 0 D y r t g 0 r 7 o N I + q L Q P K u 2 D y t t 5 U L G 6 c S w 2 U B t L D K c k J o F o E E N F r s l T Q X D 9 e a R f 3 / R u Q P 6 h c d p R u o u j A P J r 0 K G U A u g T H U d 2 t w J k 1 D h V w J E o k 4 I T n Z k c g E N K w X j 1 j Z A n 6 e m Y + l a e T x 0 I Z A x i K + h + K j Z u G D Z a Q G H G 6 V C k Z 7 x S 9 i o Q l z I V s 0 P n w C c / g 6 G a 1 z u F 6 R B y 2 3 j 1 J 8 H 8 I h B q 2 g Z K L L S A Q I v R Q S j z p X R I w G c y G + k 8 F a C n v X j J I D 1 c v L Y F 8 n R e J U g H o F w 1 D V D c a x p E v t 8 g 8 n W g L T l o a l W v j j t 7 V V l 5 z z w F 9 7 3 P f w M A A P / / A w B Q S w E C L Q A U A A Y A C A A A A C E A K t 2 q Q N I A A A A 3 A Q A A E w A A A A A A A A A A A A A A A A A A A A A A W 0 N v b n R l b n R f V H l w Z X N d L n h t b F B L A Q I t A B Q A A g A I A A A A I Q A 3 w 4 K 8 r g A A A P g A A A A S A A A A A A A A A A A A A A A A A A s D A A B D b 2 5 m a W c v U G F j a 2 F n Z S 5 4 b W x Q S w E C L Q A U A A I A C A A A A C E A V x r p 8 O A E A A A U I w A A E w A A A A A A A A A A A A A A A A D p A w A A R m 9 y b X V s Y X M v U 2 V j d G l v b j E u b V B L B Q Y A A A A A A w A D A M I A A A D 6 C A 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D 0 s A A A A A A A D t S 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E 3 J T I w T 3 J k Z X J z X 0 R h d G E 8 L 0 l 0 Z W 1 Q Y X R o P j w v S X R l b U x v Y 2 F 0 a W 9 u P j x T d G F i b G V F b n R y a W V z P j x F b n R y e S B U e X B l P S J B Z G R l Z F R v R G F 0 Y U 1 v Z G V s I i B W Y W x 1 Z T 0 i b D A i L z 4 8 R W 5 0 c n k g V H l w Z T 0 i Q n V m Z m V y T m V 4 d F J l Z n J l c 2 g i I F Z h b H V l P S J s M S I v P j x F b n R y e S B U e X B l P S J G a W x s Q 2 9 1 b n Q i I F Z h b H V l P S J s M T k 1 M i I v P j x F b n R y e S B U e X B l P S J G a W x s R W 5 h Y m x l Z C I g V m F s d W U 9 I m w w I i 8 + P E V u d H J 5 I F R 5 c G U 9 I k Z p b G x F c n J v c k N v Z G U i I F Z h b H V l P S J z V W 5 r b m 9 3 b i I v P j x F b n R y e S B U e X B l P S J G a W x s R X J y b 3 J D b 3 V u d C I g V m F s d W U 9 I m w w I i 8 + P E V u d H J 5 I F R 5 c G U 9 I k Z p b G x M Y X N 0 V X B k Y X R l Z C I g V m F s d W U 9 I m Q y M D I 0 L T A 3 L T E 0 V D E 3 O j E 3 O j A 0 L j A 4 N j c 3 N D F a I i 8 + P E V u d H J 5 I F R 5 c G U 9 I k Z p b G x D b 2 x 1 b W 5 U e X B l c y I g V m F s d W U 9 I n N B d 0 1 H Q m d r S k F 3 T U d C Z 1 l H Q m d Z R E J n W U d C Z 1 F S R V F R U k F 4 R T 0 i L z 4 8 R W 5 0 c n k g V H l w Z T 0 i R m l s b E N v b H V t b k 5 h b W V z I i B W Y W x 1 Z T 0 i c 1 s m c X V v d D t S b 3 c g S U Q m c X V v d D s s J n F 1 b 3 Q 7 T 3 J k Z X I g S U Q m c X V v d D s s J n F 1 b 3 Q 7 T 3 J k Z X I g U H J p b 3 J p d H k m c X V v d D s s J n F 1 b 3 Q 7 U 2 h p c C B N b 2 R l J n F 1 b 3 Q 7 L C Z x d W 9 0 O 0 9 y Z G V y I E R h d G U m c X V v d D s s J n F 1 b 3 Q 7 U 2 h p c C B E Y X R l J n F 1 b 3 Q 7 L C Z x d W 9 0 O 0 R l b G l 2 Z X J 5 I F R p b W U m c X V v d D s s J n F 1 b 3 Q 7 Q 3 V z d G 9 t Z X I g S U Q m c X V v d D s s J n F 1 b 3 Q 7 Q 3 V z d G 9 t Z X I g T m F t Z S Z x d W 9 0 O y w m c X V v d D t D d X N 0 b 2 1 l c i B T Z W d t Z W 5 0 J n F 1 b 3 Q 7 L C Z x d W 9 0 O 0 N v d W 5 0 c n k m c X V v d D s s J n F 1 b 3 Q 7 U m V n a W 9 u J n F 1 b 3 Q 7 L C Z x d W 9 0 O 1 N 0 Y X R l I G 9 y I F B y b 3 Z p b m N l J n F 1 b 3 Q 7 L C Z x d W 9 0 O 0 N p d H k m c X V v d D s s J n F 1 b 3 Q 7 U G 9 z d G F s I E N v Z G U m c X V v d D s s J n F 1 b 3 Q 7 U H J v Z H V j d C B D Y X R l Z 2 9 y e S Z x d W 9 0 O y w m c X V v d D t Q c m 9 k d W N 0 I F N 1 Y i 1 D Y X R l Z 2 9 y e S Z x d W 9 0 O y w m c X V v d D t Q c m 9 k d W N 0 I E 5 h b W U m c X V v d D s s J n F 1 b 3 Q 7 U H J v Z H V j d C B D b 2 5 0 Y W l u Z X I m c X V v d D s s J n F 1 b 3 Q 7 R G l z Y 2 9 1 b n Q m c X V v d D s s J n F 1 b 3 Q 7 V W 5 p d C B Q c m l j Z S Z x d W 9 0 O y w m c X V v d D t T a G l w c G l u Z y B D b 3 N 0 J n F 1 b 3 Q 7 L C Z x d W 9 0 O 1 B y b 2 R 1 Y 3 Q g Q m F z Z S B N Y X J n a W 4 m c X V v d D s s J n F 1 b 3 Q 7 U H J v Z m l 0 J n F 1 b 3 Q 7 L C Z x d W 9 0 O 1 F 1 Y W 5 0 a X R 5 I E 9 y Z G V y Z W Q m c X V v d D s s J n F 1 b 3 Q 7 U 2 F s Z X M 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S Z W x h d G l v b n N o a X B J b m Z v Q 2 9 u d G F p b m V y I i B W Y W x 1 Z T 0 i c 3 s m c X V v d D t j b 2 x 1 b W 5 D b 3 V u d C Z x d W 9 0 O z o y N i w m c X V v d D t r Z X l D b 2 x 1 b W 5 O Y W 1 l c y Z x d W 9 0 O z p b X S w m c X V v d D t x d W V y e V J l b G F 0 a W 9 u c 2 h p c H M m c X V v d D s 6 W 1 0 s J n F 1 b 3 Q 7 Y 2 9 s d W 1 u S W R l b n R p d G l l c y Z x d W 9 0 O z p b J n F 1 b 3 Q 7 U 2 V j d G l v b j E v U T c g T 3 J k Z X J z X 0 R h d G E v Q 2 h h b m d l Z C B U e X B l L n t S b 3 c g S U Q s M H 0 m c X V v d D s s J n F 1 b 3 Q 7 U 2 V j d G l v b j E v U T c g T 3 J k Z X J z X 0 R h d G E v Q 2 h h b m d l Z C B U e X B l L n t P c m R l c i B J R C w y N H 0 m c X V v d D s s J n F 1 b 3 Q 7 U 2 V j d G l v b j E v U T c g T 3 J k Z X J z X 0 R h d G E v U m V w b G F j Z W Q g V m F s d W U u e 0 9 y Z G V y I F B y a W 9 y a X R 5 L D F 9 J n F 1 b 3 Q 7 L C Z x d W 9 0 O 1 N l Y 3 R p b 2 4 x L 1 E 3 I E 9 y Z G V y c 1 9 E Y X R h L 0 N o Y W 5 n Z W Q g V H l w Z S 5 7 U 2 h p c C B N b 2 R l L D d 9 J n F 1 b 3 Q 7 L C Z x d W 9 0 O 1 N l Y 3 R p b 2 4 x L 1 E 3 I E 9 y Z G V y c 1 9 E Y X R h L 0 N o Y W 5 n Z W Q g V H l w Z S 5 7 T 3 J k Z X I g R G F 0 Z S w x O X 0 m c X V v d D s s J n F 1 b 3 Q 7 U 2 V j d G l v b j E v U T c g T 3 J k Z X J z X 0 R h d G E v Q 2 h h b m d l Z C B U e X B l L n t T a G l w I E R h d G U s M j B 9 J n F 1 b 3 Q 7 L C Z x d W 9 0 O 1 N l Y 3 R p b 2 4 x L 1 E 3 I E 9 y Z G V y c 1 9 E Y X R h L 0 l u c 2 V y d G V k I E R h e X M u e 0 R h e X M s M j Z 9 J n F 1 b 3 Q 7 L C Z x d W 9 0 O 1 N l Y 3 R p b 2 4 x L 1 E 3 I E 9 y Z G V y c 1 9 E Y X R h L 0 N o Y W 5 n Z W Q g V H l w Z S 5 7 Q 3 V z d G 9 t Z X I g S U Q s N X 0 m c X V v d D s s J n F 1 b 3 Q 7 U 2 V j d G l v b j E v U T c g T 3 J k Z X J z X 0 R h d G E v Q 2 h h b m d l Z C B U e X B l L n t D d X N 0 b 2 1 l c i B O Y W 1 l L D Z 9 J n F 1 b 3 Q 7 L C Z x d W 9 0 O 1 N l Y 3 R p b 2 4 x L 1 E 3 I E 9 y Z G V y c 1 9 E Y X R h L 0 N o Y W 5 n Z W Q g V H l w Z S 5 7 Q 3 V z d G 9 t Z X I g U 2 V n b W V u d C w 4 f S Z x d W 9 0 O y w m c X V v d D t T Z W N 0 a W 9 u M S 9 R N y B P c m R l c n N f R G F 0 Y S 9 D a G F u Z 2 V k I F R 5 c G U u e 0 N v d W 5 0 c n k s M T R 9 J n F 1 b 3 Q 7 L C Z x d W 9 0 O 1 N l Y 3 R p b 2 4 x L 1 E 3 I E 9 y Z G V y c 1 9 E Y X R h L 0 N o Y W 5 n Z W Q g V H l w Z S 5 7 U m V n a W 9 u L D E 1 f S Z x d W 9 0 O y w m c X V v d D t T Z W N 0 a W 9 u M S 9 R N y B P c m R l c n N f R G F 0 Y S 9 D a G F u Z 2 V k I F R 5 c G U u e 1 N 0 Y X R l I G 9 y I F B y b 3 Z p b m N l L D E 2 f S Z x d W 9 0 O y w m c X V v d D t T Z W N 0 a W 9 u M S 9 R N y B P c m R l c n N f R G F 0 Y S 9 D a G F u Z 2 V k I F R 5 c G U u e 0 N p d H k s M T d 9 J n F 1 b 3 Q 7 L C Z x d W 9 0 O 1 N l Y 3 R p b 2 4 x L 1 E 3 I E 9 y Z G V y c 1 9 E Y X R h L 0 N o Y W 5 n Z W Q g V H l w Z S 5 7 U G 9 z d G F s I E N v Z G U s M T h 9 J n F 1 b 3 Q 7 L C Z x d W 9 0 O 1 N l Y 3 R p b 2 4 x L 1 E 3 I E 9 y Z G V y c 1 9 E Y X R h L 0 N o Y W 5 n Z W Q g V H l w Z S 5 7 U H J v Z H V j d C B D Y X R l Z 2 9 y e S w 5 f S Z x d W 9 0 O y w m c X V v d D t T Z W N 0 a W 9 u M S 9 R N y B P c m R l c n N f R G F 0 Y S 9 D a G F u Z 2 V k I F R 5 c G U u e 1 B y b 2 R 1 Y 3 Q g U 3 V i L U N h d G V n b 3 J 5 L D E w f S Z x d W 9 0 O y w m c X V v d D t T Z W N 0 a W 9 u M S 9 R N y B P c m R l c n N f R G F 0 Y S 9 D a G F u Z 2 V k I F R 5 c G U u e 1 B y b 2 R 1 Y 3 Q g T m F t Z S w x M n 0 m c X V v d D s s J n F 1 b 3 Q 7 U 2 V j d G l v b j E v U T c g T 3 J k Z X J z X 0 R h d G E v Q 2 h h b m d l Z C B U e X B l L n t Q c m 9 k d W N 0 I E N v b n R h a W 5 l c i w x M X 0 m c X V v d D s s J n F 1 b 3 Q 7 U 2 V j d G l v b j E v U T c g T 3 J k Z X J z X 0 R h d G E v Q 2 h h b m d l Z C B U e X B l M S 5 7 R G l z Y 2 9 1 b n Q s M n 0 m c X V v d D s s J n F 1 b 3 Q 7 U 2 V j d G l v b j E v U T c g T 3 J k Z X J z X 0 R h d G E v Q 2 h h b m d l Z C B U e X B l M i 5 7 V W 5 p d C B Q c m l j Z S w x O X 0 m c X V v d D s s J n F 1 b 3 Q 7 U 2 V j d G l v b j E v U T c g T 3 J k Z X J z X 0 R h d G E v Q 2 h h b m d l Z C B U e X B l M i 5 7 U 2 h p c H B p b m c g Q 2 9 z d C w y M H 0 m c X V v d D s s J n F 1 b 3 Q 7 U 2 V j d G l v b j E v U T c g T 3 J k Z X J z X 0 R h d G E v Q 2 h h b m d l Z C B U e X B l M S 5 7 U H J v Z H V j d C B C Y X N l I E 1 h c m d p b i w x M 3 0 m c X V v d D s s J n F 1 b 3 Q 7 U 2 V j d G l v b j E v U T c g T 3 J k Z X J z X 0 R h d G E v Q 2 h h b m d l Z C B U e X B l M i 5 7 U H J v Z m l 0 L D I y f S Z x d W 9 0 O y w m c X V v d D t T Z W N 0 a W 9 u M S 9 R N y B P c m R l c n N f R G F 0 Y S 9 D a G F u Z 2 V k I F R 5 c G U u e 1 F 1 Y W 5 0 a X R 5 I G 9 y Z G V y Z W Q g b m V 3 L D I y f S Z x d W 9 0 O y w m c X V v d D t T Z W N 0 a W 9 u M S 9 R N y B P c m R l c n N f R G F 0 Y S 9 D a G F u Z 2 V k I F R 5 c G U y L n t T Y W x l c y w y N H 0 m c X V v d D t d L C Z x d W 9 0 O 0 N v b H V t b k N v d W 5 0 J n F 1 b 3 Q 7 O j I 2 L C Z x d W 9 0 O 0 t l e U N v b H V t b k 5 h b W V z J n F 1 b 3 Q 7 O l t d L C Z x d W 9 0 O 0 N v b H V t b k l k Z W 5 0 a X R p Z X M m c X V v d D s 6 W y Z x d W 9 0 O 1 N l Y 3 R p b 2 4 x L 1 E 3 I E 9 y Z G V y c 1 9 E Y X R h L 0 N o Y W 5 n Z W Q g V H l w Z S 5 7 U m 9 3 I E l E L D B 9 J n F 1 b 3 Q 7 L C Z x d W 9 0 O 1 N l Y 3 R p b 2 4 x L 1 E 3 I E 9 y Z G V y c 1 9 E Y X R h L 0 N o Y W 5 n Z W Q g V H l w Z S 5 7 T 3 J k Z X I g S U Q s M j R 9 J n F 1 b 3 Q 7 L C Z x d W 9 0 O 1 N l Y 3 R p b 2 4 x L 1 E 3 I E 9 y Z G V y c 1 9 E Y X R h L 1 J l c G x h Y 2 V k I F Z h b H V l L n t P c m R l c i B Q c m l v c m l 0 e S w x f S Z x d W 9 0 O y w m c X V v d D t T Z W N 0 a W 9 u M S 9 R N y B P c m R l c n N f R G F 0 Y S 9 D a G F u Z 2 V k I F R 5 c G U u e 1 N o a X A g T W 9 k Z S w 3 f S Z x d W 9 0 O y w m c X V v d D t T Z W N 0 a W 9 u M S 9 R N y B P c m R l c n N f R G F 0 Y S 9 D a G F u Z 2 V k I F R 5 c G U u e 0 9 y Z G V y I E R h d G U s M T l 9 J n F 1 b 3 Q 7 L C Z x d W 9 0 O 1 N l Y 3 R p b 2 4 x L 1 E 3 I E 9 y Z G V y c 1 9 E Y X R h L 0 N o Y W 5 n Z W Q g V H l w Z S 5 7 U 2 h p c C B E Y X R l L D I w f S Z x d W 9 0 O y w m c X V v d D t T Z W N 0 a W 9 u M S 9 R N y B P c m R l c n N f R G F 0 Y S 9 J b n N l c n R l Z C B E Y X l z L n t E Y X l z L D I 2 f S Z x d W 9 0 O y w m c X V v d D t T Z W N 0 a W 9 u M S 9 R N y B P c m R l c n N f R G F 0 Y S 9 D a G F u Z 2 V k I F R 5 c G U u e 0 N 1 c 3 R v b W V y I E l E L D V 9 J n F 1 b 3 Q 7 L C Z x d W 9 0 O 1 N l Y 3 R p b 2 4 x L 1 E 3 I E 9 y Z G V y c 1 9 E Y X R h L 0 N o Y W 5 n Z W Q g V H l w Z S 5 7 Q 3 V z d G 9 t Z X I g T m F t Z S w 2 f S Z x d W 9 0 O y w m c X V v d D t T Z W N 0 a W 9 u M S 9 R N y B P c m R l c n N f R G F 0 Y S 9 D a G F u Z 2 V k I F R 5 c G U u e 0 N 1 c 3 R v b W V y I F N l Z 2 1 l b n Q s O H 0 m c X V v d D s s J n F 1 b 3 Q 7 U 2 V j d G l v b j E v U T c g T 3 J k Z X J z X 0 R h d G E v Q 2 h h b m d l Z C B U e X B l L n t D b 3 V u d H J 5 L D E 0 f S Z x d W 9 0 O y w m c X V v d D t T Z W N 0 a W 9 u M S 9 R N y B P c m R l c n N f R G F 0 Y S 9 D a G F u Z 2 V k I F R 5 c G U u e 1 J l Z 2 l v b i w x N X 0 m c X V v d D s s J n F 1 b 3 Q 7 U 2 V j d G l v b j E v U T c g T 3 J k Z X J z X 0 R h d G E v Q 2 h h b m d l Z C B U e X B l L n t T d G F 0 Z S B v c i B Q c m 9 2 a W 5 j Z S w x N n 0 m c X V v d D s s J n F 1 b 3 Q 7 U 2 V j d G l v b j E v U T c g T 3 J k Z X J z X 0 R h d G E v Q 2 h h b m d l Z C B U e X B l L n t D a X R 5 L D E 3 f S Z x d W 9 0 O y w m c X V v d D t T Z W N 0 a W 9 u M S 9 R N y B P c m R l c n N f R G F 0 Y S 9 D a G F u Z 2 V k I F R 5 c G U u e 1 B v c 3 R h b C B D b 2 R l L D E 4 f S Z x d W 9 0 O y w m c X V v d D t T Z W N 0 a W 9 u M S 9 R N y B P c m R l c n N f R G F 0 Y S 9 D a G F u Z 2 V k I F R 5 c G U u e 1 B y b 2 R 1 Y 3 Q g Q 2 F 0 Z W d v c n k s O X 0 m c X V v d D s s J n F 1 b 3 Q 7 U 2 V j d G l v b j E v U T c g T 3 J k Z X J z X 0 R h d G E v Q 2 h h b m d l Z C B U e X B l L n t Q c m 9 k d W N 0 I F N 1 Y i 1 D Y X R l Z 2 9 y e S w x M H 0 m c X V v d D s s J n F 1 b 3 Q 7 U 2 V j d G l v b j E v U T c g T 3 J k Z X J z X 0 R h d G E v Q 2 h h b m d l Z C B U e X B l L n t Q c m 9 k d W N 0 I E 5 h b W U s M T J 9 J n F 1 b 3 Q 7 L C Z x d W 9 0 O 1 N l Y 3 R p b 2 4 x L 1 E 3 I E 9 y Z G V y c 1 9 E Y X R h L 0 N o Y W 5 n Z W Q g V H l w Z S 5 7 U H J v Z H V j d C B D b 2 5 0 Y W l u Z X I s M T F 9 J n F 1 b 3 Q 7 L C Z x d W 9 0 O 1 N l Y 3 R p b 2 4 x L 1 E 3 I E 9 y Z G V y c 1 9 E Y X R h L 0 N o Y W 5 n Z W Q g V H l w Z T E u e 0 R p c 2 N v d W 5 0 L D J 9 J n F 1 b 3 Q 7 L C Z x d W 9 0 O 1 N l Y 3 R p b 2 4 x L 1 E 3 I E 9 y Z G V y c 1 9 E Y X R h L 0 N o Y W 5 n Z W Q g V H l w Z T I u e 1 V u a X Q g U H J p Y 2 U s M T l 9 J n F 1 b 3 Q 7 L C Z x d W 9 0 O 1 N l Y 3 R p b 2 4 x L 1 E 3 I E 9 y Z G V y c 1 9 E Y X R h L 0 N o Y W 5 n Z W Q g V H l w Z T I u e 1 N o a X B w a W 5 n I E N v c 3 Q s M j B 9 J n F 1 b 3 Q 7 L C Z x d W 9 0 O 1 N l Y 3 R p b 2 4 x L 1 E 3 I E 9 y Z G V y c 1 9 E Y X R h L 0 N o Y W 5 n Z W Q g V H l w Z T E u e 1 B y b 2 R 1 Y 3 Q g Q m F z Z S B N Y X J n a W 4 s M T N 9 J n F 1 b 3 Q 7 L C Z x d W 9 0 O 1 N l Y 3 R p b 2 4 x L 1 E 3 I E 9 y Z G V y c 1 9 E Y X R h L 0 N o Y W 5 n Z W Q g V H l w Z T I u e 1 B y b 2 Z p d C w y M n 0 m c X V v d D s s J n F 1 b 3 Q 7 U 2 V j d G l v b j E v U T c g T 3 J k Z X J z X 0 R h d G E v Q 2 h h b m d l Z C B U e X B l L n t R d W F u d G l 0 e S B v c m R l c m V k I G 5 l d y w y M n 0 m c X V v d D s s J n F 1 b 3 Q 7 U 2 V j d G l v b j E v U T c g T 3 J k Z X J z X 0 R h d G E v Q 2 h h b m d l Z C B U e X B l M i 5 7 U 2 F s Z X M s M j R 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R N y U y M F J l d H V y b n N f R G F 0 Y T w v S X R l b V B h d G g + P C 9 J d G V t T G 9 j Y X R p b 2 4 + P F N 0 Y W J s Z U V u d H J p Z X M + P E V u d H J 5 I F R 5 c G U 9 I k F k Z G V k V G 9 E Y X R h T W 9 k Z W w i I F Z h b H V l P S J s M C I v P j x F b n R y e S B U e X B l P S J C d W Z m Z X J O Z X h 0 U m V m c m V z a C I g V m F s d W U 9 I m w x I i 8 + P E V u d H J 5 I F R 5 c G U 9 I k Z p b G x D b 3 V u d C I g V m F s d W U 9 I m w x N j M 0 I i 8 + P E V u d H J 5 I F R 5 c G U 9 I k Z p b G x F b m F i b G V k I i B W Y W x 1 Z T 0 i b D A i L z 4 8 R W 5 0 c n k g V H l w Z T 0 i R m l s b E V y c m 9 y Q 2 9 k Z S I g V m F s d W U 9 I n N V b m t u b 3 d u I i 8 + P E V u d H J 5 I F R 5 c G U 9 I k Z p b G x F c n J v c k N v d W 5 0 I i B W Y W x 1 Z T 0 i b D A i L z 4 8 R W 5 0 c n k g V H l w Z T 0 i R m l s b E x h c 3 R V c G R h d G V k I i B W Y W x 1 Z T 0 i Z D I w M j Q t M D c t M T R U M T c 6 M j A 6 M D I u O T I 5 M T c 1 N l o i L z 4 8 R W 5 0 c n k g V H l w Z T 0 i R m l s b E N v b H V t b l R 5 c G V z I i B W Y W x 1 Z T 0 i c 0 F 3 W T 0 i L z 4 8 R W 5 0 c n k g V H l w Z T 0 i R m l s b E N v b H V t b k 5 h b W V z I i B W Y W x 1 Z T 0 i c 1 s m c X V v d D t P c m R l c i B J R C Z x d W 9 0 O y w m c X V v d D t T d G F 0 d X M 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R N y B S Z X R 1 c m 5 z X 0 R h d G E v Q 2 h h b m d l Z C B U e X B l L n t P c m R l c i B J R C w w f S Z x d W 9 0 O y w m c X V v d D t T Z W N 0 a W 9 u M S 9 R N y B S Z X R 1 c m 5 z X 0 R h d G E v Q 2 h h b m d l Z C B U e X B l L n t T d G F 0 d X M s M X 0 m c X V v d D t d L C Z x d W 9 0 O 0 N v b H V t b k N v d W 5 0 J n F 1 b 3 Q 7 O j I s J n F 1 b 3 Q 7 S 2 V 5 Q 2 9 s d W 1 u T m F t Z X M m c X V v d D s 6 W 1 0 s J n F 1 b 3 Q 7 Q 2 9 s d W 1 u S W R l b n R p d G l l c y Z x d W 9 0 O z p b J n F 1 b 3 Q 7 U 2 V j d G l v b j E v U T c g U m V 0 d X J u c 1 9 E Y X R h L 0 N o Y W 5 n Z W Q g V H l w Z S 5 7 T 3 J k Z X I g S U Q s M H 0 m c X V v d D s s J n F 1 b 3 Q 7 U 2 V j d G l v b j E v U T c g U m V 0 d X J u c 1 9 E Y X R h L 0 N o Y W 5 n Z W Q g V H l w Z S 5 7 U 3 R h d H V z 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R N y U y M F V z Z X J z X 0 R h d G E 8 L 0 l 0 Z W 1 Q Y X R o P j w v S X R l b U x v Y 2 F 0 a W 9 u P j x T d G F i b G V F b n R y a W V z P j x F b n R y e S B U e X B l P S J B Z G R l Z F R v R G F 0 Y U 1 v Z G V s I i B W Y W x 1 Z T 0 i b D A i L z 4 8 R W 5 0 c n k g V H l w Z T 0 i Q n V m Z m V y T m V 4 d F J l Z n J l c 2 g i I F Z h b H V l P S J s M S I v P j x F b n R y e S B U e X B l P S J G a W x s Q 2 9 1 b n Q i I F Z h b H V l P S J s N C I v P j x F b n R y e S B U e X B l P S J G a W x s R W 5 h Y m x l Z C I g V m F s d W U 9 I m w w I i 8 + P E V u d H J 5 I F R 5 c G U 9 I k Z p b G x F c n J v c k N v Z G U i I F Z h b H V l P S J z V W 5 r b m 9 3 b i I v P j x F b n R y e S B U e X B l P S J G a W x s R X J y b 3 J D b 3 V u d C I g V m F s d W U 9 I m w w I i 8 + P E V u d H J 5 I F R 5 c G U 9 I k Z p b G x M Y X N 0 V X B k Y X R l Z C I g V m F s d W U 9 I m Q y M D I 0 L T A 3 L T E 0 V D E 3 O j M 2 O j U 4 L j g 4 M z Y 0 M j N a I i 8 + P E V u d H J 5 I F R 5 c G U 9 I k Z p b G x D b 2 x 1 b W 5 U e X B l c y I g V m F s d W U 9 I n N C Z 1 k 9 I i 8 + P E V u d H J 5 I F R 5 c G U 9 I k Z p b G x D b 2 x 1 b W 5 O Y W 1 l c y I g V m F s d W U 9 I n N b J n F 1 b 3 Q 7 U m V n a W 9 u J n F 1 b 3 Q 7 L C Z x d W 9 0 O 0 1 h b m F n Z X I 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S Z W x h d G l v b n N o a X B J b m Z v Q 2 9 u d G F p b m V y I i B W Y W x 1 Z T 0 i c 3 s m c X V v d D t j b 2 x 1 b W 5 D b 3 V u d C Z x d W 9 0 O z o y L C Z x d W 9 0 O 2 t l e U N v b H V t b k 5 h b W V z J n F 1 b 3 Q 7 O l t d L C Z x d W 9 0 O 3 F 1 Z X J 5 U m V s Y X R p b 2 5 z a G l w c y Z x d W 9 0 O z p b X S w m c X V v d D t j b 2 x 1 b W 5 J Z G V u d G l 0 a W V z J n F 1 b 3 Q 7 O l s m c X V v d D t T Z W N 0 a W 9 u M S 9 V c 2 V y c y 9 D a G F u Z 2 V k I F R 5 c G U x L n t S Z W d p b 2 4 s M H 0 m c X V v d D s s J n F 1 b 3 Q 7 U 2 V j d G l v b j E v V X N l c n M v Q 2 h h b m d l Z C B U e X B l M S 5 7 T W F u Y W d l c i w x f S Z x d W 9 0 O 1 0 s J n F 1 b 3 Q 7 Q 2 9 s d W 1 u Q 2 9 1 b n Q m c X V v d D s 6 M i w m c X V v d D t L Z X l D b 2 x 1 b W 5 O Y W 1 l c y Z x d W 9 0 O z p b X S w m c X V v d D t D b 2 x 1 b W 5 J Z G V u d G l 0 a W V z J n F 1 b 3 Q 7 O l s m c X V v d D t T Z W N 0 a W 9 u M S 9 V c 2 V y c y 9 D a G F u Z 2 V k I F R 5 c G U x L n t S Z W d p b 2 4 s M H 0 m c X V v d D s s J n F 1 b 3 Q 7 U 2 V j d G l v b j E v V X N l c n M v Q 2 h h b m d l Z C B U e X B l M S 5 7 T W F u Y W d l c i w x 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x I i 8 + P C 9 T d G F i b G V F b n R y a W V z P j w v S X R l b T 4 8 S X R l b T 4 8 S X R l b U x v Y 2 F 0 a W 9 u P j x J d G V t V H l w Z T 5 G b 3 J t d W x h P C 9 J d G V t V H l w Z T 4 8 S X R l b V B h d G g + U 2 V j d G l v b j E v U T c l M j B D Y W x l b m R h c l 9 E Y X R h P C 9 J d G V t U G F 0 a D 4 8 L 0 l 0 Z W 1 M b 2 N h d G l v b j 4 8 U 3 R h Y m x l R W 5 0 c m l l c z 4 8 R W 5 0 c n k g V H l w Z T 0 i Q W R k Z W R U b 0 R h d G F N b 2 R l b C I g V m F s d W U 9 I m w w I i 8 + P E V u d H J 5 I F R 5 c G U 9 I k J 1 Z m Z l c k 5 l e H R S Z W Z y Z X N o I i B W Y W x 1 Z T 0 i b D E i L z 4 8 R W 5 0 c n k g V H l w Z T 0 i R m l s b E N v d W 5 0 I i B W Y W x 1 Z T 0 i b D E 3 O S I v P j x F b n R y e S B U e X B l P S J G a W x s R W 5 h Y m x l Z C I g V m F s d W U 9 I m w w I i 8 + P E V u d H J 5 I F R 5 c G U 9 I k Z p b G x F c n J v c k N v Z G U i I F Z h b H V l P S J z V W 5 r b m 9 3 b i I v P j x F b n R y e S B U e X B l P S J G a W x s R X J y b 3 J D b 3 V u d C I g V m F s d W U 9 I m w w I i 8 + P E V u d H J 5 I F R 5 c G U 9 I k Z p b G x M Y X N 0 V X B k Y X R l Z C I g V m F s d W U 9 I m Q y M D I 0 L T A 3 L T E 1 V D A 1 O j Q w O j M w L j g 2 O T Y 0 O D F a I i 8 + P E V u d H J 5 I F R 5 c G U 9 I k Z p b G x D b 2 x 1 b W 5 U e X B l c y I g V m F s d W U 9 I n N D U V l E Q X d Z S k F 3 P T 0 i L z 4 8 R W 5 0 c n k g V H l w Z T 0 i R m l s b E N v b H V t b k 5 h b W V z I i B W Y W x 1 Z T 0 i c 1 s m c X V v d D t P c m R l c i B E Y X R l J n F 1 b 3 Q 7 L C Z x d W 9 0 O 0 R h e S B O Y W 1 l J n F 1 b 3 Q 7 L C Z x d W 9 0 O 1 d l Z W s g b 2 Y g T W 9 u d G g m c X V v d D s s J n F 1 b 3 Q 7 U X V h c n R l c i Z x d W 9 0 O y w m c X V v d D t N b 2 5 0 a C B O Y W 1 l J n F 1 b 3 Q 7 L C Z x d W 9 0 O 1 N 0 Y X J 0 I G 9 m I E 1 v b n R o J n F 1 b 3 Q 7 L C Z x d W 9 0 O 1 l l Y X I m c X V v d D t d I i 8 + P E V u d H J 5 I F R 5 c G U 9 I k Z p b G x l Z E N v b X B s Z X R l U m V z d W x 0 V G 9 X b 3 J r c 2 h l Z X Q i I F Z h b H V l P S J s M S I v P j x F b n R y e S B U e X B l P S J G a W x s U 3 R h d H V z I i B W Y W x 1 Z T 0 i c 0 N v b X B s Z X R l I i 8 + P E V u d H J 5 I F R 5 c G U 9 I k Z p b G x U Y X J n Z X R O Y W 1 l Q 3 V z d G 9 t a X p l Z C I g V m F s d W U 9 I m w x I i 8 + P E V u d H J 5 I F R 5 c G U 9 I k Z p b G x U b 0 R h d G F N b 2 R l b E V u Y W J s Z W Q i I F Z h b H V l P S J s M C I v P j x F b n R y e S B U e X B l P S J J c 1 B y a X Z h d G U i I F Z h b H V l P S J s M C I v P j x F b n R y e S B U e X B l P S J R d W V y e U l E I i B W Y W x 1 Z T 0 i c z d l N T k 4 Z W Y z L W M 5 M T A t N G E 1 Z i 0 5 Z G Q x L T g 4 N D E y Z G E 2 Y 2 U y N i I v P j x F b n R y e S B U e X B l P S J S Z W x h d G l v b n N o a X B J b m Z v Q 2 9 u d G F p b m V y I i B W Y W x 1 Z T 0 i c 3 s m c X V v d D t j b 2 x 1 b W 5 D b 3 V u d C Z x d W 9 0 O z o 3 L C Z x d W 9 0 O 2 t l e U N v b H V t b k 5 h b W V z J n F 1 b 3 Q 7 O l s m c X V v d D t P c m R l c i B E Y X R l J n F 1 b 3 Q 7 X S w m c X V v d D t x d W V y e V J l b G F 0 a W 9 u c 2 h p c H M m c X V v d D s 6 W 1 0 s J n F 1 b 3 Q 7 Y 2 9 s d W 1 u S W R l b n R p d G l l c y Z x d W 9 0 O z p b J n F 1 b 3 Q 7 U 2 V j d G l v b j E v U T c g Q 2 F s Z W 5 k Y X J f R G F 0 Y S 9 D a G F u Z 2 V k I F R 5 c G U u e 0 9 y Z G V y I E R h d G U s M T l 9 J n F 1 b 3 Q 7 L C Z x d W 9 0 O 1 N l Y 3 R p b 2 4 x L 1 E 3 I E N h b G V u Z G F y X 0 R h d G E v S W 5 z Z X J 0 Z W Q g R G F 5 I E 5 h b W U u e 0 R h e S B O Y W 1 l L D F 9 J n F 1 b 3 Q 7 L C Z x d W 9 0 O 1 N l Y 3 R p b 2 4 x L 1 E 3 I E N h b G V u Z G F y X 0 R h d G E v S W 5 z Z X J 0 Z W Q g V 2 V l a y B v Z i B N b 2 5 0 a C 5 7 V 2 V l a y B v Z i B N b 2 5 0 a C w y f S Z x d W 9 0 O y w m c X V v d D t T Z W N 0 a W 9 u M S 9 R N y B D Y W x l b m R h c l 9 E Y X R h L 0 l u c 2 V y d G V k I F F 1 Y X J 0 Z X I u e 1 F 1 Y X J 0 Z X I s M 3 0 m c X V v d D s s J n F 1 b 3 Q 7 U 2 V j d G l v b j E v U T c g Q 2 F s Z W 5 k Y X J f R G F 0 Y S 9 J b n N l c n R l Z C B N b 2 5 0 a C B O Y W 1 l L n t N b 2 5 0 a C B O Y W 1 l L D R 9 J n F 1 b 3 Q 7 L C Z x d W 9 0 O 1 N l Y 3 R p b 2 4 x L 1 E 3 I E N h b G V u Z G F y X 0 R h d G E v S W 5 z Z X J 0 Z W Q g U 3 R h c n Q g b 2 Y g T W 9 u d G g u e 1 N 0 Y X J 0 I G 9 m I E 1 v b n R o L D Z 9 J n F 1 b 3 Q 7 L C Z x d W 9 0 O 1 N l Y 3 R p b 2 4 x L 1 E 3 I E N h b G V u Z G F y X 0 R h d G E v S W 5 z Z X J 0 Z W Q g W W V h c i 5 7 W W V h c i w 1 f S Z x d W 9 0 O 1 0 s J n F 1 b 3 Q 7 Q 2 9 s d W 1 u Q 2 9 1 b n Q m c X V v d D s 6 N y w m c X V v d D t L Z X l D b 2 x 1 b W 5 O Y W 1 l c y Z x d W 9 0 O z p b J n F 1 b 3 Q 7 T 3 J k Z X I g R G F 0 Z S Z x d W 9 0 O 1 0 s J n F 1 b 3 Q 7 Q 2 9 s d W 1 u S W R l b n R p d G l l c y Z x d W 9 0 O z p b J n F 1 b 3 Q 7 U 2 V j d G l v b j E v U T c g Q 2 F s Z W 5 k Y X J f R G F 0 Y S 9 D a G F u Z 2 V k I F R 5 c G U u e 0 9 y Z G V y I E R h d G U s M T l 9 J n F 1 b 3 Q 7 L C Z x d W 9 0 O 1 N l Y 3 R p b 2 4 x L 1 E 3 I E N h b G V u Z G F y X 0 R h d G E v S W 5 z Z X J 0 Z W Q g R G F 5 I E 5 h b W U u e 0 R h e S B O Y W 1 l L D F 9 J n F 1 b 3 Q 7 L C Z x d W 9 0 O 1 N l Y 3 R p b 2 4 x L 1 E 3 I E N h b G V u Z G F y X 0 R h d G E v S W 5 z Z X J 0 Z W Q g V 2 V l a y B v Z i B N b 2 5 0 a C 5 7 V 2 V l a y B v Z i B N b 2 5 0 a C w y f S Z x d W 9 0 O y w m c X V v d D t T Z W N 0 a W 9 u M S 9 R N y B D Y W x l b m R h c l 9 E Y X R h L 0 l u c 2 V y d G V k I F F 1 Y X J 0 Z X I u e 1 F 1 Y X J 0 Z X I s M 3 0 m c X V v d D s s J n F 1 b 3 Q 7 U 2 V j d G l v b j E v U T c g Q 2 F s Z W 5 k Y X J f R G F 0 Y S 9 J b n N l c n R l Z C B N b 2 5 0 a C B O Y W 1 l L n t N b 2 5 0 a C B O Y W 1 l L D R 9 J n F 1 b 3 Q 7 L C Z x d W 9 0 O 1 N l Y 3 R p b 2 4 x L 1 E 3 I E N h b G V u Z G F y X 0 R h d G E v S W 5 z Z X J 0 Z W Q g U 3 R h c n Q g b 2 Y g T W 9 u d G g u e 1 N 0 Y X J 0 I G 9 m I E 1 v b n R o L D Z 9 J n F 1 b 3 Q 7 L C Z x d W 9 0 O 1 N l Y 3 R p b 2 4 x L 1 E 3 I E N h b G V u Z G F y X 0 R h d G E v S W 5 z Z X J 0 Z W Q g W W V h c i 5 7 W W V h c i w 1 f S Z x d W 9 0 O 1 0 s J n F 1 b 3 Q 7 U m V s Y X R p b 2 5 z a G l w S W 5 m b y Z x d W 9 0 O z p b X X 0 i L z 4 8 R W 5 0 c n k g V H l w Z T 0 i U m V z d W x 0 V H l w Z S I g V m F s d W U 9 I n N U Y W J s Z S I v P j x F b n R y e S B U e X B l P S J O Y X Z p Z 2 F 0 a W 9 u U 3 R l c E 5 h b W U i I F Z h b H V l P S J z T m F 2 a W d h d G l v b i I v P j x F b n R y e S B U e X B l P S J G a W x s T 2 J q Z W N 0 V H l w Z S I g V m F s d W U 9 I n N D b 2 5 u Z W N 0 a W 9 u T 2 5 s e S I v P j x F b n R y e S B U e X B l P S J O Y W 1 l V X B k Y X R l Z E F m d G V y R m l s b C I g V m F s d W U 9 I m w w I i 8 + P E V u d H J 5 I F R 5 c G U 9 I k x v Y W R l Z F R v Q W 5 h b H l z a X N T Z X J 2 a W N l c y I g V m F s d W U 9 I m w w I i 8 + P C 9 T d G F i b G V F b n R y a W V z P j w v S X R l b T 4 8 S X R l b T 4 8 S X R l b U x v Y 2 F 0 a W 9 u P j x J d G V t V H l w Z T 5 G b 3 J t d W x h P C 9 J d G V t V H l w Z T 4 8 S X R l b V B h d G g + U 2 V j d G l v b j E v U T c l M j B P c m R l c n N f R G F 0 Y S 9 T b 3 V y Y 2 U 8 L 0 l 0 Z W 1 Q Y X R o P j w v S X R l b U x v Y 2 F 0 a W 9 u P j x T d G F i b G V F b n R y a W V z L z 4 8 L 0 l 0 Z W 0 + P E l 0 Z W 0 + P E l 0 Z W 1 M b 2 N h d G l v b j 4 8 S X R l b V R 5 c G U + R m 9 y b X V s Y T w v S X R l b V R 5 c G U + P E l 0 Z W 1 Q Y X R o P l N l Y 3 R p b 2 4 x L 1 E 3 J T I w T 3 J k Z X J z X 0 R h d G E v T 3 J k Z X J z X 1 N o Z W V 0 P C 9 J d G V t U G F 0 a D 4 8 L 0 l 0 Z W 1 M b 2 N h d G l v b j 4 8 U 3 R h Y m x l R W 5 0 c m l l c y 8 + P C 9 J d G V t P j x J d G V t P j x J d G V t T G 9 j Y X R p b 2 4 + P E l 0 Z W 1 U e X B l P k Z v c m 1 1 b G E 8 L 0 l 0 Z W 1 U e X B l P j x J d G V t U G F 0 a D 5 T Z W N 0 a W 9 u M S 9 R N y U y M E 9 y Z G V y c 1 9 E Y X R h L 1 B y b 2 1 v d G V k J T I w S G V h Z G V y c z w v S X R l b V B h d G g + P C 9 J d G V t T G 9 j Y X R p b 2 4 + P F N 0 Y W J s Z U V u d H J p Z X M v P j w v S X R l b T 4 8 S X R l b T 4 8 S X R l b U x v Y 2 F 0 a W 9 u P j x J d G V t V H l w Z T 5 G b 3 J t d W x h P C 9 J d G V t V H l w Z T 4 8 S X R l b V B h d G g + U 2 V j d G l v b j E v U T c l M j B P c m R l c n N f R G F 0 Y S 9 D a G F u Z 2 V k J T I w V H l w Z T w v S X R l b V B h d G g + P C 9 J d G V t T G 9 j Y X R p b 2 4 + P F N 0 Y W J s Z U V u d H J p Z X M v P j w v S X R l b T 4 8 S X R l b T 4 8 S X R l b U x v Y 2 F 0 a W 9 u P j x J d G V t V H l w Z T 5 G b 3 J t d W x h P C 9 J d G V t V H l w Z T 4 8 S X R l b V B h d G g + U 2 V j d G l v b j E v U T c l M j B P c m R l c n N f R G F 0 Y S 9 S Z W 1 v d m V k J T I w Q 2 9 s d W 1 u c z w v S X R l b V B h d G g + P C 9 J d G V t T G 9 j Y X R p b 2 4 + P F N 0 Y W J s Z U V u d H J p Z X M v P j w v S X R l b T 4 8 S X R l b T 4 8 S X R l b U x v Y 2 F 0 a W 9 u P j x J d G V t V H l w Z T 5 G b 3 J t d W x h P C 9 J d G V t V H l w Z T 4 8 S X R l b V B h d G g + U 2 V j d G l v b j E v U T c l M j B P c m R l c n N f R G F 0 Y S 9 S Z X B s Y W N l Z C U y M F Z h b H V l P C 9 J d G V t U G F 0 a D 4 8 L 0 l 0 Z W 1 M b 2 N h d G l v b j 4 8 U 3 R h Y m x l R W 5 0 c m l l c y 8 + P C 9 J d G V t P j x J d G V t P j x J d G V t T G 9 j Y X R p b 2 4 + P E l 0 Z W 1 U e X B l P k Z v c m 1 1 b G E 8 L 0 l 0 Z W 1 U e X B l P j x J d G V t U G F 0 a D 5 T Z W N 0 a W 9 u M S 9 R N y U y M E 9 y Z G V y c 1 9 E Y X R h L 0 N o Y W 5 n Z W Q l M j B U e X B l M T w v S X R l b V B h d G g + P C 9 J d G V t T G 9 j Y X R p b 2 4 + P F N 0 Y W J s Z U V u d H J p Z X M v P j w v S X R l b T 4 8 S X R l b T 4 8 S X R l b U x v Y 2 F 0 a W 9 u P j x J d G V t V H l w Z T 5 G b 3 J t d W x h P C 9 J d G V t V H l w Z T 4 8 S X R l b V B h d G g + U 2 V j d G l v b j E v U T c l M j B P c m R l c n N f R G F 0 Y S 9 S Z W 9 y Z G V y Z W Q l M j B D b 2 x 1 b W 5 z P C 9 J d G V t U G F 0 a D 4 8 L 0 l 0 Z W 1 M b 2 N h d G l v b j 4 8 U 3 R h Y m x l R W 5 0 c m l l c y 8 + P C 9 J d G V t P j x J d G V t P j x J d G V t T G 9 j Y X R p b 2 4 + P E l 0 Z W 1 U e X B l P k Z v c m 1 1 b G E 8 L 0 l 0 Z W 1 U e X B l P j x J d G V t U G F 0 a D 5 T Z W N 0 a W 9 u M S 9 R N y U y M E 9 y Z G V y c 1 9 E Y X R h L 1 J l b m F t Z W Q l M j B D b 2 x 1 b W 5 z P C 9 J d G V t U G F 0 a D 4 8 L 0 l 0 Z W 1 M b 2 N h d G l v b j 4 8 U 3 R h Y m x l R W 5 0 c m l l c y 8 + P C 9 J d G V t P j x J d G V t P j x J d G V t T G 9 j Y X R p b 2 4 + P E l 0 Z W 1 U e X B l P k Z v c m 1 1 b G E 8 L 0 l 0 Z W 1 U e X B l P j x J d G V t U G F 0 a D 5 T Z W N 0 a W 9 u M S 9 R N y U y M E 9 y Z G V y c 1 9 E Y X R h L 0 N o Y W 5 n Z W Q l M j B U e X B l M j w v S X R l b V B h d G g + P C 9 J d G V t T G 9 j Y X R p b 2 4 + P F N 0 Y W J s Z U V u d H J p Z X M v P j w v S X R l b T 4 8 S X R l b T 4 8 S X R l b U x v Y 2 F 0 a W 9 u P j x J d G V t V H l w Z T 5 G b 3 J t d W x h P C 9 J d G V t V H l w Z T 4 8 S X R l b V B h d G g + U 2 V j d G l v b j E v U T c l M j B P c m R l c n N f R G F 0 Y S 9 B Z G R l Z C U y M E N 1 c 3 R v b T w v S X R l b V B h d G g + P C 9 J d G V t T G 9 j Y X R p b 2 4 + P F N 0 Y W J s Z U V u d H J p Z X M v P j w v S X R l b T 4 8 S X R l b T 4 8 S X R l b U x v Y 2 F 0 a W 9 u P j x J d G V t V H l w Z T 5 G b 3 J t d W x h P C 9 J d G V t V H l w Z T 4 8 S X R l b V B h d G g + U 2 V j d G l v b j E v U T c l M j B P c m R l c n N f R G F 0 Y S 9 D a G F u Z 2 V k J T I w V H l w Z T M 8 L 0 l 0 Z W 1 Q Y X R o P j w v S X R l b U x v Y 2 F 0 a W 9 u P j x T d G F i b G V F b n R y a W V z L z 4 8 L 0 l 0 Z W 0 + P E l 0 Z W 0 + P E l 0 Z W 1 M b 2 N h d G l v b j 4 8 S X R l b V R 5 c G U + R m 9 y b X V s Y T w v S X R l b V R 5 c G U + P E l 0 Z W 1 Q Y X R o P l N l Y 3 R p b 2 4 x L 1 E 3 J T I w T 3 J k Z X J z X 0 R h d G E v S W 5 z Z X J 0 Z W Q l M j B E Y X l z P C 9 J d G V t U G F 0 a D 4 8 L 0 l 0 Z W 1 M b 2 N h d G l v b j 4 8 U 3 R h Y m x l R W 5 0 c m l l c y 8 + P C 9 J d G V t P j x J d G V t P j x J d G V t T G 9 j Y X R p b 2 4 + P E l 0 Z W 1 U e X B l P k Z v c m 1 1 b G E 8 L 0 l 0 Z W 1 U e X B l P j x J d G V t U G F 0 a D 5 T Z W N 0 a W 9 u M S 9 R N y U y M E 9 y Z G V y c 1 9 E Y X R h L 1 J l b W 9 2 Z W Q l M j B D b 2 x 1 b W 5 z M T w v S X R l b V B h d G g + P C 9 J d G V t T G 9 j Y X R p b 2 4 + P F N 0 Y W J s Z U V u d H J p Z X M v P j w v S X R l b T 4 8 S X R l b T 4 8 S X R l b U x v Y 2 F 0 a W 9 u P j x J d G V t V H l w Z T 5 G b 3 J t d W x h P C 9 J d G V t V H l w Z T 4 8 S X R l b V B h d G g + U 2 V j d G l v b j E v U T c l M j B P c m R l c n N f R G F 0 Y S 9 S Z W 5 h b W V k J T I w Q 2 9 s d W 1 u c z E 8 L 0 l 0 Z W 1 Q Y X R o P j w v S X R l b U x v Y 2 F 0 a W 9 u P j x T d G F i b G V F b n R y a W V z L z 4 8 L 0 l 0 Z W 0 + P E l 0 Z W 0 + P E l 0 Z W 1 M b 2 N h d G l v b j 4 8 S X R l b V R 5 c G U + R m 9 y b X V s Y T w v S X R l b V R 5 c G U + P E l 0 Z W 1 Q Y X R o P l N l Y 3 R p b 2 4 x L 1 E 3 J T I w T 3 J k Z X J z X 0 R h d G E v U m V v c m R l c m V k J T I w Q 2 9 s d W 1 u c z E 8 L 0 l 0 Z W 1 Q Y X R o P j w v S X R l b U x v Y 2 F 0 a W 9 u P j x T d G F i b G V F b n R y a W V z L z 4 8 L 0 l 0 Z W 0 + P E l 0 Z W 0 + P E l 0 Z W 1 M b 2 N h d G l v b j 4 8 S X R l b V R 5 c G U + R m 9 y b X V s Y T w v S X R l b V R 5 c G U + P E l 0 Z W 1 Q Y X R o P l N l Y 3 R p b 2 4 x L 1 E 3 J T I w U m V 0 d X J u c 1 9 E Y X R h L 1 N v d X J j Z T w v S X R l b V B h d G g + P C 9 J d G V t T G 9 j Y X R p b 2 4 + P F N 0 Y W J s Z U V u d H J p Z X M v P j w v S X R l b T 4 8 S X R l b T 4 8 S X R l b U x v Y 2 F 0 a W 9 u P j x J d G V t V H l w Z T 5 G b 3 J t d W x h P C 9 J d G V t V H l w Z T 4 8 S X R l b V B h d G g + U 2 V j d G l v b j E v U T c l M j B S Z X R 1 c m 5 z X 0 R h d G E v U m V 0 d X J u c 1 9 T a G V l d D w v S X R l b V B h d G g + P C 9 J d G V t T G 9 j Y X R p b 2 4 + P F N 0 Y W J s Z U V u d H J p Z X M v P j w v S X R l b T 4 8 S X R l b T 4 8 S X R l b U x v Y 2 F 0 a W 9 u P j x J d G V t V H l w Z T 5 G b 3 J t d W x h P C 9 J d G V t V H l w Z T 4 8 S X R l b V B h d G g + U 2 V j d G l v b j E v U T c l M j B S Z X R 1 c m 5 z X 0 R h d G E v U H J v b W 9 0 Z W Q l M j B I Z W F k Z X J z P C 9 J d G V t U G F 0 a D 4 8 L 0 l 0 Z W 1 M b 2 N h d G l v b j 4 8 U 3 R h Y m x l R W 5 0 c m l l c y 8 + P C 9 J d G V t P j x J d G V t P j x J d G V t T G 9 j Y X R p b 2 4 + P E l 0 Z W 1 U e X B l P k Z v c m 1 1 b G E 8 L 0 l 0 Z W 1 U e X B l P j x J d G V t U G F 0 a D 5 T Z W N 0 a W 9 u M S 9 R N y U y M F J l d H V y b n N f R G F 0 Y S 9 D a G F u Z 2 V k J T I w V H l w Z T w v S X R l b V B h d G g + P C 9 J d G V t T G 9 j Y X R p b 2 4 + P F N 0 Y W J s Z U V u d H J p Z X M v P j w v S X R l b T 4 8 S X R l b T 4 8 S X R l b U x v Y 2 F 0 a W 9 u P j x J d G V t V H l w Z T 5 G b 3 J t d W x h P C 9 J d G V t V H l w Z T 4 8 S X R l b V B h d G g + U 2 V j d G l v b j E v U T c l M j B V c 2 V y c 1 9 E Y X R h L 1 N v d X J j Z T w v S X R l b V B h d G g + P C 9 J d G V t T G 9 j Y X R p b 2 4 + P F N 0 Y W J s Z U V u d H J p Z X M v P j w v S X R l b T 4 8 S X R l b T 4 8 S X R l b U x v Y 2 F 0 a W 9 u P j x J d G V t V H l w Z T 5 G b 3 J t d W x h P C 9 J d G V t V H l w Z T 4 8 S X R l b V B h d G g + U 2 V j d G l v b j E v U T c l M j B V c 2 V y c 1 9 E Y X R h L 1 V z Z X J z X 1 N o Z W V 0 P C 9 J d G V t U G F 0 a D 4 8 L 0 l 0 Z W 1 M b 2 N h d G l v b j 4 8 U 3 R h Y m x l R W 5 0 c m l l c y 8 + P C 9 J d G V t P j x J d G V t P j x J d G V t T G 9 j Y X R p b 2 4 + P E l 0 Z W 1 U e X B l P k Z v c m 1 1 b G E 8 L 0 l 0 Z W 1 U e X B l P j x J d G V t U G F 0 a D 5 T Z W N 0 a W 9 u M S 9 R N y U y M F V z Z X J z X 0 R h d G E v Q 2 h h b m d l Z C U y M F R 5 c G U 8 L 0 l 0 Z W 1 Q Y X R o P j w v S X R l b U x v Y 2 F 0 a W 9 u P j x T d G F i b G V F b n R y a W V z L z 4 8 L 0 l 0 Z W 0 + P E l 0 Z W 0 + P E l 0 Z W 1 M b 2 N h d G l v b j 4 8 S X R l b V R 5 c G U + R m 9 y b X V s Y T w v S X R l b V R 5 c G U + P E l 0 Z W 1 Q Y X R o P l N l Y 3 R p b 2 4 x L 1 E 3 J T I w V X N l c n N f R G F 0 Y S 9 Q c m 9 t b 3 R l Z C U y M E h l Y W R l c n M 8 L 0 l 0 Z W 1 Q Y X R o P j w v S X R l b U x v Y 2 F 0 a W 9 u P j x T d G F i b G V F b n R y a W V z L z 4 8 L 0 l 0 Z W 0 + P E l 0 Z W 0 + P E l 0 Z W 1 M b 2 N h d G l v b j 4 8 S X R l b V R 5 c G U + R m 9 y b X V s Y T w v S X R l b V R 5 c G U + P E l 0 Z W 1 Q Y X R o P l N l Y 3 R p b 2 4 x L 1 E 3 J T I w V X N l c n N f R G F 0 Y S 9 D a G F u Z 2 V k J T I w V H l w Z T E 8 L 0 l 0 Z W 1 Q Y X R o P j w v S X R l b U x v Y 2 F 0 a W 9 u P j x T d G F i b G V F b n R y a W V z L z 4 8 L 0 l 0 Z W 0 + P E l 0 Z W 0 + P E l 0 Z W 1 M b 2 N h d G l v b j 4 8 S X R l b V R 5 c G U + R m 9 y b X V s Y T w v S X R l b V R 5 c G U + P E l 0 Z W 1 Q Y X R o P l N l Y 3 R p b 2 4 x L 1 E 3 J T I w Q 2 F s Z W 5 k Y X J f R G F 0 Y S 9 T b 3 V y Y 2 U 8 L 0 l 0 Z W 1 Q Y X R o P j w v S X R l b U x v Y 2 F 0 a W 9 u P j x T d G F i b G V F b n R y a W V z L z 4 8 L 0 l 0 Z W 0 + P E l 0 Z W 0 + P E l 0 Z W 1 M b 2 N h d G l v b j 4 8 S X R l b V R 5 c G U + R m 9 y b X V s Y T w v S X R l b V R 5 c G U + P E l 0 Z W 1 Q Y X R o P l N l Y 3 R p b 2 4 x L 1 E 3 J T I w Q 2 F s Z W 5 k Y X J f R G F 0 Y S 9 P c m R l c n N f U 2 h l Z X Q 8 L 0 l 0 Z W 1 Q Y X R o P j w v S X R l b U x v Y 2 F 0 a W 9 u P j x T d G F i b G V F b n R y a W V z L z 4 8 L 0 l 0 Z W 0 + P E l 0 Z W 0 + P E l 0 Z W 1 M b 2 N h d G l v b j 4 8 S X R l b V R 5 c G U + R m 9 y b X V s Y T w v S X R l b V R 5 c G U + P E l 0 Z W 1 Q Y X R o P l N l Y 3 R p b 2 4 x L 1 E 3 J T I w Q 2 F s Z W 5 k Y X J f R G F 0 Y S 9 Q c m 9 t b 3 R l Z C U y M E h l Y W R l c n M 8 L 0 l 0 Z W 1 Q Y X R o P j w v S X R l b U x v Y 2 F 0 a W 9 u P j x T d G F i b G V F b n R y a W V z L z 4 8 L 0 l 0 Z W 0 + P E l 0 Z W 0 + P E l 0 Z W 1 M b 2 N h d G l v b j 4 8 S X R l b V R 5 c G U + R m 9 y b X V s Y T w v S X R l b V R 5 c G U + P E l 0 Z W 1 Q Y X R o P l N l Y 3 R p b 2 4 x L 1 E 3 J T I w Q 2 F s Z W 5 k Y X J f R G F 0 Y S 9 D a G F u Z 2 V k J T I w V H l w Z T w v S X R l b V B h d G g + P C 9 J d G V t T G 9 j Y X R p b 2 4 + P F N 0 Y W J s Z U V u d H J p Z X M v P j w v S X R l b T 4 8 S X R l b T 4 8 S X R l b U x v Y 2 F 0 a W 9 u P j x J d G V t V H l w Z T 5 G b 3 J t d W x h P C 9 J d G V t V H l w Z T 4 8 S X R l b V B h d G g + U 2 V j d G l v b j E v U T c l M j B D Y W x l b m R h c l 9 E Y X R h L 1 J l b W 9 2 Z W Q l M j B D b 2 x 1 b W 5 z P C 9 J d G V t U G F 0 a D 4 8 L 0 l 0 Z W 1 M b 2 N h d G l v b j 4 8 U 3 R h Y m x l R W 5 0 c m l l c y 8 + P C 9 J d G V t P j x J d G V t P j x J d G V t T G 9 j Y X R p b 2 4 + P E l 0 Z W 1 U e X B l P k Z v c m 1 1 b G E 8 L 0 l 0 Z W 1 U e X B l P j x J d G V t U G F 0 a D 5 T Z W N 0 a W 9 u M S 9 R N y U y M E N h b G V u Z G F y X 0 R h d G E v U m V w b G F j Z W Q l M j B W Y W x 1 Z T w v S X R l b V B h d G g + P C 9 J d G V t T G 9 j Y X R p b 2 4 + P F N 0 Y W J s Z U V u d H J p Z X M v P j w v S X R l b T 4 8 S X R l b T 4 8 S X R l b U x v Y 2 F 0 a W 9 u P j x J d G V t V H l w Z T 5 G b 3 J t d W x h P C 9 J d G V t V H l w Z T 4 8 S X R l b V B h d G g + U 2 V j d G l v b j E v U T c l M j B D Y W x l b m R h c l 9 E Y X R h L 0 N o Y W 5 n Z W Q l M j B U e X B l M T w v S X R l b V B h d G g + P C 9 J d G V t T G 9 j Y X R p b 2 4 + P F N 0 Y W J s Z U V u d H J p Z X M v P j w v S X R l b T 4 8 S X R l b T 4 8 S X R l b U x v Y 2 F 0 a W 9 u P j x J d G V t V H l w Z T 5 G b 3 J t d W x h P C 9 J d G V t V H l w Z T 4 8 S X R l b V B h d G g + U 2 V j d G l v b j E v U T c l M j B D Y W x l b m R h c l 9 E Y X R h L 1 J l b 3 J k Z X J l Z C U y M E N v b H V t b n M 8 L 0 l 0 Z W 1 Q Y X R o P j w v S X R l b U x v Y 2 F 0 a W 9 u P j x T d G F i b G V F b n R y a W V z L z 4 8 L 0 l 0 Z W 0 + P E l 0 Z W 0 + P E l 0 Z W 1 M b 2 N h d G l v b j 4 8 S X R l b V R 5 c G U + R m 9 y b X V s Y T w v S X R l b V R 5 c G U + P E l 0 Z W 1 Q Y X R o P l N l Y 3 R p b 2 4 x L 1 E 3 J T I w Q 2 F s Z W 5 k Y X J f R G F 0 Y S 9 S Z W 5 h b W V k J T I w Q 2 9 s d W 1 u c z w v S X R l b V B h d G g + P C 9 J d G V t T G 9 j Y X R p b 2 4 + P F N 0 Y W J s Z U V u d H J p Z X M v P j w v S X R l b T 4 8 S X R l b T 4 8 S X R l b U x v Y 2 F 0 a W 9 u P j x J d G V t V H l w Z T 5 G b 3 J t d W x h P C 9 J d G V t V H l w Z T 4 8 S X R l b V B h d G g + U 2 V j d G l v b j E v U T c l M j B D Y W x l b m R h c l 9 E Y X R h L 0 N o Y W 5 n Z W Q l M j B U e X B l M j w v S X R l b V B h d G g + P C 9 J d G V t T G 9 j Y X R p b 2 4 + P F N 0 Y W J s Z U V u d H J p Z X M v P j w v S X R l b T 4 8 S X R l b T 4 8 S X R l b U x v Y 2 F 0 a W 9 u P j x J d G V t V H l w Z T 5 G b 3 J t d W x h P C 9 J d G V t V H l w Z T 4 8 S X R l b V B h d G g + U 2 V j d G l v b j E v U T c l M j B D Y W x l b m R h c l 9 E Y X R h L 0 F k Z G V k J T I w Q 3 V z d G 9 t P C 9 J d G V t U G F 0 a D 4 8 L 0 l 0 Z W 1 M b 2 N h d G l v b j 4 8 U 3 R h Y m x l R W 5 0 c m l l c y 8 + P C 9 J d G V t P j x J d G V t P j x J d G V t T G 9 j Y X R p b 2 4 + P E l 0 Z W 1 U e X B l P k Z v c m 1 1 b G E 8 L 0 l 0 Z W 1 U e X B l P j x J d G V t U G F 0 a D 5 T Z W N 0 a W 9 u M S 9 R N y U y M E N h b G V u Z G F y X 0 R h d G E v Q 2 h h b m d l Z C U y M F R 5 c G U z P C 9 J d G V t U G F 0 a D 4 8 L 0 l 0 Z W 1 M b 2 N h d G l v b j 4 8 U 3 R h Y m x l R W 5 0 c m l l c y 8 + P C 9 J d G V t P j x J d G V t P j x J d G V t T G 9 j Y X R p b 2 4 + P E l 0 Z W 1 U e X B l P k Z v c m 1 1 b G E 8 L 0 l 0 Z W 1 U e X B l P j x J d G V t U G F 0 a D 5 T Z W N 0 a W 9 u M S 9 R N y U y M E N h b G V u Z G F y X 0 R h d G E v S W 5 z Z X J 0 Z W Q l M j B E Y X l z P C 9 J d G V t U G F 0 a D 4 8 L 0 l 0 Z W 1 M b 2 N h d G l v b j 4 8 U 3 R h Y m x l R W 5 0 c m l l c y 8 + P C 9 J d G V t P j x J d G V t P j x J d G V t T G 9 j Y X R p b 2 4 + P E l 0 Z W 1 U e X B l P k Z v c m 1 1 b G E 8 L 0 l 0 Z W 1 U e X B l P j x J d G V t U G F 0 a D 5 T Z W N 0 a W 9 u M S 9 R N y U y M E N h b G V u Z G F y X 0 R h d G E v U m V t b 3 Z l Z C U y M E N v b H V t b n M x P C 9 J d G V t U G F 0 a D 4 8 L 0 l 0 Z W 1 M b 2 N h d G l v b j 4 8 U 3 R h Y m x l R W 5 0 c m l l c y 8 + P C 9 J d G V t P j x J d G V t P j x J d G V t T G 9 j Y X R p b 2 4 + P E l 0 Z W 1 U e X B l P k Z v c m 1 1 b G E 8 L 0 l 0 Z W 1 U e X B l P j x J d G V t U G F 0 a D 5 T Z W N 0 a W 9 u M S 9 R N y U y M E N h b G V u Z G F y X 0 R h d G E v U m V u Y W 1 l Z C U y M E N v b H V t b n M x P C 9 J d G V t U G F 0 a D 4 8 L 0 l 0 Z W 1 M b 2 N h d G l v b j 4 8 U 3 R h Y m x l R W 5 0 c m l l c y 8 + P C 9 J d G V t P j x J d G V t P j x J d G V t T G 9 j Y X R p b 2 4 + P E l 0 Z W 1 U e X B l P k Z v c m 1 1 b G E 8 L 0 l 0 Z W 1 U e X B l P j x J d G V t U G F 0 a D 5 T Z W N 0 a W 9 u M S 9 R N y U y M E N h b G V u Z G F y X 0 R h d G E v U m V v c m R l c m V k J T I w Q 2 9 s d W 1 u c z E 8 L 0 l 0 Z W 1 Q Y X R o P j w v S X R l b U x v Y 2 F 0 a W 9 u P j x T d G F i b G V F b n R y a W V z L z 4 8 L 0 l 0 Z W 0 + P E l 0 Z W 0 + P E l 0 Z W 1 M b 2 N h d G l v b j 4 8 S X R l b V R 5 c G U + R m 9 y b X V s Y T w v S X R l b V R 5 c G U + P E l 0 Z W 1 Q Y X R o P l N l Y 3 R p b 2 4 x L 1 E 3 J T I w Q 2 F s Z W 5 k Y X J f R G F 0 Y S 9 S Z W 1 v d m V k J T I w T 3 R o Z X I l M j B D b 2 x 1 b W 5 z P C 9 J d G V t U G F 0 a D 4 8 L 0 l 0 Z W 1 M b 2 N h d G l v b j 4 8 U 3 R h Y m x l R W 5 0 c m l l c y 8 + P C 9 J d G V t P j x J d G V t P j x J d G V t T G 9 j Y X R p b 2 4 + P E l 0 Z W 1 U e X B l P k Z v c m 1 1 b G E 8 L 0 l 0 Z W 1 U e X B l P j x J d G V t U G F 0 a D 5 T Z W N 0 a W 9 u M S 9 R N y U y M E N h b G V u Z G F y X 0 R h d G E v U m V t b 3 Z l Z C U y M E N v b H V t b n M y P C 9 J d G V t U G F 0 a D 4 8 L 0 l 0 Z W 1 M b 2 N h d G l v b j 4 8 U 3 R h Y m x l R W 5 0 c m l l c y 8 + P C 9 J d G V t P j x J d G V t P j x J d G V t T G 9 j Y X R p b 2 4 + P E l 0 Z W 1 U e X B l P k Z v c m 1 1 b G E 8 L 0 l 0 Z W 1 U e X B l P j x J d G V t U G F 0 a D 5 T Z W N 0 a W 9 u M S 9 R N y U y M E N h b G V u Z G F y X 0 R h d G E v U m V t b 3 Z l Z C U y M E R 1 c G x p Y 2 F 0 Z X M 8 L 0 l 0 Z W 1 Q Y X R o P j w v S X R l b U x v Y 2 F 0 a W 9 u P j x T d G F i b G V F b n R y a W V z L z 4 8 L 0 l 0 Z W 0 + P E l 0 Z W 0 + P E l 0 Z W 1 M b 2 N h d G l v b j 4 8 S X R l b V R 5 c G U + R m 9 y b X V s Y T w v S X R l b V R 5 c G U + P E l 0 Z W 1 Q Y X R o P l N l Y 3 R p b 2 4 x L 1 E 3 J T I w Q 2 F s Z W 5 k Y X J f R G F 0 Y S 9 J b n N l c n R l Z C U y M E R h e S U y M E 5 h b W U 8 L 0 l 0 Z W 1 Q Y X R o P j w v S X R l b U x v Y 2 F 0 a W 9 u P j x T d G F i b G V F b n R y a W V z L z 4 8 L 0 l 0 Z W 0 + P E l 0 Z W 0 + P E l 0 Z W 1 M b 2 N h d G l v b j 4 8 S X R l b V R 5 c G U + R m 9 y b X V s Y T w v S X R l b V R 5 c G U + P E l 0 Z W 1 Q Y X R o P l N l Y 3 R p b 2 4 x L 1 E 3 J T I w Q 2 F s Z W 5 k Y X J f R G F 0 Y S 9 J b n N l c n R l Z C U y M F d l Z W s l M j B v Z i U y M E 1 v b n R o P C 9 J d G V t U G F 0 a D 4 8 L 0 l 0 Z W 1 M b 2 N h d G l v b j 4 8 U 3 R h Y m x l R W 5 0 c m l l c y 8 + P C 9 J d G V t P j x J d G V t P j x J d G V t T G 9 j Y X R p b 2 4 + P E l 0 Z W 1 U e X B l P k Z v c m 1 1 b G E 8 L 0 l 0 Z W 1 U e X B l P j x J d G V t U G F 0 a D 5 T Z W N 0 a W 9 u M S 9 R N y U y M E N h b G V u Z G F y X 0 R h d G E v S W 5 z Z X J 0 Z W Q l M j B R d W F y d G V y P C 9 J d G V t U G F 0 a D 4 8 L 0 l 0 Z W 1 M b 2 N h d G l v b j 4 8 U 3 R h Y m x l R W 5 0 c m l l c y 8 + P C 9 J d G V t P j x J d G V t P j x J d G V t T G 9 j Y X R p b 2 4 + P E l 0 Z W 1 U e X B l P k Z v c m 1 1 b G E 8 L 0 l 0 Z W 1 U e X B l P j x J d G V t U G F 0 a D 5 T Z W N 0 a W 9 u M S 9 R N y U y M E N h b G V u Z G F y X 0 R h d G E v S W 5 z Z X J 0 Z W Q l M j B N b 2 5 0 a C U y M E 5 h b W U 8 L 0 l 0 Z W 1 Q Y X R o P j w v S X R l b U x v Y 2 F 0 a W 9 u P j x T d G F i b G V F b n R y a W V z L z 4 8 L 0 l 0 Z W 0 + P E l 0 Z W 0 + P E l 0 Z W 1 M b 2 N h d G l v b j 4 8 S X R l b V R 5 c G U + R m 9 y b X V s Y T w v S X R l b V R 5 c G U + P E l 0 Z W 1 Q Y X R o P l N l Y 3 R p b 2 4 x L 1 E 3 J T I w Q 2 F s Z W 5 k Y X J f R G F 0 Y S 9 J b n N l c n R l Z C U y M F l l Y X I 8 L 0 l 0 Z W 1 Q Y X R o P j w v S X R l b U x v Y 2 F 0 a W 9 u P j x T d G F i b G V F b n R y a W V z L z 4 8 L 0 l 0 Z W 0 + P E l 0 Z W 0 + P E l 0 Z W 1 M b 2 N h d G l v b j 4 8 S X R l b V R 5 c G U + R m 9 y b X V s Y T w v S X R l b V R 5 c G U + P E l 0 Z W 1 Q Y X R o P l N l Y 3 R p b 2 4 x L 1 E 3 J T I w Q 2 F s Z W 5 k Y X J f R G F 0 Y S 9 J b n N l c n R l Z C U y M F N 0 Y X J 0 J T I w b 2 Y l M j B N b 2 5 0 a D w v S X R l b V B h d G g + P C 9 J d G V t T G 9 j Y X R p b 2 4 + P F N 0 Y W J s Z U V u d H J p Z X M v P j w v S X R l b T 4 8 S X R l b T 4 8 S X R l b U x v Y 2 F 0 a W 9 u P j x J d G V t V H l w Z T 5 G b 3 J t d W x h P C 9 J d G V t V H l w Z T 4 8 S X R l b V B h d G g + U 2 V j d G l v b j E v U T c l M j B D Y W x l b m R h c l 9 E Y X R h L 1 J l b 3 J k Z X J l Z C U y M E N v b H V t b n M y P C 9 J d G V t U G F 0 a D 4 8 L 0 l 0 Z W 1 M b 2 N h d G l v b j 4 8 U 3 R h Y m x l R W 5 0 c m l l c y 8 + P C 9 J d G V t P j x J d G V t P j x J d G V t T G 9 j Y X R p b 2 4 + P E l 0 Z W 1 U e X B l P k F s b E Z v c m 1 1 b G F z P C 9 J d G V t V H l w Z T 4 8 S X R l b V B h d G g + P C 9 J d G V t U G F 0 a D 4 8 L 0 l 0 Z W 1 M b 2 N h d G l v b j 4 8 U 3 R h Y m x l R W 5 0 c m l l c z 4 8 R W 5 0 c n k g V H l w Z T 0 i U X V l c n l H c m 9 1 c H M i I F Z h b H V l P S J z Q U F B Q U F B P T 0 i L z 4 8 R W 5 0 c n k g V H l w Z T 0 i U m V s Y X R p b 2 5 z a G l w c y I g V m F s d W U 9 I n N B Q U F B Q U E 9 P S I v P j w v U 3 R h Y m x l R W 5 0 c m l l c z 4 8 L 0 l 0 Z W 0 + P C 9 J d G V t c z 4 8 L 0 x v Y 2 F s U G F j a 2 F n Z U 1 l d G F k Y X R h R m l s Z T 4 W A A A A U E s F B g A A A A A A A A A A A A A A A A A A A A A A A C Y B A A A B A A A A 0 I y d 3 w E V 0 R G M e g D A T 8 K X 6 w E A A A C Z Q x X c D P W y R L Z T 0 L j M v j J o A A A A A A I A A A A A A B B m A A A A A Q A A I A A A A N 0 9 + / A D Q o 1 j 0 B r 5 + 2 m G n v k 1 g G l r v I R O F r h m v q B 6 S 1 3 x A A A A A A 6 A A A A A A g A A I A A A A P 8 G x m Z 3 3 m C N y t i P t 4 d a O q v k V + q F F r g + 5 n U T c t d p V h l N U A A A A K d + e N 9 F e z p a 7 1 G 9 H 7 g r z E U 3 5 V b v / j N m o 4 o N 4 o m A 5 3 a T J H A f 9 P Y j H 8 P 4 9 K u z g j 9 L G e t T 8 E X X L l H x 7 Y l g c T a S l T n k F y q D R L H E n I f 8 j d f H 4 w D C Q A A A A J Q D E H x m J j E 2 2 w D M A 4 g m f b 0 2 g l x l w V D i 3 / n 8 p C 2 b y 8 v i R H 2 F c T F O v x V F k g S 8 D p F T u E K h 3 n b R c m S j I 6 v k W u j K h y 0 = < / D a t a M a s h u p > 
</file>

<file path=customXml/item35.xml>��< ? x m l   v e r s i o n = " 1 . 0 "   e n c o d i n g = " U T F - 1 6 " ? > < G e m i n i   x m l n s = " h t t p : / / g e m i n i / p i v o t c u s t o m i z a t i o n / T a b l e X M L _ Q 7   U s e r s _ D a t a     2 _ 8 9 2 8 e 0 f 0 - 6 b 1 c - 4 c 0 e - a 7 7 5 - 8 5 1 9 7 f b 0 9 8 a 6 " > < C u s t o m C o n t e n t   x m l n s = " h t t p : / / g e m i n i / p i v o t c u s t o m i z a t i o n / T a b l e X M L _ Q 7   U s e r s _ D a t a   2 _ 8 9 2 8 e 0 f 0 - 6 b 1 c - 4 c 0 e - a 7 7 5 - 8 5 1 9 7 f b 0 9 8 a 6 " > < ! [ 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6.xml>��< ? x m l   v e r s i o n = " 1 . 0 "   e n c o d i n g = " U T F - 1 6 " ? > < G e m i n i   x m l n s = " h t t p : / / g e m i n i / p i v o t c u s t o m i z a t i o n / f 2 e 6 3 a e 7 - 4 d 3 1 - 4 a f f - a e 0 8 - 4 0 4 5 d 4 a 8 a c 0 d " > < 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37.xml>��< ? x m l   v e r s i o n = " 1 . 0 "   e n c o d i n g = " U T F - 1 6 " ? > < G e m i n i   x m l n s = " h t t p : / / g e m i n i / p i v o t c u s t o m i z a t i o n / T a b l e X M L _ Q 7   U s e r s _ D a t a     2 _ 8 9 2 8 e 0 f 0 - 6 b 1 c - 4 c 0 e - a 7 7 5 - 8 5 1 9 7 f b 0 9 8 a 6 " > < C u s t o m C o n t e n t   x m l n s = " h t t p : / / g e m i n i / p i v o t c u s t o m i z a t i o n / T a b l e X M L _ Q 7   U s e r s _ D a t a   2 _ 8 9 2 8 e 0 f 0 - 6 b 1 c - 4 c 0 e - a 7 7 5 - 8 5 1 9 7 f b 0 9 8 a 6 " > < ! [ 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38.xml>��< ? x m l   v e r s i o n = " 1 . 0 "   e n c o d i n g = " U T F - 1 6 " ? > < G e m i n i   x m l n s = " h t t p : / / g e m i n i / p i v o t c u s t o m i z a t i o n / T a b l e X M L _ Q 7 _ O r d e r s _ D a t a " > < 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 I D < / s t r i n g > < / k e y > < v a l u e > < i n t > 1 1 1 < / i n t > < / v a l u e > < / i t e m > < i t e m > < k e y > < s t r i n g > O r d e r   P r i o r i t y < / s t r i n g > < / k e y > < v a l u e > < i n t > 1 5 0 < / i n t > < / v a l u e > < / i t e m > < i t e m > < k e y > < s t r i n g > S h i p   M o d e < / s t r i n g > < / k e y > < v a l u e > < i n t > 1 2 5 < / i n t > < / v a l u e > < / i t e m > < i t e m > < k e y > < s t r i n g > O r d e r   D a t e < / s t r i n g > < / k e y > < v a l u e > < i n t > 1 7 5 < / i n t > < / v a l u e > < / i t e m > < i t e m > < k e y > < s t r i n g > S h i p   D a t e < / s t r i n g > < / k e y > < v a l u e > < i n t > 1 1 6 < / i n t > < / v a l u e > < / i t e m > < i t e m > < k e y > < s t r i n g > D e l i v e r y   T i m e < / s t r i n g > < / k e y > < v a l u e > < i n t > 1 4 7 < / i n t > < / v a l u e > < / i t e m > < i t e m > < k e y > < s t r i n g > C u s t o m e r   I D < / s t r i n g > < / k e y > < v a l u e > < i n t > 1 4 0 < / i n t > < / v a l u e > < / i t e m > < i t e m > < k e y > < s t r i n g > C u s t o m e r   N a m e < / s t r i n g > < / k e y > < v a l u e > < i n t > 1 6 7 < / i n t > < / v a l u e > < / i t e m > < i t e m > < k e y > < s t r i n g > C u s t o m e r   S e g m e n t < / s t r i n g > < / k e y > < v a l u e > < i n t > 1 8 9 < / 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 P r o d u c t   C a t e g o r y < / s t r i n g > < / k e y > < v a l u e > < i n t > 1 7 7 < / i n t > < / v a l u e > < / i t e m > < i t e m > < k e y > < s t r i n g > P r o d u c t   S u b - C a t e g o r y < / s t r i n g > < / k e y > < v a l u e > < i n t > 2 1 2 < / i n t > < / v a l u e > < / i t e m > < i t e m > < k e y > < s t r i n g > P r o d u c t   N a m e < / s t r i n g > < / k e y > < v a l u e > < i n t > 1 5 3 < / i n t > < / v a l u e > < / i t e m > < i t e m > < k e y > < s t r i n g > P r o d u c t   C o n t a i n e r < / s t r i n g > < / k e y > < v a l u e > < i n t > 1 8 3 < / i n t > < / v a l u e > < / i t e m > < i t e m > < k e y > < s t r i n g > D i s c o u n t < / s t r i n g > < / k e y > < v a l u e > < i n t > 1 1 1 < / i n t > < / v a l u e > < / i t e m > < i t e m > < k e y > < s t r i n g > U n i t   P r i c e < / s t r i n g > < / k e y > < v a l u e > < i n t > 1 1 7 < / i n t > < / v a l u e > < / i t e m > < i t e m > < k e y > < s t r i n g > S h i p p i n g   C o s t < / s t r i n g > < / k e y > < v a l u e > < i n t > 1 4 7 < / i n t > < / v a l u e > < / i t e m > < i t e m > < k e y > < s t r i n g > P r o d u c t   B a s e   M a r g i n < / s t r i n g > < / k e y > < v a l u e > < i n t > 2 0 3 < / i n t > < / v a l u e > < / i t e m > < i t e m > < k e y > < s t r i n g > P r o f i t < / s t r i n g > < / k e y > < v a l u e > < i n t > 8 6 < / i n t > < / v a l u e > < / i t e m > < i t e m > < k e y > < s t r i n g > Q u a n t i t y   O r d e r e d < / s t r i n g > < / k e y > < v a l u e > < i n t > 1 8 0 < / i n t > < / v a l u e > < / i t e m > < i t e m > < k e y > < s t r i n g > S a l e s < / s t r i n g > < / k e y > < v a l u e > < i n t > 8 2 < / i n t > < / v a l u e > < / i t e m > < / C o l u m n W i d t h s > < C o l u m n D i s p l a y I n d e x > < i t e m > < k e y > < s t r i n g > R o w   I D < / s t r i n g > < / k e y > < v a l u e > < i n t > 0 < / i n t > < / v a l u e > < / i t e m > < i t e m > < k e y > < s t r i n g > O r d e r   I D < / s t r i n g > < / k e y > < v a l u e > < i n t > 1 < / i n t > < / v a l u e > < / i t e m > < i t e m > < k e y > < s t r i n g > O r d e r   P r i o r i t y < / s t r i n g > < / k e y > < v a l u e > < i n t > 2 < / i n t > < / v a l u e > < / i t e m > < i t e m > < k e y > < s t r i n g > S h i p   M o d e < / s t r i n g > < / k e y > < v a l u e > < i n t > 3 < / i n t > < / v a l u e > < / i t e m > < i t e m > < k e y > < s t r i n g > O r d e r   D a t e < / s t r i n g > < / k e y > < v a l u e > < i n t > 4 < / i n t > < / v a l u e > < / i t e m > < i t e m > < k e y > < s t r i n g > S h i p   D a t e < / s t r i n g > < / k e y > < v a l u e > < i n t > 5 < / i n t > < / v a l u e > < / i t e m > < i t e m > < k e y > < s t r i n g > D e l i v e r y   T i m e < / s t r i n g > < / k e y > < v a l u e > < i n t > 6 < / i n t > < / v a l u e > < / i t e m > < i t e m > < k e y > < s t r i n g > C u s t o m e r   I D < / s t r i n g > < / k e y > < v a l u e > < i n t > 7 < / i n t > < / v a l u e > < / i t e m > < i t e m > < k e y > < s t r i n g > C u s t o m e r   N a m e < / s t r i n g > < / k e y > < v a l u e > < i n t > 8 < / i n t > < / v a l u e > < / i t e m > < i t e m > < k e y > < s t r i n g > C u s t o m e r   S e g m e n t < / s t r i n g > < / k e y > < v a l u e > < i n t > 9 < / i n t > < / v a l u e > < / i t e m > < i t e m > < k e y > < s t r i n g > C o u n t r y < / s t r i n g > < / k e y > < v a l u e > < i n t > 1 0 < / i n t > < / v a l u e > < / i t e m > < i t e m > < k e y > < s t r i n g > R e g i o n < / s t r i n g > < / k e y > < v a l u e > < i n t > 1 1 < / i n t > < / v a l u e > < / i t e m > < i t e m > < k e y > < s t r i n g > S t a t e   o r   P r o v i n c e < / s t r i n g > < / k e y > < v a l u e > < i n t > 1 2 < / i n t > < / v a l u e > < / i t e m > < i t e m > < k e y > < s t r i n g > C i t y < / s t r i n g > < / k e y > < v a l u e > < i n t > 1 3 < / i n t > < / v a l u e > < / i t e m > < i t e m > < k e y > < s t r i n g > P o s t a l   C o d e < / s t r i n g > < / k e y > < v a l u e > < i n t > 1 4 < / i n t > < / v a l u e > < / i t e m > < i t e m > < k e y > < s t r i n g > P r o d u c t   C a t e g o r y < / s t r i n g > < / k e y > < v a l u e > < i n t > 1 5 < / i n t > < / v a l u e > < / i t e m > < i t e m > < k e y > < s t r i n g > P r o d u c t   S u b - C a t e g o r y < / s t r i n g > < / k e y > < v a l u e > < i n t > 1 6 < / i n t > < / v a l u e > < / i t e m > < i t e m > < k e y > < s t r i n g > P r o d u c t   N a m e < / s t r i n g > < / k e y > < v a l u e > < i n t > 1 7 < / i n t > < / v a l u e > < / i t e m > < i t e m > < k e y > < s t r i n g > P r o d u c t   C o n t a i n e r < / s t r i n g > < / k e y > < v a l u e > < i n t > 1 8 < / i n t > < / v a l u e > < / i t e m > < i t e m > < k e y > < s t r i n g > D i s c o u n t < / s t r i n g > < / k e y > < v a l u e > < i n t > 1 9 < / i n t > < / v a l u e > < / i t e m > < i t e m > < k e y > < s t r i n g > U n i t   P r i c e < / s t r i n g > < / k e y > < v a l u e > < i n t > 2 0 < / i n t > < / v a l u e > < / i t e m > < i t e m > < k e y > < s t r i n g > S h i p p i n g   C o s t < / s t r i n g > < / k e y > < v a l u e > < i n t > 2 1 < / i n t > < / v a l u e > < / i t e m > < i t e m > < k e y > < s t r i n g > P r o d u c t   B a s e   M a r g i n < / s t r i n g > < / k e y > < v a l u e > < i n t > 2 2 < / i n t > < / v a l u e > < / i t e m > < i t e m > < k e y > < s t r i n g > P r o f i t < / s t r i n g > < / k e y > < v a l u e > < i n t > 2 3 < / i n t > < / v a l u e > < / i t e m > < i t e m > < k e y > < s t r i n g > Q u a n t i t y   O r d e r e d < / s t r i n g > < / k e y > < v a l u e > < i n t > 2 4 < / i n t > < / v a l u e > < / i t e m > < i t e m > < k e y > < s t r i n g > S a l e s < / s t r i n g > < / k e y > < v a l u e > < i n t > 2 5 < / i n t > < / v a l u e > < / i t e m > < / C o l u m n D i s p l a y I n d e x > < C o l u m n F r o z e n   / > < C o l u m n C h e c k e d   / > < C o l u m n F i l t e r   / > < S e l e c t i o n F i l t e r   / > < F i l t e r P a r a m e t e r s   / > < I s S o r t D e s c e n d i n g > f a l s e < / I s S o r t D e s c e n d i n g > < / T a b l e W i d g e t G r i d S e r i a l i z a t i o n > ] ] > < / C u s t o m C o n t e n t > < / G e m i n i > 
</file>

<file path=customXml/item39.xml>��< ? x m l   v e r s i o n = " 1 . 0 "   e n c o d i n g = " U T F - 1 6 " ? > < G e m i n i   x m l n s = " h t t p : / / g e m i n i / p i v o t c u s t o m i z a t i o n / C l i e n t W i n d o w X M L " > < C u s t o m C o n t e n t > < ! [ C D A T A [ Q 7 _ U s e r s _ D a t a ] ] > < / C u s t o m C o n t e n t > < / G e m i n i > 
</file>

<file path=customXml/item4.xml>��< ? x m l   v e r s i o n = " 1 . 0 "   e n c o d i n g = " U T F - 1 6 " ? > < G e m i n i   x m l n s = " h t t p : / / g e m i n i / p i v o t c u s t o m i z a t i o n / 5 9 8 7 a a d e - 3 e c 8 - 4 e 4 5 - 8 9 4 3 - 9 1 1 c 2 4 3 a a 5 e 3 " > < 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0.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 Q 7   R e t u r n s _ D a t a 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  R e t u r n s _ D a t a 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 C o l u m n s \ S t a t u s 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V i e w S t a t e s > < / D i a g r a m M a n a g e r . S e r i a l i z a b l e D i a g r a m > < D i a g r a m M a n a g e r . S e r i a l i z a b l e D i a g r a m > < A d a p t e r   i : t y p e = " M e a s u r e D i a g r a m S a n d b o x A d a p t e r " > < T a b l e N a m e > Q 7   U s e r s _ D a t a 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  U s e r s _ D a t a 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D i a g r a m M a n a g e r . S e r i a l i z a b l e D i a g r a m > < A d a p t e r   i : t y p e = " M e a s u r e D i a g r a m S a n d b o x A d a p t e r " > < T a b l e N a m e > Q 7   C a l e n d e r _ D a t a     2 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  C a l e n d e r _ D a t a     2 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 C o l u m n s \ D a y   N a m e < / K e y > < / D i a g r a m O b j e c t K e y > < D i a g r a m O b j e c t K e y > < K e y > C o l u m n s \ S t a r t   o f   W e e k < / K e y > < / D i a g r a m O b j e c t K e y > < D i a g r a m O b j e c t K e y > < K e y > C o l u m n s \ S t a r t   o f   M o n t h < / K e y > < / D i a g r a m O b j e c t K e y > < D i a g r a m O b j e c t K e y > < K e y > C o l u m n s \ M o n t h   N a m e < / K e y > < / D i a g r a m O b j e c t K e y > < D i a g r a m O b j e c t K e y > < K e y > C o l u m n s \ Q u a r t e r < / 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C o l u m n > 6 < / C o l u m n > < L a y e d O u t > t r u e < / L a y e d O u t > < / a : V a l u e > < / a : K e y V a l u e O f D i a g r a m O b j e c t K e y a n y T y p e z b w N T n L X > < a : K e y V a l u e O f D i a g r a m O b j e c t K e y a n y T y p e z b w N T n L X > < a : K e y > < K e y > C o l u m n s \ D a y   N a m e < / K e y > < / a : K e y > < a : V a l u e   i : t y p e = " M e a s u r e G r i d N o d e V i e w S t a t e " > < L a y e d O u t > t r u e < / L a y e d O u t > < / a : V a l u e > < / a : K e y V a l u e O f D i a g r a m O b j e c t K e y a n y T y p e z b w N T n L X > < a : K e y V a l u e O f D i a g r a m O b j e c t K e y a n y T y p e z b w N T n L X > < a : K e y > < K e y > C o l u m n s \ S t a r t   o f   W e e k < / K e y > < / a : K e y > < a : V a l u e   i : t y p e = " M e a s u r e G r i d N o d e V i e w S t a t e " > < C o l u m n > 1 < / C o l u m n > < L a y e d O u t > t r u e < / L a y e d O u t > < / a : V a l u e > < / a : K e y V a l u e O f D i a g r a m O b j e c t K e y a n y T y p e z b w N T n L X > < a : K e y V a l u e O f D i a g r a m O b j e c t K e y a n y T y p e z b w N T n L X > < a : K e y > < K e y > C o l u m n s \ S t a r t   o f   M o n t h < / K e y > < / a : K e y > < a : V a l u e   i : t y p e = " M e a s u r e G r i d N o d e V i e w S t a t e " > < C o l u m n > 2 < / C o l u m n > < L a y e d O u t > t r u e < / L a y e d O u t > < / a : V a l u e > < / a : K e y V a l u e O f D i a g r a m O b j e c t K e y a n y T y p e z b w N T n L X > < a : K e y V a l u e O f D i a g r a m O b j e c t K e y a n y T y p e z b w N T n L X > < a : K e y > < K e y > C o l u m n s \ M o n t h   N a m e < / K e y > < / a : K e y > < a : V a l u e   i : t y p e = " M e a s u r e G r i d N o d e V i e w S t a t e " > < C o l u m n > 3 < / C o l u m n > < L a y e d O u t > t r u e < / L a y e d O u t > < / a : V a l u e > < / a : K e y V a l u e O f D i a g r a m O b j e c t K e y a n y T y p e z b w N T n L X > < a : K e y V a l u e O f D i a g r a m O b j e c t K e y a n y T y p e z b w N T n L X > < a : K e y > < K e y > C o l u m n s \ Q u a r t e r < / 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 Q 7 _ C a l e n d a r _ D a t a 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 Q 7 _ C a l e n d a r _ D a t a 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 C o l u m n s \ D a y   N a m e < / K e y > < / D i a g r a m O b j e c t K e y > < D i a g r a m O b j e c t K e y > < K e y > C o l u m n s \ W e e k   o f   M o n t h < / K e y > < / D i a g r a m O b j e c t K e y > < D i a g r a m O b j e c t K e y > < K e y > C o l u m n s \ Q u a r t e r < / K e y > < / D i a g r a m O b j e c t K e y > < D i a g r a m O b j e c t K e y > < K e y > C o l u m n s \ M o n t h   N a m e < / 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 C o l u m n s \ D a y   N a m e < / K e y > < / a : K e y > < a : V a l u e   i : t y p e = " M e a s u r e G r i d N o d e V i e w S t a t e " > < C o l u m n > 1 < / C o l u m n > < L a y e d O u t > t r u e < / L a y e d O u t > < / a : V a l u e > < / a : K e y V a l u e O f D i a g r a m O b j e c t K e y a n y T y p e z b w N T n L X > < a : K e y V a l u e O f D i a g r a m O b j e c t K e y a n y T y p e z b w N T n L X > < a : K e y > < K e y > C o l u m n s \ W e e k   o f   M o n t h < / K e y > < / a : K e y > < a : V a l u e   i : t y p e = " M e a s u r e G r i d N o d e V i e w S t a t e " > < C o l u m n > 2 < / C o l u m n > < L a y e d O u t > t r u e < / L a y e d O u t > < / a : V a l u e > < / a : K e y V a l u e O f D i a g r a m O b j e c t K e y a n y T y p e z b w N T n L X > < a : K e y V a l u e O f D i a g r a m O b j e c t K e y a n y T y p e z b w N T n L X > < a : K e y > < K e y > C o l u m n s \ Q u a r t e r < / K e y > < / a : K e y > < a : V a l u e   i : t y p e = " M e a s u r e G r i d N o d e V i e w S t a t e " > < C o l u m n > 3 < / C o l u m n > < L a y e d O u t > t r u e < / L a y e d O u t > < / a : V a l u e > < / a : K e y V a l u e O f D i a g r a m O b j e c t K e y a n y T y p e z b w N T n L X > < a : K e y V a l u e O f D i a g r a m O b j e c t K e y a n y T y p e z b w N T n L X > < a : K e y > < K e y > C o l u m n s \ M o n t h   N a m e < / K e y > < / a : K e y > < a : V a l u e   i : t y p e = " M e a s u r e G r i d N o d e V i e w S t a t e " > < C o l u m n > 4 < / C o l u m n > < L a y e d O u t > t r u e < / L a y e d O u t > < / a : V a l u e > < / a : K e y V a l u e O f D i a g r a m O b j e c t K e y a n y T y p e z b w N T n L X > < a : K e y V a l u e O f D i a g r a m O b j e c t K e y a n y T y p e z b w N T n L X > < a : K e y > < K e y > C o l u m n s \ Y e a r < / K e y > < / a : K e y > < a : V a l u e   i : t y p e = " M e a s u r e G r i d N o d e V i e w S t a t e " > < C o l u m n > 5 < / C o l u m n > < L a y e d O u t > t r u e < / L a y e d O u t > < / a : V a l u e > < / a : K e y V a l u e O f D i a g r a m O b j e c t K e y a n y T y p e z b w N T n L X > < / V i e w S t a t e s > < / D i a g r a m M a n a g e r . S e r i a l i z a b l e D i a g r a m > < D i a g r a m M a n a g e r . S e r i a l i z a b l e D i a g r a m > < A d a p t e r   i : t y p e = " M e a s u r e D i a g r a m S a n d b o x A d a p t e r " > < T a b l e N a m e > Q 7 _ R e t u r n s _ D a t a 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 Q 7 _ R e t u r n s _ D a t a 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 C o l u m n s \ O r d e r   I D < / K e y > < / D i a g r a m O b j e c t K e y > < D i a g r a m O b j e c t K e y > < K e y > C o l u m n s \ S t a t u s < / 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 C o l u m n s \ O r d e r   I D < / K e y > < / a : K e y > < a : V a l u e   i : t y p e = " M e a s u r e G r i d N o d e V i e w S t a t e " > < L a y e d O u t > t r u e < / L a y e d O u t > < / a : V a l u e > < / a : K e y V a l u e O f D i a g r a m O b j e c t K e y a n y T y p e z b w N T n L X > < a : K e y V a l u e O f D i a g r a m O b j e c t K e y a n y T y p e z b w N T n L X > < a : K e y > < K e y > C o l u m n s \ S t a t u s < / K e y > < / a : K e y > < a : V a l u e   i : t y p e = " M e a s u r e G r i d N o d e V i e w S t a t e " > < C o l u m n > 1 < / 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 T a g s \ T a b l e s \ & l t ; T a b l e s \ Q 7 _ O r d e r s _ D a t a & g t ; < / K e y > < / D i a g r a m O b j e c t K e y > < D i a g r a m O b j e c t K e y > < K e y > D y n a m i c   T a g s \ T a b l e s \ & l t ; T a b l e s \ Q 7 _ R e t u r n s _ D a t a & g t ; < / K e y > < / D i a g r a m O b j e c t K e y > < D i a g r a m O b j e c t K e y > < K e y > D y n a m i c   T a g s \ T a b l e s \ & l t ; T a b l e s \ Q 7 _ U s e r s _ D a t a & g t ; < / K e y > < / D i a g r a m O b j e c t K e y > < D i a g r a m O b j e c t K e y > < K e y > D y n a m i c   T a g s \ T a b l e s \ & l t ; T a b l e s \ Q 7 _ C a l e n d a r _ D a t a & g t ; < / K e y > < / D i a g r a m O b j e c t K e y > < D i a g r a m O b j e c t K e y > < K e y > T a b l e s \ Q 7 _ O r d e r s _ D a t a < / K e y > < / D i a g r a m O b j e c t K e y > < D i a g r a m O b j e c t K e y > < K e y > T a b l e s \ Q 7 _ O r d e r s _ D a t a \ C o l u m n s \ R o w   I D < / K e y > < / D i a g r a m O b j e c t K e y > < D i a g r a m O b j e c t K e y > < K e y > T a b l e s \ Q 7 _ O r d e r s _ D a t a \ C o l u m n s \ O r d e r   I D < / K e y > < / D i a g r a m O b j e c t K e y > < D i a g r a m O b j e c t K e y > < K e y > T a b l e s \ Q 7 _ O r d e r s _ D a t a \ C o l u m n s \ O r d e r   P r i o r i t y < / K e y > < / D i a g r a m O b j e c t K e y > < D i a g r a m O b j e c t K e y > < K e y > T a b l e s \ Q 7 _ O r d e r s _ D a t a \ C o l u m n s \ S h i p   M o d e < / K e y > < / D i a g r a m O b j e c t K e y > < D i a g r a m O b j e c t K e y > < K e y > T a b l e s \ Q 7 _ O r d e r s _ D a t a \ C o l u m n s \ O r d e r   D a t e < / K e y > < / D i a g r a m O b j e c t K e y > < D i a g r a m O b j e c t K e y > < K e y > T a b l e s \ Q 7 _ O r d e r s _ D a t a \ C o l u m n s \ S h i p   D a t e < / K e y > < / D i a g r a m O b j e c t K e y > < D i a g r a m O b j e c t K e y > < K e y > T a b l e s \ Q 7 _ O r d e r s _ D a t a \ C o l u m n s \ D e l i v e r y   T i m e < / K e y > < / D i a g r a m O b j e c t K e y > < D i a g r a m O b j e c t K e y > < K e y > T a b l e s \ Q 7 _ O r d e r s _ D a t a \ C o l u m n s \ C u s t o m e r   I D < / K e y > < / D i a g r a m O b j e c t K e y > < D i a g r a m O b j e c t K e y > < K e y > T a b l e s \ Q 7 _ O r d e r s _ D a t a \ C o l u m n s \ C u s t o m e r   N a m e < / K e y > < / D i a g r a m O b j e c t K e y > < D i a g r a m O b j e c t K e y > < K e y > T a b l e s \ Q 7 _ O r d e r s _ D a t a \ C o l u m n s \ C u s t o m e r   S e g m e n t < / K e y > < / D i a g r a m O b j e c t K e y > < D i a g r a m O b j e c t K e y > < K e y > T a b l e s \ Q 7 _ O r d e r s _ D a t a \ C o l u m n s \ C o u n t r y < / K e y > < / D i a g r a m O b j e c t K e y > < D i a g r a m O b j e c t K e y > < K e y > T a b l e s \ Q 7 _ O r d e r s _ D a t a \ C o l u m n s \ R e g i o n < / K e y > < / D i a g r a m O b j e c t K e y > < D i a g r a m O b j e c t K e y > < K e y > T a b l e s \ Q 7 _ O r d e r s _ D a t a \ C o l u m n s \ S t a t e   o r   P r o v i n c e < / K e y > < / D i a g r a m O b j e c t K e y > < D i a g r a m O b j e c t K e y > < K e y > T a b l e s \ Q 7 _ O r d e r s _ D a t a \ C o l u m n s \ C i t y < / K e y > < / D i a g r a m O b j e c t K e y > < D i a g r a m O b j e c t K e y > < K e y > T a b l e s \ Q 7 _ O r d e r s _ D a t a \ C o l u m n s \ P o s t a l   C o d e < / K e y > < / D i a g r a m O b j e c t K e y > < D i a g r a m O b j e c t K e y > < K e y > T a b l e s \ Q 7 _ O r d e r s _ D a t a \ C o l u m n s \ P r o d u c t   C a t e g o r y < / K e y > < / D i a g r a m O b j e c t K e y > < D i a g r a m O b j e c t K e y > < K e y > T a b l e s \ Q 7 _ O r d e r s _ D a t a \ C o l u m n s \ P r o d u c t   S u b - C a t e g o r y < / K e y > < / D i a g r a m O b j e c t K e y > < D i a g r a m O b j e c t K e y > < K e y > T a b l e s \ Q 7 _ O r d e r s _ D a t a \ C o l u m n s \ P r o d u c t   N a m e < / K e y > < / D i a g r a m O b j e c t K e y > < D i a g r a m O b j e c t K e y > < K e y > T a b l e s \ Q 7 _ O r d e r s _ D a t a \ C o l u m n s \ P r o d u c t   C o n t a i n e r < / K e y > < / D i a g r a m O b j e c t K e y > < D i a g r a m O b j e c t K e y > < K e y > T a b l e s \ Q 7 _ O r d e r s _ D a t a \ C o l u m n s \ D i s c o u n t < / K e y > < / D i a g r a m O b j e c t K e y > < D i a g r a m O b j e c t K e y > < K e y > T a b l e s \ Q 7 _ O r d e r s _ D a t a \ C o l u m n s \ U n i t   P r i c e < / K e y > < / D i a g r a m O b j e c t K e y > < D i a g r a m O b j e c t K e y > < K e y > T a b l e s \ Q 7 _ O r d e r s _ D a t a \ C o l u m n s \ S h i p p i n g   C o s t < / K e y > < / D i a g r a m O b j e c t K e y > < D i a g r a m O b j e c t K e y > < K e y > T a b l e s \ Q 7 _ O r d e r s _ D a t a \ C o l u m n s \ P r o d u c t   B a s e   M a r g i n < / K e y > < / D i a g r a m O b j e c t K e y > < D i a g r a m O b j e c t K e y > < K e y > T a b l e s \ Q 7 _ O r d e r s _ D a t a \ C o l u m n s \ P r o f i t < / K e y > < / D i a g r a m O b j e c t K e y > < D i a g r a m O b j e c t K e y > < K e y > T a b l e s \ Q 7 _ O r d e r s _ D a t a \ C o l u m n s \ Q u a n t i t y   O r d e r e d < / K e y > < / D i a g r a m O b j e c t K e y > < D i a g r a m O b j e c t K e y > < K e y > T a b l e s \ Q 7 _ O r d e r s _ D a t a \ C o l u m n s \ S a l e s < / K e y > < / D i a g r a m O b j e c t K e y > < D i a g r a m O b j e c t K e y > < K e y > T a b l e s \ Q 7 _ O r d e r s _ D a t a \ M e a s u r e s \ T o t a l   O r d e r s < / K e y > < / D i a g r a m O b j e c t K e y > < D i a g r a m O b j e c t K e y > < K e y > T a b l e s \ Q 7 _ O r d e r s _ D a t a \ M e a s u r e s \ T o t a l   R e v e n u e < / K e y > < / D i a g r a m O b j e c t K e y > < D i a g r a m O b j e c t K e y > < K e y > T a b l e s \ Q 7 _ O r d e r s _ D a t a \ M e a s u r e s \ T o t a l   S a l e s < / K e y > < / D i a g r a m O b j e c t K e y > < D i a g r a m O b j e c t K e y > < K e y > T a b l e s \ Q 7 _ O r d e r s _ D a t a \ M e a s u r e s \ T o t a l   P r o f i t < / K e y > < / D i a g r a m O b j e c t K e y > < D i a g r a m O b j e c t K e y > < K e y > T a b l e s \ Q 7 _ O r d e r s _ D a t a \ M e a s u r e s \ A v e r a g e   O r d e r   V a l u e < / K e y > < / D i a g r a m O b j e c t K e y > < D i a g r a m O b j e c t K e y > < K e y > T a b l e s \ Q 7 _ O r d e r s _ D a t a \ M e a s u r e s \ R e t u r n   R a t e < / K e y > < / D i a g r a m O b j e c t K e y > < D i a g r a m O b j e c t K e y > < K e y > T a b l e s \ Q 7 _ O r d e r s _ D a t a \ M e a s u r e s \ R e t u r n s   C o u n t < / K e y > < / D i a g r a m O b j e c t K e y > < D i a g r a m O b j e c t K e y > < K e y > T a b l e s \ Q 7 _ O r d e r s _ D a t a \ M e a s u r e s \ T o t a l   S a l e s   i n   P r e v   P e r i o d < / K e y > < / D i a g r a m O b j e c t K e y > < D i a g r a m O b j e c t K e y > < K e y > T a b l e s \ Q 7 _ O r d e r s _ D a t a \ M e a s u r e s \ P e r c e n t a g e   o f   P r o f i t < / K e y > < / D i a g r a m O b j e c t K e y > < D i a g r a m O b j e c t K e y > < K e y > T a b l e s \ Q 7 _ O r d e r s _ D a t a \ M e a s u r e s \ T o t a l   E x p e n s e < / K e y > < / D i a g r a m O b j e c t K e y > < D i a g r a m O b j e c t K e y > < K e y > T a b l e s \ Q 7 _ O r d e r s _ D a t a \ M e a s u r e s \ S u m   o f   Q u a n t i t y   O r d e r e d < / K e y > < / D i a g r a m O b j e c t K e y > < D i a g r a m O b j e c t K e y > < K e y > T a b l e s \ Q 7 _ O r d e r s _ D a t a \ S u m   o f   Q u a n t i t y   O r d e r e d \ A d d i t i o n a l   I n f o \ I m p l i c i t   M e a s u r e < / K e y > < / D i a g r a m O b j e c t K e y > < D i a g r a m O b j e c t K e y > < K e y > T a b l e s \ Q 7 _ O r d e r s _ D a t a \ M e a s u r e s \ S u m   o f   D i s c o u n t < / K e y > < / D i a g r a m O b j e c t K e y > < D i a g r a m O b j e c t K e y > < K e y > T a b l e s \ Q 7 _ O r d e r s _ D a t a \ S u m   o f   D i s c o u n t \ A d d i t i o n a l   I n f o \ I m p l i c i t   M e a s u r e < / K e y > < / D i a g r a m O b j e c t K e y > < D i a g r a m O b j e c t K e y > < K e y > T a b l e s \ Q 7 _ O r d e r s _ D a t a \ M e a s u r e s \ A v e r a g e   o f   D i s c o u n t < / K e y > < / D i a g r a m O b j e c t K e y > < D i a g r a m O b j e c t K e y > < K e y > T a b l e s \ Q 7 _ O r d e r s _ D a t a \ A v e r a g e   o f   D i s c o u n t \ A d d i t i o n a l   I n f o \ I m p l i c i t   M e a s u r e < / K e y > < / D i a g r a m O b j e c t K e y > < D i a g r a m O b j e c t K e y > < K e y > T a b l e s \ Q 7 _ O r d e r s _ D a t a \ M e a s u r e s \ S u m   o f   D e l i v e r y   T i m e < / K e y > < / D i a g r a m O b j e c t K e y > < D i a g r a m O b j e c t K e y > < K e y > T a b l e s \ Q 7 _ O r d e r s _ D a t a \ S u m   o f   D e l i v e r y   T i m e \ A d d i t i o n a l   I n f o \ I m p l i c i t   M e a s u r e < / K e y > < / D i a g r a m O b j e c t K e y > < D i a g r a m O b j e c t K e y > < K e y > T a b l e s \ Q 7 _ O r d e r s _ D a t a \ M e a s u r e s \ A v e r a g e   o f   D e l i v e r y   T i m e < / K e y > < / D i a g r a m O b j e c t K e y > < D i a g r a m O b j e c t K e y > < K e y > T a b l e s \ Q 7 _ O r d e r s _ D a t a \ A v e r a g e   o f   D e l i v e r y   T i m e \ A d d i t i o n a l   I n f o \ I m p l i c i t   M e a s u r e < / K e y > < / D i a g r a m O b j e c t K e y > < D i a g r a m O b j e c t K e y > < K e y > T a b l e s \ Q 7 _ O r d e r s _ D a t a \ M e a s u r e s \ S u m   o f   P r o d u c t   B a s e   M a r g i n < / K e y > < / D i a g r a m O b j e c t K e y > < D i a g r a m O b j e c t K e y > < K e y > T a b l e s \ Q 7 _ O r d e r s _ D a t a \ S u m   o f   P r o d u c t   B a s e   M a r g i n \ A d d i t i o n a l   I n f o \ I m p l i c i t   M e a s u r e < / K e y > < / D i a g r a m O b j e c t K e y > < D i a g r a m O b j e c t K e y > < K e y > T a b l e s \ Q 7 _ O r d e r s _ D a t a \ M e a s u r e s \ A v e r a g e   o f   P r o d u c t   B a s e   M a r g i n < / K e y > < / D i a g r a m O b j e c t K e y > < D i a g r a m O b j e c t K e y > < K e y > T a b l e s \ Q 7 _ O r d e r s _ D a t a \ A v e r a g e   o f   P r o d u c t   B a s e   M a r g i n \ A d d i t i o n a l   I n f o \ I m p l i c i t   M e a s u r e < / K e y > < / D i a g r a m O b j e c t K e y > < D i a g r a m O b j e c t K e y > < K e y > T a b l e s \ Q 7 _ O r d e r s _ D a t a \ M e a s u r e s \ C o u n t   o f   S h i p   D a t e < / K e y > < / D i a g r a m O b j e c t K e y > < D i a g r a m O b j e c t K e y > < K e y > T a b l e s \ Q 7 _ O r d e r s _ D a t a \ C o u n t   o f   S h i p   D a t e \ A d d i t i o n a l   I n f o \ I m p l i c i t   M e a s u r e < / K e y > < / D i a g r a m O b j e c t K e y > < D i a g r a m O b j e c t K e y > < K e y > T a b l e s \ Q 7 _ O r d e r s _ D a t a \ M e a s u r e s \ A v e r a g e   o f   S h i p   D a t e < / K e y > < / D i a g r a m O b j e c t K e y > < D i a g r a m O b j e c t K e y > < K e y > T a b l e s \ Q 7 _ O r d e r s _ D a t a \ A v e r a g e   o f   S h i p   D a t e \ A d d i t i o n a l   I n f o \ I m p l i c i t   M e a s u r e < / K e y > < / D i a g r a m O b j e c t K e y > < D i a g r a m O b j e c t K e y > < K e y > T a b l e s \ Q 7 _ O r d e r s _ D a t a \ M e a s u r e s \ C o u n t   o f   Q u a n t i t y   O r d e r e d < / K e y > < / D i a g r a m O b j e c t K e y > < D i a g r a m O b j e c t K e y > < K e y > T a b l e s \ Q 7 _ O r d e r s _ D a t a \ C o u n t   o f   Q u a n t i t y   O r d e r e d \ A d d i t i o n a l   I n f o \ I m p l i c i t   M e a s u r e < / K e y > < / D i a g r a m O b j e c t K e y > < D i a g r a m O b j e c t K e y > < K e y > T a b l e s \ Q 7 _ O r d e r s _ D a t a \ M e a s u r e s \ C o u n t   o f   P r o d u c t   S u b - C a t e g o r y < / K e y > < / D i a g r a m O b j e c t K e y > < D i a g r a m O b j e c t K e y > < K e y > T a b l e s \ Q 7 _ O r d e r s _ D a t a \ C o u n t   o f   P r o d u c t   S u b - C a t e g o r y \ A d d i t i o n a l   I n f o \ I m p l i c i t   M e a s u r e < / K e y > < / D i a g r a m O b j e c t K e y > < D i a g r a m O b j e c t K e y > < K e y > T a b l e s \ Q 7 _ O r d e r s _ D a t a \ M e a s u r e s \ C o u n t   o f   P r o d u c t   C o n t a i n e r < / K e y > < / D i a g r a m O b j e c t K e y > < D i a g r a m O b j e c t K e y > < K e y > T a b l e s \ Q 7 _ O r d e r s _ D a t a \ C o u n t   o f   P r o d u c t   C o n t a i n e r \ A d d i t i o n a l   I n f o \ I m p l i c i t   M e a s u r e < / K e y > < / D i a g r a m O b j e c t K e y > < D i a g r a m O b j e c t K e y > < K e y > T a b l e s \ Q 7 _ O r d e r s _ D a t a \ M e a s u r e s \ S u m   o f   S h i p p i n g   C o s t < / K e y > < / D i a g r a m O b j e c t K e y > < D i a g r a m O b j e c t K e y > < K e y > T a b l e s \ Q 7 _ O r d e r s _ D a t a \ S u m   o f   S h i p p i n g   C o s t \ A d d i t i o n a l   I n f o \ I m p l i c i t   M e a s u r e < / K e y > < / D i a g r a m O b j e c t K e y > < D i a g r a m O b j e c t K e y > < K e y > T a b l e s \ Q 7 _ O r d e r s _ D a t a \ M e a s u r e s \ C o u n t   o f   P r o d u c t   C a t e g o r y < / K e y > < / D i a g r a m O b j e c t K e y > < D i a g r a m O b j e c t K e y > < K e y > T a b l e s \ Q 7 _ O r d e r s _ D a t a \ C o u n t   o f   P r o d u c t   C a t e g o r y \ A d d i t i o n a l   I n f o \ I m p l i c i t   M e a s u r e < / K e y > < / D i a g r a m O b j e c t K e y > < D i a g r a m O b j e c t K e y > < K e y > T a b l e s \ Q 7 _ O r d e r s _ D a t a \ M e a s u r e s \ S u m   o f   U n i t   P r i c e < / K e y > < / D i a g r a m O b j e c t K e y > < D i a g r a m O b j e c t K e y > < K e y > T a b l e s \ Q 7 _ O r d e r s _ D a t a \ S u m   o f   U n i t   P r i c e \ A d d i t i o n a l   I n f o \ I m p l i c i t   M e a s u r e < / K e y > < / D i a g r a m O b j e c t K e y > < D i a g r a m O b j e c t K e y > < K e y > T a b l e s \ Q 7 _ O r d e r s _ D a t a \ M e a s u r e s \ A v e r a g e   o f   U n i t   P r i c e < / K e y > < / D i a g r a m O b j e c t K e y > < D i a g r a m O b j e c t K e y > < K e y > T a b l e s \ Q 7 _ O r d e r s _ D a t a \ A v e r a g e   o f   U n i t   P r i c e \ A d d i t i o n a l   I n f o \ I m p l i c i t   M e a s u r e < / K e y > < / D i a g r a m O b j e c t K e y > < D i a g r a m O b j e c t K e y > < K e y > T a b l e s \ Q 7 _ R e t u r n s _ D a t a < / K e y > < / D i a g r a m O b j e c t K e y > < D i a g r a m O b j e c t K e y > < K e y > T a b l e s \ Q 7 _ R e t u r n s _ D a t a \ C o l u m n s \ O r d e r   I D < / K e y > < / D i a g r a m O b j e c t K e y > < D i a g r a m O b j e c t K e y > < K e y > T a b l e s \ Q 7 _ R e t u r n s _ D a t a \ C o l u m n s \ S t a t u s < / K e y > < / D i a g r a m O b j e c t K e y > < D i a g r a m O b j e c t K e y > < K e y > T a b l e s \ Q 7 _ R e t u r n s _ D a t a \ M e a s u r e s \ S u m   o f   O r d e r   I D < / K e y > < / D i a g r a m O b j e c t K e y > < D i a g r a m O b j e c t K e y > < K e y > T a b l e s \ Q 7 _ R e t u r n s _ D a t a \ S u m   o f   O r d e r   I D \ A d d i t i o n a l   I n f o \ I m p l i c i t   M e a s u r e < / K e y > < / D i a g r a m O b j e c t K e y > < D i a g r a m O b j e c t K e y > < K e y > T a b l e s \ Q 7 _ U s e r s _ D a t a < / K e y > < / D i a g r a m O b j e c t K e y > < D i a g r a m O b j e c t K e y > < K e y > T a b l e s \ Q 7 _ U s e r s _ D a t a \ C o l u m n s \ R e g i o n < / K e y > < / D i a g r a m O b j e c t K e y > < D i a g r a m O b j e c t K e y > < K e y > T a b l e s \ Q 7 _ U s e r s _ D a t a \ C o l u m n s \ M a n a g e r < / K e y > < / D i a g r a m O b j e c t K e y > < D i a g r a m O b j e c t K e y > < K e y > T a b l e s \ Q 7 _ C a l e n d a r _ D a t a < / K e y > < / D i a g r a m O b j e c t K e y > < D i a g r a m O b j e c t K e y > < K e y > T a b l e s \ Q 7 _ C a l e n d a r _ D a t a \ C o l u m n s \ O r d e r   D a t e < / K e y > < / D i a g r a m O b j e c t K e y > < D i a g r a m O b j e c t K e y > < K e y > T a b l e s \ Q 7 _ C a l e n d a r _ D a t a \ C o l u m n s \ D a y   N a m e < / K e y > < / D i a g r a m O b j e c t K e y > < D i a g r a m O b j e c t K e y > < K e y > T a b l e s \ Q 7 _ C a l e n d a r _ D a t a \ C o l u m n s \ W e e k   o f   M o n t h < / K e y > < / D i a g r a m O b j e c t K e y > < D i a g r a m O b j e c t K e y > < K e y > T a b l e s \ Q 7 _ C a l e n d a r _ D a t a \ C o l u m n s \ Q u a r t e r < / K e y > < / D i a g r a m O b j e c t K e y > < D i a g r a m O b j e c t K e y > < K e y > T a b l e s \ Q 7 _ C a l e n d a r _ D a t a \ C o l u m n s \ M o n t h   N a m e < / K e y > < / D i a g r a m O b j e c t K e y > < D i a g r a m O b j e c t K e y > < K e y > T a b l e s \ Q 7 _ C a l e n d a r _ D a t a \ C o l u m n s \ Y e a r < / K e y > < / D i a g r a m O b j e c t K e y > < D i a g r a m O b j e c t K e y > < K e y > R e l a t i o n s h i p s \ & l t ; T a b l e s \ Q 7 _ O r d e r s _ D a t a \ C o l u m n s \ O r d e r   I D & g t ; - & l t ; T a b l e s \ Q 7 _ R e t u r n s _ D a t a \ C o l u m n s \ O r d e r   I D & g t ; < / K e y > < / D i a g r a m O b j e c t K e y > < D i a g r a m O b j e c t K e y > < K e y > R e l a t i o n s h i p s \ & l t ; T a b l e s \ Q 7 _ O r d e r s _ D a t a \ C o l u m n s \ O r d e r   I D & g t ; - & l t ; T a b l e s \ Q 7 _ R e t u r n s _ D a t a \ C o l u m n s \ O r d e r   I D & g t ; \ F K < / K e y > < / D i a g r a m O b j e c t K e y > < D i a g r a m O b j e c t K e y > < K e y > R e l a t i o n s h i p s \ & l t ; T a b l e s \ Q 7 _ O r d e r s _ D a t a \ C o l u m n s \ O r d e r   I D & g t ; - & l t ; T a b l e s \ Q 7 _ R e t u r n s _ D a t a \ C o l u m n s \ O r d e r   I D & g t ; \ P K < / K e y > < / D i a g r a m O b j e c t K e y > < D i a g r a m O b j e c t K e y > < K e y > R e l a t i o n s h i p s \ & l t ; T a b l e s \ Q 7 _ O r d e r s _ D a t a \ C o l u m n s \ O r d e r   I D & g t ; - & l t ; T a b l e s \ Q 7 _ R e t u r n s _ D a t a \ C o l u m n s \ O r d e r   I D & g t ; \ C r o s s F i l t e r < / K e y > < / D i a g r a m O b j e c t K e y > < D i a g r a m O b j e c t K e y > < K e y > R e l a t i o n s h i p s \ & l t ; T a b l e s \ Q 7 _ O r d e r s _ D a t a \ C o l u m n s \ R e g i o n & g t ; - & l t ; T a b l e s \ Q 7 _ U s e r s _ D a t a \ C o l u m n s \ R e g i o n & g t ; < / K e y > < / D i a g r a m O b j e c t K e y > < D i a g r a m O b j e c t K e y > < K e y > R e l a t i o n s h i p s \ & l t ; T a b l e s \ Q 7 _ O r d e r s _ D a t a \ C o l u m n s \ R e g i o n & g t ; - & l t ; T a b l e s \ Q 7 _ U s e r s _ D a t a \ C o l u m n s \ R e g i o n & g t ; \ F K < / K e y > < / D i a g r a m O b j e c t K e y > < D i a g r a m O b j e c t K e y > < K e y > R e l a t i o n s h i p s \ & l t ; T a b l e s \ Q 7 _ O r d e r s _ D a t a \ C o l u m n s \ R e g i o n & g t ; - & l t ; T a b l e s \ Q 7 _ U s e r s _ D a t a \ C o l u m n s \ R e g i o n & g t ; \ P K < / K e y > < / D i a g r a m O b j e c t K e y > < D i a g r a m O b j e c t K e y > < K e y > R e l a t i o n s h i p s \ & l t ; T a b l e s \ Q 7 _ O r d e r s _ D a t a \ C o l u m n s \ R e g i o n & g t ; - & l t ; T a b l e s \ Q 7 _ U s e r s _ D a t a \ C o l u m n s \ R e g i o n & g t ; \ C r o s s F i l t e r < / K e y > < / D i a g r a m O b j e c t K e y > < D i a g r a m O b j e c t K e y > < K e y > R e l a t i o n s h i p s \ & l t ; T a b l e s \ Q 7 _ O r d e r s _ D a t a \ C o l u m n s \ O r d e r   D a t e & g t ; - & l t ; T a b l e s \ Q 7 _ C a l e n d a r _ D a t a \ C o l u m n s \ O r d e r   D a t e & g t ; < / K e y > < / D i a g r a m O b j e c t K e y > < D i a g r a m O b j e c t K e y > < K e y > R e l a t i o n s h i p s \ & l t ; T a b l e s \ Q 7 _ O r d e r s _ D a t a \ C o l u m n s \ O r d e r   D a t e & g t ; - & l t ; T a b l e s \ Q 7 _ C a l e n d a r _ D a t a \ C o l u m n s \ O r d e r   D a t e & g t ; \ F K < / K e y > < / D i a g r a m O b j e c t K e y > < D i a g r a m O b j e c t K e y > < K e y > R e l a t i o n s h i p s \ & l t ; T a b l e s \ Q 7 _ O r d e r s _ D a t a \ C o l u m n s \ O r d e r   D a t e & g t ; - & l t ; T a b l e s \ Q 7 _ C a l e n d a r _ D a t a \ C o l u m n s \ O r d e r   D a t e & g t ; \ P K < / K e y > < / D i a g r a m O b j e c t K e y > < D i a g r a m O b j e c t K e y > < K e y > R e l a t i o n s h i p s \ & l t ; T a b l e s \ Q 7 _ O r d e r s _ D a t a \ C o l u m n s \ O r d e r   D a t e & g t ; - & l t ; T a b l e s \ Q 7 _ C a l e n d a r _ D a t a \ C o l u m n s \ O r d e r   D a t e & g t ; \ C r o s s F i l t e r < / K e y > < / D i a g r a m O b j e c t K e y > < / A l l K e y s > < S e l e c t e d K e y s > < D i a g r a m O b j e c t K e y > < K e y > T a b l e s \ Q 7 _ C a l e n d a r _ D a t a < / 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 4 8 < / S c r o l l V e r t i c a l O f f s e 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 T a g s \ T a b l e s \ & l t ; T a b l e s \ Q 7 _ O r d e r s _ D a t a & g t ; < / K e y > < / a : K e y > < a : V a l u e   i : t y p e = " D i a g r a m D i s p l a y T a g V i e w S t a t e " > < I s N o t F i l t e r e d O u t > t r u e < / I s N o t F i l t e r e d O u t > < / a : V a l u e > < / a : K e y V a l u e O f D i a g r a m O b j e c t K e y a n y T y p e z b w N T n L X > < a : K e y V a l u e O f D i a g r a m O b j e c t K e y a n y T y p e z b w N T n L X > < a : K e y > < K e y > D y n a m i c   T a g s \ T a b l e s \ & l t ; T a b l e s \ Q 7 _ R e t u r n s _ D a t a & g t ; < / K e y > < / a : K e y > < a : V a l u e   i : t y p e = " D i a g r a m D i s p l a y T a g V i e w S t a t e " > < I s N o t F i l t e r e d O u t > t r u e < / I s N o t F i l t e r e d O u t > < / a : V a l u e > < / a : K e y V a l u e O f D i a g r a m O b j e c t K e y a n y T y p e z b w N T n L X > < a : K e y V a l u e O f D i a g r a m O b j e c t K e y a n y T y p e z b w N T n L X > < a : K e y > < K e y > D y n a m i c   T a g s \ T a b l e s \ & l t ; T a b l e s \ Q 7 _ U s e r s _ D a t a & g t ; < / K e y > < / a : K e y > < a : V a l u e   i : t y p e = " D i a g r a m D i s p l a y T a g V i e w S t a t e " > < I s N o t F i l t e r e d O u t > t r u e < / I s N o t F i l t e r e d O u t > < / a : V a l u e > < / a : K e y V a l u e O f D i a g r a m O b j e c t K e y a n y T y p e z b w N T n L X > < a : K e y V a l u e O f D i a g r a m O b j e c t K e y a n y T y p e z b w N T n L X > < a : K e y > < K e y > D y n a m i c   T a g s \ T a b l e s \ & l t ; T a b l e s \ Q 7 _ C a l e n d a r _ D a t a & g t ; < / K e y > < / a : K e y > < a : V a l u e   i : t y p e = " D i a g r a m D i s p l a y T a g V i e w S t a t e " > < I s N o t F i l t e r e d O u t > t r u e < / I s N o t F i l t e r e d O u t > < / a : V a l u e > < / a : K e y V a l u e O f D i a g r a m O b j e c t K e y a n y T y p e z b w N T n L X > < a : K e y V a l u e O f D i a g r a m O b j e c t K e y a n y T y p e z b w N T n L X > < a : K e y > < K e y > T a b l e s \ Q 7 _ O r d e r s _ D a t a < / K e y > < / a : K e y > < a : V a l u e   i : t y p e = " D i a g r a m D i s p l a y N o d e V i e w S t a t e " > < H e i g h t > 5 5 5 . 2 < / H e i g h t > < I s E x p a n d e d > t r u e < / I s E x p a n d e d > < L a y e d O u t > t r u e < / L a y e d O u t > < W i d t h > 2 0 0 < / W i d t h > < / a : V a l u e > < / a : K e y V a l u e O f D i a g r a m O b j e c t K e y a n y T y p e z b w N T n L X > < a : K e y V a l u e O f D i a g r a m O b j e c t K e y a n y T y p e z b w N T n L X > < a : K e y > < K e y > T a b l e s \ Q 7 _ O r d e r s _ D a t a \ C o l u m n s \ R o w   I D < / K e y > < / a : K e y > < a : V a l u e   i : t y p e = " D i a g r a m D i s p l a y N o d e V i e w S t a t e " > < H e i g h t > 1 5 0 < / H e i g h t > < I s E x p a n d e d > t r u e < / I s E x p a n d e d > < W i d t h > 2 0 0 < / W i d t h > < / a : V a l u e > < / a : K e y V a l u e O f D i a g r a m O b j e c t K e y a n y T y p e z b w N T n L X > < a : K e y V a l u e O f D i a g r a m O b j e c t K e y a n y T y p e z b w N T n L X > < a : K e y > < K e y > T a b l e s \ Q 7 _ O r d e r s _ D a t a \ C o l u m n s \ O r d e r   I D < / K e y > < / a : K e y > < a : V a l u e   i : t y p e = " D i a g r a m D i s p l a y N o d e V i e w S t a t e " > < H e i g h t > 1 5 0 < / H e i g h t > < I s E x p a n d e d > t r u e < / I s E x p a n d e d > < W i d t h > 2 0 0 < / W i d t h > < / a : V a l u e > < / a : K e y V a l u e O f D i a g r a m O b j e c t K e y a n y T y p e z b w N T n L X > < a : K e y V a l u e O f D i a g r a m O b j e c t K e y a n y T y p e z b w N T n L X > < a : K e y > < K e y > T a b l e s \ Q 7 _ O r d e r s _ D a t a \ C o l u m n s \ O r d e r   P r i o r i t y < / K e y > < / a : K e y > < a : V a l u e   i : t y p e = " D i a g r a m D i s p l a y N o d e V i e w S t a t e " > < H e i g h t > 1 5 0 < / H e i g h t > < I s E x p a n d e d > t r u e < / I s E x p a n d e d > < W i d t h > 2 0 0 < / W i d t h > < / a : V a l u e > < / a : K e y V a l u e O f D i a g r a m O b j e c t K e y a n y T y p e z b w N T n L X > < a : K e y V a l u e O f D i a g r a m O b j e c t K e y a n y T y p e z b w N T n L X > < a : K e y > < K e y > T a b l e s \ Q 7 _ O r d e r s _ D a t a \ C o l u m n s \ S h i p   M o d e < / K e y > < / a : K e y > < a : V a l u e   i : t y p e = " D i a g r a m D i s p l a y N o d e V i e w S t a t e " > < H e i g h t > 1 5 0 < / H e i g h t > < I s E x p a n d e d > t r u e < / I s E x p a n d e d > < W i d t h > 2 0 0 < / W i d t h > < / a : V a l u e > < / a : K e y V a l u e O f D i a g r a m O b j e c t K e y a n y T y p e z b w N T n L X > < a : K e y V a l u e O f D i a g r a m O b j e c t K e y a n y T y p e z b w N T n L X > < a : K e y > < K e y > T a b l e s \ Q 7 _ O r d e r s _ D a t a \ C o l u m n s \ O r d e r   D a t e < / K e y > < / a : K e y > < a : V a l u e   i : t y p e = " D i a g r a m D i s p l a y N o d e V i e w S t a t e " > < H e i g h t > 1 5 0 < / H e i g h t > < I s E x p a n d e d > t r u e < / I s E x p a n d e d > < W i d t h > 2 0 0 < / W i d t h > < / a : V a l u e > < / a : K e y V a l u e O f D i a g r a m O b j e c t K e y a n y T y p e z b w N T n L X > < a : K e y V a l u e O f D i a g r a m O b j e c t K e y a n y T y p e z b w N T n L X > < a : K e y > < K e y > T a b l e s \ Q 7 _ O r d e r s _ D a t a \ C o l u m n s \ S h i p   D a t e < / K e y > < / a : K e y > < a : V a l u e   i : t y p e = " D i a g r a m D i s p l a y N o d e V i e w S t a t e " > < H e i g h t > 1 5 0 < / H e i g h t > < I s E x p a n d e d > t r u e < / I s E x p a n d e d > < W i d t h > 2 0 0 < / W i d t h > < / a : V a l u e > < / a : K e y V a l u e O f D i a g r a m O b j e c t K e y a n y T y p e z b w N T n L X > < a : K e y V a l u e O f D i a g r a m O b j e c t K e y a n y T y p e z b w N T n L X > < a : K e y > < K e y > T a b l e s \ Q 7 _ O r d e r s _ D a t a \ C o l u m n s \ D e l i v e r y   T i m e < / K e y > < / a : K e y > < a : V a l u e   i : t y p e = " D i a g r a m D i s p l a y N o d e V i e w S t a t e " > < H e i g h t > 1 5 0 < / H e i g h t > < I s E x p a n d e d > t r u e < / I s E x p a n d e d > < W i d t h > 2 0 0 < / W i d t h > < / a : V a l u e > < / a : K e y V a l u e O f D i a g r a m O b j e c t K e y a n y T y p e z b w N T n L X > < a : K e y V a l u e O f D i a g r a m O b j e c t K e y a n y T y p e z b w N T n L X > < a : K e y > < K e y > T a b l e s \ Q 7 _ O r d e r s _ D a t a \ C o l u m n s \ C u s t o m e r   I D < / K e y > < / a : K e y > < a : V a l u e   i : t y p e = " D i a g r a m D i s p l a y N o d e V i e w S t a t e " > < H e i g h t > 1 5 0 < / H e i g h t > < I s E x p a n d e d > t r u e < / I s E x p a n d e d > < W i d t h > 2 0 0 < / W i d t h > < / a : V a l u e > < / a : K e y V a l u e O f D i a g r a m O b j e c t K e y a n y T y p e z b w N T n L X > < a : K e y V a l u e O f D i a g r a m O b j e c t K e y a n y T y p e z b w N T n L X > < a : K e y > < K e y > T a b l e s \ Q 7 _ O r d e r s _ D a t a \ C o l u m n s \ C u s t o m e r   N a m e < / K e y > < / a : K e y > < a : V a l u e   i : t y p e = " D i a g r a m D i s p l a y N o d e V i e w S t a t e " > < H e i g h t > 1 5 0 < / H e i g h t > < I s E x p a n d e d > t r u e < / I s E x p a n d e d > < W i d t h > 2 0 0 < / W i d t h > < / a : V a l u e > < / a : K e y V a l u e O f D i a g r a m O b j e c t K e y a n y T y p e z b w N T n L X > < a : K e y V a l u e O f D i a g r a m O b j e c t K e y a n y T y p e z b w N T n L X > < a : K e y > < K e y > T a b l e s \ Q 7 _ O r d e r s _ D a t a \ C o l u m n s \ C u s t o m e r   S e g m e n t < / K e y > < / a : K e y > < a : V a l u e   i : t y p e = " D i a g r a m D i s p l a y N o d e V i e w S t a t e " > < H e i g h t > 1 5 0 < / H e i g h t > < I s E x p a n d e d > t r u e < / I s E x p a n d e d > < W i d t h > 2 0 0 < / W i d t h > < / a : V a l u e > < / a : K e y V a l u e O f D i a g r a m O b j e c t K e y a n y T y p e z b w N T n L X > < a : K e y V a l u e O f D i a g r a m O b j e c t K e y a n y T y p e z b w N T n L X > < a : K e y > < K e y > T a b l e s \ Q 7 _ O r d e r s _ D a t a \ C o l u m n s \ C o u n t r y < / K e y > < / a : K e y > < a : V a l u e   i : t y p e = " D i a g r a m D i s p l a y N o d e V i e w S t a t e " > < H e i g h t > 1 5 0 < / H e i g h t > < I s E x p a n d e d > t r u e < / I s E x p a n d e d > < W i d t h > 2 0 0 < / W i d t h > < / a : V a l u e > < / a : K e y V a l u e O f D i a g r a m O b j e c t K e y a n y T y p e z b w N T n L X > < a : K e y V a l u e O f D i a g r a m O b j e c t K e y a n y T y p e z b w N T n L X > < a : K e y > < K e y > T a b l e s \ Q 7 _ O r d e r s _ D a t a \ C o l u m n s \ R e g i o n < / K e y > < / a : K e y > < a : V a l u e   i : t y p e = " D i a g r a m D i s p l a y N o d e V i e w S t a t e " > < H e i g h t > 1 5 0 < / H e i g h t > < I s E x p a n d e d > t r u e < / I s E x p a n d e d > < W i d t h > 2 0 0 < / W i d t h > < / a : V a l u e > < / a : K e y V a l u e O f D i a g r a m O b j e c t K e y a n y T y p e z b w N T n L X > < a : K e y V a l u e O f D i a g r a m O b j e c t K e y a n y T y p e z b w N T n L X > < a : K e y > < K e y > T a b l e s \ Q 7 _ O r d e r s _ D a t a \ C o l u m n s \ S t a t e   o r   P r o v i n c e < / K e y > < / a : K e y > < a : V a l u e   i : t y p e = " D i a g r a m D i s p l a y N o d e V i e w S t a t e " > < H e i g h t > 1 5 0 < / H e i g h t > < I s E x p a n d e d > t r u e < / I s E x p a n d e d > < W i d t h > 2 0 0 < / W i d t h > < / a : V a l u e > < / a : K e y V a l u e O f D i a g r a m O b j e c t K e y a n y T y p e z b w N T n L X > < a : K e y V a l u e O f D i a g r a m O b j e c t K e y a n y T y p e z b w N T n L X > < a : K e y > < K e y > T a b l e s \ Q 7 _ O r d e r s _ D a t a \ C o l u m n s \ C i t y < / K e y > < / a : K e y > < a : V a l u e   i : t y p e = " D i a g r a m D i s p l a y N o d e V i e w S t a t e " > < H e i g h t > 1 5 0 < / H e i g h t > < I s E x p a n d e d > t r u e < / I s E x p a n d e d > < W i d t h > 2 0 0 < / W i d t h > < / a : V a l u e > < / a : K e y V a l u e O f D i a g r a m O b j e c t K e y a n y T y p e z b w N T n L X > < a : K e y V a l u e O f D i a g r a m O b j e c t K e y a n y T y p e z b w N T n L X > < a : K e y > < K e y > T a b l e s \ Q 7 _ O r d e r s _ D a t a \ C o l u m n s \ P o s t a l   C o d e < / K e y > < / a : K e y > < a : V a l u e   i : t y p e = " D i a g r a m D i s p l a y N o d e V i e w S t a t e " > < H e i g h t > 1 5 0 < / H e i g h t > < I s E x p a n d e d > t r u e < / I s E x p a n d e d > < W i d t h > 2 0 0 < / W i d t h > < / a : V a l u e > < / a : K e y V a l u e O f D i a g r a m O b j e c t K e y a n y T y p e z b w N T n L X > < a : K e y V a l u e O f D i a g r a m O b j e c t K e y a n y T y p e z b w N T n L X > < a : K e y > < K e y > T a b l e s \ Q 7 _ O r d e r s _ D a t a \ C o l u m n s \ P r o d u c t   C a t e g o r y < / K e y > < / a : K e y > < a : V a l u e   i : t y p e = " D i a g r a m D i s p l a y N o d e V i e w S t a t e " > < H e i g h t > 1 5 0 < / H e i g h t > < I s E x p a n d e d > t r u e < / I s E x p a n d e d > < W i d t h > 2 0 0 < / W i d t h > < / a : V a l u e > < / a : K e y V a l u e O f D i a g r a m O b j e c t K e y a n y T y p e z b w N T n L X > < a : K e y V a l u e O f D i a g r a m O b j e c t K e y a n y T y p e z b w N T n L X > < a : K e y > < K e y > T a b l e s \ Q 7 _ O r d e r s _ D a t a \ C o l u m n s \ P r o d u c t   S u b - C a t e g o r y < / K e y > < / a : K e y > < a : V a l u e   i : t y p e = " D i a g r a m D i s p l a y N o d e V i e w S t a t e " > < H e i g h t > 1 5 0 < / H e i g h t > < I s E x p a n d e d > t r u e < / I s E x p a n d e d > < W i d t h > 2 0 0 < / W i d t h > < / a : V a l u e > < / a : K e y V a l u e O f D i a g r a m O b j e c t K e y a n y T y p e z b w N T n L X > < a : K e y V a l u e O f D i a g r a m O b j e c t K e y a n y T y p e z b w N T n L X > < a : K e y > < K e y > T a b l e s \ Q 7 _ O r d e r s _ D a t a \ C o l u m n s \ P r o d u c t   N a m e < / K e y > < / a : K e y > < a : V a l u e   i : t y p e = " D i a g r a m D i s p l a y N o d e V i e w S t a t e " > < H e i g h t > 1 5 0 < / H e i g h t > < I s E x p a n d e d > t r u e < / I s E x p a n d e d > < W i d t h > 2 0 0 < / W i d t h > < / a : V a l u e > < / a : K e y V a l u e O f D i a g r a m O b j e c t K e y a n y T y p e z b w N T n L X > < a : K e y V a l u e O f D i a g r a m O b j e c t K e y a n y T y p e z b w N T n L X > < a : K e y > < K e y > T a b l e s \ Q 7 _ O r d e r s _ D a t a \ C o l u m n s \ P r o d u c t   C o n t a i n e r < / K e y > < / a : K e y > < a : V a l u e   i : t y p e = " D i a g r a m D i s p l a y N o d e V i e w S t a t e " > < H e i g h t > 1 5 0 < / H e i g h t > < I s E x p a n d e d > t r u e < / I s E x p a n d e d > < W i d t h > 2 0 0 < / W i d t h > < / a : V a l u e > < / a : K e y V a l u e O f D i a g r a m O b j e c t K e y a n y T y p e z b w N T n L X > < a : K e y V a l u e O f D i a g r a m O b j e c t K e y a n y T y p e z b w N T n L X > < a : K e y > < K e y > T a b l e s \ Q 7 _ O r d e r s _ D a t a \ C o l u m n s \ D i s c o u n t < / K e y > < / a : K e y > < a : V a l u e   i : t y p e = " D i a g r a m D i s p l a y N o d e V i e w S t a t e " > < H e i g h t > 1 5 0 < / H e i g h t > < I s E x p a n d e d > t r u e < / I s E x p a n d e d > < W i d t h > 2 0 0 < / W i d t h > < / a : V a l u e > < / a : K e y V a l u e O f D i a g r a m O b j e c t K e y a n y T y p e z b w N T n L X > < a : K e y V a l u e O f D i a g r a m O b j e c t K e y a n y T y p e z b w N T n L X > < a : K e y > < K e y > T a b l e s \ Q 7 _ O r d e r s _ D a t a \ C o l u m n s \ U n i t   P r i c e < / K e y > < / a : K e y > < a : V a l u e   i : t y p e = " D i a g r a m D i s p l a y N o d e V i e w S t a t e " > < H e i g h t > 1 5 0 < / H e i g h t > < I s E x p a n d e d > t r u e < / I s E x p a n d e d > < W i d t h > 2 0 0 < / W i d t h > < / a : V a l u e > < / a : K e y V a l u e O f D i a g r a m O b j e c t K e y a n y T y p e z b w N T n L X > < a : K e y V a l u e O f D i a g r a m O b j e c t K e y a n y T y p e z b w N T n L X > < a : K e y > < K e y > T a b l e s \ Q 7 _ O r d e r s _ D a t a \ C o l u m n s \ S h i p p i n g   C o s t < / K e y > < / a : K e y > < a : V a l u e   i : t y p e = " D i a g r a m D i s p l a y N o d e V i e w S t a t e " > < H e i g h t > 1 5 0 < / H e i g h t > < I s E x p a n d e d > t r u e < / I s E x p a n d e d > < W i d t h > 2 0 0 < / W i d t h > < / a : V a l u e > < / a : K e y V a l u e O f D i a g r a m O b j e c t K e y a n y T y p e z b w N T n L X > < a : K e y V a l u e O f D i a g r a m O b j e c t K e y a n y T y p e z b w N T n L X > < a : K e y > < K e y > T a b l e s \ Q 7 _ O r d e r s _ D a t a \ C o l u m n s \ P r o d u c t   B a s e   M a r g i n < / K e y > < / a : K e y > < a : V a l u e   i : t y p e = " D i a g r a m D i s p l a y N o d e V i e w S t a t e " > < H e i g h t > 1 5 0 < / H e i g h t > < I s E x p a n d e d > t r u e < / I s E x p a n d e d > < W i d t h > 2 0 0 < / W i d t h > < / a : V a l u e > < / a : K e y V a l u e O f D i a g r a m O b j e c t K e y a n y T y p e z b w N T n L X > < a : K e y V a l u e O f D i a g r a m O b j e c t K e y a n y T y p e z b w N T n L X > < a : K e y > < K e y > T a b l e s \ Q 7 _ O r d e r s _ D a t a \ C o l u m n s \ P r o f i t < / K e y > < / a : K e y > < a : V a l u e   i : t y p e = " D i a g r a m D i s p l a y N o d e V i e w S t a t e " > < H e i g h t > 1 5 0 < / H e i g h t > < I s E x p a n d e d > t r u e < / I s E x p a n d e d > < W i d t h > 2 0 0 < / W i d t h > < / a : V a l u e > < / a : K e y V a l u e O f D i a g r a m O b j e c t K e y a n y T y p e z b w N T n L X > < a : K e y V a l u e O f D i a g r a m O b j e c t K e y a n y T y p e z b w N T n L X > < a : K e y > < K e y > T a b l e s \ Q 7 _ O r d e r s _ D a t a \ C o l u m n s \ Q u a n t i t y   O r d e r e d < / K e y > < / a : K e y > < a : V a l u e   i : t y p e = " D i a g r a m D i s p l a y N o d e V i e w S t a t e " > < H e i g h t > 1 5 0 < / H e i g h t > < I s E x p a n d e d > t r u e < / I s E x p a n d e d > < W i d t h > 2 0 0 < / W i d t h > < / a : V a l u e > < / a : K e y V a l u e O f D i a g r a m O b j e c t K e y a n y T y p e z b w N T n L X > < a : K e y V a l u e O f D i a g r a m O b j e c t K e y a n y T y p e z b w N T n L X > < a : K e y > < K e y > T a b l e s \ Q 7 _ O r d e r s _ D a t a \ C o l u m n s \ S a l e s < / K e y > < / a : K e y > < a : V a l u e   i : t y p e = " D i a g r a m D i s p l a y N o d e V i e w S t a t e " > < H e i g h t > 1 5 0 < / H e i g h t > < I s E x p a n d e d > t r u e < / I s E x p a n d e d > < W i d t h > 2 0 0 < / W i d t h > < / a : V a l u e > < / a : K e y V a l u e O f D i a g r a m O b j e c t K e y a n y T y p e z b w N T n L X > < a : K e y V a l u e O f D i a g r a m O b j e c t K e y a n y T y p e z b w N T n L X > < a : K e y > < K e y > T a b l e s \ Q 7 _ O r d e r s _ D a t a \ M e a s u r e s \ T o t a l   O r d e r s < / K e y > < / a : K e y > < a : V a l u e   i : t y p e = " D i a g r a m D i s p l a y N o d e V i e w S t a t e " > < H e i g h t > 1 5 0 < / H e i g h t > < I s E x p a n d e d > t r u e < / I s E x p a n d e d > < W i d t h > 2 0 0 < / W i d t h > < / a : V a l u e > < / a : K e y V a l u e O f D i a g r a m O b j e c t K e y a n y T y p e z b w N T n L X > < a : K e y V a l u e O f D i a g r a m O b j e c t K e y a n y T y p e z b w N T n L X > < a : K e y > < K e y > T a b l e s \ Q 7 _ O r d e r s _ D a t a \ M e a s u r e s \ T o t a l   R e v e n u e < / K e y > < / a : K e y > < a : V a l u e   i : t y p e = " D i a g r a m D i s p l a y N o d e V i e w S t a t e " > < H e i g h t > 1 5 0 < / H e i g h t > < I s E x p a n d e d > t r u e < / I s E x p a n d e d > < W i d t h > 2 0 0 < / W i d t h > < / a : V a l u e > < / a : K e y V a l u e O f D i a g r a m O b j e c t K e y a n y T y p e z b w N T n L X > < a : K e y V a l u e O f D i a g r a m O b j e c t K e y a n y T y p e z b w N T n L X > < a : K e y > < K e y > T a b l e s \ Q 7 _ O r d e r s _ D a t a \ M e a s u r e s \ T o t a l   S a l e s < / K e y > < / a : K e y > < a : V a l u e   i : t y p e = " D i a g r a m D i s p l a y N o d e V i e w S t a t e " > < H e i g h t > 1 5 0 < / H e i g h t > < I s E x p a n d e d > t r u e < / I s E x p a n d e d > < W i d t h > 2 0 0 < / W i d t h > < / a : V a l u e > < / a : K e y V a l u e O f D i a g r a m O b j e c t K e y a n y T y p e z b w N T n L X > < a : K e y V a l u e O f D i a g r a m O b j e c t K e y a n y T y p e z b w N T n L X > < a : K e y > < K e y > T a b l e s \ Q 7 _ O r d e r s _ D a t a \ M e a s u r e s \ T o t a l   P r o f i t < / K e y > < / a : K e y > < a : V a l u e   i : t y p e = " D i a g r a m D i s p l a y N o d e V i e w S t a t e " > < H e i g h t > 1 5 0 < / H e i g h t > < I s E x p a n d e d > t r u e < / I s E x p a n d e d > < W i d t h > 2 0 0 < / W i d t h > < / a : V a l u e > < / a : K e y V a l u e O f D i a g r a m O b j e c t K e y a n y T y p e z b w N T n L X > < a : K e y V a l u e O f D i a g r a m O b j e c t K e y a n y T y p e z b w N T n L X > < a : K e y > < K e y > T a b l e s \ Q 7 _ O r d e r s _ D a t a \ M e a s u r e s \ A v e r a g e   O r d e r   V a l u e < / K e y > < / a : K e y > < a : V a l u e   i : t y p e = " D i a g r a m D i s p l a y N o d e V i e w S t a t e " > < H e i g h t > 1 5 0 < / H e i g h t > < I s E x p a n d e d > t r u e < / I s E x p a n d e d > < W i d t h > 2 0 0 < / W i d t h > < / a : V a l u e > < / a : K e y V a l u e O f D i a g r a m O b j e c t K e y a n y T y p e z b w N T n L X > < a : K e y V a l u e O f D i a g r a m O b j e c t K e y a n y T y p e z b w N T n L X > < a : K e y > < K e y > T a b l e s \ Q 7 _ O r d e r s _ D a t a \ M e a s u r e s \ R e t u r n   R a t e < / K e y > < / a : K e y > < a : V a l u e   i : t y p e = " D i a g r a m D i s p l a y N o d e V i e w S t a t e " > < H e i g h t > 1 5 0 < / H e i g h t > < I s E x p a n d e d > t r u e < / I s E x p a n d e d > < W i d t h > 2 0 0 < / W i d t h > < / a : V a l u e > < / a : K e y V a l u e O f D i a g r a m O b j e c t K e y a n y T y p e z b w N T n L X > < a : K e y V a l u e O f D i a g r a m O b j e c t K e y a n y T y p e z b w N T n L X > < a : K e y > < K e y > T a b l e s \ Q 7 _ O r d e r s _ D a t a \ M e a s u r e s \ R e t u r n s   C o u n t < / K e y > < / a : K e y > < a : V a l u e   i : t y p e = " D i a g r a m D i s p l a y N o d e V i e w S t a t e " > < H e i g h t > 1 5 0 < / H e i g h t > < I s E x p a n d e d > t r u e < / I s E x p a n d e d > < W i d t h > 2 0 0 < / W i d t h > < / a : V a l u e > < / a : K e y V a l u e O f D i a g r a m O b j e c t K e y a n y T y p e z b w N T n L X > < a : K e y V a l u e O f D i a g r a m O b j e c t K e y a n y T y p e z b w N T n L X > < a : K e y > < K e y > T a b l e s \ Q 7 _ O r d e r s _ D a t a \ M e a s u r e s \ T o t a l   S a l e s   i n   P r e v   P e r i o d < / K e y > < / a : K e y > < a : V a l u e   i : t y p e = " D i a g r a m D i s p l a y N o d e V i e w S t a t e " > < H e i g h t > 1 5 0 < / H e i g h t > < I s E x p a n d e d > t r u e < / I s E x p a n d e d > < W i d t h > 2 0 0 < / W i d t h > < / a : V a l u e > < / a : K e y V a l u e O f D i a g r a m O b j e c t K e y a n y T y p e z b w N T n L X > < a : K e y V a l u e O f D i a g r a m O b j e c t K e y a n y T y p e z b w N T n L X > < a : K e y > < K e y > T a b l e s \ Q 7 _ O r d e r s _ D a t a \ M e a s u r e s \ P e r c e n t a g e   o f   P r o f i t < / K e y > < / a : K e y > < a : V a l u e   i : t y p e = " D i a g r a m D i s p l a y N o d e V i e w S t a t e " > < H e i g h t > 1 5 0 < / H e i g h t > < I s E x p a n d e d > t r u e < / I s E x p a n d e d > < W i d t h > 2 0 0 < / W i d t h > < / a : V a l u e > < / a : K e y V a l u e O f D i a g r a m O b j e c t K e y a n y T y p e z b w N T n L X > < a : K e y V a l u e O f D i a g r a m O b j e c t K e y a n y T y p e z b w N T n L X > < a : K e y > < K e y > T a b l e s \ Q 7 _ O r d e r s _ D a t a \ M e a s u r e s \ T o t a l   E x p e n s e < / K e y > < / a : K e y > < a : V a l u e   i : t y p e = " D i a g r a m D i s p l a y N o d e V i e w S t a t e " > < H e i g h t > 1 5 0 < / H e i g h t > < I s E x p a n d e d > t r u e < / I s E x p a n d e d > < W i d t h > 2 0 0 < / W i d t h > < / a : V a l u e > < / a : K e y V a l u e O f D i a g r a m O b j e c t K e y a n y T y p e z b w N T n L X > < a : K e y V a l u e O f D i a g r a m O b j e c t K e y a n y T y p e z b w N T n L X > < a : K e y > < K e y > T a b l e s \ Q 7 _ O r d e r s _ D a t a \ M e a s u r e s \ S u m   o f   Q u a n t i t y   O r d e r e d < / K e y > < / a : K e y > < a : V a l u e   i : t y p e = " D i a g r a m D i s p l a y N o d e V i e w S t a t e " > < H e i g h t > 1 5 0 < / H e i g h t > < I s E x p a n d e d > t r u e < / I s E x p a n d e d > < W i d t h > 2 0 0 < / W i d t h > < / a : V a l u e > < / a : K e y V a l u e O f D i a g r a m O b j e c t K e y a n y T y p e z b w N T n L X > < a : K e y V a l u e O f D i a g r a m O b j e c t K e y a n y T y p e z b w N T n L X > < a : K e y > < K e y > T a b l e s \ Q 7 _ O r d e r s _ D a t a \ S u m   o f   Q u a n t i t y   O r d e r e d \ A d d i t i o n a l   I n f o \ I m p l i c i t   M e a s u r e < / K e y > < / a : K e y > < a : V a l u e   i : t y p e = " D i a g r a m D i s p l a y V i e w S t a t e I D i a g r a m T a g A d d i t i o n a l I n f o " / > < / a : K e y V a l u e O f D i a g r a m O b j e c t K e y a n y T y p e z b w N T n L X > < a : K e y V a l u e O f D i a g r a m O b j e c t K e y a n y T y p e z b w N T n L X > < a : K e y > < K e y > T a b l e s \ Q 7 _ O r d e r s _ D a t a \ M e a s u r e s \ S u m   o f   D i s c o u n t < / K e y > < / a : K e y > < a : V a l u e   i : t y p e = " D i a g r a m D i s p l a y N o d e V i e w S t a t e " > < H e i g h t > 1 5 0 < / H e i g h t > < I s E x p a n d e d > t r u e < / I s E x p a n d e d > < W i d t h > 2 0 0 < / W i d t h > < / a : V a l u e > < / a : K e y V a l u e O f D i a g r a m O b j e c t K e y a n y T y p e z b w N T n L X > < a : K e y V a l u e O f D i a g r a m O b j e c t K e y a n y T y p e z b w N T n L X > < a : K e y > < K e y > T a b l e s \ Q 7 _ O r d e r s _ D a t a \ S u m   o f   D i s c o u n t \ A d d i t i o n a l   I n f o \ I m p l i c i t   M e a s u r e < / K e y > < / a : K e y > < a : V a l u e   i : t y p e = " D i a g r a m D i s p l a y V i e w S t a t e I D i a g r a m T a g A d d i t i o n a l I n f o " / > < / a : K e y V a l u e O f D i a g r a m O b j e c t K e y a n y T y p e z b w N T n L X > < a : K e y V a l u e O f D i a g r a m O b j e c t K e y a n y T y p e z b w N T n L X > < a : K e y > < K e y > T a b l e s \ Q 7 _ O r d e r s _ D a t a \ M e a s u r e s \ A v e r a g e   o f   D i s c o u n t < / K e y > < / a : K e y > < a : V a l u e   i : t y p e = " D i a g r a m D i s p l a y N o d e V i e w S t a t e " > < H e i g h t > 1 5 0 < / H e i g h t > < I s E x p a n d e d > t r u e < / I s E x p a n d e d > < W i d t h > 2 0 0 < / W i d t h > < / a : V a l u e > < / a : K e y V a l u e O f D i a g r a m O b j e c t K e y a n y T y p e z b w N T n L X > < a : K e y V a l u e O f D i a g r a m O b j e c t K e y a n y T y p e z b w N T n L X > < a : K e y > < K e y > T a b l e s \ Q 7 _ O r d e r s _ D a t a \ A v e r a g e   o f   D i s c o u n t \ A d d i t i o n a l   I n f o \ I m p l i c i t   M e a s u r e < / K e y > < / a : K e y > < a : V a l u e   i : t y p e = " D i a g r a m D i s p l a y V i e w S t a t e I D i a g r a m T a g A d d i t i o n a l I n f o " / > < / a : K e y V a l u e O f D i a g r a m O b j e c t K e y a n y T y p e z b w N T n L X > < a : K e y V a l u e O f D i a g r a m O b j e c t K e y a n y T y p e z b w N T n L X > < a : K e y > < K e y > T a b l e s \ Q 7 _ O r d e r s _ D a t a \ M e a s u r e s \ S u m   o f   D e l i v e r y   T i m e < / K e y > < / a : K e y > < a : V a l u e   i : t y p e = " D i a g r a m D i s p l a y N o d e V i e w S t a t e " > < H e i g h t > 1 5 0 < / H e i g h t > < I s E x p a n d e d > t r u e < / I s E x p a n d e d > < W i d t h > 2 0 0 < / W i d t h > < / a : V a l u e > < / a : K e y V a l u e O f D i a g r a m O b j e c t K e y a n y T y p e z b w N T n L X > < a : K e y V a l u e O f D i a g r a m O b j e c t K e y a n y T y p e z b w N T n L X > < a : K e y > < K e y > T a b l e s \ Q 7 _ O r d e r s _ D a t a \ S u m   o f   D e l i v e r y   T i m e \ A d d i t i o n a l   I n f o \ I m p l i c i t   M e a s u r e < / K e y > < / a : K e y > < a : V a l u e   i : t y p e = " D i a g r a m D i s p l a y V i e w S t a t e I D i a g r a m T a g A d d i t i o n a l I n f o " / > < / a : K e y V a l u e O f D i a g r a m O b j e c t K e y a n y T y p e z b w N T n L X > < a : K e y V a l u e O f D i a g r a m O b j e c t K e y a n y T y p e z b w N T n L X > < a : K e y > < K e y > T a b l e s \ Q 7 _ O r d e r s _ D a t a \ M e a s u r e s \ A v e r a g e   o f   D e l i v e r y   T i m e < / K e y > < / a : K e y > < a : V a l u e   i : t y p e = " D i a g r a m D i s p l a y N o d e V i e w S t a t e " > < H e i g h t > 1 5 0 < / H e i g h t > < I s E x p a n d e d > t r u e < / I s E x p a n d e d > < W i d t h > 2 0 0 < / W i d t h > < / a : V a l u e > < / a : K e y V a l u e O f D i a g r a m O b j e c t K e y a n y T y p e z b w N T n L X > < a : K e y V a l u e O f D i a g r a m O b j e c t K e y a n y T y p e z b w N T n L X > < a : K e y > < K e y > T a b l e s \ Q 7 _ O r d e r s _ D a t a \ A v e r a g e   o f   D e l i v e r y   T i m e \ A d d i t i o n a l   I n f o \ I m p l i c i t   M e a s u r e < / K e y > < / a : K e y > < a : V a l u e   i : t y p e = " D i a g r a m D i s p l a y V i e w S t a t e I D i a g r a m T a g A d d i t i o n a l I n f o " / > < / a : K e y V a l u e O f D i a g r a m O b j e c t K e y a n y T y p e z b w N T n L X > < a : K e y V a l u e O f D i a g r a m O b j e c t K e y a n y T y p e z b w N T n L X > < a : K e y > < K e y > T a b l e s \ Q 7 _ O r d e r s _ D a t a \ M e a s u r e s \ S u m   o f   P r o d u c t   B a s e   M a r g i n < / K e y > < / a : K e y > < a : V a l u e   i : t y p e = " D i a g r a m D i s p l a y N o d e V i e w S t a t e " > < H e i g h t > 1 5 0 < / H e i g h t > < I s E x p a n d e d > t r u e < / I s E x p a n d e d > < W i d t h > 2 0 0 < / W i d t h > < / a : V a l u e > < / a : K e y V a l u e O f D i a g r a m O b j e c t K e y a n y T y p e z b w N T n L X > < a : K e y V a l u e O f D i a g r a m O b j e c t K e y a n y T y p e z b w N T n L X > < a : K e y > < K e y > T a b l e s \ Q 7 _ O r d e r s _ D a t a \ S u m   o f   P r o d u c t   B a s e   M a r g i n \ A d d i t i o n a l   I n f o \ I m p l i c i t   M e a s u r e < / K e y > < / a : K e y > < a : V a l u e   i : t y p e = " D i a g r a m D i s p l a y V i e w S t a t e I D i a g r a m T a g A d d i t i o n a l I n f o " / > < / a : K e y V a l u e O f D i a g r a m O b j e c t K e y a n y T y p e z b w N T n L X > < a : K e y V a l u e O f D i a g r a m O b j e c t K e y a n y T y p e z b w N T n L X > < a : K e y > < K e y > T a b l e s \ Q 7 _ O r d e r s _ D a t a \ M e a s u r e s \ A v e r a g e   o f   P r o d u c t   B a s e   M a r g i n < / K e y > < / a : K e y > < a : V a l u e   i : t y p e = " D i a g r a m D i s p l a y N o d e V i e w S t a t e " > < H e i g h t > 1 5 0 < / H e i g h t > < I s E x p a n d e d > t r u e < / I s E x p a n d e d > < W i d t h > 2 0 0 < / W i d t h > < / a : V a l u e > < / a : K e y V a l u e O f D i a g r a m O b j e c t K e y a n y T y p e z b w N T n L X > < a : K e y V a l u e O f D i a g r a m O b j e c t K e y a n y T y p e z b w N T n L X > < a : K e y > < K e y > T a b l e s \ Q 7 _ O r d e r s _ D a t a \ A v e r a g e   o f   P r o d u c t   B a s e   M a r g i n \ A d d i t i o n a l   I n f o \ I m p l i c i t   M e a s u r e < / K e y > < / a : K e y > < a : V a l u e   i : t y p e = " D i a g r a m D i s p l a y V i e w S t a t e I D i a g r a m T a g A d d i t i o n a l I n f o " / > < / a : K e y V a l u e O f D i a g r a m O b j e c t K e y a n y T y p e z b w N T n L X > < a : K e y V a l u e O f D i a g r a m O b j e c t K e y a n y T y p e z b w N T n L X > < a : K e y > < K e y > T a b l e s \ Q 7 _ O r d e r s _ D a t a \ M e a s u r e s \ C o u n t   o f   S h i p   D a t e < / K e y > < / a : K e y > < a : V a l u e   i : t y p e = " D i a g r a m D i s p l a y N o d e V i e w S t a t e " > < H e i g h t > 1 5 0 < / H e i g h t > < I s E x p a n d e d > t r u e < / I s E x p a n d e d > < W i d t h > 2 0 0 < / W i d t h > < / a : V a l u e > < / a : K e y V a l u e O f D i a g r a m O b j e c t K e y a n y T y p e z b w N T n L X > < a : K e y V a l u e O f D i a g r a m O b j e c t K e y a n y T y p e z b w N T n L X > < a : K e y > < K e y > T a b l e s \ Q 7 _ O r d e r s _ D a t a \ C o u n t   o f   S h i p   D a t e \ A d d i t i o n a l   I n f o \ I m p l i c i t   M e a s u r e < / K e y > < / a : K e y > < a : V a l u e   i : t y p e = " D i a g r a m D i s p l a y V i e w S t a t e I D i a g r a m T a g A d d i t i o n a l I n f o " / > < / a : K e y V a l u e O f D i a g r a m O b j e c t K e y a n y T y p e z b w N T n L X > < a : K e y V a l u e O f D i a g r a m O b j e c t K e y a n y T y p e z b w N T n L X > < a : K e y > < K e y > T a b l e s \ Q 7 _ O r d e r s _ D a t a \ M e a s u r e s \ A v e r a g e   o f   S h i p   D a t e < / K e y > < / a : K e y > < a : V a l u e   i : t y p e = " D i a g r a m D i s p l a y N o d e V i e w S t a t e " > < H e i g h t > 1 5 0 < / H e i g h t > < I s E x p a n d e d > t r u e < / I s E x p a n d e d > < W i d t h > 2 0 0 < / W i d t h > < / a : V a l u e > < / a : K e y V a l u e O f D i a g r a m O b j e c t K e y a n y T y p e z b w N T n L X > < a : K e y V a l u e O f D i a g r a m O b j e c t K e y a n y T y p e z b w N T n L X > < a : K e y > < K e y > T a b l e s \ Q 7 _ O r d e r s _ D a t a \ A v e r a g e   o f   S h i p   D a t e \ A d d i t i o n a l   I n f o \ I m p l i c i t   M e a s u r e < / K e y > < / a : K e y > < a : V a l u e   i : t y p e = " D i a g r a m D i s p l a y V i e w S t a t e I D i a g r a m T a g A d d i t i o n a l I n f o " / > < / a : K e y V a l u e O f D i a g r a m O b j e c t K e y a n y T y p e z b w N T n L X > < a : K e y V a l u e O f D i a g r a m O b j e c t K e y a n y T y p e z b w N T n L X > < a : K e y > < K e y > T a b l e s \ Q 7 _ O r d e r s _ D a t a \ M e a s u r e s \ C o u n t   o f   Q u a n t i t y   O r d e r e d < / K e y > < / a : K e y > < a : V a l u e   i : t y p e = " D i a g r a m D i s p l a y N o d e V i e w S t a t e " > < H e i g h t > 1 5 0 < / H e i g h t > < I s E x p a n d e d > t r u e < / I s E x p a n d e d > < W i d t h > 2 0 0 < / W i d t h > < / a : V a l u e > < / a : K e y V a l u e O f D i a g r a m O b j e c t K e y a n y T y p e z b w N T n L X > < a : K e y V a l u e O f D i a g r a m O b j e c t K e y a n y T y p e z b w N T n L X > < a : K e y > < K e y > T a b l e s \ Q 7 _ O r d e r s _ D a t a \ C o u n t   o f   Q u a n t i t y   O r d e r e d \ A d d i t i o n a l   I n f o \ I m p l i c i t   M e a s u r e < / K e y > < / a : K e y > < a : V a l u e   i : t y p e = " D i a g r a m D i s p l a y V i e w S t a t e I D i a g r a m T a g A d d i t i o n a l I n f o " / > < / a : K e y V a l u e O f D i a g r a m O b j e c t K e y a n y T y p e z b w N T n L X > < a : K e y V a l u e O f D i a g r a m O b j e c t K e y a n y T y p e z b w N T n L X > < a : K e y > < K e y > T a b l e s \ Q 7 _ O r d e r s _ D a t a \ M e a s u r e s \ C o u n t   o f   P r o d u c t   S u b - C a t e g o r y < / K e y > < / a : K e y > < a : V a l u e   i : t y p e = " D i a g r a m D i s p l a y N o d e V i e w S t a t e " > < H e i g h t > 1 5 0 < / H e i g h t > < I s E x p a n d e d > t r u e < / I s E x p a n d e d > < W i d t h > 2 0 0 < / W i d t h > < / a : V a l u e > < / a : K e y V a l u e O f D i a g r a m O b j e c t K e y a n y T y p e z b w N T n L X > < a : K e y V a l u e O f D i a g r a m O b j e c t K e y a n y T y p e z b w N T n L X > < a : K e y > < K e y > T a b l e s \ Q 7 _ O r d e r s _ D a t a \ C o u n t   o f   P r o d u c t   S u b - C a t e g o r y \ A d d i t i o n a l   I n f o \ I m p l i c i t   M e a s u r e < / K e y > < / a : K e y > < a : V a l u e   i : t y p e = " D i a g r a m D i s p l a y V i e w S t a t e I D i a g r a m T a g A d d i t i o n a l I n f o " / > < / a : K e y V a l u e O f D i a g r a m O b j e c t K e y a n y T y p e z b w N T n L X > < a : K e y V a l u e O f D i a g r a m O b j e c t K e y a n y T y p e z b w N T n L X > < a : K e y > < K e y > T a b l e s \ Q 7 _ O r d e r s _ D a t a \ M e a s u r e s \ C o u n t   o f   P r o d u c t   C o n t a i n e r < / K e y > < / a : K e y > < a : V a l u e   i : t y p e = " D i a g r a m D i s p l a y N o d e V i e w S t a t e " > < H e i g h t > 1 5 0 < / H e i g h t > < I s E x p a n d e d > t r u e < / I s E x p a n d e d > < W i d t h > 2 0 0 < / W i d t h > < / a : V a l u e > < / a : K e y V a l u e O f D i a g r a m O b j e c t K e y a n y T y p e z b w N T n L X > < a : K e y V a l u e O f D i a g r a m O b j e c t K e y a n y T y p e z b w N T n L X > < a : K e y > < K e y > T a b l e s \ Q 7 _ O r d e r s _ D a t a \ C o u n t   o f   P r o d u c t   C o n t a i n e r \ A d d i t i o n a l   I n f o \ I m p l i c i t   M e a s u r e < / K e y > < / a : K e y > < a : V a l u e   i : t y p e = " D i a g r a m D i s p l a y V i e w S t a t e I D i a g r a m T a g A d d i t i o n a l I n f o " / > < / a : K e y V a l u e O f D i a g r a m O b j e c t K e y a n y T y p e z b w N T n L X > < a : K e y V a l u e O f D i a g r a m O b j e c t K e y a n y T y p e z b w N T n L X > < a : K e y > < K e y > T a b l e s \ Q 7 _ O r d e r s _ D a t a \ M e a s u r e s \ S u m   o f   S h i p p i n g   C o s t < / K e y > < / a : K e y > < a : V a l u e   i : t y p e = " D i a g r a m D i s p l a y N o d e V i e w S t a t e " > < H e i g h t > 1 5 0 < / H e i g h t > < I s E x p a n d e d > t r u e < / I s E x p a n d e d > < W i d t h > 2 0 0 < / W i d t h > < / a : V a l u e > < / a : K e y V a l u e O f D i a g r a m O b j e c t K e y a n y T y p e z b w N T n L X > < a : K e y V a l u e O f D i a g r a m O b j e c t K e y a n y T y p e z b w N T n L X > < a : K e y > < K e y > T a b l e s \ Q 7 _ O r d e r s _ D a t a \ S u m   o f   S h i p p i n g   C o s t \ A d d i t i o n a l   I n f o \ I m p l i c i t   M e a s u r e < / K e y > < / a : K e y > < a : V a l u e   i : t y p e = " D i a g r a m D i s p l a y V i e w S t a t e I D i a g r a m T a g A d d i t i o n a l I n f o " / > < / a : K e y V a l u e O f D i a g r a m O b j e c t K e y a n y T y p e z b w N T n L X > < a : K e y V a l u e O f D i a g r a m O b j e c t K e y a n y T y p e z b w N T n L X > < a : K e y > < K e y > T a b l e s \ Q 7 _ O r d e r s _ D a t a \ M e a s u r e s \ C o u n t   o f   P r o d u c t   C a t e g o r y < / K e y > < / a : K e y > < a : V a l u e   i : t y p e = " D i a g r a m D i s p l a y N o d e V i e w S t a t e " > < H e i g h t > 1 5 0 < / H e i g h t > < I s E x p a n d e d > t r u e < / I s E x p a n d e d > < W i d t h > 2 0 0 < / W i d t h > < / a : V a l u e > < / a : K e y V a l u e O f D i a g r a m O b j e c t K e y a n y T y p e z b w N T n L X > < a : K e y V a l u e O f D i a g r a m O b j e c t K e y a n y T y p e z b w N T n L X > < a : K e y > < K e y > T a b l e s \ Q 7 _ O r d e r s _ D a t a \ C o u n t   o f   P r o d u c t   C a t e g o r y \ A d d i t i o n a l   I n f o \ I m p l i c i t   M e a s u r e < / K e y > < / a : K e y > < a : V a l u e   i : t y p e = " D i a g r a m D i s p l a y V i e w S t a t e I D i a g r a m T a g A d d i t i o n a l I n f o " / > < / a : K e y V a l u e O f D i a g r a m O b j e c t K e y a n y T y p e z b w N T n L X > < a : K e y V a l u e O f D i a g r a m O b j e c t K e y a n y T y p e z b w N T n L X > < a : K e y > < K e y > T a b l e s \ Q 7 _ O r d e r s _ D a t a \ M e a s u r e s \ S u m   o f   U n i t   P r i c e < / K e y > < / a : K e y > < a : V a l u e   i : t y p e = " D i a g r a m D i s p l a y N o d e V i e w S t a t e " > < H e i g h t > 1 5 0 < / H e i g h t > < I s E x p a n d e d > t r u e < / I s E x p a n d e d > < W i d t h > 2 0 0 < / W i d t h > < / a : V a l u e > < / a : K e y V a l u e O f D i a g r a m O b j e c t K e y a n y T y p e z b w N T n L X > < a : K e y V a l u e O f D i a g r a m O b j e c t K e y a n y T y p e z b w N T n L X > < a : K e y > < K e y > T a b l e s \ Q 7 _ O r d e r s _ D a t a \ S u m   o f   U n i t   P r i c e \ A d d i t i o n a l   I n f o \ I m p l i c i t   M e a s u r e < / K e y > < / a : K e y > < a : V a l u e   i : t y p e = " D i a g r a m D i s p l a y V i e w S t a t e I D i a g r a m T a g A d d i t i o n a l I n f o " / > < / a : K e y V a l u e O f D i a g r a m O b j e c t K e y a n y T y p e z b w N T n L X > < a : K e y V a l u e O f D i a g r a m O b j e c t K e y a n y T y p e z b w N T n L X > < a : K e y > < K e y > T a b l e s \ Q 7 _ O r d e r s _ D a t a \ M e a s u r e s \ A v e r a g e   o f   U n i t   P r i c e < / K e y > < / a : K e y > < a : V a l u e   i : t y p e = " D i a g r a m D i s p l a y N o d e V i e w S t a t e " > < H e i g h t > 1 5 0 < / H e i g h t > < I s E x p a n d e d > t r u e < / I s E x p a n d e d > < W i d t h > 2 0 0 < / W i d t h > < / a : V a l u e > < / a : K e y V a l u e O f D i a g r a m O b j e c t K e y a n y T y p e z b w N T n L X > < a : K e y V a l u e O f D i a g r a m O b j e c t K e y a n y T y p e z b w N T n L X > < a : K e y > < K e y > T a b l e s \ Q 7 _ O r d e r s _ D a t a \ A v e r a g e   o f   U n i t   P r i c e \ A d d i t i o n a l   I n f o \ I m p l i c i t   M e a s u r e < / K e y > < / a : K e y > < a : V a l u e   i : t y p e = " D i a g r a m D i s p l a y V i e w S t a t e I D i a g r a m T a g A d d i t i o n a l I n f o " / > < / a : K e y V a l u e O f D i a g r a m O b j e c t K e y a n y T y p e z b w N T n L X > < a : K e y V a l u e O f D i a g r a m O b j e c t K e y a n y T y p e z b w N T n L X > < a : K e y > < K e y > T a b l e s \ Q 7 _ R e t u r n s _ D a t a < / K e y > < / a : K e y > < a : V a l u e   i : t y p e = " D i a g r a m D i s p l a y N o d e V i e w S t a t e " > < H e i g h t > 1 5 0 < / H e i g h t > < I s E x p a n d e d > t r u e < / I s E x p a n d e d > < L a y e d O u t > t r u e < / L a y e d O u t > < L e f t > 5 8 8 . 0 0 0 0 0 0 0 0 0 0 0 0 1 1 < / L e f t > < T a b I n d e x > 1 < / T a b I n d e x > < T o p > 2 6 . 5 9 9 9 9 9 9 9 9 9 9 9 9 9 4 < / T o p > < W i d t h > 2 0 0 < / W i d t h > < / a : V a l u e > < / a : K e y V a l u e O f D i a g r a m O b j e c t K e y a n y T y p e z b w N T n L X > < a : K e y V a l u e O f D i a g r a m O b j e c t K e y a n y T y p e z b w N T n L X > < a : K e y > < K e y > T a b l e s \ Q 7 _ R e t u r n s _ D a t a \ C o l u m n s \ O r d e r   I D < / K e y > < / a : K e y > < a : V a l u e   i : t y p e = " D i a g r a m D i s p l a y N o d e V i e w S t a t e " > < H e i g h t > 1 5 0 < / H e i g h t > < I s E x p a n d e d > t r u e < / I s E x p a n d e d > < W i d t h > 2 0 0 < / W i d t h > < / a : V a l u e > < / a : K e y V a l u e O f D i a g r a m O b j e c t K e y a n y T y p e z b w N T n L X > < a : K e y V a l u e O f D i a g r a m O b j e c t K e y a n y T y p e z b w N T n L X > < a : K e y > < K e y > T a b l e s \ Q 7 _ R e t u r n s _ D a t a \ C o l u m n s \ S t a t u s < / K e y > < / a : K e y > < a : V a l u e   i : t y p e = " D i a g r a m D i s p l a y N o d e V i e w S t a t e " > < H e i g h t > 1 5 0 < / H e i g h t > < I s E x p a n d e d > t r u e < / I s E x p a n d e d > < W i d t h > 2 0 0 < / W i d t h > < / a : V a l u e > < / a : K e y V a l u e O f D i a g r a m O b j e c t K e y a n y T y p e z b w N T n L X > < a : K e y V a l u e O f D i a g r a m O b j e c t K e y a n y T y p e z b w N T n L X > < a : K e y > < K e y > T a b l e s \ Q 7 _ R e t u r n s _ D a t a \ M e a s u r e s \ S u m   o f   O r d e r   I D < / K e y > < / a : K e y > < a : V a l u e   i : t y p e = " D i a g r a m D i s p l a y N o d e V i e w S t a t e " > < H e i g h t > 1 5 0 < / H e i g h t > < I s E x p a n d e d > t r u e < / I s E x p a n d e d > < W i d t h > 2 0 0 < / W i d t h > < / a : V a l u e > < / a : K e y V a l u e O f D i a g r a m O b j e c t K e y a n y T y p e z b w N T n L X > < a : K e y V a l u e O f D i a g r a m O b j e c t K e y a n y T y p e z b w N T n L X > < a : K e y > < K e y > T a b l e s \ Q 7 _ R e t u r n s _ D a t a \ S u m   o f   O r d e r   I D \ A d d i t i o n a l   I n f o \ I m p l i c i t   M e a s u r e < / K e y > < / a : K e y > < a : V a l u e   i : t y p e = " D i a g r a m D i s p l a y V i e w S t a t e I D i a g r a m T a g A d d i t i o n a l I n f o " / > < / a : K e y V a l u e O f D i a g r a m O b j e c t K e y a n y T y p e z b w N T n L X > < a : K e y V a l u e O f D i a g r a m O b j e c t K e y a n y T y p e z b w N T n L X > < a : K e y > < K e y > T a b l e s \ Q 7 _ U s e r s _ D a t a < / K e y > < / a : K e y > < a : V a l u e   i : t y p e = " D i a g r a m D i s p l a y N o d e V i e w S t a t e " > < H e i g h t > 1 5 0 < / H e i g h t > < I s E x p a n d e d > t r u e < / I s E x p a n d e d > < L a y e d O u t > t r u e < / L a y e d O u t > < L e f t > 5 9 0 . 3 0 3 8 1 0 5 6 7 6 6 5 6 6 < / L e f t > < T a b I n d e x > 2 < / T a b I n d e x > < T o p > 2 0 7 . 7 9 9 9 9 9 9 9 9 9 9 9 9 < / T o p > < W i d t h > 2 0 0 < / W i d t h > < / a : V a l u e > < / a : K e y V a l u e O f D i a g r a m O b j e c t K e y a n y T y p e z b w N T n L X > < a : K e y V a l u e O f D i a g r a m O b j e c t K e y a n y T y p e z b w N T n L X > < a : K e y > < K e y > T a b l e s \ Q 7 _ U s e r s _ D a t a \ C o l u m n s \ R e g i o n < / K e y > < / a : K e y > < a : V a l u e   i : t y p e = " D i a g r a m D i s p l a y N o d e V i e w S t a t e " > < H e i g h t > 1 5 0 < / H e i g h t > < I s E x p a n d e d > t r u e < / I s E x p a n d e d > < W i d t h > 2 0 0 < / W i d t h > < / a : V a l u e > < / a : K e y V a l u e O f D i a g r a m O b j e c t K e y a n y T y p e z b w N T n L X > < a : K e y V a l u e O f D i a g r a m O b j e c t K e y a n y T y p e z b w N T n L X > < a : K e y > < K e y > T a b l e s \ Q 7 _ U s e r s _ D a t a \ C o l u m n s \ M a n a g e r < / K e y > < / a : K e y > < a : V a l u e   i : t y p e = " D i a g r a m D i s p l a y N o d e V i e w S t a t e " > < H e i g h t > 1 5 0 < / H e i g h t > < I s E x p a n d e d > t r u e < / I s E x p a n d e d > < W i d t h > 2 0 0 < / W i d t h > < / a : V a l u e > < / a : K e y V a l u e O f D i a g r a m O b j e c t K e y a n y T y p e z b w N T n L X > < a : K e y V a l u e O f D i a g r a m O b j e c t K e y a n y T y p e z b w N T n L X > < a : K e y > < K e y > T a b l e s \ Q 7 _ C a l e n d a r _ D a t a < / K e y > < / a : K e y > < a : V a l u e   i : t y p e = " D i a g r a m D i s p l a y N o d e V i e w S t a t e " > < H e i g h t > 1 9 4 < / H e i g h t > < I s E x p a n d e d > t r u e < / I s E x p a n d e d > < I s F o c u s e d > t r u e < / I s F o c u s e d > < L a y e d O u t > t r u e < / L a y e d O u t > < L e f t > 5 9 3 . 9 0 3 8 1 0 5 6 7 6 6 5 6 9 < / L e f t > < S c r o l l V e r t i c a l O f f s e t > 2 . 3 2 3 3 3 3 3 3 3 3 3 3 3 5 1 9 < / S c r o l l V e r t i c a l O f f s e t > < T a b I n d e x > 3 < / T a b I n d e x > < T o p > 3 8 1 . 4 0 0 0 0 0 0 0 0 0 0 0 0 9 < / T o p > < W i d t h > 2 0 0 < / W i d t h > < / a : V a l u e > < / a : K e y V a l u e O f D i a g r a m O b j e c t K e y a n y T y p e z b w N T n L X > < a : K e y V a l u e O f D i a g r a m O b j e c t K e y a n y T y p e z b w N T n L X > < a : K e y > < K e y > T a b l e s \ Q 7 _ C a l e n d a r _ D a t a \ C o l u m n s \ O r d e r   D a t e < / K e y > < / a : K e y > < a : V a l u e   i : t y p e = " D i a g r a m D i s p l a y N o d e V i e w S t a t e " > < H e i g h t > 1 5 0 < / H e i g h t > < I s E x p a n d e d > t r u e < / I s E x p a n d e d > < W i d t h > 2 0 0 < / W i d t h > < / a : V a l u e > < / a : K e y V a l u e O f D i a g r a m O b j e c t K e y a n y T y p e z b w N T n L X > < a : K e y V a l u e O f D i a g r a m O b j e c t K e y a n y T y p e z b w N T n L X > < a : K e y > < K e y > T a b l e s \ Q 7 _ C a l e n d a r _ D a t a \ C o l u m n s \ D a y   N a m e < / K e y > < / a : K e y > < a : V a l u e   i : t y p e = " D i a g r a m D i s p l a y N o d e V i e w S t a t e " > < H e i g h t > 1 5 0 < / H e i g h t > < I s E x p a n d e d > t r u e < / I s E x p a n d e d > < W i d t h > 2 0 0 < / W i d t h > < / a : V a l u e > < / a : K e y V a l u e O f D i a g r a m O b j e c t K e y a n y T y p e z b w N T n L X > < a : K e y V a l u e O f D i a g r a m O b j e c t K e y a n y T y p e z b w N T n L X > < a : K e y > < K e y > T a b l e s \ Q 7 _ C a l e n d a r _ D a t a \ C o l u m n s \ W e e k   o f   M o n t h < / K e y > < / a : K e y > < a : V a l u e   i : t y p e = " D i a g r a m D i s p l a y N o d e V i e w S t a t e " > < H e i g h t > 1 5 0 < / H e i g h t > < I s E x p a n d e d > t r u e < / I s E x p a n d e d > < W i d t h > 2 0 0 < / W i d t h > < / a : V a l u e > < / a : K e y V a l u e O f D i a g r a m O b j e c t K e y a n y T y p e z b w N T n L X > < a : K e y V a l u e O f D i a g r a m O b j e c t K e y a n y T y p e z b w N T n L X > < a : K e y > < K e y > T a b l e s \ Q 7 _ C a l e n d a r _ D a t a \ C o l u m n s \ Q u a r t e r < / K e y > < / a : K e y > < a : V a l u e   i : t y p e = " D i a g r a m D i s p l a y N o d e V i e w S t a t e " > < H e i g h t > 1 5 0 < / H e i g h t > < I s E x p a n d e d > t r u e < / I s E x p a n d e d > < W i d t h > 2 0 0 < / W i d t h > < / a : V a l u e > < / a : K e y V a l u e O f D i a g r a m O b j e c t K e y a n y T y p e z b w N T n L X > < a : K e y V a l u e O f D i a g r a m O b j e c t K e y a n y T y p e z b w N T n L X > < a : K e y > < K e y > T a b l e s \ Q 7 _ C a l e n d a r _ D a t a \ C o l u m n s \ M o n t h   N a m e < / K e y > < / a : K e y > < a : V a l u e   i : t y p e = " D i a g r a m D i s p l a y N o d e V i e w S t a t e " > < H e i g h t > 1 5 0 < / H e i g h t > < I s E x p a n d e d > t r u e < / I s E x p a n d e d > < W i d t h > 2 0 0 < / W i d t h > < / a : V a l u e > < / a : K e y V a l u e O f D i a g r a m O b j e c t K e y a n y T y p e z b w N T n L X > < a : K e y V a l u e O f D i a g r a m O b j e c t K e y a n y T y p e z b w N T n L X > < a : K e y > < K e y > T a b l e s \ Q 7 _ C a l e n d a r _ D a t a \ C o l u m n s \ Y e a r < / K e y > < / a : K e y > < a : V a l u e   i : t y p e = " D i a g r a m D i s p l a y N o d e V i e w S t a t e " > < H e i g h t > 1 5 0 < / H e i g h t > < I s E x p a n d e d > t r u e < / I s E x p a n d e d > < W i d t h > 2 0 0 < / W i d t h > < / a : V a l u e > < / a : K e y V a l u e O f D i a g r a m O b j e c t K e y a n y T y p e z b w N T n L X > < a : K e y V a l u e O f D i a g r a m O b j e c t K e y a n y T y p e z b w N T n L X > < a : K e y > < K e y > R e l a t i o n s h i p s \ & l t ; T a b l e s \ Q 7 _ O r d e r s _ D a t a \ C o l u m n s \ O r d e r   I D & g t ; - & l t ; T a b l e s \ Q 7 _ R e t u r n s _ D a t a \ C o l u m n s \ O r d e r   I D & g t ; < / K e y > < / a : K e y > < a : V a l u e   i : t y p e = " D i a g r a m D i s p l a y L i n k V i e w S t a t e " > < A u t o m a t i o n P r o p e r t y H e l p e r T e x t > E n d   p o i n t   1 :   ( 2 1 6 , 2 5 7 . 6 ) .   E n d   p o i n t   2 :   ( 5 7 2 , 1 0 1 . 6 )   < / A u t o m a t i o n P r o p e r t y H e l p e r T e x t > < L a y e d O u t > t r u e < / L a y e d O u t > < P o i n t s   x m l n s : b = " h t t p : / / s c h e m a s . d a t a c o n t r a c t . o r g / 2 0 0 4 / 0 7 / S y s t e m . W i n d o w s " > < b : P o i n t > < b : _ x > 2 1 5 . 9 9 9 9 9 9 9 9 9 9 9 9 9 7 < / b : _ x > < b : _ y > 2 5 7 . 6 < / b : _ y > < / b : P o i n t > < b : P o i n t > < b : _ x > 3 9 2 < / b : _ x > < b : _ y > 2 5 7 . 6 < / b : _ y > < / b : P o i n t > < b : P o i n t > < b : _ x > 3 9 4 < / b : _ x > < b : _ y > 2 5 5 . 6 0 0 0 0 0 0 0 0 0 0 0 0 2 < / b : _ y > < / b : P o i n t > < b : P o i n t > < b : _ x > 3 9 4 < / b : _ x > < b : _ y > 1 0 3 . 6 < / b : _ y > < / b : P o i n t > < b : P o i n t > < b : _ x > 3 9 6 < / b : _ x > < b : _ y > 1 0 1 . 6 < / b : _ y > < / b : P o i n t > < b : P o i n t > < b : _ x > 5 7 2 . 0 0 0 0 0 0 0 0 0 0 0 0 1 1 < / b : _ x > < b : _ y > 1 0 1 . 6 < / b : _ y > < / b : P o i n t > < / P o i n t s > < / a : V a l u e > < / a : K e y V a l u e O f D i a g r a m O b j e c t K e y a n y T y p e z b w N T n L X > < a : K e y V a l u e O f D i a g r a m O b j e c t K e y a n y T y p e z b w N T n L X > < a : K e y > < K e y > R e l a t i o n s h i p s \ & l t ; T a b l e s \ Q 7 _ O r d e r s _ D a t a \ C o l u m n s \ O r d e r   I D & g t ; - & l t ; T a b l e s \ Q 7 _ R e t u r n s _ D a t a \ C o l u m n s \ O r d e r   I D & g t ; \ F K < / K e y > < / a : K e y > < a : V a l u e   i : t y p e = " D i a g r a m D i s p l a y L i n k E n d p o i n t V i e w S t a t e " > < H e i g h t > 1 6 < / H e i g h t > < L a b e l L o c a t i o n   x m l n s : b = " h t t p : / / s c h e m a s . d a t a c o n t r a c t . o r g / 2 0 0 4 / 0 7 / S y s t e m . W i n d o w s " > < b : _ x > 1 9 9 . 9 9 9 9 9 9 9 9 9 9 9 9 9 7 < / b : _ x > < b : _ y > 2 4 9 . 6 0 0 0 0 0 0 0 0 0 0 0 0 2 < / b : _ y > < / L a b e l L o c a t i o n > < L o c a t i o n   x m l n s : b = " h t t p : / / s c h e m a s . d a t a c o n t r a c t . o r g / 2 0 0 4 / 0 7 / S y s t e m . W i n d o w s " > < b : _ x > 2 0 0 < / b : _ x > < b : _ y > 2 5 7 . 6 < / b : _ y > < / L o c a t i o n > < S h a p e R o t a t e A n g l e > 3 6 0 < / S h a p e R o t a t e A n g l e > < W i d t h > 1 6 < / W i d t h > < / a : V a l u e > < / a : K e y V a l u e O f D i a g r a m O b j e c t K e y a n y T y p e z b w N T n L X > < a : K e y V a l u e O f D i a g r a m O b j e c t K e y a n y T y p e z b w N T n L X > < a : K e y > < K e y > R e l a t i o n s h i p s \ & l t ; T a b l e s \ Q 7 _ O r d e r s _ D a t a \ C o l u m n s \ O r d e r   I D & g t ; - & l t ; T a b l e s \ Q 7 _ R e t u r n s _ D a t a \ C o l u m n s \ O r d e r   I D & g t ; \ P K < / K e y > < / a : K e y > < a : V a l u e   i : t y p e = " D i a g r a m D i s p l a y L i n k E n d p o i n t V i e w S t a t e " > < H e i g h t > 1 6 < / H e i g h t > < L a b e l L o c a t i o n   x m l n s : b = " h t t p : / / s c h e m a s . d a t a c o n t r a c t . o r g / 2 0 0 4 / 0 7 / S y s t e m . W i n d o w s " > < b : _ x > 5 7 2 . 0 0 0 0 0 0 0 0 0 0 0 0 1 1 < / b : _ x > < b : _ y > 9 3 . 6 < / b : _ y > < / L a b e l L o c a t i o n > < L o c a t i o n   x m l n s : b = " h t t p : / / s c h e m a s . d a t a c o n t r a c t . o r g / 2 0 0 4 / 0 7 / S y s t e m . W i n d o w s " > < b : _ x > 5 8 8 < / b : _ x > < b : _ y > 1 0 1 . 6 < / b : _ y > < / L o c a t i o n > < S h a p e R o t a t e A n g l e > 1 8 0 < / S h a p e R o t a t e A n g l e > < W i d t h > 1 6 < / W i d t h > < / a : V a l u e > < / a : K e y V a l u e O f D i a g r a m O b j e c t K e y a n y T y p e z b w N T n L X > < a : K e y V a l u e O f D i a g r a m O b j e c t K e y a n y T y p e z b w N T n L X > < a : K e y > < K e y > R e l a t i o n s h i p s \ & l t ; T a b l e s \ Q 7 _ O r d e r s _ D a t a \ C o l u m n s \ O r d e r   I D & g t ; - & l t ; T a b l e s \ Q 7 _ R e t u r n s _ D a t a \ C o l u m n s \ O r d e r   I D & g t ; \ C r o s s F i l t e r < / K e y > < / a : K e y > < a : V a l u e   i : t y p e = " D i a g r a m D i s p l a y L i n k C r o s s F i l t e r V i e w S t a t e " > < P o i n t s   x m l n s : b = " h t t p : / / s c h e m a s . d a t a c o n t r a c t . o r g / 2 0 0 4 / 0 7 / S y s t e m . W i n d o w s " > < b : P o i n t > < b : _ x > 2 1 5 . 9 9 9 9 9 9 9 9 9 9 9 9 9 7 < / b : _ x > < b : _ y > 2 5 7 . 6 < / b : _ y > < / b : P o i n t > < b : P o i n t > < b : _ x > 3 9 2 < / b : _ x > < b : _ y > 2 5 7 . 6 < / b : _ y > < / b : P o i n t > < b : P o i n t > < b : _ x > 3 9 4 < / b : _ x > < b : _ y > 2 5 5 . 6 0 0 0 0 0 0 0 0 0 0 0 0 2 < / b : _ y > < / b : P o i n t > < b : P o i n t > < b : _ x > 3 9 4 < / b : _ x > < b : _ y > 1 0 3 . 6 < / b : _ y > < / b : P o i n t > < b : P o i n t > < b : _ x > 3 9 6 < / b : _ x > < b : _ y > 1 0 1 . 6 < / b : _ y > < / b : P o i n t > < b : P o i n t > < b : _ x > 5 7 2 . 0 0 0 0 0 0 0 0 0 0 0 0 1 1 < / b : _ x > < b : _ y > 1 0 1 . 6 < / b : _ y > < / b : P o i n t > < / P o i n t s > < / a : V a l u e > < / a : K e y V a l u e O f D i a g r a m O b j e c t K e y a n y T y p e z b w N T n L X > < a : K e y V a l u e O f D i a g r a m O b j e c t K e y a n y T y p e z b w N T n L X > < a : K e y > < K e y > R e l a t i o n s h i p s \ & l t ; T a b l e s \ Q 7 _ O r d e r s _ D a t a \ C o l u m n s \ R e g i o n & g t ; - & l t ; T a b l e s \ Q 7 _ U s e r s _ D a t a \ C o l u m n s \ R e g i o n & g t ; < / K e y > < / a : K e y > < a : V a l u e   i : t y p e = " D i a g r a m D i s p l a y L i n k V i e w S t a t e " > < A u t o m a t i o n P r o p e r t y H e l p e r T e x t > E n d   p o i n t   1 :   ( 2 1 6 , 2 7 7 . 6 ) .   E n d   p o i n t   2 :   ( 5 7 4 . 3 0 3 8 1 0 5 6 7 6 6 6 , 2 8 2 . 8 )   < / A u t o m a t i o n P r o p e r t y H e l p e r T e x t > < L a y e d O u t > t r u e < / L a y e d O u t > < P o i n t s   x m l n s : b = " h t t p : / / s c h e m a s . d a t a c o n t r a c t . o r g / 2 0 0 4 / 0 7 / S y s t e m . W i n d o w s " > < b : P o i n t > < b : _ x > 2 1 6 < / b : _ x > < b : _ y > 2 7 7 . 6 < / b : _ y > < / b : P o i n t > < b : P o i n t > < b : _ x > 3 9 3 . 1 5 1 9 0 5 5 < / b : _ x > < b : _ y > 2 7 7 . 6 < / b : _ y > < / b : P o i n t > < b : P o i n t > < b : _ x > 3 9 5 . 1 5 1 9 0 5 5 < / b : _ x > < b : _ y > 2 7 9 . 6 < / b : _ y > < / b : P o i n t > < b : P o i n t > < b : _ x > 3 9 5 . 1 5 1 9 0 5 5 < / b : _ x > < b : _ y > 2 8 0 . 8 < / b : _ y > < / b : P o i n t > < b : P o i n t > < b : _ x > 3 9 7 . 1 5 1 9 0 5 5 < / b : _ x > < b : _ y > 2 8 2 . 8 < / b : _ y > < / b : P o i n t > < b : P o i n t > < b : _ x > 5 7 4 . 3 0 3 8 1 0 5 6 7 6 6 5 6 6 < / b : _ x > < b : _ y > 2 8 2 . 8 < / b : _ y > < / b : P o i n t > < / P o i n t s > < / a : V a l u e > < / a : K e y V a l u e O f D i a g r a m O b j e c t K e y a n y T y p e z b w N T n L X > < a : K e y V a l u e O f D i a g r a m O b j e c t K e y a n y T y p e z b w N T n L X > < a : K e y > < K e y > R e l a t i o n s h i p s \ & l t ; T a b l e s \ Q 7 _ O r d e r s _ D a t a \ C o l u m n s \ R e g i o n & g t ; - & l t ; T a b l e s \ Q 7 _ U s e r s _ D a t a \ C o l u m n s \ R e g i o n & g t ; \ F K < / K e y > < / a : K e y > < a : V a l u e   i : t y p e = " D i a g r a m D i s p l a y L i n k E n d p o i n t V i e w S t a t e " > < H e i g h t > 1 6 < / H e i g h t > < L a b e l L o c a t i o n   x m l n s : b = " h t t p : / / s c h e m a s . d a t a c o n t r a c t . o r g / 2 0 0 4 / 0 7 / S y s t e m . W i n d o w s " > < b : _ x > 2 0 0 < / b : _ x > < b : _ y > 2 6 9 . 6 < / b : _ y > < / L a b e l L o c a t i o n > < L o c a t i o n   x m l n s : b = " h t t p : / / s c h e m a s . d a t a c o n t r a c t . o r g / 2 0 0 4 / 0 7 / S y s t e m . W i n d o w s " > < b : _ x > 2 0 0 < / b : _ x > < b : _ y > 2 7 7 . 6 < / b : _ y > < / L o c a t i o n > < S h a p e R o t a t e A n g l e > 3 6 0 < / S h a p e R o t a t e A n g l e > < W i d t h > 1 6 < / W i d t h > < / a : V a l u e > < / a : K e y V a l u e O f D i a g r a m O b j e c t K e y a n y T y p e z b w N T n L X > < a : K e y V a l u e O f D i a g r a m O b j e c t K e y a n y T y p e z b w N T n L X > < a : K e y > < K e y > R e l a t i o n s h i p s \ & l t ; T a b l e s \ Q 7 _ O r d e r s _ D a t a \ C o l u m n s \ R e g i o n & g t ; - & l t ; T a b l e s \ Q 7 _ U s e r s _ D a t a \ C o l u m n s \ R e g i o n & g t ; \ P K < / K e y > < / a : K e y > < a : V a l u e   i : t y p e = " D i a g r a m D i s p l a y L i n k E n d p o i n t V i e w S t a t e " > < H e i g h t > 1 6 < / H e i g h t > < L a b e l L o c a t i o n   x m l n s : b = " h t t p : / / s c h e m a s . d a t a c o n t r a c t . o r g / 2 0 0 4 / 0 7 / S y s t e m . W i n d o w s " > < b : _ x > 5 7 4 . 3 0 3 8 1 0 5 6 7 6 6 5 6 6 < / b : _ x > < b : _ y > 2 7 4 . 8 < / b : _ y > < / L a b e l L o c a t i o n > < L o c a t i o n   x m l n s : b = " h t t p : / / s c h e m a s . d a t a c o n t r a c t . o r g / 2 0 0 4 / 0 7 / S y s t e m . W i n d o w s " > < b : _ x > 5 9 0 . 3 0 3 8 1 0 5 6 7 6 6 5 6 6 < / b : _ x > < b : _ y > 2 8 2 . 8 < / b : _ y > < / L o c a t i o n > < S h a p e R o t a t e A n g l e > 1 8 0 < / S h a p e R o t a t e A n g l e > < W i d t h > 1 6 < / W i d t h > < / a : V a l u e > < / a : K e y V a l u e O f D i a g r a m O b j e c t K e y a n y T y p e z b w N T n L X > < a : K e y V a l u e O f D i a g r a m O b j e c t K e y a n y T y p e z b w N T n L X > < a : K e y > < K e y > R e l a t i o n s h i p s \ & l t ; T a b l e s \ Q 7 _ O r d e r s _ D a t a \ C o l u m n s \ R e g i o n & g t ; - & l t ; T a b l e s \ Q 7 _ U s e r s _ D a t a \ C o l u m n s \ R e g i o n & g t ; \ C r o s s F i l t e r < / K e y > < / a : K e y > < a : V a l u e   i : t y p e = " D i a g r a m D i s p l a y L i n k C r o s s F i l t e r V i e w S t a t e " > < P o i n t s   x m l n s : b = " h t t p : / / s c h e m a s . d a t a c o n t r a c t . o r g / 2 0 0 4 / 0 7 / S y s t e m . W i n d o w s " > < b : P o i n t > < b : _ x > 2 1 6 < / b : _ x > < b : _ y > 2 7 7 . 6 < / b : _ y > < / b : P o i n t > < b : P o i n t > < b : _ x > 3 9 3 . 1 5 1 9 0 5 5 < / b : _ x > < b : _ y > 2 7 7 . 6 < / b : _ y > < / b : P o i n t > < b : P o i n t > < b : _ x > 3 9 5 . 1 5 1 9 0 5 5 < / b : _ x > < b : _ y > 2 7 9 . 6 < / b : _ y > < / b : P o i n t > < b : P o i n t > < b : _ x > 3 9 5 . 1 5 1 9 0 5 5 < / b : _ x > < b : _ y > 2 8 0 . 8 < / b : _ y > < / b : P o i n t > < b : P o i n t > < b : _ x > 3 9 7 . 1 5 1 9 0 5 5 < / b : _ x > < b : _ y > 2 8 2 . 8 < / b : _ y > < / b : P o i n t > < b : P o i n t > < b : _ x > 5 7 4 . 3 0 3 8 1 0 5 6 7 6 6 5 6 6 < / b : _ x > < b : _ y > 2 8 2 . 8 < / b : _ y > < / b : P o i n t > < / P o i n t s > < / a : V a l u e > < / a : K e y V a l u e O f D i a g r a m O b j e c t K e y a n y T y p e z b w N T n L X > < a : K e y V a l u e O f D i a g r a m O b j e c t K e y a n y T y p e z b w N T n L X > < a : K e y > < K e y > R e l a t i o n s h i p s \ & l t ; T a b l e s \ Q 7 _ O r d e r s _ D a t a \ C o l u m n s \ O r d e r   D a t e & g t ; - & l t ; T a b l e s \ Q 7 _ C a l e n d a r _ D a t a \ C o l u m n s \ O r d e r   D a t e & g t ; < / K e y > < / a : K e y > < a : V a l u e   i : t y p e = " D i a g r a m D i s p l a y L i n k V i e w S t a t e " > < A u t o m a t i o n P r o p e r t y H e l p e r T e x t > E n d   p o i n t   1 :   ( 2 1 6 , 2 9 7 . 6 ) .   E n d   p o i n t   2 :   ( 5 7 7 . 9 0 3 8 1 0 5 6 7 6 6 6 , 4 7 8 . 4 )   < / A u t o m a t i o n P r o p e r t y H e l p e r T e x t > < L a y e d O u t > t r u e < / L a y e d O u t > < P o i n t s   x m l n s : b = " h t t p : / / s c h e m a s . d a t a c o n t r a c t . o r g / 2 0 0 4 / 0 7 / S y s t e m . W i n d o w s " > < b : P o i n t > < b : _ x > 2 1 6 < / b : _ x > < b : _ y > 2 9 7 . 6 < / b : _ y > < / b : P o i n t > < b : P o i n t > < b : _ x > 3 9 4 . 9 5 1 9 0 5 5 < / b : _ x > < b : _ y > 2 9 7 . 6 < / b : _ y > < / b : P o i n t > < b : P o i n t > < b : _ x > 3 9 6 . 9 5 1 9 0 5 5 < / b : _ x > < b : _ y > 2 9 9 . 6 < / b : _ y > < / b : P o i n t > < b : P o i n t > < b : _ x > 3 9 6 . 9 5 1 9 0 5 5 < / b : _ x > < b : _ y > 4 7 6 . 4 < / b : _ y > < / b : P o i n t > < b : P o i n t > < b : _ x > 3 9 8 . 9 5 1 9 0 5 5 < / b : _ x > < b : _ y > 4 7 8 . 4 < / b : _ y > < / b : P o i n t > < b : P o i n t > < b : _ x > 5 7 7 . 9 0 3 8 1 0 5 6 7 6 6 5 6 9 < / b : _ x > < b : _ y > 4 7 8 . 4 < / b : _ y > < / b : P o i n t > < / P o i n t s > < / a : V a l u e > < / a : K e y V a l u e O f D i a g r a m O b j e c t K e y a n y T y p e z b w N T n L X > < a : K e y V a l u e O f D i a g r a m O b j e c t K e y a n y T y p e z b w N T n L X > < a : K e y > < K e y > R e l a t i o n s h i p s \ & l t ; T a b l e s \ Q 7 _ O r d e r s _ D a t a \ C o l u m n s \ O r d e r   D a t e & g t ; - & l t ; T a b l e s \ Q 7 _ C a l e n d a r _ D a t a \ C o l u m n s \ O r d e r   D a t e & g t ; \ F K < / K e y > < / a : K e y > < a : V a l u e   i : t y p e = " D i a g r a m D i s p l a y L i n k E n d p o i n t V i e w S t a t e " > < H e i g h t > 1 6 < / H e i g h t > < L a b e l L o c a t i o n   x m l n s : b = " h t t p : / / s c h e m a s . d a t a c o n t r a c t . o r g / 2 0 0 4 / 0 7 / S y s t e m . W i n d o w s " > < b : _ x > 2 0 0 < / b : _ x > < b : _ y > 2 8 9 . 6 < / b : _ y > < / L a b e l L o c a t i o n > < L o c a t i o n   x m l n s : b = " h t t p : / / s c h e m a s . d a t a c o n t r a c t . o r g / 2 0 0 4 / 0 7 / S y s t e m . W i n d o w s " > < b : _ x > 2 0 0 < / b : _ x > < b : _ y > 2 9 7 . 6 < / b : _ y > < / L o c a t i o n > < S h a p e R o t a t e A n g l e > 3 6 0 < / S h a p e R o t a t e A n g l e > < W i d t h > 1 6 < / W i d t h > < / a : V a l u e > < / a : K e y V a l u e O f D i a g r a m O b j e c t K e y a n y T y p e z b w N T n L X > < a : K e y V a l u e O f D i a g r a m O b j e c t K e y a n y T y p e z b w N T n L X > < a : K e y > < K e y > R e l a t i o n s h i p s \ & l t ; T a b l e s \ Q 7 _ O r d e r s _ D a t a \ C o l u m n s \ O r d e r   D a t e & g t ; - & l t ; T a b l e s \ Q 7 _ C a l e n d a r _ D a t a \ C o l u m n s \ O r d e r   D a t e & g t ; \ P K < / K e y > < / a : K e y > < a : V a l u e   i : t y p e = " D i a g r a m D i s p l a y L i n k E n d p o i n t V i e w S t a t e " > < H e i g h t > 1 6 < / H e i g h t > < L a b e l L o c a t i o n   x m l n s : b = " h t t p : / / s c h e m a s . d a t a c o n t r a c t . o r g / 2 0 0 4 / 0 7 / S y s t e m . W i n d o w s " > < b : _ x > 5 7 7 . 9 0 3 8 1 0 5 6 7 6 6 5 6 9 < / b : _ x > < b : _ y > 4 7 0 . 4 < / b : _ y > < / L a b e l L o c a t i o n > < L o c a t i o n   x m l n s : b = " h t t p : / / s c h e m a s . d a t a c o n t r a c t . o r g / 2 0 0 4 / 0 7 / S y s t e m . W i n d o w s " > < b : _ x > 5 9 3 . 9 0 3 8 1 0 5 6 7 6 6 5 6 9 < / b : _ x > < b : _ y > 4 7 8 . 4 < / b : _ y > < / L o c a t i o n > < S h a p e R o t a t e A n g l e > 1 8 0 < / S h a p e R o t a t e A n g l e > < W i d t h > 1 6 < / W i d t h > < / a : V a l u e > < / a : K e y V a l u e O f D i a g r a m O b j e c t K e y a n y T y p e z b w N T n L X > < a : K e y V a l u e O f D i a g r a m O b j e c t K e y a n y T y p e z b w N T n L X > < a : K e y > < K e y > R e l a t i o n s h i p s \ & l t ; T a b l e s \ Q 7 _ O r d e r s _ D a t a \ C o l u m n s \ O r d e r   D a t e & g t ; - & l t ; T a b l e s \ Q 7 _ C a l e n d a r _ D a t a \ C o l u m n s \ O r d e r   D a t e & g t ; \ C r o s s F i l t e r < / K e y > < / a : K e y > < a : V a l u e   i : t y p e = " D i a g r a m D i s p l a y L i n k C r o s s F i l t e r V i e w S t a t e " > < P o i n t s   x m l n s : b = " h t t p : / / s c h e m a s . d a t a c o n t r a c t . o r g / 2 0 0 4 / 0 7 / S y s t e m . W i n d o w s " > < b : P o i n t > < b : _ x > 2 1 6 < / b : _ x > < b : _ y > 2 9 7 . 6 < / b : _ y > < / b : P o i n t > < b : P o i n t > < b : _ x > 3 9 4 . 9 5 1 9 0 5 5 < / b : _ x > < b : _ y > 2 9 7 . 6 < / b : _ y > < / b : P o i n t > < b : P o i n t > < b : _ x > 3 9 6 . 9 5 1 9 0 5 5 < / b : _ x > < b : _ y > 2 9 9 . 6 < / b : _ y > < / b : P o i n t > < b : P o i n t > < b : _ x > 3 9 6 . 9 5 1 9 0 5 5 < / b : _ x > < b : _ y > 4 7 6 . 4 < / b : _ y > < / b : P o i n t > < b : P o i n t > < b : _ x > 3 9 8 . 9 5 1 9 0 5 5 < / b : _ x > < b : _ y > 4 7 8 . 4 < / b : _ y > < / b : P o i n t > < b : P o i n t > < b : _ x > 5 7 7 . 9 0 3 8 1 0 5 6 7 6 6 5 6 9 < / b : _ x > < b : _ y > 4 7 8 . 4 < / b : _ y > < / b : P o i n t > < / P o i n t s > < / a : V a l u e > < / a : K e y V a l u e O f D i a g r a m O b j e c t K e y a n y T y p e z b w N T n L X > < / V i e w S t a t e s > < / D i a g r a m M a n a g e r . S e r i a l i z a b l e D i a g r a m > < D i a g r a m M a n a g e r . S e r i a l i z a b l e D i a g r a m > < A d a p t e r   i : t y p e = " M e a s u r e D i a g r a m S a n d b o x A d a p t e r " > < T a b l e N a m e > Q 7 _ O r d e r s _ D a t a 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 Q 7 _ O r d e r s _ D a t a 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 O r d e r s < / K e y > < / D i a g r a m O b j e c t K e y > < D i a g r a m O b j e c t K e y > < K e y > M e a s u r e s \ T o t a l   O r d e r s \ T a g I n f o \ F o r m u l a < / K e y > < / D i a g r a m O b j e c t K e y > < D i a g r a m O b j e c t K e y > < K e y > M e a s u r e s \ T o t a l   O r d e r s \ T a g I n f o \ V a l u e < / K e y > < / D i a g r a m O b j e c t K e y > < D i a g r a m O b j e c t K e y > < K e y > M e a s u r e s \ T o t a l   R e v e n u e < / K e y > < / D i a g r a m O b j e c t K e y > < D i a g r a m O b j e c t K e y > < K e y > M e a s u r e s \ T o t a l   R e v e n u e \ T a g I n f o \ F o r m u l a < / K e y > < / D i a g r a m O b j e c t K e y > < D i a g r a m O b j e c t K e y > < K e y > M e a s u r e s \ T o t a l   R e v e n u e \ T a g I n f o \ V a l u e 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 M e a s u r e s \ A v e r a g e   O r d e r   V a l u e < / K e y > < / D i a g r a m O b j e c t K e y > < D i a g r a m O b j e c t K e y > < K e y > M e a s u r e s \ A v e r a g e   O r d e r   V a l u e \ T a g I n f o \ F o r m u l a < / K e y > < / D i a g r a m O b j e c t K e y > < D i a g r a m O b j e c t K e y > < K e y > M e a s u r e s \ A v e r a g e   O r d e r   V a l u e \ T a g I n f o \ V a l u e < / K e y > < / D i a g r a m O b j e c t K e y > < D i a g r a m O b j e c t K e y > < K e y > M e a s u r e s \ R e t u r n   R a t e < / K e y > < / D i a g r a m O b j e c t K e y > < D i a g r a m O b j e c t K e y > < K e y > M e a s u r e s \ R e t u r n   R a t e \ T a g I n f o \ F o r m u l a < / K e y > < / D i a g r a m O b j e c t K e y > < D i a g r a m O b j e c t K e y > < K e y > M e a s u r e s \ R e t u r n   R a t e \ T a g I n f o \ V a l u e < / K e y > < / D i a g r a m O b j e c t K e y > < D i a g r a m O b j e c t K e y > < K e y > M e a s u r e s \ R e t u r n s   C o u n t < / K e y > < / D i a g r a m O b j e c t K e y > < D i a g r a m O b j e c t K e y > < K e y > M e a s u r e s \ R e t u r n s   C o u n t \ T a g I n f o \ F o r m u l a < / K e y > < / D i a g r a m O b j e c t K e y > < D i a g r a m O b j e c t K e y > < K e y > M e a s u r e s \ R e t u r n s   C o u n t \ T a g I n f o \ V a l u e < / K e y > < / D i a g r a m O b j e c t K e y > < D i a g r a m O b j e c t K e y > < K e y > M e a s u r e s \ T o t a l   S a l e s   i n   P r e v   P e r i o d < / K e y > < / D i a g r a m O b j e c t K e y > < D i a g r a m O b j e c t K e y > < K e y > M e a s u r e s \ T o t a l   S a l e s   i n   P r e v   P e r i o d \ T a g I n f o \ F o r m u l a < / K e y > < / D i a g r a m O b j e c t K e y > < D i a g r a m O b j e c t K e y > < K e y > M e a s u r e s \ T o t a l   S a l e s   i n   P r e v   P e r i o d \ T a g I n f o \ V a l u e < / K e y > < / D i a g r a m O b j e c t K e y > < D i a g r a m O b j e c t K e y > < K e y > M e a s u r e s \ P e r c e n t a g e   o f   P r o f i t < / K e y > < / D i a g r a m O b j e c t K e y > < D i a g r a m O b j e c t K e y > < K e y > M e a s u r e s \ P e r c e n t a g e   o f   P r o f i t \ T a g I n f o \ F o r m u l a < / K e y > < / D i a g r a m O b j e c t K e y > < D i a g r a m O b j e c t K e y > < K e y > M e a s u r e s \ P e r c e n t a g e   o f   P r o f i t \ T a g I n f o \ V a l u e < / K e y > < / D i a g r a m O b j e c t K e y > < D i a g r a m O b j e c t K e y > < K e y > M e a s u r e s \ T o t a l   E x p e n s e < / K e y > < / D i a g r a m O b j e c t K e y > < D i a g r a m O b j e c t K e y > < K e y > M e a s u r e s \ T o t a l   E x p e n s e \ T a g I n f o \ F o r m u l a < / K e y > < / D i a g r a m O b j e c t K e y > < D i a g r a m O b j e c t K e y > < K e y > M e a s u r e s \ T o t a l   E x p e n s e \ T a g I n f o \ V a l u e < / K e y > < / D i a g r a m O b j e c t K e y > < D i a g r a m O b j e c t K e y > < K e y > M e a s u r e s \ S u m   o f   Q u a n t i t y   O r d e r e d < / K e y > < / D i a g r a m O b j e c t K e y > < D i a g r a m O b j e c t K e y > < K e y > M e a s u r e s \ S u m   o f   Q u a n t i t y   O r d e r e d \ T a g I n f o \ F o r m u l a < / K e y > < / D i a g r a m O b j e c t K e y > < D i a g r a m O b j e c t K e y > < K e y > M e a s u r e s \ S u m   o f   Q u a n t i t y   O r d e r e d \ T a g I n f o \ V a l u e < / K e y > < / D i a g r a m O b j e c t K e y > < D i a g r a m O b j e c t K e y > < K e y > M e a s u r e s \ S u m   o f   D i s c o u n t < / K e y > < / D i a g r a m O b j e c t K e y > < D i a g r a m O b j e c t K e y > < K e y > M e a s u r e s \ S u m   o f   D i s c o u n t \ T a g I n f o \ F o r m u l a < / K e y > < / D i a g r a m O b j e c t K e y > < D i a g r a m O b j e c t K e y > < K e y > M e a s u r e s \ S u m   o f   D i s c o u n t \ T a g I n f o \ V a l u e < / K e y > < / D i a g r a m O b j e c t K e y > < D i a g r a m O b j e c t K e y > < K e y > M e a s u r e s \ A v e r a g e   o f   D i s c o u n t < / K e y > < / D i a g r a m O b j e c t K e y > < D i a g r a m O b j e c t K e y > < K e y > M e a s u r e s \ A v e r a g e   o f   D i s c o u n t \ T a g I n f o \ F o r m u l a < / K e y > < / D i a g r a m O b j e c t K e y > < D i a g r a m O b j e c t K e y > < K e y > M e a s u r e s \ A v e r a g e   o f   D i s c o u n t \ T a g I n f o \ V a l u e < / K e y > < / D i a g r a m O b j e c t K e y > < D i a g r a m O b j e c t K e y > < K e y > M e a s u r e s \ S u m   o f   D e l i v e r y   T i m e < / K e y > < / D i a g r a m O b j e c t K e y > < D i a g r a m O b j e c t K e y > < K e y > M e a s u r e s \ S u m   o f   D e l i v e r y   T i m e \ T a g I n f o \ F o r m u l a < / K e y > < / D i a g r a m O b j e c t K e y > < D i a g r a m O b j e c t K e y > < K e y > M e a s u r e s \ S u m   o f   D e l i v e r y   T i m e \ T a g I n f o \ V a l u e < / K e y > < / D i a g r a m O b j e c t K e y > < D i a g r a m O b j e c t K e y > < K e y > M e a s u r e s \ A v e r a g e   o f   D e l i v e r y   T i m e < / K e y > < / D i a g r a m O b j e c t K e y > < D i a g r a m O b j e c t K e y > < K e y > M e a s u r e s \ A v e r a g e   o f   D e l i v e r y   T i m e \ T a g I n f o \ F o r m u l a < / K e y > < / D i a g r a m O b j e c t K e y > < D i a g r a m O b j e c t K e y > < K e y > M e a s u r e s \ A v e r a g e   o f   D e l i v e r y   T i m e \ T a g I n f o \ V a l u e < / K e y > < / D i a g r a m O b j e c t K e y > < D i a g r a m O b j e c t K e y > < K e y > M e a s u r e s \ S u m   o f   P r o d u c t   B a s e   M a r g i n < / K e y > < / D i a g r a m O b j e c t K e y > < D i a g r a m O b j e c t K e y > < K e y > M e a s u r e s \ S u m   o f   P r o d u c t   B a s e   M a r g i n \ T a g I n f o \ F o r m u l a < / K e y > < / D i a g r a m O b j e c t K e y > < D i a g r a m O b j e c t K e y > < K e y > M e a s u r e s \ S u m   o f   P r o d u c t   B a s e   M a r g i n \ T a g I n f o \ V a l u e < / K e y > < / D i a g r a m O b j e c t K e y > < D i a g r a m O b j e c t K e y > < K e y > M e a s u r e s \ A v e r a g e   o f   P r o d u c t   B a s e   M a r g i n < / K e y > < / D i a g r a m O b j e c t K e y > < D i a g r a m O b j e c t K e y > < K e y > M e a s u r e s \ A v e r a g e   o f   P r o d u c t   B a s e   M a r g i n \ T a g I n f o \ F o r m u l a < / K e y > < / D i a g r a m O b j e c t K e y > < D i a g r a m O b j e c t K e y > < K e y > M e a s u r e s \ A v e r a g e   o f   P r o d u c t   B a s e   M a r g i n \ T a g I n f o \ V a l u e < / K e y > < / D i a g r a m O b j e c t K e y > < D i a g r a m O b j e c t K e y > < K e y > M e a s u r e s \ C o u n t   o f   S h i p   D a t e < / K e y > < / D i a g r a m O b j e c t K e y > < D i a g r a m O b j e c t K e y > < K e y > M e a s u r e s \ C o u n t   o f   S h i p   D a t e \ T a g I n f o \ F o r m u l a < / K e y > < / D i a g r a m O b j e c t K e y > < D i a g r a m O b j e c t K e y > < K e y > M e a s u r e s \ C o u n t   o f   S h i p   D a t e \ T a g I n f o \ V a l u e < / K e y > < / D i a g r a m O b j e c t K e y > < D i a g r a m O b j e c t K e y > < K e y > M e a s u r e s \ A v e r a g e   o f   S h i p   D a t e < / K e y > < / D i a g r a m O b j e c t K e y > < D i a g r a m O b j e c t K e y > < K e y > M e a s u r e s \ A v e r a g e   o f   S h i p   D a t e \ T a g I n f o \ F o r m u l a < / K e y > < / D i a g r a m O b j e c t K e y > < D i a g r a m O b j e c t K e y > < K e y > M e a s u r e s \ A v e r a g e   o f   S h i p   D a t e \ T a g I n f o \ V a l u e < / K e y > < / D i a g r a m O b j e c t K e y > < D i a g r a m O b j e c t K e y > < K e y > M e a s u r e s \ C o u n t   o f   Q u a n t i t y   O r d e r e d < / K e y > < / D i a g r a m O b j e c t K e y > < D i a g r a m O b j e c t K e y > < K e y > M e a s u r e s \ C o u n t   o f   Q u a n t i t y   O r d e r e d \ T a g I n f o \ F o r m u l a < / K e y > < / D i a g r a m O b j e c t K e y > < D i a g r a m O b j e c t K e y > < K e y > M e a s u r e s \ C o u n t   o f   Q u a n t i t y   O r d e r e d \ T a g I n f o \ V a l u e < / K e y > < / D i a g r a m O b j e c t K e y > < D i a g r a m O b j e c t K e y > < K e y > M e a s u r e s \ C o u n t   o f   P r o d u c t   S u b - C a t e g o r y < / K e y > < / D i a g r a m O b j e c t K e y > < D i a g r a m O b j e c t K e y > < K e y > M e a s u r e s \ C o u n t   o f   P r o d u c t   S u b - C a t e g o r y \ T a g I n f o \ F o r m u l a < / K e y > < / D i a g r a m O b j e c t K e y > < D i a g r a m O b j e c t K e y > < K e y > M e a s u r e s \ C o u n t   o f   P r o d u c t   S u b - C a t e g o r y \ T a g I n f o \ V a l u e < / K e y > < / D i a g r a m O b j e c t K e y > < D i a g r a m O b j e c t K e y > < K e y > M e a s u r e s \ C o u n t   o f   P r o d u c t   C o n t a i n e r < / K e y > < / D i a g r a m O b j e c t K e y > < D i a g r a m O b j e c t K e y > < K e y > M e a s u r e s \ C o u n t   o f   P r o d u c t   C o n t a i n e r \ T a g I n f o \ F o r m u l a < / K e y > < / D i a g r a m O b j e c t K e y > < D i a g r a m O b j e c t K e y > < K e y > M e a s u r e s \ C o u n t   o f   P r o d u c t   C o n t a i n e r \ T a g I n f o \ V a l u e < / K e y > < / D i a g r a m O b j e c t K e y > < D i a g r a m O b j e c t K e y > < K e y > M e a s u r e s \ S u m   o f   S h i p p i n g   C o s t < / K e y > < / D i a g r a m O b j e c t K e y > < D i a g r a m O b j e c t K e y > < K e y > M e a s u r e s \ S u m   o f   S h i p p i n g   C o s t \ T a g I n f o \ F o r m u l a < / K e y > < / D i a g r a m O b j e c t K e y > < D i a g r a m O b j e c t K e y > < K e y > M e a s u r e s \ S u m   o f   S h i p p i n g   C o s t \ T a g I n f o \ V a l u e < / K e y > < / D i a g r a m O b j e c t K e y > < D i a g r a m O b j e c t K e y > < K e y > M e a s u r e s \ C o u n t   o f   P r o d u c t   C a t e g o r y < / K e y > < / D i a g r a m O b j e c t K e y > < D i a g r a m O b j e c t K e y > < K e y > M e a s u r e s \ C o u n t   o f   P r o d u c t   C a t e g o r y \ T a g I n f o \ F o r m u l a < / K e y > < / D i a g r a m O b j e c t K e y > < D i a g r a m O b j e c t K e y > < K e y > M e a s u r e s \ C o u n t   o f   P r o d u c t   C a t e g o r y \ T a g I n f o \ V a l u e < / K e y > < / D i a g r a m O b j e c t K e y > < D i a g r a m O b j e c t K e y > < K e y > M e a s u r e s \ S u m   o f   U n i t   P r i c e < / K e y > < / D i a g r a m O b j e c t K e y > < D i a g r a m O b j e c t K e y > < K e y > M e a s u r e s \ S u m   o f   U n i t   P r i c e \ T a g I n f o \ F o r m u l a < / K e y > < / D i a g r a m O b j e c t K e y > < D i a g r a m O b j e c t K e y > < K e y > M e a s u r e s \ S u m   o f   U n i t   P r i c e \ T a g I n f o \ V a l u e < / K e y > < / D i a g r a m O b j e c t K e y > < D i a g r a m O b j e c t K e y > < K e y > M e a s u r e s \ A v e r a g e   o f   U n i t   P r i c e < / K e y > < / D i a g r a m O b j e c t K e y > < D i a g r a m O b j e c t K e y > < K e y > M e a s u r e s \ A v e r a g e   o f   U n i t   P r i c e \ T a g I n f o \ F o r m u l a < / K e y > < / D i a g r a m O b j e c t K e y > < D i a g r a m O b j e c t K e y > < K e y > M e a s u r e s \ A v e r a g e   o f   U n i t   P r i c e \ T a g I n f o \ V a l u e < / K e y > < / D i a g r a m O b j e c t K e y > < D i a g r a m O b j e c t K e y > < K e y > C o l u m n s \ R o w   I D < / K e y > < / D i a g r a m O b j e c t K e y > < D i a g r a m O b j e c t K e y > < K e y > C o l u m n s \ O r d e r   I D < / K e y > < / D i a g r a m O b j e c t K e y > < D i a g r a m O b j e c t K e y > < K e y > C o l u m n s \ O r d e r   P r i o r i t y < / K e y > < / D i a g r a m O b j e c t K e y > < D i a g r a m O b j e c t K e y > < K e y > C o l u m n s \ S h i p   M o d e < / K e y > < / D i a g r a m O b j e c t K e y > < D i a g r a m O b j e c t K e y > < K e y > C o l u m n s \ O r d e r   D a t e < / K e y > < / D i a g r a m O b j e c t K e y > < D i a g r a m O b j e c t K e y > < K e y > C o l u m n s \ S h i p   D a t e < / K e y > < / D i a g r a m O b j e c t K e y > < D i a g r a m O b j e c t K e y > < K e y > C o l u m n s \ D e l i v e r y   T i m e < / K e y > < / D i a g r a m O b j e c t K e y > < D i a g r a m O b j e c t K e y > < K e y > C o l u m n s \ C u s t o m e r   I D < / K e y > < / D i a g r a m O b j e c t K e y > < D i a g r a m O b j e c t K e y > < K e y > C o l u m n s \ C u s t o m e r   N a m e < / K e y > < / D i a g r a m O b j e c t K e y > < D i a g r a m O b j e c t K e y > < K e y > C o l u m n s \ C u s t o m e r   S e g m e n t < / 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 C o l u m n s \ P r o d u c t   C a t e g o r y < / K e y > < / D i a g r a m O b j e c t K e y > < D i a g r a m O b j e c t K e y > < K e y > C o l u m n s \ P r o d u c t   S u b - C a t e g o r y < / K e y > < / D i a g r a m O b j e c t K e y > < D i a g r a m O b j e c t K e y > < K e y > C o l u m n s \ P r o d u c t   N a m e < / K e y > < / D i a g r a m O b j e c t K e y > < D i a g r a m O b j e c t K e y > < K e y > C o l u m n s \ P r o d u c t   C o n t a i n e r < / K e y > < / D i a g r a m O b j e c t K e y > < D i a g r a m O b j e c t K e y > < K e y > C o l u m n s \ D i s c o u n t < / K e y > < / D i a g r a m O b j e c t K e y > < D i a g r a m O b j e c t K e y > < K e y > C o l u m n s \ U n i t   P r i c e < / K e y > < / D i a g r a m O b j e c t K e y > < D i a g r a m O b j e c t K e y > < K e y > C o l u m n s \ S h i p p i n g   C o s t < / K e y > < / D i a g r a m O b j e c t K e y > < D i a g r a m O b j e c t K e y > < K e y > C o l u m n s \ P r o d u c t   B a s e   M a r g i n < / K e y > < / D i a g r a m O b j e c t K e y > < D i a g r a m O b j e c t K e y > < K e y > C o l u m n s \ P r o f i t < / K e y > < / D i a g r a m O b j e c t K e y > < D i a g r a m O b j e c t K e y > < K e y > C o l u m n s \ Q u a n t i t y   O r d e r e d < / K e y > < / D i a g r a m O b j e c t K e y > < D i a g r a m O b j e c t K e y > < K e y > C o l u m n s \ S a l e s < / K e y > < / D i a g r a m O b j e c t K e y > < D i a g r a m O b j e c t K e y > < K e y > L i n k s \ & l t ; C o l u m n s \ S u m   o f   Q u a n t i t y   O r d e r e d & g t ; - & l t ; M e a s u r e s \ Q u a n t i t y   O r d e r e d & g t ; < / K e y > < / D i a g r a m O b j e c t K e y > < D i a g r a m O b j e c t K e y > < K e y > L i n k s \ & l t ; C o l u m n s \ S u m   o f   Q u a n t i t y   O r d e r e d & g t ; - & l t ; M e a s u r e s \ Q u a n t i t y   O r d e r e d & g t ; \ C O L U M N < / K e y > < / D i a g r a m O b j e c t K e y > < D i a g r a m O b j e c t K e y > < K e y > L i n k s \ & l t ; C o l u m n s \ S u m   o f   Q u a n t i t y   O r d e r e d & g t ; - & l t ; M e a s u r e s \ Q u a n t i t y   O r d e r e d & g t ; \ M E A S U R E < / K e y > < / D i a g r a m O b j e c t K e y > < D i a g r a m O b j e c t K e y > < K e y > L i n k s \ & l t ; C o l u m n s \ S u m   o f   D i s c o u n t & g t ; - & l t ; M e a s u r e s \ D i s c o u n t & g t ; < / K e y > < / D i a g r a m O b j e c t K e y > < D i a g r a m O b j e c t K e y > < K e y > L i n k s \ & l t ; C o l u m n s \ S u m   o f   D i s c o u n t & g t ; - & l t ; M e a s u r e s \ D i s c o u n t & g t ; \ C O L U M N < / K e y > < / D i a g r a m O b j e c t K e y > < D i a g r a m O b j e c t K e y > < K e y > L i n k s \ & l t ; C o l u m n s \ S u m   o f   D i s c o u n t & g t ; - & l t ; M e a s u r e s \ D i s c o u n t & g t ; \ M E A S U R E < / K e y > < / D i a g r a m O b j e c t K e y > < D i a g r a m O b j e c t K e y > < K e y > L i n k s \ & l t ; C o l u m n s \ A v e r a g e   o f   D i s c o u n t & g t ; - & l t ; M e a s u r e s \ D i s c o u n t & g t ; < / K e y > < / D i a g r a m O b j e c t K e y > < D i a g r a m O b j e c t K e y > < K e y > L i n k s \ & l t ; C o l u m n s \ A v e r a g e   o f   D i s c o u n t & g t ; - & l t ; M e a s u r e s \ D i s c o u n t & g t ; \ C O L U M N < / K e y > < / D i a g r a m O b j e c t K e y > < D i a g r a m O b j e c t K e y > < K e y > L i n k s \ & l t ; C o l u m n s \ A v e r a g e   o f   D i s c o u n t & g t ; - & l t ; M e a s u r e s \ D i s c o u n t & g t ; \ M E A S U R E < / K e y > < / D i a g r a m O b j e c t K e y > < D i a g r a m O b j e c t K e y > < K e y > L i n k s \ & l t ; C o l u m n s \ S u m   o f   D e l i v e r y   T i m e & g t ; - & l t ; M e a s u r e s \ D e l i v e r y   T i m e & g t ; < / K e y > < / D i a g r a m O b j e c t K e y > < D i a g r a m O b j e c t K e y > < K e y > L i n k s \ & l t ; C o l u m n s \ S u m   o f   D e l i v e r y   T i m e & g t ; - & l t ; M e a s u r e s \ D e l i v e r y   T i m e & g t ; \ C O L U M N < / K e y > < / D i a g r a m O b j e c t K e y > < D i a g r a m O b j e c t K e y > < K e y > L i n k s \ & l t ; C o l u m n s \ S u m   o f   D e l i v e r y   T i m e & g t ; - & l t ; M e a s u r e s \ D e l i v e r y   T i m e & g t ; \ M E A S U R E < / K e y > < / D i a g r a m O b j e c t K e y > < D i a g r a m O b j e c t K e y > < K e y > L i n k s \ & l t ; C o l u m n s \ A v e r a g e   o f   D e l i v e r y   T i m e & g t ; - & l t ; M e a s u r e s \ D e l i v e r y   T i m e & g t ; < / K e y > < / D i a g r a m O b j e c t K e y > < D i a g r a m O b j e c t K e y > < K e y > L i n k s \ & l t ; C o l u m n s \ A v e r a g e   o f   D e l i v e r y   T i m e & g t ; - & l t ; M e a s u r e s \ D e l i v e r y   T i m e & g t ; \ C O L U M N < / K e y > < / D i a g r a m O b j e c t K e y > < D i a g r a m O b j e c t K e y > < K e y > L i n k s \ & l t ; C o l u m n s \ A v e r a g e   o f   D e l i v e r y   T i m e & g t ; - & l t ; M e a s u r e s \ D e l i v e r y   T i m e & g t ; \ M E A S U R E < / K e y > < / D i a g r a m O b j e c t K e y > < D i a g r a m O b j e c t K e y > < K e y > L i n k s \ & l t ; C o l u m n s \ S u m   o f   P r o d u c t   B a s e   M a r g i n & g t ; - & l t ; M e a s u r e s \ P r o d u c t   B a s e   M a r g i n & g t ; < / K e y > < / D i a g r a m O b j e c t K e y > < D i a g r a m O b j e c t K e y > < K e y > L i n k s \ & l t ; C o l u m n s \ S u m   o f   P r o d u c t   B a s e   M a r g i n & g t ; - & l t ; M e a s u r e s \ P r o d u c t   B a s e   M a r g i n & g t ; \ C O L U M N < / K e y > < / D i a g r a m O b j e c t K e y > < D i a g r a m O b j e c t K e y > < K e y > L i n k s \ & l t ; C o l u m n s \ S u m   o f   P r o d u c t   B a s e   M a r g i n & g t ; - & l t ; M e a s u r e s \ P r o d u c t   B a s e   M a r g i n & g t ; \ M E A S U R E < / K e y > < / D i a g r a m O b j e c t K e y > < D i a g r a m O b j e c t K e y > < K e y > L i n k s \ & l t ; C o l u m n s \ A v e r a g e   o f   P r o d u c t   B a s e   M a r g i n & g t ; - & l t ; M e a s u r e s \ P r o d u c t   B a s e   M a r g i n & g t ; < / K e y > < / D i a g r a m O b j e c t K e y > < D i a g r a m O b j e c t K e y > < K e y > L i n k s \ & l t ; C o l u m n s \ A v e r a g e   o f   P r o d u c t   B a s e   M a r g i n & g t ; - & l t ; M e a s u r e s \ P r o d u c t   B a s e   M a r g i n & g t ; \ C O L U M N < / K e y > < / D i a g r a m O b j e c t K e y > < D i a g r a m O b j e c t K e y > < K e y > L i n k s \ & l t ; C o l u m n s \ A v e r a g e   o f   P r o d u c t   B a s e   M a r g i n & g t ; - & l t ; M e a s u r e s \ P r o d u c t   B a s e   M a r g i n & g t ; \ M E A S U R E < / K e y > < / D i a g r a m O b j e c t K e y > < D i a g r a m O b j e c t K e y > < K e y > L i n k s \ & l t ; C o l u m n s \ C o u n t   o f   S h i p   D a t e & g t ; - & l t ; M e a s u r e s \ S h i p   D a t e & g t ; < / K e y > < / D i a g r a m O b j e c t K e y > < D i a g r a m O b j e c t K e y > < K e y > L i n k s \ & l t ; C o l u m n s \ C o u n t   o f   S h i p   D a t e & g t ; - & l t ; M e a s u r e s \ S h i p   D a t e & g t ; \ C O L U M N < / K e y > < / D i a g r a m O b j e c t K e y > < D i a g r a m O b j e c t K e y > < K e y > L i n k s \ & l t ; C o l u m n s \ C o u n t   o f   S h i p   D a t e & g t ; - & l t ; M e a s u r e s \ S h i p   D a t e & g t ; \ M E A S U R E < / K e y > < / D i a g r a m O b j e c t K e y > < D i a g r a m O b j e c t K e y > < K e y > L i n k s \ & l t ; C o l u m n s \ A v e r a g e   o f   S h i p   D a t e & g t ; - & l t ; M e a s u r e s \ S h i p   D a t e & g t ; < / K e y > < / D i a g r a m O b j e c t K e y > < D i a g r a m O b j e c t K e y > < K e y > L i n k s \ & l t ; C o l u m n s \ A v e r a g e   o f   S h i p   D a t e & g t ; - & l t ; M e a s u r e s \ S h i p   D a t e & g t ; \ C O L U M N < / K e y > < / D i a g r a m O b j e c t K e y > < D i a g r a m O b j e c t K e y > < K e y > L i n k s \ & l t ; C o l u m n s \ A v e r a g e   o f   S h i p   D a t e & g t ; - & l t ; M e a s u r e s \ S h i p   D a t e & g t ; \ M E A S U R E < / K e y > < / D i a g r a m O b j e c t K e y > < D i a g r a m O b j e c t K e y > < K e y > L i n k s \ & l t ; C o l u m n s \ C o u n t   o f   Q u a n t i t y   O r d e r e d & g t ; - & l t ; M e a s u r e s \ Q u a n t i t y   O r d e r e d & g t ; < / K e y > < / D i a g r a m O b j e c t K e y > < D i a g r a m O b j e c t K e y > < K e y > L i n k s \ & l t ; C o l u m n s \ C o u n t   o f   Q u a n t i t y   O r d e r e d & g t ; - & l t ; M e a s u r e s \ Q u a n t i t y   O r d e r e d & g t ; \ C O L U M N < / K e y > < / D i a g r a m O b j e c t K e y > < D i a g r a m O b j e c t K e y > < K e y > L i n k s \ & l t ; C o l u m n s \ C o u n t   o f   Q u a n t i t y   O r d e r e d & g t ; - & l t ; M e a s u r e s \ Q u a n t i t y   O r d e r e d & g t ; \ M E A S U R E < / K e y > < / D i a g r a m O b j e c t K e y > < D i a g r a m O b j e c t K e y > < K e y > L i n k s \ & l t ; C o l u m n s \ C o u n t   o f   P r o d u c t   S u b - C a t e g o r y & g t ; - & l t ; M e a s u r e s \ P r o d u c t   S u b - C a t e g o r y & g t ; < / K e y > < / D i a g r a m O b j e c t K e y > < D i a g r a m O b j e c t K e y > < K e y > L i n k s \ & l t ; C o l u m n s \ C o u n t   o f   P r o d u c t   S u b - C a t e g o r y & g t ; - & l t ; M e a s u r e s \ P r o d u c t   S u b - C a t e g o r y & g t ; \ C O L U M N < / K e y > < / D i a g r a m O b j e c t K e y > < D i a g r a m O b j e c t K e y > < K e y > L i n k s \ & l t ; C o l u m n s \ C o u n t   o f   P r o d u c t   S u b - C a t e g o r y & g t ; - & l t ; M e a s u r e s \ P r o d u c t   S u b - C a t e g o r y & g t ; \ M E A S U R E < / K e y > < / D i a g r a m O b j e c t K e y > < D i a g r a m O b j e c t K e y > < K e y > L i n k s \ & l t ; C o l u m n s \ C o u n t   o f   P r o d u c t   C o n t a i n e r & g t ; - & l t ; M e a s u r e s \ P r o d u c t   C o n t a i n e r & g t ; < / K e y > < / D i a g r a m O b j e c t K e y > < D i a g r a m O b j e c t K e y > < K e y > L i n k s \ & l t ; C o l u m n s \ C o u n t   o f   P r o d u c t   C o n t a i n e r & g t ; - & l t ; M e a s u r e s \ P r o d u c t   C o n t a i n e r & g t ; \ C O L U M N < / K e y > < / D i a g r a m O b j e c t K e y > < D i a g r a m O b j e c t K e y > < K e y > L i n k s \ & l t ; C o l u m n s \ C o u n t   o f   P r o d u c t   C o n t a i n e r & g t ; - & l t ; M e a s u r e s \ P r o d u c t   C o n t a i n e r & g t ; \ M E A S U R E < / K e y > < / D i a g r a m O b j e c t K e y > < D i a g r a m O b j e c t K e y > < K e y > L i n k s \ & l t ; C o l u m n s \ S u m   o f   S h i p p i n g   C o s t & g t ; - & l t ; M e a s u r e s \ S h i p p i n g   C o s t & g t ; < / K e y > < / D i a g r a m O b j e c t K e y > < D i a g r a m O b j e c t K e y > < K e y > L i n k s \ & l t ; C o l u m n s \ S u m   o f   S h i p p i n g   C o s t & g t ; - & l t ; M e a s u r e s \ S h i p p i n g   C o s t & g t ; \ C O L U M N < / K e y > < / D i a g r a m O b j e c t K e y > < D i a g r a m O b j e c t K e y > < K e y > L i n k s \ & l t ; C o l u m n s \ S u m   o f   S h i p p i n g   C o s t & g t ; - & l t ; M e a s u r e s \ S h i p p i n g   C o s t & g t ; \ M E A S U R E < / K e y > < / D i a g r a m O b j e c t K e y > < D i a g r a m O b j e c t K e y > < K e y > L i n k s \ & l t ; C o l u m n s \ C o u n t   o f   P r o d u c t   C a t e g o r y & g t ; - & l t ; M e a s u r e s \ P r o d u c t   C a t e g o r y & g t ; < / K e y > < / D i a g r a m O b j e c t K e y > < D i a g r a m O b j e c t K e y > < K e y > L i n k s \ & l t ; C o l u m n s \ C o u n t   o f   P r o d u c t   C a t e g o r y & g t ; - & l t ; M e a s u r e s \ P r o d u c t   C a t e g o r y & g t ; \ C O L U M N < / K e y > < / D i a g r a m O b j e c t K e y > < D i a g r a m O b j e c t K e y > < K e y > L i n k s \ & l t ; C o l u m n s \ C o u n t   o f   P r o d u c t   C a t e g o r y & g t ; - & l t ; M e a s u r e s \ P r o d u c t   C a t e g o r y & g t ; \ M E A S U R E < / K e y > < / D i a g r a m O b j e c t K e y > < D i a g r a m O b j e c t K e y > < K e y > L i n k s \ & l t ; C o l u m n s \ S u m   o f   U n i t   P r i c e & g t ; - & l t ; M e a s u r e s \ U n i t   P r i c e & g t ; < / K e y > < / D i a g r a m O b j e c t K e y > < D i a g r a m O b j e c t K e y > < K e y > L i n k s \ & l t ; C o l u m n s \ S u m   o f   U n i t   P r i c e & g t ; - & l t ; M e a s u r e s \ U n i t   P r i c e & g t ; \ C O L U M N < / K e y > < / D i a g r a m O b j e c t K e y > < D i a g r a m O b j e c t K e y > < K e y > L i n k s \ & l t ; C o l u m n s \ S u m   o f   U n i t   P r i c e & g t ; - & l t ; M e a s u r e s \ U n i t   P r i c e & g t ; \ M E A S U R E < / K e y > < / D i a g r a m O b j e c t K e y > < D i a g r a m O b j e c t K e y > < K e y > L i n k s \ & l t ; C o l u m n s \ A v e r a g e   o f   U n i t   P r i c e & g t ; - & l t ; M e a s u r e s \ U n i t   P r i c e & g t ; < / K e y > < / D i a g r a m O b j e c t K e y > < D i a g r a m O b j e c t K e y > < K e y > L i n k s \ & l t ; C o l u m n s \ A v e r a g e   o f   U n i t   P r i c e & g t ; - & l t ; M e a s u r e s \ U n i t   P r i c e & g t ; \ C O L U M N < / K e y > < / D i a g r a m O b j e c t K e y > < D i a g r a m O b j e c t K e y > < K e y > L i n k s \ & l t ; C o l u m n s \ A v e r a g e   o f   U n i t   P r i c e & g t ; - & l t ; M e a s u r e s \ U n i t   P r i c e & g t ; \ M E A S U R E 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 O r d e r s < / K e y > < / a : K e y > < a : V a l u e   i : t y p e = " M e a s u r e G r i d N o d e V i e w S t a t e " > < L a y e d O u t > t r u e < / L a y e d O u t > < / 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 R e v e n u e < / K e y > < / a : K e y > < a : V a l u e   i : t y p e = " M e a s u r e G r i d N o d e V i e w S t a t e " > < L a y e d O u t > t r u e < / L a y e d O u t > < R o w > 1 < / R o w > < / 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 S a l e s < / K e y > < / a : K e y > < a : V a l u e   i : t y p e = " M e a s u r e G r i d N o d e V i e w S t a t e " > < L a y e d O u t > t r u e < / L a y e d O u t > < R o w > 2 < / R o w > < / 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 3 < / 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 M e a s u r e s \ A v e r a g e   O r d e r   V a l u e < / K e y > < / a : K e y > < a : V a l u e   i : t y p e = " M e a s u r e G r i d N o d e V i e w S t a t e " > < L a y e d O u t > t r u e < / L a y e d O u t > < R o w > 4 < / R o w > < / a : V a l u e > < / a : K e y V a l u e O f D i a g r a m O b j e c t K e y a n y T y p e z b w N T n L X > < a : K e y V a l u e O f D i a g r a m O b j e c t K e y a n y T y p e z b w N T n L X > < a : K e y > < K e y > M e a s u r e s \ A v e r a g e   O r d e r   V a l u e \ T a g I n f o \ F o r m u l a < / K e y > < / a : K e y > < a : V a l u e   i : t y p e = " M e a s u r e G r i d V i e w S t a t e I D i a g r a m T a g A d d i t i o n a l I n f o " / > < / a : K e y V a l u e O f D i a g r a m O b j e c t K e y a n y T y p e z b w N T n L X > < a : K e y V a l u e O f D i a g r a m O b j e c t K e y a n y T y p e z b w N T n L X > < a : K e y > < K e y > M e a s u r e s \ A v e r a g e   O r d e r   V a l u e \ T a g I n f o \ V a l u e < / K e y > < / a : K e y > < a : V a l u e   i : t y p e = " M e a s u r e G r i d V i e w S t a t e I D i a g r a m T a g A d d i t i o n a l I n f o " / > < / a : K e y V a l u e O f D i a g r a m O b j e c t K e y a n y T y p e z b w N T n L X > < a : K e y V a l u e O f D i a g r a m O b j e c t K e y a n y T y p e z b w N T n L X > < a : K e y > < K e y > M e a s u r e s \ R e t u r n   R a t e < / K e y > < / a : K e y > < a : V a l u e   i : t y p e = " M e a s u r e G r i d N o d e V i e w S t a t e " > < L a y e d O u t > t r u e < / L a y e d O u t > < R o w > 5 < / R o w > < / a : V a l u e > < / a : K e y V a l u e O f D i a g r a m O b j e c t K e y a n y T y p e z b w N T n L X > < a : K e y V a l u e O f D i a g r a m O b j e c t K e y a n y T y p e z b w N T n L X > < a : K e y > < K e y > M e a s u r e s \ R e t u r n   R a t e \ T a g I n f o \ F o r m u l a < / K e y > < / a : K e y > < a : V a l u e   i : t y p e = " M e a s u r e G r i d V i e w S t a t e I D i a g r a m T a g A d d i t i o n a l I n f o " / > < / a : K e y V a l u e O f D i a g r a m O b j e c t K e y a n y T y p e z b w N T n L X > < a : K e y V a l u e O f D i a g r a m O b j e c t K e y a n y T y p e z b w N T n L X > < a : K e y > < K e y > M e a s u r e s \ R e t u r n   R a t e \ T a g I n f o \ V a l u e < / K e y > < / a : K e y > < a : V a l u e   i : t y p e = " M e a s u r e G r i d V i e w S t a t e I D i a g r a m T a g A d d i t i o n a l I n f o " / > < / a : K e y V a l u e O f D i a g r a m O b j e c t K e y a n y T y p e z b w N T n L X > < a : K e y V a l u e O f D i a g r a m O b j e c t K e y a n y T y p e z b w N T n L X > < a : K e y > < K e y > M e a s u r e s \ R e t u r n s   C o u n t < / K e y > < / a : K e y > < a : V a l u e   i : t y p e = " M e a s u r e G r i d N o d e V i e w S t a t e " > < L a y e d O u t > t r u e < / L a y e d O u t > < R o w > 6 < / R o w > < / a : V a l u e > < / a : K e y V a l u e O f D i a g r a m O b j e c t K e y a n y T y p e z b w N T n L X > < a : K e y V a l u e O f D i a g r a m O b j e c t K e y a n y T y p e z b w N T n L X > < a : K e y > < K e y > M e a s u r e s \ R e t u r n s   C o u n t \ T a g I n f o \ F o r m u l a < / K e y > < / a : K e y > < a : V a l u e   i : t y p e = " M e a s u r e G r i d V i e w S t a t e I D i a g r a m T a g A d d i t i o n a l I n f o " / > < / a : K e y V a l u e O f D i a g r a m O b j e c t K e y a n y T y p e z b w N T n L X > < a : K e y V a l u e O f D i a g r a m O b j e c t K e y a n y T y p e z b w N T n L X > < a : K e y > < K e y > M e a s u r e s \ R e t u r n s   C o u n t \ T a g I n f o \ V a l u e < / K e y > < / a : K e y > < a : V a l u e   i : t y p e = " M e a s u r e G r i d V i e w S t a t e I D i a g r a m T a g A d d i t i o n a l I n f o " / > < / a : K e y V a l u e O f D i a g r a m O b j e c t K e y a n y T y p e z b w N T n L X > < a : K e y V a l u e O f D i a g r a m O b j e c t K e y a n y T y p e z b w N T n L X > < a : K e y > < K e y > M e a s u r e s \ T o t a l   S a l e s   i n   P r e v   P e r i o d < / K e y > < / a : K e y > < a : V a l u e   i : t y p e = " M e a s u r e G r i d N o d e V i e w S t a t e " > < L a y e d O u t > t r u e < / L a y e d O u t > < R o w > 7 < / R o w > < / a : V a l u e > < / a : K e y V a l u e O f D i a g r a m O b j e c t K e y a n y T y p e z b w N T n L X > < a : K e y V a l u e O f D i a g r a m O b j e c t K e y a n y T y p e z b w N T n L X > < a : K e y > < K e y > M e a s u r e s \ T o t a l   S a l e s   i n   P r e v   P e r i o d \ T a g I n f o \ F o r m u l a < / K e y > < / a : K e y > < a : V a l u e   i : t y p e = " M e a s u r e G r i d V i e w S t a t e I D i a g r a m T a g A d d i t i o n a l I n f o " / > < / a : K e y V a l u e O f D i a g r a m O b j e c t K e y a n y T y p e z b w N T n L X > < a : K e y V a l u e O f D i a g r a m O b j e c t K e y a n y T y p e z b w N T n L X > < a : K e y > < K e y > M e a s u r e s \ T o t a l   S a l e s   i n   P r e v   P e r i o d \ T a g I n f o \ V a l u e < / K e y > < / a : K e y > < a : V a l u e   i : t y p e = " M e a s u r e G r i d V i e w S t a t e I D i a g r a m T a g A d d i t i o n a l I n f o " / > < / a : K e y V a l u e O f D i a g r a m O b j e c t K e y a n y T y p e z b w N T n L X > < a : K e y V a l u e O f D i a g r a m O b j e c t K e y a n y T y p e z b w N T n L X > < a : K e y > < K e y > M e a s u r e s \ P e r c e n t a g e   o f   P r o f i t < / K e y > < / a : K e y > < a : V a l u e   i : t y p e = " M e a s u r e G r i d N o d e V i e w S t a t e " > < L a y e d O u t > t r u e < / L a y e d O u t > < R o w > 8 < / R o w > < / a : V a l u e > < / a : K e y V a l u e O f D i a g r a m O b j e c t K e y a n y T y p e z b w N T n L X > < a : K e y V a l u e O f D i a g r a m O b j e c t K e y a n y T y p e z b w N T n L X > < a : K e y > < K e y > M e a s u r e s \ P e r c e n t a g e   o f   P r o f i t \ T a g I n f o \ F o r m u l a < / K e y > < / a : K e y > < a : V a l u e   i : t y p e = " M e a s u r e G r i d V i e w S t a t e I D i a g r a m T a g A d d i t i o n a l I n f o " / > < / a : K e y V a l u e O f D i a g r a m O b j e c t K e y a n y T y p e z b w N T n L X > < a : K e y V a l u e O f D i a g r a m O b j e c t K e y a n y T y p e z b w N T n L X > < a : K e y > < K e y > M e a s u r e s \ P e r c e n t a g e   o f   P r o f i t \ T a g I n f o \ V a l u e < / K e y > < / a : K e y > < a : V a l u e   i : t y p e = " M e a s u r e G r i d V i e w S t a t e I D i a g r a m T a g A d d i t i o n a l I n f o " / > < / a : K e y V a l u e O f D i a g r a m O b j e c t K e y a n y T y p e z b w N T n L X > < a : K e y V a l u e O f D i a g r a m O b j e c t K e y a n y T y p e z b w N T n L X > < a : K e y > < K e y > M e a s u r e s \ T o t a l   E x p e n s e < / K e y > < / a : K e y > < a : V a l u e   i : t y p e = " M e a s u r e G r i d N o d e V i e w S t a t e " > < L a y e d O u t > t r u e < / L a y e d O u t > < R o w > 9 < / R o w > < / a : V a l u e > < / a : K e y V a l u e O f D i a g r a m O b j e c t K e y a n y T y p e z b w N T n L X > < a : K e y V a l u e O f D i a g r a m O b j e c t K e y a n y T y p e z b w N T n L X > < a : K e y > < K e y > M e a s u r e s \ T o t a l   E x p e n s e \ T a g I n f o \ F o r m u l a < / K e y > < / a : K e y > < a : V a l u e   i : t y p e = " M e a s u r e G r i d V i e w S t a t e I D i a g r a m T a g A d d i t i o n a l I n f o " / > < / a : K e y V a l u e O f D i a g r a m O b j e c t K e y a n y T y p e z b w N T n L X > < a : K e y V a l u e O f D i a g r a m O b j e c t K e y a n y T y p e z b w N T n L X > < a : K e y > < K e y > M e a s u r e s \ T o t a l   E x p e n s e \ T a g I n f o \ V a l u e < / K e y > < / a : K e y > < a : V a l u e   i : t y p e = " M e a s u r e G r i d V i e w S t a t e I D i a g r a m T a g A d d i t i o n a l I n f o " / > < / a : K e y V a l u e O f D i a g r a m O b j e c t K e y a n y T y p e z b w N T n L X > < a : K e y V a l u e O f D i a g r a m O b j e c t K e y a n y T y p e z b w N T n L X > < a : K e y > < K e y > M e a s u r e s \ S u m   o f   Q u a n t i t y   O r d e r e d < / K e y > < / a : K e y > < a : V a l u e   i : t y p e = " M e a s u r e G r i d N o d e V i e w S t a t e " > < C o l u m n > 2 4 < / C o l u m n > < L a y e d O u t > t r u e < / L a y e d O u t > < W a s U I I n v i s i b l e > t r u e < / W a s U I I n v i s i b l e > < / a : V a l u e > < / a : K e y V a l u e O f D i a g r a m O b j e c t K e y a n y T y p e z b w N T n L X > < a : K e y V a l u e O f D i a g r a m O b j e c t K e y a n y T y p e z b w N T n L X > < a : K e y > < K e y > M e a s u r e s \ S u m   o f   Q u a n t i t y   O r d e r e d \ T a g I n f o \ F o r m u l a < / K e y > < / a : K e y > < a : V a l u e   i : t y p e = " M e a s u r e G r i d V i e w S t a t e I D i a g r a m T a g A d d i t i o n a l I n f o " / > < / a : K e y V a l u e O f D i a g r a m O b j e c t K e y a n y T y p e z b w N T n L X > < a : K e y V a l u e O f D i a g r a m O b j e c t K e y a n y T y p e z b w N T n L X > < a : K e y > < K e y > M e a s u r e s \ S u m   o f   Q u a n t i t y   O r d e r e d \ T a g I n f o \ V a l u e < / K e y > < / a : K e y > < a : V a l u e   i : t y p e = " M e a s u r e G r i d V i e w S t a t e I D i a g r a m T a g A d d i t i o n a l I n f o " / > < / a : K e y V a l u e O f D i a g r a m O b j e c t K e y a n y T y p e z b w N T n L X > < a : K e y V a l u e O f D i a g r a m O b j e c t K e y a n y T y p e z b w N T n L X > < a : K e y > < K e y > M e a s u r e s \ S u m   o f   D i s c o u n t < / K e y > < / a : K e y > < a : V a l u e   i : t y p e = " M e a s u r e G r i d N o d e V i e w S t a t e " > < C o l u m n > 1 9 < / C o l u m n > < L a y e d O u t > t r u e < / L a y e d O u t > < W a s U I I n v i s i b l e > t r u e < / W a s U I I n v i s i b l e > < / a : V a l u e > < / a : K e y V a l u e O f D i a g r a m O b j e c t K e y a n y T y p e z b w N T n L X > < a : K e y V a l u e O f D i a g r a m O b j e c t K e y a n y T y p e z b w N T n L X > < a : K e y > < K e y > M e a s u r e s \ S u m   o f   D i s c o u n t \ T a g I n f o \ F o r m u l a < / K e y > < / a : K e y > < a : V a l u e   i : t y p e = " M e a s u r e G r i d V i e w S t a t e I D i a g r a m T a g A d d i t i o n a l I n f o " / > < / a : K e y V a l u e O f D i a g r a m O b j e c t K e y a n y T y p e z b w N T n L X > < a : K e y V a l u e O f D i a g r a m O b j e c t K e y a n y T y p e z b w N T n L X > < a : K e y > < K e y > M e a s u r e s \ S u m   o f   D i s c o u n t \ T a g I n f o \ V a l u e < / K e y > < / a : K e y > < a : V a l u e   i : t y p e = " M e a s u r e G r i d V i e w S t a t e I D i a g r a m T a g A d d i t i o n a l I n f o " / > < / a : K e y V a l u e O f D i a g r a m O b j e c t K e y a n y T y p e z b w N T n L X > < a : K e y V a l u e O f D i a g r a m O b j e c t K e y a n y T y p e z b w N T n L X > < a : K e y > < K e y > M e a s u r e s \ A v e r a g e   o f   D i s c o u n t < / K e y > < / a : K e y > < a : V a l u e   i : t y p e = " M e a s u r e G r i d N o d e V i e w S t a t e " > < C o l u m n > 1 9 < / C o l u m n > < L a y e d O u t > t r u e < / L a y e d O u t > < R o w > 1 < / R o w > < W a s U I I n v i s i b l e > t r u e < / W a s U I I n v i s i b l e > < / a : V a l u e > < / a : K e y V a l u e O f D i a g r a m O b j e c t K e y a n y T y p e z b w N T n L X > < a : K e y V a l u e O f D i a g r a m O b j e c t K e y a n y T y p e z b w N T n L X > < a : K e y > < K e y > M e a s u r e s \ A v e r a g e   o f   D i s c o u n t \ T a g I n f o \ F o r m u l a < / K e y > < / a : K e y > < a : V a l u e   i : t y p e = " M e a s u r e G r i d V i e w S t a t e I D i a g r a m T a g A d d i t i o n a l I n f o " / > < / a : K e y V a l u e O f D i a g r a m O b j e c t K e y a n y T y p e z b w N T n L X > < a : K e y V a l u e O f D i a g r a m O b j e c t K e y a n y T y p e z b w N T n L X > < a : K e y > < K e y > M e a s u r e s \ A v e r a g e   o f   D i s c o u n t \ T a g I n f o \ V a l u e < / K e y > < / a : K e y > < a : V a l u e   i : t y p e = " M e a s u r e G r i d V i e w S t a t e I D i a g r a m T a g A d d i t i o n a l I n f o " / > < / a : K e y V a l u e O f D i a g r a m O b j e c t K e y a n y T y p e z b w N T n L X > < a : K e y V a l u e O f D i a g r a m O b j e c t K e y a n y T y p e z b w N T n L X > < a : K e y > < K e y > M e a s u r e s \ S u m   o f   D e l i v e r y   T i m e < / K e y > < / a : K e y > < a : V a l u e   i : t y p e = " M e a s u r e G r i d N o d e V i e w S t a t e " > < C o l u m n > 6 < / C o l u m n > < L a y e d O u t > t r u e < / L a y e d O u t > < W a s U I I n v i s i b l e > t r u e < / W a s U I I n v i s i b l e > < / a : V a l u e > < / a : K e y V a l u e O f D i a g r a m O b j e c t K e y a n y T y p e z b w N T n L X > < a : K e y V a l u e O f D i a g r a m O b j e c t K e y a n y T y p e z b w N T n L X > < a : K e y > < K e y > M e a s u r e s \ S u m   o f   D e l i v e r y   T i m e \ T a g I n f o \ F o r m u l a < / K e y > < / a : K e y > < a : V a l u e   i : t y p e = " M e a s u r e G r i d V i e w S t a t e I D i a g r a m T a g A d d i t i o n a l I n f o " / > < / a : K e y V a l u e O f D i a g r a m O b j e c t K e y a n y T y p e z b w N T n L X > < a : K e y V a l u e O f D i a g r a m O b j e c t K e y a n y T y p e z b w N T n L X > < a : K e y > < K e y > M e a s u r e s \ S u m   o f   D e l i v e r y   T i m e \ T a g I n f o \ V a l u e < / K e y > < / a : K e y > < a : V a l u e   i : t y p e = " M e a s u r e G r i d V i e w S t a t e I D i a g r a m T a g A d d i t i o n a l I n f o " / > < / a : K e y V a l u e O f D i a g r a m O b j e c t K e y a n y T y p e z b w N T n L X > < a : K e y V a l u e O f D i a g r a m O b j e c t K e y a n y T y p e z b w N T n L X > < a : K e y > < K e y > M e a s u r e s \ A v e r a g e   o f   D e l i v e r y   T i m e < / K e y > < / a : K e y > < a : V a l u e   i : t y p e = " M e a s u r e G r i d N o d e V i e w S t a t e " > < C o l u m n > 6 < / C o l u m n > < L a y e d O u t > t r u e < / L a y e d O u t > < R o w > 1 < / R o w > < W a s U I I n v i s i b l e > t r u e < / W a s U I I n v i s i b l e > < / a : V a l u e > < / a : K e y V a l u e O f D i a g r a m O b j e c t K e y a n y T y p e z b w N T n L X > < a : K e y V a l u e O f D i a g r a m O b j e c t K e y a n y T y p e z b w N T n L X > < a : K e y > < K e y > M e a s u r e s \ A v e r a g e   o f   D e l i v e r y   T i m e \ T a g I n f o \ F o r m u l a < / K e y > < / a : K e y > < a : V a l u e   i : t y p e = " M e a s u r e G r i d V i e w S t a t e I D i a g r a m T a g A d d i t i o n a l I n f o " / > < / a : K e y V a l u e O f D i a g r a m O b j e c t K e y a n y T y p e z b w N T n L X > < a : K e y V a l u e O f D i a g r a m O b j e c t K e y a n y T y p e z b w N T n L X > < a : K e y > < K e y > M e a s u r e s \ A v e r a g e   o f   D e l i v e r y   T i m e \ T a g I n f o \ V a l u e < / K e y > < / a : K e y > < a : V a l u e   i : t y p e = " M e a s u r e G r i d V i e w S t a t e I D i a g r a m T a g A d d i t i o n a l I n f o " / > < / a : K e y V a l u e O f D i a g r a m O b j e c t K e y a n y T y p e z b w N T n L X > < a : K e y V a l u e O f D i a g r a m O b j e c t K e y a n y T y p e z b w N T n L X > < a : K e y > < K e y > M e a s u r e s \ S u m   o f   P r o d u c t   B a s e   M a r g i n < / K e y > < / a : K e y > < a : V a l u e   i : t y p e = " M e a s u r e G r i d N o d e V i e w S t a t e " > < C o l u m n > 2 2 < / C o l u m n > < L a y e d O u t > t r u e < / L a y e d O u t > < W a s U I I n v i s i b l e > t r u e < / W a s U I I n v i s i b l e > < / a : V a l u e > < / a : K e y V a l u e O f D i a g r a m O b j e c t K e y a n y T y p e z b w N T n L X > < a : K e y V a l u e O f D i a g r a m O b j e c t K e y a n y T y p e z b w N T n L X > < a : K e y > < K e y > M e a s u r e s \ S u m   o f   P r o d u c t   B a s e   M a r g i n \ T a g I n f o \ F o r m u l a < / K e y > < / a : K e y > < a : V a l u e   i : t y p e = " M e a s u r e G r i d V i e w S t a t e I D i a g r a m T a g A d d i t i o n a l I n f o " / > < / a : K e y V a l u e O f D i a g r a m O b j e c t K e y a n y T y p e z b w N T n L X > < a : K e y V a l u e O f D i a g r a m O b j e c t K e y a n y T y p e z b w N T n L X > < a : K e y > < K e y > M e a s u r e s \ S u m   o f   P r o d u c t   B a s e   M a r g i n \ T a g I n f o \ V a l u e < / K e y > < / a : K e y > < a : V a l u e   i : t y p e = " M e a s u r e G r i d V i e w S t a t e I D i a g r a m T a g A d d i t i o n a l I n f o " / > < / a : K e y V a l u e O f D i a g r a m O b j e c t K e y a n y T y p e z b w N T n L X > < a : K e y V a l u e O f D i a g r a m O b j e c t K e y a n y T y p e z b w N T n L X > < a : K e y > < K e y > M e a s u r e s \ A v e r a g e   o f   P r o d u c t   B a s e   M a r g i n < / K e y > < / a : K e y > < a : V a l u e   i : t y p e = " M e a s u r e G r i d N o d e V i e w S t a t e " > < C o l u m n > 2 2 < / C o l u m n > < L a y e d O u t > t r u e < / L a y e d O u t > < R o w > 1 < / R o w > < W a s U I I n v i s i b l e > t r u e < / W a s U I I n v i s i b l e > < / a : V a l u e > < / a : K e y V a l u e O f D i a g r a m O b j e c t K e y a n y T y p e z b w N T n L X > < a : K e y V a l u e O f D i a g r a m O b j e c t K e y a n y T y p e z b w N T n L X > < a : K e y > < K e y > M e a s u r e s \ A v e r a g e   o f   P r o d u c t   B a s e   M a r g i n \ T a g I n f o \ F o r m u l a < / K e y > < / a : K e y > < a : V a l u e   i : t y p e = " M e a s u r e G r i d V i e w S t a t e I D i a g r a m T a g A d d i t i o n a l I n f o " / > < / a : K e y V a l u e O f D i a g r a m O b j e c t K e y a n y T y p e z b w N T n L X > < a : K e y V a l u e O f D i a g r a m O b j e c t K e y a n y T y p e z b w N T n L X > < a : K e y > < K e y > M e a s u r e s \ A v e r a g e   o f   P r o d u c t   B a s e   M a r g i n \ T a g I n f o \ V a l u e < / K e y > < / a : K e y > < a : V a l u e   i : t y p e = " M e a s u r e G r i d V i e w S t a t e I D i a g r a m T a g A d d i t i o n a l I n f o " / > < / a : K e y V a l u e O f D i a g r a m O b j e c t K e y a n y T y p e z b w N T n L X > < a : K e y V a l u e O f D i a g r a m O b j e c t K e y a n y T y p e z b w N T n L X > < a : K e y > < K e y > M e a s u r e s \ C o u n t   o f   S h i p   D a t e < / K e y > < / a : K e y > < a : V a l u e   i : t y p e = " M e a s u r e G r i d N o d e V i e w S t a t e " > < C o l u m n > 5 < / C o l u m n > < L a y e d O u t > t r u e < / L a y e d O u t > < W a s U I I n v i s i b l e > t r u e < / W a s U I I n v i s i b l e > < / a : V a l u e > < / a : K e y V a l u e O f D i a g r a m O b j e c t K e y a n y T y p e z b w N T n L X > < a : K e y V a l u e O f D i a g r a m O b j e c t K e y a n y T y p e z b w N T n L X > < a : K e y > < K e y > M e a s u r e s \ C o u n t   o f   S h i p   D a t e \ T a g I n f o \ F o r m u l a < / K e y > < / a : K e y > < a : V a l u e   i : t y p e = " M e a s u r e G r i d V i e w S t a t e I D i a g r a m T a g A d d i t i o n a l I n f o " / > < / a : K e y V a l u e O f D i a g r a m O b j e c t K e y a n y T y p e z b w N T n L X > < a : K e y V a l u e O f D i a g r a m O b j e c t K e y a n y T y p e z b w N T n L X > < a : K e y > < K e y > M e a s u r e s \ C o u n t   o f   S h i p   D a t e \ T a g I n f o \ V a l u e < / K e y > < / a : K e y > < a : V a l u e   i : t y p e = " M e a s u r e G r i d V i e w S t a t e I D i a g r a m T a g A d d i t i o n a l I n f o " / > < / a : K e y V a l u e O f D i a g r a m O b j e c t K e y a n y T y p e z b w N T n L X > < a : K e y V a l u e O f D i a g r a m O b j e c t K e y a n y T y p e z b w N T n L X > < a : K e y > < K e y > M e a s u r e s \ A v e r a g e   o f   S h i p   D a t e < / K e y > < / a : K e y > < a : V a l u e   i : t y p e = " M e a s u r e G r i d N o d e V i e w S t a t e " > < C o l u m n > 5 < / C o l u m n > < L a y e d O u t > t r u e < / L a y e d O u t > < R o w > 1 < / R o w > < W a s U I I n v i s i b l e > t r u e < / W a s U I I n v i s i b l e > < / a : V a l u e > < / a : K e y V a l u e O f D i a g r a m O b j e c t K e y a n y T y p e z b w N T n L X > < a : K e y V a l u e O f D i a g r a m O b j e c t K e y a n y T y p e z b w N T n L X > < a : K e y > < K e y > M e a s u r e s \ A v e r a g e   o f   S h i p   D a t e \ T a g I n f o \ F o r m u l a < / K e y > < / a : K e y > < a : V a l u e   i : t y p e = " M e a s u r e G r i d V i e w S t a t e I D i a g r a m T a g A d d i t i o n a l I n f o " / > < / a : K e y V a l u e O f D i a g r a m O b j e c t K e y a n y T y p e z b w N T n L X > < a : K e y V a l u e O f D i a g r a m O b j e c t K e y a n y T y p e z b w N T n L X > < a : K e y > < K e y > M e a s u r e s \ A v e r a g e   o f   S h i p   D a t e \ T a g I n f o \ V a l u e < / K e y > < / a : K e y > < a : V a l u e   i : t y p e = " M e a s u r e G r i d V i e w S t a t e I D i a g r a m T a g A d d i t i o n a l I n f o " / > < / a : K e y V a l u e O f D i a g r a m O b j e c t K e y a n y T y p e z b w N T n L X > < a : K e y V a l u e O f D i a g r a m O b j e c t K e y a n y T y p e z b w N T n L X > < a : K e y > < K e y > M e a s u r e s \ C o u n t   o f   Q u a n t i t y   O r d e r e d < / K e y > < / a : K e y > < a : V a l u e   i : t y p e = " M e a s u r e G r i d N o d e V i e w S t a t e " > < C o l u m n > 2 4 < / C o l u m n > < L a y e d O u t > t r u e < / L a y e d O u t > < R o w > 1 < / R o w > < W a s U I I n v i s i b l e > t r u e < / W a s U I I n v i s i b l e > < / a : V a l u e > < / a : K e y V a l u e O f D i a g r a m O b j e c t K e y a n y T y p e z b w N T n L X > < a : K e y V a l u e O f D i a g r a m O b j e c t K e y a n y T y p e z b w N T n L X > < a : K e y > < K e y > M e a s u r e s \ C o u n t   o f   Q u a n t i t y   O r d e r e d \ T a g I n f o \ F o r m u l a < / K e y > < / a : K e y > < a : V a l u e   i : t y p e = " M e a s u r e G r i d V i e w S t a t e I D i a g r a m T a g A d d i t i o n a l I n f o " / > < / a : K e y V a l u e O f D i a g r a m O b j e c t K e y a n y T y p e z b w N T n L X > < a : K e y V a l u e O f D i a g r a m O b j e c t K e y a n y T y p e z b w N T n L X > < a : K e y > < K e y > M e a s u r e s \ C o u n t   o f   Q u a n t i t y   O r d e r e d \ T a g I n f o \ V a l u e < / K e y > < / a : K e y > < a : V a l u e   i : t y p e = " M e a s u r e G r i d V i e w S t a t e I D i a g r a m T a g A d d i t i o n a l I n f o " / > < / a : K e y V a l u e O f D i a g r a m O b j e c t K e y a n y T y p e z b w N T n L X > < a : K e y V a l u e O f D i a g r a m O b j e c t K e y a n y T y p e z b w N T n L X > < a : K e y > < K e y > M e a s u r e s \ C o u n t   o f   P r o d u c t   S u b - C a t e g o r y < / K e y > < / a : K e y > < a : V a l u e   i : t y p e = " M e a s u r e G r i d N o d e V i e w S t a t e " > < C o l u m n > 1 6 < / C o l u m n > < L a y e d O u t > t r u e < / L a y e d O u t > < W a s U I I n v i s i b l e > t r u e < / W a s U I I n v i s i b l e > < / a : V a l u e > < / a : K e y V a l u e O f D i a g r a m O b j e c t K e y a n y T y p e z b w N T n L X > < a : K e y V a l u e O f D i a g r a m O b j e c t K e y a n y T y p e z b w N T n L X > < a : K e y > < K e y > M e a s u r e s \ C o u n t   o f   P r o d u c t   S u b - C a t e g o r y \ T a g I n f o \ F o r m u l a < / K e y > < / a : K e y > < a : V a l u e   i : t y p e = " M e a s u r e G r i d V i e w S t a t e I D i a g r a m T a g A d d i t i o n a l I n f o " / > < / a : K e y V a l u e O f D i a g r a m O b j e c t K e y a n y T y p e z b w N T n L X > < a : K e y V a l u e O f D i a g r a m O b j e c t K e y a n y T y p e z b w N T n L X > < a : K e y > < K e y > M e a s u r e s \ C o u n t   o f   P r o d u c t   S u b - C a t e g o r y \ T a g I n f o \ V a l u e < / K e y > < / a : K e y > < a : V a l u e   i : t y p e = " M e a s u r e G r i d V i e w S t a t e I D i a g r a m T a g A d d i t i o n a l I n f o " / > < / a : K e y V a l u e O f D i a g r a m O b j e c t K e y a n y T y p e z b w N T n L X > < a : K e y V a l u e O f D i a g r a m O b j e c t K e y a n y T y p e z b w N T n L X > < a : K e y > < K e y > M e a s u r e s \ C o u n t   o f   P r o d u c t   C o n t a i n e r < / K e y > < / a : K e y > < a : V a l u e   i : t y p e = " M e a s u r e G r i d N o d e V i e w S t a t e " > < C o l u m n > 1 8 < / C o l u m n > < L a y e d O u t > t r u e < / L a y e d O u t > < W a s U I I n v i s i b l e > t r u e < / W a s U I I n v i s i b l e > < / a : V a l u e > < / a : K e y V a l u e O f D i a g r a m O b j e c t K e y a n y T y p e z b w N T n L X > < a : K e y V a l u e O f D i a g r a m O b j e c t K e y a n y T y p e z b w N T n L X > < a : K e y > < K e y > M e a s u r e s \ C o u n t   o f   P r o d u c t   C o n t a i n e r \ T a g I n f o \ F o r m u l a < / K e y > < / a : K e y > < a : V a l u e   i : t y p e = " M e a s u r e G r i d V i e w S t a t e I D i a g r a m T a g A d d i t i o n a l I n f o " / > < / a : K e y V a l u e O f D i a g r a m O b j e c t K e y a n y T y p e z b w N T n L X > < a : K e y V a l u e O f D i a g r a m O b j e c t K e y a n y T y p e z b w N T n L X > < a : K e y > < K e y > M e a s u r e s \ C o u n t   o f   P r o d u c t   C o n t a i n e r \ T a g I n f o \ V a l u e < / K e y > < / a : K e y > < a : V a l u e   i : t y p e = " M e a s u r e G r i d V i e w S t a t e I D i a g r a m T a g A d d i t i o n a l I n f o " / > < / a : K e y V a l u e O f D i a g r a m O b j e c t K e y a n y T y p e z b w N T n L X > < a : K e y V a l u e O f D i a g r a m O b j e c t K e y a n y T y p e z b w N T n L X > < a : K e y > < K e y > M e a s u r e s \ S u m   o f   S h i p p i n g   C o s t < / K e y > < / a : K e y > < a : V a l u e   i : t y p e = " M e a s u r e G r i d N o d e V i e w S t a t e " > < C o l u m n > 2 1 < / C o l u m n > < L a y e d O u t > t r u e < / L a y e d O u t > < W a s U I I n v i s i b l e > t r u e < / W a s U I I n v i s i b l e > < / a : V a l u e > < / a : K e y V a l u e O f D i a g r a m O b j e c t K e y a n y T y p e z b w N T n L X > < a : K e y V a l u e O f D i a g r a m O b j e c t K e y a n y T y p e z b w N T n L X > < a : K e y > < K e y > M e a s u r e s \ S u m   o f   S h i p p i n g   C o s t \ T a g I n f o \ F o r m u l a < / K e y > < / a : K e y > < a : V a l u e   i : t y p e = " M e a s u r e G r i d V i e w S t a t e I D i a g r a m T a g A d d i t i o n a l I n f o " / > < / a : K e y V a l u e O f D i a g r a m O b j e c t K e y a n y T y p e z b w N T n L X > < a : K e y V a l u e O f D i a g r a m O b j e c t K e y a n y T y p e z b w N T n L X > < a : K e y > < K e y > M e a s u r e s \ S u m   o f   S h i p p i n g   C o s t \ T a g I n f o \ V a l u e < / K e y > < / a : K e y > < a : V a l u e   i : t y p e = " M e a s u r e G r i d V i e w S t a t e I D i a g r a m T a g A d d i t i o n a l I n f o " / > < / a : K e y V a l u e O f D i a g r a m O b j e c t K e y a n y T y p e z b w N T n L X > < a : K e y V a l u e O f D i a g r a m O b j e c t K e y a n y T y p e z b w N T n L X > < a : K e y > < K e y > M e a s u r e s \ C o u n t   o f   P r o d u c t   C a t e g o r y < / K e y > < / a : K e y > < a : V a l u e   i : t y p e = " M e a s u r e G r i d N o d e V i e w S t a t e " > < C o l u m n > 1 5 < / C o l u m n > < L a y e d O u t > t r u e < / L a y e d O u t > < W a s U I I n v i s i b l e > t r u e < / W a s U I I n v i s i b l e > < / a : V a l u e > < / a : K e y V a l u e O f D i a g r a m O b j e c t K e y a n y T y p e z b w N T n L X > < a : K e y V a l u e O f D i a g r a m O b j e c t K e y a n y T y p e z b w N T n L X > < a : K e y > < K e y > M e a s u r e s \ C o u n t   o f   P r o d u c t   C a t e g o r y \ T a g I n f o \ F o r m u l a < / K e y > < / a : K e y > < a : V a l u e   i : t y p e = " M e a s u r e G r i d V i e w S t a t e I D i a g r a m T a g A d d i t i o n a l I n f o " / > < / a : K e y V a l u e O f D i a g r a m O b j e c t K e y a n y T y p e z b w N T n L X > < a : K e y V a l u e O f D i a g r a m O b j e c t K e y a n y T y p e z b w N T n L X > < a : K e y > < K e y > M e a s u r e s \ C o u n t   o f   P r o d u c t   C a t e g o r y \ T a g I n f o \ V a l u e < / K e y > < / a : K e y > < a : V a l u e   i : t y p e = " M e a s u r e G r i d V i e w S t a t e I D i a g r a m T a g A d d i t i o n a l I n f o " / > < / a : K e y V a l u e O f D i a g r a m O b j e c t K e y a n y T y p e z b w N T n L X > < a : K e y V a l u e O f D i a g r a m O b j e c t K e y a n y T y p e z b w N T n L X > < a : K e y > < K e y > M e a s u r e s \ S u m   o f   U n i t   P r i c e < / K e y > < / a : K e y > < a : V a l u e   i : t y p e = " M e a s u r e G r i d N o d e V i e w S t a t e " > < C o l u m n > 2 0 < / C o l u m n > < L a y e d O u t > t r u e < / L a y e d O u t > < W a s U I I n v i s i b l e > t r u e < / W a s U I I n v i s i b l e > < / a : V a l u e > < / a : K e y V a l u e O f D i a g r a m O b j e c t K e y a n y T y p e z b w N T n L X > < a : K e y V a l u e O f D i a g r a m O b j e c t K e y a n y T y p e z b w N T n L X > < a : K e y > < K e y > M e a s u r e s \ S u m   o f   U n i t   P r i c e \ T a g I n f o \ F o r m u l a < / K e y > < / a : K e y > < a : V a l u e   i : t y p e = " M e a s u r e G r i d V i e w S t a t e I D i a g r a m T a g A d d i t i o n a l I n f o " / > < / a : K e y V a l u e O f D i a g r a m O b j e c t K e y a n y T y p e z b w N T n L X > < a : K e y V a l u e O f D i a g r a m O b j e c t K e y a n y T y p e z b w N T n L X > < a : K e y > < K e y > M e a s u r e s \ S u m   o f   U n i t   P r i c e \ T a g I n f o \ V a l u e < / K e y > < / a : K e y > < a : V a l u e   i : t y p e = " M e a s u r e G r i d V i e w S t a t e I D i a g r a m T a g A d d i t i o n a l I n f o " / > < / a : K e y V a l u e O f D i a g r a m O b j e c t K e y a n y T y p e z b w N T n L X > < a : K e y V a l u e O f D i a g r a m O b j e c t K e y a n y T y p e z b w N T n L X > < a : K e y > < K e y > M e a s u r e s \ A v e r a g e   o f   U n i t   P r i c e < / K e y > < / a : K e y > < a : V a l u e   i : t y p e = " M e a s u r e G r i d N o d e V i e w S t a t e " > < C o l u m n > 2 0 < / C o l u m n > < L a y e d O u t > t r u e < / L a y e d O u t > < R o w > 1 < / R o w > < W a s U I I n v i s i b l e > t r u e < / W a s U I I n v i s i b l e > < / a : V a l u e > < / a : K e y V a l u e O f D i a g r a m O b j e c t K e y a n y T y p e z b w N T n L X > < a : K e y V a l u e O f D i a g r a m O b j e c t K e y a n y T y p e z b w N T n L X > < a : K e y > < K e y > M e a s u r e s \ A v e r a g e   o f   U n i t   P r i c e \ T a g I n f o \ F o r m u l a < / K e y > < / a : K e y > < a : V a l u e   i : t y p e = " M e a s u r e G r i d V i e w S t a t e I D i a g r a m T a g A d d i t i o n a l I n f o " / > < / a : K e y V a l u e O f D i a g r a m O b j e c t K e y a n y T y p e z b w N T n L X > < a : K e y V a l u e O f D i a g r a m O b j e c t K e y a n y T y p e z b w N T n L X > < a : K e y > < K e y > M e a s u r e s \ A v e r a g e   o f   U n i t   P r i c e \ T a g I n f o \ V a l u e 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 P r i o r i t y < / K e y > < / a : K e y > < a : V a l u e   i : t y p e = " M e a s u r e G r i d N o d e V i e w S t a t e " > < C o l u m n > 2 < / C o l u m n > < L a y e d O u t > t r u e < / L a y e d O u t > < / a : V a l u e > < / a : K e y V a l u e O f D i a g r a m O b j e c t K e y a n y T y p e z b w N T n L X > < a : K e y V a l u e O f D i a g r a m O b j e c t K e y a n y T y p e z b w N T n L X > < a : K e y > < K e y > C o l u m n s \ S h i p   M o d e < / K e y > < / a : K e y > < a : V a l u e   i : t y p e = " M e a s u r e G r i d N o d e V i e w S t a t e " > < C o l u m n > 3 < / C o l u m n > < L a y e d O u t > t r u e < / L a y e d O u t > < / a : V a l u e > < / a : K e y V a l u e O f D i a g r a m O b j e c t K e y a n y T y p e z b w N T n L X > < a : K e y V a l u e O f D i a g r a m O b j e c t K e y a n y T y p e z b w N T n L X > < a : K e y > < K e y > C o l u m n s \ O r d e r   D a t e < / K e y > < / a : K e y > < a : V a l u e   i : t y p e = " M e a s u r e G r i d N o d e V i e w S t a t e " > < C o l u m n > 4 < / C o l u m n > < L a y e d O u t > t r u e < / L a y e d O u t > < / a : V a l u e > < / a : K e y V a l u e O f D i a g r a m O b j e c t K e y a n y T y p e z b w N T n L X > < a : K e y V a l u e O f D i a g r a m O b j e c t K e y a n y T y p e z b w N T n L X > < a : K e y > < K e y > C o l u m n s \ S h i p   D a t e < / K e y > < / a : K e y > < a : V a l u e   i : t y p e = " M e a s u r e G r i d N o d e V i e w S t a t e " > < C o l u m n > 5 < / C o l u m n > < L a y e d O u t > t r u e < / L a y e d O u t > < / a : V a l u e > < / a : K e y V a l u e O f D i a g r a m O b j e c t K e y a n y T y p e z b w N T n L X > < a : K e y V a l u e O f D i a g r a m O b j e c t K e y a n y T y p e z b w N T n L X > < a : K e y > < K e y > C o l u m n s \ D e l i v e r y   T i m e < / K e y > < / a : K e y > < a : V a l u e   i : t y p e = " M e a s u r e G r i d N o d e V i e w S t a t e " > < C o l u m n > 6 < / C o l u m n > < L a y e d O u t > t r u e < / L a y e d O u t > < / a : V a l u e > < / a : K e y V a l u e O f D i a g r a m O b j e c t K e y a n y T y p e z b w N T n L X > < a : K e y V a l u e O f D i a g r a m O b j e c t K e y a n y T y p e z b w N T n L X > < a : K e y > < K e y > C o l u m n s \ C u s t o m e r   I D < / K e y > < / a : K e y > < a : V a l u e   i : t y p e = " M e a s u r e G r i d N o d e V i e w S t a t e " > < C o l u m n > 7 < / C o l u m n > < L a y e d O u t > t r u e < / L a y e d O u t > < / a : V a l u e > < / a : K e y V a l u e O f D i a g r a m O b j e c t K e y a n y T y p e z b w N T n L X > < a : K e y V a l u e O f D i a g r a m O b j e c t K e y a n y T y p e z b w N T n L X > < a : K e y > < K e y > C o l u m n s \ C u s t o m e r   N a m e < / K e y > < / a : K e y > < a : V a l u e   i : t y p e = " M e a s u r e G r i d N o d e V i e w S t a t e " > < C o l u m n > 8 < / C o l u m n > < L a y e d O u t > t r u e < / L a y e d O u t > < / a : V a l u e > < / a : K e y V a l u e O f D i a g r a m O b j e c t K e y a n y T y p e z b w N T n L X > < a : K e y V a l u e O f D i a g r a m O b j e c t K e y a n y T y p e z b w N T n L X > < a : K e y > < K e y > C o l u m n s \ C u s t o m e r   S e g m e n t < / K e y > < / a : K e y > < a : V a l u e   i : t y p e = " M e a s u r e G r i d N o d e V i e w S t a t e " > < C o l u m n > 9 < / C o l u m n > < L a y e d O u t > t r u e < / L a y e d O u t > < / a : V a l u e > < / a : K e y V a l u e O f D i a g r a m O b j e c t K e y a n y T y p e z b w N T n L X > < a : K e y V a l u e O f D i a g r a m O b j e c t K e y a n y T y p e z b w N T n L X > < a : K e y > < K e y > C o l u m n s \ C o u n t r y < / K e y > < / a : K e y > < a : V a l u e   i : t y p e = " M e a s u r e G r i d N o d e V i e w S t a t e " > < C o l u m n > 1 0 < / C o l u m n > < L a y e d O u t > t r u e < / L a y e d O u t > < / a : V a l u e > < / a : K e y V a l u e O f D i a g r a m O b j e c t K e y a n y T y p e z b w N T n L X > < a : K e y V a l u e O f D i a g r a m O b j e c t K e y a n y T y p e z b w N T n L X > < a : K e y > < K e y > C o l u m n s \ R e g i o n < / K e y > < / a : K e y > < a : V a l u e   i : t y p e = " M e a s u r e G r i d N o d e V i e w S t a t e " > < C o l u m n > 1 1 < / C o l u m n > < L a y e d O u t > t r u e < / L a y e d O u t > < / a : V a l u e > < / a : K e y V a l u e O f D i a g r a m O b j e c t K e y a n y T y p e z b w N T n L X > < a : K e y V a l u e O f D i a g r a m O b j e c t K e y a n y T y p e z b w N T n L X > < a : K e y > < K e y > C o l u m n s \ S t a t e   o r   P r o v i n c e < / K e y > < / a : K e y > < a : V a l u e   i : t y p e = " M e a s u r e G r i d N o d e V i e w S t a t e " > < C o l u m n > 1 2 < / C o l u m n > < L a y e d O u t > t r u e < / L a y e d O u t > < / a : V a l u e > < / a : K e y V a l u e O f D i a g r a m O b j e c t K e y a n y T y p e z b w N T n L X > < a : K e y V a l u e O f D i a g r a m O b j e c t K e y a n y T y p e z b w N T n L X > < a : K e y > < K e y > C o l u m n s \ C i t y < / 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 C o l u m n s \ P r o d u c t   C a t e g o r y < / K e y > < / a : K e y > < a : V a l u e   i : t y p e = " M e a s u r e G r i d N o d e V i e w S t a t e " > < C o l u m n > 1 5 < / C o l u m n > < L a y e d O u t > t r u e < / L a y e d O u t > < / a : V a l u e > < / a : K e y V a l u e O f D i a g r a m O b j e c t K e y a n y T y p e z b w N T n L X > < a : K e y V a l u e O f D i a g r a m O b j e c t K e y a n y T y p e z b w N T n L X > < a : K e y > < K e y > C o l u m n s \ P r o d u c t   S u b - C a t e g o r y < / K e y > < / a : K e y > < a : V a l u e   i : t y p e = " M e a s u r e G r i d N o d e V i e w S t a t e " > < C o l u m n > 1 6 < / C o l u m n > < L a y e d O u t > t r u e < / L a y e d O u t > < / a : V a l u e > < / a : K e y V a l u e O f D i a g r a m O b j e c t K e y a n y T y p e z b w N T n L X > < a : K e y V a l u e O f D i a g r a m O b j e c t K e y a n y T y p e z b w N T n L X > < a : K e y > < K e y > C o l u m n s \ P r o d u c t   N a m e < / K e y > < / a : K e y > < a : V a l u e   i : t y p e = " M e a s u r e G r i d N o d e V i e w S t a t e " > < C o l u m n > 1 7 < / C o l u m n > < L a y e d O u t > t r u e < / L a y e d O u t > < / a : V a l u e > < / a : K e y V a l u e O f D i a g r a m O b j e c t K e y a n y T y p e z b w N T n L X > < a : K e y V a l u e O f D i a g r a m O b j e c t K e y a n y T y p e z b w N T n L X > < a : K e y > < K e y > C o l u m n s \ P r o d u c t   C o n t a i n e r < / K e y > < / a : K e y > < a : V a l u e   i : t y p e = " M e a s u r e G r i d N o d e V i e w S t a t e " > < C o l u m n > 1 8 < / C o l u m n > < L a y e d O u t > t r u e < / L a y e d O u t > < / a : V a l u e > < / a : K e y V a l u e O f D i a g r a m O b j e c t K e y a n y T y p e z b w N T n L X > < a : K e y V a l u e O f D i a g r a m O b j e c t K e y a n y T y p e z b w N T n L X > < a : K e y > < K e y > C o l u m n s \ D i s c o u n t < / K e y > < / a : K e y > < a : V a l u e   i : t y p e = " M e a s u r e G r i d N o d e V i e w S t a t e " > < C o l u m n > 1 9 < / C o l u m n > < L a y e d O u t > t r u e < / L a y e d O u t > < / a : V a l u e > < / a : K e y V a l u e O f D i a g r a m O b j e c t K e y a n y T y p e z b w N T n L X > < a : K e y V a l u e O f D i a g r a m O b j e c t K e y a n y T y p e z b w N T n L X > < a : K e y > < K e y > C o l u m n s \ U n i t   P r i c e < / K e y > < / a : K e y > < a : V a l u e   i : t y p e = " M e a s u r e G r i d N o d e V i e w S t a t e " > < C o l u m n > 2 0 < / C o l u m n > < L a y e d O u t > t r u e < / L a y e d O u t > < / a : V a l u e > < / a : K e y V a l u e O f D i a g r a m O b j e c t K e y a n y T y p e z b w N T n L X > < a : K e y V a l u e O f D i a g r a m O b j e c t K e y a n y T y p e z b w N T n L X > < a : K e y > < K e y > C o l u m n s \ S h i p p i n g   C o s t < / K e y > < / a : K e y > < a : V a l u e   i : t y p e = " M e a s u r e G r i d N o d e V i e w S t a t e " > < C o l u m n > 2 1 < / C o l u m n > < L a y e d O u t > t r u e < / L a y e d O u t > < / a : V a l u e > < / a : K e y V a l u e O f D i a g r a m O b j e c t K e y a n y T y p e z b w N T n L X > < a : K e y V a l u e O f D i a g r a m O b j e c t K e y a n y T y p e z b w N T n L X > < a : K e y > < K e y > C o l u m n s \ P r o d u c t   B a s e   M a r g i n < / 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 C o l u m n s \ Q u a n t i t y   O r d e r e d < / K e y > < / a : K e y > < a : V a l u e   i : t y p e = " M e a s u r e G r i d N o d e V i e w S t a t e " > < C o l u m n > 2 4 < / C o l u m n > < L a y e d O u t > t r u e < / L a y e d O u t > < / a : V a l u e > < / a : K e y V a l u e O f D i a g r a m O b j e c t K e y a n y T y p e z b w N T n L X > < a : K e y V a l u e O f D i a g r a m O b j e c t K e y a n y T y p e z b w N T n L X > < a : K e y > < K e y > C o l u m n s \ S a l e s < / K e y > < / a : K e y > < a : V a l u e   i : t y p e = " M e a s u r e G r i d N o d e V i e w S t a t e " > < C o l u m n > 2 5 < / C o l u m n > < L a y e d O u t > t r u e < / L a y e d O u t > < / a : V a l u e > < / a : K e y V a l u e O f D i a g r a m O b j e c t K e y a n y T y p e z b w N T n L X > < a : K e y V a l u e O f D i a g r a m O b j e c t K e y a n y T y p e z b w N T n L X > < a : K e y > < K e y > L i n k s \ & l t ; C o l u m n s \ S u m   o f   Q u a n t i t y   O r d e r e d & g t ; - & l t ; M e a s u r e s \ Q u a n t i t y   O r d e r e d & g t ; < / K e y > < / a : K e y > < a : V a l u e   i : t y p e = " M e a s u r e G r i d V i e w S t a t e I D i a g r a m L i n k " / > < / a : K e y V a l u e O f D i a g r a m O b j e c t K e y a n y T y p e z b w N T n L X > < a : K e y V a l u e O f D i a g r a m O b j e c t K e y a n y T y p e z b w N T n L X > < a : K e y > < K e y > L i n k s \ & l t ; C o l u m n s \ S u m   o f   Q u a n t i t y   O r d e r e d & g t ; - & l t ; M e a s u r e s \ Q u a n t i t y   O r d e r e d & g t ; \ C O L U M N < / K e y > < / a : K e y > < a : V a l u e   i : t y p e = " M e a s u r e G r i d V i e w S t a t e I D i a g r a m L i n k E n d p o i n t " / > < / a : K e y V a l u e O f D i a g r a m O b j e c t K e y a n y T y p e z b w N T n L X > < a : K e y V a l u e O f D i a g r a m O b j e c t K e y a n y T y p e z b w N T n L X > < a : K e y > < K e y > L i n k s \ & l t ; C o l u m n s \ S u m   o f   Q u a n t i t y   O r d e r e d & g t ; - & l t ; M e a s u r e s \ Q u a n t i t y   O r d e r e d & g t ; \ M E A S U R E < / K e y > < / a : K e y > < a : V a l u e   i : t y p e = " M e a s u r e G r i d V i e w S t a t e I D i a g r a m L i n k E n d p o i n t " / > < / a : K e y V a l u e O f D i a g r a m O b j e c t K e y a n y T y p e z b w N T n L X > < a : K e y V a l u e O f D i a g r a m O b j e c t K e y a n y T y p e z b w N T n L X > < a : K e y > < K e y > L i n k s \ & l t ; C o l u m n s \ S u m   o f   D i s c o u n t & g t ; - & l t ; M e a s u r e s \ D i s c o u n t & g t ; < / K e y > < / a : K e y > < a : V a l u e   i : t y p e = " M e a s u r e G r i d V i e w S t a t e I D i a g r a m L i n k " / > < / a : K e y V a l u e O f D i a g r a m O b j e c t K e y a n y T y p e z b w N T n L X > < a : K e y V a l u e O f D i a g r a m O b j e c t K e y a n y T y p e z b w N T n L X > < a : K e y > < K e y > L i n k s \ & l t ; C o l u m n s \ S u m   o f   D i s c o u n t & g t ; - & l t ; M e a s u r e s \ D i s c o u n t & g t ; \ C O L U M N < / K e y > < / a : K e y > < a : V a l u e   i : t y p e = " M e a s u r e G r i d V i e w S t a t e I D i a g r a m L i n k E n d p o i n t " / > < / a : K e y V a l u e O f D i a g r a m O b j e c t K e y a n y T y p e z b w N T n L X > < a : K e y V a l u e O f D i a g r a m O b j e c t K e y a n y T y p e z b w N T n L X > < a : K e y > < K e y > L i n k s \ & l t ; C o l u m n s \ S u m   o f   D i s c o u n t & g t ; - & l t ; M e a s u r e s \ D i s c o u n t & g t ; \ M E A S U R E < / K e y > < / a : K e y > < a : V a l u e   i : t y p e = " M e a s u r e G r i d V i e w S t a t e I D i a g r a m L i n k E n d p o i n t " / > < / a : K e y V a l u e O f D i a g r a m O b j e c t K e y a n y T y p e z b w N T n L X > < a : K e y V a l u e O f D i a g r a m O b j e c t K e y a n y T y p e z b w N T n L X > < a : K e y > < K e y > L i n k s \ & l t ; C o l u m n s \ A v e r a g e   o f   D i s c o u n t & g t ; - & l t ; M e a s u r e s \ D i s c o u n t & g t ; < / K e y > < / a : K e y > < a : V a l u e   i : t y p e = " M e a s u r e G r i d V i e w S t a t e I D i a g r a m L i n k " / > < / a : K e y V a l u e O f D i a g r a m O b j e c t K e y a n y T y p e z b w N T n L X > < a : K e y V a l u e O f D i a g r a m O b j e c t K e y a n y T y p e z b w N T n L X > < a : K e y > < K e y > L i n k s \ & l t ; C o l u m n s \ A v e r a g e   o f   D i s c o u n t & g t ; - & l t ; M e a s u r e s \ D i s c o u n t & g t ; \ C O L U M N < / K e y > < / a : K e y > < a : V a l u e   i : t y p e = " M e a s u r e G r i d V i e w S t a t e I D i a g r a m L i n k E n d p o i n t " / > < / a : K e y V a l u e O f D i a g r a m O b j e c t K e y a n y T y p e z b w N T n L X > < a : K e y V a l u e O f D i a g r a m O b j e c t K e y a n y T y p e z b w N T n L X > < a : K e y > < K e y > L i n k s \ & l t ; C o l u m n s \ A v e r a g e   o f   D i s c o u n t & g t ; - & l t ; M e a s u r e s \ D i s c o u n t & g t ; \ M E A S U R E < / K e y > < / a : K e y > < a : V a l u e   i : t y p e = " M e a s u r e G r i d V i e w S t a t e I D i a g r a m L i n k E n d p o i n t " / > < / a : K e y V a l u e O f D i a g r a m O b j e c t K e y a n y T y p e z b w N T n L X > < a : K e y V a l u e O f D i a g r a m O b j e c t K e y a n y T y p e z b w N T n L X > < a : K e y > < K e y > L i n k s \ & l t ; C o l u m n s \ S u m   o f   D e l i v e r y   T i m e & g t ; - & l t ; M e a s u r e s \ D e l i v e r y   T i m e & g t ; < / K e y > < / a : K e y > < a : V a l u e   i : t y p e = " M e a s u r e G r i d V i e w S t a t e I D i a g r a m L i n k " / > < / a : K e y V a l u e O f D i a g r a m O b j e c t K e y a n y T y p e z b w N T n L X > < a : K e y V a l u e O f D i a g r a m O b j e c t K e y a n y T y p e z b w N T n L X > < a : K e y > < K e y > L i n k s \ & l t ; C o l u m n s \ S u m   o f   D e l i v e r y   T i m e & g t ; - & l t ; M e a s u r e s \ D e l i v e r y   T i m e & g t ; \ C O L U M N < / K e y > < / a : K e y > < a : V a l u e   i : t y p e = " M e a s u r e G r i d V i e w S t a t e I D i a g r a m L i n k E n d p o i n t " / > < / a : K e y V a l u e O f D i a g r a m O b j e c t K e y a n y T y p e z b w N T n L X > < a : K e y V a l u e O f D i a g r a m O b j e c t K e y a n y T y p e z b w N T n L X > < a : K e y > < K e y > L i n k s \ & l t ; C o l u m n s \ S u m   o f   D e l i v e r y   T i m e & g t ; - & l t ; M e a s u r e s \ D e l i v e r y   T i m e & g t ; \ M E A S U R E < / K e y > < / a : K e y > < a : V a l u e   i : t y p e = " M e a s u r e G r i d V i e w S t a t e I D i a g r a m L i n k E n d p o i n t " / > < / a : K e y V a l u e O f D i a g r a m O b j e c t K e y a n y T y p e z b w N T n L X > < a : K e y V a l u e O f D i a g r a m O b j e c t K e y a n y T y p e z b w N T n L X > < a : K e y > < K e y > L i n k s \ & l t ; C o l u m n s \ A v e r a g e   o f   D e l i v e r y   T i m e & g t ; - & l t ; M e a s u r e s \ D e l i v e r y   T i m e & g t ; < / K e y > < / a : K e y > < a : V a l u e   i : t y p e = " M e a s u r e G r i d V i e w S t a t e I D i a g r a m L i n k " / > < / a : K e y V a l u e O f D i a g r a m O b j e c t K e y a n y T y p e z b w N T n L X > < a : K e y V a l u e O f D i a g r a m O b j e c t K e y a n y T y p e z b w N T n L X > < a : K e y > < K e y > L i n k s \ & l t ; C o l u m n s \ A v e r a g e   o f   D e l i v e r y   T i m e & g t ; - & l t ; M e a s u r e s \ D e l i v e r y   T i m e & g t ; \ C O L U M N < / K e y > < / a : K e y > < a : V a l u e   i : t y p e = " M e a s u r e G r i d V i e w S t a t e I D i a g r a m L i n k E n d p o i n t " / > < / a : K e y V a l u e O f D i a g r a m O b j e c t K e y a n y T y p e z b w N T n L X > < a : K e y V a l u e O f D i a g r a m O b j e c t K e y a n y T y p e z b w N T n L X > < a : K e y > < K e y > L i n k s \ & l t ; C o l u m n s \ A v e r a g e   o f   D e l i v e r y   T i m e & g t ; - & l t ; M e a s u r e s \ D e l i v e r y   T i m e & g t ; \ M E A S U R E < / K e y > < / a : K e y > < a : V a l u e   i : t y p e = " M e a s u r e G r i d V i e w S t a t e I D i a g r a m L i n k E n d p o i n t " / > < / a : K e y V a l u e O f D i a g r a m O b j e c t K e y a n y T y p e z b w N T n L X > < a : K e y V a l u e O f D i a g r a m O b j e c t K e y a n y T y p e z b w N T n L X > < a : K e y > < K e y > L i n k s \ & l t ; C o l u m n s \ S u m   o f   P r o d u c t   B a s e   M a r g i n & g t ; - & l t ; M e a s u r e s \ P r o d u c t   B a s e   M a r g i n & g t ; < / K e y > < / a : K e y > < a : V a l u e   i : t y p e = " M e a s u r e G r i d V i e w S t a t e I D i a g r a m L i n k " / > < / a : K e y V a l u e O f D i a g r a m O b j e c t K e y a n y T y p e z b w N T n L X > < a : K e y V a l u e O f D i a g r a m O b j e c t K e y a n y T y p e z b w N T n L X > < a : K e y > < K e y > L i n k s \ & l t ; C o l u m n s \ S u m   o f   P r o d u c t   B a s e   M a r g i n & g t ; - & l t ; M e a s u r e s \ P r o d u c t   B a s e   M a r g i n & g t ; \ C O L U M N < / K e y > < / a : K e y > < a : V a l u e   i : t y p e = " M e a s u r e G r i d V i e w S t a t e I D i a g r a m L i n k E n d p o i n t " / > < / a : K e y V a l u e O f D i a g r a m O b j e c t K e y a n y T y p e z b w N T n L X > < a : K e y V a l u e O f D i a g r a m O b j e c t K e y a n y T y p e z b w N T n L X > < a : K e y > < K e y > L i n k s \ & l t ; C o l u m n s \ S u m   o f   P r o d u c t   B a s e   M a r g i n & g t ; - & l t ; M e a s u r e s \ P r o d u c t   B a s e   M a r g i n & g t ; \ M E A S U R E < / K e y > < / a : K e y > < a : V a l u e   i : t y p e = " M e a s u r e G r i d V i e w S t a t e I D i a g r a m L i n k E n d p o i n t " / > < / a : K e y V a l u e O f D i a g r a m O b j e c t K e y a n y T y p e z b w N T n L X > < a : K e y V a l u e O f D i a g r a m O b j e c t K e y a n y T y p e z b w N T n L X > < a : K e y > < K e y > L i n k s \ & l t ; C o l u m n s \ A v e r a g e   o f   P r o d u c t   B a s e   M a r g i n & g t ; - & l t ; M e a s u r e s \ P r o d u c t   B a s e   M a r g i n & g t ; < / K e y > < / a : K e y > < a : V a l u e   i : t y p e = " M e a s u r e G r i d V i e w S t a t e I D i a g r a m L i n k " / > < / a : K e y V a l u e O f D i a g r a m O b j e c t K e y a n y T y p e z b w N T n L X > < a : K e y V a l u e O f D i a g r a m O b j e c t K e y a n y T y p e z b w N T n L X > < a : K e y > < K e y > L i n k s \ & l t ; C o l u m n s \ A v e r a g e   o f   P r o d u c t   B a s e   M a r g i n & g t ; - & l t ; M e a s u r e s \ P r o d u c t   B a s e   M a r g i n & g t ; \ C O L U M N < / K e y > < / a : K e y > < a : V a l u e   i : t y p e = " M e a s u r e G r i d V i e w S t a t e I D i a g r a m L i n k E n d p o i n t " / > < / a : K e y V a l u e O f D i a g r a m O b j e c t K e y a n y T y p e z b w N T n L X > < a : K e y V a l u e O f D i a g r a m O b j e c t K e y a n y T y p e z b w N T n L X > < a : K e y > < K e y > L i n k s \ & l t ; C o l u m n s \ A v e r a g e   o f   P r o d u c t   B a s e   M a r g i n & g t ; - & l t ; M e a s u r e s \ P r o d u c t   B a s e   M a r g i n & g t ; \ M E A S U R E < / K e y > < / a : K e y > < a : V a l u e   i : t y p e = " M e a s u r e G r i d V i e w S t a t e I D i a g r a m L i n k E n d p o i n t " / > < / a : K e y V a l u e O f D i a g r a m O b j e c t K e y a n y T y p e z b w N T n L X > < a : K e y V a l u e O f D i a g r a m O b j e c t K e y a n y T y p e z b w N T n L X > < a : K e y > < K e y > L i n k s \ & l t ; C o l u m n s \ C o u n t   o f   S h i p   D a t e & g t ; - & l t ; M e a s u r e s \ S h i p   D a t e & g t ; < / K e y > < / a : K e y > < a : V a l u e   i : t y p e = " M e a s u r e G r i d V i e w S t a t e I D i a g r a m L i n k " / > < / a : K e y V a l u e O f D i a g r a m O b j e c t K e y a n y T y p e z b w N T n L X > < a : K e y V a l u e O f D i a g r a m O b j e c t K e y a n y T y p e z b w N T n L X > < a : K e y > < K e y > L i n k s \ & l t ; C o l u m n s \ C o u n t   o f   S h i p   D a t e & g t ; - & l t ; M e a s u r e s \ S h i p   D a t e & g t ; \ C O L U M N < / K e y > < / a : K e y > < a : V a l u e   i : t y p e = " M e a s u r e G r i d V i e w S t a t e I D i a g r a m L i n k E n d p o i n t " / > < / a : K e y V a l u e O f D i a g r a m O b j e c t K e y a n y T y p e z b w N T n L X > < a : K e y V a l u e O f D i a g r a m O b j e c t K e y a n y T y p e z b w N T n L X > < a : K e y > < K e y > L i n k s \ & l t ; C o l u m n s \ C o u n t   o f   S h i p   D a t e & g t ; - & l t ; M e a s u r e s \ S h i p   D a t e & g t ; \ M E A S U R E < / K e y > < / a : K e y > < a : V a l u e   i : t y p e = " M e a s u r e G r i d V i e w S t a t e I D i a g r a m L i n k E n d p o i n t " / > < / a : K e y V a l u e O f D i a g r a m O b j e c t K e y a n y T y p e z b w N T n L X > < a : K e y V a l u e O f D i a g r a m O b j e c t K e y a n y T y p e z b w N T n L X > < a : K e y > < K e y > L i n k s \ & l t ; C o l u m n s \ A v e r a g e   o f   S h i p   D a t e & g t ; - & l t ; M e a s u r e s \ S h i p   D a t e & g t ; < / K e y > < / a : K e y > < a : V a l u e   i : t y p e = " M e a s u r e G r i d V i e w S t a t e I D i a g r a m L i n k " / > < / a : K e y V a l u e O f D i a g r a m O b j e c t K e y a n y T y p e z b w N T n L X > < a : K e y V a l u e O f D i a g r a m O b j e c t K e y a n y T y p e z b w N T n L X > < a : K e y > < K e y > L i n k s \ & l t ; C o l u m n s \ A v e r a g e   o f   S h i p   D a t e & g t ; - & l t ; M e a s u r e s \ S h i p   D a t e & g t ; \ C O L U M N < / K e y > < / a : K e y > < a : V a l u e   i : t y p e = " M e a s u r e G r i d V i e w S t a t e I D i a g r a m L i n k E n d p o i n t " / > < / a : K e y V a l u e O f D i a g r a m O b j e c t K e y a n y T y p e z b w N T n L X > < a : K e y V a l u e O f D i a g r a m O b j e c t K e y a n y T y p e z b w N T n L X > < a : K e y > < K e y > L i n k s \ & l t ; C o l u m n s \ A v e r a g e   o f   S h i p   D a t e & g t ; - & l t ; M e a s u r e s \ S h i p   D a t e & g t ; \ M E A S U R E < / K e y > < / a : K e y > < a : V a l u e   i : t y p e = " M e a s u r e G r i d V i e w S t a t e I D i a g r a m L i n k E n d p o i n t " / > < / a : K e y V a l u e O f D i a g r a m O b j e c t K e y a n y T y p e z b w N T n L X > < a : K e y V a l u e O f D i a g r a m O b j e c t K e y a n y T y p e z b w N T n L X > < a : K e y > < K e y > L i n k s \ & l t ; C o l u m n s \ C o u n t   o f   Q u a n t i t y   O r d e r e d & g t ; - & l t ; M e a s u r e s \ Q u a n t i t y   O r d e r e d & g t ; < / K e y > < / a : K e y > < a : V a l u e   i : t y p e = " M e a s u r e G r i d V i e w S t a t e I D i a g r a m L i n k " / > < / a : K e y V a l u e O f D i a g r a m O b j e c t K e y a n y T y p e z b w N T n L X > < a : K e y V a l u e O f D i a g r a m O b j e c t K e y a n y T y p e z b w N T n L X > < a : K e y > < K e y > L i n k s \ & l t ; C o l u m n s \ C o u n t   o f   Q u a n t i t y   O r d e r e d & g t ; - & l t ; M e a s u r e s \ Q u a n t i t y   O r d e r e d & g t ; \ C O L U M N < / K e y > < / a : K e y > < a : V a l u e   i : t y p e = " M e a s u r e G r i d V i e w S t a t e I D i a g r a m L i n k E n d p o i n t " / > < / a : K e y V a l u e O f D i a g r a m O b j e c t K e y a n y T y p e z b w N T n L X > < a : K e y V a l u e O f D i a g r a m O b j e c t K e y a n y T y p e z b w N T n L X > < a : K e y > < K e y > L i n k s \ & l t ; C o l u m n s \ C o u n t   o f   Q u a n t i t y   O r d e r e d & g t ; - & l t ; M e a s u r e s \ Q u a n t i t y   O r d e r e d & g t ; \ M E A S U R E < / K e y > < / a : K e y > < a : V a l u e   i : t y p e = " M e a s u r e G r i d V i e w S t a t e I D i a g r a m L i n k E n d p o i n t " / > < / a : K e y V a l u e O f D i a g r a m O b j e c t K e y a n y T y p e z b w N T n L X > < a : K e y V a l u e O f D i a g r a m O b j e c t K e y a n y T y p e z b w N T n L X > < a : K e y > < K e y > L i n k s \ & l t ; C o l u m n s \ C o u n t   o f   P r o d u c t   S u b - C a t e g o r y & g t ; - & l t ; M e a s u r e s \ P r o d u c t   S u b - C a t e g o r y & g t ; < / K e y > < / a : K e y > < a : V a l u e   i : t y p e = " M e a s u r e G r i d V i e w S t a t e I D i a g r a m L i n k " / > < / a : K e y V a l u e O f D i a g r a m O b j e c t K e y a n y T y p e z b w N T n L X > < a : K e y V a l u e O f D i a g r a m O b j e c t K e y a n y T y p e z b w N T n L X > < a : K e y > < K e y > L i n k s \ & l t ; C o l u m n s \ C o u n t   o f   P r o d u c t   S u b - C a t e g o r y & g t ; - & l t ; M e a s u r e s \ P r o d u c t   S u b - C a t e g o r y & g t ; \ C O L U M N < / K e y > < / a : K e y > < a : V a l u e   i : t y p e = " M e a s u r e G r i d V i e w S t a t e I D i a g r a m L i n k E n d p o i n t " / > < / a : K e y V a l u e O f D i a g r a m O b j e c t K e y a n y T y p e z b w N T n L X > < a : K e y V a l u e O f D i a g r a m O b j e c t K e y a n y T y p e z b w N T n L X > < a : K e y > < K e y > L i n k s \ & l t ; C o l u m n s \ C o u n t   o f   P r o d u c t   S u b - C a t e g o r y & g t ; - & l t ; M e a s u r e s \ P r o d u c t   S u b - C a t e g o r y & g t ; \ M E A S U R E < / K e y > < / a : K e y > < a : V a l u e   i : t y p e = " M e a s u r e G r i d V i e w S t a t e I D i a g r a m L i n k E n d p o i n t " / > < / a : K e y V a l u e O f D i a g r a m O b j e c t K e y a n y T y p e z b w N T n L X > < a : K e y V a l u e O f D i a g r a m O b j e c t K e y a n y T y p e z b w N T n L X > < a : K e y > < K e y > L i n k s \ & l t ; C o l u m n s \ C o u n t   o f   P r o d u c t   C o n t a i n e r & g t ; - & l t ; M e a s u r e s \ P r o d u c t   C o n t a i n e r & g t ; < / K e y > < / a : K e y > < a : V a l u e   i : t y p e = " M e a s u r e G r i d V i e w S t a t e I D i a g r a m L i n k " / > < / a : K e y V a l u e O f D i a g r a m O b j e c t K e y a n y T y p e z b w N T n L X > < a : K e y V a l u e O f D i a g r a m O b j e c t K e y a n y T y p e z b w N T n L X > < a : K e y > < K e y > L i n k s \ & l t ; C o l u m n s \ C o u n t   o f   P r o d u c t   C o n t a i n e r & g t ; - & l t ; M e a s u r e s \ P r o d u c t   C o n t a i n e r & g t ; \ C O L U M N < / K e y > < / a : K e y > < a : V a l u e   i : t y p e = " M e a s u r e G r i d V i e w S t a t e I D i a g r a m L i n k E n d p o i n t " / > < / a : K e y V a l u e O f D i a g r a m O b j e c t K e y a n y T y p e z b w N T n L X > < a : K e y V a l u e O f D i a g r a m O b j e c t K e y a n y T y p e z b w N T n L X > < a : K e y > < K e y > L i n k s \ & l t ; C o l u m n s \ C o u n t   o f   P r o d u c t   C o n t a i n e r & g t ; - & l t ; M e a s u r e s \ P r o d u c t   C o n t a i n e r & g t ; \ M E A S U R E < / K e y > < / a : K e y > < a : V a l u e   i : t y p e = " M e a s u r e G r i d V i e w S t a t e I D i a g r a m L i n k E n d p o i n t " / > < / a : K e y V a l u e O f D i a g r a m O b j e c t K e y a n y T y p e z b w N T n L X > < a : K e y V a l u e O f D i a g r a m O b j e c t K e y a n y T y p e z b w N T n L X > < a : K e y > < K e y > L i n k s \ & l t ; C o l u m n s \ S u m   o f   S h i p p i n g   C o s t & g t ; - & l t ; M e a s u r e s \ S h i p p i n g   C o s t & g t ; < / K e y > < / a : K e y > < a : V a l u e   i : t y p e = " M e a s u r e G r i d V i e w S t a t e I D i a g r a m L i n k " / > < / a : K e y V a l u e O f D i a g r a m O b j e c t K e y a n y T y p e z b w N T n L X > < a : K e y V a l u e O f D i a g r a m O b j e c t K e y a n y T y p e z b w N T n L X > < a : K e y > < K e y > L i n k s \ & l t ; C o l u m n s \ S u m   o f   S h i p p i n g   C o s t & g t ; - & l t ; M e a s u r e s \ S h i p p i n g   C o s t & g t ; \ C O L U M N < / K e y > < / a : K e y > < a : V a l u e   i : t y p e = " M e a s u r e G r i d V i e w S t a t e I D i a g r a m L i n k E n d p o i n t " / > < / a : K e y V a l u e O f D i a g r a m O b j e c t K e y a n y T y p e z b w N T n L X > < a : K e y V a l u e O f D i a g r a m O b j e c t K e y a n y T y p e z b w N T n L X > < a : K e y > < K e y > L i n k s \ & l t ; C o l u m n s \ S u m   o f   S h i p p i n g   C o s t & g t ; - & l t ; M e a s u r e s \ S h i p p i n g   C o s t & g t ; \ M E A S U R E < / K e y > < / a : K e y > < a : V a l u e   i : t y p e = " M e a s u r e G r i d V i e w S t a t e I D i a g r a m L i n k E n d p o i n t " / > < / a : K e y V a l u e O f D i a g r a m O b j e c t K e y a n y T y p e z b w N T n L X > < a : K e y V a l u e O f D i a g r a m O b j e c t K e y a n y T y p e z b w N T n L X > < a : K e y > < K e y > L i n k s \ & l t ; C o l u m n s \ C o u n t   o f   P r o d u c t   C a t e g o r y & g t ; - & l t ; M e a s u r e s \ P r o d u c t   C a t e g o r y & g t ; < / K e y > < / a : K e y > < a : V a l u e   i : t y p e = " M e a s u r e G r i d V i e w S t a t e I D i a g r a m L i n k " / > < / a : K e y V a l u e O f D i a g r a m O b j e c t K e y a n y T y p e z b w N T n L X > < a : K e y V a l u e O f D i a g r a m O b j e c t K e y a n y T y p e z b w N T n L X > < a : K e y > < K e y > L i n k s \ & l t ; C o l u m n s \ C o u n t   o f   P r o d u c t   C a t e g o r y & g t ; - & l t ; M e a s u r e s \ P r o d u c t   C a t e g o r y & g t ; \ C O L U M N < / K e y > < / a : K e y > < a : V a l u e   i : t y p e = " M e a s u r e G r i d V i e w S t a t e I D i a g r a m L i n k E n d p o i n t " / > < / a : K e y V a l u e O f D i a g r a m O b j e c t K e y a n y T y p e z b w N T n L X > < a : K e y V a l u e O f D i a g r a m O b j e c t K e y a n y T y p e z b w N T n L X > < a : K e y > < K e y > L i n k s \ & l t ; C o l u m n s \ C o u n t   o f   P r o d u c t   C a t e g o r y & g t ; - & l t ; M e a s u r e s \ P r o d u c t   C a t e g o r y & g t ; \ M E A S U R E < / K e y > < / a : K e y > < a : V a l u e   i : t y p e = " M e a s u r e G r i d V i e w S t a t e I D i a g r a m L i n k E n d p o i n t " / > < / a : K e y V a l u e O f D i a g r a m O b j e c t K e y a n y T y p e z b w N T n L X > < a : K e y V a l u e O f D i a g r a m O b j e c t K e y a n y T y p e z b w N T n L X > < a : K e y > < K e y > L i n k s \ & l t ; C o l u m n s \ S u m   o f   U n i t   P r i c e & g t ; - & l t ; M e a s u r e s \ U n i t   P r i c e & g t ; < / K e y > < / a : K e y > < a : V a l u e   i : t y p e = " M e a s u r e G r i d V i e w S t a t e I D i a g r a m L i n k " / > < / a : K e y V a l u e O f D i a g r a m O b j e c t K e y a n y T y p e z b w N T n L X > < a : K e y V a l u e O f D i a g r a m O b j e c t K e y a n y T y p e z b w N T n L X > < a : K e y > < K e y > L i n k s \ & l t ; C o l u m n s \ S u m   o f   U n i t   P r i c e & g t ; - & l t ; M e a s u r e s \ U n i t   P r i c e & g t ; \ C O L U M N < / K e y > < / a : K e y > < a : V a l u e   i : t y p e = " M e a s u r e G r i d V i e w S t a t e I D i a g r a m L i n k E n d p o i n t " / > < / a : K e y V a l u e O f D i a g r a m O b j e c t K e y a n y T y p e z b w N T n L X > < a : K e y V a l u e O f D i a g r a m O b j e c t K e y a n y T y p e z b w N T n L X > < a : K e y > < K e y > L i n k s \ & l t ; C o l u m n s \ S u m   o f   U n i t   P r i c e & g t ; - & l t ; M e a s u r e s \ U n i t   P r i c e & g t ; \ M E A S U R E < / K e y > < / a : K e y > < a : V a l u e   i : t y p e = " M e a s u r e G r i d V i e w S t a t e I D i a g r a m L i n k E n d p o i n t " / > < / a : K e y V a l u e O f D i a g r a m O b j e c t K e y a n y T y p e z b w N T n L X > < a : K e y V a l u e O f D i a g r a m O b j e c t K e y a n y T y p e z b w N T n L X > < a : K e y > < K e y > L i n k s \ & l t ; C o l u m n s \ A v e r a g e   o f   U n i t   P r i c e & g t ; - & l t ; M e a s u r e s \ U n i t   P r i c e & g t ; < / K e y > < / a : K e y > < a : V a l u e   i : t y p e = " M e a s u r e G r i d V i e w S t a t e I D i a g r a m L i n k " / > < / a : K e y V a l u e O f D i a g r a m O b j e c t K e y a n y T y p e z b w N T n L X > < a : K e y V a l u e O f D i a g r a m O b j e c t K e y a n y T y p e z b w N T n L X > < a : K e y > < K e y > L i n k s \ & l t ; C o l u m n s \ A v e r a g e   o f   U n i t   P r i c e & g t ; - & l t ; M e a s u r e s \ U n i t   P r i c e & g t ; \ C O L U M N < / K e y > < / a : K e y > < a : V a l u e   i : t y p e = " M e a s u r e G r i d V i e w S t a t e I D i a g r a m L i n k E n d p o i n t " / > < / a : K e y V a l u e O f D i a g r a m O b j e c t K e y a n y T y p e z b w N T n L X > < a : K e y V a l u e O f D i a g r a m O b j e c t K e y a n y T y p e z b w N T n L X > < a : K e y > < K e y > L i n k s \ & l t ; C o l u m n s \ A v e r a g e   o f   U n i t   P r i c e & g t ; - & l t ; M e a s u r e s \ U n i t   P r i c e & g t ; \ M E A S U R E < / K e y > < / a : K e y > < a : V a l u e   i : t y p e = " M e a s u r e G r i d V i e w S t a t e I D i a g r a m L i n k E n d p o i n t " / > < / a : K e y V a l u e O f D i a g r a m O b j e c t K e y a n y T y p e z b w N T n L X > < / V i e w S t a t e s > < / D i a g r a m M a n a g e r . S e r i a l i z a b l e D i a g r a m > < D i a g r a m M a n a g e r . S e r i a l i z a b l e D i a g r a m > < A d a p t e r   i : t y p e = " M e a s u r e D i a g r a m S a n d b o x A d a p t e r " > < T a b l e N a m e > Q 7 _ U s e r s _ D a t a 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 Q 7 _ U s e r s _ D a t a 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 C o l u m n s \ R e g i o n < / K e y > < / D i a g r a m O b j e c t K e y > < D i a g r a m O b j e c t K e y > < K e y > C o l u m n s \ M a n a g e r 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 C o l u m n s \ R e g i o n < / K e y > < / a : K e y > < a : V a l u e   i : t y p e = " M e a s u r e G r i d N o d e V i e w S t a t e " > < L a y e d O u t > t r u e < / L a y e d O u t > < / a : V a l u e > < / a : K e y V a l u e O f D i a g r a m O b j e c t K e y a n y T y p e z b w N T n L X > < a : K e y V a l u e O f D i a g r a m O b j e c t K e y a n y T y p e z b w N T n L X > < a : K e y > < K e y > C o l u m n s \ M a n a g e r < / K e y > < / a : K e y > < a : V a l u e   i : t y p e = " M e a s u r e G r i d N o d e V i e w S t a t e " > < C o l u m n > 1 < / C o l u m n > < L a y e d O u t > t r u e < / L a y e d O u t > < / a : V a l u e > < / a : K e y V a l u e O f D i a g r a m O b j e c t K e y a n y T y p e z b w N T n L X > < / V i e w S t a t e s > < / D i a g r a m M a n a g e r . S e r i a l i z a b l e D i a g r a m > < / A r r a y O f D i a g r a m M a n a g e r . S e r i a l i z a b l e D i a g r a m > ] ] > < / C u s t o m C o n t e n t > < / G e m i n i > 
</file>

<file path=customXml/item4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 Q 7 _ O r d e r s _ D a t a 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 Q 7 _ O r d e r s _ D a t a 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 C o l u m n s \ D e l i v e r y   T i m e 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 Q 7 _ R e t u r n s _ D a t a 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 Q 7 _ R e t u r n s _ D a t a 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 Q 7 _ C a l e n d a r _ D a t a 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 Q 7 _ C a l e n d a r _ D a t a 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 C o l u m n s \ W e e k   o f   M o n t h < / 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  R e t u r n s _ D a t a 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  R e t u r n s _ D a t a 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 C o l u m n s \ S t a t u s < / 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  U s e r s _ D a t a 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  U s e r s _ D a t a 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  C a l e n d e r _ D a t a     2 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  C a l e n d e r _ D a t a     2 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 C o l u m n s \ S t a r t   o f   W e e k < / 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 C o l u m n s \ Q u a r t e r 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 Q 7 _ U s e r s _ D a t a 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 Q 7 _ U s e r s _ D a t a 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4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 Q 7 _ O r d e r s _ D a t a < / K e y > < V a l u e   x m l n s : a = " h t t p : / / s c h e m a s . d a t a c o n t r a c t . o r g / 2 0 0 4 / 0 7 / M i c r o s o f t . A n a l y s i s S e r v i c e s . C o m m o n " > < a : H a s F o c u s > t r u e < / a : H a s F o c u s > < a : S i z e A t D p i 9 6 > 1 3 0 < / a : S i z e A t D p i 9 6 > < a : V i s i b l e > t r u e < / a : V i s i b l e > < / V a l u e > < / K e y V a l u e O f s t r i n g S a n d b o x E d i t o r . M e a s u r e G r i d S t a t e S c d E 3 5 R y > < K e y V a l u e O f s t r i n g S a n d b o x E d i t o r . M e a s u r e G r i d S t a t e S c d E 3 5 R y > < K e y > Q 7 _ R e t u r n s _ D a t a < / K e y > < V a l u e   x m l n s : a = " h t t p : / / s c h e m a s . d a t a c o n t r a c t . o r g / 2 0 0 4 / 0 7 / M i c r o s o f t . A n a l y s i s S e r v i c e s . C o m m o n " > < a : H a s F o c u s > t r u e < / a : H a s F o c u s > < a : S i z e A t D p i 9 6 > 1 2 5 < / a : S i z e A t D p i 9 6 > < a : V i s i b l e > t r u e < / a : V i s i b l e > < / V a l u e > < / K e y V a l u e O f s t r i n g S a n d b o x E d i t o r . M e a s u r e G r i d S t a t e S c d E 3 5 R y > < K e y V a l u e O f s t r i n g S a n d b o x E d i t o r . M e a s u r e G r i d S t a t e S c d E 3 5 R y > < K e y > Q 7 _ C a l e n d a r _ D a t a < / K e y > < V a l u e   x m l n s : a = " h t t p : / / s c h e m a s . d a t a c o n t r a c t . o r g / 2 0 0 4 / 0 7 / M i c r o s o f t . A n a l y s i s S e r v i c e s . C o m m o n " > < a : H a s F o c u s > t r u e < / a : H a s F o c u s > < a : S i z e A t D p i 9 6 > 1 2 5 < / a : S i z e A t D p i 9 6 > < a : V i s i b l e > t r u e < / a : V i s i b l e > < / V a l u e > < / K e y V a l u e O f s t r i n g S a n d b o x E d i t o r . M e a s u r e G r i d S t a t e S c d E 3 5 R y > < K e y V a l u e O f s t r i n g S a n d b o x E d i t o r . M e a s u r e G r i d S t a t e S c d E 3 5 R y > < K e y > Q 7 _ U s e r s _ D a t a < / K e y > < V a l u e   x m l n s : a = " h t t p : / / s c h e m a s . d a t a c o n t r a c t . o r g / 2 0 0 4 / 0 7 / M i c r o s o f t . A n a l y s i s S e r v i c e s . C o m m o n " > < a : H a s F o c u s > t r u e < / a : H a s F o c u s > < a : S i z e A t D p i 9 6 > 1 2 5 < / a : S i z e A t D p i 9 6 > < a : V i s i b l e > t r u e < / a : V i s i b l e > < / V a l u e > < / K e y V a l u e O f s t r i n g S a n d b o x E d i t o r . M e a s u r e G r i d S t a t e S c d E 3 5 R y > < / A r r a y O f K e y V a l u e O f s t r i n g S a n d b o x E d i t o r . M e a s u r e G r i d S t a t e S c d E 3 5 R y > ] ] > < / C u s t o m C o n t e n t > < / G e m i n i > 
</file>

<file path=customXml/item43.xml>��< ? x m l   v e r s i o n = " 1 . 0 "   e n c o d i n g = " U T F - 1 6 " ? > < G e m i n i   x m l n s = " h t t p : / / g e m i n i / p i v o t c u s t o m i z a t i o n / 6 d 8 7 6 3 6 f - 1 2 4 d - 4 8 3 4 - a 7 9 a - 6 3 b 6 8 e b 9 2 5 c 8 " > < 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4.xml>��< ? x m l   v e r s i o n = " 1 . 0 "   e n c o d i n g = " U T F - 1 6 " ? > < G e m i n i   x m l n s = " h t t p : / / g e m i n i / p i v o t c u s t o m i z a t i o n / d d f b 3 5 b 8 - a f c 2 - 4 c 0 e - a 0 f 5 - 1 e 2 3 1 f c d 2 a a 3 " > < 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5.xml>��< ? x m l   v e r s i o n = " 1 . 0 "   e n c o d i n g = " U T F - 1 6 " ? > < G e m i n i   x m l n s = " h t t p : / / g e m i n i / p i v o t c u s t o m i z a t i o n / 7 d d d 8 b 4 9 - 9 a 2 0 - 4 6 9 0 - a 5 5 9 - d a d f b c 8 a 0 a 1 b " > < 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6.xml>��< ? x m l   v e r s i o n = " 1 . 0 "   e n c o d i n g = " U T F - 1 6 " ? > < G e m i n i   x m l n s = " h t t p : / / g e m i n i / p i v o t c u s t o m i z a t i o n / 7 9 b 3 e 4 4 8 - c 3 9 6 - 4 5 5 f - b 3 e 2 - 4 8 a 8 1 b 6 9 9 1 0 4 " > < 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7.xml>��< ? x m l   v e r s i o n = " 1 . 0 "   e n c o d i n g = " U T F - 1 6 " ? > < G e m i n i   x m l n s = " h t t p : / / g e m i n i / p i v o t c u s t o m i z a t i o n / 0 7 f d 5 8 8 8 - 7 4 5 0 - 4 9 d f - 8 8 0 a - b e a 9 8 9 9 9 f d b a " > < 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8.xml>��< ? x m l   v e r s i o n = " 1 . 0 "   e n c o d i n g = " U T F - 1 6 " ? > < G e m i n i   x m l n s = " h t t p : / / g e m i n i / p i v o t c u s t o m i z a t i o n / e 9 7 d e 6 8 0 - 0 b 8 2 - 4 7 6 6 - 9 d 2 e - 1 1 7 4 c c 9 0 4 9 3 6 " > < 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49.xml>��< ? x m l   v e r s i o n = " 1 . 0 "   e n c o d i n g = " U T F - 1 6 " ? > < G e m i n i   x m l n s = " h t t p : / / g e m i n i / p i v o t c u s t o m i z a t i o n / 7 1 0 2 7 1 0 1 - f a 4 a - 4 8 6 8 - 9 5 f 7 - d f 9 2 2 e 5 4 5 5 4 c " > < 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5.xml>��< ? x m l   v e r s i o n = " 1 . 0 "   e n c o d i n g = " U T F - 1 6 " ? > < G e m i n i   x m l n s = " h t t p : / / g e m i n i / p i v o t c u s t o m i z a t i o n / T a b l e X M L _ Q 7   R e t u r n s _ D a t a     2 _ 9 3 d 4 1 f 5 8 - d 3 5 5 - 4 4 a 6 - a b 5 4 - 7 9 7 2 8 b f c 7 a e e " > < C u s t o m C o n t e n t   x m l n s = " h t t p : / / g e m i n i / p i v o t c u s t o m i z a t i o n / T a b l e X M L _ Q 7   R e t u r n s _ D a t a   2 _ 9 3 d 4 1 f 5 8 - d 3 5 5 - 4 4 a 6 - a b 5 4 - 7 9 7 2 8 b f c 7 a e e " > < ! [ C D A T A [ < T a b l e W i d g e t G r i d S e r i a l i z a t i o n   x m l n s : x s d = " h t t p : / / w w w . w 3 . o r g / 2 0 0 1 / X M L S c h e m a "   x m l n s : x s i = " h t t p : / / w w w . w 3 . o r g / 2 0 0 1 / X M L S c h e m a - i n s t a n c e " > < C o l u m n S u g g e s t e d T y p e   / > < C o l u m n F o r m a t   / > < C o l u m n A c c u r a c y   / > < C o l u m n C u r r e n c y S y m b o l   / > < C o l u m n P o s i t i v e P a t t e r n   / > < C o l u m n N e g a t i v e P a t t e r n   / > < C o l u m n W i d t h s > < i t e m > < k e y > < s t r i n g > O r d e r   I D < / s t r i n g > < / k e y > < v a l u e > < i n t > 1 1 1 < / i n t > < / v a l u e > < / i t e m > < i t e m > < k e y > < s t r i n g > S t a t u s < / s t r i n g > < / k e y > < v a l u e > < i n t > 9 1 < / i n t > < / v a l u e > < / i t e m > < / C o l u m n W i d t h s > < C o l u m n D i s p l a y I n d e x > < i t e m > < k e y > < s t r i n g > O r d e r   I D < / s t r i n g > < / k e y > < v a l u e > < i n t > 0 < / i n t > < / v a l u e > < / i t e m > < i t e m > < k e y > < s t r i n g > S t a t u s < / s t r i n g > < / k e y > < v a l u e > < i n t > 1 < / i n t > < / v a l u e > < / i t e m > < / C o l u m n D i s p l a y I n d e x > < C o l u m n F r o z e n   / > < C o l u m n C h e c k e d   / > < C o l u m n F i l t e r   / > < S e l e c t i o n F i l t e r   / > < F i l t e r P a r a m e t e r s   / > < I s S o r t D e s c e n d i n g > f a l s e < / I s S o r t D e s c e n d i n g > < / T a b l e W i d g e t G r i d S e r i a l i z a t i o n > ] ] > < / C u s t o m C o n t e n t > < / G e m i n i > 
</file>

<file path=customXml/item50.xml>��< ? x m l   v e r s i o n = " 1 . 0 "   e n c o d i n g = " U T F - 1 6 " ? > < G e m i n i   x m l n s = " h t t p : / / g e m i n i / p i v o t c u s t o m i z a t i o n / 9 4 2 a e 7 b 9 - 3 9 a e - 4 c f 9 - b 3 c 7 - 4 a 3 7 6 3 7 9 d 2 5 2 " > < C u s t o m C o n t e n t > < ! [ C D A T A [ < ? x m l   v e r s i o n = " 1 . 0 "   e n c o d i n g = " u t f - 1 6 " ? > < S e t t i n g s > < C a l c u l a t e d F i e l d s > < i t e m > < M e a s u r e N a m e > T o t a l   O r d e r s < / M e a s u r e N a m e > < D i s p l a y N a m e > T o t a l   O r d e r s < / D i s p l a y N a m e > < V i s i b l e > F a l s e < / V i s i b l e > < / i t e m > < i t e m > < M e a s u r e N a m e > T o t a l   R e v e n u e < / M e a s u r e N a m e > < D i s p l a y N a m e > T o t a l   R e v e n u e < / D i s p l a y N a m e > < V i s i b l e > F a l s e < / V i s i b l e > < / i t e m > < i t e m > < M e a s u r e N a m e > T o t a l   S a l e s < / M e a s u r e N a m e > < D i s p l a y N a m e > T o t a l   S a l e s < / D i s p l a y N a m e > < V i s i b l e > F a l s e < / V i s i b l e > < / i t e m > < i t e m > < M e a s u r e N a m e > T o t a l   P r o f i t < / M e a s u r e N a m e > < D i s p l a y N a m e > T o t a l   P r o f i t < / D i s p l a y N a m e > < V i s i b l e > F a l s e < / V i s i b l e > < / i t e m > < i t e m > < M e a s u r e N a m e > A v e r a g e   O r d e r   V a l u e < / M e a s u r e N a m e > < D i s p l a y N a m e > A v e r a g e   O r d e r   V a l u e < / D i s p l a y N a m e > < V i s i b l e > F a l s e < / V i s i b l e > < / i t e m > < i t e m > < M e a s u r e N a m e > R e t u r n   R a t e < / M e a s u r e N a m e > < D i s p l a y N a m e > R e t u r n   R a t e < / D i s p l a y N a m e > < V i s i b l e > F a l s e < / V i s i b l e > < / i t e m > < i t e m > < M e a s u r e N a m e > R e t u r n s   C o u n t < / M e a s u r e N a m e > < D i s p l a y N a m e > R e t u r n s   C o u n t < / D i s p l a y N a m e > < V i s i b l e > F a l s e < / V i s i b l e > < / i t e m > < i t e m > < M e a s u r e N a m e > T o t a l   S a l e s   i n   P r e v   P e r i o d < / M e a s u r e N a m e > < D i s p l a y N a m e > T o t a l   S a l e s   i n   P r e v   P e r i o d < / D i s p l a y N a m e > < V i s i b l e > F a l s e < / V i s i b l e > < / i t e m > < i t e m > < M e a s u r e N a m e > P e r c e n t a g e   o f   P r o f i t < / M e a s u r e N a m e > < D i s p l a y N a m e > P e r c e n t a g e   o f   P r o f i t < / D i s p l a y N a m e > < V i s i b l e > F a l s e < / V i s i b l e > < / i t e m > < i t e m > < M e a s u r e N a m e > T o t a l   E x p e n s e < / M e a s u r e N a m e > < D i s p l a y N a m e > T o t a l   E x p e n s e < / D i s p l a y N a m e > < V i s i b l e > F a l s e < / V i s i b l e > < / i t e m > < / C a l c u l a t e d F i e l d s > < S A H o s t H a s h > 0 < / S A H o s t H a s h > < G e m i n i F i e l d L i s t V i s i b l e > T r u e < / G e m i n i F i e l d L i s t V i s i b l e > < / S e t t i n g s > ] ] > < / C u s t o m C o n t e n t > < / G e m i n i > 
</file>

<file path=customXml/item51.xml>��< ? x m l   v e r s i o n = " 1 . 0 "   e n c o d i n g = " U T F - 1 6 " ? > < G e m i n i   x m l n s = " h t t p : / / g e m i n i / p i v o t c u s t o m i z a t i o n / S a n d b o x N o n E m p t y " > < C u s t o m C o n t e n t > < ! [ C D A T A [ 1 ] ] > < / C u s t o m C o n t e n t > < / G e m i n i > 
</file>

<file path=customXml/item52.xml>��< ? x m l   v e r s i o n = " 1 . 0 "   e n c o d i n g = " U T F - 1 6 " ? > < G e m i n i   x m l n s = " h t t p : / / g e m i n i / p i v o t c u s t o m i z a t i o n / I s S a n d b o x E m b e d d e d " > < C u s t o m C o n t e n t > < ! [ C D A T A [ y e s ] ] > < / C u s t o m C o n t e n t > < / G e m i n i > 
</file>

<file path=customXml/item53.xml>��< ? x m l   v e r s i o n = " 1 . 0 "   e n c o d i n g = " U T F - 1 6 " ? > < G e m i n i   x m l n s = " h t t p : / / g e m i n i / p i v o t c u s t o m i z a t i o n / P o w e r P i v o t V e r s i o n " > < C u s t o m C o n t e n t > < ! [ C D A T A [ 2 0 1 5 . 1 3 0 . 1 6 0 5 . 1 5 6 7 ] ] > < / C u s t o m C o n t e n t > < / G e m i n i > 
</file>

<file path=customXml/item54.xml>��< ? x m l   v e r s i o n = " 1 . 0 "   e n c o d i n g = " U T F - 1 6 " ? > < G e m i n i   x m l n s = " h t t p : / / g e m i n i / p i v o t c u s t o m i z a t i o n / R e l a t i o n s h i p A u t o D e t e c t i o n E n a b l e d " > < C u s t o m C o n t e n t > < ! [ C D A T A [ T r u e ] ] > < / C u s t o m C o n t e n t > < / G e m i n i > 
</file>

<file path=customXml/item5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 2 0 2 5 - 0 2 - 1 1 T 1 5 : 2 1 : 3 0 . 4 1 0 8 6 1 4 + 0 5 : 3 0 < / L a s t P r o c e s s e d T i m e > < / D a t a M o d e l i n g S a n d b o x . S e r i a l i z e d S a n d b o x E r r o r C a c h e > ] ] > < / C u s t o m C o n t e n t > < / G e m i n i > 
</file>

<file path=customXml/item6.xml>��< ? x m l   v e r s i o n = " 1 . 0 "   e n c o d i n g = " U T F - 1 6 " ? > < G e m i n i   x m l n s = " h t t p : / / g e m i n i / p i v o t c u s t o m i z a t i o n / T a b l e X M L _ Q 7 _ C a l e n d a r _ D a t 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 D a y   N a m e < / s t r i n g > < / k e y > < v a l u e > < i n t > 1 2 2 < / i n t > < / v a l u e > < / i t e m > < i t e m > < k e y > < s t r i n g > W e e k   o f   M o n t h < / s t r i n g > < / k e y > < v a l u e > < i n t > 1 6 2 < / i n t > < / v a l u e > < / i t e m > < i t e m > < k e y > < s t r i n g > Q u a r t e r < / s t r i n g > < / k e y > < v a l u e > < i n t > 1 0 4 < / i n t > < / v a l u e > < / i t e m > < i t e m > < k e y > < s t r i n g > M o n t h   N a m e < / s t r i n g > < / k e y > < v a l u e > < i n t > 1 4 4 < / i n t > < / v a l u e > < / i t e m > < i t e m > < k e y > < s t r i n g > Y e a r < / s t r i n g > < / k e y > < v a l u e > < i n t > 7 6 < / i n t > < / v a l u e > < / i t e m > < / C o l u m n W i d t h s > < C o l u m n D i s p l a y I n d e x > < i t e m > < k e y > < s t r i n g > O r d e r   D a t e < / s t r i n g > < / k e y > < v a l u e > < i n t > 0 < / i n t > < / v a l u e > < / i t e m > < i t e m > < k e y > < s t r i n g > D a y   N a m e < / s t r i n g > < / k e y > < v a l u e > < i n t > 1 < / i n t > < / v a l u e > < / i t e m > < i t e m > < k e y > < s t r i n g > W e e k   o f   M o n t h < / s t r i n g > < / k e y > < v a l u e > < i n t > 2 < / i n t > < / v a l u e > < / i t e m > < i t e m > < k e y > < s t r i n g > Q u a r t e r < / s t r i n g > < / k e y > < v a l u e > < i n t > 3 < / i n t > < / v a l u e > < / i t e m > < i t e m > < k e y > < s t r i n g > M o n t h   N a m e < / 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 D a t e < / s t r i n g > < / k e y > < v a l u e > < i n t > 7 9 < / i n t > < / v a l u e > < / i t e m > < 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 D a t e < / s t r i n g > < / k e y > < v a l u e > < i n t > 6 < / i n t > < / v a l u e > < / i t e m > < i t e m > < k e y > < s t r i n g > D a y   N a m e < / s t r i n g > < / k e y > < v a l u e > < i n t > 0 < / i n t > < / v a l u e > < / i t e m > < i t e m > < k e y > < s t r i n g > S t a r t   o f   W e e k < / s t r i n g > < / k e y > < v a l u e > < i n t > 1 < / i n t > < / v a l u e > < / i t e m > < i t e m > < k e y > < s t r i n g > S t a r t   o f   M o n t h < / s t r i n g > < / k e y > < v a l u e > < i n t > 2 < / i n t > < / v a l u e > < / i t e m > < i t e m > < k e y > < s t r i n g > M o n t h   N a m e < / s t r i n g > < / k e y > < v a l u e > < i n t > 3 < / i n t > < / v a l u e > < / i t e m > < i t e m > < k e y > < s t r i n g > Q u a r t e r < / s t r i n g > < / k e y > < v a l u e > < i n t > 4 < / i n t > < / v a l u e > < / i t e m > < i t e m > < k e y > < s t r i n g > Y e a r < / s t r i n g > < / k e y > < v a l u e > < i n t > 5 < / 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Q 7 _ U s e r s _ D a t a " > < C u s t o m C o n t e n t > < ! [ C D A T A [ < T a b l e W i d g e t G r i d S e r i a l i z a t i o n   x m l n s : x s d = " h t t p : / / w w w . w 3 . o r g / 2 0 0 1 / X M L S c h e m a "   x m l n s : x s i = " h t t p : / / w w w . w 3 . o r g / 2 0 0 1 / X M L S c h e m a - i n s t a n c e " > < C o l u m n S u g g e s t e d T y p e   / > < C o l u m n F o r m a t   / > < C o l u m n A c c u r a c y   / > < C o l u m n C u r r e n c y S y m b o l   / > < C o l u m n P o s i t i v e P a t t e r n   / > < C o l u m n N e g a t i v e P a t t e r n   / > < C o l u m n W i d t h s > < i t e m > < k e y > < s t r i n g > R e g i o n < / s t r i n g > < / k e y > < v a l u e > < i n t > 9 5 < / i n t > < / v a l u e > < / i t e m > < i t e m > < k e y > < s t r i n g > M a n a g e r < / s t r i n g > < / k e y > < v a l u e > < i n t > 1 1 2 < / i n t > < / v a l u e > < / i t e m > < / C o l u m n W i d t h s > < C o l u m n D i s p l a y I n d e x > < i t e m > < k e y > < s t r i n g > R e g i o n < / s t r i n g > < / k e y > < v a l u e > < i n t > 0 < / i n t > < / v a l u e > < / i t e m > < i t e m > < k e y > < s t r i n g > M a n a g e r 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Q 7   C a l e n d e r _ D a t a     2 _ 0 0 0 4 1 0 0 6 - 6 2 d 1 - 4 2 d 9 - 8 d b 1 - 1 0 b a d 7 7 5 c 0 e 0 " > < C u s t o m C o n t e n t   x m l n s = " h t t p : / / g e m i n i / p i v o t c u s t o m i z a t i o n / T a b l e X M L _ Q 7   C a l e n d e r _ D a t a   2 _ 0 0 0 4 1 0 0 6 - 6 2 d 1 - 4 2 d 9 - 8 d b 1 - 1 0 b a d 7 7 5 c 0 e 0 " > < ! [ C D A T A [ < T a b l e W i d g e t G r i d S e r i a l i z a t i o n   x m l n s : x s d = " h t t p : / / w w w . w 3 . o r g / 2 0 0 1 / X M L S c h e m a "   x m l n s : x s i = " h t t p : / / w w w . w 3 . o r g / 2 0 0 1 / X M L S c h e m a - i n s t a n c e " > < C o l u m n S u g g e s t e d T y p e   / > < C o l u m n F o r m a t   / > < C o l u m n A c c u r a c y   / > < C o l u m n C u r r e n c y S y m b o l   / > < C o l u m n P o s i t i v e P a t t e r n   / > < C o l u m n N e g a t i v e P a t t e r n   / > < C o l u m n W i d t h s > < i t e m > < k e y > < s t r i n g > O r d e r   D a t e < / s t r i n g > < / k e y > < v a l u e > < i n t > 1 2 9 < / i n t > < / v a l u e > < / i t e m > < i t e m > < k e y > < s t r i n g > D a y   N a m e < / s t r i n g > < / k e y > < v a l u e > < i n t > 1 2 2 < / i n t > < / v a l u e > < / i t e m > < i t e m > < k e y > < s t r i n g > S t a r t   o f   W e e k < / s t r i n g > < / k e y > < v a l u e > < i n t > 1 4 7 < / i n t > < / v a l u e > < / i t e m > < i t e m > < k e y > < s t r i n g > S t a r t   o f   M o n t h < / s t r i n g > < / k e y > < v a l u e > < i n t > 1 5 6 < / i n t > < / v a l u e > < / i t e m > < i t e m > < k e y > < s t r i n g > M o n t h   N a m e < / s t r i n g > < / k e y > < v a l u e > < i n t > 1 4 4 < / i n t > < / v a l u e > < / i t e m > < i t e m > < k e y > < s t r i n g > Q u a r t e r < / s t r i n g > < / k e y > < v a l u e > < i n t > 1 0 4 < / i n t > < / v a l u e > < / i t e m > < i t e m > < k e y > < s t r i n g > Y e a r < / s t r i n g > < / k e y > < v a l u e > < i n t > 7 6 < / i n t > < / v a l u e > < / i t e m > < / C o l u m n W i d t h s > < C o l u m n D i s p l a y I n d e x > < i t e m > < k e y > < s t r i n g > O r d e r   D a t e < / s t r i n g > < / k e y > < v a l u e > < i n t > 0 < / i n t > < / v a l u e > < / i t e m > < i t e m > < k e y > < s t r i n g > D a y   N a m e < / s t r i n g > < / k e y > < v a l u e > < i n t > 1 < / i n t > < / v a l u e > < / i t e m > < i t e m > < k e y > < s t r i n g > S t a r t   o f   W e e k < / s t r i n g > < / k e y > < v a l u e > < i n t > 2 < / i n t > < / v a l u e > < / i t e m > < i t e m > < k e y > < s t r i n g > S t a r t   o f   M o n t h < / s t r i n g > < / k e y > < v a l u e > < i n t > 3 < / i n t > < / v a l u e > < / i t e m > < i t e m > < k e y > < s t r i n g > M o n t h   N a m e < / s t r i n g > < / k e y > < v a l u e > < i n t > 4 < / i n t > < / v a l u e > < / i t e m > < i t e m > < k e y > < s t r i n g > Q u a r t e r < / s t r i n g > < / k e y > < v a l u e > < i n t > 5 < / i n t > < / v a l u e > < / i t e m > < i t e m > < k e y > < s t r i n g > Y e a r < / s t r i n g > < / k e y > < v a l u e > < i n t > 6 < / 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FFF40F9E-DA54-4B68-9988-F01BE03B83B4}">
  <ds:schemaRefs/>
</ds:datastoreItem>
</file>

<file path=customXml/itemProps10.xml><?xml version="1.0" encoding="utf-8"?>
<ds:datastoreItem xmlns:ds="http://schemas.openxmlformats.org/officeDocument/2006/customXml" ds:itemID="{ED271E92-0C38-4742-8147-B2BF3C25E11E}">
  <ds:schemaRefs/>
</ds:datastoreItem>
</file>

<file path=customXml/itemProps11.xml><?xml version="1.0" encoding="utf-8"?>
<ds:datastoreItem xmlns:ds="http://schemas.openxmlformats.org/officeDocument/2006/customXml" ds:itemID="{4CAE07FD-CDE7-4924-A51E-A3A7BBE2DE74}">
  <ds:schemaRefs/>
</ds:datastoreItem>
</file>

<file path=customXml/itemProps12.xml><?xml version="1.0" encoding="utf-8"?>
<ds:datastoreItem xmlns:ds="http://schemas.openxmlformats.org/officeDocument/2006/customXml" ds:itemID="{5D092B23-28D0-4D83-AF77-177D8950E45E}">
  <ds:schemaRefs/>
</ds:datastoreItem>
</file>

<file path=customXml/itemProps13.xml><?xml version="1.0" encoding="utf-8"?>
<ds:datastoreItem xmlns:ds="http://schemas.openxmlformats.org/officeDocument/2006/customXml" ds:itemID="{C47B34F2-6EE9-42CB-8850-5699B4DFE097}">
  <ds:schemaRefs/>
</ds:datastoreItem>
</file>

<file path=customXml/itemProps14.xml><?xml version="1.0" encoding="utf-8"?>
<ds:datastoreItem xmlns:ds="http://schemas.openxmlformats.org/officeDocument/2006/customXml" ds:itemID="{879AEE30-02BD-4F80-8BAD-D12093F98A51}">
  <ds:schemaRefs/>
</ds:datastoreItem>
</file>

<file path=customXml/itemProps15.xml><?xml version="1.0" encoding="utf-8"?>
<ds:datastoreItem xmlns:ds="http://schemas.openxmlformats.org/officeDocument/2006/customXml" ds:itemID="{53AB2380-785A-4086-A4D7-29F8F52F098E}">
  <ds:schemaRefs/>
</ds:datastoreItem>
</file>

<file path=customXml/itemProps16.xml><?xml version="1.0" encoding="utf-8"?>
<ds:datastoreItem xmlns:ds="http://schemas.openxmlformats.org/officeDocument/2006/customXml" ds:itemID="{C010B109-3758-4895-8DF8-DEC2E3331A80}">
  <ds:schemaRefs/>
</ds:datastoreItem>
</file>

<file path=customXml/itemProps17.xml><?xml version="1.0" encoding="utf-8"?>
<ds:datastoreItem xmlns:ds="http://schemas.openxmlformats.org/officeDocument/2006/customXml" ds:itemID="{4482355B-F98B-4511-9BE4-1DF0124EC394}">
  <ds:schemaRefs/>
</ds:datastoreItem>
</file>

<file path=customXml/itemProps18.xml><?xml version="1.0" encoding="utf-8"?>
<ds:datastoreItem xmlns:ds="http://schemas.openxmlformats.org/officeDocument/2006/customXml" ds:itemID="{5FC31530-8837-4AC5-9CB8-EAD3574463E5}">
  <ds:schemaRefs/>
</ds:datastoreItem>
</file>

<file path=customXml/itemProps19.xml><?xml version="1.0" encoding="utf-8"?>
<ds:datastoreItem xmlns:ds="http://schemas.openxmlformats.org/officeDocument/2006/customXml" ds:itemID="{88C4C700-49C5-47E3-84A0-527D60D3E846}">
  <ds:schemaRefs/>
</ds:datastoreItem>
</file>

<file path=customXml/itemProps2.xml><?xml version="1.0" encoding="utf-8"?>
<ds:datastoreItem xmlns:ds="http://schemas.openxmlformats.org/officeDocument/2006/customXml" ds:itemID="{1462456B-A678-48E2-A517-42A2B7F6DE2C}">
  <ds:schemaRefs/>
</ds:datastoreItem>
</file>

<file path=customXml/itemProps20.xml><?xml version="1.0" encoding="utf-8"?>
<ds:datastoreItem xmlns:ds="http://schemas.openxmlformats.org/officeDocument/2006/customXml" ds:itemID="{1BB93410-451C-4DD9-AD0C-C1D3257EFB9B}">
  <ds:schemaRefs/>
</ds:datastoreItem>
</file>

<file path=customXml/itemProps21.xml><?xml version="1.0" encoding="utf-8"?>
<ds:datastoreItem xmlns:ds="http://schemas.openxmlformats.org/officeDocument/2006/customXml" ds:itemID="{239AFA87-D53B-4ADF-8122-8D1973D249D2}">
  <ds:schemaRefs/>
</ds:datastoreItem>
</file>

<file path=customXml/itemProps22.xml><?xml version="1.0" encoding="utf-8"?>
<ds:datastoreItem xmlns:ds="http://schemas.openxmlformats.org/officeDocument/2006/customXml" ds:itemID="{DFE0BFB7-25E6-4561-B626-A8ADF3A4D7D6}">
  <ds:schemaRefs/>
</ds:datastoreItem>
</file>

<file path=customXml/itemProps23.xml><?xml version="1.0" encoding="utf-8"?>
<ds:datastoreItem xmlns:ds="http://schemas.openxmlformats.org/officeDocument/2006/customXml" ds:itemID="{0F3E959C-6234-4F9C-B02C-A5801D9A430C}">
  <ds:schemaRefs/>
</ds:datastoreItem>
</file>

<file path=customXml/itemProps24.xml><?xml version="1.0" encoding="utf-8"?>
<ds:datastoreItem xmlns:ds="http://schemas.openxmlformats.org/officeDocument/2006/customXml" ds:itemID="{47C7A1EC-2EC0-4BF9-BE09-31939E8BBABB}">
  <ds:schemaRefs/>
</ds:datastoreItem>
</file>

<file path=customXml/itemProps25.xml><?xml version="1.0" encoding="utf-8"?>
<ds:datastoreItem xmlns:ds="http://schemas.openxmlformats.org/officeDocument/2006/customXml" ds:itemID="{3EEE459D-50E3-47C5-84D1-9A2E135C5E44}">
  <ds:schemaRefs/>
</ds:datastoreItem>
</file>

<file path=customXml/itemProps26.xml><?xml version="1.0" encoding="utf-8"?>
<ds:datastoreItem xmlns:ds="http://schemas.openxmlformats.org/officeDocument/2006/customXml" ds:itemID="{AF105008-28C4-44E2-9B17-3F7763881309}">
  <ds:schemaRefs/>
</ds:datastoreItem>
</file>

<file path=customXml/itemProps27.xml><?xml version="1.0" encoding="utf-8"?>
<ds:datastoreItem xmlns:ds="http://schemas.openxmlformats.org/officeDocument/2006/customXml" ds:itemID="{750494E4-039A-44ED-8947-D42F4F6AE5E9}">
  <ds:schemaRefs/>
</ds:datastoreItem>
</file>

<file path=customXml/itemProps28.xml><?xml version="1.0" encoding="utf-8"?>
<ds:datastoreItem xmlns:ds="http://schemas.openxmlformats.org/officeDocument/2006/customXml" ds:itemID="{A0D36719-63DB-47BC-990A-7FE58E0508CD}">
  <ds:schemaRefs/>
</ds:datastoreItem>
</file>

<file path=customXml/itemProps29.xml><?xml version="1.0" encoding="utf-8"?>
<ds:datastoreItem xmlns:ds="http://schemas.openxmlformats.org/officeDocument/2006/customXml" ds:itemID="{04579832-4312-4A7C-B1D0-442B6A2888A7}">
  <ds:schemaRefs/>
</ds:datastoreItem>
</file>

<file path=customXml/itemProps3.xml><?xml version="1.0" encoding="utf-8"?>
<ds:datastoreItem xmlns:ds="http://schemas.openxmlformats.org/officeDocument/2006/customXml" ds:itemID="{0F6A9548-3DF2-4550-B4B9-FD206FF098C0}">
  <ds:schemaRefs/>
</ds:datastoreItem>
</file>

<file path=customXml/itemProps30.xml><?xml version="1.0" encoding="utf-8"?>
<ds:datastoreItem xmlns:ds="http://schemas.openxmlformats.org/officeDocument/2006/customXml" ds:itemID="{93D3F7FF-14CA-4A8C-B2D3-F34F829504BF}">
  <ds:schemaRefs/>
</ds:datastoreItem>
</file>

<file path=customXml/itemProps31.xml><?xml version="1.0" encoding="utf-8"?>
<ds:datastoreItem xmlns:ds="http://schemas.openxmlformats.org/officeDocument/2006/customXml" ds:itemID="{B172615D-F4F9-46D3-8260-49FD0E57C79D}">
  <ds:schemaRefs/>
</ds:datastoreItem>
</file>

<file path=customXml/itemProps32.xml><?xml version="1.0" encoding="utf-8"?>
<ds:datastoreItem xmlns:ds="http://schemas.openxmlformats.org/officeDocument/2006/customXml" ds:itemID="{87D5E988-41A6-4FD8-943C-957685C7E088}">
  <ds:schemaRefs/>
</ds:datastoreItem>
</file>

<file path=customXml/itemProps33.xml><?xml version="1.0" encoding="utf-8"?>
<ds:datastoreItem xmlns:ds="http://schemas.openxmlformats.org/officeDocument/2006/customXml" ds:itemID="{7A66DA8B-B4B2-41D7-AF0C-4D6C457EA161}">
  <ds:schemaRefs/>
</ds:datastoreItem>
</file>

<file path=customXml/itemProps34.xml><?xml version="1.0" encoding="utf-8"?>
<ds:datastoreItem xmlns:ds="http://schemas.openxmlformats.org/officeDocument/2006/customXml" ds:itemID="{28634F90-460D-416E-942C-22CA91F95D1D}">
  <ds:schemaRefs>
    <ds:schemaRef ds:uri="http://schemas.microsoft.com/DataMashup"/>
  </ds:schemaRefs>
</ds:datastoreItem>
</file>

<file path=customXml/itemProps35.xml><?xml version="1.0" encoding="utf-8"?>
<ds:datastoreItem xmlns:ds="http://schemas.openxmlformats.org/officeDocument/2006/customXml" ds:itemID="{4E17FD13-A38A-40AC-9B86-94676135A0B8}">
  <ds:schemaRefs/>
</ds:datastoreItem>
</file>

<file path=customXml/itemProps36.xml><?xml version="1.0" encoding="utf-8"?>
<ds:datastoreItem xmlns:ds="http://schemas.openxmlformats.org/officeDocument/2006/customXml" ds:itemID="{0AA48D39-61DC-44BE-9086-D625AB5A883D}">
  <ds:schemaRefs/>
</ds:datastoreItem>
</file>

<file path=customXml/itemProps37.xml><?xml version="1.0" encoding="utf-8"?>
<ds:datastoreItem xmlns:ds="http://schemas.openxmlformats.org/officeDocument/2006/customXml" ds:itemID="{B613800F-B70B-477E-9C70-D4B3C3E11F13}">
  <ds:schemaRefs/>
</ds:datastoreItem>
</file>

<file path=customXml/itemProps38.xml><?xml version="1.0" encoding="utf-8"?>
<ds:datastoreItem xmlns:ds="http://schemas.openxmlformats.org/officeDocument/2006/customXml" ds:itemID="{894DF805-8534-43FA-8C73-02C4B4DCE202}">
  <ds:schemaRefs/>
</ds:datastoreItem>
</file>

<file path=customXml/itemProps39.xml><?xml version="1.0" encoding="utf-8"?>
<ds:datastoreItem xmlns:ds="http://schemas.openxmlformats.org/officeDocument/2006/customXml" ds:itemID="{6E64F69F-6F7D-49A2-A33C-33F54BA08004}">
  <ds:schemaRefs/>
</ds:datastoreItem>
</file>

<file path=customXml/itemProps4.xml><?xml version="1.0" encoding="utf-8"?>
<ds:datastoreItem xmlns:ds="http://schemas.openxmlformats.org/officeDocument/2006/customXml" ds:itemID="{BC369917-EF08-4997-9943-CEE6402EEA35}">
  <ds:schemaRefs/>
</ds:datastoreItem>
</file>

<file path=customXml/itemProps40.xml><?xml version="1.0" encoding="utf-8"?>
<ds:datastoreItem xmlns:ds="http://schemas.openxmlformats.org/officeDocument/2006/customXml" ds:itemID="{12259F1F-4A4C-41A9-8380-6109F1AC94B3}">
  <ds:schemaRefs/>
</ds:datastoreItem>
</file>

<file path=customXml/itemProps41.xml><?xml version="1.0" encoding="utf-8"?>
<ds:datastoreItem xmlns:ds="http://schemas.openxmlformats.org/officeDocument/2006/customXml" ds:itemID="{938A7B46-4000-42EF-AB9B-D77658ABED80}">
  <ds:schemaRefs/>
</ds:datastoreItem>
</file>

<file path=customXml/itemProps42.xml><?xml version="1.0" encoding="utf-8"?>
<ds:datastoreItem xmlns:ds="http://schemas.openxmlformats.org/officeDocument/2006/customXml" ds:itemID="{87A414ED-3742-4DDD-A658-E71A4C3AD2A0}">
  <ds:schemaRefs/>
</ds:datastoreItem>
</file>

<file path=customXml/itemProps43.xml><?xml version="1.0" encoding="utf-8"?>
<ds:datastoreItem xmlns:ds="http://schemas.openxmlformats.org/officeDocument/2006/customXml" ds:itemID="{665DD15E-B3FB-4E82-86EA-44CDE01ED64B}">
  <ds:schemaRefs/>
</ds:datastoreItem>
</file>

<file path=customXml/itemProps44.xml><?xml version="1.0" encoding="utf-8"?>
<ds:datastoreItem xmlns:ds="http://schemas.openxmlformats.org/officeDocument/2006/customXml" ds:itemID="{1ECC9EA3-6345-4624-B8E2-C56059FA1BBC}">
  <ds:schemaRefs/>
</ds:datastoreItem>
</file>

<file path=customXml/itemProps45.xml><?xml version="1.0" encoding="utf-8"?>
<ds:datastoreItem xmlns:ds="http://schemas.openxmlformats.org/officeDocument/2006/customXml" ds:itemID="{666D5658-F98D-465C-A762-27FCD56960CB}">
  <ds:schemaRefs/>
</ds:datastoreItem>
</file>

<file path=customXml/itemProps46.xml><?xml version="1.0" encoding="utf-8"?>
<ds:datastoreItem xmlns:ds="http://schemas.openxmlformats.org/officeDocument/2006/customXml" ds:itemID="{B3178F71-217B-4D09-A2F3-B9E99A1BDC74}">
  <ds:schemaRefs/>
</ds:datastoreItem>
</file>

<file path=customXml/itemProps47.xml><?xml version="1.0" encoding="utf-8"?>
<ds:datastoreItem xmlns:ds="http://schemas.openxmlformats.org/officeDocument/2006/customXml" ds:itemID="{3C6F0102-71B1-4501-8B40-DB9A34AC3458}">
  <ds:schemaRefs/>
</ds:datastoreItem>
</file>

<file path=customXml/itemProps48.xml><?xml version="1.0" encoding="utf-8"?>
<ds:datastoreItem xmlns:ds="http://schemas.openxmlformats.org/officeDocument/2006/customXml" ds:itemID="{3C072236-3D54-4874-99A3-B7C89499AD48}">
  <ds:schemaRefs/>
</ds:datastoreItem>
</file>

<file path=customXml/itemProps49.xml><?xml version="1.0" encoding="utf-8"?>
<ds:datastoreItem xmlns:ds="http://schemas.openxmlformats.org/officeDocument/2006/customXml" ds:itemID="{C801DFE4-94D9-4E12-AF49-DBB2EA0209FC}">
  <ds:schemaRefs/>
</ds:datastoreItem>
</file>

<file path=customXml/itemProps5.xml><?xml version="1.0" encoding="utf-8"?>
<ds:datastoreItem xmlns:ds="http://schemas.openxmlformats.org/officeDocument/2006/customXml" ds:itemID="{B4D03F1D-AA74-4013-9F79-07D4260331FA}">
  <ds:schemaRefs/>
</ds:datastoreItem>
</file>

<file path=customXml/itemProps50.xml><?xml version="1.0" encoding="utf-8"?>
<ds:datastoreItem xmlns:ds="http://schemas.openxmlformats.org/officeDocument/2006/customXml" ds:itemID="{933E3B5D-986E-4BC6-90D2-2DD1E3006A60}">
  <ds:schemaRefs/>
</ds:datastoreItem>
</file>

<file path=customXml/itemProps51.xml><?xml version="1.0" encoding="utf-8"?>
<ds:datastoreItem xmlns:ds="http://schemas.openxmlformats.org/officeDocument/2006/customXml" ds:itemID="{C45D536B-EE8B-4C2F-A870-54542ED2686B}">
  <ds:schemaRefs/>
</ds:datastoreItem>
</file>

<file path=customXml/itemProps52.xml><?xml version="1.0" encoding="utf-8"?>
<ds:datastoreItem xmlns:ds="http://schemas.openxmlformats.org/officeDocument/2006/customXml" ds:itemID="{099ACCD5-0BA1-4BD6-8EFB-64A18571D980}">
  <ds:schemaRefs/>
</ds:datastoreItem>
</file>

<file path=customXml/itemProps53.xml><?xml version="1.0" encoding="utf-8"?>
<ds:datastoreItem xmlns:ds="http://schemas.openxmlformats.org/officeDocument/2006/customXml" ds:itemID="{1D3823EB-6BA8-4B3B-9485-A85D561D546C}">
  <ds:schemaRefs/>
</ds:datastoreItem>
</file>

<file path=customXml/itemProps54.xml><?xml version="1.0" encoding="utf-8"?>
<ds:datastoreItem xmlns:ds="http://schemas.openxmlformats.org/officeDocument/2006/customXml" ds:itemID="{DAF392F8-426E-445F-947B-E3033165CD69}">
  <ds:schemaRefs/>
</ds:datastoreItem>
</file>

<file path=customXml/itemProps55.xml><?xml version="1.0" encoding="utf-8"?>
<ds:datastoreItem xmlns:ds="http://schemas.openxmlformats.org/officeDocument/2006/customXml" ds:itemID="{5B90DF02-B5D5-4C5D-A851-24527D7B2CC7}">
  <ds:schemaRefs/>
</ds:datastoreItem>
</file>

<file path=customXml/itemProps6.xml><?xml version="1.0" encoding="utf-8"?>
<ds:datastoreItem xmlns:ds="http://schemas.openxmlformats.org/officeDocument/2006/customXml" ds:itemID="{CB535732-2A42-4404-962E-10B23B4B6D8C}">
  <ds:schemaRefs/>
</ds:datastoreItem>
</file>

<file path=customXml/itemProps7.xml><?xml version="1.0" encoding="utf-8"?>
<ds:datastoreItem xmlns:ds="http://schemas.openxmlformats.org/officeDocument/2006/customXml" ds:itemID="{44D8E0E7-2566-49E7-BD91-A757E211F4CF}">
  <ds:schemaRefs/>
</ds:datastoreItem>
</file>

<file path=customXml/itemProps8.xml><?xml version="1.0" encoding="utf-8"?>
<ds:datastoreItem xmlns:ds="http://schemas.openxmlformats.org/officeDocument/2006/customXml" ds:itemID="{75305484-2B8E-4F6B-B7C3-D8F2BED76C1B}">
  <ds:schemaRefs/>
</ds:datastoreItem>
</file>

<file path=customXml/itemProps9.xml><?xml version="1.0" encoding="utf-8"?>
<ds:datastoreItem xmlns:ds="http://schemas.openxmlformats.org/officeDocument/2006/customXml" ds:itemID="{D3EDF44B-E203-48DE-9023-000DE573B04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Q7 Dashboard Q</vt:lpstr>
      <vt:lpstr>Analysis</vt:lpstr>
      <vt:lpstr>Home_Page</vt:lpstr>
      <vt:lpstr>Performance</vt:lpstr>
      <vt:lpstr>Product_Market</vt:lpstr>
      <vt:lpstr>Regional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Dimple Bathija</dc:creator>
  <cp:lastModifiedBy>Dimple Bathija</cp:lastModifiedBy>
  <dcterms:created xsi:type="dcterms:W3CDTF">2024-06-22T09:17:15Z</dcterms:created>
  <dcterms:modified xsi:type="dcterms:W3CDTF">2025-02-11T09:51:31Z</dcterms:modified>
</cp:coreProperties>
</file>