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7.xml" ContentType="application/vnd.openxmlformats-officedocument.spreadsheetml.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mpl\OneDrive\Documents\Data Career\ExcelR DA\Project\Insurance Project\"/>
    </mc:Choice>
  </mc:AlternateContent>
  <xr:revisionPtr revIDLastSave="0" documentId="13_ncr:1_{B6BA94DF-9FC6-463D-9948-5FFE51DC4026}" xr6:coauthVersionLast="47" xr6:coauthVersionMax="47" xr10:uidLastSave="{00000000-0000-0000-0000-000000000000}"/>
  <bookViews>
    <workbookView xWindow="4695" yWindow="2865" windowWidth="21600" windowHeight="11295" tabRatio="819" firstSheet="1" activeTab="6" xr2:uid="{450DC33E-72E8-4627-9C79-1FD30F86D4A9}"/>
  </bookViews>
  <sheets>
    <sheet name="Monetary Metrics Analysis" sheetId="1" r:id="rId1"/>
    <sheet name="Count Analysis" sheetId="4" r:id="rId2"/>
    <sheet name="Invoice Count Analysis" sheetId="7" r:id="rId3"/>
    <sheet name="OppurtunityPolicy Analysis" sheetId="8" r:id="rId4"/>
    <sheet name="Oppurtunity Analysis" sheetId="9" r:id="rId5"/>
    <sheet name="Open Oppurtunity Analysis" sheetId="10" r:id="rId6"/>
    <sheet name="Dashboard" sheetId="2" r:id="rId7"/>
  </sheets>
  <definedNames>
    <definedName name="_xlchart.v2.0" hidden="1">'Oppurtunity Analysis'!$A$8:$A$10</definedName>
    <definedName name="_xlchart.v2.1" hidden="1">'Oppurtunity Analysis'!$B$8:$B$10</definedName>
    <definedName name="Achieved_Values">'Monetary Metrics Analysis'!$A$8:$D$12</definedName>
    <definedName name="Invoiced_Values">'Monetary Metrics Analysis'!$A$14:$B$19</definedName>
    <definedName name="Target_Values">'Monetary Metrics Analysis'!$A$3:$B$6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dget  Target  Data_4a7c6448-ef78-48d8-a4b3-575d70f9352e" name="Budget  Target  Data" connection="Query - Budget (Target) Data"/>
          <x15:modelTable id="Brokerage Data_24393482-80e0-4a0b-88d8-e2fbf19ff6dd" name="Brokerage Data" connection="Query - Brokerage Data"/>
          <x15:modelTable id="Fees Data_726d1773-fe04-4cfd-91ce-74d25e53e55b" name="Fees Data" connection="Query - Fees Data"/>
          <x15:modelTable id="Invoice Data_0518bf0f-7fa0-45c4-8f02-d362a2b54dfc" name="Invoice Data" connection="Query - Invoice Data"/>
          <x15:modelTable id="Meeting Data_4a5ae66f-6fcc-462e-b13e-0ff4800e45ed" name="Meeting Data" connection="Query - Meeting Data"/>
          <x15:modelTable id="Opportunity Data_c7eb6550-bf37-4da9-85c1-e32865a962f4" name="Opportunity Data" connection="Query - Opportunity Data"/>
          <x15:modelTable id="Employee Data_2911faa4-961f-4540-b1ce-08f4816adea7" name="Employee Data" connection="Query - Employee Data"/>
          <x15:modelTable id="Additional Employee List 1_34994e94-3442-4ca9-a896-1d9c868852ec" name="Additional Employee List 1" connection="Query - Additional Employee List 1"/>
          <x15:modelTable id="Additional Emplyee List 2_ffbcc935-543e-4c69-b914-2b080568c173" name="Additional Emplyee List 2" connection="Query - Additional Emplyee List 2"/>
          <x15:modelTable id="Additional Employee List 3_bec3ca4d-204c-46db-8bd9-004ad891154b" name="Additional Employee List 3" connection="Query - Additional Employee List 3"/>
          <x15:modelTable id="Income Class_c8998722-00e2-4a99-adbd-fa2346fbf400" name="Income Class" connection="Query - Income Class"/>
        </x15:modelTables>
        <x15:modelRelationships>
          <x15:modelRelationship fromTable="Brokerage Data" fromColumn="employee_id" toTable="Employee Data" toColumn="employee_id"/>
          <x15:modelRelationship fromTable="Brokerage Data" fromColumn="class_id" toTable="Income Class" toColumn="class_id"/>
          <x15:modelRelationship fromTable="Fees Data" fromColumn="employee_id" toTable="Employee Data" toColumn="employee_id"/>
          <x15:modelRelationship fromTable="Fees Data" fromColumn="class_id" toTable="Income Class" toColumn="class_id"/>
          <x15:modelRelationship fromTable="Invoice Data" fromColumn="emplyee_id" toTable="Employee Data" toColumn="employee_id"/>
          <x15:modelRelationship fromTable="Invoice Data" fromColumn="class_id" toTable="Income Class" toColumn="class_id"/>
          <x15:modelRelationship fromTable="Meeting Data" fromColumn="emp_id" toTable="Employee Data" toColumn="employee_id"/>
          <x15:modelRelationship fromTable="Opportunity Data" fromColumn="employee_id" toTable="Employee Data" toColumn="employee_id"/>
          <x15:modelRelationship fromTable="Employee Data" fromColumn="employee_id" toTable="Budget  Target  Data" toColumn="employe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eting Data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D42" i="1" s="1"/>
  <c r="A40" i="4"/>
  <c r="D15" i="2"/>
  <c r="B25" i="1"/>
  <c r="A8" i="9"/>
  <c r="B8" i="9"/>
  <c r="A9" i="9"/>
  <c r="B9" i="9"/>
  <c r="A10" i="9"/>
  <c r="B10" i="9"/>
  <c r="D19" i="2"/>
  <c r="A19" i="2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B35" i="1"/>
  <c r="C35" i="1" s="1"/>
  <c r="B30" i="1"/>
  <c r="C30" i="1" s="1"/>
  <c r="B28" i="1"/>
  <c r="D41" i="1" s="1"/>
  <c r="B23" i="1"/>
  <c r="C23" i="1" s="1"/>
  <c r="A7" i="4"/>
  <c r="A20" i="2" s="1"/>
  <c r="B7" i="4"/>
  <c r="D20" i="2" s="1"/>
  <c r="P14" i="2"/>
  <c r="M14" i="2"/>
  <c r="J14" i="2"/>
  <c r="G14" i="2"/>
  <c r="D14" i="2"/>
  <c r="A14" i="2"/>
  <c r="C33" i="1"/>
  <c r="D10" i="1"/>
  <c r="B24" i="1" s="1"/>
  <c r="D37" i="1" s="1"/>
  <c r="G15" i="2" s="1"/>
  <c r="D11" i="1"/>
  <c r="B34" i="1" s="1"/>
  <c r="C34" i="1" s="1"/>
  <c r="D12" i="1"/>
  <c r="D9" i="1"/>
  <c r="B29" i="1" s="1"/>
  <c r="D38" i="1" s="1"/>
  <c r="A15" i="2" s="1"/>
  <c r="M17" i="2"/>
  <c r="P17" i="2"/>
  <c r="D39" i="1" l="1"/>
  <c r="M15" i="2" s="1"/>
  <c r="D40" i="1"/>
  <c r="J15" i="2" s="1"/>
  <c r="P15" i="2"/>
  <c r="C29" i="1"/>
  <c r="C24" i="1"/>
  <c r="C25" i="1"/>
  <c r="C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A3260-8D30-4E9E-8DC3-53D07E04F701}" name="Query - Additional Employee List 1" description="Connection to the 'Additional Employee List 1' query in the workbook." type="100" refreshedVersion="7" minRefreshableVersion="5">
    <extLst>
      <ext xmlns:x15="http://schemas.microsoft.com/office/spreadsheetml/2010/11/main" uri="{DE250136-89BD-433C-8126-D09CA5730AF9}">
        <x15:connection id="66daba6f-e717-49fa-ae57-215babcc7c88">
          <x15:oledbPr connection="Provider=Microsoft.Mashup.OleDb.1;Data Source=$Workbook$;Location=&quot;Additional Employee List 1&quot;;Extended Properties=&quot;&quot;">
            <x15:dbTables>
              <x15:dbTable name="Additional Employee List 1"/>
            </x15:dbTables>
          </x15:oledbPr>
        </x15:connection>
      </ext>
    </extLst>
  </connection>
  <connection id="2" xr16:uid="{12471B6F-15C2-4202-8BDD-216B0B88C24F}" name="Query - Additional Employee List 3" description="Connection to the 'Additional Employee List 3' query in the workbook." type="100" refreshedVersion="7" minRefreshableVersion="5">
    <extLst>
      <ext xmlns:x15="http://schemas.microsoft.com/office/spreadsheetml/2010/11/main" uri="{DE250136-89BD-433C-8126-D09CA5730AF9}">
        <x15:connection id="eb15c2ad-31fc-4fbc-835b-0b2a47e527d8">
          <x15:oledbPr connection="Provider=Microsoft.Mashup.OleDb.1;Data Source=$Workbook$;Location=&quot;Additional Employee List 3&quot;;Extended Properties=&quot;&quot;">
            <x15:dbTables>
              <x15:dbTable name="Additional Employee List 3"/>
            </x15:dbTables>
          </x15:oledbPr>
        </x15:connection>
      </ext>
    </extLst>
  </connection>
  <connection id="3" xr16:uid="{071FD189-94AD-4BCD-9E8F-186A3C6C7632}" name="Query - Additional Emplyee List 2" description="Connection to the 'Additional Emplyee List 2' query in the workbook." type="100" refreshedVersion="7" minRefreshableVersion="5">
    <extLst>
      <ext xmlns:x15="http://schemas.microsoft.com/office/spreadsheetml/2010/11/main" uri="{DE250136-89BD-433C-8126-D09CA5730AF9}">
        <x15:connection id="71e11ccc-0ff6-4b51-b8a7-a6abb2051938">
          <x15:oledbPr connection="Provider=Microsoft.Mashup.OleDb.1;Data Source=$Workbook$;Location=&quot;Additional Emplyee List 2&quot;;Extended Properties=&quot;&quot;">
            <x15:dbTables>
              <x15:dbTable name="Additional Emplyee List 2"/>
            </x15:dbTables>
          </x15:oledbPr>
        </x15:connection>
      </ext>
    </extLst>
  </connection>
  <connection id="4" xr16:uid="{A3E80CB1-17EF-461A-90FF-24DE35930E94}" name="Query - Brokerage Data" description="Connection to the 'Brokerage Data' query in the workbook." type="100" refreshedVersion="7" minRefreshableVersion="5">
    <extLst>
      <ext xmlns:x15="http://schemas.microsoft.com/office/spreadsheetml/2010/11/main" uri="{DE250136-89BD-433C-8126-D09CA5730AF9}">
        <x15:connection id="80c1c0ed-dda5-434c-86e7-80c812ea1f86"/>
      </ext>
    </extLst>
  </connection>
  <connection id="5" xr16:uid="{5FF71A14-C993-474F-8550-2FE88B1A2EAB}" name="Query - Budget (Target) Data" description="Connection to the 'Budget (Target) Data' query in the workbook." type="100" refreshedVersion="7" minRefreshableVersion="5">
    <extLst>
      <ext xmlns:x15="http://schemas.microsoft.com/office/spreadsheetml/2010/11/main" uri="{DE250136-89BD-433C-8126-D09CA5730AF9}">
        <x15:connection id="64cd3f78-cc9d-435d-80ee-20bebac9d654">
          <x15:oledbPr connection="Provider=Microsoft.Mashup.OleDb.1;Data Source=$Workbook$;Location=&quot;Budget (Target) Data&quot;;Extended Properties=&quot;&quot;">
            <x15:dbTables>
              <x15:dbTable name="Budget (Target) Data"/>
            </x15:dbTables>
          </x15:oledbPr>
        </x15:connection>
      </ext>
    </extLst>
  </connection>
  <connection id="6" xr16:uid="{56EFA878-1148-4FF8-BEE4-7B9C003D4F3C}" name="Query - Employee Data" description="Connection to the 'Employee Data' query in the workbook." type="100" refreshedVersion="7" minRefreshableVersion="5">
    <extLst>
      <ext xmlns:x15="http://schemas.microsoft.com/office/spreadsheetml/2010/11/main" uri="{DE250136-89BD-433C-8126-D09CA5730AF9}">
        <x15:connection id="953d3c17-7167-48c4-a8b0-a1d90820219c">
          <x15:oledbPr connection="Provider=Microsoft.Mashup.OleDb.1;Data Source=$Workbook$;Location=&quot;Employee Data&quot;;Extended Properties=&quot;&quot;">
            <x15:dbTables>
              <x15:dbTable name="Employee Data"/>
            </x15:dbTables>
          </x15:oledbPr>
        </x15:connection>
      </ext>
    </extLst>
  </connection>
  <connection id="7" xr16:uid="{403D10F9-4ABE-41FD-A48E-C6F00E65E484}" name="Query - Fees Data" description="Connection to the 'Fees Data' query in the workbook." type="100" refreshedVersion="7" minRefreshableVersion="5">
    <extLst>
      <ext xmlns:x15="http://schemas.microsoft.com/office/spreadsheetml/2010/11/main" uri="{DE250136-89BD-433C-8126-D09CA5730AF9}">
        <x15:connection id="08131031-3308-4cc5-b255-36744d0588e3"/>
      </ext>
    </extLst>
  </connection>
  <connection id="8" xr16:uid="{CEB84672-4787-492C-B103-5C8234815CFE}" name="Query - Income Class" description="Connection to the 'Income Class' query in the workbook." type="100" refreshedVersion="7" minRefreshableVersion="5">
    <extLst>
      <ext xmlns:x15="http://schemas.microsoft.com/office/spreadsheetml/2010/11/main" uri="{DE250136-89BD-433C-8126-D09CA5730AF9}">
        <x15:connection id="964eac90-791a-4d78-a11d-fc055d6a706c"/>
      </ext>
    </extLst>
  </connection>
  <connection id="9" xr16:uid="{47479B98-E308-4A64-950E-D0956B4B16B7}" name="Query - Invoice Data" description="Connection to the 'Invoice Data' query in the workbook." type="100" refreshedVersion="7" minRefreshableVersion="5">
    <extLst>
      <ext xmlns:x15="http://schemas.microsoft.com/office/spreadsheetml/2010/11/main" uri="{DE250136-89BD-433C-8126-D09CA5730AF9}">
        <x15:connection id="ce0762f0-a029-4883-848a-c5f189609a4a"/>
      </ext>
    </extLst>
  </connection>
  <connection id="10" xr16:uid="{CF24A035-6567-44E8-96FF-14DE85D712A2}" name="Query - Meeting Data" description="Connection to the 'Meeting Data' query in the workbook." type="100" refreshedVersion="7" minRefreshableVersion="5">
    <extLst>
      <ext xmlns:x15="http://schemas.microsoft.com/office/spreadsheetml/2010/11/main" uri="{DE250136-89BD-433C-8126-D09CA5730AF9}">
        <x15:connection id="9e8fff5f-6129-4cad-ae40-818a054f54bf">
          <x15:oledbPr connection="Provider=Microsoft.Mashup.OleDb.1;Data Source=$Workbook$;Location=&quot;Meeting Data&quot;;Extended Properties=&quot;&quot;">
            <x15:dbTables>
              <x15:dbTable name="Meeting Data"/>
            </x15:dbTables>
          </x15:oledbPr>
        </x15:connection>
      </ext>
    </extLst>
  </connection>
  <connection id="11" xr16:uid="{F92428FB-30B9-4BF9-AD11-645F259F2416}" name="Query - Opportunity Data" description="Connection to the 'Opportunity Data' query in the workbook." type="100" refreshedVersion="7" minRefreshableVersion="5">
    <extLst>
      <ext xmlns:x15="http://schemas.microsoft.com/office/spreadsheetml/2010/11/main" uri="{DE250136-89BD-433C-8126-D09CA5730AF9}">
        <x15:connection id="7ef4ced6-db87-43f2-999f-9928b8bfdc2b">
          <x15:oledbPr connection="Provider=Microsoft.Mashup.OleDb.1;Data Source=$Workbook$;Location=&quot;Opportunity Data&quot;;Extended Properties=&quot;&quot;">
            <x15:dbTables>
              <x15:dbTable name="Opportunity Data"/>
            </x15:dbTables>
          </x15:oledbPr>
        </x15:connection>
      </ext>
    </extLst>
  </connection>
  <connection id="12" xr16:uid="{DDB621CB-471F-4BBB-A0F3-4EF4CC63785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pportunity Data].[stage].&amp;[Propose Solution],[Opportunity Data].[stage].&amp;[Qualify Opportunit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<sst xmlns="http://schemas.openxmlformats.org/spreadsheetml/2006/main" count="130" uniqueCount="80">
  <si>
    <t>Cross Sell</t>
  </si>
  <si>
    <t>New</t>
  </si>
  <si>
    <t>Renewal</t>
  </si>
  <si>
    <r>
      <rPr>
        <sz val="26"/>
        <color rgb="FFFF0000"/>
        <rFont val="Calibri"/>
        <family val="2"/>
        <scheme val="minor"/>
      </rPr>
      <t xml:space="preserve">Weekly Branch </t>
    </r>
    <r>
      <rPr>
        <sz val="26"/>
        <color theme="2" tint="-0.499984740745262"/>
        <rFont val="Calibri"/>
        <family val="2"/>
        <scheme val="minor"/>
      </rPr>
      <t>Dashboard</t>
    </r>
  </si>
  <si>
    <t>Target Values</t>
  </si>
  <si>
    <t>Row Labels</t>
  </si>
  <si>
    <t>(blank)</t>
  </si>
  <si>
    <t>Grand Total</t>
  </si>
  <si>
    <t>Achieved Values</t>
  </si>
  <si>
    <t>Total</t>
  </si>
  <si>
    <t>Invoiced Values</t>
  </si>
  <si>
    <t>Total Brokerage</t>
  </si>
  <si>
    <t>Total Fee</t>
  </si>
  <si>
    <t>Total Achieved</t>
  </si>
  <si>
    <t>Total Invoice</t>
  </si>
  <si>
    <t>Target</t>
  </si>
  <si>
    <t>Achieved</t>
  </si>
  <si>
    <t>Invoice</t>
  </si>
  <si>
    <t>In Millions</t>
  </si>
  <si>
    <t>New Invoice Achievement %</t>
  </si>
  <si>
    <t>New Placed Achievement %</t>
  </si>
  <si>
    <t>Cross SellPlaced Achievement %</t>
  </si>
  <si>
    <t>Renewal Placed Achievement %</t>
  </si>
  <si>
    <t>Cross Sell Invoice Achievement %</t>
  </si>
  <si>
    <t>Renewal Invoice Achievement %</t>
  </si>
  <si>
    <t>Column Labels</t>
  </si>
  <si>
    <t>2019</t>
  </si>
  <si>
    <t>2020</t>
  </si>
  <si>
    <t>Meeting count</t>
  </si>
  <si>
    <t>Number of Meetings</t>
  </si>
  <si>
    <t>Yearly Meeting Count</t>
  </si>
  <si>
    <t>Abhinav Shivam</t>
  </si>
  <si>
    <t>Animesh Rawat</t>
  </si>
  <si>
    <t>Ankita Shah</t>
  </si>
  <si>
    <t>Divya Dhingra</t>
  </si>
  <si>
    <t>Gautam Murkunde</t>
  </si>
  <si>
    <t>Gilbert</t>
  </si>
  <si>
    <t>Ketan Jain</t>
  </si>
  <si>
    <t>Manish Sharma</t>
  </si>
  <si>
    <t>Mark</t>
  </si>
  <si>
    <t>Neel Jain</t>
  </si>
  <si>
    <t>Raju Kumar</t>
  </si>
  <si>
    <t>Shivani Sharma</t>
  </si>
  <si>
    <t>Shloka Shelat</t>
  </si>
  <si>
    <t>Shobhit Agarwal</t>
  </si>
  <si>
    <t>Vidit Shah</t>
  </si>
  <si>
    <t>Vinay</t>
  </si>
  <si>
    <t>Account Executive</t>
  </si>
  <si>
    <t>Meetings by Account Executive</t>
  </si>
  <si>
    <t>Count</t>
  </si>
  <si>
    <t>No of Meeting by Account Executive</t>
  </si>
  <si>
    <t>Null</t>
  </si>
  <si>
    <t>No of Invoice by Account Executive</t>
  </si>
  <si>
    <t>Count of Invoice by Account Executive</t>
  </si>
  <si>
    <t>Sum of revenue_amount</t>
  </si>
  <si>
    <t>Employee Benefits</t>
  </si>
  <si>
    <t>Engineering</t>
  </si>
  <si>
    <t>Fire</t>
  </si>
  <si>
    <t>Liability</t>
  </si>
  <si>
    <t>Marine</t>
  </si>
  <si>
    <t>Miscellaneous</t>
  </si>
  <si>
    <t>Terrorism</t>
  </si>
  <si>
    <t>BE-Mega policy</t>
  </si>
  <si>
    <t>CVP GMC</t>
  </si>
  <si>
    <t>DB -Mega Policy</t>
  </si>
  <si>
    <t>EL-Group Mediclaim</t>
  </si>
  <si>
    <t>Count of opportunity_id</t>
  </si>
  <si>
    <t>stage</t>
  </si>
  <si>
    <t>Negotiate</t>
  </si>
  <si>
    <t>(Multiple Items)</t>
  </si>
  <si>
    <t>Total Oppurtunities</t>
  </si>
  <si>
    <t>Total Open Oppurtunities</t>
  </si>
  <si>
    <t>Propose Solution</t>
  </si>
  <si>
    <t>Qualify Opportunity</t>
  </si>
  <si>
    <t>Stage</t>
  </si>
  <si>
    <t>Revenue</t>
  </si>
  <si>
    <t>Stage Funnel by Revenue</t>
  </si>
  <si>
    <t>Open Oppurtunity - Top 4</t>
  </si>
  <si>
    <t>Conversion Ratio</t>
  </si>
  <si>
    <t>Product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</si>
</sst>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;#,##0.00\ \-&quot;₹&quot;;&quot;₹&quot;\ #,##0.00"/>
    <numFmt numFmtId="165" formatCode="&quot;₹&quot;\ #,##0.00"/>
    <numFmt numFmtId="166" formatCode="[$$-409]#,##0.00"/>
    <numFmt numFmtId="167" formatCode="[$$-409]#,##0.00_ ;\-[$$-409]#,##0.00\ "/>
  </numFmts>
  <fonts count="11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26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2" borderId="1" xfId="0" applyFont="1" applyFill="1" applyBorder="1"/>
    <xf numFmtId="0" fontId="0" fillId="0" borderId="0" xfId="0" applyNumberFormat="1"/>
    <xf numFmtId="167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0" xfId="0" applyAlignment="1">
      <alignment horizontal="center"/>
    </xf>
    <xf numFmtId="0" fontId="0" fillId="0" borderId="0" xfId="0" applyBorder="1"/>
    <xf numFmtId="0" fontId="6" fillId="0" borderId="0" xfId="0" applyFont="1" applyBorder="1" applyAlignment="1">
      <alignment vertical="center"/>
    </xf>
    <xf numFmtId="164" fontId="0" fillId="0" borderId="0" xfId="0" applyNumberFormat="1"/>
    <xf numFmtId="0" fontId="0" fillId="0" borderId="0" xfId="0" applyBorder="1"/>
    <xf numFmtId="10" fontId="0" fillId="0" borderId="3" xfId="0" applyNumberFormat="1" applyBorder="1" applyAlignment="1">
      <alignment horizontal="left"/>
    </xf>
    <xf numFmtId="10" fontId="0" fillId="0" borderId="0" xfId="1" applyNumberFormat="1" applyFont="1"/>
    <xf numFmtId="164" fontId="0" fillId="0" borderId="0" xfId="0" applyNumberForma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10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7" formatCode="[$$-409]#,##0.00_ ;\-[$$-409]#,##0.00\ "/>
    </dxf>
    <dxf>
      <numFmt numFmtId="0" formatCode="General"/>
    </dxf>
    <dxf>
      <numFmt numFmtId="167" formatCode="[$$-409]#,##0.00_ ;\-[$$-409]#,##0.00\ "/>
    </dxf>
    <dxf>
      <numFmt numFmtId="167" formatCode="[$$-409]#,##0.00_ ;\-[$$-409]#,##0.00\ "/>
    </dxf>
    <dxf>
      <numFmt numFmtId="167" formatCode="[$$-409]#,##0.00_ ;\-[$$-409]#,##0.00\ "/>
    </dxf>
    <dxf>
      <alignment horizontal="left" vertical="bottom" textRotation="0" wrapText="0" indent="0" justifyLastLine="0" shrinkToFit="0" readingOrder="0"/>
    </dxf>
    <dxf>
      <numFmt numFmtId="167" formatCode="[$$-409]#,##0.00_ ;\-[$$-409]#,##0.00\ "/>
    </dxf>
    <dxf>
      <numFmt numFmtId="167" formatCode="[$$-409]#,##0.00_ ;\-[$$-409]#,##0.00\ "/>
    </dxf>
    <dxf>
      <numFmt numFmtId="167" formatCode="[$$-409]#,##0.00_ ;\-[$$-409]#,##0.00\ "/>
    </dxf>
    <dxf>
      <numFmt numFmtId="167" formatCode="[$$-409]#,##0.00_ ;\-[$$-409]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1" Type="http://schemas.openxmlformats.org/officeDocument/2006/relationships/connections" Target="connections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63" Type="http://schemas.openxmlformats.org/officeDocument/2006/relationships/customXml" Target="../customXml/item37.xml"/><Relationship Id="rId68" Type="http://schemas.openxmlformats.org/officeDocument/2006/relationships/customXml" Target="../customXml/item42.xml"/><Relationship Id="rId84" Type="http://schemas.openxmlformats.org/officeDocument/2006/relationships/customXml" Target="../customXml/item58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74" Type="http://schemas.openxmlformats.org/officeDocument/2006/relationships/customXml" Target="../customXml/item48.xml"/><Relationship Id="rId79" Type="http://schemas.openxmlformats.org/officeDocument/2006/relationships/customXml" Target="../customXml/item53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64" Type="http://schemas.openxmlformats.org/officeDocument/2006/relationships/customXml" Target="../customXml/item38.xml"/><Relationship Id="rId69" Type="http://schemas.openxmlformats.org/officeDocument/2006/relationships/customXml" Target="../customXml/item43.xml"/><Relationship Id="rId77" Type="http://schemas.openxmlformats.org/officeDocument/2006/relationships/customXml" Target="../customXml/item51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5.xml"/><Relationship Id="rId72" Type="http://schemas.openxmlformats.org/officeDocument/2006/relationships/customXml" Target="../customXml/item46.xml"/><Relationship Id="rId80" Type="http://schemas.openxmlformats.org/officeDocument/2006/relationships/customXml" Target="../customXml/item54.xml"/><Relationship Id="rId85" Type="http://schemas.openxmlformats.org/officeDocument/2006/relationships/customXml" Target="../customXml/item5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67" Type="http://schemas.openxmlformats.org/officeDocument/2006/relationships/customXml" Target="../customXml/item41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62" Type="http://schemas.openxmlformats.org/officeDocument/2006/relationships/customXml" Target="../customXml/item36.xml"/><Relationship Id="rId70" Type="http://schemas.openxmlformats.org/officeDocument/2006/relationships/customXml" Target="../customXml/item44.xml"/><Relationship Id="rId75" Type="http://schemas.openxmlformats.org/officeDocument/2006/relationships/customXml" Target="../customXml/item49.xml"/><Relationship Id="rId83" Type="http://schemas.openxmlformats.org/officeDocument/2006/relationships/customXml" Target="../customXml/item57.xml"/><Relationship Id="rId88" Type="http://schemas.openxmlformats.org/officeDocument/2006/relationships/customXml" Target="../customXml/item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Relationship Id="rId65" Type="http://schemas.openxmlformats.org/officeDocument/2006/relationships/customXml" Target="../customXml/item39.xml"/><Relationship Id="rId73" Type="http://schemas.openxmlformats.org/officeDocument/2006/relationships/customXml" Target="../customXml/item47.xml"/><Relationship Id="rId78" Type="http://schemas.openxmlformats.org/officeDocument/2006/relationships/customXml" Target="../customXml/item52.xml"/><Relationship Id="rId81" Type="http://schemas.openxmlformats.org/officeDocument/2006/relationships/customXml" Target="../customXml/item55.xml"/><Relationship Id="rId86" Type="http://schemas.openxmlformats.org/officeDocument/2006/relationships/customXml" Target="../customXml/item6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13.xml"/><Relationship Id="rId34" Type="http://schemas.openxmlformats.org/officeDocument/2006/relationships/customXml" Target="../customXml/item8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6" Type="http://schemas.openxmlformats.org/officeDocument/2006/relationships/customXml" Target="../customXml/item5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45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3.xml"/><Relationship Id="rId24" Type="http://schemas.openxmlformats.org/officeDocument/2006/relationships/sheetMetadata" Target="metadata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66" Type="http://schemas.openxmlformats.org/officeDocument/2006/relationships/customXml" Target="../customXml/item40.xml"/><Relationship Id="rId87" Type="http://schemas.openxmlformats.org/officeDocument/2006/relationships/customXml" Target="../customXml/item61.xml"/><Relationship Id="rId61" Type="http://schemas.openxmlformats.org/officeDocument/2006/relationships/customXml" Target="../customXml/item35.xml"/><Relationship Id="rId82" Type="http://schemas.openxmlformats.org/officeDocument/2006/relationships/customXml" Target="../customXml/item5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'Monetary Metrics Analysis'!$B$22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1D-4F5D-8ECD-10768DED40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D-4F5D-8ECD-10768DED40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1D-4F5D-8ECD-10768DED40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FB74369-617E-4821-984C-A4EE9C648D7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1D-4F5D-8ECD-10768DED40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D3369A-C7E3-42C1-A1F0-F719BFB167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1D-4F5D-8ECD-10768DED40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825468-3CC2-45C8-8AC6-CDADDBAFA2E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F1D-4F5D-8ECD-10768DED4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'Monetary Metrics Analysis'!$A$23:$A$25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'Monetary Metrics Analysis'!$B$23:$B$25</c:f>
              <c:numCache>
                <c:formatCode>[$$-409]#,##0.00_ ;\-[$$-409]#,##0.00\ </c:formatCode>
                <c:ptCount val="3"/>
                <c:pt idx="0">
                  <c:v>569815</c:v>
                </c:pt>
                <c:pt idx="1">
                  <c:v>3259920.0899999989</c:v>
                </c:pt>
                <c:pt idx="2">
                  <c:v>19673793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'Monetary Metrics Analysis'!$C$23:$C$25</c15:f>
                <c15:dlblRangeCache>
                  <c:ptCount val="3"/>
                  <c:pt idx="0">
                    <c:v>$0.6M</c:v>
                  </c:pt>
                  <c:pt idx="1">
                    <c:v>$3.3M</c:v>
                  </c:pt>
                  <c:pt idx="2">
                    <c:v>$19.7M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6F1D-4F5D-8ECD-10768DED40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28412319"/>
        <c:axId val="1328411071"/>
        <c:extLst/>
      </c:barChart>
      <c:catAx>
        <c:axId val="132841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11071"/>
        <c:crosses val="autoZero"/>
        <c:auto val="1"/>
        <c:lblAlgn val="ctr"/>
        <c:lblOffset val="100"/>
        <c:noMultiLvlLbl val="0"/>
      </c:catAx>
      <c:valAx>
        <c:axId val="1328411071"/>
        <c:scaling>
          <c:orientation val="minMax"/>
        </c:scaling>
        <c:delete val="1"/>
        <c:axPos val="b"/>
        <c:numFmt formatCode="[$$-409]#,##0.00_ ;\-[$$-409]#,##0.00\ " sourceLinked="1"/>
        <c:majorTickMark val="none"/>
        <c:minorTickMark val="none"/>
        <c:tickLblPos val="nextTo"/>
        <c:crossAx val="132841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'Monetary Metrics Analysis'!$B$27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D0-4BB0-A415-E7634459BA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0-4BB0-A415-E7634459BA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D0-4BB0-A415-E7634459BA8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5EBC15D-717F-4F73-9628-C60419C46FB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1D0-4BB0-A415-E7634459BA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CB6A58-D9D8-42AC-9F6A-4DF77D00DD1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1D0-4BB0-A415-E7634459BA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D8372C-5261-43FF-A3DC-B7F0DBC1FCF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1D0-4BB0-A415-E7634459B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'Monetary Metrics Analysis'!$A$28:$A$30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'Monetary Metrics Analysis'!$B$28:$B$30</c:f>
              <c:numCache>
                <c:formatCode>[$$-409]#,##0.00_ ;\-[$$-409]#,##0.00\ </c:formatCode>
                <c:ptCount val="3"/>
                <c:pt idx="0">
                  <c:v>2853842</c:v>
                </c:pt>
                <c:pt idx="1">
                  <c:v>11789802.870000007</c:v>
                </c:pt>
                <c:pt idx="2">
                  <c:v>20083111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'Monetary Metrics Analysis'!$C$28:$C$30</c15:f>
                <c15:dlblRangeCache>
                  <c:ptCount val="3"/>
                  <c:pt idx="0">
                    <c:v>$2.9M</c:v>
                  </c:pt>
                  <c:pt idx="1">
                    <c:v>$11.8M</c:v>
                  </c:pt>
                  <c:pt idx="2">
                    <c:v>$20.1M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61D0-4BB0-A415-E7634459B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8920064"/>
        <c:axId val="48923808"/>
        <c:extLst/>
      </c:barChart>
      <c:catAx>
        <c:axId val="48920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23808"/>
        <c:crosses val="autoZero"/>
        <c:auto val="1"/>
        <c:lblAlgn val="ctr"/>
        <c:lblOffset val="100"/>
        <c:noMultiLvlLbl val="0"/>
      </c:catAx>
      <c:valAx>
        <c:axId val="48923808"/>
        <c:scaling>
          <c:orientation val="minMax"/>
        </c:scaling>
        <c:delete val="1"/>
        <c:axPos val="b"/>
        <c:numFmt formatCode="[$$-409]#,##0.00_ ;\-[$$-409]#,##0.00\ " sourceLinked="1"/>
        <c:majorTickMark val="out"/>
        <c:minorTickMark val="none"/>
        <c:tickLblPos val="nextTo"/>
        <c:crossAx val="4892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'Monetary Metrics Analysis'!$B$32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90D-4AE1-8240-5D552A85D0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0D-4AE1-8240-5D552A85D0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0D-4AE1-8240-5D552A85D01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211E457-3A36-4FFC-852D-DB42CB6BC72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0D-4AE1-8240-5D552A85D0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851A31-D76E-4F36-9579-ED60019C787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0D-4AE1-8240-5D552A85D01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D9FE2E-6570-4374-B0D2-DA19679F47A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0D-4AE1-8240-5D552A85D0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'Monetary Metrics Analysis'!$A$33:$A$35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'Monetary Metrics Analysis'!$B$33:$B$35</c:f>
              <c:numCache>
                <c:formatCode>[$$-409]#,##0.00_ ;\-[$$-409]#,##0.00\ </c:formatCode>
                <c:ptCount val="3"/>
                <c:pt idx="0">
                  <c:v>8244310</c:v>
                </c:pt>
                <c:pt idx="1">
                  <c:v>18432664.720000014</c:v>
                </c:pt>
                <c:pt idx="2">
                  <c:v>12319455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'Monetary Metrics Analysis'!$C$33:$C$35</c15:f>
                <c15:dlblRangeCache>
                  <c:ptCount val="3"/>
                  <c:pt idx="0">
                    <c:v>$8.2M</c:v>
                  </c:pt>
                  <c:pt idx="1">
                    <c:v>$18.4M</c:v>
                  </c:pt>
                  <c:pt idx="2">
                    <c:v>$12.3M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690D-4AE1-8240-5D552A85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13460304"/>
        <c:axId val="613459472"/>
        <c:extLst/>
      </c:barChart>
      <c:catAx>
        <c:axId val="61346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59472"/>
        <c:crosses val="autoZero"/>
        <c:auto val="1"/>
        <c:lblAlgn val="ctr"/>
        <c:lblOffset val="100"/>
        <c:noMultiLvlLbl val="0"/>
      </c:catAx>
      <c:valAx>
        <c:axId val="613459472"/>
        <c:scaling>
          <c:orientation val="minMax"/>
        </c:scaling>
        <c:delete val="1"/>
        <c:axPos val="b"/>
        <c:numFmt formatCode="[$$-409]#,##0.00_ ;\-[$$-409]#,##0.00\ " sourceLinked="1"/>
        <c:majorTickMark val="none"/>
        <c:minorTickMark val="none"/>
        <c:tickLblPos val="nextTo"/>
        <c:crossAx val="61346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'Count Analysis'!$B$20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92-4E13-A170-589F9ED413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92-4E13-A170-589F9ED413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92-4E13-A170-589F9ED413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92-4E13-A170-589F9ED413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92-4E13-A170-589F9ED413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92-4E13-A170-589F9ED413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92-4E13-A170-589F9ED413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92-4E13-A170-589F9ED4137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92-4E13-A170-589F9ED413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Analysis'!$A$21:$A$29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'Count Analysis'!$B$21:$B$29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792-4E13-A170-589F9ED41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60068848"/>
        <c:axId val="560071344"/>
      </c:barChart>
      <c:catAx>
        <c:axId val="56006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71344"/>
        <c:crosses val="autoZero"/>
        <c:auto val="1"/>
        <c:lblAlgn val="ctr"/>
        <c:lblOffset val="100"/>
        <c:noMultiLvlLbl val="0"/>
      </c:catAx>
      <c:valAx>
        <c:axId val="560071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00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Insurance Analytics Project Final.xlsx]Invoice Count Analysis!PT8_AccExecInvoice</c:name>
    <c:fmtId val="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'Invoice Count Analysis'!$B$3:$B$4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'Invoice Count Analysis'!$A$5:$A$16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'Invoice Count Analysis'!$B$5:$B$16</c:f>
              <c:numCache>
                <c:formatCode>General</c:formatCode>
                <c:ptCount val="11"/>
                <c:pt idx="1">
                  <c:v>2</c:v>
                </c:pt>
                <c:pt idx="3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C-4C19-8DB7-111007EA9204}"/>
            </c:ext>
          </c:extLst>
        </c:ser>
        <c:ser>
          <c:idx val="1"/>
          <c:order val="1"/>
          <c:tx>
            <c:strRef>
              <c:f>'Invoice Count Analysis'!$C$3:$C$4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'Invoice Count Analysis'!$A$5:$A$16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'Invoice Count Analysis'!$C$5:$C$16</c:f>
              <c:numCache>
                <c:formatCode>General</c:formatCode>
                <c:ptCount val="11"/>
                <c:pt idx="0">
                  <c:v>1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1D-49C0-BB6B-4D03E9B037DB}"/>
            </c:ext>
          </c:extLst>
        </c:ser>
        <c:ser>
          <c:idx val="2"/>
          <c:order val="2"/>
          <c:tx>
            <c:strRef>
              <c:f>'Invoice Count Analysis'!$D$3:$D$4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'Invoice Count Analysis'!$A$5:$A$16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'Invoice Count Analysis'!$D$5:$D$16</c:f>
              <c:numCache>
                <c:formatCode>General</c:formatCode>
                <c:ptCount val="11"/>
                <c:pt idx="2">
                  <c:v>3</c:v>
                </c:pt>
                <c:pt idx="4">
                  <c:v>3</c:v>
                </c:pt>
                <c:pt idx="8">
                  <c:v>15</c:v>
                </c:pt>
                <c:pt idx="9">
                  <c:v>18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1D-49C0-BB6B-4D03E9B037DB}"/>
            </c:ext>
          </c:extLst>
        </c:ser>
        <c:ser>
          <c:idx val="3"/>
          <c:order val="3"/>
          <c:tx>
            <c:strRef>
              <c:f>'Invoice Count Analysis'!$E$3:$E$4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'Invoice Count Analysis'!$A$5:$A$16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'Invoice Count Analysis'!$E$5:$E$16</c:f>
              <c:numCache>
                <c:formatCode>General</c:formatCode>
                <c:ptCount val="11"/>
                <c:pt idx="2">
                  <c:v>1</c:v>
                </c:pt>
                <c:pt idx="5">
                  <c:v>4</c:v>
                </c:pt>
                <c:pt idx="9">
                  <c:v>18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1D-49C0-BB6B-4D03E9B037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632364176"/>
        <c:axId val="632373744"/>
      </c:barChart>
      <c:catAx>
        <c:axId val="63236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73744"/>
        <c:crosses val="autoZero"/>
        <c:auto val="1"/>
        <c:lblAlgn val="ctr"/>
        <c:lblOffset val="100"/>
        <c:noMultiLvlLbl val="0"/>
      </c:catAx>
      <c:valAx>
        <c:axId val="632373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23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Insurance Analytics Project Final.xlsx]OppurtunityPolicy Analysis!PT9_OppPolicyRev</c:name>
    <c:fmtId val="6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74342268566621"/>
          <c:y val="6.1716178032398122E-2"/>
          <c:w val="0.60420680126263349"/>
          <c:h val="0.8765676439352038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'OppurtunityPolicy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8B-41DE-9E13-A5B9EB4CF9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8B-41DE-9E13-A5B9EB4CF9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8B-41DE-9E13-A5B9EB4CF9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8B-41DE-9E13-A5B9EB4CF92D}"/>
              </c:ext>
            </c:extLst>
          </c:dPt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'OppurtunityPolicy Analysis'!$A$4:$A$8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'OppurtunityPolicy Analysis'!$B$4:$B$8</c:f>
              <c:numCache>
                <c:formatCode>"₹"\ #,##0.00;#,##0.00\ \-"₹";"₹"\ #,##0.00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8B-41DE-9E13-A5B9EB4CF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2859680"/>
        <c:axId val="632860928"/>
      </c:barChart>
      <c:catAx>
        <c:axId val="63285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60928"/>
        <c:crosses val="autoZero"/>
        <c:auto val="1"/>
        <c:lblAlgn val="ctr"/>
        <c:lblOffset val="100"/>
        <c:noMultiLvlLbl val="0"/>
      </c:catAx>
      <c:valAx>
        <c:axId val="632860928"/>
        <c:scaling>
          <c:orientation val="minMax"/>
        </c:scaling>
        <c:delete val="1"/>
        <c:axPos val="b"/>
        <c:numFmt formatCode="&quot;₹&quot;\ #,##0.00;#,##0.00\ \-&quot;₹&quot;;&quot;₹&quot;\ #,##0.00" sourceLinked="1"/>
        <c:majorTickMark val="none"/>
        <c:minorTickMark val="none"/>
        <c:tickLblPos val="nextTo"/>
        <c:crossAx val="63285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Insurance Analytics Project Final.xlsx]Oppurtunity Analysis!PT11_ProductGrpOpp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Oppurtunity-Product</a:t>
            </a:r>
            <a:r>
              <a:rPr lang="en-US" b="1" baseline="0">
                <a:solidFill>
                  <a:srgbClr val="FF0000"/>
                </a:solidFill>
              </a:rPr>
              <a:t> Distribution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3.6944444444444474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'Oppurtunity Analysis'!$B$13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AA-4DA5-BC75-EDEF55161A2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AA-4DA5-BC75-EDEF55161A2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AA-4DA5-BC75-EDEF55161A2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AA-4DA5-BC75-EDEF55161A2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AA-4DA5-BC75-EDEF55161A2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AA-4DA5-BC75-EDEF55161A2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2AA-4DA5-BC75-EDEF55161A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'Oppurtunity Analysis'!$A$14:$A$21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'Oppurtunity Analysis'!$B$14:$B$21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AA-4DA5-BC75-EDEF55161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Insurance Analytics Project Final.xlsx]Open Oppurtunity Analysis!PT12_OpenOppPolicy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'Open Oppurtunity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4C-487E-90A8-619826E4C0F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4C-487E-90A8-619826E4C0F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4C-487E-90A8-619826E4C0F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4C-487E-90A8-619826E4C0FD}"/>
              </c:ext>
            </c:extLst>
          </c:dPt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'Open Oppurtunity Analysis'!$A$4:$A$8</c:f>
              <c:strCache>
                <c:ptCount val="4"/>
                <c:pt idx="0">
                  <c:v>DB -Mega Policy</c:v>
                </c:pt>
                <c:pt idx="1">
                  <c:v>EL-Group Mediclaim</c:v>
                </c:pt>
                <c:pt idx="2">
                  <c:v>CVP GMC</c:v>
                </c:pt>
                <c:pt idx="3">
                  <c:v>BE-Mega policy</c:v>
                </c:pt>
              </c:strCache>
            </c:strRef>
          </c:cat>
          <c:val>
            <c:numRef>
              <c:f>'Open Oppurtunity Analysis'!$B$4:$B$8</c:f>
              <c:numCache>
                <c:formatCode>"₹"\ #,##0.00;#,##0.00\ \-"₹";"₹"\ #,##0.00</c:formatCode>
                <c:ptCount val="4"/>
                <c:pt idx="0">
                  <c:v>400000</c:v>
                </c:pt>
                <c:pt idx="1">
                  <c:v>400000</c:v>
                </c:pt>
                <c:pt idx="2">
                  <c:v>350000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4C-487E-90A8-619826E4C0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-27"/>
        <c:axId val="620758432"/>
        <c:axId val="620775072"/>
      </c:barChart>
      <c:catAx>
        <c:axId val="6207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75072"/>
        <c:crosses val="autoZero"/>
        <c:auto val="1"/>
        <c:lblAlgn val="ctr"/>
        <c:lblOffset val="100"/>
        <c:noMultiLvlLbl val="0"/>
      </c:catAx>
      <c:valAx>
        <c:axId val="620775072"/>
        <c:scaling>
          <c:orientation val="minMax"/>
        </c:scaling>
        <c:delete val="1"/>
        <c:axPos val="l"/>
        <c:numFmt formatCode="&quot;₹&quot;\ #,##0.00;#,##0.00\ \-&quot;₹&quot;;&quot;₹&quot;\ #,##0.00" sourceLinked="1"/>
        <c:majorTickMark val="none"/>
        <c:minorTickMark val="none"/>
        <c:tickLblPos val="nextTo"/>
        <c:crossAx val="6207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44D032EE-278B-4493-96B4-105A13BCC3A7}">
          <cx:spPr>
            <a:effectLst>
              <a:softEdge rad="0"/>
            </a:effectLst>
          </cx:spPr>
          <cx:dataId val="0"/>
        </cx:series>
      </cx:plotAreaRegion>
      <cx:axis id="0">
        <cx:catScaling gapWidth="0"/>
        <cx:tickLabels/>
      </cx:axis>
    </cx:plotArea>
  </cx:chart>
  <cx:spPr>
    <a:ln>
      <a:solidFill>
        <a:schemeClr val="bg2">
          <a:lumMod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</xdr:row>
      <xdr:rowOff>1</xdr:rowOff>
    </xdr:from>
    <xdr:to>
      <xdr:col>12</xdr:col>
      <xdr:colOff>0</xdr:colOff>
      <xdr:row>13</xdr:row>
      <xdr:rowOff>1</xdr:rowOff>
    </xdr:to>
    <xdr:graphicFrame macro="">
      <xdr:nvGraphicFramePr>
        <xdr:cNvPr id="3" name="New Totals">
          <a:extLst>
            <a:ext uri="{FF2B5EF4-FFF2-40B4-BE49-F238E27FC236}">
              <a16:creationId xmlns:a16="http://schemas.microsoft.com/office/drawing/2014/main" id="{FAF15683-03DD-4897-8BC6-1AAD75536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3</xdr:row>
      <xdr:rowOff>1</xdr:rowOff>
    </xdr:from>
    <xdr:to>
      <xdr:col>5</xdr:col>
      <xdr:colOff>590550</xdr:colOff>
      <xdr:row>12</xdr:row>
      <xdr:rowOff>180975</xdr:rowOff>
    </xdr:to>
    <xdr:graphicFrame macro="">
      <xdr:nvGraphicFramePr>
        <xdr:cNvPr id="4" name="Cross Sell Totals">
          <a:extLst>
            <a:ext uri="{FF2B5EF4-FFF2-40B4-BE49-F238E27FC236}">
              <a16:creationId xmlns:a16="http://schemas.microsoft.com/office/drawing/2014/main" id="{99CBAEF3-DC68-4105-A744-AC27158CA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17</xdr:col>
      <xdr:colOff>600075</xdr:colOff>
      <xdr:row>12</xdr:row>
      <xdr:rowOff>180975</xdr:rowOff>
    </xdr:to>
    <xdr:graphicFrame macro="">
      <xdr:nvGraphicFramePr>
        <xdr:cNvPr id="5" name="Renewal TOtals">
          <a:extLst>
            <a:ext uri="{FF2B5EF4-FFF2-40B4-BE49-F238E27FC236}">
              <a16:creationId xmlns:a16="http://schemas.microsoft.com/office/drawing/2014/main" id="{FB32CFC8-05B2-49BE-9593-71FAE08C8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9530</xdr:colOff>
      <xdr:row>2</xdr:row>
      <xdr:rowOff>190499</xdr:rowOff>
    </xdr:from>
    <xdr:to>
      <xdr:col>0</xdr:col>
      <xdr:colOff>595315</xdr:colOff>
      <xdr:row>13</xdr:row>
      <xdr:rowOff>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3EFD30-9107-43B0-BAAE-0996A05A231D}"/>
            </a:ext>
          </a:extLst>
        </xdr:cNvPr>
        <xdr:cNvSpPr txBox="1"/>
      </xdr:nvSpPr>
      <xdr:spPr>
        <a:xfrm rot="16200000">
          <a:off x="-650079" y="1231108"/>
          <a:ext cx="1905004" cy="585785"/>
        </a:xfrm>
        <a:prstGeom prst="rect">
          <a:avLst/>
        </a:prstGeom>
        <a:solidFill>
          <a:srgbClr val="FF0000"/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>
              <a:solidFill>
                <a:schemeClr val="bg1"/>
              </a:solidFill>
            </a:rPr>
            <a:t>Cross Sell</a:t>
          </a:r>
        </a:p>
      </xdr:txBody>
    </xdr:sp>
    <xdr:clientData/>
  </xdr:twoCellAnchor>
  <xdr:twoCellAnchor>
    <xdr:from>
      <xdr:col>5</xdr:col>
      <xdr:colOff>561978</xdr:colOff>
      <xdr:row>2</xdr:row>
      <xdr:rowOff>190499</xdr:rowOff>
    </xdr:from>
    <xdr:to>
      <xdr:col>7</xdr:col>
      <xdr:colOff>0</xdr:colOff>
      <xdr:row>13</xdr:row>
      <xdr:rowOff>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5E9A7A0-39E2-4F0C-B276-BBFAD3E88750}"/>
            </a:ext>
          </a:extLst>
        </xdr:cNvPr>
        <xdr:cNvSpPr txBox="1"/>
      </xdr:nvSpPr>
      <xdr:spPr>
        <a:xfrm rot="16200000">
          <a:off x="2986087" y="1195390"/>
          <a:ext cx="1905003" cy="657222"/>
        </a:xfrm>
        <a:prstGeom prst="rect">
          <a:avLst/>
        </a:prstGeom>
        <a:solidFill>
          <a:srgbClr val="FF0000"/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600">
              <a:solidFill>
                <a:schemeClr val="bg1"/>
              </a:solidFill>
              <a:latin typeface="+mn-lt"/>
              <a:ea typeface="+mn-ea"/>
              <a:cs typeface="+mn-cs"/>
            </a:rPr>
            <a:t>New</a:t>
          </a:r>
        </a:p>
      </xdr:txBody>
    </xdr:sp>
    <xdr:clientData/>
  </xdr:twoCellAnchor>
  <xdr:twoCellAnchor>
    <xdr:from>
      <xdr:col>11</xdr:col>
      <xdr:colOff>581034</xdr:colOff>
      <xdr:row>3</xdr:row>
      <xdr:rowOff>0</xdr:rowOff>
    </xdr:from>
    <xdr:to>
      <xdr:col>13</xdr:col>
      <xdr:colOff>0</xdr:colOff>
      <xdr:row>13</xdr:row>
      <xdr:rowOff>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D6C244-7A9B-47B2-8508-AE3E8B2A5029}"/>
            </a:ext>
          </a:extLst>
        </xdr:cNvPr>
        <xdr:cNvSpPr txBox="1"/>
      </xdr:nvSpPr>
      <xdr:spPr>
        <a:xfrm rot="16200000">
          <a:off x="6653215" y="1204919"/>
          <a:ext cx="1905004" cy="638166"/>
        </a:xfrm>
        <a:prstGeom prst="rect">
          <a:avLst/>
        </a:prstGeom>
        <a:solidFill>
          <a:srgbClr val="FF0000"/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600">
              <a:solidFill>
                <a:schemeClr val="bg1"/>
              </a:solidFill>
              <a:latin typeface="+mn-lt"/>
              <a:ea typeface="+mn-ea"/>
              <a:cs typeface="+mn-cs"/>
            </a:rPr>
            <a:t>Renewal</a:t>
          </a:r>
        </a:p>
      </xdr:txBody>
    </xdr:sp>
    <xdr:clientData/>
  </xdr:twoCellAnchor>
  <xdr:twoCellAnchor>
    <xdr:from>
      <xdr:col>0</xdr:col>
      <xdr:colOff>1</xdr:colOff>
      <xdr:row>21</xdr:row>
      <xdr:rowOff>171451</xdr:rowOff>
    </xdr:from>
    <xdr:to>
      <xdr:col>6</xdr:col>
      <xdr:colOff>1</xdr:colOff>
      <xdr:row>31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A3D0CB-BD94-4774-AB4F-0A296FE98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593911</xdr:colOff>
      <xdr:row>18</xdr:row>
      <xdr:rowOff>1</xdr:rowOff>
    </xdr:from>
    <xdr:to>
      <xdr:col>12</xdr:col>
      <xdr:colOff>9524</xdr:colOff>
      <xdr:row>31</xdr:row>
      <xdr:rowOff>179294</xdr:rowOff>
    </xdr:to>
    <xdr:graphicFrame macro="">
      <xdr:nvGraphicFramePr>
        <xdr:cNvPr id="12" name="InvoiceCountBar">
          <a:extLst>
            <a:ext uri="{FF2B5EF4-FFF2-40B4-BE49-F238E27FC236}">
              <a16:creationId xmlns:a16="http://schemas.microsoft.com/office/drawing/2014/main" id="{B92E3A09-DDB7-4D34-9F0E-F96E85119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9524</xdr:colOff>
      <xdr:row>20</xdr:row>
      <xdr:rowOff>0</xdr:rowOff>
    </xdr:from>
    <xdr:to>
      <xdr:col>18</xdr:col>
      <xdr:colOff>11205</xdr:colOff>
      <xdr:row>31</xdr:row>
      <xdr:rowOff>179294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96EEB4-EFF4-4868-8867-E116D084B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</xdr:colOff>
      <xdr:row>34</xdr:row>
      <xdr:rowOff>1</xdr:rowOff>
    </xdr:from>
    <xdr:to>
      <xdr:col>4</xdr:col>
      <xdr:colOff>1</xdr:colOff>
      <xdr:row>43</xdr:row>
      <xdr:rowOff>44824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45FB19-68C3-4A69-ACBE-F6F1F33C6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" y="6477001"/>
              <a:ext cx="2438399" cy="17593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4481</xdr:colOff>
      <xdr:row>32</xdr:row>
      <xdr:rowOff>2</xdr:rowOff>
    </xdr:from>
    <xdr:to>
      <xdr:col>9</xdr:col>
      <xdr:colOff>0</xdr:colOff>
      <xdr:row>43</xdr:row>
      <xdr:rowOff>44824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D9DB871-3C51-4C64-AB42-ADD4D5B34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600635</xdr:colOff>
      <xdr:row>33</xdr:row>
      <xdr:rowOff>179294</xdr:rowOff>
    </xdr:from>
    <xdr:to>
      <xdr:col>17</xdr:col>
      <xdr:colOff>609599</xdr:colOff>
      <xdr:row>43</xdr:row>
      <xdr:rowOff>44824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8285656-787D-4E29-B956-8E9EE479F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59953707" backgroundQuery="1" createdVersion="7" refreshedVersion="7" minRefreshableVersion="3" recordCount="0" supportSubquery="1" supportAdvancedDrill="1" xr:uid="{D58FEEF0-6082-4292-AC79-9BEA63F98C91}">
  <cacheSource type="external" connectionId="12"/>
  <cacheFields count="3">
    <cacheField name="[Opportunity Data].[stage].[stage]" caption="stage" numFmtId="0" hierarchy="67" level="1">
      <sharedItems containsSemiMixedTypes="0" containsNonDate="0" containsString="0"/>
    </cacheField>
    <cacheField name="[Measures].[Sum of revenue_amount]" caption="Sum of revenue_amount" numFmtId="0" hierarchy="81" level="32767"/>
    <cacheField name="[Opportunity Data].[opportunity_name].[opportunity_name]" caption="opportunity_name" numFmtId="0" hierarchy="62" level="1">
      <sharedItems count="4">
        <s v="BE-Mega policy"/>
        <s v="CVP GMC"/>
        <s v="DB -Mega Policy"/>
        <s v="EL-Group Mediclaim"/>
      </sharedItems>
    </cacheField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2" memberValueDatatype="130" unbalanced="0">
      <fieldsUsage count="2">
        <fieldUsage x="-1"/>
        <fieldUsage x="2"/>
      </fieldsUsage>
    </cacheHierarchy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2" memberValueDatatype="130" unbalanced="0">
      <fieldsUsage count="2">
        <fieldUsage x="-1"/>
        <fieldUsage x="0"/>
      </fieldsUsage>
    </cacheHierarchy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0763892" backgroundQuery="1" createdVersion="7" refreshedVersion="7" minRefreshableVersion="3" recordCount="0" supportSubquery="1" supportAdvancedDrill="1" xr:uid="{B2784E4C-7DBD-4744-BE22-24D600DD98C0}">
  <cacheSource type="external" connectionId="12"/>
  <cacheFields count="2">
    <cacheField name="[Opportunity Data].[stage].[stage]" caption="stage" numFmtId="0" hierarchy="67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81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2" memberValueDatatype="130" unbalanced="0">
      <fieldsUsage count="2">
        <fieldUsage x="-1"/>
        <fieldUsage x="0"/>
      </fieldsUsage>
    </cacheHierarchy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4120371" backgroundQuery="1" createdVersion="7" refreshedVersion="7" minRefreshableVersion="3" recordCount="0" supportSubquery="1" supportAdvancedDrill="1" xr:uid="{EE8687FB-4AEF-42E9-BEFE-417CA92BCB5C}">
  <cacheSource type="external" connectionId="12"/>
  <cacheFields count="2">
    <cacheField name="[Opportunity Data].[stage].[stage]" caption="stage" numFmtId="0" hierarchy="67" level="1">
      <sharedItems containsSemiMixedTypes="0" containsNonDate="0" containsString="0"/>
    </cacheField>
    <cacheField name="[Measures].[Count of opportunity_id]" caption="Count of opportunity_id" numFmtId="0" hierarchy="82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2" memberValueDatatype="130" unbalanced="0">
      <fieldsUsage count="2">
        <fieldUsage x="-1"/>
        <fieldUsage x="0"/>
      </fieldsUsage>
    </cacheHierarchy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4583333" backgroundQuery="1" createdVersion="7" refreshedVersion="7" minRefreshableVersion="3" recordCount="0" supportSubquery="1" supportAdvancedDrill="1" xr:uid="{7BC54FC5-EBCC-45A0-884E-73A3EE8077FE}">
  <cacheSource type="external" connectionId="12"/>
  <cacheFields count="1">
    <cacheField name="[Measures].[Count of opportunity_id]" caption="Count of opportunity_id" numFmtId="0" hierarchy="82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5509257" backgroundQuery="1" createdVersion="7" refreshedVersion="7" minRefreshableVersion="3" recordCount="0" supportSubquery="1" supportAdvancedDrill="1" xr:uid="{DB1C24D4-17BA-467E-96A4-7C19660C6586}">
  <cacheSource type="external" connectionId="12"/>
  <cacheFields count="2">
    <cacheField name="[Meeting Data].[meeting_date (Year)].[meeting_date (Year)]" caption="meeting_date (Year)" numFmtId="0" hierarchy="58" level="1">
      <sharedItems count="2">
        <s v="2019"/>
        <s v="2020"/>
      </sharedItems>
    </cacheField>
    <cacheField name="[Measures].[Count of meeting_id]" caption="Count of meeting_id" numFmtId="0" hierarchy="79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2" memberValueDatatype="130" unbalanced="0">
      <fieldsUsage count="2">
        <fieldUsage x="-1"/>
        <fieldUsage x="0"/>
      </fieldsUsage>
    </cacheHierarchy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6319442" backgroundQuery="1" createdVersion="7" refreshedVersion="7" minRefreshableVersion="3" recordCount="0" supportSubquery="1" supportAdvancedDrill="1" xr:uid="{3B88266E-0EE9-4FC4-8BD6-F2B9FEBDEE3C}">
  <cacheSource type="external" connectionId="12"/>
  <cacheFields count="2">
    <cacheField name="[Employee Data].[emp_name].[emp_name]" caption="emp_name" numFmtId="0" hierarchy="30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  <cacheField name="[Measures].[Count of meeting_id]" caption="Count of meeting_id" numFmtId="0" hierarchy="79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2" memberValueDatatype="130" unbalanced="0">
      <fieldsUsage count="2">
        <fieldUsage x="-1"/>
        <fieldUsage x="0"/>
      </fieldsUsage>
    </cacheHierarchy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7245373" backgroundQuery="1" createdVersion="7" refreshedVersion="7" minRefreshableVersion="3" recordCount="0" supportSubquery="1" supportAdvancedDrill="1" xr:uid="{BB8A99DA-5037-417A-AB93-C5DAD334BF9C}">
  <cacheSource type="external" connectionId="12"/>
  <cacheFields count="2">
    <cacheField name="[Measures].[Sum of invoice_amount]" caption="Sum of invoice_amount" numFmtId="0" hierarchy="78" level="32767"/>
    <cacheField name="[Income Class].[income_class].[income_class]" caption="income_class" numFmtId="0" hierarchy="42" level="1">
      <sharedItems containsBlank="1" count="4">
        <s v="Cross Sell"/>
        <s v="New"/>
        <s v="Renewal"/>
        <m/>
      </sharedItems>
    </cacheField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2" memberValueDatatype="130" unbalanced="0">
      <fieldsUsage count="2">
        <fieldUsage x="-1"/>
        <fieldUsage x="1"/>
      </fieldsUsage>
    </cacheHierarchy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8287036" backgroundQuery="1" createdVersion="7" refreshedVersion="7" minRefreshableVersion="3" recordCount="0" supportSubquery="1" supportAdvancedDrill="1" xr:uid="{97529049-E6B9-46A4-9ED6-C888A4DCF395}">
  <cacheSource type="external" connectionId="12"/>
  <cacheFields count="3">
    <cacheField name="[Measures].[Sum of new_budget]" caption="Sum of new_budget" numFmtId="0" hierarchy="73" level="32767"/>
    <cacheField name="[Measures].[Sum of cross-sell_budget]" caption="Sum of cross-sell_budget" numFmtId="0" hierarchy="74" level="32767"/>
    <cacheField name="[Measures].[Sum of renewal_budget]" caption="Sum of renewal_budget" numFmtId="0" hierarchy="75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5.841169328705" backgroundQuery="1" createdVersion="7" refreshedVersion="7" minRefreshableVersion="3" recordCount="0" supportSubquery="1" supportAdvancedDrill="1" xr:uid="{2E47EA20-DB91-4300-A09A-0101DD3FDF51}">
  <cacheSource type="external" connectionId="12"/>
  <cacheFields count="3">
    <cacheField name="[Income Class].[income_class].[income_class]" caption="income_class" numFmtId="0" hierarchy="42" level="1">
      <sharedItems containsBlank="1" count="4">
        <s v="Cross Sell"/>
        <s v="New"/>
        <s v="Renewal"/>
        <m/>
      </sharedItems>
    </cacheField>
    <cacheField name="[Measures].[Sum of brokerage_amount]" caption="Sum of brokerage_amount" numFmtId="0" hierarchy="76" level="32767"/>
    <cacheField name="[Measures].[Sum of fee_amount]" caption="Sum of fee_amount" numFmtId="0" hierarchy="77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2" memberValueDatatype="130" unbalanced="0">
      <fieldsUsage count="2">
        <fieldUsage x="-1"/>
        <fieldUsage x="0"/>
      </fieldsUsage>
    </cacheHierarchy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6.80771296296" backgroundQuery="1" createdVersion="7" refreshedVersion="7" minRefreshableVersion="3" recordCount="0" supportSubquery="1" supportAdvancedDrill="1" xr:uid="{5C2D642E-1508-4DB6-8C62-B510C610AD54}">
  <cacheSource type="external" connectionId="12"/>
  <cacheFields count="3">
    <cacheField name="[Employee Data].[emp_name].[emp_name]" caption="emp_name" numFmtId="0" hierarchy="30" level="1">
      <sharedItems count="11">
        <s v="Abhinav Shivam"/>
        <s v="Animesh Rawat"/>
        <s v="Ankita Shah"/>
        <s v="Divya Dhingra"/>
        <s v="Gautam Murkunde"/>
        <s v="Mark"/>
        <s v="Neel Jain"/>
        <s v="Shloka Shelat"/>
        <s v="Shobhit Agarwal"/>
        <s v="Vidit Shah"/>
        <s v="Vinay"/>
      </sharedItems>
    </cacheField>
    <cacheField name="[Income Class].[income_class].[income_class]" caption="income_class" numFmtId="0" hierarchy="42" level="1">
      <sharedItems containsBlank="1" count="4">
        <s v="Cross Sell"/>
        <s v="New"/>
        <s v="Renewal"/>
        <m/>
      </sharedItems>
    </cacheField>
    <cacheField name="[Measures].[Count of invoice_id]" caption="Count of invoice_id" numFmtId="0" hierarchy="80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2" memberValueDatatype="130" unbalanced="0">
      <fieldsUsage count="2">
        <fieldUsage x="-1"/>
        <fieldUsage x="0"/>
      </fieldsUsage>
    </cacheHierarchy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2" memberValueDatatype="130" unbalanced="0">
      <fieldsUsage count="2">
        <fieldUsage x="-1"/>
        <fieldUsage x="1"/>
      </fieldsUsage>
    </cacheHierarchy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6.80814872685" backgroundQuery="1" createdVersion="7" refreshedVersion="7" minRefreshableVersion="3" recordCount="0" supportSubquery="1" supportAdvancedDrill="1" xr:uid="{9DDC2CB9-1224-4D0F-8E77-060FD5569686}">
  <cacheSource type="external" connectionId="12"/>
  <cacheFields count="2">
    <cacheField name="[Measures].[Sum of revenue_amount]" caption="Sum of revenue_amount" numFmtId="0" hierarchy="81" level="32767"/>
    <cacheField name="[Opportunity Data].[opportunity_name].[opportunity_name]" caption="opportunity_name" numFmtId="0" hierarchy="62" level="1">
      <sharedItems count="4">
        <s v="CVP GMC"/>
        <s v="DB -Mega Policy"/>
        <s v="EL-Group Mediclaim"/>
        <s v="Fire"/>
      </sharedItems>
    </cacheField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2" memberValueDatatype="130" unbalanced="0">
      <fieldsUsage count="2">
        <fieldUsage x="-1"/>
        <fieldUsage x="1"/>
      </fieldsUsage>
    </cacheHierarchy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0" memberValueDatatype="130" unbalanced="0"/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le Bathija" refreshedDate="45666.808288194443" backgroundQuery="1" createdVersion="7" refreshedVersion="7" minRefreshableVersion="3" recordCount="0" supportSubquery="1" supportAdvancedDrill="1" xr:uid="{DAF309F8-23A5-472B-A005-F63D926624F2}">
  <cacheSource type="external" connectionId="12"/>
  <cacheFields count="2">
    <cacheField name="[Opportunity Data].[product_group].[product_group]" caption="product_group" numFmtId="0" hierarchy="69" level="1">
      <sharedItems count="7">
        <s v="Employee Benefits"/>
        <s v="Engineering"/>
        <s v="Fire"/>
        <s v="Liability"/>
        <s v="Marine"/>
        <s v="Miscellaneous"/>
        <s v="Terrorism"/>
      </sharedItems>
    </cacheField>
    <cacheField name="[Measures].[Count of opportunity_id]" caption="Count of opportunity_id" numFmtId="0" hierarchy="82" level="32767"/>
  </cacheFields>
  <cacheHierarchies count="98">
    <cacheHierarchy uniqueName="[Additional Employee List 1].[employee_id]" caption="employee_id" attribute="1" defaultMemberUniqueName="[Additional Employee List 1].[employee_id].[All]" allUniqueName="[Additional Employee List 1].[employee_id].[All]" dimensionUniqueName="[Additional Employee List 1]" displayFolder="" count="0" memberValueDatatype="130" unbalanced="0"/>
    <cacheHierarchy uniqueName="[Additional Employee List 1].[emp_name]" caption="emp_name" attribute="1" defaultMemberUniqueName="[Additional Employee List 1].[emp_name].[All]" allUniqueName="[Additional Employee List 1].[emp_name].[All]" dimensionUniqueName="[Additional Employee List 1]" displayFolder="" count="0" memberValueDatatype="130" unbalanced="0"/>
    <cacheHierarchy uniqueName="[Additional Employee List 1].[branch]" caption="branch" attribute="1" defaultMemberUniqueName="[Additional Employee List 1].[branch].[All]" allUniqueName="[Additional Employee List 1].[branch].[All]" dimensionUniqueName="[Additional Employee List 1]" displayFolder="" count="0" memberValueDatatype="130" unbalanced="0"/>
    <cacheHierarchy uniqueName="[Additional Employee List 3].[employee_id]" caption="employee_id" attribute="1" defaultMemberUniqueName="[Additional Employee List 3].[employee_id].[All]" allUniqueName="[Additional Employee List 3].[employee_id].[All]" dimensionUniqueName="[Additional Employee List 3]" displayFolder="" count="0" memberValueDatatype="130" unbalanced="0"/>
    <cacheHierarchy uniqueName="[Additional Employee List 3].[emp_name]" caption="emp_name" attribute="1" defaultMemberUniqueName="[Additional Employee List 3].[emp_name].[All]" allUniqueName="[Additional Employee List 3].[emp_name].[All]" dimensionUniqueName="[Additional Employee List 3]" displayFolder="" count="0" memberValueDatatype="130" unbalanced="0"/>
    <cacheHierarchy uniqueName="[Additional Employee List 3].[branch]" caption="branch" attribute="1" defaultMemberUniqueName="[Additional Employee List 3].[branch].[All]" allUniqueName="[Additional Employee List 3].[branch].[All]" dimensionUniqueName="[Additional Employee List 3]" displayFolder="" count="0" memberValueDatatype="130" unbalanced="0"/>
    <cacheHierarchy uniqueName="[Additional Emplyee List 2].[employee_id]" caption="employee_id" attribute="1" defaultMemberUniqueName="[Additional Emplyee List 2].[employee_id].[All]" allUniqueName="[Additional Emplyee List 2].[employee_id].[All]" dimensionUniqueName="[Additional Emplyee List 2]" displayFolder="" count="0" memberValueDatatype="130" unbalanced="0"/>
    <cacheHierarchy uniqueName="[Additional Emplyee List 2].[emp_name]" caption="emp_name" attribute="1" defaultMemberUniqueName="[Additional Emplyee List 2].[emp_name].[All]" allUniqueName="[Additional Emplyee List 2].[emp_name].[All]" dimensionUniqueName="[Additional Emplyee List 2]" displayFolder="" count="0" memberValueDatatype="130" unbalanced="0"/>
    <cacheHierarchy uniqueName="[Additional Emplyee List 2].[branch]" caption="branch" attribute="1" defaultMemberUniqueName="[Additional Emplyee List 2].[branch].[All]" allUniqueName="[Additional Emplyee List 2].[branch].[All]" dimensionUniqueName="[Additional Emplyee List 2]" displayFolder="" count="0" memberValueDatatype="130" unbalanced="0"/>
    <cacheHierarchy uniqueName="[Brokerage Data].[brokerage_id]" caption="brokerage_id" attribute="1" defaultMemberUniqueName="[Brokerage Data].[brokerage_id].[All]" allUniqueName="[Brokerage Data].[brokerage_id].[All]" dimensionUniqueName="[Brokerage Data]" displayFolder="" count="0" memberValueDatatype="130" unbalanced="0"/>
    <cacheHierarchy uniqueName="[Brokerage Data].[client_name]" caption="client_name" attribute="1" defaultMemberUniqueName="[Brokerage Data].[client_name].[All]" allUniqueName="[Brokerage Data].[client_name].[All]" dimensionUniqueName="[Brokerage Data]" displayFolder="" count="0" memberValueDatatype="130" unbalanced="0"/>
    <cacheHierarchy uniqueName="[Brokerage Data].[policy_number]" caption="policy_number" attribute="1" defaultMemberUniqueName="[Brokerage Data].[policy_number].[All]" allUniqueName="[Brokerage Data].[policy_number].[All]" dimensionUniqueName="[Brokerage Data]" displayFolder="" count="0" memberValueDatatype="130" unbalanced="0"/>
    <cacheHierarchy uniqueName="[Brokerage Data].[policy_status]" caption="policy_status" attribute="1" defaultMemberUniqueName="[Brokerage Data].[policy_status].[All]" allUniqueName="[Brokerage Data].[policy_status].[All]" dimensionUniqueName="[Brokerage Data]" displayFolder="" count="0" memberValueDatatype="130" unbalanced="0"/>
    <cacheHierarchy uniqueName="[Brokerage Data].[policy_start_date]" caption="policy_start_date" attribute="1" time="1" defaultMemberUniqueName="[Brokerage Data].[policy_start_date].[All]" allUniqueName="[Brokerage Data].[policy_start_date].[All]" dimensionUniqueName="[Brokerage Data]" displayFolder="" count="0" memberValueDatatype="7" unbalanced="0"/>
    <cacheHierarchy uniqueName="[Brokerage Data].[policy_end_date]" caption="policy_end_date" attribute="1" time="1" defaultMemberUniqueName="[Brokerage Data].[policy_end_date].[All]" allUniqueName="[Brokerage Data].[policy_end_date].[All]" dimensionUniqueName="[Brokerage Data]" displayFolder="" count="0" memberValueDatatype="7" unbalanced="0"/>
    <cacheHierarchy uniqueName="[Brokerage Data].[product_group]" caption="product_group" attribute="1" defaultMemberUniqueName="[Brokerage Data].[product_group].[All]" allUniqueName="[Brokerage Data].[product_group].[All]" dimensionUniqueName="[Brokerage Data]" displayFolder="" count="0" memberValueDatatype="130" unbalanced="0"/>
    <cacheHierarchy uniqueName="[Brokerage Data].[solution_group]" caption="solution_group" attribute="1" defaultMemberUniqueName="[Brokerage Data].[solution_group].[All]" allUniqueName="[Brokerage Data].[solution_group].[All]" dimensionUniqueName="[Brokerage Data]" displayFolder="" count="0" memberValueDatatype="130" unbalanced="0"/>
    <cacheHierarchy uniqueName="[Brokerage Data].[employee_id]" caption="employee_id" attribute="1" defaultMemberUniqueName="[Brokerage Data].[employee_id].[All]" allUniqueName="[Brokerage Data].[employee_id].[All]" dimensionUniqueName="[Brokerage Data]" displayFolder="" count="0" memberValueDatatype="130" unbalanced="0"/>
    <cacheHierarchy uniqueName="[Brokerage Data].[class_id]" caption="class_id" attribute="1" defaultMemberUniqueName="[Brokerage Data].[class_id].[All]" allUniqueName="[Brokerage Data].[class_id].[All]" dimensionUniqueName="[Brokerage Data]" displayFolder="" count="0" memberValueDatatype="130" unbalanced="0"/>
    <cacheHierarchy uniqueName="[Brokerage Data].[brokerage_amount]" caption="brokerage_amount" attribute="1" defaultMemberUniqueName="[Brokerage Data].[brokerage_amount].[All]" allUniqueName="[Brokerage Data].[brokerage_amount].[All]" dimensionUniqueName="[Brokerage Data]" displayFolder="" count="0" memberValueDatatype="5" unbalanced="0"/>
    <cacheHierarchy uniqueName="[Brokerage Data].[income_due_date]" caption="income_due_date" attribute="1" time="1" defaultMemberUniqueName="[Brokerage Data].[income_due_date].[All]" allUniqueName="[Brokerage Data].[income_due_date].[All]" dimensionUniqueName="[Brokerage Data]" displayFolder="" count="0" memberValueDatatype="7" unbalanced="0"/>
    <cacheHierarchy uniqueName="[Brokerage Data].[revenue_transaction_type]" caption="revenue_transaction_type" attribute="1" defaultMemberUniqueName="[Brokerage Data].[revenue_transaction_type].[All]" allUniqueName="[Brokerage Data].[revenue_transaction_type].[All]" dimensionUniqueName="[Brokerage Data]" displayFolder="" count="0" memberValueDatatype="130" unbalanced="0"/>
    <cacheHierarchy uniqueName="[Brokerage Data].[renewal_status]" caption="renewal_status" attribute="1" defaultMemberUniqueName="[Brokerage Data].[renewal_status].[All]" allUniqueName="[Brokerage Data].[renewal_status].[All]" dimensionUniqueName="[Brokerage Data]" displayFolder="" count="0" memberValueDatatype="130" unbalanced="0"/>
    <cacheHierarchy uniqueName="[Brokerage Data].[last_updated_date]" caption="last_updated_date" attribute="1" time="1" defaultMemberUniqueName="[Brokerage Data].[last_updated_date].[All]" allUniqueName="[Brokerage Data].[last_updated_date].[All]" dimensionUniqueName="[Brokerage Data]" displayFolder="" count="0" memberValueDatatype="7" unbalanced="0"/>
    <cacheHierarchy uniqueName="[Brokerage Data].[new_brokerage_amt]" caption="new_brokerage_amt" attribute="1" defaultMemberUniqueName="[Brokerage Data].[new_brokerage_amt].[All]" allUniqueName="[Brokerage Data].[new_brokerage_amt].[All]" dimensionUniqueName="[Brokerage Data]" displayFolder="" count="0" memberValueDatatype="5" unbalanced="0"/>
    <cacheHierarchy uniqueName="[Budget  Target  Data].[employee_id]" caption="employee_id" attribute="1" defaultMemberUniqueName="[Budget  Target  Data].[employee_id].[All]" allUniqueName="[Budget  Target  Data].[employee_id].[All]" dimensionUniqueName="[Budget  Target  Data]" displayFolder="" count="0" memberValueDatatype="130" unbalanced="0"/>
    <cacheHierarchy uniqueName="[Budget  Target  Data].[new_budget]" caption="new_budget" attribute="1" defaultMemberUniqueName="[Budget  Target  Data].[new_budget].[All]" allUniqueName="[Budget  Target  Data].[new_budget].[All]" dimensionUniqueName="[Budget  Target  Data]" displayFolder="" count="0" memberValueDatatype="6" unbalanced="0"/>
    <cacheHierarchy uniqueName="[Budget  Target  Data].[cross-sell_budget]" caption="cross-sell_budget" attribute="1" defaultMemberUniqueName="[Budget  Target  Data].[cross-sell_budget].[All]" allUniqueName="[Budget  Target  Data].[cross-sell_budget].[All]" dimensionUniqueName="[Budget  Target  Data]" displayFolder="" count="0" memberValueDatatype="6" unbalanced="0"/>
    <cacheHierarchy uniqueName="[Budget  Target  Data].[renewal_budget]" caption="renewal_budget" attribute="1" defaultMemberUniqueName="[Budget  Target  Data].[renewal_budget].[All]" allUniqueName="[Budget  Target  Data].[renewal_budget].[All]" dimensionUniqueName="[Budget  Target  Data]" displayFolder="" count="0" memberValueDatatype="6" unbalanced="0"/>
    <cacheHierarchy uniqueName="[Employee Data].[employee_id]" caption="employee_id" attribute="1" defaultMemberUniqueName="[Employee Data].[employee_id].[All]" allUniqueName="[Employee Data].[employee_id].[All]" dimensionUniqueName="[Employee Data]" displayFolder="" count="0" memberValueDatatype="130" unbalanced="0"/>
    <cacheHierarchy uniqueName="[Employee Data].[emp_name]" caption="emp_name" attribute="1" defaultMemberUniqueName="[Employee Data].[emp_name].[All]" allUniqueName="[Employee Data].[emp_name].[All]" dimensionUniqueName="[Employee Data]" displayFolder="" count="0" memberValueDatatype="130" unbalanced="0"/>
    <cacheHierarchy uniqueName="[Employee Data].[branch]" caption="branch" attribute="1" defaultMemberUniqueName="[Employee Data].[branch].[All]" allUniqueName="[Employee Data].[branch].[All]" dimensionUniqueName="[Employee Data]" displayFolder="" count="0" memberValueDatatype="130" unbalanced="0"/>
    <cacheHierarchy uniqueName="[Employee Data].[new_emp_role]" caption="new_emp_role" attribute="1" defaultMemberUniqueName="[Employee Data].[new_emp_role].[All]" allUniqueName="[Employee Data].[new_emp_role].[All]" dimensionUniqueName="[Employee Data]" displayFolder="" count="0" memberValueDatatype="130" unbalanced="0"/>
    <cacheHierarchy uniqueName="[Fees Data].[fee_id]" caption="fee_id" attribute="1" defaultMemberUniqueName="[Fees Data].[fee_id].[All]" allUniqueName="[Fees Data].[fee_id].[All]" dimensionUniqueName="[Fees Data]" displayFolder="" count="0" memberValueDatatype="130" unbalanced="0"/>
    <cacheHierarchy uniqueName="[Fees Data].[client_name]" caption="client_name" attribute="1" defaultMemberUniqueName="[Fees Data].[client_name].[All]" allUniqueName="[Fees Data].[client_name].[All]" dimensionUniqueName="[Fees Data]" displayFolder="" count="0" memberValueDatatype="130" unbalanced="0"/>
    <cacheHierarchy uniqueName="[Fees Data].[employee_id]" caption="employee_id" attribute="1" defaultMemberUniqueName="[Fees Data].[employee_id].[All]" allUniqueName="[Fees Data].[employee_id].[All]" dimensionUniqueName="[Fees Data]" displayFolder="" count="0" memberValueDatatype="130" unbalanced="0"/>
    <cacheHierarchy uniqueName="[Fees Data].[solution_group]" caption="solution_group" attribute="1" defaultMemberUniqueName="[Fees Data].[solution_group].[All]" allUniqueName="[Fees Data].[solution_group].[All]" dimensionUniqueName="[Fees Data]" displayFolder="" count="0" memberValueDatatype="130" unbalanced="0"/>
    <cacheHierarchy uniqueName="[Fees Data].[class_id]" caption="class_id" attribute="1" defaultMemberUniqueName="[Fees Data].[class_id].[All]" allUniqueName="[Fees Data].[class_id].[All]" dimensionUniqueName="[Fees Data]" displayFolder="" count="0" memberValueDatatype="130" unbalanced="0"/>
    <cacheHierarchy uniqueName="[Fees Data].[fee_amount]" caption="fee_amount" attribute="1" defaultMemberUniqueName="[Fees Data].[fee_amount].[All]" allUniqueName="[Fees Data].[fee_amount].[All]" dimensionUniqueName="[Fees Data]" displayFolder="" count="0" memberValueDatatype="5" unbalanced="0"/>
    <cacheHierarchy uniqueName="[Fees Data].[income_due_date]" caption="income_due_date" attribute="1" time="1" defaultMemberUniqueName="[Fees Data].[income_due_date].[All]" allUniqueName="[Fees Data].[income_due_date].[All]" dimensionUniqueName="[Fees Data]" displayFolder="" count="0" memberValueDatatype="7" unbalanced="0"/>
    <cacheHierarchy uniqueName="[Fees Data].[revenue_transaction_type]" caption="revenue_transaction_type" attribute="1" defaultMemberUniqueName="[Fees Data].[revenue_transaction_type].[All]" allUniqueName="[Fees Data].[revenue_transaction_type].[All]" dimensionUniqueName="[Fees Data]" displayFolder="" count="0" memberValueDatatype="130" unbalanced="0"/>
    <cacheHierarchy uniqueName="[Income Class].[class_id]" caption="class_id" attribute="1" defaultMemberUniqueName="[Income Class].[class_id].[All]" allUniqueName="[Income Class].[class_id].[All]" dimensionUniqueName="[Income Class]" displayFolder="" count="0" memberValueDatatype="130" unbalanced="0"/>
    <cacheHierarchy uniqueName="[Income Class].[income_class]" caption="income_class" attribute="1" defaultMemberUniqueName="[Income Class].[income_class].[All]" allUniqueName="[Income Class].[income_class].[All]" dimensionUniqueName="[Income Class]" displayFolder="" count="0" memberValueDatatype="130" unbalanced="0"/>
    <cacheHierarchy uniqueName="[Invoice Data].[invoice_id]" caption="invoice_id" attribute="1" defaultMemberUniqueName="[Invoice Data].[invoice_id].[All]" allUniqueName="[Invoice Data].[invoice_id].[All]" dimensionUniqueName="[Invoice Data]" displayFolder="" count="0" memberValueDatatype="130" unbalanced="0"/>
    <cacheHierarchy uniqueName="[Invoice Data].[invoice_number]" caption="invoice_number" attribute="1" defaultMemberUniqueName="[Invoice Data].[invoice_number].[All]" allUniqueName="[Invoice Data].[invoice_number].[All]" dimensionUniqueName="[Invoice Data]" displayFolder="" count="0" memberValueDatatype="20" unbalanced="0"/>
    <cacheHierarchy uniqueName="[Invoice Data].[invoice_date]" caption="invoice_date" attribute="1" time="1" defaultMemberUniqueName="[Invoice Data].[invoice_date].[All]" allUniqueName="[Invoice Data].[invoice_date].[All]" dimensionUniqueName="[Invoice Data]" displayFolder="" count="0" memberValueDatatype="7" unbalanced="0"/>
    <cacheHierarchy uniqueName="[Invoice Data].[client_name]" caption="client_name" attribute="1" defaultMemberUniqueName="[Invoice Data].[client_name].[All]" allUniqueName="[Invoice Data].[client_name].[All]" dimensionUniqueName="[Invoice Data]" displayFolder="" count="0" memberValueDatatype="130" unbalanced="0"/>
    <cacheHierarchy uniqueName="[Invoice Data].[policy_number]" caption="policy_number" attribute="1" defaultMemberUniqueName="[Invoice Data].[policy_number].[All]" allUniqueName="[Invoice Data].[policy_number].[All]" dimensionUniqueName="[Invoice Data]" displayFolder="" count="0" memberValueDatatype="130" unbalanced="0"/>
    <cacheHierarchy uniqueName="[Invoice Data].[revenue_transaction_type]" caption="revenue_transaction_type" attribute="1" defaultMemberUniqueName="[Invoice Data].[revenue_transaction_type].[All]" allUniqueName="[Invoice Data].[revenue_transaction_type].[All]" dimensionUniqueName="[Invoice Data]" displayFolder="" count="0" memberValueDatatype="130" unbalanced="0"/>
    <cacheHierarchy uniqueName="[Invoice Data].[solution_group]" caption="solution_group" attribute="1" defaultMemberUniqueName="[Invoice Data].[solution_group].[All]" allUniqueName="[Invoice Data].[solution_group].[All]" dimensionUniqueName="[Invoice Data]" displayFolder="" count="0" memberValueDatatype="130" unbalanced="0"/>
    <cacheHierarchy uniqueName="[Invoice Data].[emplyee_id]" caption="emplyee_id" attribute="1" defaultMemberUniqueName="[Invoice Data].[emplyee_id].[All]" allUniqueName="[Invoice Data].[emplyee_id].[All]" dimensionUniqueName="[Invoice Data]" displayFolder="" count="0" memberValueDatatype="130" unbalanced="0"/>
    <cacheHierarchy uniqueName="[Invoice Data].[class_id]" caption="class_id" attribute="1" defaultMemberUniqueName="[Invoice Data].[class_id].[All]" allUniqueName="[Invoice Data].[class_id].[All]" dimensionUniqueName="[Invoice Data]" displayFolder="" count="0" memberValueDatatype="130" unbalanced="0"/>
    <cacheHierarchy uniqueName="[Invoice Data].[invoice_amount]" caption="invoice_amount" attribute="1" defaultMemberUniqueName="[Invoice Data].[invoice_amount].[All]" allUniqueName="[Invoice Data].[invoice_amount].[All]" dimensionUniqueName="[Invoice Data]" displayFolder="" count="0" memberValueDatatype="5" unbalanced="0"/>
    <cacheHierarchy uniqueName="[Invoice Data].[income_due_date]" caption="income_due_date" attribute="1" time="1" defaultMemberUniqueName="[Invoice Data].[income_due_date].[All]" allUniqueName="[Invoice Data].[income_due_date].[All]" dimensionUniqueName="[Invoice Data]" displayFolder="" count="0" memberValueDatatype="7" unbalanced="0"/>
    <cacheHierarchy uniqueName="[Meeting Data].[meeting_id]" caption="meeting_id" attribute="1" defaultMemberUniqueName="[Meeting Data].[meeting_id].[All]" allUniqueName="[Meeting Data].[meeting_id].[All]" dimensionUniqueName="[Meeting Data]" displayFolder="" count="0" memberValueDatatype="130" unbalanced="0"/>
    <cacheHierarchy uniqueName="[Meeting Data].[emp_id]" caption="emp_id" attribute="1" defaultMemberUniqueName="[Meeting Data].[emp_id].[All]" allUniqueName="[Meeting Data].[emp_id].[All]" dimensionUniqueName="[Meeting Data]" displayFolder="" count="0" memberValueDatatype="130" unbalanced="0"/>
    <cacheHierarchy uniqueName="[Meeting Data].[global_attendees]" caption="global_attendees" attribute="1" defaultMemberUniqueName="[Meeting Data].[global_attendees].[All]" allUniqueName="[Meeting Data].[global_attendees].[All]" dimensionUniqueName="[Meeting Data]" displayFolder="" count="0" memberValueDatatype="130" unbalanced="0"/>
    <cacheHierarchy uniqueName="[Meeting Data].[meeting_date]" caption="meeting_date" attribute="1" time="1" defaultMemberUniqueName="[Meeting Data].[meeting_date].[All]" allUniqueName="[Meeting Data].[meeting_date].[All]" dimensionUniqueName="[Meeting Data]" displayFolder="" count="0" memberValueDatatype="7" unbalanced="0"/>
    <cacheHierarchy uniqueName="[Meeting Data].[meeting_date (Year)]" caption="meeting_date (Year)" attribute="1" defaultMemberUniqueName="[Meeting Data].[meeting_date (Year)].[All]" allUniqueName="[Meeting Data].[meeting_date (Year)].[All]" dimensionUniqueName="[Meeting Data]" displayFolder="" count="0" memberValueDatatype="130" unbalanced="0"/>
    <cacheHierarchy uniqueName="[Meeting Data].[meeting_date (Quarter)]" caption="meeting_date (Quarter)" attribute="1" defaultMemberUniqueName="[Meeting Data].[meeting_date (Quarter)].[All]" allUniqueName="[Meeting Data].[meeting_date (Quarter)].[All]" dimensionUniqueName="[Meeting Data]" displayFolder="" count="0" memberValueDatatype="130" unbalanced="0"/>
    <cacheHierarchy uniqueName="[Meeting Data].[meeting_date (Month)]" caption="meeting_date (Month)" attribute="1" defaultMemberUniqueName="[Meeting Data].[meeting_date (Month)].[All]" allUniqueName="[Meeting Data].[meeting_date (Month)].[All]" dimensionUniqueName="[Meeting Data]" displayFolder="" count="0" memberValueDatatype="130" unbalanced="0"/>
    <cacheHierarchy uniqueName="[Opportunity Data].[opportunity_id]" caption="opportunity_id" attribute="1" defaultMemberUniqueName="[Opportunity Data].[opportunity_id].[All]" allUniqueName="[Opportunity Data].[opportunity_id].[All]" dimensionUniqueName="[Opportunity Data]" displayFolder="" count="0" memberValueDatatype="130" unbalanced="0"/>
    <cacheHierarchy uniqueName="[Opportunity Data].[opportunity_name]" caption="opportunity_name" attribute="1" defaultMemberUniqueName="[Opportunity Data].[opportunity_name].[All]" allUniqueName="[Opportunity Data].[opportunity_name].[All]" dimensionUniqueName="[Opportunity Data]" displayFolder="" count="0" memberValueDatatype="130" unbalanced="0"/>
    <cacheHierarchy uniqueName="[Opportunity Data].[employee_id]" caption="employee_id" attribute="1" defaultMemberUniqueName="[Opportunity Data].[employee_id].[All]" allUniqueName="[Opportunity Data].[employee_id].[All]" dimensionUniqueName="[Opportunity Data]" displayFolder="" count="0" memberValueDatatype="130" unbalanced="0"/>
    <cacheHierarchy uniqueName="[Opportunity Data].[premium_amount]" caption="premium_amount" attribute="1" defaultMemberUniqueName="[Opportunity Data].[premium_amount].[All]" allUniqueName="[Opportunity Data].[premium_amount].[All]" dimensionUniqueName="[Opportunity Data]" displayFolder="" count="0" memberValueDatatype="6" unbalanced="0"/>
    <cacheHierarchy uniqueName="[Opportunity Data].[revenue_amount]" caption="revenue_amount" attribute="1" defaultMemberUniqueName="[Opportunity Data].[revenue_amount].[All]" allUniqueName="[Opportunity Data].[revenue_amount].[All]" dimensionUniqueName="[Opportunity Data]" displayFolder="" count="0" memberValueDatatype="6" unbalanced="0"/>
    <cacheHierarchy uniqueName="[Opportunity Data].[closing_date]" caption="closing_date" attribute="1" time="1" defaultMemberUniqueName="[Opportunity Data].[closing_date].[All]" allUniqueName="[Opportunity Data].[closing_date].[All]" dimensionUniqueName="[Opportunity Data]" displayFolder="" count="0" memberValueDatatype="7" unbalanced="0"/>
    <cacheHierarchy uniqueName="[Opportunity Data].[stage]" caption="stage" attribute="1" defaultMemberUniqueName="[Opportunity Data].[stage].[All]" allUniqueName="[Opportunity Data].[stage].[All]" dimensionUniqueName="[Opportunity Data]" displayFolder="" count="0" memberValueDatatype="130" unbalanced="0"/>
    <cacheHierarchy uniqueName="[Opportunity Data].[specialty]" caption="specialty" attribute="1" defaultMemberUniqueName="[Opportunity Data].[specialty].[All]" allUniqueName="[Opportunity Data].[specialty].[All]" dimensionUniqueName="[Opportunity Data]" displayFolder="" count="0" memberValueDatatype="130" unbalanced="0"/>
    <cacheHierarchy uniqueName="[Opportunity Data].[product_group]" caption="product_group" attribute="1" defaultMemberUniqueName="[Opportunity Data].[product_group].[All]" allUniqueName="[Opportunity Data].[product_group].[All]" dimensionUniqueName="[Opportunity Data]" displayFolder="" count="2" memberValueDatatype="130" unbalanced="0">
      <fieldsUsage count="2">
        <fieldUsage x="-1"/>
        <fieldUsage x="0"/>
      </fieldsUsage>
    </cacheHierarchy>
    <cacheHierarchy uniqueName="[Opportunity Data].[product_sub_group]" caption="product_sub_group" attribute="1" defaultMemberUniqueName="[Opportunity Data].[product_sub_group].[All]" allUniqueName="[Opportunity Data].[product_sub_group].[All]" dimensionUniqueName="[Opportunity Data]" displayFolder="" count="0" memberValueDatatype="130" unbalanced="0"/>
    <cacheHierarchy uniqueName="[Opportunity Data].[risk_details]" caption="risk_details" attribute="1" defaultMemberUniqueName="[Opportunity Data].[risk_details].[All]" allUniqueName="[Opportunity Data].[risk_details].[All]" dimensionUniqueName="[Opportunity Data]" displayFolder="" count="0" memberValueDatatype="130" unbalanced="0"/>
    <cacheHierarchy uniqueName="[Meeting Data].[meeting_date (Month Index)]" caption="meeting_date (Month Index)" attribute="1" defaultMemberUniqueName="[Meeting Data].[meeting_date (Month Index)].[All]" allUniqueName="[Meeting Data].[meeting_date (Month Index)].[All]" dimensionUniqueName="[Meeting Data]" displayFolder="" count="0" memberValueDatatype="20" unbalanced="0" hidden="1"/>
    <cacheHierarchy uniqueName="[Measures].[Sum of new_budget]" caption="Sum of new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oss-sell_budget]" caption="Sum of cross-sel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newal_budget]" caption="Sum of renewal_budget" measure="1" displayFolder="" measureGroup="Budget  Target  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brokerage_amount]" caption="Sum of brokerage_amount" measure="1" displayFolder="" measureGroup="Brokerage Data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ee_amount]" caption="Sum of fee_amount" measure="1" displayFolder="" measureGroup="Fees Data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invoice_amount]" caption="Sum of invoice_amount" measure="1" displayFolder="" measureGroup="Invoice Data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meeting_id]" caption="Count of meeting_id" measure="1" displayFolder="" measureGroup="Meeting Data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invoice_id]" caption="Count of invoice_id" measure="1" displayFolder="" measureGroup="Invoice Data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revenue_amount]" caption="Sum of revenue_amount" measure="1" displayFolder="" measureGroup="Opportunity Data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pportunity_id]" caption="Count of opportunity_id" measure="1" displayFolder="" measureGroup="Opportunity 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New Place Achievement %]" caption="New Place Achievement %" measure="1" displayFolder="" measureGroup="Brokerage Data" count="0"/>
    <cacheHierarchy uniqueName="[Measures].[__XL_Count Budget  Target  Data]" caption="__XL_Count Budget  Target  Data" measure="1" displayFolder="" measureGroup="Budget  Target  Data" count="0" hidden="1"/>
    <cacheHierarchy uniqueName="[Measures].[__XL_Count Brokerage Data]" caption="__XL_Count Brokerage Data" measure="1" displayFolder="" measureGroup="Brokerage Data" count="0" hidden="1"/>
    <cacheHierarchy uniqueName="[Measures].[__XL_Count Fees Data]" caption="__XL_Count Fees Data" measure="1" displayFolder="" measureGroup="Fees Data" count="0" hidden="1"/>
    <cacheHierarchy uniqueName="[Measures].[__XL_Count Invoice Data]" caption="__XL_Count Invoice Data" measure="1" displayFolder="" measureGroup="Invoice Data" count="0" hidden="1"/>
    <cacheHierarchy uniqueName="[Measures].[__XL_Count Meeting Data]" caption="__XL_Count Meeting Data" measure="1" displayFolder="" measureGroup="Meeting Data" count="0" hidden="1"/>
    <cacheHierarchy uniqueName="[Measures].[__XL_Count Opportunity Data]" caption="__XL_Count Opportunity Data" measure="1" displayFolder="" measureGroup="Opportunity Data" count="0" hidden="1"/>
    <cacheHierarchy uniqueName="[Measures].[__XL_Count Employee Data]" caption="__XL_Count Employee Data" measure="1" displayFolder="" measureGroup="Employee Data" count="0" hidden="1"/>
    <cacheHierarchy uniqueName="[Measures].[__XL_Count Additional Employee List 1]" caption="__XL_Count Additional Employee List 1" measure="1" displayFolder="" measureGroup="Additional Employee List 1" count="0" hidden="1"/>
    <cacheHierarchy uniqueName="[Measures].[__XL_Count Additional Emplyee List 2]" caption="__XL_Count Additional Emplyee List 2" measure="1" displayFolder="" measureGroup="Additional Emplyee List 2" count="0" hidden="1"/>
    <cacheHierarchy uniqueName="[Measures].[__XL_Count Additional Employee List 3]" caption="__XL_Count Additional Employee List 3" measure="1" displayFolder="" measureGroup="Additional Employee List 3" count="0" hidden="1"/>
    <cacheHierarchy uniqueName="[Measures].[__XL_Count Income Class]" caption="__XL_Count Income Class" measure="1" displayFolder="" measureGroup="Income Class" count="0" hidden="1"/>
    <cacheHierarchy uniqueName="[Measures].[__No measures defined]" caption="__No measures defined" measure="1" displayFolder="" count="0" hidden="1"/>
    <cacheHierarchy uniqueName="[Measures].[_New Place Achievement % Goal]" caption="_New Place Achievement % Goal" measure="1" displayFolder="" measureGroup="Brokerage Data" count="0" hidden="1"/>
    <cacheHierarchy uniqueName="[Measures].[_New Place Achievement % Status]" caption="_New Place Achievement % Status" measure="1" iconSet="10" displayFolder="" measureGroup="Brokerage Data" count="0" hidden="1"/>
  </cacheHierarchies>
  <kpis count="1">
    <kpi uniqueName="New Place Achievement %" caption="New Place Achievement %" displayFolder="" measureGroup="Brokerage Data" parent="" value="[Measures].[New Place Achievement %]" goal="[Measures].[_New Place Achievement % Goal]" status="[Measures].[_New Place Achievement % Status]" trend="" weight=""/>
  </kpis>
  <dimensions count="12">
    <dimension name="Additional Employee List 1" uniqueName="[Additional Employee List 1]" caption="Additional Employee List 1"/>
    <dimension name="Additional Employee List 3" uniqueName="[Additional Employee List 3]" caption="Additional Employee List 3"/>
    <dimension name="Additional Emplyee List 2" uniqueName="[Additional Emplyee List 2]" caption="Additional Emplyee List 2"/>
    <dimension name="Brokerage Data" uniqueName="[Brokerage Data]" caption="Brokerage Data"/>
    <dimension name="Budget  Target  Data" uniqueName="[Budget  Target  Data]" caption="Budget  Target  Data"/>
    <dimension name="Employee Data" uniqueName="[Employee Data]" caption="Employee Data"/>
    <dimension name="Fees Data" uniqueName="[Fees Data]" caption="Fees Data"/>
    <dimension name="Income Class" uniqueName="[Income Class]" caption="Income Class"/>
    <dimension name="Invoice Data" uniqueName="[Invoice Data]" caption="Invoice Data"/>
    <dimension measure="1" name="Measures" uniqueName="[Measures]" caption="Measures"/>
    <dimension name="Meeting Data" uniqueName="[Meeting Data]" caption="Meeting Data"/>
    <dimension name="Opportunity Data" uniqueName="[Opportunity Data]" caption="Opportunity Data"/>
  </dimensions>
  <measureGroups count="11">
    <measureGroup name="Additional Employee List 1" caption="Additional Employee List 1"/>
    <measureGroup name="Additional Employee List 3" caption="Additional Employee List 3"/>
    <measureGroup name="Additional Emplyee List 2" caption="Additional Emplyee List 2"/>
    <measureGroup name="Brokerage Data" caption="Brokerage Data"/>
    <measureGroup name="Budget  Target  Data" caption="Budget  Target  Data"/>
    <measureGroup name="Employee Data" caption="Employee Data"/>
    <measureGroup name="Fees Data" caption="Fees Data"/>
    <measureGroup name="Income Class" caption="Income Class"/>
    <measureGroup name="Invoice Data" caption="Invoice Data"/>
    <measureGroup name="Meeting Data" caption="Meeting Data"/>
    <measureGroup name="Opportunity Data" caption="Opportunity Data"/>
  </measureGroups>
  <maps count="25">
    <map measureGroup="0" dimension="0"/>
    <map measureGroup="1" dimension="1"/>
    <map measureGroup="2" dimension="2"/>
    <map measureGroup="3" dimension="3"/>
    <map measureGroup="3" dimension="4"/>
    <map measureGroup="3" dimension="5"/>
    <map measureGroup="3" dimension="7"/>
    <map measureGroup="4" dimension="4"/>
    <map measureGroup="5" dimension="4"/>
    <map measureGroup="5" dimension="5"/>
    <map measureGroup="6" dimension="4"/>
    <map measureGroup="6" dimension="5"/>
    <map measureGroup="6" dimension="6"/>
    <map measureGroup="6" dimension="7"/>
    <map measureGroup="7" dimension="7"/>
    <map measureGroup="8" dimension="4"/>
    <map measureGroup="8" dimension="5"/>
    <map measureGroup="8" dimension="7"/>
    <map measureGroup="8" dimension="8"/>
    <map measureGroup="9" dimension="4"/>
    <map measureGroup="9" dimension="5"/>
    <map measureGroup="9" dimension="10"/>
    <map measureGroup="10" dimension="4"/>
    <map measureGroup="10" dimension="5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773B2-0C4E-4409-9B31-AEF04A471E80}" name="PT3_Invoice" cacheId="6" applyNumberFormats="0" applyBorderFormats="0" applyFontFormats="0" applyPatternFormats="0" applyAlignmentFormats="0" applyWidthHeightFormats="1" dataCaption="Values" tag="2835fcea-5b47-4731-bbb4-cf3891b40891" updatedVersion="7" minRefreshableVersion="3" useAutoFormatting="1" subtotalHiddenItems="1" itemPrintTitles="1" createdVersion="7" indent="0" outline="1" outlineData="1" multipleFieldFilters="0" rowHeaderCaption="Invoiced Values">
  <location ref="A14:B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Invoice" fld="0" baseField="1" baseItem="0" numFmtId="167"/>
  </dataFields>
  <formats count="1">
    <format dxfId="10">
      <pivotArea outline="0" collapsedLevelsAreSubtotals="1" fieldPosition="0"/>
    </format>
  </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Invoice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 Data]"/>
        <x15:activeTabTopLevelEntity name="[Income Clas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25966-CE54-4026-9E12-CA003F7B9A0D}" name="PT2_Achieved" cacheId="8" applyNumberFormats="0" applyBorderFormats="0" applyFontFormats="0" applyPatternFormats="0" applyAlignmentFormats="0" applyWidthHeightFormats="1" dataCaption="Values" tag="7d7813e9-b6b1-4bc8-930a-77114179a35f" updatedVersion="7" minRefreshableVersion="3" useAutoFormatting="1" subtotalHiddenItems="1" rowGrandTotals="0" itemPrintTitles="1" createdVersion="7" indent="0" outline="1" outlineData="1" multipleFieldFilters="0" rowHeaderCaption="Achieved Values">
  <location ref="A8:C12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Total Brokerage" fld="1" baseField="0" baseItem="0" numFmtId="167"/>
    <dataField name="Total Fee" fld="2" baseField="0" baseItem="0" numFmtId="167"/>
  </dataFields>
  <formats count="2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Brokerage"/>
    <pivotHierarchy dragToData="1" caption="Total Fee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come Class]"/>
        <x15:activeTabTopLevelEntity name="[Brokerage Data]"/>
        <x15:activeTabTopLevelEntity name="[Fee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71702-A727-4F8A-A7DC-EEF72F63CE17}" name="PT1_Target" cacheId="7" dataOnRows="1" applyNumberFormats="0" applyBorderFormats="0" applyFontFormats="0" applyPatternFormats="0" applyAlignmentFormats="0" applyWidthHeightFormats="1" dataCaption="Target Values" tag="62d32740-870f-48f4-b0a8-b20568086e2e" updatedVersion="7" minRefreshableVersion="3" useAutoFormatting="1" subtotalHiddenItems="1" itemPrintTitles="1" createdVersion="7" indent="0" outline="1" outlineData="1" multipleFieldFilters="0">
  <location ref="A3:B6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New" fld="0" baseField="0" baseItem="0"/>
    <dataField name="Cross Sell" fld="1" baseField="0" baseItem="0"/>
    <dataField name="Renewal" fld="2" baseField="0" baseItem="0"/>
  </dataFields>
  <formats count="1">
    <format dxfId="13">
      <pivotArea outline="0" collapsedLevelsAreSubtotals="1" fieldPosition="0"/>
    </format>
  </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ew"/>
    <pivotHierarchy dragToData="1" caption="Cross Sell"/>
    <pivotHierarchy dragToData="1" caption="Renew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dget  Target 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1289F-FB7E-4410-A289-0A86D9587539}" name="PT7_Total_Opp" cacheId="3" applyNumberFormats="0" applyBorderFormats="0" applyFontFormats="0" applyPatternFormats="0" applyAlignmentFormats="0" applyWidthHeightFormats="1" dataCaption="Values" tag="0ff1870f-0de5-4755-a66d-361d2b6447de" updatedVersion="7" minRefreshableVersion="3" useAutoFormatting="1" itemPrintTitles="1" createdVersion="7" indent="0" outline="1" outlineData="1" multipleFieldFilters="0">
  <location ref="A36:A3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pportunity_id" fld="0" subtotal="count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C4836-FE26-4561-959D-6F2E529CB2C3}" name="PT6_OppCount" cacheId="2" applyNumberFormats="0" applyBorderFormats="0" applyFontFormats="0" applyPatternFormats="0" applyAlignmentFormats="0" applyWidthHeightFormats="1" dataCaption="Values" tag="8b9ba2b3-e546-4211-bd2e-5fa317c257c7" updatedVersion="7" minRefreshableVersion="3" useAutoFormatting="1" subtotalHiddenItems="1" itemPrintTitles="1" createdVersion="7" indent="0" outline="1" outlineData="1" multipleFieldFilters="0">
  <location ref="A33:A3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67" name="[Opportunity Data].[stage].&amp;[Propose Solution]" cap="Propose Solution"/>
  </pageFields>
  <dataFields count="1">
    <dataField name="Count of opportunity_id" fld="1" subtotal="count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Opportunity Data].[stage].&amp;[Propose Solution]"/>
        <member name="[Opportunity Data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FBB8F-3E8E-40E8-8C3C-8CE85DF34E59}" name="PT5_ExecutiveMeetings" cacheId="5" applyNumberFormats="0" applyBorderFormats="0" applyFontFormats="0" applyPatternFormats="0" applyAlignmentFormats="0" applyWidthHeightFormats="1" dataCaption="Values" tag="72eb4d68-5d7e-48df-a6aa-a958e01bb6a0" updatedVersion="7" minRefreshableVersion="3" useAutoFormatting="1" subtotalHiddenItems="1" rowGrandTotals="0" colGrandTotals="0" itemPrintTitles="1" createdVersion="7" indent="0" outline="1" outlineData="1" multipleFieldFilters="0" rowHeaderCaption="Account Executive">
  <location ref="A9:B18" firstHeaderRow="1" firstDataRow="1" firstDataCol="1"/>
  <pivotFields count="2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</rowItems>
  <colItems count="1">
    <i/>
  </colItems>
  <dataFields count="1">
    <dataField name="Number of Meetings" fld="1" subtotal="count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Meetings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 Data]"/>
        <x15:activeTabTopLevelEntity name="[Meeting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7D461-393D-4A50-B76D-EEED8A2E7822}" name="PT4_MeetingCount" cacheId="4" applyNumberFormats="0" applyBorderFormats="0" applyFontFormats="0" applyPatternFormats="0" applyAlignmentFormats="0" applyWidthHeightFormats="1" dataCaption="Values" tag="8655a3e9-45af-4494-93b1-435c95e6fc29" updatedVersion="7" minRefreshableVersion="3" useAutoFormatting="1" subtotalHiddenItems="1" rowGrandTotals="0" colGrandTotals="0" itemPrintTitles="1" createdVersion="7" indent="0" outline="1" outlineData="1" multipleFieldFilters="0" colHeaderCaption="Meeting count">
  <location ref="A1:C3" firstHeaderRow="1" firstDataRow="2" firstDataCol="1"/>
  <pivotFields count="2">
    <pivotField axis="axisCol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</pivotFields>
  <rowItems count="1">
    <i/>
  </rowItems>
  <colFields count="1">
    <field x="0"/>
  </colFields>
  <colItems count="2">
    <i>
      <x/>
    </i>
    <i>
      <x v="1"/>
    </i>
  </colItems>
  <dataFields count="1">
    <dataField name="Number of Meetings" fld="1" subtotal="count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Meetings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5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F6C54-EC76-42AA-B148-B5D845F7ACF5}" name="PT8_AccExecInvoice" cacheId="9" applyNumberFormats="0" applyBorderFormats="0" applyFontFormats="0" applyPatternFormats="0" applyAlignmentFormats="0" applyWidthHeightFormats="1" dataCaption="Values" tag="c85e8017-565a-4dde-995d-8fed6a383787" updatedVersion="7" minRefreshableVersion="3" useAutoFormatting="1" subtotalHiddenItems="1" itemPrintTitles="1" createdVersion="7" indent="0" outline="1" outlineData="1" multipleFieldFilters="0" chartFormat="4">
  <location ref="A3:F16" firstHeaderRow="1" firstDataRow="2" firstDataCol="1"/>
  <pivotFields count="3"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Income Class" axis="axisCol" allDrilled="1" subtotalTop="0" showAll="0" dataSourceSort="1" defaultSubtotal="0" defaultAttributeDrillState="1">
      <items count="4">
        <item x="0"/>
        <item x="1"/>
        <item x="2"/>
        <item n="Null" x="3"/>
      </items>
    </pivotField>
    <pivotField dataField="1" subtotalTop="0" showAll="0" defaultSubtotal="0"/>
  </pivotFields>
  <rowFields count="1">
    <field x="0"/>
  </rowFields>
  <rowItems count="12">
    <i>
      <x v="6"/>
    </i>
    <i>
      <x v="5"/>
    </i>
    <i>
      <x v="4"/>
    </i>
    <i>
      <x/>
    </i>
    <i>
      <x v="7"/>
    </i>
    <i>
      <x v="8"/>
    </i>
    <i>
      <x v="10"/>
    </i>
    <i>
      <x v="1"/>
    </i>
    <i>
      <x v="9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nvoice by Account Executive" fld="2" subtotal="count" baseField="0" baseItem="0"/>
  </dataFields>
  <chartFormats count="12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ome Clas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Invoice by Account Executiv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 Data]"/>
        <x15:activeTabTopLevelEntity name="[Income Class]"/>
        <x15:activeTabTopLevelEntity name="[Invoic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50635-149C-4B2C-BFF2-04F02EA369A2}" name="PT9_OppPolicyRev" cacheId="10" applyNumberFormats="0" applyBorderFormats="0" applyFontFormats="0" applyPatternFormats="0" applyAlignmentFormats="0" applyWidthHeightFormats="1" dataCaption="Values" tag="59453bdb-2135-4ab9-bc77-77ff08f30bb8" updatedVersion="7" minRefreshableVersion="3" useAutoFormatting="1" subtotalHiddenItems="1" itemPrintTitles="1" createdVersion="7" indent="0" outline="1" outlineData="1" multipleFieldFilters="0" chartFormat="7">
  <location ref="A3:B8" firstHeaderRow="1" firstDataRow="1" firstDataCol="1"/>
  <pivotFields count="2">
    <pivotField dataField="1" subtotalTop="0" showAll="0" defaultSubtotal="0"/>
    <pivotField name="Top" axis="axisRow" allDrilled="1" subtotalTop="0" showAll="0" measureFilter="1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amount" fld="0" baseField="1" baseItem="0"/>
  </dataFields>
  <chartFormats count="5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7" iMeasureHier="81">
      <autoFilter ref="A1">
        <filterColumn colId="0">
          <top10 val="4" filterVal="4"/>
        </filterColumn>
      </autoFilter>
    </filter>
  </filters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96FE4-72CE-4FA6-98AD-FBFFAEC199A5}" name="PT11_ProductGrpOpp" cacheId="11" applyNumberFormats="0" applyBorderFormats="0" applyFontFormats="0" applyPatternFormats="0" applyAlignmentFormats="0" applyWidthHeightFormats="1" dataCaption="Values" tag="c7f172a5-6106-44e8-bf26-0589b9a12618" updatedVersion="7" minRefreshableVersion="3" useAutoFormatting="1" itemPrintTitles="1" createdVersion="7" indent="0" outline="1" outlineData="1" multipleFieldFilters="0" chartFormat="10" rowHeaderCaption="Product Group">
  <location ref="A13:B21" firstHeaderRow="1" firstDataRow="1" firstDataCol="1"/>
  <pivotFields count="2">
    <pivotField name="Product Group"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id" fld="1" subtotal="count" baseField="0" baseItem="0"/>
  </dataFields>
  <chartFormats count="8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duct Grou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0ADA6-0AA7-4566-9503-530295D0CB32}" name="PT10_OppStage" cacheId="1" applyNumberFormats="0" applyBorderFormats="0" applyFontFormats="0" applyPatternFormats="0" applyAlignmentFormats="0" applyWidthHeightFormats="1" dataCaption="Values" tag="b5a3d0b9-aacb-4568-a4f6-199b306621f5" updatedVersion="7" minRefreshableVersion="3" useAutoFormatting="1" itemPrintTitles="1" createdVersion="7" indent="0" outline="1" outlineData="1" multipleFieldFilters="0" chartFormat="1" rowHeaderCaption="Stage">
  <location ref="A1:B5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Revenue" fld="1" baseField="0" baseItem="0"/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6DF5D-A9DC-49C7-924E-D65813EAC1FC}" name="PT12_OpenOppPolicy" cacheId="0" applyNumberFormats="0" applyBorderFormats="0" applyFontFormats="0" applyPatternFormats="0" applyAlignmentFormats="0" applyWidthHeightFormats="1" dataCaption="Values" tag="0d653071-3ba8-4367-81c7-89df5f169fc2" updatedVersion="7" minRefreshableVersion="3" useAutoFormatting="1" itemPrintTitles="1" createdVersion="7" indent="0" outline="1" outlineData="1" multipleFieldFilters="0" chartFormat="4">
  <location ref="A3:B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measureFilter="1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0" hier="67" name="[Opportunity Data].[stage].&amp;[Propose Solution]" cap="Propose Solution"/>
  </pageFields>
  <dataFields count="1">
    <dataField name="Sum of revenue_amount" fld="1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Opportunity Data].[stage].&amp;[Propose Solution]"/>
        <member name="[Opportunity Data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2" type="count" id="1" iMeasureHier="81">
      <autoFilter ref="A1">
        <filterColumn colId="0">
          <top10 val="4" filterVal="4"/>
        </filterColumn>
      </autoFilter>
    </filter>
  </filters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9F74E-1F81-4784-86BE-1D91F3786D47}" name="New_Totals" displayName="New_Totals" ref="A22:C25" totalsRowShown="0">
  <autoFilter ref="A22:C25" xr:uid="{1799F74E-1F81-4784-86BE-1D91F3786D47}"/>
  <sortState xmlns:xlrd2="http://schemas.microsoft.com/office/spreadsheetml/2017/richdata2" ref="A23:C25">
    <sortCondition descending="1" ref="A23:A25" customList="Target,Achieved,Invoice"/>
  </sortState>
  <tableColumns count="3">
    <tableColumn id="1" xr3:uid="{2E8C3D46-2BC5-4AED-AA9A-FF0B5402D063}" name="New" dataDxfId="9"/>
    <tableColumn id="2" xr3:uid="{B779DA50-053D-4147-82D7-541534ECEC82}" name="Total" dataDxfId="8"/>
    <tableColumn id="3" xr3:uid="{AA578EAD-98D4-475E-BAD2-89A2CD53699C}" name="In Millions" dataDxfId="7">
      <calculatedColumnFormula>_xlfn.CONCAT("$",ROUND(B23/1000000,1),"M")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0FF73-88B8-4935-BCF9-A9CBC3E80502}" name="CrossSell_Total" displayName="CrossSell_Total" ref="A27:C30" totalsRowShown="0">
  <autoFilter ref="A27:C30" xr:uid="{9C10FF73-88B8-4935-BCF9-A9CBC3E80502}"/>
  <sortState xmlns:xlrd2="http://schemas.microsoft.com/office/spreadsheetml/2017/richdata2" ref="A28:C30">
    <sortCondition descending="1" ref="A28:A30" customList="Target,Achieved,Invoice"/>
  </sortState>
  <tableColumns count="3">
    <tableColumn id="1" xr3:uid="{BE481F34-AF87-4AAA-8C4F-BA7088F8FB10}" name="Cross Sell"/>
    <tableColumn id="2" xr3:uid="{157C2220-0E31-428C-B996-D19000265FCE}" name="Total" dataDxfId="6"/>
    <tableColumn id="3" xr3:uid="{B1196CF2-93AF-4D2C-BD16-2A469E83E955}" name="In Millions" dataDxfId="5">
      <calculatedColumnFormula>_xlfn.CONCAT("$",ROUND(B28/1000000,1),"M")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A44A23-DD3C-45EC-9940-2119256A36C4}" name="Renewal_Totals" displayName="Renewal_Totals" ref="A32:C35" totalsRowShown="0">
  <autoFilter ref="A32:C35" xr:uid="{9EA44A23-DD3C-45EC-9940-2119256A36C4}"/>
  <sortState xmlns:xlrd2="http://schemas.microsoft.com/office/spreadsheetml/2017/richdata2" ref="A33:C35">
    <sortCondition descending="1" ref="A33:A35" customList="Target,Achieved,Invoice"/>
  </sortState>
  <tableColumns count="3">
    <tableColumn id="1" xr3:uid="{44CC3BCD-3593-4683-8CA1-946CC2D6E3E7}" name="Renewal"/>
    <tableColumn id="2" xr3:uid="{9EE3CB80-D15F-4EA1-A62D-652291E8465F}" name="Total" dataDxfId="4"/>
    <tableColumn id="3" xr3:uid="{C33D9FF1-F05B-48F0-95BD-020720937105}" name="In Millions" dataDxfId="3">
      <calculatedColumnFormula>_xlfn.CONCAT("$",ROUND(B33/1000000,1),"M")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78B190-8B30-45CF-A639-43D25F94FE0A}" name="Yearly_Meeting_Count" displayName="Yearly_Meeting_Count" ref="A6:B7" totalsRowShown="0">
  <autoFilter ref="A6:B7" xr:uid="{8278B190-8B30-45CF-A639-43D25F94FE0A}"/>
  <tableColumns count="2">
    <tableColumn id="1" xr3:uid="{6322DAC2-C681-4887-90E9-EDFA2204D097}" name="2019">
      <calculatedColumnFormula>B3</calculatedColumnFormula>
    </tableColumn>
    <tableColumn id="2" xr3:uid="{39EC9935-B669-47E1-BB26-F121004DEA76}" name="2020">
      <calculatedColumnFormula>C3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81754A-8638-4426-8E29-DC2DFAC84B61}" name="AccExecMeetings" displayName="AccExecMeetings" ref="A20:B29" totalsRowShown="0" headerRowDxfId="2">
  <autoFilter ref="A20:B29" xr:uid="{BB81754A-8638-4426-8E29-DC2DFAC84B61}"/>
  <sortState xmlns:xlrd2="http://schemas.microsoft.com/office/spreadsheetml/2017/richdata2" ref="A21:B29">
    <sortCondition descending="1" ref="B21:B29"/>
  </sortState>
  <tableColumns count="2">
    <tableColumn id="1" xr3:uid="{B7AFE75A-D476-42D8-AF5E-D6EA561A4D4B}" name="Meetings by Account Executive">
      <calculatedColumnFormula>A10</calculatedColumnFormula>
    </tableColumn>
    <tableColumn id="2" xr3:uid="{358683EC-F181-4D3B-8C62-4159501FAF05}" name="Count">
      <calculatedColumnFormula>B10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DD3E26-B77C-439D-A9FD-F3629D5FC69E}" name="Conversion_Ratio" displayName="Conversion_Ratio" ref="A39:A40" totalsRowShown="0" dataDxfId="1" dataCellStyle="Per cent">
  <autoFilter ref="A39:A40" xr:uid="{53DD3E26-B77C-439D-A9FD-F3629D5FC69E}"/>
  <tableColumns count="1">
    <tableColumn id="1" xr3:uid="{D04507B0-06BF-4B77-8BC3-D274F35E798B}" name="Conversion Ratio" dataDxfId="0" dataCellStyle="Per cent">
      <calculatedColumnFormula>(A37 - A34)/ A37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C13BF5-7C29-4BA3-B198-9B2F73CAE604}" name="StageRevenue" displayName="StageRevenue" ref="A7:B10" totalsRowShown="0">
  <autoFilter ref="A7:B10" xr:uid="{72C13BF5-7C29-4BA3-B198-9B2F73CAE604}"/>
  <tableColumns count="2">
    <tableColumn id="1" xr3:uid="{A2AB7B0B-F62A-44A1-9D27-AC46133ADB2F}" name="Stage">
      <calculatedColumnFormula>A2</calculatedColumnFormula>
    </tableColumn>
    <tableColumn id="2" xr3:uid="{CAAD5962-B9AD-4ACB-B9A8-8F2D36DB944F}" name="Revenue">
      <calculatedColumnFormula>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A066-7E4F-4A07-A602-A27C8DA4AD95}">
  <dimension ref="A3:I53"/>
  <sheetViews>
    <sheetView topLeftCell="A22" zoomScale="85" zoomScaleNormal="85" workbookViewId="0">
      <selection activeCell="E21" sqref="E21"/>
    </sheetView>
  </sheetViews>
  <sheetFormatPr defaultRowHeight="15" x14ac:dyDescent="0.25"/>
  <cols>
    <col min="1" max="1" width="18.140625" bestFit="1" customWidth="1"/>
    <col min="2" max="2" width="15.28515625" bestFit="1" customWidth="1"/>
    <col min="3" max="3" width="12.42578125" bestFit="1" customWidth="1"/>
    <col min="4" max="4" width="20.85546875" customWidth="1"/>
    <col min="5" max="5" width="15" bestFit="1" customWidth="1"/>
    <col min="6" max="6" width="18.42578125" customWidth="1"/>
    <col min="7" max="7" width="18.7109375" customWidth="1"/>
    <col min="8" max="8" width="20" customWidth="1"/>
    <col min="9" max="9" width="17.85546875" customWidth="1"/>
    <col min="13" max="13" width="24.85546875" bestFit="1" customWidth="1"/>
    <col min="14" max="14" width="15" bestFit="1" customWidth="1"/>
  </cols>
  <sheetData>
    <row r="3" spans="1:9" x14ac:dyDescent="0.25">
      <c r="A3" s="1" t="s">
        <v>4</v>
      </c>
    </row>
    <row r="4" spans="1:9" x14ac:dyDescent="0.25">
      <c r="A4" s="2" t="s">
        <v>1</v>
      </c>
      <c r="B4" s="8">
        <v>19673793</v>
      </c>
      <c r="I4" s="5"/>
    </row>
    <row r="5" spans="1:9" x14ac:dyDescent="0.25">
      <c r="A5" s="2" t="s">
        <v>0</v>
      </c>
      <c r="B5" s="8">
        <v>20083111</v>
      </c>
      <c r="I5" s="5"/>
    </row>
    <row r="6" spans="1:9" x14ac:dyDescent="0.25">
      <c r="A6" s="2" t="s">
        <v>2</v>
      </c>
      <c r="B6" s="8">
        <v>12319455</v>
      </c>
      <c r="I6" s="5"/>
    </row>
    <row r="8" spans="1:9" x14ac:dyDescent="0.25">
      <c r="A8" s="1" t="s">
        <v>8</v>
      </c>
      <c r="B8" t="s">
        <v>11</v>
      </c>
      <c r="C8" t="s">
        <v>12</v>
      </c>
      <c r="D8" s="6" t="s">
        <v>13</v>
      </c>
    </row>
    <row r="9" spans="1:9" x14ac:dyDescent="0.25">
      <c r="A9" s="2" t="s">
        <v>0</v>
      </c>
      <c r="B9" s="8">
        <v>11393322.870000007</v>
      </c>
      <c r="C9" s="8">
        <v>396480</v>
      </c>
      <c r="D9" s="8">
        <f>SUM(B9:C9)</f>
        <v>11789802.870000007</v>
      </c>
    </row>
    <row r="10" spans="1:9" x14ac:dyDescent="0.25">
      <c r="A10" s="2" t="s">
        <v>1</v>
      </c>
      <c r="B10" s="8">
        <v>3159920.0899999989</v>
      </c>
      <c r="C10" s="8">
        <v>100000</v>
      </c>
      <c r="D10" s="8">
        <f t="shared" ref="D10:D12" si="0">SUM(B10:C10)</f>
        <v>3259920.0899999989</v>
      </c>
      <c r="E10" s="3"/>
    </row>
    <row r="11" spans="1:9" x14ac:dyDescent="0.25">
      <c r="A11" s="2" t="s">
        <v>2</v>
      </c>
      <c r="B11" s="8">
        <v>18414613.720000014</v>
      </c>
      <c r="C11" s="8">
        <v>18051</v>
      </c>
      <c r="D11" s="8">
        <f t="shared" si="0"/>
        <v>18432664.720000014</v>
      </c>
      <c r="E11" s="3"/>
    </row>
    <row r="12" spans="1:9" x14ac:dyDescent="0.25">
      <c r="A12" s="2" t="s">
        <v>6</v>
      </c>
      <c r="B12" s="8">
        <v>1558.76</v>
      </c>
      <c r="C12" s="8"/>
      <c r="D12" s="8">
        <f t="shared" si="0"/>
        <v>1558.76</v>
      </c>
      <c r="E12" s="3"/>
    </row>
    <row r="13" spans="1:9" x14ac:dyDescent="0.25">
      <c r="E13" s="3"/>
    </row>
    <row r="14" spans="1:9" x14ac:dyDescent="0.25">
      <c r="A14" s="1" t="s">
        <v>10</v>
      </c>
      <c r="B14" t="s">
        <v>14</v>
      </c>
    </row>
    <row r="15" spans="1:9" x14ac:dyDescent="0.25">
      <c r="A15" s="2" t="s">
        <v>0</v>
      </c>
      <c r="B15" s="8">
        <v>2853842</v>
      </c>
    </row>
    <row r="16" spans="1:9" x14ac:dyDescent="0.25">
      <c r="A16" s="2" t="s">
        <v>1</v>
      </c>
      <c r="B16" s="8">
        <v>569815</v>
      </c>
      <c r="D16" s="4"/>
    </row>
    <row r="17" spans="1:3" x14ac:dyDescent="0.25">
      <c r="A17" s="2" t="s">
        <v>2</v>
      </c>
      <c r="B17" s="8">
        <v>8244310</v>
      </c>
    </row>
    <row r="18" spans="1:3" x14ac:dyDescent="0.25">
      <c r="A18" s="2" t="s">
        <v>6</v>
      </c>
      <c r="B18" s="8">
        <v>594739</v>
      </c>
    </row>
    <row r="19" spans="1:3" x14ac:dyDescent="0.25">
      <c r="A19" s="2" t="s">
        <v>7</v>
      </c>
      <c r="B19" s="8">
        <v>12262706</v>
      </c>
    </row>
    <row r="22" spans="1:3" x14ac:dyDescent="0.25">
      <c r="A22" s="2" t="s">
        <v>1</v>
      </c>
      <c r="B22" t="s">
        <v>9</v>
      </c>
      <c r="C22" t="s">
        <v>18</v>
      </c>
    </row>
    <row r="23" spans="1:3" x14ac:dyDescent="0.25">
      <c r="A23" s="2" t="s">
        <v>17</v>
      </c>
      <c r="B23" s="8">
        <f>B16</f>
        <v>569815</v>
      </c>
      <c r="C23" s="8" t="str">
        <f>_xlfn.CONCAT("$",ROUND(B23/1000000,1),"M")</f>
        <v>$0.6M</v>
      </c>
    </row>
    <row r="24" spans="1:3" x14ac:dyDescent="0.25">
      <c r="A24" s="2" t="s">
        <v>16</v>
      </c>
      <c r="B24" s="8">
        <f>D10</f>
        <v>3259920.0899999989</v>
      </c>
      <c r="C24" s="8" t="str">
        <f>_xlfn.CONCAT("$",ROUND(B24/1000000,1),"M")</f>
        <v>$3.3M</v>
      </c>
    </row>
    <row r="25" spans="1:3" x14ac:dyDescent="0.25">
      <c r="A25" s="2" t="s">
        <v>15</v>
      </c>
      <c r="B25" s="8">
        <f>B4</f>
        <v>19673793</v>
      </c>
      <c r="C25" s="8" t="str">
        <f>_xlfn.CONCAT("$",ROUND(B25/1000000,1),"M")</f>
        <v>$19.7M</v>
      </c>
    </row>
    <row r="27" spans="1:3" x14ac:dyDescent="0.25">
      <c r="A27" t="s">
        <v>0</v>
      </c>
      <c r="B27" t="s">
        <v>9</v>
      </c>
      <c r="C27" t="s">
        <v>18</v>
      </c>
    </row>
    <row r="28" spans="1:3" x14ac:dyDescent="0.25">
      <c r="A28" t="s">
        <v>17</v>
      </c>
      <c r="B28" s="8">
        <f>B15</f>
        <v>2853842</v>
      </c>
      <c r="C28" t="str">
        <f>_xlfn.CONCAT("$",ROUND(B28/1000000,1),"M")</f>
        <v>$2.9M</v>
      </c>
    </row>
    <row r="29" spans="1:3" x14ac:dyDescent="0.25">
      <c r="A29" t="s">
        <v>16</v>
      </c>
      <c r="B29" s="8">
        <f>D9</f>
        <v>11789802.870000007</v>
      </c>
      <c r="C29" t="str">
        <f>_xlfn.CONCAT("$",ROUND(B29/1000000,1),"M")</f>
        <v>$11.8M</v>
      </c>
    </row>
    <row r="30" spans="1:3" x14ac:dyDescent="0.25">
      <c r="A30" t="s">
        <v>15</v>
      </c>
      <c r="B30" s="8">
        <f>B5</f>
        <v>20083111</v>
      </c>
      <c r="C30" t="str">
        <f>_xlfn.CONCAT("$",ROUND(B30/1000000,1),"M")</f>
        <v>$20.1M</v>
      </c>
    </row>
    <row r="32" spans="1:3" x14ac:dyDescent="0.25">
      <c r="A32" t="s">
        <v>2</v>
      </c>
      <c r="B32" t="s">
        <v>9</v>
      </c>
      <c r="C32" t="s">
        <v>18</v>
      </c>
    </row>
    <row r="33" spans="1:6" x14ac:dyDescent="0.25">
      <c r="A33" s="9" t="s">
        <v>17</v>
      </c>
      <c r="B33" s="8">
        <f>B17</f>
        <v>8244310</v>
      </c>
      <c r="C33" t="str">
        <f>_xlfn.CONCAT("$",ROUND(B33/1000000,1),"M")</f>
        <v>$8.2M</v>
      </c>
    </row>
    <row r="34" spans="1:6" x14ac:dyDescent="0.25">
      <c r="A34" s="10" t="s">
        <v>16</v>
      </c>
      <c r="B34" s="8">
        <f>D11</f>
        <v>18432664.720000014</v>
      </c>
      <c r="C34" t="str">
        <f>_xlfn.CONCAT("$",ROUND(B34/1000000,1),"M")</f>
        <v>$18.4M</v>
      </c>
    </row>
    <row r="35" spans="1:6" x14ac:dyDescent="0.25">
      <c r="A35" s="9" t="s">
        <v>15</v>
      </c>
      <c r="B35" s="8">
        <f>B6</f>
        <v>12319455</v>
      </c>
      <c r="C35" t="str">
        <f>_xlfn.CONCAT("$",ROUND(B35/1000000,1),"M")</f>
        <v>$12.3M</v>
      </c>
    </row>
    <row r="37" spans="1:6" x14ac:dyDescent="0.25">
      <c r="A37" s="19" t="s">
        <v>20</v>
      </c>
      <c r="B37" s="20"/>
      <c r="C37" s="21"/>
      <c r="D37" s="16">
        <f>B24/B25</f>
        <v>0.16569860677094644</v>
      </c>
      <c r="E37" s="15"/>
      <c r="F37" s="15"/>
    </row>
    <row r="38" spans="1:6" x14ac:dyDescent="0.25">
      <c r="A38" s="19" t="s">
        <v>21</v>
      </c>
      <c r="B38" s="20"/>
      <c r="C38" s="21"/>
      <c r="D38" s="16">
        <f>B29/B30</f>
        <v>0.58705062527414242</v>
      </c>
      <c r="E38" s="15"/>
      <c r="F38" s="15"/>
    </row>
    <row r="39" spans="1:6" x14ac:dyDescent="0.25">
      <c r="A39" s="19" t="s">
        <v>22</v>
      </c>
      <c r="B39" s="20"/>
      <c r="C39" s="21"/>
      <c r="D39" s="16">
        <f>B34/B35</f>
        <v>1.4962240391316024</v>
      </c>
      <c r="E39" s="15"/>
      <c r="F39" s="15"/>
    </row>
    <row r="40" spans="1:6" x14ac:dyDescent="0.25">
      <c r="A40" s="19" t="s">
        <v>19</v>
      </c>
      <c r="B40" s="20"/>
      <c r="C40" s="21"/>
      <c r="D40" s="16">
        <f>B23/B25</f>
        <v>2.8963149098905329E-2</v>
      </c>
      <c r="E40" s="15"/>
      <c r="F40" s="15"/>
    </row>
    <row r="41" spans="1:6" x14ac:dyDescent="0.25">
      <c r="A41" s="19" t="s">
        <v>23</v>
      </c>
      <c r="B41" s="20"/>
      <c r="C41" s="21"/>
      <c r="D41" s="16">
        <f>B28/B30</f>
        <v>0.14210158973876108</v>
      </c>
      <c r="E41" s="15"/>
      <c r="F41" s="15"/>
    </row>
    <row r="42" spans="1:6" x14ac:dyDescent="0.25">
      <c r="A42" s="19" t="s">
        <v>24</v>
      </c>
      <c r="B42" s="20"/>
      <c r="C42" s="21"/>
      <c r="D42" s="16">
        <f>B33/B35</f>
        <v>0.66921061037196861</v>
      </c>
      <c r="E42" s="15"/>
      <c r="F42" s="15"/>
    </row>
    <row r="44" spans="1:6" x14ac:dyDescent="0.25">
      <c r="C44" s="12"/>
    </row>
    <row r="45" spans="1:6" x14ac:dyDescent="0.25">
      <c r="C45" s="12"/>
    </row>
    <row r="46" spans="1:6" x14ac:dyDescent="0.25">
      <c r="C46" s="12"/>
    </row>
    <row r="47" spans="1:6" x14ac:dyDescent="0.25">
      <c r="C47" s="12"/>
    </row>
    <row r="48" spans="1:6" x14ac:dyDescent="0.25">
      <c r="C48" s="12"/>
    </row>
    <row r="49" spans="3:3" x14ac:dyDescent="0.25">
      <c r="C49" s="12"/>
    </row>
    <row r="50" spans="3:3" x14ac:dyDescent="0.25">
      <c r="C50" s="12"/>
    </row>
    <row r="51" spans="3:3" x14ac:dyDescent="0.25">
      <c r="C51" s="12"/>
    </row>
    <row r="52" spans="3:3" x14ac:dyDescent="0.25">
      <c r="C52" s="12"/>
    </row>
    <row r="53" spans="3:3" x14ac:dyDescent="0.25">
      <c r="C53" s="12"/>
    </row>
  </sheetData>
  <mergeCells count="6">
    <mergeCell ref="A42:C42"/>
    <mergeCell ref="A37:C37"/>
    <mergeCell ref="A38:C38"/>
    <mergeCell ref="A39:C39"/>
    <mergeCell ref="A40:C40"/>
    <mergeCell ref="A41:C41"/>
  </mergeCells>
  <conditionalFormatting sqref="D37:D42">
    <cfRule type="iconSet" priority="1">
      <iconSet iconSet="3Arrows">
        <cfvo type="percent" val="0"/>
        <cfvo type="percent" val="100"/>
        <cfvo type="percent" val="100"/>
      </iconSet>
    </cfRule>
  </conditionalFormatting>
  <pageMargins left="0.7" right="0.7" top="0.75" bottom="0.75" header="0.3" footer="0.3"/>
  <pageSetup paperSize="9" orientation="portrait" r:id="rId4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5648-0020-46BB-B539-0FC69987B0EA}">
  <dimension ref="A1:C40"/>
  <sheetViews>
    <sheetView topLeftCell="A7" zoomScale="85" zoomScaleNormal="85" workbookViewId="0">
      <selection activeCell="A36" sqref="A36"/>
    </sheetView>
  </sheetViews>
  <sheetFormatPr defaultRowHeight="15" x14ac:dyDescent="0.25"/>
  <cols>
    <col min="1" max="1" width="18.7109375" bestFit="1" customWidth="1"/>
    <col min="2" max="2" width="18.5703125" bestFit="1" customWidth="1"/>
    <col min="3" max="3" width="5" bestFit="1" customWidth="1"/>
    <col min="4" max="4" width="8.7109375" bestFit="1" customWidth="1"/>
    <col min="5" max="5" width="4.7109375" bestFit="1" customWidth="1"/>
    <col min="6" max="6" width="11.28515625" bestFit="1" customWidth="1"/>
    <col min="7" max="13" width="16.28515625" bestFit="1" customWidth="1"/>
    <col min="14" max="14" width="11.28515625" bestFit="1" customWidth="1"/>
  </cols>
  <sheetData>
    <row r="1" spans="1:3" x14ac:dyDescent="0.25">
      <c r="B1" s="1" t="s">
        <v>28</v>
      </c>
    </row>
    <row r="2" spans="1:3" x14ac:dyDescent="0.25">
      <c r="B2" t="s">
        <v>26</v>
      </c>
      <c r="C2" t="s">
        <v>27</v>
      </c>
    </row>
    <row r="3" spans="1:3" x14ac:dyDescent="0.25">
      <c r="A3" t="s">
        <v>29</v>
      </c>
      <c r="B3" s="7">
        <v>3</v>
      </c>
      <c r="C3" s="7">
        <v>31</v>
      </c>
    </row>
    <row r="5" spans="1:3" x14ac:dyDescent="0.25">
      <c r="A5" s="22" t="s">
        <v>30</v>
      </c>
      <c r="B5" s="22"/>
    </row>
    <row r="6" spans="1:3" x14ac:dyDescent="0.25">
      <c r="A6" t="s">
        <v>26</v>
      </c>
      <c r="B6" t="s">
        <v>27</v>
      </c>
    </row>
    <row r="7" spans="1:3" x14ac:dyDescent="0.25">
      <c r="A7">
        <f>B3</f>
        <v>3</v>
      </c>
      <c r="B7">
        <f>C3</f>
        <v>31</v>
      </c>
    </row>
    <row r="9" spans="1:3" x14ac:dyDescent="0.25">
      <c r="A9" s="1" t="s">
        <v>47</v>
      </c>
      <c r="B9" t="s">
        <v>29</v>
      </c>
    </row>
    <row r="10" spans="1:3" x14ac:dyDescent="0.25">
      <c r="A10" s="2" t="s">
        <v>41</v>
      </c>
      <c r="B10" s="7">
        <v>2</v>
      </c>
    </row>
    <row r="11" spans="1:3" x14ac:dyDescent="0.25">
      <c r="A11" s="2" t="s">
        <v>39</v>
      </c>
      <c r="B11" s="7">
        <v>2</v>
      </c>
    </row>
    <row r="12" spans="1:3" x14ac:dyDescent="0.25">
      <c r="A12" s="2" t="s">
        <v>38</v>
      </c>
      <c r="B12" s="7">
        <v>3</v>
      </c>
    </row>
    <row r="13" spans="1:3" x14ac:dyDescent="0.25">
      <c r="A13" s="2" t="s">
        <v>36</v>
      </c>
      <c r="B13" s="7">
        <v>3</v>
      </c>
    </row>
    <row r="14" spans="1:3" x14ac:dyDescent="0.25">
      <c r="A14" s="2" t="s">
        <v>32</v>
      </c>
      <c r="B14" s="7">
        <v>4</v>
      </c>
    </row>
    <row r="15" spans="1:3" x14ac:dyDescent="0.25">
      <c r="A15" s="2" t="s">
        <v>37</v>
      </c>
      <c r="B15" s="7">
        <v>4</v>
      </c>
    </row>
    <row r="16" spans="1:3" x14ac:dyDescent="0.25">
      <c r="A16" s="2" t="s">
        <v>42</v>
      </c>
      <c r="B16" s="7">
        <v>4</v>
      </c>
    </row>
    <row r="17" spans="1:2" x14ac:dyDescent="0.25">
      <c r="A17" s="2" t="s">
        <v>46</v>
      </c>
      <c r="B17" s="7">
        <v>5</v>
      </c>
    </row>
    <row r="18" spans="1:2" x14ac:dyDescent="0.25">
      <c r="A18" s="2" t="s">
        <v>31</v>
      </c>
      <c r="B18" s="7">
        <v>7</v>
      </c>
    </row>
    <row r="20" spans="1:2" x14ac:dyDescent="0.25">
      <c r="A20" s="11" t="s">
        <v>48</v>
      </c>
      <c r="B20" s="11" t="s">
        <v>49</v>
      </c>
    </row>
    <row r="21" spans="1:2" x14ac:dyDescent="0.25">
      <c r="A21" t="str">
        <f t="shared" ref="A21:B29" si="0">A10</f>
        <v>Raju Kumar</v>
      </c>
      <c r="B21">
        <f t="shared" si="0"/>
        <v>2</v>
      </c>
    </row>
    <row r="22" spans="1:2" x14ac:dyDescent="0.25">
      <c r="A22" t="str">
        <f t="shared" si="0"/>
        <v>Mark</v>
      </c>
      <c r="B22">
        <f t="shared" si="0"/>
        <v>2</v>
      </c>
    </row>
    <row r="23" spans="1:2" x14ac:dyDescent="0.25">
      <c r="A23" t="str">
        <f t="shared" si="0"/>
        <v>Manish Sharma</v>
      </c>
      <c r="B23">
        <f t="shared" si="0"/>
        <v>3</v>
      </c>
    </row>
    <row r="24" spans="1:2" x14ac:dyDescent="0.25">
      <c r="A24" t="str">
        <f t="shared" si="0"/>
        <v>Gilbert</v>
      </c>
      <c r="B24">
        <f t="shared" si="0"/>
        <v>3</v>
      </c>
    </row>
    <row r="25" spans="1:2" x14ac:dyDescent="0.25">
      <c r="A25" t="str">
        <f t="shared" si="0"/>
        <v>Animesh Rawat</v>
      </c>
      <c r="B25">
        <f t="shared" si="0"/>
        <v>4</v>
      </c>
    </row>
    <row r="26" spans="1:2" x14ac:dyDescent="0.25">
      <c r="A26" t="str">
        <f t="shared" si="0"/>
        <v>Ketan Jain</v>
      </c>
      <c r="B26">
        <f t="shared" si="0"/>
        <v>4</v>
      </c>
    </row>
    <row r="27" spans="1:2" x14ac:dyDescent="0.25">
      <c r="A27" t="str">
        <f t="shared" si="0"/>
        <v>Shivani Sharma</v>
      </c>
      <c r="B27">
        <f t="shared" si="0"/>
        <v>4</v>
      </c>
    </row>
    <row r="28" spans="1:2" x14ac:dyDescent="0.25">
      <c r="A28" t="str">
        <f t="shared" si="0"/>
        <v>Vinay</v>
      </c>
      <c r="B28">
        <f t="shared" si="0"/>
        <v>5</v>
      </c>
    </row>
    <row r="29" spans="1:2" x14ac:dyDescent="0.25">
      <c r="A29" t="str">
        <f t="shared" si="0"/>
        <v>Abhinav Shivam</v>
      </c>
      <c r="B29">
        <f t="shared" si="0"/>
        <v>7</v>
      </c>
    </row>
    <row r="31" spans="1:2" x14ac:dyDescent="0.25">
      <c r="A31" s="1" t="s">
        <v>67</v>
      </c>
      <c r="B31" t="s" vm="1">
        <v>69</v>
      </c>
    </row>
    <row r="33" spans="1:1" x14ac:dyDescent="0.25">
      <c r="A33" t="s">
        <v>66</v>
      </c>
    </row>
    <row r="34" spans="1:1" x14ac:dyDescent="0.25">
      <c r="A34" s="7">
        <v>44</v>
      </c>
    </row>
    <row r="36" spans="1:1" x14ac:dyDescent="0.25">
      <c r="A36" t="s">
        <v>66</v>
      </c>
    </row>
    <row r="37" spans="1:1" x14ac:dyDescent="0.25">
      <c r="A37" s="7">
        <v>49</v>
      </c>
    </row>
    <row r="39" spans="1:1" x14ac:dyDescent="0.25">
      <c r="A39" t="s">
        <v>78</v>
      </c>
    </row>
    <row r="40" spans="1:1" x14ac:dyDescent="0.25">
      <c r="A40" s="17">
        <f>(A37 - A34)/ A37</f>
        <v>0.10204081632653061</v>
      </c>
    </row>
  </sheetData>
  <mergeCells count="1">
    <mergeCell ref="A5:B5"/>
  </mergeCells>
  <pageMargins left="0.7" right="0.7" top="0.75" bottom="0.75" header="0.3" footer="0.3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774B-F9A9-4A5E-84F3-7C4B636DFD79}">
  <dimension ref="A3:F16"/>
  <sheetViews>
    <sheetView topLeftCell="A4" workbookViewId="0">
      <selection activeCell="A3" sqref="A3"/>
    </sheetView>
  </sheetViews>
  <sheetFormatPr defaultRowHeight="15" x14ac:dyDescent="0.25"/>
  <cols>
    <col min="1" max="1" width="35.42578125" bestFit="1" customWidth="1"/>
    <col min="2" max="2" width="16.28515625" bestFit="1" customWidth="1"/>
    <col min="3" max="3" width="5.140625" bestFit="1" customWidth="1"/>
    <col min="4" max="4" width="8.7109375" bestFit="1" customWidth="1"/>
    <col min="5" max="5" width="4.7109375" bestFit="1" customWidth="1"/>
    <col min="6" max="6" width="11.28515625" bestFit="1" customWidth="1"/>
  </cols>
  <sheetData>
    <row r="3" spans="1:6" x14ac:dyDescent="0.25">
      <c r="A3" s="1" t="s">
        <v>53</v>
      </c>
      <c r="B3" s="1" t="s">
        <v>25</v>
      </c>
    </row>
    <row r="4" spans="1:6" x14ac:dyDescent="0.25">
      <c r="A4" s="1" t="s">
        <v>5</v>
      </c>
      <c r="B4" t="s">
        <v>0</v>
      </c>
      <c r="C4" t="s">
        <v>1</v>
      </c>
      <c r="D4" t="s">
        <v>2</v>
      </c>
      <c r="E4" t="s">
        <v>51</v>
      </c>
      <c r="F4" t="s">
        <v>7</v>
      </c>
    </row>
    <row r="5" spans="1:6" x14ac:dyDescent="0.25">
      <c r="A5" s="2" t="s">
        <v>40</v>
      </c>
      <c r="B5" s="7"/>
      <c r="C5" s="7">
        <v>1</v>
      </c>
      <c r="D5" s="7"/>
      <c r="E5" s="7"/>
      <c r="F5" s="7">
        <v>1</v>
      </c>
    </row>
    <row r="6" spans="1:6" x14ac:dyDescent="0.25">
      <c r="A6" s="2" t="s">
        <v>39</v>
      </c>
      <c r="B6" s="7">
        <v>2</v>
      </c>
      <c r="C6" s="7"/>
      <c r="D6" s="7"/>
      <c r="E6" s="7"/>
      <c r="F6" s="7">
        <v>2</v>
      </c>
    </row>
    <row r="7" spans="1:6" x14ac:dyDescent="0.25">
      <c r="A7" s="2" t="s">
        <v>35</v>
      </c>
      <c r="B7" s="7"/>
      <c r="C7" s="7"/>
      <c r="D7" s="7">
        <v>3</v>
      </c>
      <c r="E7" s="7">
        <v>1</v>
      </c>
      <c r="F7" s="7">
        <v>4</v>
      </c>
    </row>
    <row r="8" spans="1:6" x14ac:dyDescent="0.25">
      <c r="A8" s="2" t="s">
        <v>31</v>
      </c>
      <c r="B8" s="7">
        <v>10</v>
      </c>
      <c r="C8" s="7"/>
      <c r="D8" s="7"/>
      <c r="E8" s="7"/>
      <c r="F8" s="7">
        <v>10</v>
      </c>
    </row>
    <row r="9" spans="1:6" x14ac:dyDescent="0.25">
      <c r="A9" s="2" t="s">
        <v>43</v>
      </c>
      <c r="B9" s="7"/>
      <c r="C9" s="7">
        <v>7</v>
      </c>
      <c r="D9" s="7">
        <v>3</v>
      </c>
      <c r="E9" s="7"/>
      <c r="F9" s="7">
        <v>10</v>
      </c>
    </row>
    <row r="10" spans="1:6" x14ac:dyDescent="0.25">
      <c r="A10" s="2" t="s">
        <v>44</v>
      </c>
      <c r="B10" s="7"/>
      <c r="C10" s="7">
        <v>8</v>
      </c>
      <c r="D10" s="7"/>
      <c r="E10" s="7">
        <v>4</v>
      </c>
      <c r="F10" s="7">
        <v>12</v>
      </c>
    </row>
    <row r="11" spans="1:6" x14ac:dyDescent="0.25">
      <c r="A11" s="2" t="s">
        <v>46</v>
      </c>
      <c r="B11" s="7">
        <v>19</v>
      </c>
      <c r="C11" s="7"/>
      <c r="D11" s="7"/>
      <c r="E11" s="7"/>
      <c r="F11" s="7">
        <v>19</v>
      </c>
    </row>
    <row r="12" spans="1:6" x14ac:dyDescent="0.25">
      <c r="A12" s="2" t="s">
        <v>32</v>
      </c>
      <c r="B12" s="7">
        <v>20</v>
      </c>
      <c r="C12" s="7"/>
      <c r="D12" s="7"/>
      <c r="E12" s="7"/>
      <c r="F12" s="7">
        <v>20</v>
      </c>
    </row>
    <row r="13" spans="1:6" x14ac:dyDescent="0.25">
      <c r="A13" s="2" t="s">
        <v>45</v>
      </c>
      <c r="B13" s="7">
        <v>12</v>
      </c>
      <c r="C13" s="7"/>
      <c r="D13" s="7">
        <v>15</v>
      </c>
      <c r="E13" s="7"/>
      <c r="F13" s="7">
        <v>27</v>
      </c>
    </row>
    <row r="14" spans="1:6" x14ac:dyDescent="0.25">
      <c r="A14" s="2" t="s">
        <v>33</v>
      </c>
      <c r="B14" s="7"/>
      <c r="C14" s="7"/>
      <c r="D14" s="7">
        <v>18</v>
      </c>
      <c r="E14" s="7">
        <v>18</v>
      </c>
      <c r="F14" s="7">
        <v>36</v>
      </c>
    </row>
    <row r="15" spans="1:6" x14ac:dyDescent="0.25">
      <c r="A15" s="2" t="s">
        <v>34</v>
      </c>
      <c r="B15" s="7"/>
      <c r="C15" s="7"/>
      <c r="D15" s="7">
        <v>58</v>
      </c>
      <c r="E15" s="7">
        <v>5</v>
      </c>
      <c r="F15" s="7">
        <v>63</v>
      </c>
    </row>
    <row r="16" spans="1:6" x14ac:dyDescent="0.25">
      <c r="A16" s="2" t="s">
        <v>7</v>
      </c>
      <c r="B16" s="7">
        <v>63</v>
      </c>
      <c r="C16" s="7">
        <v>16</v>
      </c>
      <c r="D16" s="7">
        <v>97</v>
      </c>
      <c r="E16" s="7">
        <v>28</v>
      </c>
      <c r="F16" s="7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3559-AA66-4525-BA58-22E56938CD7D}">
  <dimension ref="A3:B8"/>
  <sheetViews>
    <sheetView workbookViewId="0">
      <selection activeCell="A3" sqref="A3"/>
    </sheetView>
  </sheetViews>
  <sheetFormatPr defaultRowHeight="15" x14ac:dyDescent="0.25"/>
  <cols>
    <col min="1" max="1" width="19" bestFit="1" customWidth="1"/>
    <col min="2" max="2" width="23.28515625" bestFit="1" customWidth="1"/>
  </cols>
  <sheetData>
    <row r="3" spans="1:2" x14ac:dyDescent="0.25">
      <c r="A3" s="1" t="s">
        <v>5</v>
      </c>
      <c r="B3" t="s">
        <v>54</v>
      </c>
    </row>
    <row r="4" spans="1:2" x14ac:dyDescent="0.25">
      <c r="A4" s="2" t="s">
        <v>63</v>
      </c>
      <c r="B4" s="18">
        <v>350000</v>
      </c>
    </row>
    <row r="5" spans="1:2" x14ac:dyDescent="0.25">
      <c r="A5" s="2" t="s">
        <v>64</v>
      </c>
      <c r="B5" s="18">
        <v>400000</v>
      </c>
    </row>
    <row r="6" spans="1:2" x14ac:dyDescent="0.25">
      <c r="A6" s="2" t="s">
        <v>65</v>
      </c>
      <c r="B6" s="18">
        <v>400000</v>
      </c>
    </row>
    <row r="7" spans="1:2" x14ac:dyDescent="0.25">
      <c r="A7" s="2" t="s">
        <v>57</v>
      </c>
      <c r="B7" s="18">
        <v>500000</v>
      </c>
    </row>
    <row r="8" spans="1:2" x14ac:dyDescent="0.25">
      <c r="A8" s="2" t="s">
        <v>7</v>
      </c>
      <c r="B8" s="18">
        <v>1650000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B65C-F089-4011-A49F-70A36F9F977E}">
  <dimension ref="A1:B21"/>
  <sheetViews>
    <sheetView workbookViewId="0">
      <selection activeCell="A13" sqref="A13"/>
    </sheetView>
  </sheetViews>
  <sheetFormatPr defaultRowHeight="15" x14ac:dyDescent="0.25"/>
  <cols>
    <col min="1" max="1" width="18" bestFit="1" customWidth="1"/>
    <col min="2" max="2" width="22.7109375" bestFit="1" customWidth="1"/>
  </cols>
  <sheetData>
    <row r="1" spans="1:2" x14ac:dyDescent="0.25">
      <c r="A1" s="1" t="s">
        <v>74</v>
      </c>
      <c r="B1" t="s">
        <v>75</v>
      </c>
    </row>
    <row r="2" spans="1:2" x14ac:dyDescent="0.25">
      <c r="A2" s="2" t="s">
        <v>73</v>
      </c>
      <c r="B2" s="14">
        <v>5919500</v>
      </c>
    </row>
    <row r="3" spans="1:2" x14ac:dyDescent="0.25">
      <c r="A3" s="2" t="s">
        <v>68</v>
      </c>
      <c r="B3" s="14">
        <v>899000</v>
      </c>
    </row>
    <row r="4" spans="1:2" x14ac:dyDescent="0.25">
      <c r="A4" s="2" t="s">
        <v>72</v>
      </c>
      <c r="B4" s="14">
        <v>60000</v>
      </c>
    </row>
    <row r="5" spans="1:2" x14ac:dyDescent="0.25">
      <c r="A5" s="2" t="s">
        <v>7</v>
      </c>
      <c r="B5" s="14">
        <v>6878500</v>
      </c>
    </row>
    <row r="7" spans="1:2" x14ac:dyDescent="0.25">
      <c r="A7" t="s">
        <v>74</v>
      </c>
      <c r="B7" t="s">
        <v>75</v>
      </c>
    </row>
    <row r="8" spans="1:2" x14ac:dyDescent="0.25">
      <c r="A8" t="str">
        <f t="shared" ref="A8:B8" si="0">A2</f>
        <v>Qualify Opportunity</v>
      </c>
      <c r="B8">
        <f t="shared" si="0"/>
        <v>5919500</v>
      </c>
    </row>
    <row r="9" spans="1:2" x14ac:dyDescent="0.25">
      <c r="A9" t="str">
        <f t="shared" ref="A9:B9" si="1">A3</f>
        <v>Negotiate</v>
      </c>
      <c r="B9">
        <f t="shared" si="1"/>
        <v>899000</v>
      </c>
    </row>
    <row r="10" spans="1:2" x14ac:dyDescent="0.25">
      <c r="A10" t="str">
        <f t="shared" ref="A10:B10" si="2">A4</f>
        <v>Propose Solution</v>
      </c>
      <c r="B10">
        <f t="shared" si="2"/>
        <v>60000</v>
      </c>
    </row>
    <row r="13" spans="1:2" x14ac:dyDescent="0.25">
      <c r="A13" s="1" t="s">
        <v>79</v>
      </c>
      <c r="B13" t="s">
        <v>66</v>
      </c>
    </row>
    <row r="14" spans="1:2" x14ac:dyDescent="0.25">
      <c r="A14" s="2" t="s">
        <v>55</v>
      </c>
      <c r="B14" s="7">
        <v>15</v>
      </c>
    </row>
    <row r="15" spans="1:2" x14ac:dyDescent="0.25">
      <c r="A15" s="2" t="s">
        <v>56</v>
      </c>
      <c r="B15" s="7">
        <v>6</v>
      </c>
    </row>
    <row r="16" spans="1:2" x14ac:dyDescent="0.25">
      <c r="A16" s="2" t="s">
        <v>57</v>
      </c>
      <c r="B16" s="7">
        <v>13</v>
      </c>
    </row>
    <row r="17" spans="1:2" x14ac:dyDescent="0.25">
      <c r="A17" s="2" t="s">
        <v>58</v>
      </c>
      <c r="B17" s="7">
        <v>5</v>
      </c>
    </row>
    <row r="18" spans="1:2" x14ac:dyDescent="0.25">
      <c r="A18" s="2" t="s">
        <v>59</v>
      </c>
      <c r="B18" s="7">
        <v>7</v>
      </c>
    </row>
    <row r="19" spans="1:2" x14ac:dyDescent="0.25">
      <c r="A19" s="2" t="s">
        <v>60</v>
      </c>
      <c r="B19" s="7">
        <v>2</v>
      </c>
    </row>
    <row r="20" spans="1:2" x14ac:dyDescent="0.25">
      <c r="A20" s="2" t="s">
        <v>61</v>
      </c>
      <c r="B20" s="7">
        <v>1</v>
      </c>
    </row>
    <row r="21" spans="1:2" x14ac:dyDescent="0.25">
      <c r="A21" s="2" t="s">
        <v>7</v>
      </c>
      <c r="B21" s="7">
        <v>49</v>
      </c>
    </row>
  </sheetData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598F-33FC-4594-A23F-289C22970264}">
  <dimension ref="A1:B8"/>
  <sheetViews>
    <sheetView workbookViewId="0"/>
  </sheetViews>
  <sheetFormatPr defaultRowHeight="15" x14ac:dyDescent="0.25"/>
  <cols>
    <col min="1" max="1" width="17.7109375" bestFit="1" customWidth="1"/>
    <col min="2" max="2" width="22.28515625" bestFit="1" customWidth="1"/>
  </cols>
  <sheetData>
    <row r="1" spans="1:2" x14ac:dyDescent="0.25">
      <c r="A1" s="1" t="s">
        <v>67</v>
      </c>
      <c r="B1" t="s" vm="1">
        <v>69</v>
      </c>
    </row>
    <row r="3" spans="1:2" x14ac:dyDescent="0.25">
      <c r="A3" s="1" t="s">
        <v>5</v>
      </c>
      <c r="B3" t="s">
        <v>54</v>
      </c>
    </row>
    <row r="4" spans="1:2" x14ac:dyDescent="0.25">
      <c r="A4" s="2" t="s">
        <v>64</v>
      </c>
      <c r="B4" s="14">
        <v>400000</v>
      </c>
    </row>
    <row r="5" spans="1:2" x14ac:dyDescent="0.25">
      <c r="A5" s="2" t="s">
        <v>65</v>
      </c>
      <c r="B5" s="14">
        <v>400000</v>
      </c>
    </row>
    <row r="6" spans="1:2" x14ac:dyDescent="0.25">
      <c r="A6" s="2" t="s">
        <v>63</v>
      </c>
      <c r="B6" s="14">
        <v>350000</v>
      </c>
    </row>
    <row r="7" spans="1:2" x14ac:dyDescent="0.25">
      <c r="A7" s="2" t="s">
        <v>62</v>
      </c>
      <c r="B7" s="14">
        <v>300000</v>
      </c>
    </row>
    <row r="8" spans="1:2" x14ac:dyDescent="0.25">
      <c r="A8" s="2" t="s">
        <v>7</v>
      </c>
      <c r="B8" s="14">
        <v>1450000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F724-4D76-43DF-9B39-FF896D28E693}">
  <dimension ref="A1:T34"/>
  <sheetViews>
    <sheetView showGridLines="0" tabSelected="1" zoomScale="78" zoomScaleNormal="78" workbookViewId="0">
      <selection activeCell="U16" sqref="U16"/>
    </sheetView>
  </sheetViews>
  <sheetFormatPr defaultRowHeight="15" x14ac:dyDescent="0.25"/>
  <cols>
    <col min="18" max="18" width="9.140625" customWidth="1"/>
  </cols>
  <sheetData>
    <row r="1" spans="1:20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20" x14ac:dyDescent="0.25">
      <c r="A4" s="22"/>
      <c r="G4" s="22"/>
      <c r="M4" s="22"/>
    </row>
    <row r="5" spans="1:20" x14ac:dyDescent="0.25">
      <c r="A5" s="22"/>
      <c r="G5" s="22"/>
      <c r="M5" s="22"/>
      <c r="T5" s="12"/>
    </row>
    <row r="6" spans="1:20" x14ac:dyDescent="0.25">
      <c r="A6" s="22"/>
      <c r="G6" s="22"/>
      <c r="M6" s="22"/>
    </row>
    <row r="7" spans="1:20" x14ac:dyDescent="0.25">
      <c r="A7" s="22"/>
      <c r="G7" s="22"/>
      <c r="M7" s="22"/>
    </row>
    <row r="8" spans="1:20" x14ac:dyDescent="0.25">
      <c r="A8" s="22"/>
      <c r="G8" s="22"/>
      <c r="M8" s="22"/>
    </row>
    <row r="9" spans="1:20" x14ac:dyDescent="0.25">
      <c r="A9" s="22"/>
      <c r="G9" s="22"/>
      <c r="M9" s="22"/>
    </row>
    <row r="10" spans="1:20" x14ac:dyDescent="0.25">
      <c r="A10" s="22"/>
      <c r="G10" s="22"/>
      <c r="M10" s="22"/>
    </row>
    <row r="11" spans="1:20" x14ac:dyDescent="0.25">
      <c r="A11" s="22"/>
      <c r="G11" s="22"/>
      <c r="M11" s="22"/>
    </row>
    <row r="12" spans="1:20" x14ac:dyDescent="0.25">
      <c r="A12" s="22"/>
      <c r="G12" s="22"/>
      <c r="M12" s="22"/>
    </row>
    <row r="13" spans="1:20" x14ac:dyDescent="0.25">
      <c r="A13" s="22"/>
      <c r="G13" s="22"/>
      <c r="M13" s="22"/>
    </row>
    <row r="14" spans="1:20" x14ac:dyDescent="0.25">
      <c r="A14" s="34" t="str">
        <f>'Monetary Metrics Analysis'!A38</f>
        <v>Cross SellPlaced Achievement %</v>
      </c>
      <c r="B14" s="34"/>
      <c r="C14" s="34"/>
      <c r="D14" s="34" t="str">
        <f>'Monetary Metrics Analysis'!A41</f>
        <v>Cross Sell Invoice Achievement %</v>
      </c>
      <c r="E14" s="34"/>
      <c r="F14" s="34"/>
      <c r="G14" s="34" t="str">
        <f>'Monetary Metrics Analysis'!A37</f>
        <v>New Placed Achievement %</v>
      </c>
      <c r="H14" s="34"/>
      <c r="I14" s="34"/>
      <c r="J14" s="34" t="str">
        <f>'Monetary Metrics Analysis'!A40</f>
        <v>New Invoice Achievement %</v>
      </c>
      <c r="K14" s="34"/>
      <c r="L14" s="34"/>
      <c r="M14" s="34" t="str">
        <f>'Monetary Metrics Analysis'!A39</f>
        <v>Renewal Placed Achievement %</v>
      </c>
      <c r="N14" s="34"/>
      <c r="O14" s="34"/>
      <c r="P14" s="34" t="str">
        <f>'Monetary Metrics Analysis'!A42</f>
        <v>Renewal Invoice Achievement %</v>
      </c>
      <c r="Q14" s="34"/>
      <c r="R14" s="34"/>
    </row>
    <row r="15" spans="1:20" x14ac:dyDescent="0.25">
      <c r="A15" s="56">
        <f>'Monetary Metrics Analysis'!D38</f>
        <v>0.58705062527414242</v>
      </c>
      <c r="B15" s="57"/>
      <c r="C15" s="58"/>
      <c r="D15" s="23">
        <f>'Monetary Metrics Analysis'!D41</f>
        <v>0.14210158973876108</v>
      </c>
      <c r="E15" s="24"/>
      <c r="F15" s="24"/>
      <c r="G15" s="23">
        <f>'Monetary Metrics Analysis'!D37</f>
        <v>0.16569860677094644</v>
      </c>
      <c r="H15" s="24"/>
      <c r="I15" s="24"/>
      <c r="J15" s="23">
        <f>'Monetary Metrics Analysis'!D40</f>
        <v>2.8963149098905329E-2</v>
      </c>
      <c r="K15" s="24"/>
      <c r="L15" s="24"/>
      <c r="M15" s="23">
        <f>'Monetary Metrics Analysis'!D39</f>
        <v>1.4962240391316024</v>
      </c>
      <c r="N15" s="24"/>
      <c r="O15" s="24"/>
      <c r="P15" s="23">
        <f>'Monetary Metrics Analysis'!D42</f>
        <v>0.66921061037196861</v>
      </c>
      <c r="Q15" s="24"/>
      <c r="R15" s="24"/>
    </row>
    <row r="16" spans="1:20" x14ac:dyDescent="0.25">
      <c r="A16" s="59"/>
      <c r="B16" s="60"/>
      <c r="C16" s="61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x14ac:dyDescent="0.25">
      <c r="A17" s="35" t="s">
        <v>30</v>
      </c>
      <c r="B17" s="35"/>
      <c r="C17" s="35"/>
      <c r="D17" s="35"/>
      <c r="E17" s="35"/>
      <c r="F17" s="35"/>
      <c r="G17" s="35" t="s">
        <v>52</v>
      </c>
      <c r="H17" s="35"/>
      <c r="I17" s="35"/>
      <c r="J17" s="35"/>
      <c r="K17" s="35"/>
      <c r="L17" s="43"/>
      <c r="M17" s="44">
        <f>GETPIVOTDATA("[Measures].[Count of opportunity_id]",'Count Analysis'!$A$36)</f>
        <v>49</v>
      </c>
      <c r="N17" s="45"/>
      <c r="O17" s="46"/>
      <c r="P17" s="44">
        <f>GETPIVOTDATA("[Measures].[Count of opportunity_id]",'Count Analysis'!$A$33)</f>
        <v>44</v>
      </c>
      <c r="Q17" s="45"/>
      <c r="R17" s="46"/>
    </row>
    <row r="18" spans="1:18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43"/>
      <c r="M18" s="47"/>
      <c r="N18" s="48"/>
      <c r="O18" s="49"/>
      <c r="P18" s="47"/>
      <c r="Q18" s="48"/>
      <c r="R18" s="49"/>
    </row>
    <row r="19" spans="1:18" x14ac:dyDescent="0.25">
      <c r="A19" s="42" t="str">
        <f>'Count Analysis'!A6</f>
        <v>2019</v>
      </c>
      <c r="B19" s="42"/>
      <c r="C19" s="42"/>
      <c r="D19" s="42" t="str">
        <f>'Count Analysis'!B6</f>
        <v>2020</v>
      </c>
      <c r="E19" s="42"/>
      <c r="F19" s="42"/>
      <c r="M19" s="50" t="s">
        <v>70</v>
      </c>
      <c r="N19" s="51"/>
      <c r="O19" s="52"/>
      <c r="P19" s="50" t="s">
        <v>71</v>
      </c>
      <c r="Q19" s="51"/>
      <c r="R19" s="52"/>
    </row>
    <row r="20" spans="1:18" x14ac:dyDescent="0.25">
      <c r="A20" s="24">
        <f>'Count Analysis'!A7</f>
        <v>3</v>
      </c>
      <c r="B20" s="24"/>
      <c r="C20" s="24"/>
      <c r="D20" s="24">
        <f>'Count Analysis'!B7</f>
        <v>31</v>
      </c>
      <c r="E20" s="24"/>
      <c r="F20" s="24"/>
      <c r="M20" s="53"/>
      <c r="N20" s="54"/>
      <c r="O20" s="55"/>
      <c r="P20" s="53"/>
      <c r="Q20" s="54"/>
      <c r="R20" s="55"/>
    </row>
    <row r="21" spans="1:18" x14ac:dyDescent="0.25">
      <c r="A21" s="35" t="s">
        <v>50</v>
      </c>
      <c r="B21" s="35"/>
      <c r="C21" s="35"/>
      <c r="D21" s="35"/>
      <c r="E21" s="35"/>
      <c r="F21" s="35"/>
    </row>
    <row r="22" spans="1:18" x14ac:dyDescent="0.25">
      <c r="A22" s="35"/>
      <c r="B22" s="35"/>
      <c r="C22" s="35"/>
      <c r="D22" s="35"/>
      <c r="E22" s="35"/>
      <c r="F22" s="35"/>
    </row>
    <row r="33" spans="1:18" ht="15" customHeight="1" x14ac:dyDescent="0.25">
      <c r="A33" s="35" t="s">
        <v>76</v>
      </c>
      <c r="B33" s="35"/>
      <c r="C33" s="35"/>
      <c r="D33" s="35"/>
      <c r="E33" s="13"/>
      <c r="F33" s="13"/>
      <c r="J33" s="36" t="s">
        <v>77</v>
      </c>
      <c r="K33" s="37"/>
      <c r="L33" s="37"/>
      <c r="M33" s="37"/>
      <c r="N33" s="37"/>
      <c r="O33" s="37"/>
      <c r="P33" s="37"/>
      <c r="Q33" s="37"/>
      <c r="R33" s="38"/>
    </row>
    <row r="34" spans="1:18" ht="15" customHeight="1" x14ac:dyDescent="0.25">
      <c r="A34" s="35"/>
      <c r="B34" s="35"/>
      <c r="C34" s="35"/>
      <c r="D34" s="35"/>
      <c r="E34" s="13"/>
      <c r="F34" s="13"/>
      <c r="J34" s="39"/>
      <c r="K34" s="40"/>
      <c r="L34" s="40"/>
      <c r="M34" s="40"/>
      <c r="N34" s="40"/>
      <c r="O34" s="40"/>
      <c r="P34" s="40"/>
      <c r="Q34" s="40"/>
      <c r="R34" s="41"/>
    </row>
  </sheetData>
  <mergeCells count="29">
    <mergeCell ref="A33:D34"/>
    <mergeCell ref="J33:R34"/>
    <mergeCell ref="P15:R16"/>
    <mergeCell ref="A17:F18"/>
    <mergeCell ref="A19:C19"/>
    <mergeCell ref="D19:F19"/>
    <mergeCell ref="A20:C20"/>
    <mergeCell ref="D20:F20"/>
    <mergeCell ref="A21:F22"/>
    <mergeCell ref="G17:L18"/>
    <mergeCell ref="M17:O18"/>
    <mergeCell ref="P17:R18"/>
    <mergeCell ref="M19:O20"/>
    <mergeCell ref="P19:R20"/>
    <mergeCell ref="A15:C16"/>
    <mergeCell ref="D15:F16"/>
    <mergeCell ref="G15:I16"/>
    <mergeCell ref="J15:L16"/>
    <mergeCell ref="M15:O16"/>
    <mergeCell ref="A1:R3"/>
    <mergeCell ref="A4:A13"/>
    <mergeCell ref="G4:G13"/>
    <mergeCell ref="M4:M13"/>
    <mergeCell ref="A14:C14"/>
    <mergeCell ref="D14:F14"/>
    <mergeCell ref="G14:I14"/>
    <mergeCell ref="J14:L14"/>
    <mergeCell ref="M14:O14"/>
    <mergeCell ref="P14:R1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000000-000E-0000-0600-000001000000}">
            <x14:iconSet iconSet="3Triangles">
              <x14:cfvo type="percent">
                <xm:f>0</xm:f>
              </x14:cfvo>
              <x14:cfvo type="percent">
                <xm:f>100</xm:f>
              </x14:cfvo>
              <x14:cfvo type="percent">
                <xm:f>100</xm:f>
              </x14:cfvo>
            </x14:iconSet>
          </x14:cfRule>
          <xm:sqref>A15:R16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Props1.xml><?xml version="1.0" encoding="utf-8"?>
<ds:datastoreItem xmlns:ds="http://schemas.openxmlformats.org/officeDocument/2006/customXml" ds:itemID="{985A78A0-D3EC-4D67-88FD-72EB36F054FF}">
  <ds:schemaRefs/>
</ds:datastoreItem>
</file>

<file path=customXml/itemProps2.xml><?xml version="1.0" encoding="utf-8"?>
<ds:datastoreItem xmlns:ds="http://schemas.openxmlformats.org/officeDocument/2006/customXml" ds:itemID="{1C5089B6-CE92-48C1-A77F-5068A9B6B3E3}">
  <ds:schemaRefs/>
</ds:datastoreItem>
</file>

<file path=customXml/itemProps3.xml><?xml version="1.0" encoding="utf-8"?>
<ds:datastoreItem xmlns:ds="http://schemas.openxmlformats.org/officeDocument/2006/customXml" ds:itemID="{D24958E6-FCBA-44B7-A755-281B1DD2B7F8}">
  <ds:schemaRefs/>
</ds:datastoreItem>
</file>

<file path=customXml/itemProps4.xml><?xml version="1.0" encoding="utf-8"?>
<ds:datastoreItem xmlns:ds="http://schemas.openxmlformats.org/officeDocument/2006/customXml" ds:itemID="{60AE6FE7-FAFF-43B7-A66E-F85B6619D99D}">
  <ds:schemaRefs/>
</ds:datastoreItem>
</file>

<file path=customXml/itemProps5.xml><?xml version="1.0" encoding="utf-8"?>
<ds:datastoreItem xmlns:ds="http://schemas.openxmlformats.org/officeDocument/2006/customXml" ds:itemID="{A3D7770F-7901-4DD2-A33B-97CDA677341A}">
  <ds:schemaRefs/>
</ds:datastoreItem>
</file>

<file path=customXml/itemProps6.xml><?xml version="1.0" encoding="utf-8"?>
<ds:datastoreItem xmlns:ds="http://schemas.openxmlformats.org/officeDocument/2006/customXml" ds:itemID="{91BE79EF-B95F-4E44-9187-4E8098BB018F}">
  <ds:schemaRefs/>
</ds:datastoreItem>
</file>

<file path=customXml/itemProps7.xml><?xml version="1.0" encoding="utf-8"?>
<ds:datastoreItem xmlns:ds="http://schemas.openxmlformats.org/officeDocument/2006/customXml" ds:itemID="{1DE38E86-DEB1-4850-A28A-81262A00D4D2}">
  <ds:schemaRefs/>
</ds:datastoreItem>
</file>

<file path=customXml/itemProps8.xml><?xml version="1.0" encoding="utf-8"?>
<ds:datastoreItem xmlns:ds="http://schemas.openxmlformats.org/officeDocument/2006/customXml" ds:itemID="{E263C7DE-7DA3-498F-AE80-4FAA871A9FDA}">
  <ds:schemaRefs/>
</ds:datastoreItem>
</file>

<file path=customXml/itemProps9.xml><?xml version="1.0" encoding="utf-8"?>
<ds:datastoreItem xmlns:ds="http://schemas.openxmlformats.org/officeDocument/2006/customXml" ds:itemID="{81EAA8F4-55F2-428D-A010-670729DE65BD}">
  <ds:schemaRefs/>
</ds:datastoreItem>
</file>

<file path=customXml/itemProps10.xml><?xml version="1.0" encoding="utf-8"?>
<ds:datastoreItem xmlns:ds="http://schemas.openxmlformats.org/officeDocument/2006/customXml" ds:itemID="{75BA2E35-D504-4B25-9CB6-58A45D570306}">
  <ds:schemaRefs/>
</ds:datastoreItem>
</file>

<file path=customXml/itemProps11.xml><?xml version="1.0" encoding="utf-8"?>
<ds:datastoreItem xmlns:ds="http://schemas.openxmlformats.org/officeDocument/2006/customXml" ds:itemID="{E053952D-604F-46D5-B3D3-D62EB651D7C7}">
  <ds:schemaRefs/>
</ds:datastoreItem>
</file>

<file path=customXml/itemProps12.xml><?xml version="1.0" encoding="utf-8"?>
<ds:datastoreItem xmlns:ds="http://schemas.openxmlformats.org/officeDocument/2006/customXml" ds:itemID="{FAA0E063-11D0-4708-A353-A027DA27C64C}">
  <ds:schemaRefs/>
</ds:datastoreItem>
</file>

<file path=customXml/itemProps13.xml><?xml version="1.0" encoding="utf-8"?>
<ds:datastoreItem xmlns:ds="http://schemas.openxmlformats.org/officeDocument/2006/customXml" ds:itemID="{D32AD85F-F59D-4FA2-B396-F3243E2DE046}">
  <ds:schemaRefs/>
</ds:datastoreItem>
</file>

<file path=customXml/itemProps14.xml><?xml version="1.0" encoding="utf-8"?>
<ds:datastoreItem xmlns:ds="http://schemas.openxmlformats.org/officeDocument/2006/customXml" ds:itemID="{29A1270E-8A9D-45CE-B6E9-D210BD792B6C}">
  <ds:schemaRefs/>
</ds:datastoreItem>
</file>

<file path=customXml/itemProps15.xml><?xml version="1.0" encoding="utf-8"?>
<ds:datastoreItem xmlns:ds="http://schemas.openxmlformats.org/officeDocument/2006/customXml" ds:itemID="{053518ED-BB3A-4BD5-A399-1B7F537D3860}">
  <ds:schemaRefs/>
</ds:datastoreItem>
</file>

<file path=customXml/itemProps16.xml><?xml version="1.0" encoding="utf-8"?>
<ds:datastoreItem xmlns:ds="http://schemas.openxmlformats.org/officeDocument/2006/customXml" ds:itemID="{28788365-B9AC-4B1A-9736-6C274EBA76FA}">
  <ds:schemaRefs/>
</ds:datastoreItem>
</file>

<file path=customXml/itemProps17.xml><?xml version="1.0" encoding="utf-8"?>
<ds:datastoreItem xmlns:ds="http://schemas.openxmlformats.org/officeDocument/2006/customXml" ds:itemID="{5B289813-B956-4B9A-848C-8A6DDA227360}">
  <ds:schemaRefs/>
</ds:datastoreItem>
</file>

<file path=customXml/itemProps18.xml><?xml version="1.0" encoding="utf-8"?>
<ds:datastoreItem xmlns:ds="http://schemas.openxmlformats.org/officeDocument/2006/customXml" ds:itemID="{B2B62164-0161-4B06-9CB0-AE46F57898EA}">
  <ds:schemaRefs/>
</ds:datastoreItem>
</file>

<file path=customXml/itemProps19.xml><?xml version="1.0" encoding="utf-8"?>
<ds:datastoreItem xmlns:ds="http://schemas.openxmlformats.org/officeDocument/2006/customXml" ds:itemID="{063865E4-033D-4AA4-B978-2407952548C8}">
  <ds:schemaRefs/>
</ds:datastoreItem>
</file>

<file path=customXml/itemProps20.xml><?xml version="1.0" encoding="utf-8"?>
<ds:datastoreItem xmlns:ds="http://schemas.openxmlformats.org/officeDocument/2006/customXml" ds:itemID="{8189E435-4D70-4B65-96D3-DA1F595D7202}">
  <ds:schemaRefs/>
</ds:datastoreItem>
</file>

<file path=customXml/itemProps21.xml><?xml version="1.0" encoding="utf-8"?>
<ds:datastoreItem xmlns:ds="http://schemas.openxmlformats.org/officeDocument/2006/customXml" ds:itemID="{7F53C23F-5D04-4767-AF2E-71E2F09A7686}">
  <ds:schemaRefs/>
</ds:datastoreItem>
</file>

<file path=customXml/itemProps22.xml><?xml version="1.0" encoding="utf-8"?>
<ds:datastoreItem xmlns:ds="http://schemas.openxmlformats.org/officeDocument/2006/customXml" ds:itemID="{65A8C511-8FFF-4183-9671-6AD7A935DF29}">
  <ds:schemaRefs/>
</ds:datastoreItem>
</file>

<file path=customXml/itemProps23.xml><?xml version="1.0" encoding="utf-8"?>
<ds:datastoreItem xmlns:ds="http://schemas.openxmlformats.org/officeDocument/2006/customXml" ds:itemID="{BB923A8B-F7AA-4DB7-B604-0CAFABFA0369}">
  <ds:schemaRefs/>
</ds:datastoreItem>
</file>

<file path=customXml/itemProps24.xml><?xml version="1.0" encoding="utf-8"?>
<ds:datastoreItem xmlns:ds="http://schemas.openxmlformats.org/officeDocument/2006/customXml" ds:itemID="{7378880A-1936-4C47-8682-ABC3C16D7E79}">
  <ds:schemaRefs/>
</ds:datastoreItem>
</file>

<file path=customXml/itemProps25.xml><?xml version="1.0" encoding="utf-8"?>
<ds:datastoreItem xmlns:ds="http://schemas.openxmlformats.org/officeDocument/2006/customXml" ds:itemID="{2C18723E-00E5-4B98-8BAE-F82BC784006E}">
  <ds:schemaRefs/>
</ds:datastoreItem>
</file>

<file path=customXml/itemProps26.xml><?xml version="1.0" encoding="utf-8"?>
<ds:datastoreItem xmlns:ds="http://schemas.openxmlformats.org/officeDocument/2006/customXml" ds:itemID="{117AD2B4-7743-45EE-9C75-892A99FE86E1}">
  <ds:schemaRefs/>
</ds:datastoreItem>
</file>

<file path=customXml/itemProps27.xml><?xml version="1.0" encoding="utf-8"?>
<ds:datastoreItem xmlns:ds="http://schemas.openxmlformats.org/officeDocument/2006/customXml" ds:itemID="{8F5B68DB-B001-4707-AB9A-5E174313017B}">
  <ds:schemaRefs/>
</ds:datastoreItem>
</file>

<file path=customXml/itemProps28.xml><?xml version="1.0" encoding="utf-8"?>
<ds:datastoreItem xmlns:ds="http://schemas.openxmlformats.org/officeDocument/2006/customXml" ds:itemID="{73C0610E-58CF-40A5-8972-403748717B84}">
  <ds:schemaRefs/>
</ds:datastoreItem>
</file>

<file path=customXml/itemProps29.xml><?xml version="1.0" encoding="utf-8"?>
<ds:datastoreItem xmlns:ds="http://schemas.openxmlformats.org/officeDocument/2006/customXml" ds:itemID="{7FE669C6-4C8A-4015-A6C0-05C7B96FC178}">
  <ds:schemaRefs/>
</ds:datastoreItem>
</file>

<file path=customXml/itemProps30.xml><?xml version="1.0" encoding="utf-8"?>
<ds:datastoreItem xmlns:ds="http://schemas.openxmlformats.org/officeDocument/2006/customXml" ds:itemID="{9B7760D6-10F2-4732-A4FB-F052241C3911}">
  <ds:schemaRefs/>
</ds:datastoreItem>
</file>

<file path=customXml/itemProps31.xml><?xml version="1.0" encoding="utf-8"?>
<ds:datastoreItem xmlns:ds="http://schemas.openxmlformats.org/officeDocument/2006/customXml" ds:itemID="{186AD776-2CE2-4D37-844B-013A32E69F95}">
  <ds:schemaRefs/>
</ds:datastoreItem>
</file>

<file path=customXml/itemProps32.xml><?xml version="1.0" encoding="utf-8"?>
<ds:datastoreItem xmlns:ds="http://schemas.openxmlformats.org/officeDocument/2006/customXml" ds:itemID="{038FD790-8F79-4167-A5D0-620453C59274}">
  <ds:schemaRefs/>
</ds:datastoreItem>
</file>

<file path=customXml/itemProps33.xml><?xml version="1.0" encoding="utf-8"?>
<ds:datastoreItem xmlns:ds="http://schemas.openxmlformats.org/officeDocument/2006/customXml" ds:itemID="{6736FBF1-DCAB-4DF2-AE3E-F92698F87742}">
  <ds:schemaRefs>
    <ds:schemaRef ds:uri="http://schemas.microsoft.com/DataMashup"/>
  </ds:schemaRefs>
</ds:datastoreItem>
</file>

<file path=customXml/itemProps34.xml><?xml version="1.0" encoding="utf-8"?>
<ds:datastoreItem xmlns:ds="http://schemas.openxmlformats.org/officeDocument/2006/customXml" ds:itemID="{F6503F66-2920-42B3-A52A-9FF207654F32}">
  <ds:schemaRefs/>
</ds:datastoreItem>
</file>

<file path=customXml/itemProps35.xml><?xml version="1.0" encoding="utf-8"?>
<ds:datastoreItem xmlns:ds="http://schemas.openxmlformats.org/officeDocument/2006/customXml" ds:itemID="{38DC183C-1978-4026-99A3-99EB7A92EB61}">
  <ds:schemaRefs/>
</ds:datastoreItem>
</file>

<file path=customXml/itemProps36.xml><?xml version="1.0" encoding="utf-8"?>
<ds:datastoreItem xmlns:ds="http://schemas.openxmlformats.org/officeDocument/2006/customXml" ds:itemID="{B03B6BAC-1C4D-47C1-AB81-7A54B60F103F}">
  <ds:schemaRefs/>
</ds:datastoreItem>
</file>

<file path=customXml/itemProps37.xml><?xml version="1.0" encoding="utf-8"?>
<ds:datastoreItem xmlns:ds="http://schemas.openxmlformats.org/officeDocument/2006/customXml" ds:itemID="{407B5D58-E174-4BF9-8B6A-EA6628D2CE31}">
  <ds:schemaRefs/>
</ds:datastoreItem>
</file>

<file path=customXml/itemProps38.xml><?xml version="1.0" encoding="utf-8"?>
<ds:datastoreItem xmlns:ds="http://schemas.openxmlformats.org/officeDocument/2006/customXml" ds:itemID="{A7E1C9D7-6521-4922-BB98-9F792A502015}">
  <ds:schemaRefs/>
</ds:datastoreItem>
</file>

<file path=customXml/itemProps39.xml><?xml version="1.0" encoding="utf-8"?>
<ds:datastoreItem xmlns:ds="http://schemas.openxmlformats.org/officeDocument/2006/customXml" ds:itemID="{6C399919-03E9-45E6-B4B6-BFB973AA0C33}">
  <ds:schemaRefs/>
</ds:datastoreItem>
</file>

<file path=customXml/itemProps40.xml><?xml version="1.0" encoding="utf-8"?>
<ds:datastoreItem xmlns:ds="http://schemas.openxmlformats.org/officeDocument/2006/customXml" ds:itemID="{2DA7629C-67C6-40D9-A835-150D2C9139A7}">
  <ds:schemaRefs/>
</ds:datastoreItem>
</file>

<file path=customXml/itemProps41.xml><?xml version="1.0" encoding="utf-8"?>
<ds:datastoreItem xmlns:ds="http://schemas.openxmlformats.org/officeDocument/2006/customXml" ds:itemID="{CA68F5EF-9D38-4376-AAC4-61867C735B54}">
  <ds:schemaRefs/>
</ds:datastoreItem>
</file>

<file path=customXml/itemProps42.xml><?xml version="1.0" encoding="utf-8"?>
<ds:datastoreItem xmlns:ds="http://schemas.openxmlformats.org/officeDocument/2006/customXml" ds:itemID="{C1DBC7CC-8F4B-46C7-A470-CC9DE4C2CE62}">
  <ds:schemaRefs/>
</ds:datastoreItem>
</file>

<file path=customXml/itemProps43.xml><?xml version="1.0" encoding="utf-8"?>
<ds:datastoreItem xmlns:ds="http://schemas.openxmlformats.org/officeDocument/2006/customXml" ds:itemID="{02D269CC-CEB8-488C-97A2-1F335F935364}">
  <ds:schemaRefs/>
</ds:datastoreItem>
</file>

<file path=customXml/itemProps44.xml><?xml version="1.0" encoding="utf-8"?>
<ds:datastoreItem xmlns:ds="http://schemas.openxmlformats.org/officeDocument/2006/customXml" ds:itemID="{BA05D672-C8C6-4849-B74E-C0F28A9EF9E8}">
  <ds:schemaRefs/>
</ds:datastoreItem>
</file>

<file path=customXml/itemProps45.xml><?xml version="1.0" encoding="utf-8"?>
<ds:datastoreItem xmlns:ds="http://schemas.openxmlformats.org/officeDocument/2006/customXml" ds:itemID="{18FC5352-8503-40FF-AFDC-824422D8C2B5}">
  <ds:schemaRefs/>
</ds:datastoreItem>
</file>

<file path=customXml/itemProps46.xml><?xml version="1.0" encoding="utf-8"?>
<ds:datastoreItem xmlns:ds="http://schemas.openxmlformats.org/officeDocument/2006/customXml" ds:itemID="{D92994FB-7C92-4152-AB51-3BF4EFF2C21C}">
  <ds:schemaRefs/>
</ds:datastoreItem>
</file>

<file path=customXml/itemProps47.xml><?xml version="1.0" encoding="utf-8"?>
<ds:datastoreItem xmlns:ds="http://schemas.openxmlformats.org/officeDocument/2006/customXml" ds:itemID="{83CAD7F7-89E6-4BDA-AD65-3A917DE560E9}">
  <ds:schemaRefs/>
</ds:datastoreItem>
</file>

<file path=customXml/itemProps48.xml><?xml version="1.0" encoding="utf-8"?>
<ds:datastoreItem xmlns:ds="http://schemas.openxmlformats.org/officeDocument/2006/customXml" ds:itemID="{0BA8B1D4-C5C2-4676-8BD6-9853013B48D0}">
  <ds:schemaRefs/>
</ds:datastoreItem>
</file>

<file path=customXml/itemProps49.xml><?xml version="1.0" encoding="utf-8"?>
<ds:datastoreItem xmlns:ds="http://schemas.openxmlformats.org/officeDocument/2006/customXml" ds:itemID="{4D98DCD6-B861-4932-96D9-C2B3BE70AD39}">
  <ds:schemaRefs/>
</ds:datastoreItem>
</file>

<file path=customXml/itemProps50.xml><?xml version="1.0" encoding="utf-8"?>
<ds:datastoreItem xmlns:ds="http://schemas.openxmlformats.org/officeDocument/2006/customXml" ds:itemID="{0C2A1014-428E-4FD9-8AEB-0A2FC24FA4E7}">
  <ds:schemaRefs/>
</ds:datastoreItem>
</file>

<file path=customXml/itemProps51.xml><?xml version="1.0" encoding="utf-8"?>
<ds:datastoreItem xmlns:ds="http://schemas.openxmlformats.org/officeDocument/2006/customXml" ds:itemID="{E1EFC305-7901-4D80-B4C5-D6950EFBB4FE}">
  <ds:schemaRefs/>
</ds:datastoreItem>
</file>

<file path=customXml/itemProps52.xml><?xml version="1.0" encoding="utf-8"?>
<ds:datastoreItem xmlns:ds="http://schemas.openxmlformats.org/officeDocument/2006/customXml" ds:itemID="{D8E40EE7-6582-4AA0-8DF1-1E1949FEE922}">
  <ds:schemaRefs/>
</ds:datastoreItem>
</file>

<file path=customXml/itemProps53.xml><?xml version="1.0" encoding="utf-8"?>
<ds:datastoreItem xmlns:ds="http://schemas.openxmlformats.org/officeDocument/2006/customXml" ds:itemID="{2D4C3FA0-1DDA-4B3A-ACF8-929701C6937E}">
  <ds:schemaRefs/>
</ds:datastoreItem>
</file>

<file path=customXml/itemProps54.xml><?xml version="1.0" encoding="utf-8"?>
<ds:datastoreItem xmlns:ds="http://schemas.openxmlformats.org/officeDocument/2006/customXml" ds:itemID="{6B25E564-465C-4C9B-9C5C-FB5925338A8F}">
  <ds:schemaRefs/>
</ds:datastoreItem>
</file>

<file path=customXml/itemProps55.xml><?xml version="1.0" encoding="utf-8"?>
<ds:datastoreItem xmlns:ds="http://schemas.openxmlformats.org/officeDocument/2006/customXml" ds:itemID="{60BEAA22-9543-4655-8914-73158D6D9F1D}">
  <ds:schemaRefs/>
</ds:datastoreItem>
</file>

<file path=customXml/itemProps56.xml><?xml version="1.0" encoding="utf-8"?>
<ds:datastoreItem xmlns:ds="http://schemas.openxmlformats.org/officeDocument/2006/customXml" ds:itemID="{20BFF06E-F0D1-491D-A179-DEEF11928532}">
  <ds:schemaRefs/>
</ds:datastoreItem>
</file>

<file path=customXml/itemProps57.xml><?xml version="1.0" encoding="utf-8"?>
<ds:datastoreItem xmlns:ds="http://schemas.openxmlformats.org/officeDocument/2006/customXml" ds:itemID="{CB7E52BA-B1C9-441F-A165-848878B347B6}">
  <ds:schemaRefs/>
</ds:datastoreItem>
</file>

<file path=customXml/itemProps58.xml><?xml version="1.0" encoding="utf-8"?>
<ds:datastoreItem xmlns:ds="http://schemas.openxmlformats.org/officeDocument/2006/customXml" ds:itemID="{8B873657-1709-4B03-858F-F74F98BB6A14}">
  <ds:schemaRefs/>
</ds:datastoreItem>
</file>

<file path=customXml/itemProps59.xml><?xml version="1.0" encoding="utf-8"?>
<ds:datastoreItem xmlns:ds="http://schemas.openxmlformats.org/officeDocument/2006/customXml" ds:itemID="{7F78832B-8C94-4A16-92ED-C03F21F966DF}">
  <ds:schemaRefs/>
</ds:datastoreItem>
</file>

<file path=customXml/itemProps60.xml><?xml version="1.0" encoding="utf-8"?>
<ds:datastoreItem xmlns:ds="http://schemas.openxmlformats.org/officeDocument/2006/customXml" ds:itemID="{2DBF19AC-E120-4F48-8D2F-5E4934CCA0A4}">
  <ds:schemaRefs/>
</ds:datastoreItem>
</file>

<file path=customXml/itemProps61.xml><?xml version="1.0" encoding="utf-8"?>
<ds:datastoreItem xmlns:ds="http://schemas.openxmlformats.org/officeDocument/2006/customXml" ds:itemID="{B9288C96-886F-4FB6-BAB9-2B9F7EB7EC6C}">
  <ds:schemaRefs/>
</ds:datastoreItem>
</file>

<file path=customXml/itemProps62.xml><?xml version="1.0" encoding="utf-8"?>
<ds:datastoreItem xmlns:ds="http://schemas.openxmlformats.org/officeDocument/2006/customXml" ds:itemID="{B99DB3A2-602A-4978-BCAC-CFFD0FD41A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Monetary Metrics Analysis</vt:lpstr>
      <vt:lpstr>Count Analysis</vt:lpstr>
      <vt:lpstr>Invoice Count Analysis</vt:lpstr>
      <vt:lpstr>OppurtunityPolicy Analysis</vt:lpstr>
      <vt:lpstr>Oppurtunity Analysis</vt:lpstr>
      <vt:lpstr>Open Oppurtunity Analysis</vt:lpstr>
      <vt:lpstr>Dashboard</vt:lpstr>
      <vt:lpstr>Achieved_Values</vt:lpstr>
      <vt:lpstr>Invoiced_Values</vt:lpstr>
      <vt:lpstr>Target_Values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Bathija</dc:creator>
  <cp:lastModifiedBy>Dimple Bathija</cp:lastModifiedBy>
  <dcterms:created xsi:type="dcterms:W3CDTF">2025-01-06T11:07:46Z</dcterms:created>
  <dcterms:modified xsi:type="dcterms:W3CDTF">2025-01-16T13:34:36Z</dcterms:modified>
</cp:coreProperties>
</file>