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vs. Alternative2" sheetId="1" r:id="rId4"/>
    <sheet state="visible" name="Base vs. Alternative3" sheetId="2" r:id="rId5"/>
  </sheets>
  <definedNames/>
  <calcPr/>
</workbook>
</file>

<file path=xl/sharedStrings.xml><?xml version="1.0" encoding="utf-8"?>
<sst xmlns="http://schemas.openxmlformats.org/spreadsheetml/2006/main" count="25" uniqueCount="14">
  <si>
    <t>Replication #</t>
  </si>
  <si>
    <t>Base Model</t>
  </si>
  <si>
    <t>Alternative</t>
  </si>
  <si>
    <t>Sampe Std. Dev</t>
  </si>
  <si>
    <t>n</t>
  </si>
  <si>
    <t>Std. Dev ^ 2</t>
  </si>
  <si>
    <t>v numerator</t>
  </si>
  <si>
    <t>v denominator</t>
  </si>
  <si>
    <t>v</t>
  </si>
  <si>
    <t>avg. from report</t>
  </si>
  <si>
    <t>t_v,0.025</t>
  </si>
  <si>
    <t>CI:</t>
  </si>
  <si>
    <t>CI</t>
  </si>
  <si>
    <t>^ contains 0 so not statistically strong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</si>
</sst>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2" fontId="1" numFmtId="2" xfId="0" applyFill="1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7</xdr:row>
      <xdr:rowOff>19050</xdr:rowOff>
    </xdr:from>
    <xdr:ext cx="2609850" cy="952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1</xdr:row>
      <xdr:rowOff>66675</xdr:rowOff>
    </xdr:from>
    <xdr:ext cx="3238500" cy="6572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57150</xdr:rowOff>
    </xdr:from>
    <xdr:ext cx="3238500" cy="657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228600</xdr:colOff>
      <xdr:row>5</xdr:row>
      <xdr:rowOff>190500</xdr:rowOff>
    </xdr:from>
    <xdr:ext cx="2609850" cy="952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362.71</v>
      </c>
      <c r="C2" s="1">
        <v>354.07</v>
      </c>
    </row>
    <row r="3">
      <c r="A3" s="1">
        <v>2.0</v>
      </c>
      <c r="B3" s="1">
        <v>423.69</v>
      </c>
      <c r="C3" s="1">
        <v>79.91</v>
      </c>
    </row>
    <row r="4">
      <c r="A4" s="1">
        <v>3.0</v>
      </c>
      <c r="B4" s="1">
        <v>223.85</v>
      </c>
      <c r="C4" s="1">
        <v>95.67</v>
      </c>
    </row>
    <row r="5">
      <c r="A5" s="1">
        <v>4.0</v>
      </c>
      <c r="B5" s="1">
        <v>342.96</v>
      </c>
      <c r="C5" s="1">
        <v>286.71</v>
      </c>
    </row>
    <row r="6">
      <c r="A6" s="1">
        <v>5.0</v>
      </c>
      <c r="B6" s="1">
        <v>69.29</v>
      </c>
      <c r="C6" s="1">
        <v>17.19</v>
      </c>
    </row>
    <row r="7">
      <c r="A7" s="1">
        <v>6.0</v>
      </c>
      <c r="B7" s="1">
        <v>227.81</v>
      </c>
      <c r="C7" s="1">
        <v>46.55</v>
      </c>
    </row>
    <row r="8">
      <c r="A8" s="1">
        <v>7.0</v>
      </c>
      <c r="B8" s="1">
        <v>387.73</v>
      </c>
      <c r="C8" s="1">
        <v>157.53</v>
      </c>
    </row>
    <row r="9">
      <c r="A9" s="1">
        <v>8.0</v>
      </c>
      <c r="B9" s="1">
        <v>271.46</v>
      </c>
      <c r="C9" s="1">
        <v>96.3</v>
      </c>
    </row>
    <row r="10">
      <c r="A10" s="1">
        <v>9.0</v>
      </c>
      <c r="B10" s="1">
        <v>137.42</v>
      </c>
      <c r="C10" s="1">
        <v>77.08</v>
      </c>
    </row>
    <row r="11">
      <c r="A11" s="1">
        <v>10.0</v>
      </c>
      <c r="B11" s="1">
        <v>79.75</v>
      </c>
      <c r="C11" s="1">
        <v>28.07</v>
      </c>
    </row>
    <row r="12">
      <c r="A12" s="1">
        <v>11.0</v>
      </c>
      <c r="B12" s="1">
        <v>138.22</v>
      </c>
      <c r="C12" s="1">
        <v>44.9</v>
      </c>
    </row>
    <row r="13">
      <c r="A13" s="1">
        <v>12.0</v>
      </c>
      <c r="B13" s="1">
        <v>243.64</v>
      </c>
      <c r="C13" s="1">
        <v>47.28</v>
      </c>
    </row>
    <row r="14">
      <c r="A14" s="1">
        <v>13.0</v>
      </c>
      <c r="B14" s="1">
        <v>156.46</v>
      </c>
      <c r="C14" s="1">
        <v>75.97</v>
      </c>
    </row>
    <row r="15">
      <c r="A15" s="1">
        <v>14.0</v>
      </c>
      <c r="B15" s="1">
        <v>112.94</v>
      </c>
      <c r="C15" s="1">
        <v>89.94</v>
      </c>
    </row>
    <row r="16">
      <c r="A16" s="1">
        <v>15.0</v>
      </c>
      <c r="B16" s="1">
        <v>241.27</v>
      </c>
      <c r="C16" s="1">
        <v>105.13</v>
      </c>
    </row>
    <row r="17">
      <c r="A17" s="1">
        <v>16.0</v>
      </c>
      <c r="B17" s="1">
        <v>328.41</v>
      </c>
      <c r="C17" s="1">
        <v>320.7</v>
      </c>
    </row>
    <row r="18">
      <c r="A18" s="1">
        <v>17.0</v>
      </c>
      <c r="B18" s="1">
        <v>219.65</v>
      </c>
      <c r="C18" s="1">
        <v>96.19</v>
      </c>
    </row>
    <row r="19">
      <c r="A19" s="1">
        <v>18.0</v>
      </c>
      <c r="B19" s="1">
        <v>89.0</v>
      </c>
      <c r="C19" s="1">
        <v>43.89</v>
      </c>
    </row>
    <row r="20">
      <c r="A20" s="1">
        <v>19.0</v>
      </c>
      <c r="B20" s="1">
        <v>85.55</v>
      </c>
      <c r="C20" s="1">
        <v>75.85</v>
      </c>
    </row>
    <row r="21">
      <c r="A21" s="1">
        <v>20.0</v>
      </c>
      <c r="B21" s="1">
        <v>349.64</v>
      </c>
      <c r="C21" s="1">
        <v>209.76</v>
      </c>
    </row>
    <row r="22">
      <c r="A22" s="1" t="s">
        <v>3</v>
      </c>
      <c r="B22" s="2">
        <f t="shared" ref="B22:C22" si="1">_xlfn.STDEV.S(B2:B21)</f>
        <v>113.2330344</v>
      </c>
      <c r="C22" s="2">
        <f t="shared" si="1"/>
        <v>98.27848163</v>
      </c>
    </row>
    <row r="23">
      <c r="A23" s="1" t="s">
        <v>4</v>
      </c>
      <c r="B23" s="1">
        <v>20.0</v>
      </c>
      <c r="C23" s="1">
        <v>20.0</v>
      </c>
    </row>
    <row r="24">
      <c r="A24" s="1" t="s">
        <v>5</v>
      </c>
      <c r="B24" s="2">
        <f t="shared" ref="B24:C24" si="2">B22^2</f>
        <v>12821.72008</v>
      </c>
      <c r="C24" s="2">
        <f t="shared" si="2"/>
        <v>9658.659952</v>
      </c>
      <c r="D24" s="2"/>
    </row>
    <row r="25">
      <c r="B25" s="2"/>
      <c r="C25" s="2"/>
      <c r="D25" s="2"/>
    </row>
    <row r="26">
      <c r="A26" s="1" t="s">
        <v>6</v>
      </c>
      <c r="B26" s="2">
        <f t="shared" ref="B26:C26" si="3">B24/B23</f>
        <v>641.0860041</v>
      </c>
      <c r="C26" s="2">
        <f t="shared" si="3"/>
        <v>482.9329976</v>
      </c>
      <c r="D26" s="2">
        <f>(B26+C26)^2</f>
        <v>1263418.716</v>
      </c>
    </row>
    <row r="27">
      <c r="A27" s="1" t="s">
        <v>7</v>
      </c>
      <c r="B27" s="2">
        <f t="shared" ref="B27:C27" si="4">(B26^2)/(B23-1)</f>
        <v>21631.1192</v>
      </c>
      <c r="C27" s="2">
        <f t="shared" si="4"/>
        <v>12274.96212</v>
      </c>
      <c r="D27" s="2">
        <f>B27+C27</f>
        <v>33906.08131</v>
      </c>
    </row>
    <row r="28">
      <c r="A28" s="1" t="s">
        <v>8</v>
      </c>
      <c r="B28" s="2"/>
      <c r="C28" s="2"/>
      <c r="D28" s="3">
        <f>D26/D27</f>
        <v>37.26230421</v>
      </c>
    </row>
    <row r="30">
      <c r="A30" s="1" t="s">
        <v>9</v>
      </c>
      <c r="B30" s="4">
        <v>224.57</v>
      </c>
      <c r="C30" s="1">
        <v>117.44</v>
      </c>
    </row>
    <row r="31">
      <c r="A31" s="5">
        <f>B30-C30</f>
        <v>107.13</v>
      </c>
    </row>
    <row r="33">
      <c r="A33" s="1" t="s">
        <v>10</v>
      </c>
      <c r="B33" s="1">
        <v>2.0244</v>
      </c>
    </row>
    <row r="35">
      <c r="B35" s="5">
        <f t="shared" ref="B35:C35" si="5">B22^2</f>
        <v>12821.72008</v>
      </c>
      <c r="C35" s="5">
        <f t="shared" si="5"/>
        <v>9658.659952</v>
      </c>
    </row>
    <row r="36">
      <c r="B36" s="5">
        <f t="shared" ref="B36:C36" si="6">B35/B23</f>
        <v>641.0860041</v>
      </c>
      <c r="C36" s="5">
        <f t="shared" si="6"/>
        <v>482.9329976</v>
      </c>
      <c r="D36" s="5">
        <f>B36+C36</f>
        <v>1124.019002</v>
      </c>
    </row>
    <row r="37">
      <c r="B37" s="6"/>
      <c r="D37" s="5">
        <f>SQRT(D36)</f>
        <v>33.52639261</v>
      </c>
    </row>
    <row r="38">
      <c r="D38" s="5">
        <f>D37*B33</f>
        <v>67.87082921</v>
      </c>
    </row>
    <row r="39">
      <c r="A39" s="1" t="s">
        <v>11</v>
      </c>
      <c r="B39" s="5">
        <f>A31-D38</f>
        <v>39.25917079</v>
      </c>
      <c r="C39" s="5">
        <f>A31+D38</f>
        <v>175.0008292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362.71</v>
      </c>
      <c r="C2" s="1">
        <v>233.33</v>
      </c>
    </row>
    <row r="3">
      <c r="A3" s="1">
        <v>2.0</v>
      </c>
      <c r="B3" s="1">
        <v>423.69</v>
      </c>
      <c r="C3" s="1">
        <v>188.27</v>
      </c>
    </row>
    <row r="4">
      <c r="A4" s="1">
        <v>3.0</v>
      </c>
      <c r="B4" s="1">
        <v>223.85</v>
      </c>
      <c r="C4" s="1">
        <v>60.21</v>
      </c>
    </row>
    <row r="5">
      <c r="A5" s="1">
        <v>4.0</v>
      </c>
      <c r="B5" s="1">
        <v>342.96</v>
      </c>
      <c r="C5" s="1">
        <v>153.79</v>
      </c>
    </row>
    <row r="6">
      <c r="A6" s="1">
        <v>5.0</v>
      </c>
      <c r="B6" s="1">
        <v>69.29</v>
      </c>
      <c r="C6" s="1">
        <v>39.4</v>
      </c>
    </row>
    <row r="7">
      <c r="A7" s="1">
        <v>6.0</v>
      </c>
      <c r="B7" s="1">
        <v>227.81</v>
      </c>
      <c r="C7" s="1">
        <v>151.72</v>
      </c>
    </row>
    <row r="8">
      <c r="A8" s="1">
        <v>7.0</v>
      </c>
      <c r="B8" s="1">
        <v>387.73</v>
      </c>
      <c r="C8" s="1">
        <v>369.3</v>
      </c>
    </row>
    <row r="9">
      <c r="A9" s="1">
        <v>8.0</v>
      </c>
      <c r="B9" s="1">
        <v>271.46</v>
      </c>
      <c r="C9" s="1">
        <v>485.2</v>
      </c>
    </row>
    <row r="10">
      <c r="A10" s="1">
        <v>9.0</v>
      </c>
      <c r="B10" s="1">
        <v>137.42</v>
      </c>
      <c r="C10" s="1">
        <v>146.98</v>
      </c>
    </row>
    <row r="11">
      <c r="A11" s="1">
        <v>10.0</v>
      </c>
      <c r="B11" s="1">
        <v>79.75</v>
      </c>
      <c r="C11" s="1">
        <v>30.86</v>
      </c>
    </row>
    <row r="12">
      <c r="A12" s="1">
        <v>11.0</v>
      </c>
      <c r="B12" s="1">
        <v>138.22</v>
      </c>
      <c r="C12" s="1">
        <v>43.76</v>
      </c>
    </row>
    <row r="13">
      <c r="A13" s="1">
        <v>12.0</v>
      </c>
      <c r="B13" s="1">
        <v>243.64</v>
      </c>
      <c r="C13" s="1">
        <v>191.93</v>
      </c>
    </row>
    <row r="14">
      <c r="A14" s="1">
        <v>13.0</v>
      </c>
      <c r="B14" s="1">
        <v>156.46</v>
      </c>
      <c r="C14" s="1">
        <v>66.2</v>
      </c>
    </row>
    <row r="15">
      <c r="A15" s="1">
        <v>14.0</v>
      </c>
      <c r="B15" s="1">
        <v>112.94</v>
      </c>
      <c r="C15" s="1">
        <v>131.23</v>
      </c>
    </row>
    <row r="16">
      <c r="A16" s="1">
        <v>15.0</v>
      </c>
      <c r="B16" s="1">
        <v>241.27</v>
      </c>
      <c r="C16" s="1">
        <v>198.74</v>
      </c>
    </row>
    <row r="17">
      <c r="A17" s="1">
        <v>16.0</v>
      </c>
      <c r="B17" s="1">
        <v>328.41</v>
      </c>
      <c r="C17" s="1">
        <v>358.7</v>
      </c>
    </row>
    <row r="18">
      <c r="A18" s="1">
        <v>17.0</v>
      </c>
      <c r="B18" s="1">
        <v>219.65</v>
      </c>
      <c r="C18" s="1">
        <v>144.45</v>
      </c>
    </row>
    <row r="19">
      <c r="A19" s="1">
        <v>18.0</v>
      </c>
      <c r="B19" s="1">
        <v>89.0</v>
      </c>
      <c r="C19" s="1">
        <v>85.14</v>
      </c>
    </row>
    <row r="20">
      <c r="A20" s="1">
        <v>19.0</v>
      </c>
      <c r="B20" s="1">
        <v>85.55</v>
      </c>
      <c r="C20" s="1">
        <v>212.46</v>
      </c>
    </row>
    <row r="21">
      <c r="A21" s="1">
        <v>20.0</v>
      </c>
      <c r="B21" s="1">
        <v>349.64</v>
      </c>
      <c r="C21" s="1">
        <v>176.38</v>
      </c>
    </row>
    <row r="22">
      <c r="A22" s="1" t="s">
        <v>3</v>
      </c>
      <c r="B22" s="2">
        <f t="shared" ref="B22:C22" si="1">_xlfn.STDEV.S(B2:B21)</f>
        <v>113.2330344</v>
      </c>
      <c r="C22" s="2">
        <f t="shared" si="1"/>
        <v>118.6786305</v>
      </c>
    </row>
    <row r="23">
      <c r="A23" s="1" t="s">
        <v>4</v>
      </c>
      <c r="B23" s="1">
        <v>20.0</v>
      </c>
      <c r="C23" s="1">
        <v>20.0</v>
      </c>
    </row>
    <row r="24">
      <c r="A24" s="1" t="s">
        <v>5</v>
      </c>
      <c r="B24" s="2">
        <f t="shared" ref="B24:C24" si="2">B22^2</f>
        <v>12821.72008</v>
      </c>
      <c r="C24" s="2">
        <f t="shared" si="2"/>
        <v>14084.61734</v>
      </c>
      <c r="D24" s="2"/>
    </row>
    <row r="25">
      <c r="B25" s="2"/>
      <c r="C25" s="2"/>
      <c r="D25" s="2"/>
    </row>
    <row r="26">
      <c r="A26" s="1" t="s">
        <v>6</v>
      </c>
      <c r="B26" s="2">
        <f t="shared" ref="B26:C26" si="3">B24/B23</f>
        <v>641.0860041</v>
      </c>
      <c r="C26" s="2">
        <f t="shared" si="3"/>
        <v>704.2308668</v>
      </c>
      <c r="D26" s="2">
        <f>(B26+C26)^2</f>
        <v>1809877.483</v>
      </c>
    </row>
    <row r="27">
      <c r="A27" s="1" t="s">
        <v>7</v>
      </c>
      <c r="B27" s="2">
        <f t="shared" ref="B27:C27" si="4">(B26^2)/(B23-1)</f>
        <v>21631.1192</v>
      </c>
      <c r="C27" s="2">
        <f t="shared" si="4"/>
        <v>26102.16388</v>
      </c>
      <c r="D27" s="2">
        <f>B27+C27</f>
        <v>47733.28308</v>
      </c>
    </row>
    <row r="28">
      <c r="A28" s="1" t="s">
        <v>8</v>
      </c>
      <c r="B28" s="2"/>
      <c r="C28" s="2"/>
      <c r="D28" s="3">
        <f>D26/D27</f>
        <v>37.91646764</v>
      </c>
    </row>
    <row r="30">
      <c r="A30" s="1" t="s">
        <v>9</v>
      </c>
      <c r="B30" s="4">
        <v>224.57</v>
      </c>
      <c r="C30" s="1">
        <v>173.4</v>
      </c>
    </row>
    <row r="31">
      <c r="A31" s="5">
        <f>B30-C30</f>
        <v>51.17</v>
      </c>
    </row>
    <row r="33">
      <c r="A33" s="1" t="s">
        <v>10</v>
      </c>
      <c r="B33" s="1">
        <v>2.0244</v>
      </c>
    </row>
    <row r="35">
      <c r="B35" s="5">
        <f t="shared" ref="B35:C35" si="5">B22^2</f>
        <v>12821.72008</v>
      </c>
      <c r="C35" s="5">
        <f t="shared" si="5"/>
        <v>14084.61734</v>
      </c>
    </row>
    <row r="36">
      <c r="B36" s="5">
        <f t="shared" ref="B36:C36" si="6">B35/B23</f>
        <v>641.0860041</v>
      </c>
      <c r="C36" s="5">
        <f t="shared" si="6"/>
        <v>704.2308668</v>
      </c>
      <c r="D36" s="5">
        <f>B36+C36</f>
        <v>1345.316871</v>
      </c>
    </row>
    <row r="37">
      <c r="B37" s="6"/>
      <c r="D37" s="5">
        <f>SQRT(D36)</f>
        <v>36.67856146</v>
      </c>
    </row>
    <row r="38">
      <c r="D38" s="5">
        <f>D37*B33</f>
        <v>74.25207982</v>
      </c>
    </row>
    <row r="39">
      <c r="A39" s="1" t="s">
        <v>12</v>
      </c>
      <c r="B39" s="5">
        <f>A31-D38</f>
        <v>-23.08207982</v>
      </c>
      <c r="C39" s="5">
        <f>A31+D38</f>
        <v>125.4220798</v>
      </c>
    </row>
    <row r="40">
      <c r="B40" s="1" t="s">
        <v>13</v>
      </c>
    </row>
  </sheetData>
  <drawing r:id="rId1"/>
</worksheet>
</file>