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 Perez\Desktop\CPSC-215 Final Project\"/>
    </mc:Choice>
  </mc:AlternateContent>
  <bookViews>
    <workbookView xWindow="0" yWindow="0" windowWidth="20490" windowHeight="6930" xr2:uid="{FAA35A16-1F77-4769-BB69-F13E616ED4D0}"/>
  </bookViews>
  <sheets>
    <sheet name="Documentation" sheetId="2" r:id="rId1"/>
    <sheet name="Yearly Revenue" sheetId="3" r:id="rId2"/>
    <sheet name="Yearly Average Revenue Pie " sheetId="6" r:id="rId3"/>
    <sheet name="Clustered Column of YearlyRev" sheetId="1" r:id="rId4"/>
    <sheet name="Loan Payment Schedule" sheetId="4" r:id="rId5"/>
    <sheet name="Chart of Loan Payment Schedule" sheetId="5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4" l="1"/>
  <c r="D12" i="4"/>
  <c r="C12" i="4"/>
  <c r="B12" i="4"/>
  <c r="B9" i="4"/>
  <c r="E13" i="4" s="1"/>
  <c r="E22" i="3"/>
  <c r="D22" i="3"/>
  <c r="C22" i="3"/>
  <c r="B22" i="3"/>
  <c r="F22" i="3" s="1"/>
  <c r="F21" i="3"/>
  <c r="F20" i="3"/>
  <c r="F19" i="3"/>
  <c r="F18" i="3"/>
  <c r="F17" i="3"/>
  <c r="D12" i="3"/>
  <c r="E11" i="3"/>
  <c r="E12" i="3" s="1"/>
  <c r="D11" i="3"/>
  <c r="C11" i="3"/>
  <c r="C12" i="3" s="1"/>
  <c r="B11" i="3"/>
  <c r="B12" i="3" s="1"/>
  <c r="F10" i="3"/>
  <c r="F9" i="3"/>
  <c r="F8" i="3"/>
  <c r="F7" i="3"/>
  <c r="F6" i="3"/>
  <c r="B4" i="2"/>
  <c r="E14" i="4" l="1"/>
  <c r="C13" i="4"/>
  <c r="C14" i="4" s="1"/>
  <c r="D13" i="4"/>
  <c r="D14" i="4" s="1"/>
  <c r="B13" i="4"/>
  <c r="B14" i="4" s="1"/>
  <c r="F11" i="3"/>
</calcChain>
</file>

<file path=xl/sharedStrings.xml><?xml version="1.0" encoding="utf-8"?>
<sst xmlns="http://schemas.openxmlformats.org/spreadsheetml/2006/main" count="47" uniqueCount="30">
  <si>
    <t>Pet Perks Co.</t>
  </si>
  <si>
    <t>Author(s):</t>
  </si>
  <si>
    <t xml:space="preserve">Daniel Perez </t>
  </si>
  <si>
    <t>Date:</t>
  </si>
  <si>
    <t>Purpose:</t>
  </si>
  <si>
    <t>Capstone</t>
  </si>
  <si>
    <t xml:space="preserve">Yearly Revenue </t>
  </si>
  <si>
    <t>Fiscal Year- 2017</t>
  </si>
  <si>
    <t>Quarter 1</t>
  </si>
  <si>
    <t>Quarter 2</t>
  </si>
  <si>
    <t>Quarter 3</t>
  </si>
  <si>
    <t>Quarter 4</t>
  </si>
  <si>
    <t>Yearly Average</t>
  </si>
  <si>
    <t>Exams</t>
  </si>
  <si>
    <t>Surgeries</t>
  </si>
  <si>
    <t>Vaccinations</t>
  </si>
  <si>
    <t>Groomings</t>
  </si>
  <si>
    <t>Merchandise</t>
  </si>
  <si>
    <t>Totals</t>
  </si>
  <si>
    <t>Was Quarter Successful?</t>
  </si>
  <si>
    <t>Services</t>
  </si>
  <si>
    <t>Loan Payment Schedule</t>
  </si>
  <si>
    <t xml:space="preserve">Principal Value </t>
  </si>
  <si>
    <t xml:space="preserve">Interest Rate </t>
  </si>
  <si>
    <t xml:space="preserve">Payments </t>
  </si>
  <si>
    <t xml:space="preserve">Yearly Payment </t>
  </si>
  <si>
    <t xml:space="preserve">Quarterly Payment </t>
  </si>
  <si>
    <t>Total Revenue</t>
  </si>
  <si>
    <t>Payment</t>
  </si>
  <si>
    <t xml:space="preserve">Net Operating Income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</si>
</sst>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rgb="FF368D96"/>
      <name val="Felix Titling"/>
      <family val="5"/>
    </font>
    <font>
      <sz val="14"/>
      <color rgb="FF0070C0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1" xfId="0" applyNumberFormat="1" applyFont="1" applyBorder="1"/>
    <xf numFmtId="0" fontId="7" fillId="0" borderId="1" xfId="0" applyNumberFormat="1" applyFont="1" applyFill="1" applyBorder="1"/>
    <xf numFmtId="0" fontId="7" fillId="0" borderId="0" xfId="0" applyFont="1"/>
    <xf numFmtId="44" fontId="0" fillId="0" borderId="0" xfId="0" applyNumberFormat="1"/>
    <xf numFmtId="44" fontId="0" fillId="0" borderId="1" xfId="0" applyNumberFormat="1" applyBorder="1"/>
    <xf numFmtId="0" fontId="9" fillId="0" borderId="0" xfId="0" applyFont="1"/>
    <xf numFmtId="0" fontId="10" fillId="0" borderId="0" xfId="0" applyFont="1" applyAlignment="1">
      <alignment horizontal="right"/>
    </xf>
    <xf numFmtId="0" fontId="2" fillId="0" borderId="2" xfId="0" applyFont="1" applyBorder="1"/>
    <xf numFmtId="0" fontId="8" fillId="2" borderId="3" xfId="0" applyFont="1" applyFill="1" applyBorder="1"/>
    <xf numFmtId="44" fontId="1" fillId="2" borderId="4" xfId="0" applyNumberFormat="1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7" fillId="3" borderId="3" xfId="0" applyFont="1" applyFill="1" applyBorder="1"/>
    <xf numFmtId="44" fontId="0" fillId="3" borderId="4" xfId="0" applyNumberFormat="1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7" fillId="0" borderId="3" xfId="0" applyFont="1" applyBorder="1"/>
    <xf numFmtId="10" fontId="0" fillId="0" borderId="4" xfId="0" applyNumberFormat="1" applyFont="1" applyBorder="1"/>
    <xf numFmtId="0" fontId="0" fillId="0" borderId="4" xfId="0" applyFont="1" applyBorder="1"/>
    <xf numFmtId="0" fontId="0" fillId="0" borderId="5" xfId="0" applyFont="1" applyBorder="1"/>
    <xf numFmtId="44" fontId="0" fillId="0" borderId="4" xfId="0" applyNumberFormat="1" applyFont="1" applyBorder="1"/>
    <xf numFmtId="8" fontId="0" fillId="3" borderId="4" xfId="0" applyNumberFormat="1" applyFont="1" applyFill="1" applyBorder="1"/>
    <xf numFmtId="0" fontId="0" fillId="0" borderId="3" xfId="0" applyFont="1" applyBorder="1"/>
    <xf numFmtId="0" fontId="0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0" borderId="3" xfId="0" applyFont="1" applyBorder="1"/>
    <xf numFmtId="44" fontId="0" fillId="0" borderId="6" xfId="0" applyNumberFormat="1" applyFont="1" applyBorder="1"/>
    <xf numFmtId="44" fontId="0" fillId="0" borderId="7" xfId="0" applyNumberFormat="1" applyFont="1" applyBorder="1"/>
    <xf numFmtId="0" fontId="2" fillId="3" borderId="3" xfId="0" applyFont="1" applyFill="1" applyBorder="1"/>
    <xf numFmtId="164" fontId="0" fillId="3" borderId="4" xfId="0" applyNumberFormat="1" applyFont="1" applyFill="1" applyBorder="1"/>
    <xf numFmtId="164" fontId="0" fillId="3" borderId="5" xfId="0" applyNumberFormat="1" applyFont="1" applyFill="1" applyBorder="1"/>
    <xf numFmtId="164" fontId="0" fillId="0" borderId="8" xfId="0" applyNumberFormat="1" applyFont="1" applyBorder="1"/>
    <xf numFmtId="164" fontId="0" fillId="0" borderId="9" xfId="0" applyNumberFormat="1" applyFont="1" applyBorder="1"/>
  </cellXfs>
  <cellStyles count="1">
    <cellStyle name="Normal" xfId="0" builtinId="0"/>
  </cellStyles>
  <dxfs count="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numFmt numFmtId="34" formatCode="_(&quot;$&quot;* #,##0.00_);_(&quot;$&quot;* \(#,##0.00\);_(&quot;$&quot;* &quot;-&quot;??_);_(@_)"/>
      <border diagonalUp="0" diagonalDown="0">
        <left/>
        <right/>
        <top/>
        <bottom style="thin">
          <color auto="1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/>
        <right/>
        <top/>
        <bottom style="thin">
          <color auto="1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/>
        <right/>
        <top/>
        <bottom style="thin">
          <color auto="1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/>
        <right/>
        <top/>
        <bottom style="thin">
          <color auto="1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/>
        <right/>
        <top/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 1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'Yearly Revenue'!$A$6:$A$10</c:f>
              <c:strCache>
                <c:ptCount val="5"/>
                <c:pt idx="0">
                  <c:v>Exams</c:v>
                </c:pt>
                <c:pt idx="1">
                  <c:v>Surgeries</c:v>
                </c:pt>
                <c:pt idx="2">
                  <c:v>Vaccinations</c:v>
                </c:pt>
                <c:pt idx="3">
                  <c:v>Groomings</c:v>
                </c:pt>
                <c:pt idx="4">
                  <c:v>Merchandise</c:v>
                </c:pt>
              </c:strCache>
            </c:strRef>
          </c:cat>
          <c:val>
            <c:numRef>
              <c:f>'Yearly Revenue'!$B$6:$B$10</c:f>
              <c:numCache>
                <c:formatCode>_("$"* #,##0.00_);_("$"* \(#,##0.00\);_("$"* "-"??_);_(@_)</c:formatCode>
                <c:ptCount val="5"/>
                <c:pt idx="0">
                  <c:v>2568</c:v>
                </c:pt>
                <c:pt idx="1">
                  <c:v>5665</c:v>
                </c:pt>
                <c:pt idx="2">
                  <c:v>5489</c:v>
                </c:pt>
                <c:pt idx="3">
                  <c:v>729</c:v>
                </c:pt>
                <c:pt idx="4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1-4573-AEE9-A3376CA324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</a:t>
            </a:r>
            <a:r>
              <a:rPr lang="en-US" baseline="0"/>
              <a:t> 2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'Yearly Revenue'!$A$6:$A$10</c:f>
              <c:strCache>
                <c:ptCount val="5"/>
                <c:pt idx="0">
                  <c:v>Exams</c:v>
                </c:pt>
                <c:pt idx="1">
                  <c:v>Surgeries</c:v>
                </c:pt>
                <c:pt idx="2">
                  <c:v>Vaccinations</c:v>
                </c:pt>
                <c:pt idx="3">
                  <c:v>Groomings</c:v>
                </c:pt>
                <c:pt idx="4">
                  <c:v>Merchandise</c:v>
                </c:pt>
              </c:strCache>
            </c:strRef>
          </c:cat>
          <c:val>
            <c:numRef>
              <c:f>'Yearly Revenue'!$C$6:$C$10</c:f>
              <c:numCache>
                <c:formatCode>_("$"* #,##0.00_);_("$"* \(#,##0.00\);_("$"* "-"??_);_(@_)</c:formatCode>
                <c:ptCount val="5"/>
                <c:pt idx="0">
                  <c:v>3666</c:v>
                </c:pt>
                <c:pt idx="1">
                  <c:v>2589</c:v>
                </c:pt>
                <c:pt idx="2">
                  <c:v>4563</c:v>
                </c:pt>
                <c:pt idx="3">
                  <c:v>1025</c:v>
                </c:pt>
                <c:pt idx="4">
                  <c:v>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4-4094-8208-4B4D96C3BC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</a:t>
            </a:r>
            <a:r>
              <a:rPr lang="en-US" baseline="0"/>
              <a:t> 3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'Yearly Revenue'!$A$6:$A$10</c:f>
              <c:strCache>
                <c:ptCount val="5"/>
                <c:pt idx="0">
                  <c:v>Exams</c:v>
                </c:pt>
                <c:pt idx="1">
                  <c:v>Surgeries</c:v>
                </c:pt>
                <c:pt idx="2">
                  <c:v>Vaccinations</c:v>
                </c:pt>
                <c:pt idx="3">
                  <c:v>Groomings</c:v>
                </c:pt>
                <c:pt idx="4">
                  <c:v>Merchandise</c:v>
                </c:pt>
              </c:strCache>
            </c:strRef>
          </c:cat>
          <c:val>
            <c:numRef>
              <c:f>'Yearly Revenue'!$D$6:$D$10</c:f>
              <c:numCache>
                <c:formatCode>_("$"* #,##0.00_);_("$"* \(#,##0.00\);_("$"* "-"??_);_(@_)</c:formatCode>
                <c:ptCount val="5"/>
                <c:pt idx="0">
                  <c:v>9651</c:v>
                </c:pt>
                <c:pt idx="1">
                  <c:v>10000</c:v>
                </c:pt>
                <c:pt idx="2">
                  <c:v>4865</c:v>
                </c:pt>
                <c:pt idx="3">
                  <c:v>5554</c:v>
                </c:pt>
                <c:pt idx="4">
                  <c:v>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8-46C4-9C73-3FE4617B55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</a:t>
            </a:r>
            <a:r>
              <a:rPr lang="en-US" baseline="0"/>
              <a:t> 4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'Yearly Revenue'!$A$6:$A$10</c:f>
              <c:strCache>
                <c:ptCount val="5"/>
                <c:pt idx="0">
                  <c:v>Exams</c:v>
                </c:pt>
                <c:pt idx="1">
                  <c:v>Surgeries</c:v>
                </c:pt>
                <c:pt idx="2">
                  <c:v>Vaccinations</c:v>
                </c:pt>
                <c:pt idx="3">
                  <c:v>Groomings</c:v>
                </c:pt>
                <c:pt idx="4">
                  <c:v>Merchandise</c:v>
                </c:pt>
              </c:strCache>
            </c:strRef>
          </c:cat>
          <c:val>
            <c:numRef>
              <c:f>'Yearly Revenue'!$E$6:$E$10</c:f>
              <c:numCache>
                <c:formatCode>_("$"* #,##0.00_);_("$"* \(#,##0.00\);_("$"* "-"??_);_(@_)</c:formatCode>
                <c:ptCount val="5"/>
                <c:pt idx="0">
                  <c:v>5050</c:v>
                </c:pt>
                <c:pt idx="1">
                  <c:v>7585</c:v>
                </c:pt>
                <c:pt idx="2">
                  <c:v>6225</c:v>
                </c:pt>
                <c:pt idx="3">
                  <c:v>3000</c:v>
                </c:pt>
                <c:pt idx="4">
                  <c:v>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F-49C1-B9A7-C446AED7A2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Average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C25-457B-8816-6CBC9AFA53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C25-457B-8816-6CBC9AFA53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C25-457B-8816-6CBC9AFA53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C25-457B-8816-6CBC9AFA53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C25-457B-8816-6CBC9AFA53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'Yearly Revenue'!$A$6:$A$10</c:f>
              <c:strCache>
                <c:ptCount val="5"/>
                <c:pt idx="0">
                  <c:v>Exams</c:v>
                </c:pt>
                <c:pt idx="1">
                  <c:v>Surgeries</c:v>
                </c:pt>
                <c:pt idx="2">
                  <c:v>Vaccinations</c:v>
                </c:pt>
                <c:pt idx="3">
                  <c:v>Groomings</c:v>
                </c:pt>
                <c:pt idx="4">
                  <c:v>Merchandise</c:v>
                </c:pt>
              </c:strCache>
            </c:strRef>
          </c:cat>
          <c:val>
            <c:numRef>
              <c:f>'Yearly Revenue'!$F$6:$F$10</c:f>
              <c:numCache>
                <c:formatCode>_("$"* #,##0.00_);_("$"* \(#,##0.00\);_("$"* "-"??_);_(@_)</c:formatCode>
                <c:ptCount val="5"/>
                <c:pt idx="0">
                  <c:v>5233.75</c:v>
                </c:pt>
                <c:pt idx="1">
                  <c:v>6459.75</c:v>
                </c:pt>
                <c:pt idx="2">
                  <c:v>5285.5</c:v>
                </c:pt>
                <c:pt idx="3">
                  <c:v>2577</c:v>
                </c:pt>
                <c:pt idx="4">
                  <c:v>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25-457B-8816-6CBC9AFA53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Composition by Quarter and Service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'[1]Yearly Revenue'!$B$5</c:f>
              <c:strCache>
                <c:ptCount val="1"/>
                <c:pt idx="0">
                  <c:v>Quarter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Revenue'!$A$6:$A$10</c:f>
              <c:strCache>
                <c:ptCount val="5"/>
                <c:pt idx="0">
                  <c:v>Exams</c:v>
                </c:pt>
                <c:pt idx="1">
                  <c:v>Surgeries</c:v>
                </c:pt>
                <c:pt idx="2">
                  <c:v>Vaccinations</c:v>
                </c:pt>
                <c:pt idx="3">
                  <c:v>Groomings</c:v>
                </c:pt>
                <c:pt idx="4">
                  <c:v>Merchandise</c:v>
                </c:pt>
              </c:strCache>
            </c:strRef>
          </c:cat>
          <c:val>
            <c:numRef>
              <c:f>'[1]Yearly Revenue'!$B$6:$B$10</c:f>
              <c:numCache>
                <c:formatCode>General</c:formatCode>
                <c:ptCount val="5"/>
                <c:pt idx="0">
                  <c:v>2568</c:v>
                </c:pt>
                <c:pt idx="1">
                  <c:v>5665</c:v>
                </c:pt>
                <c:pt idx="2">
                  <c:v>5489</c:v>
                </c:pt>
                <c:pt idx="3">
                  <c:v>729</c:v>
                </c:pt>
                <c:pt idx="4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D-40F8-A967-710A383B9CC6}"/>
            </c:ext>
          </c:extLst>
        </c:ser>
        <c:ser>
          <c:idx val="1"/>
          <c:order val="1"/>
          <c:tx>
            <c:strRef>
              <c:f>'[1]Yearly Revenue'!$C$5</c:f>
              <c:strCache>
                <c:ptCount val="1"/>
                <c:pt idx="0">
                  <c:v>Quarter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Revenue'!$A$6:$A$10</c:f>
              <c:strCache>
                <c:ptCount val="5"/>
                <c:pt idx="0">
                  <c:v>Exams</c:v>
                </c:pt>
                <c:pt idx="1">
                  <c:v>Surgeries</c:v>
                </c:pt>
                <c:pt idx="2">
                  <c:v>Vaccinations</c:v>
                </c:pt>
                <c:pt idx="3">
                  <c:v>Groomings</c:v>
                </c:pt>
                <c:pt idx="4">
                  <c:v>Merchandise</c:v>
                </c:pt>
              </c:strCache>
            </c:strRef>
          </c:cat>
          <c:val>
            <c:numRef>
              <c:f>'[1]Yearly Revenue'!$C$6:$C$10</c:f>
              <c:numCache>
                <c:formatCode>General</c:formatCode>
                <c:ptCount val="5"/>
                <c:pt idx="0">
                  <c:v>3666</c:v>
                </c:pt>
                <c:pt idx="1">
                  <c:v>2589</c:v>
                </c:pt>
                <c:pt idx="2">
                  <c:v>4563</c:v>
                </c:pt>
                <c:pt idx="3">
                  <c:v>1025</c:v>
                </c:pt>
                <c:pt idx="4">
                  <c:v>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D-40F8-A967-710A383B9CC6}"/>
            </c:ext>
          </c:extLst>
        </c:ser>
        <c:ser>
          <c:idx val="2"/>
          <c:order val="2"/>
          <c:tx>
            <c:strRef>
              <c:f>'[1]Yearly Revenue'!$D$5</c:f>
              <c:strCache>
                <c:ptCount val="1"/>
                <c:pt idx="0">
                  <c:v>Quarter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'[1]Yearly Revenue'!$A$6:$A$10</c:f>
              <c:strCache>
                <c:ptCount val="5"/>
                <c:pt idx="0">
                  <c:v>Exams</c:v>
                </c:pt>
                <c:pt idx="1">
                  <c:v>Surgeries</c:v>
                </c:pt>
                <c:pt idx="2">
                  <c:v>Vaccinations</c:v>
                </c:pt>
                <c:pt idx="3">
                  <c:v>Groomings</c:v>
                </c:pt>
                <c:pt idx="4">
                  <c:v>Merchandise</c:v>
                </c:pt>
              </c:strCache>
            </c:strRef>
          </c:cat>
          <c:val>
            <c:numRef>
              <c:f>'[1]Yearly Revenue'!$D$6:$D$10</c:f>
              <c:numCache>
                <c:formatCode>General</c:formatCode>
                <c:ptCount val="5"/>
                <c:pt idx="0">
                  <c:v>9651</c:v>
                </c:pt>
                <c:pt idx="1">
                  <c:v>10000</c:v>
                </c:pt>
                <c:pt idx="2">
                  <c:v>4865</c:v>
                </c:pt>
                <c:pt idx="3">
                  <c:v>5554</c:v>
                </c:pt>
                <c:pt idx="4">
                  <c:v>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D-40F8-A967-710A383B9CC6}"/>
            </c:ext>
          </c:extLst>
        </c:ser>
        <c:ser>
          <c:idx val="3"/>
          <c:order val="3"/>
          <c:tx>
            <c:strRef>
              <c:f>'[1]Yearly Revenue'!$E$5</c:f>
              <c:strCache>
                <c:ptCount val="1"/>
                <c:pt idx="0">
                  <c:v>Quarter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'[1]Yearly Revenue'!$A$6:$A$10</c:f>
              <c:strCache>
                <c:ptCount val="5"/>
                <c:pt idx="0">
                  <c:v>Exams</c:v>
                </c:pt>
                <c:pt idx="1">
                  <c:v>Surgeries</c:v>
                </c:pt>
                <c:pt idx="2">
                  <c:v>Vaccinations</c:v>
                </c:pt>
                <c:pt idx="3">
                  <c:v>Groomings</c:v>
                </c:pt>
                <c:pt idx="4">
                  <c:v>Merchandise</c:v>
                </c:pt>
              </c:strCache>
            </c:strRef>
          </c:cat>
          <c:val>
            <c:numRef>
              <c:f>'[1]Yearly Revenue'!$E$6:$E$10</c:f>
              <c:numCache>
                <c:formatCode>General</c:formatCode>
                <c:ptCount val="5"/>
                <c:pt idx="0">
                  <c:v>5050</c:v>
                </c:pt>
                <c:pt idx="1">
                  <c:v>7585</c:v>
                </c:pt>
                <c:pt idx="2">
                  <c:v>6225</c:v>
                </c:pt>
                <c:pt idx="3">
                  <c:v>3000</c:v>
                </c:pt>
                <c:pt idx="4">
                  <c:v>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D-40F8-A967-710A383B9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069816"/>
        <c:axId val="355070144"/>
      </c:barChart>
      <c:catAx>
        <c:axId val="35506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70144"/>
        <c:crosses val="autoZero"/>
        <c:auto val="1"/>
        <c:lblAlgn val="ctr"/>
        <c:lblOffset val="100"/>
        <c:noMultiLvlLbl val="0"/>
      </c:catAx>
      <c:valAx>
        <c:axId val="3550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6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Loan Payment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'Loan Payment Schedule'!$A$12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'Loan Payment Schedule'!$B$11:$E$11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'Loan Payment Schedule'!$B$12:$E$12</c:f>
              <c:numCache>
                <c:formatCode>_("$"* #,##0.00_);_("$"* \(#,##0.00\);_("$"* "-"??_);_(@_)</c:formatCode>
                <c:ptCount val="4"/>
                <c:pt idx="0">
                  <c:v>14783</c:v>
                </c:pt>
                <c:pt idx="1">
                  <c:v>12402</c:v>
                </c:pt>
                <c:pt idx="2">
                  <c:v>32227</c:v>
                </c:pt>
                <c:pt idx="3">
                  <c:v>22896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4-41C2-8B5D-97B67EA39B85}"/>
            </c:ext>
          </c:extLst>
        </c:ser>
        <c:ser>
          <c:idx val="1"/>
          <c:order val="1"/>
          <c:tx>
            <c:strRef>
              <c:f>'Loan Payment Schedule'!$A$13</c:f>
              <c:strCache>
                <c:ptCount val="1"/>
                <c:pt idx="0">
                  <c:v>Payment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'Loan Payment Schedule'!$B$11:$E$11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'Loan Payment Schedule'!$B$13:$E$13</c:f>
              <c:numCache>
                <c:formatCode>"$"#,##0.00</c:formatCode>
                <c:ptCount val="4"/>
                <c:pt idx="0">
                  <c:v>3197.5021382657715</c:v>
                </c:pt>
                <c:pt idx="1">
                  <c:v>3197.5021382657715</c:v>
                </c:pt>
                <c:pt idx="2">
                  <c:v>3197.5021382657715</c:v>
                </c:pt>
                <c:pt idx="3">
                  <c:v>3197.5021382657715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4-41C2-8B5D-97B67EA39B85}"/>
            </c:ext>
          </c:extLst>
        </c:ser>
        <c:ser>
          <c:idx val="2"/>
          <c:order val="2"/>
          <c:tx>
            <c:strRef>
              <c:f>'Loan Payment Schedule'!$A$14</c:f>
              <c:strCache>
                <c:ptCount val="1"/>
                <c:pt idx="0">
                  <c:v>Net Operating Income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'Loan Payment Schedule'!$B$11:$E$11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'Loan Payment Schedule'!$B$14:$E$14</c:f>
              <c:numCache>
                <c:formatCode>"$"#,##0.00</c:formatCode>
                <c:ptCount val="4"/>
                <c:pt idx="0">
                  <c:v>11585.497861734228</c:v>
                </c:pt>
                <c:pt idx="1">
                  <c:v>9204.4978617342276</c:v>
                </c:pt>
                <c:pt idx="2">
                  <c:v>29029.497861734228</c:v>
                </c:pt>
                <c:pt idx="3">
                  <c:v>19698.497861734228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4-41C2-8B5D-97B67EA39B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0626848"/>
        <c:axId val="220627176"/>
      </c:lineChart>
      <c:catAx>
        <c:axId val="2206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27176"/>
        <c:crosses val="autoZero"/>
        <c:auto val="1"/>
        <c:lblAlgn val="ctr"/>
        <c:lblOffset val="100"/>
        <c:noMultiLvlLbl val="0"/>
      </c:catAx>
      <c:valAx>
        <c:axId val="22062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2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200024</xdr:rowOff>
    </xdr:from>
    <xdr:to>
      <xdr:col>16</xdr:col>
      <xdr:colOff>0</xdr:colOff>
      <xdr:row>18</xdr:row>
      <xdr:rowOff>200024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B34F1A-3829-46F0-AD17-E48602318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152399</xdr:rowOff>
    </xdr:from>
    <xdr:to>
      <xdr:col>16</xdr:col>
      <xdr:colOff>0</xdr:colOff>
      <xdr:row>35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029DC-C6C8-433F-A081-79D1B98DA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9524</xdr:rowOff>
    </xdr:from>
    <xdr:to>
      <xdr:col>5</xdr:col>
      <xdr:colOff>1200149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AD1505-D5F8-4CA7-B96C-300BEB8E2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9524</xdr:colOff>
      <xdr:row>37</xdr:row>
      <xdr:rowOff>9524</xdr:rowOff>
    </xdr:from>
    <xdr:to>
      <xdr:col>15</xdr:col>
      <xdr:colOff>609599</xdr:colOff>
      <xdr:row>51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B78F0B-98C2-477A-BA1A-93D9F9FE0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3917BD68-A151-4941-A1DB-7D2097D8C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0</xdr:colOff>
      <xdr:row>21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FEE4F1A4-F756-4926-A82F-950AACCDC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19050</xdr:rowOff>
    </xdr:from>
    <xdr:to>
      <xdr:col>12</xdr:col>
      <xdr:colOff>0</xdr:colOff>
      <xdr:row>21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0E99376-772E-44E6-872F-AD94BC894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pst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Yearly Revenue"/>
      <sheetName val="Loan Payment Schedule"/>
      <sheetName val="Chart of Loan Payment Schedule"/>
    </sheetNames>
    <sheetDataSet>
      <sheetData sheetId="0"/>
      <sheetData sheetId="1">
        <row r="5">
          <cell r="B5" t="str">
            <v>Quarter 1</v>
          </cell>
          <cell r="C5" t="str">
            <v>Quarter 2</v>
          </cell>
          <cell r="D5" t="str">
            <v>Quarter 3</v>
          </cell>
          <cell r="E5" t="str">
            <v>Quarter 4</v>
          </cell>
        </row>
        <row r="6">
          <cell r="A6" t="str">
            <v>Exams</v>
          </cell>
          <cell r="B6">
            <v>2568</v>
          </cell>
          <cell r="C6">
            <v>3666</v>
          </cell>
          <cell r="D6">
            <v>9651</v>
          </cell>
          <cell r="E6">
            <v>5050</v>
          </cell>
        </row>
        <row r="7">
          <cell r="A7" t="str">
            <v>Surgeries</v>
          </cell>
          <cell r="B7">
            <v>5665</v>
          </cell>
          <cell r="C7">
            <v>2589</v>
          </cell>
          <cell r="D7">
            <v>10000</v>
          </cell>
          <cell r="E7">
            <v>7585</v>
          </cell>
        </row>
        <row r="8">
          <cell r="A8" t="str">
            <v>Vaccinations</v>
          </cell>
          <cell r="B8">
            <v>5489</v>
          </cell>
          <cell r="C8">
            <v>4563</v>
          </cell>
          <cell r="D8">
            <v>4865</v>
          </cell>
          <cell r="E8">
            <v>6225</v>
          </cell>
        </row>
        <row r="9">
          <cell r="A9" t="str">
            <v>Groomings</v>
          </cell>
          <cell r="B9">
            <v>729</v>
          </cell>
          <cell r="C9">
            <v>1025</v>
          </cell>
          <cell r="D9">
            <v>5554</v>
          </cell>
          <cell r="E9">
            <v>3000</v>
          </cell>
        </row>
        <row r="10">
          <cell r="A10" t="str">
            <v>Merchandise</v>
          </cell>
          <cell r="B10">
            <v>332</v>
          </cell>
          <cell r="C10">
            <v>559</v>
          </cell>
          <cell r="D10">
            <v>2157</v>
          </cell>
          <cell r="E10">
            <v>1036</v>
          </cell>
        </row>
      </sheetData>
      <sheetData sheetId="2">
        <row r="10">
          <cell r="B10" t="str">
            <v>Quarter 1</v>
          </cell>
          <cell r="C10" t="str">
            <v>Quarter 2</v>
          </cell>
          <cell r="D10" t="str">
            <v>Quarter 3</v>
          </cell>
          <cell r="E10" t="str">
            <v>Quarter 4</v>
          </cell>
        </row>
        <row r="11">
          <cell r="A11" t="str">
            <v>Total Revenue</v>
          </cell>
          <cell r="B11">
            <v>14783</v>
          </cell>
          <cell r="C11">
            <v>12402</v>
          </cell>
          <cell r="D11">
            <v>32227</v>
          </cell>
          <cell r="E11">
            <v>22896</v>
          </cell>
        </row>
        <row r="12">
          <cell r="A12" t="str">
            <v>Payment</v>
          </cell>
          <cell r="B12">
            <v>3197.5021382657715</v>
          </cell>
          <cell r="C12">
            <v>3197.5021382657715</v>
          </cell>
          <cell r="D12">
            <v>3197.5021382657715</v>
          </cell>
          <cell r="E12">
            <v>3197.5021382657715</v>
          </cell>
        </row>
        <row r="13">
          <cell r="A13" t="str">
            <v xml:space="preserve">Net Operating Income </v>
          </cell>
          <cell r="B13">
            <v>11585.497861734228</v>
          </cell>
          <cell r="C13">
            <v>9204.4978617342276</v>
          </cell>
          <cell r="D13">
            <v>29029.497861734228</v>
          </cell>
          <cell r="E13">
            <v>19698.497861734228</v>
          </cell>
        </row>
      </sheetData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AF2EE9-E52D-41F2-BD32-4194031BCD6A}" name="Table2" displayName="Table2" ref="A16:F22" totalsRowShown="0" headerRowDxfId="8">
  <autoFilter ref="A16:F22" xr:uid="{0E6FD6AA-AE9B-4B7D-B7BA-CC2A2194E8B7}"/>
  <sortState ref="A17:F20">
    <sortCondition descending="1" ref="A16:A22"/>
  </sortState>
  <tableColumns count="6">
    <tableColumn id="1" xr3:uid="{AF79FC64-BACF-4772-AE68-147EF3702337}" name="Services" dataDxfId="7"/>
    <tableColumn id="2" xr3:uid="{F86940FE-1B54-42A3-9905-4CE89382571A}" name="Quarter 1" dataDxfId="6"/>
    <tableColumn id="3" xr3:uid="{12F0F19E-F633-4B2D-BAC3-9A0013C1760E}" name="Quarter 2" dataDxfId="5"/>
    <tableColumn id="4" xr3:uid="{DF1AC89F-2DA0-4804-A9AB-68DEE4400DAC}" name="Quarter 3" dataDxfId="4"/>
    <tableColumn id="5" xr3:uid="{68808D4C-3679-47D1-9A9C-7995BD503111}" name="Quarter 4" dataDxfId="3"/>
    <tableColumn id="6" xr3:uid="{1167EEC5-CBDE-4429-8636-A49BCD7581D8}" name="Yearly Average" dataDxfId="2">
      <calculatedColumnFormula>AVERAGE(B17:E17)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6859-B635-4D47-92AB-7CAEC535294C}">
  <dimension ref="A1:B5"/>
  <sheetViews>
    <sheetView tabSelected="1" workbookViewId="0">
      <selection activeCell="F3" sqref="F3"/>
    </sheetView>
  </sheetViews>
  <sheetFormatPr defaultRowHeight="15" x14ac:dyDescent="0.25"/>
  <cols>
    <col min="1" max="1" width="53" bestFit="1" customWidth="1"/>
    <col min="2" max="2" width="12.5703125" bestFit="1" customWidth="1"/>
  </cols>
  <sheetData>
    <row r="1" spans="1:2" ht="45.75" x14ac:dyDescent="0.65">
      <c r="A1" s="1" t="s">
        <v>0</v>
      </c>
    </row>
    <row r="3" spans="1:2" ht="18.75" x14ac:dyDescent="0.3">
      <c r="A3" s="2" t="s">
        <v>1</v>
      </c>
      <c r="B3" t="s">
        <v>2</v>
      </c>
    </row>
    <row r="4" spans="1:2" ht="18.75" x14ac:dyDescent="0.25">
      <c r="A4" s="3" t="s">
        <v>3</v>
      </c>
      <c r="B4" s="4">
        <f ca="1">TODAY()</f>
        <v>43073</v>
      </c>
    </row>
    <row r="5" spans="1:2" ht="18.75" x14ac:dyDescent="0.3">
      <c r="A5" s="2" t="s">
        <v>4</v>
      </c>
      <c r="B5" s="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0EED-CD93-4378-9703-5B8B1082B086}">
  <dimension ref="A1:F23"/>
  <sheetViews>
    <sheetView topLeftCell="A8" workbookViewId="0">
      <selection activeCell="F6" activeCellId="1" sqref="A6:A10 F6:F10"/>
    </sheetView>
  </sheetViews>
  <sheetFormatPr defaultRowHeight="15" x14ac:dyDescent="0.25"/>
  <cols>
    <col min="1" max="1" width="25.28515625" bestFit="1" customWidth="1"/>
    <col min="2" max="5" width="12.7109375" bestFit="1" customWidth="1"/>
    <col min="6" max="6" width="18" bestFit="1" customWidth="1"/>
  </cols>
  <sheetData>
    <row r="1" spans="1:6" ht="23.25" x14ac:dyDescent="0.35">
      <c r="A1" s="6" t="s">
        <v>0</v>
      </c>
    </row>
    <row r="2" spans="1:6" ht="15.75" x14ac:dyDescent="0.25">
      <c r="A2" s="7"/>
    </row>
    <row r="3" spans="1:6" ht="15.75" x14ac:dyDescent="0.25">
      <c r="A3" s="7" t="s">
        <v>6</v>
      </c>
    </row>
    <row r="4" spans="1:6" ht="15.75" x14ac:dyDescent="0.25">
      <c r="A4" s="7" t="s">
        <v>7</v>
      </c>
    </row>
    <row r="5" spans="1:6" ht="15.75" x14ac:dyDescent="0.25">
      <c r="B5" s="8" t="s">
        <v>8</v>
      </c>
      <c r="C5" s="8" t="s">
        <v>9</v>
      </c>
      <c r="D5" s="8" t="s">
        <v>10</v>
      </c>
      <c r="E5" s="8" t="s">
        <v>11</v>
      </c>
      <c r="F5" s="9" t="s">
        <v>12</v>
      </c>
    </row>
    <row r="6" spans="1:6" ht="15.75" x14ac:dyDescent="0.25">
      <c r="A6" s="10" t="s">
        <v>13</v>
      </c>
      <c r="B6" s="11">
        <v>2568</v>
      </c>
      <c r="C6" s="11">
        <v>3666</v>
      </c>
      <c r="D6" s="11">
        <v>9651</v>
      </c>
      <c r="E6" s="11">
        <v>5050</v>
      </c>
      <c r="F6" s="11">
        <f>AVERAGE(B6:E6)</f>
        <v>5233.75</v>
      </c>
    </row>
    <row r="7" spans="1:6" ht="15.75" x14ac:dyDescent="0.25">
      <c r="A7" s="10" t="s">
        <v>14</v>
      </c>
      <c r="B7" s="11">
        <v>5665</v>
      </c>
      <c r="C7" s="11">
        <v>2589</v>
      </c>
      <c r="D7" s="11">
        <v>10000</v>
      </c>
      <c r="E7" s="11">
        <v>7585</v>
      </c>
      <c r="F7" s="11">
        <f t="shared" ref="F7:F11" si="0">AVERAGE(B7:E7)</f>
        <v>6459.75</v>
      </c>
    </row>
    <row r="8" spans="1:6" ht="15.75" x14ac:dyDescent="0.25">
      <c r="A8" s="10" t="s">
        <v>15</v>
      </c>
      <c r="B8" s="11">
        <v>5489</v>
      </c>
      <c r="C8" s="11">
        <v>4563</v>
      </c>
      <c r="D8" s="11">
        <v>4865</v>
      </c>
      <c r="E8" s="11">
        <v>6225</v>
      </c>
      <c r="F8" s="11">
        <f t="shared" si="0"/>
        <v>5285.5</v>
      </c>
    </row>
    <row r="9" spans="1:6" ht="15.75" x14ac:dyDescent="0.25">
      <c r="A9" s="10" t="s">
        <v>16</v>
      </c>
      <c r="B9" s="11">
        <v>729</v>
      </c>
      <c r="C9" s="11">
        <v>1025</v>
      </c>
      <c r="D9" s="11">
        <v>5554</v>
      </c>
      <c r="E9" s="11">
        <v>3000</v>
      </c>
      <c r="F9" s="11">
        <f t="shared" si="0"/>
        <v>2577</v>
      </c>
    </row>
    <row r="10" spans="1:6" ht="15.75" x14ac:dyDescent="0.25">
      <c r="A10" s="10" t="s">
        <v>17</v>
      </c>
      <c r="B10" s="12">
        <v>332</v>
      </c>
      <c r="C10" s="12">
        <v>559</v>
      </c>
      <c r="D10" s="12">
        <v>2157</v>
      </c>
      <c r="E10" s="12">
        <v>1036</v>
      </c>
      <c r="F10" s="12">
        <f t="shared" si="0"/>
        <v>1021</v>
      </c>
    </row>
    <row r="11" spans="1:6" ht="15.75" x14ac:dyDescent="0.25">
      <c r="A11" s="10" t="s">
        <v>18</v>
      </c>
      <c r="B11" s="11">
        <f>SUM(B6:B10)</f>
        <v>14783</v>
      </c>
      <c r="C11" s="11">
        <f t="shared" ref="C11:E11" si="1">SUM(C6:C10)</f>
        <v>12402</v>
      </c>
      <c r="D11" s="11">
        <f t="shared" si="1"/>
        <v>32227</v>
      </c>
      <c r="E11" s="11">
        <f t="shared" si="1"/>
        <v>22896</v>
      </c>
      <c r="F11" s="11">
        <f t="shared" si="0"/>
        <v>20577</v>
      </c>
    </row>
    <row r="12" spans="1:6" ht="15.75" x14ac:dyDescent="0.25">
      <c r="A12" s="10" t="s">
        <v>19</v>
      </c>
      <c r="B12" t="str">
        <f>IF(B11&gt;=15000, "yes", "no")</f>
        <v>no</v>
      </c>
      <c r="C12" t="str">
        <f t="shared" ref="C12:E12" si="2">IF(C11&gt;=15000, "yes", "no")</f>
        <v>no</v>
      </c>
      <c r="D12" t="str">
        <f t="shared" si="2"/>
        <v>yes</v>
      </c>
      <c r="E12" t="str">
        <f t="shared" si="2"/>
        <v>yes</v>
      </c>
    </row>
    <row r="13" spans="1:6" ht="15.75" x14ac:dyDescent="0.25">
      <c r="A13" s="10"/>
    </row>
    <row r="16" spans="1:6" ht="15.75" x14ac:dyDescent="0.25">
      <c r="A16" t="s">
        <v>20</v>
      </c>
      <c r="B16" s="8" t="s">
        <v>8</v>
      </c>
      <c r="C16" s="8" t="s">
        <v>9</v>
      </c>
      <c r="D16" s="8" t="s">
        <v>10</v>
      </c>
      <c r="E16" s="8" t="s">
        <v>11</v>
      </c>
      <c r="F16" s="9" t="s">
        <v>12</v>
      </c>
    </row>
    <row r="17" spans="1:6" ht="15.75" x14ac:dyDescent="0.25">
      <c r="A17" s="10" t="s">
        <v>14</v>
      </c>
      <c r="B17" s="11">
        <v>5665</v>
      </c>
      <c r="C17" s="11">
        <v>2589</v>
      </c>
      <c r="D17" s="11">
        <v>10000</v>
      </c>
      <c r="E17" s="11">
        <v>7585</v>
      </c>
      <c r="F17" s="11">
        <f>AVERAGE(B17:E17)</f>
        <v>6459.75</v>
      </c>
    </row>
    <row r="18" spans="1:6" ht="15.75" x14ac:dyDescent="0.25">
      <c r="A18" s="10" t="s">
        <v>16</v>
      </c>
      <c r="B18" s="11">
        <v>729</v>
      </c>
      <c r="C18" s="11">
        <v>1025</v>
      </c>
      <c r="D18" s="11">
        <v>5554</v>
      </c>
      <c r="E18" s="11">
        <v>3000</v>
      </c>
      <c r="F18" s="11">
        <f>AVERAGE(B18:E18)</f>
        <v>2577</v>
      </c>
    </row>
    <row r="19" spans="1:6" ht="15.75" x14ac:dyDescent="0.25">
      <c r="A19" s="10" t="s">
        <v>15</v>
      </c>
      <c r="B19" s="11">
        <v>5489</v>
      </c>
      <c r="C19" s="11">
        <v>4563</v>
      </c>
      <c r="D19" s="11">
        <v>4865</v>
      </c>
      <c r="E19" s="11">
        <v>6225</v>
      </c>
      <c r="F19" s="11">
        <f>AVERAGE(B19:E19)</f>
        <v>5285.5</v>
      </c>
    </row>
    <row r="20" spans="1:6" ht="15.75" x14ac:dyDescent="0.25">
      <c r="A20" s="10" t="s">
        <v>13</v>
      </c>
      <c r="B20" s="11">
        <v>2568</v>
      </c>
      <c r="C20" s="11">
        <v>3666</v>
      </c>
      <c r="D20" s="11">
        <v>9651</v>
      </c>
      <c r="E20" s="11">
        <v>5050</v>
      </c>
      <c r="F20" s="11">
        <f>AVERAGE(B20:E20)</f>
        <v>5233.75</v>
      </c>
    </row>
    <row r="21" spans="1:6" ht="15.75" x14ac:dyDescent="0.25">
      <c r="A21" s="10" t="s">
        <v>17</v>
      </c>
      <c r="B21" s="12">
        <v>332</v>
      </c>
      <c r="C21" s="12">
        <v>559</v>
      </c>
      <c r="D21" s="12">
        <v>2157</v>
      </c>
      <c r="E21" s="12">
        <v>1036</v>
      </c>
      <c r="F21" s="12">
        <f t="shared" ref="F21:F22" si="3">AVERAGE(B21:E21)</f>
        <v>1021</v>
      </c>
    </row>
    <row r="22" spans="1:6" ht="15.75" x14ac:dyDescent="0.25">
      <c r="A22" s="10" t="s">
        <v>18</v>
      </c>
      <c r="B22" s="11">
        <f>SUM(B17:B21)</f>
        <v>14783</v>
      </c>
      <c r="C22" s="11">
        <f t="shared" ref="C22:E22" si="4">SUM(C17:C21)</f>
        <v>12402</v>
      </c>
      <c r="D22" s="11">
        <f t="shared" si="4"/>
        <v>32227</v>
      </c>
      <c r="E22" s="11">
        <f t="shared" si="4"/>
        <v>22896</v>
      </c>
      <c r="F22" s="11">
        <f t="shared" si="3"/>
        <v>20577</v>
      </c>
    </row>
    <row r="23" spans="1:6" ht="15.75" x14ac:dyDescent="0.25">
      <c r="A23" s="10"/>
    </row>
  </sheetData>
  <conditionalFormatting sqref="B6:E10">
    <cfRule type="cellIs" dxfId="1" priority="2" operator="greaterThan">
      <formula>5166</formula>
    </cfRule>
  </conditionalFormatting>
  <conditionalFormatting sqref="B17:E21">
    <cfRule type="cellIs" dxfId="0" priority="1" operator="greaterThan">
      <formula>5166</formula>
    </cfRule>
  </conditionalFormatting>
  <dataValidations count="1">
    <dataValidation type="whole" errorStyle="warning" operator="greaterThan" allowBlank="1" showInputMessage="1" showErrorMessage="1" errorTitle="Invalid value" error="Enter a valid value" promptTitle="Revenue Value" prompt="Enter amount earned for service within the quarter" sqref="B6:B10 B17:B21" xr:uid="{8BDEF17D-A1AF-46F5-A8ED-11EDA41F32ED}">
      <formula1>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EF68-3FE6-4240-9111-082845DA6861}">
  <dimension ref="A1"/>
  <sheetViews>
    <sheetView workbookViewId="0">
      <selection activeCell="N13" sqref="N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4C26E-87CD-4490-A7E4-0048281A59EE}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C357C-E125-4F8D-BACE-A51E3AE5A6D5}">
  <dimension ref="A1:E14"/>
  <sheetViews>
    <sheetView topLeftCell="A3" workbookViewId="0">
      <selection activeCell="E4" sqref="E4"/>
    </sheetView>
  </sheetViews>
  <sheetFormatPr defaultRowHeight="15" x14ac:dyDescent="0.25"/>
  <cols>
    <col min="1" max="1" width="31.5703125" bestFit="1" customWidth="1"/>
    <col min="2" max="5" width="11.5703125" bestFit="1" customWidth="1"/>
  </cols>
  <sheetData>
    <row r="1" spans="1:5" ht="21" x14ac:dyDescent="0.35">
      <c r="A1" s="13" t="s">
        <v>21</v>
      </c>
    </row>
    <row r="2" spans="1:5" x14ac:dyDescent="0.25">
      <c r="A2" s="14" t="s">
        <v>7</v>
      </c>
    </row>
    <row r="4" spans="1:5" ht="15.75" x14ac:dyDescent="0.25">
      <c r="A4" s="16"/>
      <c r="B4" s="17"/>
      <c r="C4" s="18"/>
      <c r="D4" s="18"/>
      <c r="E4" s="19"/>
    </row>
    <row r="5" spans="1:5" ht="15.75" x14ac:dyDescent="0.25">
      <c r="A5" s="20" t="s">
        <v>22</v>
      </c>
      <c r="B5" s="21">
        <v>12000</v>
      </c>
      <c r="C5" s="22"/>
      <c r="D5" s="22"/>
      <c r="E5" s="23"/>
    </row>
    <row r="6" spans="1:5" ht="15.75" x14ac:dyDescent="0.25">
      <c r="A6" s="24" t="s">
        <v>23</v>
      </c>
      <c r="B6" s="25">
        <v>2.5999999999999999E-2</v>
      </c>
      <c r="C6" s="26"/>
      <c r="D6" s="26"/>
      <c r="E6" s="27"/>
    </row>
    <row r="7" spans="1:5" ht="15.75" x14ac:dyDescent="0.25">
      <c r="A7" s="20" t="s">
        <v>24</v>
      </c>
      <c r="B7" s="22">
        <v>4</v>
      </c>
      <c r="C7" s="22"/>
      <c r="D7" s="22"/>
      <c r="E7" s="23"/>
    </row>
    <row r="8" spans="1:5" ht="15.75" x14ac:dyDescent="0.25">
      <c r="A8" s="24" t="s">
        <v>25</v>
      </c>
      <c r="B8" s="28">
        <v>12312</v>
      </c>
      <c r="C8" s="26"/>
      <c r="D8" s="26"/>
      <c r="E8" s="27"/>
    </row>
    <row r="9" spans="1:5" ht="15.75" x14ac:dyDescent="0.25">
      <c r="A9" s="20" t="s">
        <v>26</v>
      </c>
      <c r="B9" s="29">
        <f>PMT(B6,B7,B5)</f>
        <v>-3197.5021382657715</v>
      </c>
      <c r="C9" s="22"/>
      <c r="D9" s="22"/>
      <c r="E9" s="23"/>
    </row>
    <row r="10" spans="1:5" x14ac:dyDescent="0.25">
      <c r="A10" s="30"/>
      <c r="B10" s="26"/>
      <c r="C10" s="26"/>
      <c r="D10" s="26"/>
      <c r="E10" s="27"/>
    </row>
    <row r="11" spans="1:5" x14ac:dyDescent="0.25">
      <c r="A11" s="31"/>
      <c r="B11" s="32" t="s">
        <v>8</v>
      </c>
      <c r="C11" s="32" t="s">
        <v>9</v>
      </c>
      <c r="D11" s="32" t="s">
        <v>10</v>
      </c>
      <c r="E11" s="33" t="s">
        <v>11</v>
      </c>
    </row>
    <row r="12" spans="1:5" x14ac:dyDescent="0.25">
      <c r="A12" s="34" t="s">
        <v>27</v>
      </c>
      <c r="B12" s="35">
        <f>'Yearly Revenue'!B11</f>
        <v>14783</v>
      </c>
      <c r="C12" s="35">
        <f>'Yearly Revenue'!C11</f>
        <v>12402</v>
      </c>
      <c r="D12" s="35">
        <f>'Yearly Revenue'!D11</f>
        <v>32227</v>
      </c>
      <c r="E12" s="36">
        <f>'Yearly Revenue'!E11</f>
        <v>22896</v>
      </c>
    </row>
    <row r="13" spans="1:5" x14ac:dyDescent="0.25">
      <c r="A13" s="37" t="s">
        <v>28</v>
      </c>
      <c r="B13" s="38">
        <f>-($B$9)</f>
        <v>3197.5021382657715</v>
      </c>
      <c r="C13" s="38">
        <f>-($B$9)</f>
        <v>3197.5021382657715</v>
      </c>
      <c r="D13" s="38">
        <f>-($B$9)</f>
        <v>3197.5021382657715</v>
      </c>
      <c r="E13" s="39">
        <f>-($B$9)</f>
        <v>3197.5021382657715</v>
      </c>
    </row>
    <row r="14" spans="1:5" x14ac:dyDescent="0.25">
      <c r="A14" s="15" t="s">
        <v>29</v>
      </c>
      <c r="B14" s="40">
        <f>B12-B13</f>
        <v>11585.497861734228</v>
      </c>
      <c r="C14" s="40">
        <f t="shared" ref="C14:E14" si="0">C12-C13</f>
        <v>9204.4978617342276</v>
      </c>
      <c r="D14" s="40">
        <f t="shared" si="0"/>
        <v>29029.497861734228</v>
      </c>
      <c r="E14" s="41">
        <f t="shared" si="0"/>
        <v>19698.497861734228</v>
      </c>
    </row>
  </sheetData>
  <dataValidations count="3">
    <dataValidation allowBlank="1" showInputMessage="1" showErrorMessage="1" promptTitle="Principal Value" prompt="Please Enter the Principal Value for the Loan Payment Schedule" sqref="B5" xr:uid="{DACF934B-62E5-43A5-B730-9FAE66DCA944}"/>
    <dataValidation allowBlank="1" showInputMessage="1" showErrorMessage="1" promptTitle="Interest Rate" prompt="Please Enter the correct Interest Rate for the Loan Payment Schedule_x000a_" sqref="B6" xr:uid="{8D0967B1-40C3-4CA9-8D4E-20F8350A8C13}"/>
    <dataValidation type="whole" allowBlank="1" showInputMessage="1" showErrorMessage="1" errorTitle="Incorrect number of Payments" error="Please Enter a whole number describing the number of payments that have to be made per year." promptTitle="Payments" prompt="Please Enter the valid number of payments that need to be made per year for the Loan Payment Schedule" sqref="B7" xr:uid="{0B36A454-73EC-4891-A8D4-D2229EB4DEC0}">
      <formula1>1</formula1>
      <formula2>24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052F-95C9-4AE4-8F20-56093C52C48E}">
  <dimension ref="A1"/>
  <sheetViews>
    <sheetView topLeftCell="A3" workbookViewId="0">
      <selection activeCell="R33" sqref="R3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5 p S E S 4 A t 9 0 2 n A A A A + A A A A B I A H A B D b 2 5 m a W c v U G F j a 2 F n Z S 5 4 b W w g o h g A K K A U A A A A A A A A A A A A A A A A A A A A A A A A A A A A h Y 9 B D o I w F E S v Q r q n L V U M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R 3 i Z J D F m q w j I X E O h z R d h k z G m Q H 5 K W A + N G 3 r F l Q l 3 J Z A 5 A n m / 4 E 9 Q S w M E F A A C A A g A 5 p S E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a U h E s o i k e 4 D g A A A B E A A A A T A B w A R m 9 y b X V s Y X M v U 2 V j d G l v b j E u b S C i G A A o o B Q A A A A A A A A A A A A A A A A A A A A A A A A A A A A r T k 0 u y c z P U w i G 0 I b W A F B L A Q I t A B Q A A g A I A O a U h E u A L f d N p w A A A P g A A A A S A A A A A A A A A A A A A A A A A A A A A A B D b 2 5 m a W c v U G F j a 2 F n Z S 5 4 b W x Q S w E C L Q A U A A I A C A D m l I R L D 8 r p q 6 Q A A A D p A A A A E w A A A A A A A A A A A A A A A A D z A A A A W 0 N v b n R l b n R f V H l w Z X N d L n h t b F B L A Q I t A B Q A A g A I A O a U h E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L B G x t M n c U R I r d R q c 5 h Q Y L A A A A A A I A A A A A A B B m A A A A A Q A A I A A A A P 6 J m 4 4 r E t i J a V T u m O z K u L 1 S N k 1 B x J k R y b + Q Q A Y d Y Q 4 U A A A A A A 6 A A A A A A g A A I A A A A L V t T e O + C Q K j X I s E x Q t 7 x O F H m 3 V h G U Z d B 3 t D o j 6 e 2 E J u U A A A A D z A L J r T y a S O E 7 R k 9 b d G h v Q Q K h 1 6 o W n 4 9 2 x h Z J t G 3 1 H 9 q 2 X 5 e c 5 / w y f G 6 C N m q m P k 1 9 N i Q 8 l E D L K H g Q + q F F F J 9 5 H O l c V s A Y J h o A T L + d f C 6 G w w Q A A A A F 1 S F n H J D M Z J t S X W V K j j S B I V U 8 / k m s 9 W + 3 X / 7 F 7 1 j L u n o h J 4 J F m w D g 2 w P n 9 / E 6 E 8 r w D 4 C Y t W 0 O f u 8 t y h D S i v z O I = < / D a t a M a s h u p > 
</file>

<file path=customXml/itemProps1.xml><?xml version="1.0" encoding="utf-8"?>
<ds:datastoreItem xmlns:ds="http://schemas.openxmlformats.org/officeDocument/2006/customXml" ds:itemID="{06DDB9A7-E271-494A-A79B-9A93FEBB69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Yearly Revenue</vt:lpstr>
      <vt:lpstr>Yearly Average Revenue Pie </vt:lpstr>
      <vt:lpstr>Clustered Column of YearlyRev</vt:lpstr>
      <vt:lpstr>Loan Payment Schedule</vt:lpstr>
      <vt:lpstr>Chart of Loan Payment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Perez</dc:creator>
  <cp:lastModifiedBy>Danny Perez</cp:lastModifiedBy>
  <dcterms:created xsi:type="dcterms:W3CDTF">2017-12-04T20:13:45Z</dcterms:created>
  <dcterms:modified xsi:type="dcterms:W3CDTF">2017-12-04T23:39:53Z</dcterms:modified>
</cp:coreProperties>
</file>